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0DD77F4-63DF-47F5-BD7F-7C56D52C8D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0" i="1" l="1"/>
  <c r="AT11" i="1"/>
  <c r="AL12" i="1"/>
  <c r="AI930" i="1"/>
  <c r="AI931" i="1" s="1"/>
  <c r="AI932" i="1" s="1"/>
  <c r="AI933" i="1" s="1"/>
  <c r="AI934" i="1" s="1"/>
  <c r="AI935" i="1" s="1"/>
  <c r="AI936" i="1" s="1"/>
  <c r="AI937" i="1" s="1"/>
  <c r="AI938" i="1" s="1"/>
  <c r="AI939" i="1" s="1"/>
  <c r="AI940" i="1" s="1"/>
  <c r="AI941" i="1" s="1"/>
  <c r="AI942" i="1" s="1"/>
  <c r="AI943" i="1" s="1"/>
  <c r="AI944" i="1" s="1"/>
  <c r="AI945" i="1" s="1"/>
  <c r="AI946" i="1" s="1"/>
  <c r="AI947" i="1" s="1"/>
  <c r="AI948" i="1" s="1"/>
  <c r="AI949" i="1" s="1"/>
  <c r="AI950" i="1" s="1"/>
  <c r="AI951" i="1" s="1"/>
  <c r="AI952" i="1" s="1"/>
  <c r="AI953" i="1" s="1"/>
  <c r="AI954" i="1" s="1"/>
  <c r="AI955" i="1" s="1"/>
  <c r="AI956" i="1" s="1"/>
  <c r="AI957" i="1" s="1"/>
  <c r="AI958" i="1" s="1"/>
  <c r="AI959" i="1" s="1"/>
  <c r="AI960" i="1" s="1"/>
  <c r="AI961" i="1" s="1"/>
  <c r="AI962" i="1" s="1"/>
  <c r="AI963" i="1" s="1"/>
  <c r="AI964" i="1" s="1"/>
  <c r="AI965" i="1" s="1"/>
  <c r="AI966" i="1" s="1"/>
  <c r="AI967" i="1" s="1"/>
  <c r="AI968" i="1" s="1"/>
  <c r="AI969" i="1" s="1"/>
  <c r="AI970" i="1" s="1"/>
  <c r="AI971" i="1" s="1"/>
  <c r="AI972" i="1" s="1"/>
  <c r="AI973" i="1" s="1"/>
  <c r="AI974" i="1" s="1"/>
  <c r="AI975" i="1" s="1"/>
  <c r="AI976" i="1" s="1"/>
  <c r="AI977" i="1" s="1"/>
  <c r="AI978" i="1" s="1"/>
  <c r="AI979" i="1" s="1"/>
  <c r="AI980" i="1" s="1"/>
  <c r="AI981" i="1" s="1"/>
  <c r="AI982" i="1" s="1"/>
  <c r="AI983" i="1" s="1"/>
  <c r="AI984" i="1" s="1"/>
  <c r="AI985" i="1" s="1"/>
  <c r="AI986" i="1" s="1"/>
  <c r="AI987" i="1" s="1"/>
  <c r="AI988" i="1" s="1"/>
  <c r="AI989" i="1" s="1"/>
  <c r="AI990" i="1" s="1"/>
  <c r="AI991" i="1" s="1"/>
  <c r="AI992" i="1" s="1"/>
  <c r="AI993" i="1" s="1"/>
  <c r="AI994" i="1" s="1"/>
  <c r="AI995" i="1" s="1"/>
  <c r="AI996" i="1" s="1"/>
  <c r="AI997" i="1" s="1"/>
  <c r="AI998" i="1" s="1"/>
  <c r="AI999" i="1" s="1"/>
  <c r="AI1000" i="1" s="1"/>
  <c r="AI1001" i="1" s="1"/>
  <c r="AI1002" i="1" s="1"/>
  <c r="AI1003" i="1" s="1"/>
  <c r="AI1004" i="1" s="1"/>
  <c r="AI1005" i="1" s="1"/>
  <c r="AI1006" i="1" s="1"/>
  <c r="AI1007" i="1" s="1"/>
  <c r="AI1008" i="1" s="1"/>
  <c r="AI1009" i="1" s="1"/>
  <c r="AI1010" i="1" s="1"/>
  <c r="AI1011" i="1" s="1"/>
  <c r="AI1012" i="1" s="1"/>
  <c r="AI1013" i="1" s="1"/>
  <c r="AI1014" i="1" s="1"/>
  <c r="AI1015" i="1" s="1"/>
  <c r="AI1016" i="1" s="1"/>
  <c r="AI1017" i="1" s="1"/>
  <c r="AI1018" i="1" s="1"/>
  <c r="AI1019" i="1" s="1"/>
  <c r="AI1020" i="1" s="1"/>
  <c r="AI1021" i="1" s="1"/>
  <c r="AI1022" i="1" s="1"/>
  <c r="AI1023" i="1" s="1"/>
  <c r="AI1024" i="1" s="1"/>
  <c r="AI1025" i="1" s="1"/>
  <c r="AI1026" i="1" s="1"/>
  <c r="AI1027" i="1" s="1"/>
  <c r="AI1028" i="1" s="1"/>
  <c r="AI1029" i="1" s="1"/>
  <c r="AI1030" i="1" s="1"/>
  <c r="AI1031" i="1" s="1"/>
  <c r="AI1032" i="1" s="1"/>
  <c r="AI1033" i="1" s="1"/>
  <c r="AI1034" i="1" s="1"/>
  <c r="AI1035" i="1" s="1"/>
  <c r="AI1036" i="1" s="1"/>
  <c r="AI1037" i="1" s="1"/>
  <c r="AI1038" i="1" s="1"/>
  <c r="AI1039" i="1" s="1"/>
  <c r="AI1040" i="1" s="1"/>
  <c r="AI1041" i="1" s="1"/>
  <c r="AI1042" i="1" s="1"/>
  <c r="AI1043" i="1" s="1"/>
  <c r="AI1044" i="1" s="1"/>
  <c r="AI1045" i="1" s="1"/>
  <c r="AI1046" i="1" s="1"/>
  <c r="AI1047" i="1" s="1"/>
  <c r="AI1048" i="1" s="1"/>
  <c r="AI1049" i="1" s="1"/>
  <c r="AI1050" i="1" s="1"/>
  <c r="AI1051" i="1" s="1"/>
  <c r="AI1052" i="1" s="1"/>
  <c r="AI1053" i="1" s="1"/>
  <c r="AI1054" i="1" s="1"/>
  <c r="AI1055" i="1" s="1"/>
  <c r="AI1056" i="1" s="1"/>
  <c r="AI1057" i="1" s="1"/>
  <c r="AI1058" i="1" s="1"/>
  <c r="AI1059" i="1" s="1"/>
  <c r="AI1060" i="1" s="1"/>
  <c r="AI1061" i="1" s="1"/>
  <c r="AI1062" i="1" s="1"/>
  <c r="AI1063" i="1" s="1"/>
  <c r="AI1064" i="1" s="1"/>
  <c r="AI1065" i="1" s="1"/>
  <c r="AI1066" i="1" s="1"/>
  <c r="AI1067" i="1" s="1"/>
  <c r="AI1068" i="1" s="1"/>
  <c r="AI1069" i="1" s="1"/>
  <c r="AI1070" i="1" s="1"/>
  <c r="AI1071" i="1" s="1"/>
  <c r="AI1072" i="1" s="1"/>
  <c r="AI1073" i="1" s="1"/>
  <c r="AI1074" i="1" s="1"/>
  <c r="AI1075" i="1" s="1"/>
  <c r="AI1076" i="1" s="1"/>
  <c r="AI1077" i="1" s="1"/>
  <c r="AI1078" i="1" s="1"/>
  <c r="AI1079" i="1" s="1"/>
  <c r="AI1080" i="1" s="1"/>
  <c r="AI1081" i="1" s="1"/>
  <c r="AI1082" i="1" s="1"/>
  <c r="AI1083" i="1" s="1"/>
  <c r="AI1084" i="1" s="1"/>
  <c r="AI1085" i="1" s="1"/>
  <c r="AI1086" i="1" s="1"/>
  <c r="AI1087" i="1" s="1"/>
  <c r="AI1088" i="1" s="1"/>
  <c r="AI1089" i="1" s="1"/>
  <c r="AI1090" i="1" s="1"/>
  <c r="AI1091" i="1" s="1"/>
  <c r="AI1092" i="1" s="1"/>
  <c r="AI1093" i="1" s="1"/>
  <c r="AI1094" i="1" s="1"/>
  <c r="AI1095" i="1" s="1"/>
  <c r="AI1096" i="1" s="1"/>
  <c r="AI1097" i="1" s="1"/>
  <c r="AI1098" i="1" s="1"/>
  <c r="AI1099" i="1" s="1"/>
  <c r="AI1100" i="1" s="1"/>
  <c r="AI1101" i="1" s="1"/>
  <c r="AI1102" i="1" s="1"/>
  <c r="AI1103" i="1" s="1"/>
  <c r="AI1104" i="1" s="1"/>
  <c r="AI1105" i="1" s="1"/>
  <c r="AI1106" i="1" s="1"/>
  <c r="AI1107" i="1" s="1"/>
  <c r="AI1108" i="1" s="1"/>
  <c r="AI1109" i="1" s="1"/>
  <c r="AI1110" i="1" s="1"/>
  <c r="AI1111" i="1" s="1"/>
  <c r="AI1112" i="1" s="1"/>
  <c r="AI1113" i="1" s="1"/>
  <c r="AI1114" i="1" s="1"/>
  <c r="AI1115" i="1" s="1"/>
  <c r="AI1116" i="1" s="1"/>
  <c r="AI1117" i="1" s="1"/>
  <c r="AI1118" i="1" s="1"/>
  <c r="AI1119" i="1" s="1"/>
  <c r="AI1120" i="1" s="1"/>
  <c r="AI1121" i="1" s="1"/>
  <c r="AI1122" i="1" s="1"/>
  <c r="AI1123" i="1" s="1"/>
  <c r="AI1124" i="1" s="1"/>
  <c r="AI1125" i="1" s="1"/>
  <c r="AI1126" i="1" s="1"/>
  <c r="AI1127" i="1" s="1"/>
  <c r="AI1128" i="1" s="1"/>
  <c r="AI1129" i="1" s="1"/>
  <c r="AI1130" i="1" s="1"/>
  <c r="AI1131" i="1" s="1"/>
  <c r="AI1132" i="1" s="1"/>
  <c r="AI1133" i="1" s="1"/>
  <c r="AI1134" i="1" s="1"/>
  <c r="AI1135" i="1" s="1"/>
  <c r="AI1136" i="1" s="1"/>
  <c r="AI1137" i="1" s="1"/>
  <c r="AI1138" i="1" s="1"/>
  <c r="AI1139" i="1" s="1"/>
  <c r="AI1140" i="1" s="1"/>
  <c r="AI1141" i="1" s="1"/>
  <c r="AI1142" i="1" s="1"/>
  <c r="AI1143" i="1" s="1"/>
  <c r="AI1144" i="1" s="1"/>
  <c r="AI1145" i="1" s="1"/>
  <c r="AI1146" i="1" s="1"/>
  <c r="AI1147" i="1" s="1"/>
  <c r="AI1148" i="1" s="1"/>
  <c r="AI1149" i="1" s="1"/>
  <c r="AI1150" i="1" s="1"/>
  <c r="AI1151" i="1" s="1"/>
  <c r="AI1152" i="1" s="1"/>
  <c r="AI1153" i="1" s="1"/>
  <c r="AI1154" i="1" s="1"/>
  <c r="AI1155" i="1" s="1"/>
  <c r="AI1156" i="1" s="1"/>
  <c r="AI1157" i="1" s="1"/>
  <c r="AI1158" i="1" s="1"/>
  <c r="AI1159" i="1" s="1"/>
  <c r="AI1160" i="1" s="1"/>
  <c r="AI1161" i="1" s="1"/>
  <c r="AI1162" i="1" s="1"/>
  <c r="AI1163" i="1" s="1"/>
  <c r="AI1164" i="1" s="1"/>
  <c r="AI1165" i="1" s="1"/>
  <c r="AI1166" i="1" s="1"/>
  <c r="AI1167" i="1" s="1"/>
  <c r="AI1168" i="1" s="1"/>
  <c r="AI1169" i="1" s="1"/>
  <c r="AI1170" i="1" s="1"/>
  <c r="AI1171" i="1" s="1"/>
  <c r="AI1172" i="1" s="1"/>
  <c r="AI1173" i="1" s="1"/>
  <c r="AI1174" i="1" s="1"/>
  <c r="AI1175" i="1" s="1"/>
  <c r="AI1176" i="1" s="1"/>
  <c r="AI1177" i="1" s="1"/>
  <c r="AI1178" i="1" s="1"/>
  <c r="AI1179" i="1" s="1"/>
  <c r="AI1180" i="1" s="1"/>
  <c r="AI1181" i="1" s="1"/>
  <c r="AI1182" i="1" s="1"/>
  <c r="AI1183" i="1" s="1"/>
  <c r="AI1184" i="1" s="1"/>
  <c r="AI1185" i="1" s="1"/>
  <c r="AI1186" i="1" s="1"/>
  <c r="AI1187" i="1" s="1"/>
  <c r="AI1188" i="1" s="1"/>
  <c r="AI1189" i="1" s="1"/>
  <c r="AI1190" i="1" s="1"/>
  <c r="AI1191" i="1" s="1"/>
  <c r="AI1192" i="1" s="1"/>
  <c r="AI1193" i="1" s="1"/>
  <c r="AI1194" i="1" s="1"/>
  <c r="AI1195" i="1" s="1"/>
  <c r="AI1196" i="1" s="1"/>
  <c r="AI1197" i="1" s="1"/>
  <c r="AI1198" i="1" s="1"/>
  <c r="AI1199" i="1" s="1"/>
  <c r="AI1200" i="1" s="1"/>
  <c r="AI1201" i="1" s="1"/>
  <c r="AI1202" i="1" s="1"/>
  <c r="AI1203" i="1" s="1"/>
  <c r="AI1204" i="1" s="1"/>
  <c r="AI1205" i="1" s="1"/>
  <c r="AI1206" i="1" s="1"/>
  <c r="AI1207" i="1" s="1"/>
  <c r="AI1208" i="1" s="1"/>
  <c r="AI1209" i="1" s="1"/>
  <c r="AI1210" i="1" s="1"/>
  <c r="AI1211" i="1" s="1"/>
  <c r="AI1212" i="1" s="1"/>
  <c r="AI1213" i="1" s="1"/>
  <c r="AI1214" i="1" s="1"/>
  <c r="AI1215" i="1" s="1"/>
  <c r="AI1216" i="1" s="1"/>
  <c r="AI1217" i="1" s="1"/>
  <c r="AI1218" i="1" s="1"/>
  <c r="AI1219" i="1" s="1"/>
  <c r="AI1220" i="1" s="1"/>
  <c r="AI1221" i="1" s="1"/>
  <c r="AI1222" i="1" s="1"/>
  <c r="AI1223" i="1" s="1"/>
  <c r="AI1224" i="1" s="1"/>
  <c r="AI1225" i="1" s="1"/>
  <c r="AI1226" i="1" s="1"/>
  <c r="AI1227" i="1" s="1"/>
  <c r="AI1228" i="1" s="1"/>
  <c r="AI1229" i="1" s="1"/>
  <c r="AI1230" i="1" s="1"/>
  <c r="AI1231" i="1" s="1"/>
  <c r="AI1232" i="1" s="1"/>
  <c r="AI1233" i="1" s="1"/>
  <c r="AI1234" i="1" s="1"/>
  <c r="AI1235" i="1" s="1"/>
  <c r="AI1236" i="1" s="1"/>
  <c r="AI1237" i="1" s="1"/>
  <c r="AI1238" i="1" s="1"/>
  <c r="AI1239" i="1" s="1"/>
  <c r="AI1240" i="1" s="1"/>
  <c r="AI1241" i="1" s="1"/>
  <c r="AI1242" i="1" s="1"/>
  <c r="AI1243" i="1" s="1"/>
  <c r="AI1244" i="1" s="1"/>
  <c r="AI1245" i="1" s="1"/>
  <c r="AI1246" i="1" s="1"/>
  <c r="AI1247" i="1" s="1"/>
  <c r="AI1248" i="1" s="1"/>
  <c r="AI1249" i="1" s="1"/>
  <c r="AI1250" i="1" s="1"/>
  <c r="AI1251" i="1" s="1"/>
  <c r="AI1252" i="1" s="1"/>
  <c r="AI1253" i="1" s="1"/>
  <c r="AI1254" i="1" s="1"/>
  <c r="AI1255" i="1" s="1"/>
  <c r="AI1256" i="1" s="1"/>
  <c r="AI1257" i="1" s="1"/>
  <c r="AI1258" i="1" s="1"/>
  <c r="AI1259" i="1" s="1"/>
  <c r="AI1260" i="1" s="1"/>
  <c r="AI1261" i="1" s="1"/>
  <c r="AI1262" i="1" s="1"/>
  <c r="AI1263" i="1" s="1"/>
  <c r="AI1264" i="1" s="1"/>
  <c r="AI1265" i="1" s="1"/>
  <c r="AI1266" i="1" s="1"/>
  <c r="AI1267" i="1" s="1"/>
  <c r="AI1268" i="1" s="1"/>
  <c r="AI1269" i="1" s="1"/>
  <c r="AI1270" i="1" s="1"/>
  <c r="AI1271" i="1" s="1"/>
  <c r="AI1272" i="1" s="1"/>
  <c r="AI1273" i="1" s="1"/>
  <c r="AI1274" i="1" s="1"/>
  <c r="AI1275" i="1" s="1"/>
  <c r="AI1276" i="1" s="1"/>
  <c r="AI1277" i="1" s="1"/>
  <c r="AI1278" i="1" s="1"/>
  <c r="AI1279" i="1" s="1"/>
  <c r="AI1280" i="1" s="1"/>
  <c r="AI1281" i="1" s="1"/>
  <c r="AI1282" i="1" s="1"/>
  <c r="AI1283" i="1" s="1"/>
  <c r="AI1284" i="1" s="1"/>
  <c r="AI1285" i="1" s="1"/>
  <c r="AI1286" i="1" s="1"/>
  <c r="AI1287" i="1" s="1"/>
  <c r="AI1288" i="1" s="1"/>
  <c r="AI1289" i="1" s="1"/>
  <c r="AI1290" i="1" s="1"/>
  <c r="AI1291" i="1" s="1"/>
  <c r="AI1292" i="1" s="1"/>
  <c r="AI1293" i="1" s="1"/>
  <c r="AI1294" i="1" s="1"/>
  <c r="AI1295" i="1" s="1"/>
  <c r="AI1296" i="1" s="1"/>
  <c r="AI1297" i="1" s="1"/>
  <c r="AI1298" i="1" s="1"/>
  <c r="AI1299" i="1" s="1"/>
  <c r="AI1300" i="1" s="1"/>
  <c r="AI1301" i="1" s="1"/>
  <c r="AI1302" i="1" s="1"/>
  <c r="AI1303" i="1" s="1"/>
  <c r="AI1304" i="1" s="1"/>
  <c r="AI1305" i="1" s="1"/>
  <c r="AI1306" i="1" s="1"/>
  <c r="AI1307" i="1" s="1"/>
  <c r="AI1308" i="1" s="1"/>
  <c r="AI1309" i="1" s="1"/>
  <c r="AI1310" i="1" s="1"/>
  <c r="AI1311" i="1" s="1"/>
  <c r="AI1312" i="1" s="1"/>
  <c r="AI1313" i="1" s="1"/>
  <c r="AI1314" i="1" s="1"/>
  <c r="AI1315" i="1" s="1"/>
  <c r="AI1316" i="1" s="1"/>
  <c r="AI1317" i="1" s="1"/>
  <c r="AI1318" i="1" s="1"/>
  <c r="AI1319" i="1" s="1"/>
  <c r="AI1320" i="1" s="1"/>
  <c r="AI1321" i="1" s="1"/>
  <c r="AI1322" i="1" s="1"/>
  <c r="AI1323" i="1" s="1"/>
  <c r="AI1324" i="1" s="1"/>
  <c r="AI1325" i="1" s="1"/>
  <c r="AI1326" i="1" s="1"/>
  <c r="AI1327" i="1" s="1"/>
  <c r="AI1328" i="1" s="1"/>
  <c r="AI1329" i="1" s="1"/>
  <c r="AI1330" i="1" s="1"/>
  <c r="AI1331" i="1" s="1"/>
  <c r="AI1332" i="1" s="1"/>
  <c r="AI1333" i="1" s="1"/>
  <c r="AI1334" i="1" s="1"/>
  <c r="AI1335" i="1" s="1"/>
  <c r="AI1336" i="1" s="1"/>
  <c r="AI1337" i="1" s="1"/>
  <c r="AI1338" i="1" s="1"/>
  <c r="AI1339" i="1" s="1"/>
  <c r="AI1340" i="1" s="1"/>
  <c r="AI1341" i="1" s="1"/>
  <c r="AI1342" i="1" s="1"/>
  <c r="AI1343" i="1" s="1"/>
  <c r="AI1344" i="1" s="1"/>
  <c r="AI1345" i="1" s="1"/>
  <c r="AI1346" i="1" s="1"/>
  <c r="AI1347" i="1" s="1"/>
  <c r="AI1348" i="1" s="1"/>
  <c r="AI1349" i="1" s="1"/>
  <c r="AI1350" i="1" s="1"/>
  <c r="AI1351" i="1" s="1"/>
  <c r="AI1352" i="1" s="1"/>
  <c r="AI1353" i="1" s="1"/>
  <c r="AI1354" i="1" s="1"/>
  <c r="AI1355" i="1" s="1"/>
  <c r="AI1356" i="1" s="1"/>
  <c r="AI1357" i="1" s="1"/>
  <c r="AI1358" i="1" s="1"/>
  <c r="AI1359" i="1" s="1"/>
  <c r="AI1360" i="1" s="1"/>
  <c r="AI1361" i="1" s="1"/>
  <c r="AI1362" i="1" s="1"/>
  <c r="AI1363" i="1" s="1"/>
  <c r="AI1364" i="1" s="1"/>
  <c r="AI1365" i="1" s="1"/>
  <c r="AI1366" i="1" s="1"/>
  <c r="AI1367" i="1" s="1"/>
  <c r="AI1368" i="1" s="1"/>
  <c r="AI1369" i="1" s="1"/>
  <c r="AI1370" i="1" s="1"/>
  <c r="AI1371" i="1" s="1"/>
  <c r="AI1372" i="1" s="1"/>
  <c r="AI1373" i="1" s="1"/>
  <c r="AI1374" i="1" s="1"/>
  <c r="AI1375" i="1" s="1"/>
  <c r="AI1376" i="1" s="1"/>
  <c r="AI1377" i="1" s="1"/>
  <c r="AI1378" i="1" s="1"/>
  <c r="AI1379" i="1" s="1"/>
  <c r="AI1380" i="1" s="1"/>
  <c r="AI1381" i="1" s="1"/>
  <c r="AI1382" i="1" s="1"/>
  <c r="AI1383" i="1" s="1"/>
  <c r="AI1384" i="1" s="1"/>
  <c r="AI1385" i="1" s="1"/>
  <c r="AI1386" i="1" s="1"/>
  <c r="AI1387" i="1" s="1"/>
  <c r="AI1388" i="1" s="1"/>
  <c r="AI1389" i="1" s="1"/>
  <c r="AI1390" i="1" s="1"/>
  <c r="AI1391" i="1" s="1"/>
  <c r="AI1392" i="1" s="1"/>
  <c r="AI1393" i="1" s="1"/>
  <c r="AI1394" i="1" s="1"/>
  <c r="AI1395" i="1" s="1"/>
  <c r="AI1396" i="1" s="1"/>
  <c r="AI1397" i="1" s="1"/>
  <c r="AI1398" i="1" s="1"/>
  <c r="AI1399" i="1" s="1"/>
  <c r="AI1400" i="1" s="1"/>
  <c r="AI1401" i="1" s="1"/>
  <c r="AI1402" i="1" s="1"/>
  <c r="AI1403" i="1" s="1"/>
  <c r="AI1404" i="1" s="1"/>
  <c r="AI1405" i="1" s="1"/>
  <c r="AI1406" i="1" s="1"/>
  <c r="AI1407" i="1" s="1"/>
  <c r="AI1408" i="1" s="1"/>
  <c r="AI1409" i="1" s="1"/>
  <c r="AI1410" i="1" s="1"/>
  <c r="AI1411" i="1" s="1"/>
  <c r="AI1412" i="1" s="1"/>
  <c r="AI1413" i="1" s="1"/>
  <c r="AI1414" i="1" s="1"/>
  <c r="AI1415" i="1" s="1"/>
  <c r="AI1416" i="1" s="1"/>
  <c r="AI1417" i="1" s="1"/>
  <c r="AI1418" i="1" s="1"/>
  <c r="AI1419" i="1" s="1"/>
  <c r="AI1420" i="1" s="1"/>
  <c r="AI1421" i="1" s="1"/>
  <c r="AI1422" i="1" s="1"/>
  <c r="AI1423" i="1" s="1"/>
  <c r="AI1424" i="1" s="1"/>
  <c r="AI1425" i="1" s="1"/>
  <c r="AI1426" i="1" s="1"/>
  <c r="AI1427" i="1" s="1"/>
  <c r="AI1428" i="1" s="1"/>
  <c r="AI1429" i="1" s="1"/>
  <c r="AI1430" i="1" s="1"/>
  <c r="AI1431" i="1" s="1"/>
  <c r="AI1432" i="1" s="1"/>
  <c r="AI1433" i="1" s="1"/>
  <c r="AI1434" i="1" s="1"/>
  <c r="AI1435" i="1" s="1"/>
  <c r="AI1436" i="1" s="1"/>
  <c r="AI1437" i="1" s="1"/>
  <c r="AI1438" i="1" s="1"/>
  <c r="AI1439" i="1" s="1"/>
  <c r="AI1440" i="1" s="1"/>
  <c r="AI1441" i="1" s="1"/>
  <c r="AI1442" i="1" s="1"/>
  <c r="AI1443" i="1" s="1"/>
  <c r="AI1444" i="1" s="1"/>
  <c r="AI1445" i="1" s="1"/>
  <c r="AI1446" i="1" s="1"/>
  <c r="AI1447" i="1" s="1"/>
  <c r="AI1448" i="1" s="1"/>
  <c r="AI1449" i="1" s="1"/>
  <c r="AI1450" i="1" s="1"/>
  <c r="AI1451" i="1" s="1"/>
  <c r="AI1452" i="1" s="1"/>
  <c r="AI1453" i="1" s="1"/>
  <c r="AI1454" i="1" s="1"/>
  <c r="AI1455" i="1" s="1"/>
  <c r="AI1456" i="1" s="1"/>
  <c r="AI1457" i="1" s="1"/>
  <c r="AI1458" i="1" s="1"/>
  <c r="AI1459" i="1" s="1"/>
  <c r="AI1460" i="1" s="1"/>
  <c r="AI1461" i="1" s="1"/>
  <c r="AI1462" i="1" s="1"/>
  <c r="AI1463" i="1" s="1"/>
  <c r="AI1464" i="1" s="1"/>
  <c r="AI1465" i="1" s="1"/>
  <c r="AI1466" i="1" s="1"/>
  <c r="AI1467" i="1" s="1"/>
  <c r="AI1468" i="1" s="1"/>
  <c r="AI1469" i="1" s="1"/>
  <c r="AI1470" i="1" s="1"/>
  <c r="AI1471" i="1" s="1"/>
  <c r="AI1472" i="1" s="1"/>
  <c r="AI1473" i="1" s="1"/>
  <c r="AI1474" i="1" s="1"/>
  <c r="AI1475" i="1" s="1"/>
  <c r="AI1476" i="1" s="1"/>
  <c r="AI1477" i="1" s="1"/>
  <c r="AI1478" i="1" s="1"/>
  <c r="AI1479" i="1" s="1"/>
  <c r="AI1480" i="1" s="1"/>
  <c r="AI1481" i="1" s="1"/>
  <c r="AI1482" i="1" s="1"/>
  <c r="AI1483" i="1" s="1"/>
  <c r="AI1484" i="1" s="1"/>
  <c r="AI1485" i="1" s="1"/>
  <c r="AI1486" i="1" s="1"/>
  <c r="AI1487" i="1" s="1"/>
  <c r="AI1488" i="1" s="1"/>
  <c r="AI1489" i="1" s="1"/>
  <c r="AI1490" i="1" s="1"/>
  <c r="AI1491" i="1" s="1"/>
  <c r="AI1492" i="1" s="1"/>
  <c r="AI1493" i="1" s="1"/>
  <c r="AI1494" i="1" s="1"/>
  <c r="AI1495" i="1" s="1"/>
  <c r="AI1496" i="1" s="1"/>
  <c r="AI1497" i="1" s="1"/>
  <c r="AI1498" i="1" s="1"/>
  <c r="AI1499" i="1" s="1"/>
  <c r="AI1500" i="1" s="1"/>
  <c r="AI1501" i="1" s="1"/>
  <c r="AI1502" i="1" s="1"/>
  <c r="AI1503" i="1" s="1"/>
  <c r="AI1504" i="1" s="1"/>
  <c r="AI1505" i="1" s="1"/>
  <c r="AI1506" i="1" s="1"/>
  <c r="AI1507" i="1" s="1"/>
  <c r="AI1508" i="1" s="1"/>
  <c r="AI1509" i="1" s="1"/>
  <c r="AI1510" i="1" s="1"/>
  <c r="AI1511" i="1" s="1"/>
  <c r="AI1512" i="1" s="1"/>
  <c r="AI1513" i="1" s="1"/>
  <c r="AI1514" i="1" s="1"/>
  <c r="AI1515" i="1" s="1"/>
  <c r="AI1516" i="1" s="1"/>
  <c r="AI1517" i="1" s="1"/>
  <c r="AI1518" i="1" s="1"/>
  <c r="AI1519" i="1" s="1"/>
  <c r="AI1520" i="1" s="1"/>
  <c r="AI1521" i="1" s="1"/>
  <c r="AI1522" i="1" s="1"/>
  <c r="AI1523" i="1" s="1"/>
  <c r="AI1524" i="1" s="1"/>
  <c r="AI1525" i="1" s="1"/>
  <c r="AI1526" i="1" s="1"/>
  <c r="AI1527" i="1" s="1"/>
  <c r="AI1528" i="1" s="1"/>
  <c r="AI1529" i="1" s="1"/>
  <c r="AI1530" i="1" s="1"/>
  <c r="AI1531" i="1" s="1"/>
  <c r="AI1532" i="1" s="1"/>
  <c r="AI1533" i="1" s="1"/>
  <c r="AI1534" i="1" s="1"/>
  <c r="AI1535" i="1" s="1"/>
  <c r="AI1536" i="1" s="1"/>
  <c r="AI1537" i="1" s="1"/>
  <c r="AI1538" i="1" s="1"/>
  <c r="AI1539" i="1" s="1"/>
  <c r="AI1540" i="1" s="1"/>
  <c r="AI1541" i="1" s="1"/>
  <c r="AI1542" i="1" s="1"/>
  <c r="AI1543" i="1" s="1"/>
  <c r="AI1544" i="1" s="1"/>
  <c r="AI1545" i="1" s="1"/>
  <c r="AI1546" i="1" s="1"/>
  <c r="AI1547" i="1" s="1"/>
  <c r="AI1548" i="1" s="1"/>
  <c r="AI1549" i="1" s="1"/>
  <c r="AI1550" i="1" s="1"/>
  <c r="AI1551" i="1" s="1"/>
  <c r="AI1552" i="1" s="1"/>
  <c r="AI1553" i="1" s="1"/>
  <c r="AI1554" i="1" s="1"/>
  <c r="AI1555" i="1" s="1"/>
  <c r="AI1556" i="1" s="1"/>
  <c r="AI1557" i="1" s="1"/>
  <c r="AI1558" i="1" s="1"/>
  <c r="AI1559" i="1" s="1"/>
  <c r="AI1560" i="1" s="1"/>
  <c r="AI1561" i="1" s="1"/>
  <c r="AI1562" i="1" s="1"/>
  <c r="AI1563" i="1" s="1"/>
  <c r="AI1564" i="1" s="1"/>
  <c r="AI1565" i="1" s="1"/>
  <c r="AI1566" i="1" s="1"/>
  <c r="AI1567" i="1" s="1"/>
  <c r="AI1568" i="1" s="1"/>
  <c r="AI1569" i="1" s="1"/>
  <c r="AI1570" i="1" s="1"/>
  <c r="AI1571" i="1" s="1"/>
  <c r="AI1572" i="1" s="1"/>
  <c r="AI1573" i="1" s="1"/>
  <c r="AI1574" i="1" s="1"/>
  <c r="AI1575" i="1" s="1"/>
  <c r="AI1576" i="1" s="1"/>
  <c r="AI1577" i="1" s="1"/>
  <c r="AI1578" i="1" s="1"/>
  <c r="AI1579" i="1" s="1"/>
  <c r="AI1580" i="1" s="1"/>
  <c r="AI1581" i="1" s="1"/>
  <c r="AI1582" i="1" s="1"/>
  <c r="AI1583" i="1" s="1"/>
  <c r="AI1584" i="1" s="1"/>
  <c r="AI1585" i="1" s="1"/>
  <c r="AI1586" i="1" s="1"/>
  <c r="AI1587" i="1" s="1"/>
  <c r="AI1588" i="1" s="1"/>
  <c r="AI1589" i="1" s="1"/>
  <c r="AI1590" i="1" s="1"/>
  <c r="AI1591" i="1" s="1"/>
  <c r="AI1592" i="1" s="1"/>
  <c r="AI1593" i="1" s="1"/>
  <c r="AI1594" i="1" s="1"/>
  <c r="AI1595" i="1" s="1"/>
  <c r="AI1596" i="1" s="1"/>
  <c r="AI1597" i="1" s="1"/>
  <c r="AI1598" i="1" s="1"/>
  <c r="AI1599" i="1" s="1"/>
  <c r="AI1600" i="1" s="1"/>
  <c r="AI1601" i="1" s="1"/>
  <c r="AI1602" i="1" s="1"/>
  <c r="AI1603" i="1" s="1"/>
  <c r="AI1604" i="1" s="1"/>
  <c r="AI1605" i="1" s="1"/>
  <c r="AI1606" i="1" s="1"/>
  <c r="AI1607" i="1" s="1"/>
  <c r="AI1608" i="1" s="1"/>
  <c r="AI1609" i="1" s="1"/>
  <c r="AI1610" i="1" s="1"/>
  <c r="AI1611" i="1" s="1"/>
  <c r="AI1612" i="1" s="1"/>
  <c r="AI1613" i="1" s="1"/>
  <c r="AI1614" i="1" s="1"/>
  <c r="AI1615" i="1" s="1"/>
  <c r="AI1616" i="1" s="1"/>
  <c r="AI1617" i="1" s="1"/>
  <c r="AI1618" i="1" s="1"/>
  <c r="AI1619" i="1" s="1"/>
  <c r="AI1620" i="1" s="1"/>
  <c r="AI1621" i="1" s="1"/>
  <c r="AI1622" i="1" s="1"/>
  <c r="AI1623" i="1" s="1"/>
  <c r="AI1624" i="1" s="1"/>
  <c r="AI1625" i="1" s="1"/>
  <c r="AI1626" i="1" s="1"/>
  <c r="AI1627" i="1" s="1"/>
  <c r="AI1628" i="1" s="1"/>
  <c r="AI1629" i="1" s="1"/>
  <c r="AI1630" i="1" s="1"/>
  <c r="AI1631" i="1" s="1"/>
  <c r="AI1632" i="1" s="1"/>
  <c r="AI1633" i="1" s="1"/>
  <c r="AI1634" i="1" s="1"/>
  <c r="AI1635" i="1" s="1"/>
  <c r="AI1636" i="1" s="1"/>
  <c r="AI1637" i="1" s="1"/>
  <c r="AI1638" i="1" s="1"/>
  <c r="AI1639" i="1" s="1"/>
  <c r="AI1640" i="1" s="1"/>
  <c r="AI1641" i="1" s="1"/>
  <c r="AI1642" i="1" s="1"/>
  <c r="AI1643" i="1" s="1"/>
  <c r="AI1644" i="1" s="1"/>
  <c r="AI1645" i="1" s="1"/>
  <c r="AI1646" i="1" s="1"/>
  <c r="AI1647" i="1" s="1"/>
  <c r="AI1648" i="1" s="1"/>
  <c r="AI1649" i="1" s="1"/>
  <c r="AI1650" i="1" s="1"/>
  <c r="AI1651" i="1" s="1"/>
  <c r="AI1652" i="1" s="1"/>
  <c r="AI1653" i="1" s="1"/>
  <c r="AI1654" i="1" s="1"/>
  <c r="AI1655" i="1" s="1"/>
  <c r="AI1656" i="1" s="1"/>
  <c r="AI1657" i="1" s="1"/>
  <c r="AI1658" i="1" s="1"/>
  <c r="AI1659" i="1" s="1"/>
  <c r="AI1660" i="1" s="1"/>
  <c r="AI1661" i="1" s="1"/>
  <c r="AI1662" i="1" s="1"/>
  <c r="AI1663" i="1" s="1"/>
  <c r="AI1664" i="1" s="1"/>
  <c r="AI1665" i="1" s="1"/>
  <c r="AI1666" i="1" s="1"/>
  <c r="AI1667" i="1" s="1"/>
  <c r="AI1668" i="1" s="1"/>
  <c r="AI1669" i="1" s="1"/>
  <c r="AI1670" i="1" s="1"/>
  <c r="AI1671" i="1" s="1"/>
  <c r="AI1672" i="1" s="1"/>
  <c r="AI1673" i="1" s="1"/>
  <c r="AI1674" i="1" s="1"/>
  <c r="AI1675" i="1" s="1"/>
  <c r="AI1676" i="1" s="1"/>
  <c r="AI1677" i="1" s="1"/>
  <c r="AI1678" i="1" s="1"/>
  <c r="AI1679" i="1" s="1"/>
  <c r="AI1680" i="1" s="1"/>
  <c r="AI1681" i="1" s="1"/>
  <c r="AI1682" i="1" s="1"/>
  <c r="AI1683" i="1" s="1"/>
  <c r="AI1684" i="1" s="1"/>
  <c r="AI1685" i="1" s="1"/>
  <c r="AI1686" i="1" s="1"/>
  <c r="AI1687" i="1" s="1"/>
  <c r="AI1688" i="1" s="1"/>
  <c r="AI1689" i="1" s="1"/>
  <c r="AI1690" i="1" s="1"/>
  <c r="AI1691" i="1" s="1"/>
  <c r="AI1692" i="1" s="1"/>
  <c r="AI1693" i="1" s="1"/>
  <c r="AI1694" i="1" s="1"/>
  <c r="AI1695" i="1" s="1"/>
  <c r="AI1696" i="1" s="1"/>
  <c r="AI1697" i="1" s="1"/>
  <c r="AI1698" i="1" s="1"/>
  <c r="AI1699" i="1" s="1"/>
  <c r="AI1700" i="1" s="1"/>
  <c r="AI1701" i="1" s="1"/>
  <c r="AI1702" i="1" s="1"/>
  <c r="AI1703" i="1" s="1"/>
  <c r="AI1704" i="1" s="1"/>
  <c r="AI1705" i="1" s="1"/>
  <c r="AI1706" i="1" s="1"/>
  <c r="AI1707" i="1" s="1"/>
  <c r="AI1708" i="1" s="1"/>
  <c r="AI1709" i="1" s="1"/>
  <c r="AI1710" i="1" s="1"/>
  <c r="AI1711" i="1" s="1"/>
  <c r="AI1712" i="1" s="1"/>
  <c r="AI1713" i="1" s="1"/>
  <c r="AI1714" i="1" s="1"/>
  <c r="AI1715" i="1" s="1"/>
  <c r="AI1716" i="1" s="1"/>
  <c r="AI1717" i="1" s="1"/>
  <c r="AI1718" i="1" s="1"/>
  <c r="AI1719" i="1" s="1"/>
  <c r="AI1720" i="1" s="1"/>
  <c r="AI1721" i="1" s="1"/>
  <c r="AI1722" i="1" s="1"/>
  <c r="AI1723" i="1" s="1"/>
  <c r="AI1724" i="1" s="1"/>
  <c r="AI1725" i="1" s="1"/>
  <c r="AI1726" i="1" s="1"/>
  <c r="AI1727" i="1" s="1"/>
  <c r="AI1728" i="1" s="1"/>
  <c r="AI1729" i="1" s="1"/>
  <c r="AI1730" i="1" s="1"/>
  <c r="AI1731" i="1" s="1"/>
  <c r="AI1732" i="1" s="1"/>
  <c r="AI1733" i="1" s="1"/>
  <c r="AI1734" i="1" s="1"/>
  <c r="AI1735" i="1" s="1"/>
  <c r="AI1736" i="1" s="1"/>
  <c r="AI1737" i="1" s="1"/>
  <c r="AI1738" i="1" s="1"/>
  <c r="AI1739" i="1" s="1"/>
  <c r="AI1740" i="1" s="1"/>
  <c r="AI1741" i="1" s="1"/>
  <c r="AI1742" i="1" s="1"/>
  <c r="AI1743" i="1" s="1"/>
  <c r="AI1744" i="1" s="1"/>
  <c r="AI1745" i="1" s="1"/>
  <c r="AI1746" i="1" s="1"/>
  <c r="AI1747" i="1" s="1"/>
  <c r="AI1748" i="1" s="1"/>
  <c r="AI1749" i="1" s="1"/>
  <c r="AI1750" i="1" s="1"/>
  <c r="AI1751" i="1" s="1"/>
  <c r="AI1752" i="1" s="1"/>
  <c r="AI1753" i="1" s="1"/>
  <c r="AI1754" i="1" s="1"/>
  <c r="AI1755" i="1" s="1"/>
  <c r="AI1756" i="1" s="1"/>
  <c r="AI1757" i="1" s="1"/>
  <c r="AI1758" i="1" s="1"/>
  <c r="AI1759" i="1" s="1"/>
  <c r="AI1760" i="1" s="1"/>
  <c r="AI1761" i="1" s="1"/>
  <c r="AI1762" i="1" s="1"/>
  <c r="AI1763" i="1" s="1"/>
  <c r="AI1764" i="1" s="1"/>
  <c r="AI1765" i="1" s="1"/>
  <c r="AI1766" i="1" s="1"/>
  <c r="AI1767" i="1" s="1"/>
  <c r="AI1768" i="1" s="1"/>
  <c r="AI1769" i="1" s="1"/>
  <c r="AI1770" i="1" s="1"/>
  <c r="AI1771" i="1" s="1"/>
  <c r="AI1772" i="1" s="1"/>
  <c r="AI1773" i="1" s="1"/>
  <c r="AI1774" i="1" s="1"/>
  <c r="AI1775" i="1" s="1"/>
  <c r="AI1776" i="1" s="1"/>
  <c r="AI1777" i="1" s="1"/>
  <c r="AI1778" i="1" s="1"/>
  <c r="AI1779" i="1" s="1"/>
  <c r="AI1780" i="1" s="1"/>
  <c r="AI1781" i="1" s="1"/>
  <c r="AI1782" i="1" s="1"/>
  <c r="AI1783" i="1" s="1"/>
  <c r="AI1784" i="1" s="1"/>
  <c r="AI1785" i="1" s="1"/>
  <c r="AI1786" i="1" s="1"/>
  <c r="AI1787" i="1" s="1"/>
  <c r="AI1788" i="1" s="1"/>
  <c r="AI1789" i="1" s="1"/>
  <c r="AI1790" i="1" s="1"/>
  <c r="AI1791" i="1" s="1"/>
  <c r="AI1792" i="1" s="1"/>
  <c r="AI1793" i="1" s="1"/>
  <c r="AI1794" i="1" s="1"/>
  <c r="AI1795" i="1" s="1"/>
  <c r="AI1796" i="1" s="1"/>
  <c r="AI1797" i="1" s="1"/>
  <c r="AI1798" i="1" s="1"/>
  <c r="AI1799" i="1" s="1"/>
  <c r="AI1800" i="1" s="1"/>
  <c r="AI1801" i="1" s="1"/>
  <c r="AI1802" i="1" s="1"/>
  <c r="AI1803" i="1" s="1"/>
  <c r="AI1804" i="1" s="1"/>
  <c r="AI1805" i="1" s="1"/>
  <c r="AI1806" i="1" s="1"/>
  <c r="AI1807" i="1" s="1"/>
  <c r="AI1808" i="1" s="1"/>
  <c r="AI1809" i="1" s="1"/>
  <c r="AI1810" i="1" s="1"/>
  <c r="AI1811" i="1" s="1"/>
  <c r="AI1812" i="1" s="1"/>
  <c r="AI1813" i="1" s="1"/>
  <c r="AI1814" i="1" s="1"/>
  <c r="AI1815" i="1" s="1"/>
  <c r="AI1816" i="1" s="1"/>
  <c r="AI1817" i="1" s="1"/>
  <c r="AI1818" i="1" s="1"/>
  <c r="AI1819" i="1" s="1"/>
  <c r="AI1820" i="1" s="1"/>
  <c r="AI1821" i="1" s="1"/>
  <c r="AI1822" i="1" s="1"/>
  <c r="AI1823" i="1" s="1"/>
  <c r="AI1824" i="1" s="1"/>
  <c r="AI1825" i="1" s="1"/>
  <c r="AI1826" i="1" s="1"/>
  <c r="AI1827" i="1" s="1"/>
  <c r="AI1828" i="1" s="1"/>
  <c r="AI1829" i="1" s="1"/>
  <c r="AI1830" i="1" s="1"/>
  <c r="AI1831" i="1" s="1"/>
  <c r="AI1832" i="1" s="1"/>
  <c r="AI1833" i="1" s="1"/>
  <c r="AI1834" i="1" s="1"/>
  <c r="AI1835" i="1" s="1"/>
  <c r="AI1836" i="1" s="1"/>
  <c r="AI1837" i="1" s="1"/>
  <c r="AI1838" i="1" s="1"/>
  <c r="AI1839" i="1" s="1"/>
  <c r="AI1840" i="1" s="1"/>
  <c r="AI1841" i="1" s="1"/>
  <c r="AI1842" i="1" s="1"/>
  <c r="AI1843" i="1" s="1"/>
  <c r="AI1844" i="1" s="1"/>
  <c r="AI1845" i="1" s="1"/>
  <c r="AI1846" i="1" s="1"/>
  <c r="AI1847" i="1" s="1"/>
  <c r="AI1848" i="1" s="1"/>
  <c r="AI1849" i="1" s="1"/>
  <c r="AI1850" i="1" s="1"/>
  <c r="AI1851" i="1" s="1"/>
  <c r="AI1852" i="1" s="1"/>
  <c r="AI1853" i="1" s="1"/>
  <c r="AI1854" i="1" s="1"/>
  <c r="AI1855" i="1" s="1"/>
  <c r="AI1856" i="1" s="1"/>
  <c r="AI1857" i="1" s="1"/>
  <c r="AI1858" i="1" s="1"/>
  <c r="AI1859" i="1" s="1"/>
  <c r="AI1860" i="1" s="1"/>
  <c r="AI1861" i="1" s="1"/>
  <c r="AI1862" i="1" s="1"/>
  <c r="AI1863" i="1" s="1"/>
  <c r="AI1864" i="1" s="1"/>
  <c r="AI1865" i="1" s="1"/>
  <c r="AI1866" i="1" s="1"/>
  <c r="AI1867" i="1" s="1"/>
  <c r="AI1868" i="1" s="1"/>
  <c r="AI1869" i="1" s="1"/>
  <c r="AI1870" i="1" s="1"/>
  <c r="AI1871" i="1" s="1"/>
  <c r="AI1872" i="1" s="1"/>
  <c r="AI1873" i="1" s="1"/>
  <c r="AI1874" i="1" s="1"/>
  <c r="AI1875" i="1" s="1"/>
  <c r="AI1876" i="1" s="1"/>
  <c r="AI1877" i="1" s="1"/>
  <c r="AI1878" i="1" s="1"/>
  <c r="AI1879" i="1" s="1"/>
  <c r="AI1880" i="1" s="1"/>
  <c r="AI1881" i="1" s="1"/>
  <c r="AI1882" i="1" s="1"/>
  <c r="AI1883" i="1" s="1"/>
  <c r="AI1884" i="1" s="1"/>
  <c r="AI1885" i="1" s="1"/>
  <c r="AI1886" i="1" s="1"/>
  <c r="AI1887" i="1" s="1"/>
  <c r="AI1888" i="1" s="1"/>
  <c r="AI1889" i="1" s="1"/>
  <c r="AI1890" i="1" s="1"/>
  <c r="AI1891" i="1" s="1"/>
  <c r="AI1892" i="1" s="1"/>
  <c r="AI1893" i="1" s="1"/>
  <c r="AI1894" i="1" s="1"/>
  <c r="AI1895" i="1" s="1"/>
  <c r="AI1896" i="1" s="1"/>
  <c r="AI1897" i="1" s="1"/>
  <c r="AI1898" i="1" s="1"/>
  <c r="AI1899" i="1" s="1"/>
  <c r="AI1900" i="1" s="1"/>
  <c r="AI1901" i="1" s="1"/>
  <c r="AI1902" i="1" s="1"/>
  <c r="AI1903" i="1" s="1"/>
  <c r="AI1904" i="1" s="1"/>
  <c r="AI1905" i="1" s="1"/>
  <c r="AI1906" i="1" s="1"/>
  <c r="AI1907" i="1" s="1"/>
  <c r="AI1908" i="1" s="1"/>
  <c r="AI1909" i="1" s="1"/>
  <c r="AI1910" i="1" s="1"/>
  <c r="AI1911" i="1" s="1"/>
  <c r="AI1912" i="1" s="1"/>
  <c r="AI1913" i="1" s="1"/>
  <c r="AI1914" i="1" s="1"/>
  <c r="AI1915" i="1" s="1"/>
  <c r="AI1916" i="1" s="1"/>
  <c r="AI1917" i="1" s="1"/>
  <c r="AI1918" i="1" s="1"/>
  <c r="AI1919" i="1" s="1"/>
  <c r="AI1920" i="1" s="1"/>
  <c r="AI1921" i="1" s="1"/>
  <c r="AI1922" i="1" s="1"/>
  <c r="AI1923" i="1" s="1"/>
  <c r="AI1924" i="1" s="1"/>
  <c r="AI1925" i="1" s="1"/>
  <c r="AI1926" i="1" s="1"/>
  <c r="AI1927" i="1" s="1"/>
  <c r="AI1928" i="1" s="1"/>
  <c r="AI1929" i="1" s="1"/>
  <c r="AI1930" i="1" s="1"/>
  <c r="AI1931" i="1" s="1"/>
  <c r="AI1932" i="1" s="1"/>
  <c r="AI1933" i="1" s="1"/>
  <c r="AI1934" i="1" s="1"/>
  <c r="AI1935" i="1" s="1"/>
  <c r="AI1936" i="1" s="1"/>
  <c r="AI1937" i="1" s="1"/>
  <c r="AI1938" i="1" s="1"/>
  <c r="AI1939" i="1" s="1"/>
  <c r="AI1940" i="1" s="1"/>
  <c r="AI1941" i="1" s="1"/>
  <c r="AI1942" i="1" s="1"/>
  <c r="AI1943" i="1" s="1"/>
  <c r="AI1944" i="1" s="1"/>
  <c r="AI1945" i="1" s="1"/>
  <c r="AI1946" i="1" s="1"/>
  <c r="AI1947" i="1" s="1"/>
  <c r="AI1948" i="1" s="1"/>
  <c r="AI1949" i="1" s="1"/>
  <c r="AI1950" i="1" s="1"/>
  <c r="AI1951" i="1" s="1"/>
  <c r="AI1952" i="1" s="1"/>
  <c r="AI1953" i="1" s="1"/>
  <c r="AI1954" i="1" s="1"/>
  <c r="AI1955" i="1" s="1"/>
  <c r="AI1956" i="1" s="1"/>
  <c r="AI1957" i="1" s="1"/>
  <c r="AI1958" i="1" s="1"/>
  <c r="AI1959" i="1" s="1"/>
  <c r="AI1960" i="1" s="1"/>
  <c r="AI1961" i="1" s="1"/>
  <c r="AI1962" i="1" s="1"/>
  <c r="AI1963" i="1" s="1"/>
  <c r="AI1964" i="1" s="1"/>
  <c r="AI1965" i="1" s="1"/>
  <c r="AI1966" i="1" s="1"/>
  <c r="AI1967" i="1" s="1"/>
  <c r="AI1968" i="1" s="1"/>
  <c r="AI1969" i="1" s="1"/>
  <c r="AI1970" i="1" s="1"/>
  <c r="AI1971" i="1" s="1"/>
  <c r="AI1972" i="1" s="1"/>
  <c r="AI1973" i="1" s="1"/>
  <c r="AI1974" i="1" s="1"/>
  <c r="AI1975" i="1" s="1"/>
  <c r="AI1976" i="1" s="1"/>
  <c r="AI1977" i="1" s="1"/>
  <c r="AI1978" i="1" s="1"/>
  <c r="AI1979" i="1" s="1"/>
  <c r="AI1980" i="1" s="1"/>
  <c r="AI1981" i="1" s="1"/>
  <c r="AI1982" i="1" s="1"/>
  <c r="AI1983" i="1" s="1"/>
  <c r="AI1984" i="1" s="1"/>
  <c r="AI1985" i="1" s="1"/>
  <c r="AI1986" i="1" s="1"/>
  <c r="AI1987" i="1" s="1"/>
  <c r="AI1988" i="1" s="1"/>
  <c r="AI1989" i="1" s="1"/>
  <c r="AI1990" i="1" s="1"/>
  <c r="AI1991" i="1" s="1"/>
  <c r="AI1992" i="1" s="1"/>
  <c r="AI1993" i="1" s="1"/>
  <c r="AI1994" i="1" s="1"/>
  <c r="AI1995" i="1" s="1"/>
  <c r="AI1996" i="1" s="1"/>
  <c r="AI1997" i="1" s="1"/>
  <c r="AI1998" i="1" s="1"/>
  <c r="AI1999" i="1" s="1"/>
  <c r="AI2000" i="1" s="1"/>
  <c r="AI2001" i="1" s="1"/>
  <c r="AI2002" i="1" s="1"/>
  <c r="AI2003" i="1" s="1"/>
  <c r="AI2004" i="1" s="1"/>
  <c r="AI2005" i="1" s="1"/>
  <c r="AI2006" i="1" s="1"/>
  <c r="AI2007" i="1" s="1"/>
  <c r="AI2008" i="1" s="1"/>
  <c r="AI2009" i="1" s="1"/>
  <c r="AI2010" i="1" s="1"/>
  <c r="AI2011" i="1" s="1"/>
  <c r="AI2012" i="1" s="1"/>
  <c r="AI2013" i="1" s="1"/>
  <c r="AI2014" i="1" s="1"/>
  <c r="AI2015" i="1" s="1"/>
  <c r="AI2016" i="1" s="1"/>
  <c r="AI2017" i="1" s="1"/>
  <c r="AI2018" i="1" s="1"/>
  <c r="AI2019" i="1" s="1"/>
  <c r="AI2020" i="1" s="1"/>
  <c r="AI2021" i="1" s="1"/>
  <c r="AI2022" i="1" s="1"/>
  <c r="AI2023" i="1" s="1"/>
  <c r="AI2024" i="1" s="1"/>
  <c r="AI2025" i="1" s="1"/>
  <c r="AI2026" i="1" s="1"/>
  <c r="AI2027" i="1" s="1"/>
  <c r="AI2028" i="1" s="1"/>
  <c r="AI2029" i="1" s="1"/>
  <c r="AI2030" i="1" s="1"/>
  <c r="AI2031" i="1" s="1"/>
  <c r="AI2032" i="1" s="1"/>
  <c r="AI2033" i="1" s="1"/>
  <c r="AI2034" i="1" s="1"/>
  <c r="AI2035" i="1" s="1"/>
  <c r="AI2036" i="1" s="1"/>
  <c r="AI2037" i="1" s="1"/>
  <c r="AI2038" i="1" s="1"/>
  <c r="AI2039" i="1" s="1"/>
  <c r="AI2040" i="1" s="1"/>
  <c r="AI2041" i="1" s="1"/>
  <c r="AI2042" i="1" s="1"/>
  <c r="AI2043" i="1" s="1"/>
  <c r="AI2044" i="1" s="1"/>
  <c r="AI2045" i="1" s="1"/>
  <c r="AI2046" i="1" s="1"/>
  <c r="AI2047" i="1" s="1"/>
  <c r="AI2048" i="1" s="1"/>
  <c r="AI2049" i="1" s="1"/>
  <c r="AI2050" i="1" s="1"/>
  <c r="AI2051" i="1" s="1"/>
  <c r="AI2052" i="1" s="1"/>
  <c r="AI2053" i="1" s="1"/>
  <c r="AI2054" i="1" s="1"/>
  <c r="AI2055" i="1" s="1"/>
  <c r="AI2056" i="1" s="1"/>
  <c r="AI2057" i="1" s="1"/>
  <c r="AI2058" i="1" s="1"/>
  <c r="AI2059" i="1" s="1"/>
  <c r="AI2060" i="1" s="1"/>
  <c r="AI2061" i="1" s="1"/>
  <c r="AI2062" i="1" s="1"/>
  <c r="AI2063" i="1" s="1"/>
  <c r="AI2064" i="1" s="1"/>
  <c r="AI2065" i="1" s="1"/>
  <c r="AI2066" i="1" s="1"/>
  <c r="AI2067" i="1" s="1"/>
  <c r="AI2068" i="1" s="1"/>
  <c r="AI2069" i="1" s="1"/>
  <c r="AI2070" i="1" s="1"/>
  <c r="AI2071" i="1" s="1"/>
  <c r="AI2072" i="1" s="1"/>
  <c r="AI2073" i="1" s="1"/>
  <c r="AI2074" i="1" s="1"/>
  <c r="AI2075" i="1" s="1"/>
  <c r="AI2076" i="1" s="1"/>
  <c r="AI2077" i="1" s="1"/>
  <c r="AI2078" i="1" s="1"/>
  <c r="AI2079" i="1" s="1"/>
  <c r="AI2080" i="1" s="1"/>
  <c r="AI2081" i="1" s="1"/>
  <c r="AI2082" i="1" s="1"/>
  <c r="AI2083" i="1" s="1"/>
  <c r="AI2084" i="1" s="1"/>
  <c r="AI2085" i="1" s="1"/>
  <c r="AI2086" i="1" s="1"/>
  <c r="AI2087" i="1" s="1"/>
  <c r="AI2088" i="1" s="1"/>
  <c r="AI2089" i="1" s="1"/>
  <c r="AI2090" i="1" s="1"/>
  <c r="AI2091" i="1" s="1"/>
  <c r="AI2092" i="1" s="1"/>
  <c r="AI2093" i="1" s="1"/>
  <c r="AI2094" i="1" s="1"/>
  <c r="AI2095" i="1" s="1"/>
  <c r="AI2096" i="1" s="1"/>
  <c r="AI2097" i="1" s="1"/>
  <c r="AI2098" i="1" s="1"/>
  <c r="AI2099" i="1" s="1"/>
  <c r="AI2100" i="1" s="1"/>
  <c r="AI2101" i="1" s="1"/>
  <c r="AI2102" i="1" s="1"/>
  <c r="AI2103" i="1" s="1"/>
  <c r="AI2104" i="1" s="1"/>
  <c r="AI2105" i="1" s="1"/>
  <c r="AI2106" i="1" s="1"/>
  <c r="AI2107" i="1" s="1"/>
  <c r="AI2108" i="1" s="1"/>
  <c r="AI2109" i="1" s="1"/>
  <c r="AI2110" i="1" s="1"/>
  <c r="AI2111" i="1" s="1"/>
  <c r="AI2112" i="1" s="1"/>
  <c r="AI2113" i="1" s="1"/>
  <c r="AI2114" i="1" s="1"/>
  <c r="AI2115" i="1" s="1"/>
  <c r="AI2116" i="1" s="1"/>
  <c r="AI2117" i="1" s="1"/>
  <c r="AI2118" i="1" s="1"/>
  <c r="AI2119" i="1" s="1"/>
  <c r="AI2120" i="1" s="1"/>
  <c r="AI2121" i="1" s="1"/>
  <c r="AI2122" i="1" s="1"/>
  <c r="AI2123" i="1" s="1"/>
  <c r="AI2124" i="1" s="1"/>
  <c r="AI2125" i="1" s="1"/>
  <c r="AI2126" i="1" s="1"/>
  <c r="AI2127" i="1" s="1"/>
  <c r="AI2128" i="1" s="1"/>
  <c r="AI2129" i="1" s="1"/>
  <c r="AI2130" i="1" s="1"/>
  <c r="AI2131" i="1" s="1"/>
  <c r="AI2132" i="1" s="1"/>
  <c r="AI2133" i="1" s="1"/>
  <c r="AI2134" i="1" s="1"/>
  <c r="AI2135" i="1" s="1"/>
  <c r="AI2136" i="1" s="1"/>
  <c r="AI2137" i="1" s="1"/>
  <c r="AI2138" i="1" s="1"/>
  <c r="AI2139" i="1" s="1"/>
  <c r="AI2140" i="1" s="1"/>
  <c r="AI2141" i="1" s="1"/>
  <c r="AI2142" i="1" s="1"/>
  <c r="AI2143" i="1" s="1"/>
  <c r="AI2144" i="1" s="1"/>
  <c r="AI2145" i="1" s="1"/>
  <c r="AI2146" i="1" s="1"/>
  <c r="AI2147" i="1" s="1"/>
  <c r="AI2148" i="1" s="1"/>
  <c r="AI2149" i="1" s="1"/>
  <c r="AI2150" i="1" s="1"/>
  <c r="AI2151" i="1" s="1"/>
  <c r="AI2152" i="1" s="1"/>
  <c r="AI2153" i="1" s="1"/>
  <c r="AI2154" i="1" s="1"/>
  <c r="AI2155" i="1" s="1"/>
  <c r="AI2156" i="1" s="1"/>
  <c r="AI2157" i="1" s="1"/>
  <c r="AI2158" i="1" s="1"/>
  <c r="AI2159" i="1" s="1"/>
  <c r="AI2160" i="1" s="1"/>
  <c r="AI2161" i="1" s="1"/>
  <c r="AI2162" i="1" s="1"/>
  <c r="AI2163" i="1" s="1"/>
  <c r="AI2164" i="1" s="1"/>
  <c r="AI2165" i="1" s="1"/>
  <c r="AI2166" i="1" s="1"/>
  <c r="AI2167" i="1" s="1"/>
  <c r="AI2168" i="1" s="1"/>
  <c r="AI2169" i="1" s="1"/>
  <c r="AI2170" i="1" s="1"/>
  <c r="AI2171" i="1" s="1"/>
  <c r="AI2172" i="1" s="1"/>
  <c r="AI2173" i="1" s="1"/>
  <c r="AI2174" i="1" s="1"/>
  <c r="AI2175" i="1" s="1"/>
  <c r="AI2176" i="1" s="1"/>
  <c r="AI2177" i="1" s="1"/>
  <c r="AI2178" i="1" s="1"/>
  <c r="AI2179" i="1" s="1"/>
  <c r="AI2180" i="1" s="1"/>
  <c r="AI2181" i="1" s="1"/>
  <c r="AI2182" i="1" s="1"/>
  <c r="AI2183" i="1" s="1"/>
  <c r="AI2184" i="1" s="1"/>
  <c r="AI2185" i="1" s="1"/>
  <c r="AI2186" i="1" s="1"/>
  <c r="AI2187" i="1" s="1"/>
  <c r="AI2188" i="1" s="1"/>
  <c r="AI2189" i="1" s="1"/>
  <c r="AI2190" i="1" s="1"/>
  <c r="AI2191" i="1" s="1"/>
  <c r="AI2192" i="1" s="1"/>
  <c r="AI2193" i="1" s="1"/>
  <c r="AI2194" i="1" s="1"/>
  <c r="AI2195" i="1" s="1"/>
  <c r="AI2196" i="1" s="1"/>
  <c r="AI2197" i="1" s="1"/>
  <c r="AI2198" i="1" s="1"/>
  <c r="AI2199" i="1" s="1"/>
  <c r="AI2200" i="1" s="1"/>
  <c r="AI2201" i="1" s="1"/>
  <c r="AI2202" i="1" s="1"/>
  <c r="AI2203" i="1" s="1"/>
  <c r="AI2204" i="1" s="1"/>
  <c r="AI2205" i="1" s="1"/>
  <c r="AI2206" i="1" s="1"/>
  <c r="AI2207" i="1" s="1"/>
  <c r="AI2208" i="1" s="1"/>
  <c r="AI2209" i="1" s="1"/>
  <c r="AI2210" i="1" s="1"/>
  <c r="AI2211" i="1" s="1"/>
  <c r="AI2212" i="1" s="1"/>
  <c r="AI2213" i="1" s="1"/>
  <c r="AI2214" i="1" s="1"/>
  <c r="AI2215" i="1" s="1"/>
  <c r="AI2216" i="1" s="1"/>
  <c r="AI2217" i="1" s="1"/>
  <c r="AI2218" i="1" s="1"/>
  <c r="AI2219" i="1" s="1"/>
  <c r="AI2220" i="1" s="1"/>
  <c r="AI2221" i="1" s="1"/>
  <c r="AI2222" i="1" s="1"/>
  <c r="AI2223" i="1" s="1"/>
  <c r="AI2224" i="1" s="1"/>
  <c r="AI2225" i="1" s="1"/>
  <c r="AI2226" i="1" s="1"/>
  <c r="AI2227" i="1" s="1"/>
  <c r="AI2228" i="1" s="1"/>
  <c r="AI2229" i="1" s="1"/>
  <c r="AI2230" i="1" s="1"/>
  <c r="AI2231" i="1" s="1"/>
  <c r="AI2232" i="1" s="1"/>
  <c r="AI2233" i="1" s="1"/>
  <c r="AI2234" i="1" s="1"/>
  <c r="AI2235" i="1" s="1"/>
  <c r="AI2236" i="1" s="1"/>
  <c r="AI2237" i="1" s="1"/>
  <c r="AI2238" i="1" s="1"/>
  <c r="AI2239" i="1" s="1"/>
  <c r="AI2240" i="1" s="1"/>
  <c r="AI2241" i="1" s="1"/>
  <c r="AI2242" i="1" s="1"/>
  <c r="AI2243" i="1" s="1"/>
  <c r="AI2244" i="1" s="1"/>
  <c r="AI2245" i="1" s="1"/>
  <c r="AI2246" i="1" s="1"/>
  <c r="AI2247" i="1" s="1"/>
  <c r="AI2248" i="1" s="1"/>
  <c r="AI2249" i="1" s="1"/>
  <c r="AI2250" i="1" s="1"/>
  <c r="AI2251" i="1" s="1"/>
  <c r="AI2252" i="1" s="1"/>
  <c r="AI2253" i="1" s="1"/>
  <c r="AI2254" i="1" s="1"/>
  <c r="AI2255" i="1" s="1"/>
  <c r="AI2256" i="1" s="1"/>
  <c r="AI2257" i="1" s="1"/>
  <c r="AI2258" i="1" s="1"/>
  <c r="AI2259" i="1" s="1"/>
  <c r="AI2260" i="1" s="1"/>
  <c r="AI2261" i="1" s="1"/>
  <c r="AI2262" i="1" s="1"/>
  <c r="AI2263" i="1" s="1"/>
  <c r="AI2264" i="1" s="1"/>
  <c r="AI2265" i="1" s="1"/>
  <c r="AI2266" i="1" s="1"/>
  <c r="AI2267" i="1" s="1"/>
  <c r="AI2268" i="1" s="1"/>
  <c r="AI2269" i="1" s="1"/>
  <c r="AI2270" i="1" s="1"/>
  <c r="AI2271" i="1" s="1"/>
  <c r="AI2272" i="1" s="1"/>
  <c r="AI2273" i="1" s="1"/>
  <c r="AI2274" i="1" s="1"/>
  <c r="AI2275" i="1" s="1"/>
  <c r="AI2276" i="1" s="1"/>
  <c r="AI2277" i="1" s="1"/>
  <c r="AI2278" i="1" s="1"/>
  <c r="AI2279" i="1" s="1"/>
  <c r="AI2280" i="1" s="1"/>
  <c r="AI2281" i="1" s="1"/>
  <c r="AI2282" i="1" s="1"/>
  <c r="AI2283" i="1" s="1"/>
  <c r="AI2284" i="1" s="1"/>
  <c r="AI2285" i="1" s="1"/>
  <c r="AI2286" i="1" s="1"/>
  <c r="AI2287" i="1" s="1"/>
  <c r="AI2288" i="1" s="1"/>
  <c r="AI2289" i="1" s="1"/>
  <c r="AI2290" i="1" s="1"/>
  <c r="AI2291" i="1" s="1"/>
  <c r="AI2292" i="1" s="1"/>
  <c r="AI2293" i="1" s="1"/>
  <c r="AI2294" i="1" s="1"/>
  <c r="AI2295" i="1" s="1"/>
  <c r="AI2296" i="1" s="1"/>
  <c r="AI2297" i="1" s="1"/>
  <c r="AI2298" i="1" s="1"/>
  <c r="AI2299" i="1" s="1"/>
  <c r="AI2300" i="1" s="1"/>
  <c r="AI2301" i="1" s="1"/>
  <c r="AI2302" i="1" s="1"/>
  <c r="AI2303" i="1" s="1"/>
  <c r="AI2304" i="1" s="1"/>
  <c r="AI2305" i="1" s="1"/>
  <c r="AI2306" i="1" s="1"/>
  <c r="AI2307" i="1" s="1"/>
  <c r="AI2308" i="1" s="1"/>
  <c r="AI2309" i="1" s="1"/>
  <c r="AI2310" i="1" s="1"/>
  <c r="AI2311" i="1" s="1"/>
  <c r="AI2312" i="1" s="1"/>
  <c r="AI2313" i="1" s="1"/>
  <c r="AI2314" i="1" s="1"/>
  <c r="AI2315" i="1" s="1"/>
  <c r="AI2316" i="1" s="1"/>
  <c r="AI2317" i="1" s="1"/>
  <c r="AI2318" i="1" s="1"/>
  <c r="AI2319" i="1" s="1"/>
  <c r="AI2320" i="1" s="1"/>
  <c r="AI2321" i="1" s="1"/>
  <c r="AI2322" i="1" s="1"/>
  <c r="AI2323" i="1" s="1"/>
  <c r="AI2324" i="1" s="1"/>
  <c r="AI2325" i="1" s="1"/>
  <c r="AI2326" i="1" s="1"/>
  <c r="AI2327" i="1" s="1"/>
  <c r="AI2328" i="1" s="1"/>
  <c r="AI2329" i="1" s="1"/>
  <c r="AI2330" i="1" s="1"/>
  <c r="AI2331" i="1" s="1"/>
  <c r="AI2332" i="1" s="1"/>
  <c r="AI2333" i="1" s="1"/>
  <c r="AI2334" i="1" s="1"/>
  <c r="AI2335" i="1" s="1"/>
  <c r="AI2336" i="1" s="1"/>
  <c r="AI2337" i="1" s="1"/>
  <c r="AI2338" i="1" s="1"/>
  <c r="AI2339" i="1" s="1"/>
  <c r="AI2340" i="1" s="1"/>
  <c r="AI2341" i="1" s="1"/>
  <c r="AI2342" i="1" s="1"/>
  <c r="AI2343" i="1" s="1"/>
  <c r="AI2344" i="1" s="1"/>
  <c r="AI2345" i="1" s="1"/>
  <c r="AI2346" i="1" s="1"/>
  <c r="AI2347" i="1" s="1"/>
  <c r="AI2348" i="1" s="1"/>
  <c r="AI2349" i="1" s="1"/>
  <c r="AI2350" i="1" s="1"/>
  <c r="AI2351" i="1" s="1"/>
  <c r="AI2352" i="1" s="1"/>
  <c r="AI2353" i="1" s="1"/>
  <c r="AI2354" i="1" s="1"/>
  <c r="AI2355" i="1" s="1"/>
  <c r="AI2356" i="1" s="1"/>
  <c r="AI2357" i="1" s="1"/>
  <c r="AI2358" i="1" s="1"/>
  <c r="AI2359" i="1" s="1"/>
  <c r="AI2360" i="1" s="1"/>
  <c r="AI2361" i="1" s="1"/>
  <c r="AI2362" i="1" s="1"/>
  <c r="AI2363" i="1" s="1"/>
  <c r="AI2364" i="1" s="1"/>
  <c r="AI2365" i="1" s="1"/>
  <c r="AI2366" i="1" s="1"/>
  <c r="AI2367" i="1" s="1"/>
  <c r="AI2368" i="1" s="1"/>
  <c r="AI2369" i="1" s="1"/>
  <c r="AI2370" i="1" s="1"/>
  <c r="AI2371" i="1" s="1"/>
  <c r="AI2372" i="1" s="1"/>
  <c r="AI2373" i="1" s="1"/>
  <c r="AI2374" i="1" s="1"/>
  <c r="AI2375" i="1" s="1"/>
  <c r="AI2376" i="1" s="1"/>
  <c r="AI2377" i="1" s="1"/>
  <c r="AI2378" i="1" s="1"/>
  <c r="AI2379" i="1" s="1"/>
  <c r="AI2380" i="1" s="1"/>
  <c r="AI2381" i="1" s="1"/>
  <c r="AI2382" i="1" s="1"/>
  <c r="AI2383" i="1" s="1"/>
  <c r="AI2384" i="1" s="1"/>
  <c r="AI2385" i="1" s="1"/>
  <c r="AI2386" i="1" s="1"/>
  <c r="AI2387" i="1" s="1"/>
  <c r="AI2388" i="1" s="1"/>
  <c r="AI2389" i="1" s="1"/>
  <c r="AI2390" i="1" s="1"/>
  <c r="AI2391" i="1" s="1"/>
  <c r="AI2392" i="1" s="1"/>
  <c r="AI2393" i="1" s="1"/>
  <c r="AI2394" i="1" s="1"/>
  <c r="AI2395" i="1" s="1"/>
  <c r="AI2396" i="1" s="1"/>
  <c r="AI2397" i="1" s="1"/>
  <c r="AI2398" i="1" s="1"/>
  <c r="AI2399" i="1" s="1"/>
  <c r="AI2400" i="1" s="1"/>
  <c r="AI2401" i="1" s="1"/>
  <c r="AI2402" i="1" s="1"/>
  <c r="AI2403" i="1" s="1"/>
  <c r="AI2404" i="1" s="1"/>
  <c r="AI2405" i="1" s="1"/>
  <c r="AI2406" i="1" s="1"/>
  <c r="AI2407" i="1" s="1"/>
  <c r="AI2408" i="1" s="1"/>
  <c r="AI2409" i="1" s="1"/>
  <c r="AI2410" i="1" s="1"/>
  <c r="AI2411" i="1" s="1"/>
  <c r="AI2412" i="1" s="1"/>
  <c r="AI2413" i="1" s="1"/>
  <c r="AI2414" i="1" s="1"/>
  <c r="AI2415" i="1" s="1"/>
  <c r="AI2416" i="1" s="1"/>
  <c r="AI2417" i="1" s="1"/>
  <c r="AI2418" i="1" s="1"/>
  <c r="AI2419" i="1" s="1"/>
  <c r="AI2420" i="1" s="1"/>
  <c r="AI2421" i="1" s="1"/>
  <c r="AI2422" i="1" s="1"/>
  <c r="AI2423" i="1" s="1"/>
  <c r="AI2424" i="1" s="1"/>
  <c r="AI2425" i="1" s="1"/>
  <c r="AI2426" i="1" s="1"/>
  <c r="AI2427" i="1" s="1"/>
  <c r="AI2428" i="1" s="1"/>
  <c r="AI2429" i="1" s="1"/>
  <c r="AI2430" i="1" s="1"/>
  <c r="AI2431" i="1" s="1"/>
  <c r="AI2432" i="1" s="1"/>
  <c r="AI2433" i="1" s="1"/>
  <c r="AI2434" i="1" s="1"/>
  <c r="AI2435" i="1" s="1"/>
  <c r="AI2436" i="1" s="1"/>
  <c r="AI2437" i="1" s="1"/>
  <c r="AI2438" i="1" s="1"/>
  <c r="AI2439" i="1" s="1"/>
  <c r="AI2440" i="1" s="1"/>
  <c r="AI2441" i="1" s="1"/>
  <c r="AI2442" i="1" s="1"/>
  <c r="AI2443" i="1" s="1"/>
  <c r="AI2444" i="1" s="1"/>
  <c r="AI2445" i="1" s="1"/>
  <c r="AI2446" i="1" s="1"/>
  <c r="AI2447" i="1" s="1"/>
  <c r="AI2448" i="1" s="1"/>
  <c r="AI2449" i="1" s="1"/>
  <c r="AI2450" i="1" s="1"/>
  <c r="AI2451" i="1" s="1"/>
  <c r="AI2452" i="1" s="1"/>
  <c r="AI2453" i="1" s="1"/>
  <c r="AI2454" i="1" s="1"/>
  <c r="AI2455" i="1" s="1"/>
  <c r="AI2456" i="1" s="1"/>
  <c r="AI2457" i="1" s="1"/>
  <c r="AI2458" i="1" s="1"/>
  <c r="AI2459" i="1" s="1"/>
  <c r="AI2460" i="1" s="1"/>
  <c r="AI2461" i="1" s="1"/>
  <c r="AI2462" i="1" s="1"/>
  <c r="AI2463" i="1" s="1"/>
  <c r="AI2464" i="1" s="1"/>
  <c r="AI2465" i="1" s="1"/>
  <c r="AI2466" i="1" s="1"/>
  <c r="AI2467" i="1" s="1"/>
  <c r="AI2468" i="1" s="1"/>
  <c r="AI2469" i="1" s="1"/>
  <c r="AI2470" i="1" s="1"/>
  <c r="AI2471" i="1" s="1"/>
  <c r="AI2472" i="1" s="1"/>
  <c r="AI2473" i="1" s="1"/>
  <c r="AI2474" i="1" s="1"/>
  <c r="AI2475" i="1" s="1"/>
  <c r="AI2476" i="1" s="1"/>
  <c r="AI2477" i="1" s="1"/>
  <c r="AI2478" i="1" s="1"/>
  <c r="AI2479" i="1" s="1"/>
  <c r="AI2480" i="1" s="1"/>
  <c r="AI2481" i="1" s="1"/>
  <c r="AI2482" i="1" s="1"/>
  <c r="AI2483" i="1" s="1"/>
  <c r="AI2484" i="1" s="1"/>
  <c r="AI2485" i="1" s="1"/>
  <c r="AI2486" i="1" s="1"/>
  <c r="AI2487" i="1" s="1"/>
  <c r="AI2488" i="1" s="1"/>
  <c r="AI2489" i="1" s="1"/>
  <c r="AI2490" i="1" s="1"/>
  <c r="AI2491" i="1" s="1"/>
  <c r="AI2492" i="1" s="1"/>
  <c r="AI2493" i="1" s="1"/>
  <c r="AI2494" i="1" s="1"/>
  <c r="AI2495" i="1" s="1"/>
  <c r="AI2496" i="1" s="1"/>
  <c r="AI2497" i="1" s="1"/>
  <c r="AI2498" i="1" s="1"/>
  <c r="AI2499" i="1" s="1"/>
  <c r="AI2500" i="1" s="1"/>
  <c r="AI2501" i="1" s="1"/>
  <c r="AI2502" i="1" s="1"/>
  <c r="AI2503" i="1" s="1"/>
  <c r="AI2504" i="1" s="1"/>
  <c r="AI2505" i="1" s="1"/>
  <c r="AI2506" i="1" s="1"/>
  <c r="AI2507" i="1" s="1"/>
  <c r="AI2508" i="1" s="1"/>
  <c r="AI2509" i="1" s="1"/>
  <c r="AI2510" i="1" s="1"/>
  <c r="AI2511" i="1" s="1"/>
  <c r="AI2512" i="1" s="1"/>
  <c r="AI2513" i="1" s="1"/>
  <c r="AI2514" i="1" s="1"/>
  <c r="AI2515" i="1" s="1"/>
  <c r="AI2516" i="1" s="1"/>
  <c r="AI2517" i="1" s="1"/>
  <c r="AI2518" i="1" s="1"/>
  <c r="AI2519" i="1" s="1"/>
  <c r="AI2520" i="1" s="1"/>
  <c r="AI2521" i="1" s="1"/>
  <c r="AI2522" i="1" s="1"/>
  <c r="AI2523" i="1" s="1"/>
  <c r="AI2524" i="1" s="1"/>
  <c r="AI2525" i="1" s="1"/>
  <c r="AI2526" i="1" s="1"/>
  <c r="AI2527" i="1" s="1"/>
  <c r="AI2528" i="1" s="1"/>
  <c r="AI2529" i="1" s="1"/>
  <c r="AI2530" i="1" s="1"/>
  <c r="AI2531" i="1" s="1"/>
  <c r="AI2532" i="1" s="1"/>
  <c r="AI2533" i="1" s="1"/>
  <c r="AI2534" i="1" s="1"/>
  <c r="AI2535" i="1" s="1"/>
  <c r="AI2536" i="1" s="1"/>
  <c r="AI2537" i="1" s="1"/>
  <c r="AI2538" i="1" s="1"/>
  <c r="AI2539" i="1" s="1"/>
  <c r="AI2540" i="1" s="1"/>
  <c r="AI2541" i="1" s="1"/>
  <c r="AI2542" i="1" s="1"/>
  <c r="AI2543" i="1" s="1"/>
  <c r="AI2544" i="1" s="1"/>
  <c r="AI2545" i="1" s="1"/>
  <c r="AI2546" i="1" s="1"/>
  <c r="AI2547" i="1" s="1"/>
  <c r="AI2548" i="1" s="1"/>
  <c r="AI2549" i="1" s="1"/>
  <c r="AI2550" i="1" s="1"/>
  <c r="AI2551" i="1" s="1"/>
  <c r="AI2552" i="1" s="1"/>
  <c r="AI2553" i="1" s="1"/>
  <c r="AI2554" i="1" s="1"/>
  <c r="AI2555" i="1" s="1"/>
  <c r="AI2556" i="1" s="1"/>
  <c r="AI2557" i="1" s="1"/>
  <c r="AI2558" i="1" s="1"/>
  <c r="AI2559" i="1" s="1"/>
  <c r="AI2560" i="1" s="1"/>
  <c r="AI2561" i="1" s="1"/>
  <c r="AI2562" i="1" s="1"/>
  <c r="AI2563" i="1" s="1"/>
  <c r="AI2564" i="1" s="1"/>
  <c r="AI2565" i="1" s="1"/>
  <c r="AI2566" i="1" s="1"/>
  <c r="AI2567" i="1" s="1"/>
  <c r="AI2568" i="1" s="1"/>
  <c r="AI2569" i="1" s="1"/>
  <c r="AI2570" i="1" s="1"/>
  <c r="AI2571" i="1" s="1"/>
  <c r="AI2572" i="1" s="1"/>
  <c r="AI2573" i="1" s="1"/>
  <c r="AI2574" i="1" s="1"/>
  <c r="AI2575" i="1" s="1"/>
  <c r="AI2576" i="1" s="1"/>
  <c r="AI2577" i="1" s="1"/>
  <c r="AI2578" i="1" s="1"/>
  <c r="AI2579" i="1" s="1"/>
  <c r="AI2580" i="1" s="1"/>
  <c r="AI2581" i="1" s="1"/>
  <c r="AI2582" i="1" s="1"/>
  <c r="AI2583" i="1" s="1"/>
  <c r="AI2584" i="1" s="1"/>
  <c r="AI2585" i="1" s="1"/>
  <c r="AI2586" i="1" s="1"/>
  <c r="AI2587" i="1" s="1"/>
  <c r="AI2588" i="1" s="1"/>
  <c r="AI2589" i="1" s="1"/>
  <c r="AI2590" i="1" s="1"/>
  <c r="AI2591" i="1" s="1"/>
  <c r="AI2592" i="1" s="1"/>
  <c r="AI2593" i="1" s="1"/>
  <c r="AI2594" i="1" s="1"/>
  <c r="AI2595" i="1" s="1"/>
  <c r="AI2596" i="1" s="1"/>
  <c r="AI2597" i="1" s="1"/>
  <c r="AI2598" i="1" s="1"/>
  <c r="AI2599" i="1" s="1"/>
  <c r="AI2600" i="1" s="1"/>
  <c r="AI2601" i="1" s="1"/>
  <c r="AI2602" i="1" s="1"/>
  <c r="AI2603" i="1" s="1"/>
  <c r="AI2604" i="1" s="1"/>
  <c r="AI2605" i="1" s="1"/>
  <c r="AI2606" i="1" s="1"/>
  <c r="AI2607" i="1" s="1"/>
  <c r="AI2608" i="1" s="1"/>
  <c r="AI2609" i="1" s="1"/>
  <c r="AI2610" i="1" s="1"/>
  <c r="AI2611" i="1" s="1"/>
  <c r="AI2612" i="1" s="1"/>
  <c r="AI2613" i="1" s="1"/>
  <c r="AI2614" i="1" s="1"/>
  <c r="AI2615" i="1" s="1"/>
  <c r="AI2616" i="1" s="1"/>
  <c r="AI2617" i="1" s="1"/>
  <c r="AI2618" i="1" s="1"/>
  <c r="AI2619" i="1" s="1"/>
  <c r="AI2620" i="1" s="1"/>
  <c r="AI2621" i="1" s="1"/>
  <c r="AI2622" i="1" s="1"/>
  <c r="AI2623" i="1" s="1"/>
  <c r="AI2624" i="1" s="1"/>
  <c r="AI2625" i="1" s="1"/>
  <c r="AI2626" i="1" s="1"/>
  <c r="AI2627" i="1" s="1"/>
  <c r="AI2628" i="1" s="1"/>
  <c r="AI2629" i="1" s="1"/>
  <c r="AI2630" i="1" s="1"/>
  <c r="AI2631" i="1" s="1"/>
  <c r="AI2632" i="1" s="1"/>
  <c r="AI2633" i="1" s="1"/>
  <c r="AI2634" i="1" s="1"/>
  <c r="AI2635" i="1" s="1"/>
  <c r="AI2636" i="1" s="1"/>
  <c r="AI2637" i="1" s="1"/>
  <c r="AI2638" i="1" s="1"/>
  <c r="AI2639" i="1" s="1"/>
  <c r="AI2640" i="1" s="1"/>
  <c r="AI2641" i="1" s="1"/>
  <c r="AI2642" i="1" s="1"/>
  <c r="AI2643" i="1" s="1"/>
  <c r="AI2644" i="1" s="1"/>
  <c r="AI2645" i="1" s="1"/>
  <c r="AI2646" i="1" s="1"/>
  <c r="AI2647" i="1" s="1"/>
  <c r="AI2648" i="1" s="1"/>
  <c r="AI2649" i="1" s="1"/>
  <c r="AI2650" i="1" s="1"/>
  <c r="AI2651" i="1" s="1"/>
  <c r="AI2652" i="1" s="1"/>
  <c r="AI2653" i="1" s="1"/>
  <c r="AI2654" i="1" s="1"/>
  <c r="AI2655" i="1" s="1"/>
  <c r="AI2656" i="1" s="1"/>
  <c r="AI2657" i="1" s="1"/>
  <c r="AI2658" i="1" s="1"/>
  <c r="AI2659" i="1" s="1"/>
  <c r="AI2660" i="1" s="1"/>
  <c r="AI2661" i="1" s="1"/>
  <c r="AI2662" i="1" s="1"/>
  <c r="AI2663" i="1" s="1"/>
  <c r="AI2664" i="1" s="1"/>
  <c r="AI2665" i="1" s="1"/>
  <c r="AI2666" i="1" s="1"/>
  <c r="AI2667" i="1" s="1"/>
  <c r="AI2668" i="1" s="1"/>
  <c r="AI2669" i="1" s="1"/>
  <c r="AI2670" i="1" s="1"/>
  <c r="AI2671" i="1" s="1"/>
  <c r="AI2672" i="1" s="1"/>
  <c r="AI2673" i="1" s="1"/>
  <c r="AI2674" i="1" s="1"/>
  <c r="AI2675" i="1" s="1"/>
  <c r="AI2676" i="1" s="1"/>
  <c r="AI2677" i="1" s="1"/>
  <c r="AI2678" i="1" s="1"/>
  <c r="AI2679" i="1" s="1"/>
  <c r="AI2680" i="1" s="1"/>
  <c r="AI2681" i="1" s="1"/>
  <c r="AI2682" i="1" s="1"/>
  <c r="AI2683" i="1" s="1"/>
  <c r="AI2684" i="1" s="1"/>
  <c r="AI2685" i="1" s="1"/>
  <c r="AI2686" i="1" s="1"/>
  <c r="AI2687" i="1" s="1"/>
  <c r="AI2688" i="1" s="1"/>
  <c r="AI2689" i="1" s="1"/>
  <c r="AI2690" i="1" s="1"/>
  <c r="AI2691" i="1" s="1"/>
  <c r="AI2692" i="1" s="1"/>
  <c r="AI2693" i="1" s="1"/>
  <c r="AI2694" i="1" s="1"/>
  <c r="AI2695" i="1" s="1"/>
  <c r="AI2696" i="1" s="1"/>
  <c r="AI2697" i="1" s="1"/>
  <c r="AI2698" i="1" s="1"/>
  <c r="AI2699" i="1" s="1"/>
  <c r="AI2700" i="1" s="1"/>
  <c r="AI2701" i="1" s="1"/>
  <c r="AI2702" i="1" s="1"/>
  <c r="AI2703" i="1" s="1"/>
  <c r="AI2704" i="1" s="1"/>
  <c r="AI2705" i="1" s="1"/>
  <c r="AI2706" i="1" s="1"/>
  <c r="AI2707" i="1" s="1"/>
  <c r="AI2708" i="1" s="1"/>
  <c r="AI2709" i="1" s="1"/>
  <c r="AI2710" i="1" s="1"/>
  <c r="AI2711" i="1" s="1"/>
  <c r="AI2712" i="1" s="1"/>
  <c r="AI2713" i="1" s="1"/>
  <c r="AI2714" i="1" s="1"/>
  <c r="AI2715" i="1" s="1"/>
  <c r="AI2716" i="1" s="1"/>
  <c r="AI2717" i="1" s="1"/>
  <c r="AI2718" i="1" s="1"/>
  <c r="AI2719" i="1" s="1"/>
  <c r="AI2720" i="1" s="1"/>
  <c r="AI2721" i="1" s="1"/>
  <c r="AI2722" i="1" s="1"/>
  <c r="AI2723" i="1" s="1"/>
  <c r="AI2724" i="1" s="1"/>
  <c r="AI2725" i="1" s="1"/>
  <c r="AI2726" i="1" s="1"/>
  <c r="AI2727" i="1" s="1"/>
  <c r="AI2728" i="1" s="1"/>
  <c r="AI2729" i="1" s="1"/>
  <c r="AI2730" i="1" s="1"/>
  <c r="AI2731" i="1" s="1"/>
  <c r="AI2732" i="1" s="1"/>
  <c r="AI2733" i="1" s="1"/>
  <c r="AI2734" i="1" s="1"/>
  <c r="AI2735" i="1" s="1"/>
  <c r="AI2736" i="1" s="1"/>
  <c r="AI2737" i="1" s="1"/>
  <c r="AI2738" i="1" s="1"/>
  <c r="AI2739" i="1" s="1"/>
  <c r="AI2740" i="1" s="1"/>
  <c r="AI2741" i="1" s="1"/>
  <c r="AI2742" i="1" s="1"/>
  <c r="AI2743" i="1" s="1"/>
  <c r="AI2744" i="1" s="1"/>
  <c r="AI2745" i="1" s="1"/>
  <c r="AI2746" i="1" s="1"/>
  <c r="AI2747" i="1" s="1"/>
  <c r="AI2748" i="1" s="1"/>
  <c r="AI2749" i="1" s="1"/>
  <c r="AI2750" i="1" s="1"/>
  <c r="AI2751" i="1" s="1"/>
  <c r="AI2752" i="1" s="1"/>
  <c r="AI2753" i="1" s="1"/>
  <c r="AI2754" i="1" s="1"/>
  <c r="AI2755" i="1" s="1"/>
  <c r="AI2756" i="1" s="1"/>
  <c r="AI2757" i="1" s="1"/>
  <c r="AI2758" i="1" s="1"/>
  <c r="AI2759" i="1" s="1"/>
  <c r="AI2760" i="1" s="1"/>
  <c r="AI2761" i="1" s="1"/>
  <c r="AI2762" i="1" s="1"/>
  <c r="AI2763" i="1" s="1"/>
  <c r="AI2764" i="1" s="1"/>
  <c r="AI2765" i="1" s="1"/>
  <c r="AI2766" i="1" s="1"/>
  <c r="AI2767" i="1" s="1"/>
  <c r="AI2768" i="1" s="1"/>
  <c r="AI2769" i="1" s="1"/>
  <c r="AI2770" i="1" s="1"/>
  <c r="AI2771" i="1" s="1"/>
  <c r="AI2772" i="1" s="1"/>
  <c r="AI2773" i="1" s="1"/>
  <c r="AI2774" i="1" s="1"/>
  <c r="AI2775" i="1" s="1"/>
  <c r="AI2776" i="1" s="1"/>
  <c r="AI2777" i="1" s="1"/>
  <c r="AI2778" i="1" s="1"/>
  <c r="AI2779" i="1" s="1"/>
  <c r="AI2780" i="1" s="1"/>
  <c r="AI2781" i="1" s="1"/>
  <c r="AI2782" i="1" s="1"/>
  <c r="AI2783" i="1" s="1"/>
  <c r="AI2784" i="1" s="1"/>
  <c r="AI2785" i="1" s="1"/>
  <c r="AI2786" i="1" s="1"/>
  <c r="AI2787" i="1" s="1"/>
  <c r="AI2788" i="1" s="1"/>
  <c r="AI2789" i="1" s="1"/>
  <c r="AI2790" i="1" s="1"/>
  <c r="AI2791" i="1" s="1"/>
  <c r="AI2792" i="1" s="1"/>
  <c r="AI2793" i="1" s="1"/>
  <c r="AI2794" i="1" s="1"/>
  <c r="AI2795" i="1" s="1"/>
  <c r="AI2796" i="1" s="1"/>
  <c r="AI2797" i="1" s="1"/>
  <c r="AI2798" i="1" s="1"/>
  <c r="AI2799" i="1" s="1"/>
  <c r="AI2800" i="1" s="1"/>
  <c r="AI2801" i="1" s="1"/>
  <c r="AI2802" i="1" s="1"/>
  <c r="AI2803" i="1" s="1"/>
  <c r="AI2804" i="1" s="1"/>
  <c r="AI2805" i="1" s="1"/>
  <c r="AI2806" i="1" s="1"/>
  <c r="AI2807" i="1" s="1"/>
  <c r="AI2808" i="1" s="1"/>
  <c r="AI2809" i="1" s="1"/>
  <c r="AI2810" i="1" s="1"/>
  <c r="AI2811" i="1" s="1"/>
  <c r="AI2812" i="1" s="1"/>
  <c r="AI2813" i="1" s="1"/>
  <c r="AI2814" i="1" s="1"/>
  <c r="AI2815" i="1" s="1"/>
  <c r="AI2816" i="1" s="1"/>
  <c r="AI2817" i="1" s="1"/>
  <c r="AI2818" i="1" s="1"/>
  <c r="AI2819" i="1" s="1"/>
  <c r="AI2820" i="1" s="1"/>
  <c r="AI2821" i="1" s="1"/>
  <c r="AI2822" i="1" s="1"/>
  <c r="AI2823" i="1" s="1"/>
  <c r="AI2824" i="1" s="1"/>
  <c r="AI2825" i="1" s="1"/>
  <c r="AI2826" i="1" s="1"/>
  <c r="AI2827" i="1" s="1"/>
  <c r="AI2828" i="1" s="1"/>
  <c r="AI2829" i="1" s="1"/>
  <c r="AI2830" i="1" s="1"/>
  <c r="AI2831" i="1" s="1"/>
  <c r="AI2832" i="1" s="1"/>
  <c r="AI2833" i="1" s="1"/>
  <c r="AI2834" i="1" s="1"/>
  <c r="AI2835" i="1" s="1"/>
  <c r="AI2836" i="1" s="1"/>
  <c r="AI2837" i="1" s="1"/>
  <c r="AI2838" i="1" s="1"/>
  <c r="AI2839" i="1" s="1"/>
  <c r="AI2840" i="1" s="1"/>
  <c r="AI2841" i="1" s="1"/>
  <c r="AI2842" i="1" s="1"/>
  <c r="AI2843" i="1" s="1"/>
  <c r="AI2844" i="1" s="1"/>
  <c r="AI2845" i="1" s="1"/>
  <c r="AI2846" i="1" s="1"/>
  <c r="AI2847" i="1" s="1"/>
  <c r="AI2848" i="1" s="1"/>
  <c r="AI2849" i="1" s="1"/>
  <c r="AI2850" i="1" s="1"/>
  <c r="AI2851" i="1" s="1"/>
  <c r="AI2852" i="1" s="1"/>
  <c r="AI2853" i="1" s="1"/>
  <c r="AI2854" i="1" s="1"/>
  <c r="AI2855" i="1" s="1"/>
  <c r="AI2856" i="1" s="1"/>
  <c r="AI2857" i="1" s="1"/>
  <c r="AI2858" i="1" s="1"/>
  <c r="AI2859" i="1" s="1"/>
  <c r="AI2860" i="1" s="1"/>
  <c r="AI2861" i="1" s="1"/>
  <c r="AI2862" i="1" s="1"/>
  <c r="AI2863" i="1" s="1"/>
  <c r="AI2864" i="1" s="1"/>
  <c r="AI2865" i="1" s="1"/>
  <c r="AI2866" i="1" s="1"/>
  <c r="AI2867" i="1" s="1"/>
  <c r="AI2868" i="1" s="1"/>
  <c r="AI2869" i="1" s="1"/>
  <c r="AI2870" i="1" s="1"/>
  <c r="AI2871" i="1" s="1"/>
  <c r="AI2872" i="1" s="1"/>
  <c r="AI2873" i="1" s="1"/>
  <c r="AI2874" i="1" s="1"/>
  <c r="AI2875" i="1" s="1"/>
  <c r="AI2876" i="1" s="1"/>
  <c r="AI2877" i="1" s="1"/>
  <c r="AI2878" i="1" s="1"/>
  <c r="AI2879" i="1" s="1"/>
  <c r="AI2880" i="1" s="1"/>
  <c r="AI2881" i="1" s="1"/>
  <c r="AI2882" i="1" s="1"/>
  <c r="AI2883" i="1" s="1"/>
  <c r="AI2884" i="1" s="1"/>
  <c r="AI2885" i="1" s="1"/>
  <c r="AI2886" i="1" s="1"/>
  <c r="AI2887" i="1" s="1"/>
  <c r="AI2888" i="1" s="1"/>
  <c r="AI2889" i="1" s="1"/>
  <c r="AI2890" i="1" s="1"/>
  <c r="AI2891" i="1" s="1"/>
  <c r="AI2892" i="1" s="1"/>
  <c r="AI2893" i="1" s="1"/>
  <c r="AI2894" i="1" s="1"/>
  <c r="AI2895" i="1" s="1"/>
  <c r="AI2896" i="1" s="1"/>
  <c r="AI2897" i="1" s="1"/>
  <c r="AI2898" i="1" s="1"/>
  <c r="AI2899" i="1" s="1"/>
  <c r="AI2900" i="1" s="1"/>
  <c r="AI2901" i="1" s="1"/>
  <c r="AI2902" i="1" s="1"/>
  <c r="AI2903" i="1" s="1"/>
  <c r="AI2904" i="1" s="1"/>
  <c r="AI2905" i="1" s="1"/>
  <c r="AI2906" i="1" s="1"/>
  <c r="AI2907" i="1" s="1"/>
  <c r="AI2908" i="1" s="1"/>
  <c r="AI2909" i="1" s="1"/>
  <c r="AI2910" i="1" s="1"/>
  <c r="AI2911" i="1" s="1"/>
  <c r="AI2912" i="1" s="1"/>
  <c r="AI2913" i="1" s="1"/>
  <c r="AI2914" i="1" s="1"/>
  <c r="AI2915" i="1" s="1"/>
  <c r="AI2916" i="1" s="1"/>
  <c r="AI2917" i="1" s="1"/>
  <c r="AI2918" i="1" s="1"/>
  <c r="AI2919" i="1" s="1"/>
  <c r="AI2920" i="1" s="1"/>
  <c r="AI2921" i="1" s="1"/>
  <c r="AI2922" i="1" s="1"/>
  <c r="AI2923" i="1" s="1"/>
  <c r="AI2924" i="1" s="1"/>
  <c r="AI2925" i="1" s="1"/>
  <c r="AI2926" i="1" s="1"/>
  <c r="AI2927" i="1" s="1"/>
  <c r="AI2928" i="1" s="1"/>
  <c r="AI2929" i="1" s="1"/>
  <c r="AI2930" i="1" s="1"/>
  <c r="AI2931" i="1" s="1"/>
  <c r="AI2932" i="1" s="1"/>
  <c r="AI2933" i="1" s="1"/>
  <c r="AI2934" i="1" s="1"/>
  <c r="AI2935" i="1" s="1"/>
  <c r="AI2936" i="1" s="1"/>
  <c r="AI2937" i="1" s="1"/>
  <c r="AI2938" i="1" s="1"/>
  <c r="AI2939" i="1" s="1"/>
  <c r="AI2940" i="1" s="1"/>
  <c r="AI2941" i="1" s="1"/>
  <c r="AI2942" i="1" s="1"/>
  <c r="AI2943" i="1" s="1"/>
  <c r="AI2944" i="1" s="1"/>
  <c r="AI2945" i="1" s="1"/>
  <c r="AI2946" i="1" s="1"/>
  <c r="AI2947" i="1" s="1"/>
  <c r="AI2948" i="1" s="1"/>
  <c r="AI2949" i="1" s="1"/>
  <c r="AI2950" i="1" s="1"/>
  <c r="AI2951" i="1" s="1"/>
  <c r="AI2952" i="1" s="1"/>
  <c r="AI2953" i="1" s="1"/>
  <c r="AI2954" i="1" s="1"/>
  <c r="AI2955" i="1" s="1"/>
  <c r="AI2956" i="1" s="1"/>
  <c r="AI2957" i="1" s="1"/>
  <c r="AI2958" i="1" s="1"/>
  <c r="AI2959" i="1" s="1"/>
  <c r="AI2960" i="1" s="1"/>
  <c r="AI2961" i="1" s="1"/>
  <c r="AI2962" i="1" s="1"/>
  <c r="AI2963" i="1" s="1"/>
  <c r="AI2964" i="1" s="1"/>
  <c r="AI2965" i="1" s="1"/>
  <c r="AI2966" i="1" s="1"/>
  <c r="AI2967" i="1" s="1"/>
  <c r="AI2968" i="1" s="1"/>
  <c r="AI2969" i="1" s="1"/>
  <c r="AI2970" i="1" s="1"/>
  <c r="AI2971" i="1" s="1"/>
  <c r="AI2972" i="1" s="1"/>
  <c r="AI2973" i="1" s="1"/>
  <c r="AI2974" i="1" s="1"/>
  <c r="AI2975" i="1" s="1"/>
  <c r="AI2976" i="1" s="1"/>
  <c r="AI2977" i="1" s="1"/>
  <c r="AI2978" i="1" s="1"/>
  <c r="AI2979" i="1" s="1"/>
  <c r="AI2980" i="1" s="1"/>
  <c r="AI2981" i="1" s="1"/>
  <c r="AI2982" i="1" s="1"/>
  <c r="AI2983" i="1" s="1"/>
  <c r="AI2984" i="1" s="1"/>
  <c r="AI2985" i="1" s="1"/>
  <c r="AI2986" i="1" s="1"/>
  <c r="AI2987" i="1" s="1"/>
  <c r="AI2988" i="1" s="1"/>
  <c r="AI2989" i="1" s="1"/>
  <c r="AI2990" i="1" s="1"/>
  <c r="AI2991" i="1" s="1"/>
  <c r="AI2992" i="1" s="1"/>
  <c r="AI2993" i="1" s="1"/>
  <c r="AI2994" i="1" s="1"/>
  <c r="AI2995" i="1" s="1"/>
  <c r="AI2996" i="1" s="1"/>
  <c r="AI2997" i="1" s="1"/>
  <c r="AI2998" i="1" s="1"/>
  <c r="AI2999" i="1" s="1"/>
  <c r="AI3000" i="1" s="1"/>
  <c r="AI3001" i="1" s="1"/>
  <c r="AI3002" i="1" s="1"/>
  <c r="AI3003" i="1" s="1"/>
  <c r="AI3004" i="1" s="1"/>
  <c r="AI3005" i="1" s="1"/>
  <c r="AI3006" i="1" s="1"/>
  <c r="AI3007" i="1" s="1"/>
  <c r="AI3008" i="1" s="1"/>
  <c r="AI3009" i="1" s="1"/>
  <c r="AI3010" i="1" s="1"/>
  <c r="AI3011" i="1" s="1"/>
  <c r="AI3012" i="1" s="1"/>
  <c r="AI3013" i="1" s="1"/>
  <c r="AI3014" i="1" s="1"/>
  <c r="AI3015" i="1" s="1"/>
  <c r="AI3016" i="1" s="1"/>
  <c r="AI3017" i="1" s="1"/>
  <c r="AI3018" i="1" s="1"/>
  <c r="AI3019" i="1" s="1"/>
  <c r="AI3020" i="1" s="1"/>
  <c r="AI3021" i="1" s="1"/>
  <c r="AI3022" i="1" s="1"/>
  <c r="AI3023" i="1" s="1"/>
  <c r="AI3024" i="1" s="1"/>
  <c r="AI3025" i="1" s="1"/>
  <c r="AI3026" i="1" s="1"/>
  <c r="AI3027" i="1" s="1"/>
  <c r="AI3028" i="1" s="1"/>
  <c r="AI3029" i="1" s="1"/>
  <c r="AI3030" i="1" s="1"/>
  <c r="AI3031" i="1" s="1"/>
  <c r="AI3032" i="1" s="1"/>
  <c r="AI3033" i="1" s="1"/>
  <c r="AI3034" i="1" s="1"/>
  <c r="AI3035" i="1" s="1"/>
  <c r="AI3036" i="1" s="1"/>
  <c r="AI3037" i="1" s="1"/>
  <c r="AI3038" i="1" s="1"/>
  <c r="AI3039" i="1" s="1"/>
  <c r="AI3040" i="1" s="1"/>
  <c r="AI3041" i="1" s="1"/>
  <c r="AI3042" i="1" s="1"/>
  <c r="AI3043" i="1" s="1"/>
  <c r="AI3044" i="1" s="1"/>
  <c r="AI3045" i="1" s="1"/>
  <c r="AI3046" i="1" s="1"/>
  <c r="AI3047" i="1" s="1"/>
  <c r="AI3048" i="1" s="1"/>
  <c r="AI3049" i="1" s="1"/>
  <c r="AI3050" i="1" s="1"/>
  <c r="AI3051" i="1" s="1"/>
  <c r="AI3052" i="1" s="1"/>
  <c r="AI3053" i="1" s="1"/>
  <c r="AI3054" i="1" s="1"/>
  <c r="AI3055" i="1" s="1"/>
  <c r="AI3056" i="1" s="1"/>
  <c r="AI3057" i="1" s="1"/>
  <c r="AI3058" i="1" s="1"/>
  <c r="AI3059" i="1" s="1"/>
  <c r="AI3060" i="1" s="1"/>
  <c r="AI3061" i="1" s="1"/>
  <c r="AI3062" i="1" s="1"/>
  <c r="AI3063" i="1" s="1"/>
  <c r="AI3064" i="1" s="1"/>
  <c r="AI3065" i="1" s="1"/>
  <c r="AI3066" i="1" s="1"/>
  <c r="AI3067" i="1" s="1"/>
  <c r="AI3068" i="1" s="1"/>
  <c r="AI3069" i="1" s="1"/>
  <c r="AI3070" i="1" s="1"/>
  <c r="AI3071" i="1" s="1"/>
  <c r="AI3072" i="1" s="1"/>
  <c r="AI3073" i="1" s="1"/>
  <c r="AI3074" i="1" s="1"/>
  <c r="AI3075" i="1" s="1"/>
  <c r="AI3076" i="1" s="1"/>
  <c r="AI3077" i="1" s="1"/>
  <c r="AI3078" i="1" s="1"/>
  <c r="AI3079" i="1" s="1"/>
  <c r="AI3080" i="1" s="1"/>
  <c r="AI3081" i="1" s="1"/>
  <c r="AI3082" i="1" s="1"/>
  <c r="AI3083" i="1" s="1"/>
  <c r="AI3084" i="1" s="1"/>
  <c r="AI3085" i="1" s="1"/>
  <c r="AI3086" i="1" s="1"/>
  <c r="AI3087" i="1" s="1"/>
  <c r="AI3088" i="1" s="1"/>
  <c r="AI3089" i="1" s="1"/>
  <c r="AI3090" i="1" s="1"/>
  <c r="AI3091" i="1" s="1"/>
  <c r="AI3092" i="1" s="1"/>
  <c r="AI3093" i="1" s="1"/>
  <c r="AI3094" i="1" s="1"/>
  <c r="AI3095" i="1" s="1"/>
  <c r="AI3096" i="1" s="1"/>
  <c r="AI3097" i="1" s="1"/>
  <c r="AI3098" i="1" s="1"/>
  <c r="AI3099" i="1" s="1"/>
  <c r="AI3100" i="1" s="1"/>
  <c r="AI3101" i="1" s="1"/>
  <c r="AI3102" i="1" s="1"/>
  <c r="AI3103" i="1" s="1"/>
  <c r="AI3104" i="1" s="1"/>
  <c r="AI3105" i="1" s="1"/>
  <c r="AI3106" i="1" s="1"/>
  <c r="AI3107" i="1" s="1"/>
  <c r="AI3108" i="1" s="1"/>
  <c r="AI3109" i="1" s="1"/>
  <c r="AI3110" i="1" s="1"/>
  <c r="AI3111" i="1" s="1"/>
  <c r="AI3112" i="1" s="1"/>
  <c r="AI3113" i="1" s="1"/>
  <c r="AI3114" i="1" s="1"/>
  <c r="AI3115" i="1" s="1"/>
  <c r="AI3116" i="1" s="1"/>
  <c r="AI3117" i="1" s="1"/>
  <c r="AI3118" i="1" s="1"/>
  <c r="AI3119" i="1" s="1"/>
  <c r="AI3120" i="1" s="1"/>
  <c r="AI3121" i="1" s="1"/>
  <c r="AI3122" i="1" s="1"/>
  <c r="AI3123" i="1" s="1"/>
  <c r="AI3124" i="1" s="1"/>
  <c r="AI3125" i="1" s="1"/>
  <c r="AI3126" i="1" s="1"/>
  <c r="AI3127" i="1" s="1"/>
  <c r="AI3128" i="1" s="1"/>
  <c r="AI3129" i="1" s="1"/>
  <c r="AI3130" i="1" s="1"/>
  <c r="AI3131" i="1" s="1"/>
  <c r="AI3132" i="1" s="1"/>
  <c r="AI3133" i="1" s="1"/>
  <c r="AI3134" i="1" s="1"/>
  <c r="AI3135" i="1" s="1"/>
  <c r="AI3136" i="1" s="1"/>
  <c r="AI3137" i="1" s="1"/>
  <c r="AI3138" i="1" s="1"/>
  <c r="AI3139" i="1" s="1"/>
  <c r="AI3140" i="1" s="1"/>
  <c r="AI3141" i="1" s="1"/>
  <c r="AI3142" i="1" s="1"/>
  <c r="AI3143" i="1" s="1"/>
  <c r="AI3144" i="1" s="1"/>
  <c r="AI3145" i="1" s="1"/>
  <c r="AI3146" i="1" s="1"/>
  <c r="AI3147" i="1" s="1"/>
  <c r="AI3148" i="1" s="1"/>
  <c r="AI3149" i="1" s="1"/>
  <c r="AI3150" i="1" s="1"/>
  <c r="AI3151" i="1" s="1"/>
  <c r="AI3152" i="1" s="1"/>
  <c r="AI3153" i="1" s="1"/>
  <c r="AI3154" i="1" s="1"/>
  <c r="AI3155" i="1" s="1"/>
  <c r="AI3156" i="1" s="1"/>
  <c r="AI3157" i="1" s="1"/>
  <c r="AI3158" i="1" s="1"/>
  <c r="AI3159" i="1" s="1"/>
  <c r="AI3160" i="1" s="1"/>
  <c r="AI3161" i="1" s="1"/>
  <c r="AI3162" i="1" s="1"/>
  <c r="AI3163" i="1" s="1"/>
  <c r="AI3164" i="1" s="1"/>
  <c r="AI3165" i="1" s="1"/>
  <c r="AI3166" i="1" s="1"/>
  <c r="AI3167" i="1" s="1"/>
  <c r="AI3168" i="1" s="1"/>
  <c r="AI3169" i="1" s="1"/>
  <c r="AI3170" i="1" s="1"/>
  <c r="AI3171" i="1" s="1"/>
  <c r="AI3172" i="1" s="1"/>
  <c r="AI3173" i="1" s="1"/>
  <c r="AI3174" i="1" s="1"/>
  <c r="AI3175" i="1" s="1"/>
  <c r="AI3176" i="1" s="1"/>
  <c r="AI3177" i="1" s="1"/>
  <c r="AI3178" i="1" s="1"/>
  <c r="AI3179" i="1" s="1"/>
  <c r="AI3180" i="1" s="1"/>
  <c r="AI3181" i="1" s="1"/>
  <c r="AI3182" i="1" s="1"/>
  <c r="AI3183" i="1" s="1"/>
  <c r="AI3184" i="1" s="1"/>
  <c r="AI3185" i="1" s="1"/>
  <c r="AI3186" i="1" s="1"/>
  <c r="AI3187" i="1" s="1"/>
  <c r="AI3188" i="1" s="1"/>
  <c r="AI3189" i="1" s="1"/>
  <c r="AI3190" i="1" s="1"/>
  <c r="AI3191" i="1" s="1"/>
  <c r="AI3192" i="1" s="1"/>
  <c r="AI3193" i="1" s="1"/>
  <c r="AI3194" i="1" s="1"/>
  <c r="AI3195" i="1" s="1"/>
  <c r="AI3196" i="1" s="1"/>
  <c r="AI3197" i="1" s="1"/>
  <c r="AI3198" i="1" s="1"/>
  <c r="AI3199" i="1" s="1"/>
  <c r="AI3200" i="1" s="1"/>
  <c r="AI3201" i="1" s="1"/>
  <c r="AI3202" i="1" s="1"/>
  <c r="AI3203" i="1" s="1"/>
  <c r="AI3204" i="1" s="1"/>
  <c r="AI3205" i="1" s="1"/>
  <c r="AI3206" i="1" s="1"/>
  <c r="AI3207" i="1" s="1"/>
  <c r="AI3208" i="1" s="1"/>
  <c r="AI3209" i="1" s="1"/>
  <c r="AI3210" i="1" s="1"/>
  <c r="AI3211" i="1" s="1"/>
  <c r="AI3212" i="1" s="1"/>
  <c r="AI3213" i="1" s="1"/>
  <c r="AI3214" i="1" s="1"/>
  <c r="AI3215" i="1" s="1"/>
  <c r="AI3216" i="1" s="1"/>
  <c r="AI3217" i="1" s="1"/>
  <c r="AI3218" i="1" s="1"/>
  <c r="AI3219" i="1" s="1"/>
  <c r="AI3220" i="1" s="1"/>
  <c r="AI3221" i="1" s="1"/>
  <c r="AI3222" i="1" s="1"/>
  <c r="AI3223" i="1" s="1"/>
  <c r="AI3224" i="1" s="1"/>
  <c r="AI3225" i="1" s="1"/>
  <c r="AI3226" i="1" s="1"/>
  <c r="AI3227" i="1" s="1"/>
  <c r="AI3228" i="1" s="1"/>
  <c r="AI3229" i="1" s="1"/>
  <c r="AI3230" i="1" s="1"/>
  <c r="AI3231" i="1" s="1"/>
  <c r="AI3232" i="1" s="1"/>
  <c r="AI3233" i="1" s="1"/>
  <c r="AI3234" i="1" s="1"/>
  <c r="AI3235" i="1" s="1"/>
  <c r="AI3236" i="1" s="1"/>
  <c r="AI3237" i="1" s="1"/>
  <c r="AI3238" i="1" s="1"/>
  <c r="AI3239" i="1" s="1"/>
  <c r="AI3240" i="1" s="1"/>
  <c r="AI3241" i="1" s="1"/>
  <c r="AI3242" i="1" s="1"/>
  <c r="AI3243" i="1" s="1"/>
  <c r="AI3244" i="1" s="1"/>
  <c r="AI3245" i="1" s="1"/>
  <c r="AI3246" i="1" s="1"/>
  <c r="AI3247" i="1" s="1"/>
  <c r="AI3248" i="1" s="1"/>
  <c r="AI3249" i="1" s="1"/>
  <c r="AI3250" i="1" s="1"/>
  <c r="AI3251" i="1" s="1"/>
  <c r="AI3252" i="1" s="1"/>
  <c r="AI3253" i="1" s="1"/>
  <c r="AI3254" i="1" s="1"/>
  <c r="AI3255" i="1" s="1"/>
  <c r="AI3256" i="1" s="1"/>
  <c r="AI3257" i="1" s="1"/>
  <c r="AI3258" i="1" s="1"/>
  <c r="AI3259" i="1" s="1"/>
  <c r="AI3260" i="1" s="1"/>
  <c r="AI3261" i="1" s="1"/>
  <c r="AI3262" i="1" s="1"/>
  <c r="AI3263" i="1" s="1"/>
  <c r="AI3264" i="1" s="1"/>
  <c r="AI3265" i="1" s="1"/>
  <c r="AI3266" i="1" s="1"/>
  <c r="AI3267" i="1" s="1"/>
  <c r="AI3268" i="1" s="1"/>
  <c r="AI3269" i="1" s="1"/>
  <c r="AI3270" i="1" s="1"/>
  <c r="AI3271" i="1" s="1"/>
  <c r="AI3272" i="1" s="1"/>
  <c r="AI3273" i="1" s="1"/>
  <c r="AI3274" i="1" s="1"/>
  <c r="AI3275" i="1" s="1"/>
  <c r="AI3276" i="1" s="1"/>
  <c r="AI3277" i="1" s="1"/>
  <c r="AI3278" i="1" s="1"/>
  <c r="AI3279" i="1" s="1"/>
  <c r="AI3280" i="1" s="1"/>
  <c r="AI3281" i="1" s="1"/>
  <c r="AI3282" i="1" s="1"/>
  <c r="AI3283" i="1" s="1"/>
  <c r="AI3284" i="1" s="1"/>
  <c r="AI3285" i="1" s="1"/>
  <c r="AI3286" i="1" s="1"/>
  <c r="AI3287" i="1" s="1"/>
  <c r="AI3288" i="1" s="1"/>
  <c r="AI3289" i="1" s="1"/>
  <c r="AI3290" i="1" s="1"/>
  <c r="AI3291" i="1" s="1"/>
  <c r="AI3292" i="1" s="1"/>
  <c r="AI3293" i="1" s="1"/>
  <c r="AI3294" i="1" s="1"/>
  <c r="AI3295" i="1" s="1"/>
  <c r="AI3296" i="1" s="1"/>
  <c r="AI3297" i="1" s="1"/>
  <c r="AI3298" i="1" s="1"/>
  <c r="AI3299" i="1" s="1"/>
  <c r="AI3300" i="1" s="1"/>
  <c r="AI3301" i="1" s="1"/>
  <c r="AI3302" i="1" s="1"/>
  <c r="AI3303" i="1" s="1"/>
  <c r="AI3304" i="1" s="1"/>
  <c r="AI3305" i="1" s="1"/>
  <c r="AI3306" i="1" s="1"/>
  <c r="AI3307" i="1" s="1"/>
  <c r="AI3308" i="1" s="1"/>
  <c r="AI3309" i="1" s="1"/>
  <c r="AI3310" i="1" s="1"/>
  <c r="AI3311" i="1" s="1"/>
  <c r="AI3312" i="1" s="1"/>
  <c r="AI3313" i="1" s="1"/>
  <c r="AI3314" i="1" s="1"/>
  <c r="AI3315" i="1" s="1"/>
  <c r="AI3316" i="1" s="1"/>
  <c r="AI3317" i="1" s="1"/>
  <c r="AI3318" i="1" s="1"/>
  <c r="AI3319" i="1" s="1"/>
  <c r="AI3320" i="1" s="1"/>
  <c r="AI3321" i="1" s="1"/>
  <c r="AR138" i="1"/>
  <c r="AS138" i="1" s="1"/>
  <c r="AT138" i="1" s="1"/>
  <c r="AS137" i="1"/>
  <c r="AT137" i="1" s="1"/>
  <c r="AN13" i="1" s="1"/>
  <c r="AU13" i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U58" i="1" s="1"/>
  <c r="AU59" i="1" s="1"/>
  <c r="AU60" i="1" s="1"/>
  <c r="AU61" i="1" s="1"/>
  <c r="AU62" i="1" s="1"/>
  <c r="AU63" i="1" s="1"/>
  <c r="AU64" i="1" s="1"/>
  <c r="AU65" i="1" s="1"/>
  <c r="AU66" i="1" s="1"/>
  <c r="AU67" i="1" s="1"/>
  <c r="AU68" i="1" s="1"/>
  <c r="AU69" i="1" s="1"/>
  <c r="AU70" i="1" s="1"/>
  <c r="AU71" i="1" s="1"/>
  <c r="AU72" i="1" s="1"/>
  <c r="AU73" i="1" s="1"/>
  <c r="AU74" i="1" s="1"/>
  <c r="AU75" i="1" s="1"/>
  <c r="AU76" i="1" s="1"/>
  <c r="AU77" i="1" s="1"/>
  <c r="AU78" i="1" s="1"/>
  <c r="AU79" i="1" s="1"/>
  <c r="AU80" i="1" s="1"/>
  <c r="AU81" i="1" s="1"/>
  <c r="AU82" i="1" s="1"/>
  <c r="AU83" i="1" s="1"/>
  <c r="AU84" i="1" s="1"/>
  <c r="AU85" i="1" s="1"/>
  <c r="AU86" i="1" s="1"/>
  <c r="AU87" i="1" s="1"/>
  <c r="AU88" i="1" s="1"/>
  <c r="AU89" i="1" s="1"/>
  <c r="AU90" i="1" s="1"/>
  <c r="AU91" i="1" s="1"/>
  <c r="AU92" i="1" s="1"/>
  <c r="AU93" i="1" s="1"/>
  <c r="AU94" i="1" s="1"/>
  <c r="AU95" i="1" s="1"/>
  <c r="AU96" i="1" s="1"/>
  <c r="AU97" i="1" s="1"/>
  <c r="AU98" i="1" s="1"/>
  <c r="AU99" i="1" s="1"/>
  <c r="AU100" i="1" s="1"/>
  <c r="AU101" i="1" s="1"/>
  <c r="AU102" i="1" s="1"/>
  <c r="AU103" i="1" s="1"/>
  <c r="AU104" i="1" s="1"/>
  <c r="AU105" i="1" s="1"/>
  <c r="AU106" i="1" s="1"/>
  <c r="AU107" i="1" s="1"/>
  <c r="AU108" i="1" s="1"/>
  <c r="AU109" i="1" s="1"/>
  <c r="AU110" i="1" s="1"/>
  <c r="AU111" i="1" s="1"/>
  <c r="AU112" i="1" s="1"/>
  <c r="AU113" i="1" s="1"/>
  <c r="AU114" i="1" s="1"/>
  <c r="AU115" i="1" s="1"/>
  <c r="AU116" i="1" s="1"/>
  <c r="AU117" i="1" s="1"/>
  <c r="AU118" i="1" s="1"/>
  <c r="AU119" i="1" s="1"/>
  <c r="AU120" i="1" s="1"/>
  <c r="AU121" i="1" s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M88" i="1" s="1"/>
  <c r="AM89" i="1" s="1"/>
  <c r="AM90" i="1" s="1"/>
  <c r="AM91" i="1" s="1"/>
  <c r="AM92" i="1" s="1"/>
  <c r="AM93" i="1" s="1"/>
  <c r="AM94" i="1" s="1"/>
  <c r="AM95" i="1" s="1"/>
  <c r="AM96" i="1" s="1"/>
  <c r="AM97" i="1" s="1"/>
  <c r="AM98" i="1" s="1"/>
  <c r="AM99" i="1" s="1"/>
  <c r="AM100" i="1" s="1"/>
  <c r="AM101" i="1" s="1"/>
  <c r="AM102" i="1" s="1"/>
  <c r="AM103" i="1" s="1"/>
  <c r="AM104" i="1" s="1"/>
  <c r="AM105" i="1" s="1"/>
  <c r="AM106" i="1" s="1"/>
  <c r="AM107" i="1" s="1"/>
  <c r="AM108" i="1" s="1"/>
  <c r="AM109" i="1" s="1"/>
  <c r="AM110" i="1" s="1"/>
  <c r="AM111" i="1" s="1"/>
  <c r="AM112" i="1" s="1"/>
  <c r="AM113" i="1" s="1"/>
  <c r="AM114" i="1" s="1"/>
  <c r="AM115" i="1" s="1"/>
  <c r="AM116" i="1" s="1"/>
  <c r="AM117" i="1" s="1"/>
  <c r="AM118" i="1" s="1"/>
  <c r="AM119" i="1" s="1"/>
  <c r="AM120" i="1" s="1"/>
  <c r="AM121" i="1" s="1"/>
  <c r="AO11" i="1"/>
  <c r="AR12" i="1" s="1"/>
  <c r="AN11" i="1"/>
  <c r="AL11" i="1" s="1"/>
  <c r="AI11" i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103" i="1" s="1"/>
  <c r="AI104" i="1" s="1"/>
  <c r="AI105" i="1" s="1"/>
  <c r="AI106" i="1" s="1"/>
  <c r="AI107" i="1" s="1"/>
  <c r="AI108" i="1" s="1"/>
  <c r="AI109" i="1" s="1"/>
  <c r="AI110" i="1" s="1"/>
  <c r="AI111" i="1" s="1"/>
  <c r="AI112" i="1" s="1"/>
  <c r="AI113" i="1" s="1"/>
  <c r="AI114" i="1" s="1"/>
  <c r="AI115" i="1" s="1"/>
  <c r="AI116" i="1" s="1"/>
  <c r="AI117" i="1" s="1"/>
  <c r="AI118" i="1" s="1"/>
  <c r="AI119" i="1" s="1"/>
  <c r="AI120" i="1" s="1"/>
  <c r="AI121" i="1" s="1"/>
  <c r="AI122" i="1" s="1"/>
  <c r="AI123" i="1" s="1"/>
  <c r="AI124" i="1" s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51" i="1" s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I270" i="1" s="1"/>
  <c r="AI271" i="1" s="1"/>
  <c r="AI272" i="1" s="1"/>
  <c r="AI273" i="1" s="1"/>
  <c r="AI274" i="1" s="1"/>
  <c r="AI275" i="1" s="1"/>
  <c r="AI276" i="1" s="1"/>
  <c r="AI277" i="1" s="1"/>
  <c r="AI278" i="1" s="1"/>
  <c r="AI279" i="1" s="1"/>
  <c r="AI280" i="1" s="1"/>
  <c r="AI281" i="1" s="1"/>
  <c r="AI282" i="1" s="1"/>
  <c r="AI283" i="1" s="1"/>
  <c r="AI284" i="1" s="1"/>
  <c r="AI285" i="1" s="1"/>
  <c r="AI286" i="1" s="1"/>
  <c r="AI287" i="1" s="1"/>
  <c r="AI288" i="1" s="1"/>
  <c r="AI289" i="1" s="1"/>
  <c r="AI290" i="1" s="1"/>
  <c r="AI291" i="1" s="1"/>
  <c r="AI292" i="1" s="1"/>
  <c r="AI293" i="1" s="1"/>
  <c r="AI294" i="1" s="1"/>
  <c r="AI295" i="1" s="1"/>
  <c r="AI296" i="1" s="1"/>
  <c r="AI297" i="1" s="1"/>
  <c r="AI298" i="1" s="1"/>
  <c r="AI299" i="1" s="1"/>
  <c r="AI300" i="1" s="1"/>
  <c r="AI301" i="1" s="1"/>
  <c r="AI302" i="1" s="1"/>
  <c r="AI303" i="1" s="1"/>
  <c r="AI304" i="1" s="1"/>
  <c r="AI305" i="1" s="1"/>
  <c r="AI306" i="1" s="1"/>
  <c r="AI307" i="1" s="1"/>
  <c r="AI308" i="1" s="1"/>
  <c r="AI309" i="1" s="1"/>
  <c r="AI310" i="1" s="1"/>
  <c r="AI311" i="1" s="1"/>
  <c r="AI312" i="1" s="1"/>
  <c r="AI313" i="1" s="1"/>
  <c r="AI314" i="1" s="1"/>
  <c r="AI315" i="1" s="1"/>
  <c r="AI316" i="1" s="1"/>
  <c r="AI317" i="1" s="1"/>
  <c r="AI318" i="1" s="1"/>
  <c r="AI319" i="1" s="1"/>
  <c r="AI320" i="1" s="1"/>
  <c r="AI321" i="1" s="1"/>
  <c r="AI322" i="1" s="1"/>
  <c r="AI323" i="1" s="1"/>
  <c r="AI324" i="1" s="1"/>
  <c r="AI325" i="1" s="1"/>
  <c r="AI326" i="1" s="1"/>
  <c r="AI327" i="1" s="1"/>
  <c r="AI328" i="1" s="1"/>
  <c r="AI329" i="1" s="1"/>
  <c r="AI330" i="1" s="1"/>
  <c r="AI331" i="1" s="1"/>
  <c r="AI332" i="1" s="1"/>
  <c r="AI333" i="1" s="1"/>
  <c r="AI334" i="1" s="1"/>
  <c r="AI335" i="1" s="1"/>
  <c r="AI336" i="1" s="1"/>
  <c r="AI337" i="1" s="1"/>
  <c r="AI338" i="1" s="1"/>
  <c r="AI339" i="1" s="1"/>
  <c r="AI340" i="1" s="1"/>
  <c r="AI341" i="1" s="1"/>
  <c r="AI342" i="1" s="1"/>
  <c r="AI343" i="1" s="1"/>
  <c r="AI344" i="1" s="1"/>
  <c r="AI345" i="1" s="1"/>
  <c r="AI346" i="1" s="1"/>
  <c r="AI347" i="1" s="1"/>
  <c r="AI348" i="1" s="1"/>
  <c r="AI349" i="1" s="1"/>
  <c r="AI350" i="1" s="1"/>
  <c r="AI351" i="1" s="1"/>
  <c r="AI352" i="1" s="1"/>
  <c r="AI353" i="1" s="1"/>
  <c r="AI354" i="1" s="1"/>
  <c r="AI355" i="1" s="1"/>
  <c r="AI356" i="1" s="1"/>
  <c r="AI357" i="1" s="1"/>
  <c r="AI358" i="1" s="1"/>
  <c r="AI359" i="1" s="1"/>
  <c r="AI360" i="1" s="1"/>
  <c r="AI361" i="1" s="1"/>
  <c r="AI362" i="1" s="1"/>
  <c r="AI363" i="1" s="1"/>
  <c r="AI364" i="1" s="1"/>
  <c r="AI365" i="1" s="1"/>
  <c r="AI366" i="1" s="1"/>
  <c r="AI367" i="1" s="1"/>
  <c r="AI368" i="1" s="1"/>
  <c r="AI369" i="1" s="1"/>
  <c r="AI370" i="1" s="1"/>
  <c r="AI371" i="1" s="1"/>
  <c r="AI372" i="1" s="1"/>
  <c r="AI373" i="1" s="1"/>
  <c r="AI374" i="1" s="1"/>
  <c r="AI375" i="1" s="1"/>
  <c r="AI376" i="1" s="1"/>
  <c r="AI377" i="1" s="1"/>
  <c r="AI378" i="1" s="1"/>
  <c r="AI379" i="1" s="1"/>
  <c r="AI380" i="1" s="1"/>
  <c r="AI381" i="1" s="1"/>
  <c r="AI382" i="1" s="1"/>
  <c r="AI383" i="1" s="1"/>
  <c r="AI384" i="1" s="1"/>
  <c r="AI385" i="1" s="1"/>
  <c r="AI386" i="1" s="1"/>
  <c r="AI387" i="1" s="1"/>
  <c r="AI388" i="1" s="1"/>
  <c r="AI389" i="1" s="1"/>
  <c r="AI390" i="1" s="1"/>
  <c r="AI391" i="1" s="1"/>
  <c r="AI392" i="1" s="1"/>
  <c r="AI393" i="1" s="1"/>
  <c r="AI394" i="1" s="1"/>
  <c r="AI395" i="1" s="1"/>
  <c r="AI396" i="1" s="1"/>
  <c r="AI397" i="1" s="1"/>
  <c r="AI398" i="1" s="1"/>
  <c r="AI399" i="1" s="1"/>
  <c r="AI400" i="1" s="1"/>
  <c r="AI401" i="1" s="1"/>
  <c r="AI402" i="1" s="1"/>
  <c r="AI403" i="1" s="1"/>
  <c r="AI404" i="1" s="1"/>
  <c r="AI405" i="1" s="1"/>
  <c r="AI406" i="1" s="1"/>
  <c r="AI407" i="1" s="1"/>
  <c r="AI408" i="1" s="1"/>
  <c r="AI409" i="1" s="1"/>
  <c r="AI410" i="1" s="1"/>
  <c r="AI411" i="1" s="1"/>
  <c r="AI412" i="1" s="1"/>
  <c r="AI413" i="1" s="1"/>
  <c r="AI414" i="1" s="1"/>
  <c r="AI415" i="1" s="1"/>
  <c r="AI416" i="1" s="1"/>
  <c r="AI417" i="1" s="1"/>
  <c r="AI418" i="1" s="1"/>
  <c r="AI419" i="1" s="1"/>
  <c r="AI420" i="1" s="1"/>
  <c r="AI421" i="1" s="1"/>
  <c r="AI422" i="1" s="1"/>
  <c r="AI423" i="1" s="1"/>
  <c r="AI424" i="1" s="1"/>
  <c r="AI425" i="1" s="1"/>
  <c r="AI426" i="1" s="1"/>
  <c r="AI427" i="1" s="1"/>
  <c r="AI428" i="1" s="1"/>
  <c r="AI429" i="1" s="1"/>
  <c r="AI430" i="1" s="1"/>
  <c r="AI431" i="1" s="1"/>
  <c r="AI432" i="1" s="1"/>
  <c r="AI433" i="1" s="1"/>
  <c r="AI434" i="1" s="1"/>
  <c r="AI435" i="1" s="1"/>
  <c r="AI436" i="1" s="1"/>
  <c r="AI437" i="1" s="1"/>
  <c r="AI438" i="1" s="1"/>
  <c r="AI439" i="1" s="1"/>
  <c r="AI440" i="1" s="1"/>
  <c r="AI441" i="1" s="1"/>
  <c r="AI442" i="1" s="1"/>
  <c r="AI443" i="1" s="1"/>
  <c r="AI444" i="1" s="1"/>
  <c r="AI445" i="1" s="1"/>
  <c r="AI446" i="1" s="1"/>
  <c r="AI447" i="1" s="1"/>
  <c r="AI448" i="1" s="1"/>
  <c r="AI449" i="1" s="1"/>
  <c r="AI450" i="1" s="1"/>
  <c r="AI451" i="1" s="1"/>
  <c r="AI452" i="1" s="1"/>
  <c r="AI453" i="1" s="1"/>
  <c r="AI454" i="1" s="1"/>
  <c r="AI455" i="1" s="1"/>
  <c r="AI456" i="1" s="1"/>
  <c r="AI457" i="1" s="1"/>
  <c r="AI458" i="1" s="1"/>
  <c r="AI459" i="1" s="1"/>
  <c r="AI460" i="1" s="1"/>
  <c r="AI461" i="1" s="1"/>
  <c r="AI462" i="1" s="1"/>
  <c r="AI463" i="1" s="1"/>
  <c r="AI464" i="1" s="1"/>
  <c r="AI465" i="1" s="1"/>
  <c r="AI466" i="1" s="1"/>
  <c r="AI467" i="1" s="1"/>
  <c r="AI468" i="1" s="1"/>
  <c r="AI469" i="1" s="1"/>
  <c r="AI470" i="1" s="1"/>
  <c r="AI471" i="1" s="1"/>
  <c r="AI472" i="1" s="1"/>
  <c r="AI473" i="1" s="1"/>
  <c r="AI474" i="1" s="1"/>
  <c r="AI475" i="1" s="1"/>
  <c r="AI476" i="1" s="1"/>
  <c r="AI477" i="1" s="1"/>
  <c r="AI478" i="1" s="1"/>
  <c r="AI479" i="1" s="1"/>
  <c r="AI480" i="1" s="1"/>
  <c r="AI481" i="1" s="1"/>
  <c r="AI482" i="1" s="1"/>
  <c r="AI483" i="1" s="1"/>
  <c r="AI484" i="1" s="1"/>
  <c r="AI485" i="1" s="1"/>
  <c r="AI486" i="1" s="1"/>
  <c r="AI487" i="1" s="1"/>
  <c r="AI488" i="1" s="1"/>
  <c r="AI489" i="1" s="1"/>
  <c r="AI490" i="1" s="1"/>
  <c r="AI491" i="1" s="1"/>
  <c r="AI492" i="1" s="1"/>
  <c r="AI493" i="1" s="1"/>
  <c r="AI494" i="1" s="1"/>
  <c r="AI495" i="1" s="1"/>
  <c r="AI496" i="1" s="1"/>
  <c r="AI497" i="1" s="1"/>
  <c r="AI498" i="1" s="1"/>
  <c r="AI499" i="1" s="1"/>
  <c r="AI500" i="1" s="1"/>
  <c r="AI501" i="1" s="1"/>
  <c r="AI502" i="1" s="1"/>
  <c r="AI503" i="1" s="1"/>
  <c r="AI504" i="1" s="1"/>
  <c r="AI505" i="1" s="1"/>
  <c r="AI506" i="1" s="1"/>
  <c r="AI507" i="1" s="1"/>
  <c r="AI508" i="1" s="1"/>
  <c r="AI509" i="1" s="1"/>
  <c r="AI510" i="1" s="1"/>
  <c r="AI511" i="1" s="1"/>
  <c r="AI512" i="1" s="1"/>
  <c r="AI513" i="1" s="1"/>
  <c r="AI514" i="1" s="1"/>
  <c r="AI515" i="1" s="1"/>
  <c r="AI516" i="1" s="1"/>
  <c r="AI517" i="1" s="1"/>
  <c r="AI518" i="1" s="1"/>
  <c r="AI519" i="1" s="1"/>
  <c r="AI520" i="1" s="1"/>
  <c r="AI521" i="1" s="1"/>
  <c r="AI522" i="1" s="1"/>
  <c r="AI523" i="1" s="1"/>
  <c r="AI524" i="1" s="1"/>
  <c r="AI525" i="1" s="1"/>
  <c r="AI526" i="1" s="1"/>
  <c r="AI527" i="1" s="1"/>
  <c r="AI528" i="1" s="1"/>
  <c r="AI529" i="1" s="1"/>
  <c r="AI530" i="1" s="1"/>
  <c r="AI531" i="1" s="1"/>
  <c r="AI532" i="1" s="1"/>
  <c r="AI533" i="1" s="1"/>
  <c r="AI534" i="1" s="1"/>
  <c r="AI535" i="1" s="1"/>
  <c r="AI536" i="1" s="1"/>
  <c r="AI537" i="1" s="1"/>
  <c r="AI538" i="1" s="1"/>
  <c r="AI539" i="1" s="1"/>
  <c r="AI540" i="1" s="1"/>
  <c r="AI541" i="1" s="1"/>
  <c r="AI542" i="1" s="1"/>
  <c r="AI543" i="1" s="1"/>
  <c r="AI544" i="1" s="1"/>
  <c r="AI545" i="1" s="1"/>
  <c r="AI546" i="1" s="1"/>
  <c r="AI547" i="1" s="1"/>
  <c r="AI548" i="1" s="1"/>
  <c r="AI549" i="1" s="1"/>
  <c r="AI550" i="1" s="1"/>
  <c r="AI551" i="1" s="1"/>
  <c r="AI552" i="1" s="1"/>
  <c r="AI553" i="1" s="1"/>
  <c r="AI554" i="1" s="1"/>
  <c r="AI555" i="1" s="1"/>
  <c r="AI556" i="1" s="1"/>
  <c r="AI557" i="1" s="1"/>
  <c r="AI558" i="1" s="1"/>
  <c r="AI559" i="1" s="1"/>
  <c r="AI560" i="1" s="1"/>
  <c r="AI561" i="1" s="1"/>
  <c r="AI562" i="1" s="1"/>
  <c r="AI563" i="1" s="1"/>
  <c r="AI564" i="1" s="1"/>
  <c r="AI565" i="1" s="1"/>
  <c r="AI566" i="1" s="1"/>
  <c r="AI567" i="1" s="1"/>
  <c r="AI568" i="1" s="1"/>
  <c r="AI569" i="1" s="1"/>
  <c r="AI570" i="1" s="1"/>
  <c r="AI571" i="1" s="1"/>
  <c r="AI572" i="1" s="1"/>
  <c r="AI573" i="1" s="1"/>
  <c r="AI574" i="1" s="1"/>
  <c r="AI575" i="1" s="1"/>
  <c r="AI576" i="1" s="1"/>
  <c r="AI577" i="1" s="1"/>
  <c r="AI578" i="1" s="1"/>
  <c r="AI579" i="1" s="1"/>
  <c r="AI580" i="1" s="1"/>
  <c r="AI581" i="1" s="1"/>
  <c r="AI582" i="1" s="1"/>
  <c r="AI583" i="1" s="1"/>
  <c r="AI584" i="1" s="1"/>
  <c r="AI585" i="1" s="1"/>
  <c r="AI586" i="1" s="1"/>
  <c r="AI587" i="1" s="1"/>
  <c r="AI588" i="1" s="1"/>
  <c r="AI589" i="1" s="1"/>
  <c r="AI590" i="1" s="1"/>
  <c r="AI591" i="1" s="1"/>
  <c r="AI592" i="1" s="1"/>
  <c r="AI593" i="1" s="1"/>
  <c r="AI594" i="1" s="1"/>
  <c r="AI595" i="1" s="1"/>
  <c r="AI596" i="1" s="1"/>
  <c r="AI597" i="1" s="1"/>
  <c r="AI598" i="1" s="1"/>
  <c r="AI599" i="1" s="1"/>
  <c r="AI600" i="1" s="1"/>
  <c r="AI601" i="1" s="1"/>
  <c r="AI602" i="1" s="1"/>
  <c r="AI603" i="1" s="1"/>
  <c r="AI604" i="1" s="1"/>
  <c r="AI605" i="1" s="1"/>
  <c r="AI606" i="1" s="1"/>
  <c r="AI607" i="1" s="1"/>
  <c r="AI608" i="1" s="1"/>
  <c r="AI609" i="1" s="1"/>
  <c r="AI610" i="1" s="1"/>
  <c r="AI611" i="1" s="1"/>
  <c r="AI612" i="1" s="1"/>
  <c r="AI613" i="1" s="1"/>
  <c r="AI614" i="1" s="1"/>
  <c r="AI615" i="1" s="1"/>
  <c r="AI616" i="1" s="1"/>
  <c r="AI617" i="1" s="1"/>
  <c r="AI618" i="1" s="1"/>
  <c r="AI619" i="1" s="1"/>
  <c r="AI620" i="1" s="1"/>
  <c r="AI621" i="1" s="1"/>
  <c r="AI622" i="1" s="1"/>
  <c r="AI623" i="1" s="1"/>
  <c r="AI624" i="1" s="1"/>
  <c r="AI625" i="1" s="1"/>
  <c r="AI626" i="1" s="1"/>
  <c r="AI627" i="1" s="1"/>
  <c r="AI628" i="1" s="1"/>
  <c r="AI629" i="1" s="1"/>
  <c r="AI630" i="1" s="1"/>
  <c r="AI631" i="1" s="1"/>
  <c r="AI632" i="1" s="1"/>
  <c r="AI633" i="1" s="1"/>
  <c r="AI634" i="1" s="1"/>
  <c r="AI635" i="1" s="1"/>
  <c r="AI636" i="1" s="1"/>
  <c r="AI637" i="1" s="1"/>
  <c r="AI638" i="1" s="1"/>
  <c r="AI639" i="1" s="1"/>
  <c r="AI640" i="1" s="1"/>
  <c r="AI641" i="1" s="1"/>
  <c r="AI642" i="1" s="1"/>
  <c r="AI643" i="1" s="1"/>
  <c r="AI644" i="1" s="1"/>
  <c r="AI645" i="1" s="1"/>
  <c r="AI646" i="1" s="1"/>
  <c r="AI647" i="1" s="1"/>
  <c r="AI648" i="1" s="1"/>
  <c r="AI649" i="1" s="1"/>
  <c r="AI650" i="1" s="1"/>
  <c r="AI651" i="1" s="1"/>
  <c r="AI652" i="1" s="1"/>
  <c r="AI653" i="1" s="1"/>
  <c r="AI654" i="1" s="1"/>
  <c r="AI655" i="1" s="1"/>
  <c r="AI656" i="1" s="1"/>
  <c r="AI657" i="1" s="1"/>
  <c r="AI658" i="1" s="1"/>
  <c r="AI659" i="1" s="1"/>
  <c r="AI660" i="1" s="1"/>
  <c r="AI661" i="1" s="1"/>
  <c r="AI662" i="1" s="1"/>
  <c r="AI663" i="1" s="1"/>
  <c r="AI664" i="1" s="1"/>
  <c r="AI665" i="1" s="1"/>
  <c r="AI666" i="1" s="1"/>
  <c r="AI667" i="1" s="1"/>
  <c r="AI668" i="1" s="1"/>
  <c r="AI669" i="1" s="1"/>
  <c r="AI670" i="1" s="1"/>
  <c r="AI671" i="1" s="1"/>
  <c r="AI672" i="1" s="1"/>
  <c r="AI673" i="1" s="1"/>
  <c r="AI674" i="1" s="1"/>
  <c r="AI675" i="1" s="1"/>
  <c r="AI676" i="1" s="1"/>
  <c r="AI677" i="1" s="1"/>
  <c r="AI678" i="1" s="1"/>
  <c r="AI679" i="1" s="1"/>
  <c r="AI680" i="1" s="1"/>
  <c r="AI681" i="1" s="1"/>
  <c r="AI682" i="1" s="1"/>
  <c r="AI683" i="1" s="1"/>
  <c r="AI684" i="1" s="1"/>
  <c r="AI685" i="1" s="1"/>
  <c r="AI686" i="1" s="1"/>
  <c r="AI687" i="1" s="1"/>
  <c r="AI688" i="1" s="1"/>
  <c r="AI689" i="1" s="1"/>
  <c r="AI690" i="1" s="1"/>
  <c r="AI691" i="1" s="1"/>
  <c r="AI692" i="1" s="1"/>
  <c r="AI693" i="1" s="1"/>
  <c r="AI694" i="1" s="1"/>
  <c r="AI695" i="1" s="1"/>
  <c r="AI696" i="1" s="1"/>
  <c r="AI697" i="1" s="1"/>
  <c r="AI698" i="1" s="1"/>
  <c r="AI699" i="1" s="1"/>
  <c r="AI700" i="1" s="1"/>
  <c r="AI701" i="1" s="1"/>
  <c r="AI702" i="1" s="1"/>
  <c r="AI703" i="1" s="1"/>
  <c r="AI704" i="1" s="1"/>
  <c r="AI705" i="1" s="1"/>
  <c r="AI706" i="1" s="1"/>
  <c r="AI707" i="1" s="1"/>
  <c r="AI708" i="1" s="1"/>
  <c r="AI709" i="1" s="1"/>
  <c r="AI710" i="1" s="1"/>
  <c r="AI711" i="1" s="1"/>
  <c r="AI712" i="1" s="1"/>
  <c r="AI713" i="1" s="1"/>
  <c r="AI714" i="1" s="1"/>
  <c r="AI715" i="1" s="1"/>
  <c r="AI716" i="1" s="1"/>
  <c r="AI717" i="1" s="1"/>
  <c r="AI718" i="1" s="1"/>
  <c r="AI719" i="1" s="1"/>
  <c r="AI720" i="1" s="1"/>
  <c r="AI721" i="1" s="1"/>
  <c r="AI722" i="1" s="1"/>
  <c r="AI723" i="1" s="1"/>
  <c r="AI724" i="1" s="1"/>
  <c r="AI725" i="1" s="1"/>
  <c r="AI726" i="1" s="1"/>
  <c r="AI727" i="1" s="1"/>
  <c r="AI728" i="1" s="1"/>
  <c r="AI729" i="1" s="1"/>
  <c r="AI730" i="1" s="1"/>
  <c r="AI731" i="1" s="1"/>
  <c r="AI732" i="1" s="1"/>
  <c r="AI733" i="1" s="1"/>
  <c r="AI734" i="1" s="1"/>
  <c r="AI735" i="1" s="1"/>
  <c r="AI736" i="1" s="1"/>
  <c r="AI737" i="1" s="1"/>
  <c r="AI738" i="1" s="1"/>
  <c r="AI739" i="1" s="1"/>
  <c r="AI740" i="1" s="1"/>
  <c r="AI741" i="1" s="1"/>
  <c r="AI742" i="1" s="1"/>
  <c r="AI743" i="1" s="1"/>
  <c r="AI744" i="1" s="1"/>
  <c r="AI745" i="1" s="1"/>
  <c r="AI746" i="1" s="1"/>
  <c r="AI747" i="1" s="1"/>
  <c r="AI748" i="1" s="1"/>
  <c r="AI749" i="1" s="1"/>
  <c r="AI750" i="1" s="1"/>
  <c r="AI751" i="1" s="1"/>
  <c r="AI752" i="1" s="1"/>
  <c r="AI753" i="1" s="1"/>
  <c r="AI754" i="1" s="1"/>
  <c r="AI755" i="1" s="1"/>
  <c r="AI756" i="1" s="1"/>
  <c r="AI757" i="1" s="1"/>
  <c r="AI758" i="1" s="1"/>
  <c r="AI759" i="1" s="1"/>
  <c r="AI760" i="1" s="1"/>
  <c r="AI761" i="1" s="1"/>
  <c r="AI762" i="1" s="1"/>
  <c r="AI763" i="1" s="1"/>
  <c r="AI764" i="1" s="1"/>
  <c r="AI765" i="1" s="1"/>
  <c r="AI766" i="1" s="1"/>
  <c r="AI767" i="1" s="1"/>
  <c r="AI768" i="1" s="1"/>
  <c r="AI769" i="1" s="1"/>
  <c r="AI770" i="1" s="1"/>
  <c r="AI771" i="1" s="1"/>
  <c r="AI772" i="1" s="1"/>
  <c r="AI773" i="1" s="1"/>
  <c r="AI774" i="1" s="1"/>
  <c r="AI775" i="1" s="1"/>
  <c r="AI776" i="1" s="1"/>
  <c r="AI777" i="1" s="1"/>
  <c r="AI778" i="1" s="1"/>
  <c r="AI779" i="1" s="1"/>
  <c r="AI780" i="1" s="1"/>
  <c r="AI781" i="1" s="1"/>
  <c r="AI782" i="1" s="1"/>
  <c r="AI783" i="1" s="1"/>
  <c r="AI784" i="1" s="1"/>
  <c r="AI785" i="1" s="1"/>
  <c r="AI786" i="1" s="1"/>
  <c r="AI787" i="1" s="1"/>
  <c r="AI788" i="1" s="1"/>
  <c r="AI789" i="1" s="1"/>
  <c r="AI790" i="1" s="1"/>
  <c r="AI791" i="1" s="1"/>
  <c r="AI792" i="1" s="1"/>
  <c r="AI793" i="1" s="1"/>
  <c r="AI794" i="1" s="1"/>
  <c r="AI795" i="1" s="1"/>
  <c r="AI796" i="1" s="1"/>
  <c r="AI797" i="1" s="1"/>
  <c r="AI798" i="1" s="1"/>
  <c r="AI799" i="1" s="1"/>
  <c r="AI800" i="1" s="1"/>
  <c r="AI801" i="1" s="1"/>
  <c r="AI802" i="1" s="1"/>
  <c r="AI803" i="1" s="1"/>
  <c r="AI804" i="1" s="1"/>
  <c r="AI805" i="1" s="1"/>
  <c r="AI806" i="1" s="1"/>
  <c r="AI807" i="1" s="1"/>
  <c r="AI808" i="1" s="1"/>
  <c r="AI809" i="1" s="1"/>
  <c r="AI810" i="1" s="1"/>
  <c r="AI811" i="1" s="1"/>
  <c r="AI812" i="1" s="1"/>
  <c r="AI813" i="1" s="1"/>
  <c r="AI814" i="1" s="1"/>
  <c r="AI815" i="1" s="1"/>
  <c r="AI816" i="1" s="1"/>
  <c r="AI817" i="1" s="1"/>
  <c r="AI818" i="1" s="1"/>
  <c r="AI819" i="1" s="1"/>
  <c r="AI820" i="1" s="1"/>
  <c r="AI821" i="1" s="1"/>
  <c r="AI822" i="1" s="1"/>
  <c r="AI823" i="1" s="1"/>
  <c r="AI824" i="1" s="1"/>
  <c r="AI825" i="1" s="1"/>
  <c r="AI826" i="1" s="1"/>
  <c r="AI827" i="1" s="1"/>
  <c r="AI828" i="1" s="1"/>
  <c r="AI829" i="1" s="1"/>
  <c r="AI830" i="1" s="1"/>
  <c r="AI831" i="1" s="1"/>
  <c r="AI832" i="1" s="1"/>
  <c r="AI833" i="1" s="1"/>
  <c r="AI834" i="1" s="1"/>
  <c r="AI835" i="1" s="1"/>
  <c r="AI836" i="1" s="1"/>
  <c r="AI837" i="1" s="1"/>
  <c r="AI838" i="1" s="1"/>
  <c r="AI839" i="1" s="1"/>
  <c r="AI840" i="1" s="1"/>
  <c r="AI841" i="1" s="1"/>
  <c r="AI842" i="1" s="1"/>
  <c r="AI843" i="1" s="1"/>
  <c r="AI844" i="1" s="1"/>
  <c r="AI845" i="1" s="1"/>
  <c r="AI846" i="1" s="1"/>
  <c r="AI847" i="1" s="1"/>
  <c r="AI848" i="1" s="1"/>
  <c r="AI849" i="1" s="1"/>
  <c r="AI850" i="1" s="1"/>
  <c r="AI851" i="1" s="1"/>
  <c r="AI852" i="1" s="1"/>
  <c r="AI853" i="1" s="1"/>
  <c r="AI854" i="1" s="1"/>
  <c r="AI855" i="1" s="1"/>
  <c r="AI856" i="1" s="1"/>
  <c r="AI857" i="1" s="1"/>
  <c r="AI858" i="1" s="1"/>
  <c r="AI859" i="1" s="1"/>
  <c r="AI860" i="1" s="1"/>
  <c r="AI861" i="1" s="1"/>
  <c r="AI862" i="1" s="1"/>
  <c r="AI863" i="1" s="1"/>
  <c r="AI864" i="1" s="1"/>
  <c r="AI865" i="1" s="1"/>
  <c r="AI866" i="1" s="1"/>
  <c r="AI867" i="1" s="1"/>
  <c r="AI868" i="1" s="1"/>
  <c r="AI869" i="1" s="1"/>
  <c r="AI870" i="1" s="1"/>
  <c r="AI871" i="1" s="1"/>
  <c r="AI872" i="1" s="1"/>
  <c r="AI873" i="1" s="1"/>
  <c r="AI874" i="1" s="1"/>
  <c r="AI875" i="1" s="1"/>
  <c r="AI876" i="1" s="1"/>
  <c r="AI877" i="1" s="1"/>
  <c r="AI878" i="1" s="1"/>
  <c r="AI879" i="1" s="1"/>
  <c r="AI880" i="1" s="1"/>
  <c r="AI881" i="1" s="1"/>
  <c r="AI882" i="1" s="1"/>
  <c r="AI883" i="1" s="1"/>
  <c r="AI884" i="1" s="1"/>
  <c r="AI885" i="1" s="1"/>
  <c r="AI886" i="1" s="1"/>
  <c r="AI887" i="1" s="1"/>
  <c r="AI888" i="1" s="1"/>
  <c r="AI889" i="1" s="1"/>
  <c r="AI890" i="1" s="1"/>
  <c r="AI891" i="1" s="1"/>
  <c r="AI892" i="1" s="1"/>
  <c r="AI893" i="1" s="1"/>
  <c r="AI894" i="1" s="1"/>
  <c r="AI895" i="1" s="1"/>
  <c r="AI896" i="1" s="1"/>
  <c r="AI897" i="1" s="1"/>
  <c r="AI898" i="1" s="1"/>
  <c r="AI899" i="1" s="1"/>
  <c r="AI900" i="1" s="1"/>
  <c r="AI901" i="1" s="1"/>
  <c r="AI902" i="1" s="1"/>
  <c r="AI903" i="1" s="1"/>
  <c r="AI904" i="1" s="1"/>
  <c r="AI905" i="1" s="1"/>
  <c r="AI906" i="1" s="1"/>
  <c r="AI907" i="1" s="1"/>
  <c r="AI908" i="1" s="1"/>
  <c r="AI909" i="1" s="1"/>
  <c r="AI910" i="1" s="1"/>
  <c r="AI911" i="1" s="1"/>
  <c r="AI912" i="1" s="1"/>
  <c r="AI913" i="1" s="1"/>
  <c r="AI914" i="1" s="1"/>
  <c r="AI915" i="1" s="1"/>
  <c r="AI916" i="1" s="1"/>
  <c r="AI917" i="1" s="1"/>
  <c r="AI918" i="1" s="1"/>
  <c r="AI919" i="1" s="1"/>
  <c r="AI920" i="1" s="1"/>
  <c r="AI921" i="1" s="1"/>
  <c r="AI922" i="1" s="1"/>
  <c r="AI923" i="1" s="1"/>
  <c r="AI924" i="1" s="1"/>
  <c r="AI925" i="1" s="1"/>
  <c r="AI926" i="1" s="1"/>
  <c r="AI927" i="1" s="1"/>
  <c r="AI928" i="1" s="1"/>
  <c r="AB11" i="1"/>
  <c r="AB12" i="1"/>
  <c r="AB13" i="1" s="1"/>
  <c r="AB14" i="1" s="1"/>
  <c r="AB15" i="1" s="1"/>
  <c r="G11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A11" i="1"/>
  <c r="L10" i="1"/>
  <c r="N10" i="1" s="1"/>
  <c r="O10" i="1" s="1"/>
  <c r="J10" i="1"/>
  <c r="AQ9" i="1"/>
  <c r="BB1" i="1"/>
  <c r="BB5" i="1" s="1"/>
  <c r="AP12" i="1" l="1"/>
  <c r="AQ12" i="1" s="1"/>
  <c r="AT12" i="1" s="1"/>
  <c r="AR139" i="1"/>
  <c r="AS139" i="1" s="1"/>
  <c r="AT139" i="1" s="1"/>
  <c r="AL13" i="1"/>
  <c r="AP13" i="1"/>
  <c r="R10" i="1"/>
  <c r="S10" i="1" s="1"/>
  <c r="AC10" i="1"/>
  <c r="AE10" i="1" s="1"/>
  <c r="A12" i="1"/>
  <c r="L11" i="1"/>
  <c r="K11" i="1"/>
  <c r="AB16" i="1"/>
  <c r="J11" i="1"/>
  <c r="G12" i="1"/>
  <c r="AU137" i="1"/>
  <c r="AW137" i="1"/>
  <c r="AN14" i="1"/>
  <c r="AP14" i="1" s="1"/>
  <c r="AV138" i="1"/>
  <c r="AV12" i="1"/>
  <c r="AV137" i="1"/>
  <c r="AO12" i="1"/>
  <c r="BB2" i="1"/>
  <c r="BB4" i="1"/>
  <c r="AR140" i="1" l="1"/>
  <c r="AS140" i="1" s="1"/>
  <c r="AT140" i="1" s="1"/>
  <c r="AW139" i="1" s="1"/>
  <c r="S11" i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T10" i="1"/>
  <c r="AF10" i="1" s="1"/>
  <c r="BB6" i="1"/>
  <c r="AW12" i="1"/>
  <c r="AR13" i="1"/>
  <c r="AO13" i="1" s="1"/>
  <c r="AQ13" i="1"/>
  <c r="AU138" i="1"/>
  <c r="AV139" i="1"/>
  <c r="AW138" i="1"/>
  <c r="AN15" i="1"/>
  <c r="AP15" i="1" s="1"/>
  <c r="AL14" i="1"/>
  <c r="AV13" i="1"/>
  <c r="G13" i="1"/>
  <c r="J12" i="1"/>
  <c r="AB17" i="1"/>
  <c r="P11" i="1"/>
  <c r="M11" i="1"/>
  <c r="N11" i="1" s="1"/>
  <c r="L12" i="1"/>
  <c r="K12" i="1"/>
  <c r="A13" i="1"/>
  <c r="AR141" i="1" l="1"/>
  <c r="AS141" i="1" s="1"/>
  <c r="AT141" i="1" s="1"/>
  <c r="AQ14" i="1"/>
  <c r="AR14" i="1"/>
  <c r="AO14" i="1" s="1"/>
  <c r="L13" i="1"/>
  <c r="A14" i="1"/>
  <c r="K13" i="1"/>
  <c r="AC11" i="1"/>
  <c r="AE11" i="1" s="1"/>
  <c r="O11" i="1"/>
  <c r="R11" i="1"/>
  <c r="AW13" i="1"/>
  <c r="AT13" i="1"/>
  <c r="AV140" i="1"/>
  <c r="AU139" i="1"/>
  <c r="AN16" i="1"/>
  <c r="AB18" i="1"/>
  <c r="G14" i="1"/>
  <c r="J13" i="1"/>
  <c r="M12" i="1"/>
  <c r="N12" i="1" s="1"/>
  <c r="P12" i="1"/>
  <c r="AV14" i="1"/>
  <c r="AL15" i="1"/>
  <c r="AR142" i="1" l="1"/>
  <c r="AR143" i="1" s="1"/>
  <c r="AQ15" i="1"/>
  <c r="AR15" i="1"/>
  <c r="AO15" i="1" s="1"/>
  <c r="AL16" i="1"/>
  <c r="AV15" i="1"/>
  <c r="AW14" i="1"/>
  <c r="M13" i="1"/>
  <c r="N13" i="1" s="1"/>
  <c r="P13" i="1"/>
  <c r="AC12" i="1"/>
  <c r="AE12" i="1" s="1"/>
  <c r="R12" i="1"/>
  <c r="O12" i="1"/>
  <c r="G15" i="1"/>
  <c r="J14" i="1"/>
  <c r="AP16" i="1"/>
  <c r="AB19" i="1"/>
  <c r="AT14" i="1"/>
  <c r="AN17" i="1"/>
  <c r="AP17" i="1" s="1"/>
  <c r="AU140" i="1"/>
  <c r="AV141" i="1"/>
  <c r="AW140" i="1"/>
  <c r="L14" i="1"/>
  <c r="A15" i="1"/>
  <c r="K14" i="1"/>
  <c r="AS142" i="1" l="1"/>
  <c r="AT142" i="1" s="1"/>
  <c r="AW141" i="1" s="1"/>
  <c r="AQ16" i="1"/>
  <c r="AR16" i="1"/>
  <c r="AO16" i="1" s="1"/>
  <c r="M14" i="1"/>
  <c r="N14" i="1" s="1"/>
  <c r="P14" i="1"/>
  <c r="AS143" i="1"/>
  <c r="AT143" i="1" s="1"/>
  <c r="AR144" i="1"/>
  <c r="AC13" i="1"/>
  <c r="AE13" i="1" s="1"/>
  <c r="O13" i="1"/>
  <c r="R13" i="1"/>
  <c r="AW15" i="1"/>
  <c r="AL17" i="1"/>
  <c r="AV16" i="1"/>
  <c r="G16" i="1"/>
  <c r="J15" i="1"/>
  <c r="L15" i="1"/>
  <c r="A16" i="1"/>
  <c r="K15" i="1"/>
  <c r="AB20" i="1"/>
  <c r="AT15" i="1"/>
  <c r="AV142" i="1" l="1"/>
  <c r="AU141" i="1"/>
  <c r="AN18" i="1"/>
  <c r="AL18" i="1" s="1"/>
  <c r="AR17" i="1"/>
  <c r="AO17" i="1" s="1"/>
  <c r="AQ17" i="1"/>
  <c r="L16" i="1"/>
  <c r="K16" i="1"/>
  <c r="A17" i="1"/>
  <c r="AV143" i="1"/>
  <c r="AU142" i="1"/>
  <c r="AN19" i="1"/>
  <c r="AC14" i="1"/>
  <c r="AE14" i="1" s="1"/>
  <c r="O14" i="1"/>
  <c r="R14" i="1"/>
  <c r="AW142" i="1"/>
  <c r="AB21" i="1"/>
  <c r="M15" i="1"/>
  <c r="N15" i="1" s="1"/>
  <c r="P15" i="1"/>
  <c r="J16" i="1"/>
  <c r="G17" i="1"/>
  <c r="AT16" i="1"/>
  <c r="AR145" i="1"/>
  <c r="AS144" i="1"/>
  <c r="AT144" i="1" s="1"/>
  <c r="AW143" i="1" s="1"/>
  <c r="AW16" i="1" l="1"/>
  <c r="AP18" i="1"/>
  <c r="AQ18" i="1" s="1"/>
  <c r="AV17" i="1"/>
  <c r="AR18" i="1"/>
  <c r="AO18" i="1" s="1"/>
  <c r="AV18" i="1"/>
  <c r="AL19" i="1"/>
  <c r="AV144" i="1"/>
  <c r="AU143" i="1"/>
  <c r="AN20" i="1"/>
  <c r="AP20" i="1" s="1"/>
  <c r="J17" i="1"/>
  <c r="G18" i="1"/>
  <c r="AC15" i="1"/>
  <c r="AE15" i="1" s="1"/>
  <c r="R15" i="1"/>
  <c r="O15" i="1"/>
  <c r="M16" i="1"/>
  <c r="N16" i="1" s="1"/>
  <c r="P16" i="1"/>
  <c r="AR146" i="1"/>
  <c r="AS145" i="1"/>
  <c r="AT145" i="1" s="1"/>
  <c r="AW144" i="1" s="1"/>
  <c r="AP19" i="1"/>
  <c r="AT17" i="1"/>
  <c r="AB22" i="1"/>
  <c r="AW17" i="1"/>
  <c r="L17" i="1"/>
  <c r="K17" i="1"/>
  <c r="A18" i="1"/>
  <c r="AT18" i="1" l="1"/>
  <c r="AQ19" i="1"/>
  <c r="AR19" i="1"/>
  <c r="AO19" i="1" s="1"/>
  <c r="AB23" i="1"/>
  <c r="AW18" i="1"/>
  <c r="M17" i="1"/>
  <c r="N17" i="1" s="1"/>
  <c r="P17" i="1"/>
  <c r="AC16" i="1"/>
  <c r="AE16" i="1" s="1"/>
  <c r="R16" i="1"/>
  <c r="O16" i="1"/>
  <c r="G19" i="1"/>
  <c r="J18" i="1"/>
  <c r="L18" i="1"/>
  <c r="K18" i="1"/>
  <c r="A19" i="1"/>
  <c r="AV145" i="1"/>
  <c r="AU144" i="1"/>
  <c r="AN21" i="1"/>
  <c r="AP21" i="1" s="1"/>
  <c r="AL20" i="1"/>
  <c r="AV19" i="1"/>
  <c r="AR147" i="1"/>
  <c r="AS146" i="1"/>
  <c r="AT146" i="1" s="1"/>
  <c r="AR20" i="1" l="1"/>
  <c r="AO20" i="1" s="1"/>
  <c r="AQ20" i="1"/>
  <c r="AV146" i="1"/>
  <c r="AU145" i="1"/>
  <c r="AN22" i="1"/>
  <c r="AW145" i="1"/>
  <c r="AC17" i="1"/>
  <c r="AE17" i="1" s="1"/>
  <c r="R17" i="1"/>
  <c r="O17" i="1"/>
  <c r="AB24" i="1"/>
  <c r="AS147" i="1"/>
  <c r="AT147" i="1" s="1"/>
  <c r="AR148" i="1"/>
  <c r="AP22" i="1"/>
  <c r="AV20" i="1"/>
  <c r="AL21" i="1"/>
  <c r="P18" i="1"/>
  <c r="M18" i="1"/>
  <c r="N18" i="1" s="1"/>
  <c r="A20" i="1"/>
  <c r="L19" i="1"/>
  <c r="K19" i="1"/>
  <c r="AW19" i="1"/>
  <c r="G20" i="1"/>
  <c r="J19" i="1"/>
  <c r="AT19" i="1"/>
  <c r="AR21" i="1" l="1"/>
  <c r="AO21" i="1" s="1"/>
  <c r="AQ21" i="1"/>
  <c r="L20" i="1"/>
  <c r="A21" i="1"/>
  <c r="K20" i="1"/>
  <c r="AR149" i="1"/>
  <c r="AS148" i="1"/>
  <c r="AT148" i="1" s="1"/>
  <c r="AW147" i="1" s="1"/>
  <c r="AL22" i="1"/>
  <c r="AV21" i="1"/>
  <c r="AW20" i="1"/>
  <c r="AC18" i="1"/>
  <c r="AE18" i="1" s="1"/>
  <c r="O18" i="1"/>
  <c r="R18" i="1"/>
  <c r="AU146" i="1"/>
  <c r="AN23" i="1"/>
  <c r="AP23" i="1" s="1"/>
  <c r="AV147" i="1"/>
  <c r="AW146" i="1"/>
  <c r="G21" i="1"/>
  <c r="J20" i="1"/>
  <c r="AT20" i="1"/>
  <c r="M19" i="1"/>
  <c r="N19" i="1" s="1"/>
  <c r="P19" i="1"/>
  <c r="AB25" i="1"/>
  <c r="AT21" i="1" l="1"/>
  <c r="AR22" i="1"/>
  <c r="AO22" i="1" s="1"/>
  <c r="AQ22" i="1"/>
  <c r="J21" i="1"/>
  <c r="G22" i="1"/>
  <c r="AR150" i="1"/>
  <c r="AS149" i="1"/>
  <c r="AT149" i="1" s="1"/>
  <c r="AW148" i="1" s="1"/>
  <c r="P20" i="1"/>
  <c r="M20" i="1"/>
  <c r="N20" i="1" s="1"/>
  <c r="AC19" i="1"/>
  <c r="AE19" i="1" s="1"/>
  <c r="O19" i="1"/>
  <c r="R19" i="1"/>
  <c r="AW21" i="1"/>
  <c r="AB26" i="1"/>
  <c r="AV22" i="1"/>
  <c r="AL23" i="1"/>
  <c r="AV148" i="1"/>
  <c r="AU147" i="1"/>
  <c r="AN24" i="1"/>
  <c r="L21" i="1"/>
  <c r="A22" i="1"/>
  <c r="K21" i="1"/>
  <c r="AT22" i="1" l="1"/>
  <c r="AR23" i="1"/>
  <c r="AO23" i="1" s="1"/>
  <c r="AQ23" i="1"/>
  <c r="M21" i="1"/>
  <c r="N21" i="1" s="1"/>
  <c r="P21" i="1"/>
  <c r="AL24" i="1"/>
  <c r="AV23" i="1"/>
  <c r="AB27" i="1"/>
  <c r="AR151" i="1"/>
  <c r="AS150" i="1"/>
  <c r="AT150" i="1" s="1"/>
  <c r="AC20" i="1"/>
  <c r="AE20" i="1" s="1"/>
  <c r="R20" i="1"/>
  <c r="O20" i="1"/>
  <c r="A23" i="1"/>
  <c r="K22" i="1"/>
  <c r="L22" i="1"/>
  <c r="AP24" i="1"/>
  <c r="G23" i="1"/>
  <c r="J22" i="1"/>
  <c r="AW22" i="1"/>
  <c r="AN25" i="1"/>
  <c r="AP25" i="1" s="1"/>
  <c r="AV149" i="1"/>
  <c r="AU148" i="1"/>
  <c r="AT23" i="1" l="1"/>
  <c r="AQ24" i="1"/>
  <c r="AR24" i="1"/>
  <c r="AO24" i="1" s="1"/>
  <c r="AC21" i="1"/>
  <c r="AE21" i="1" s="1"/>
  <c r="O21" i="1"/>
  <c r="R21" i="1"/>
  <c r="AW23" i="1"/>
  <c r="G24" i="1"/>
  <c r="J23" i="1"/>
  <c r="AB28" i="1"/>
  <c r="L23" i="1"/>
  <c r="A24" i="1"/>
  <c r="K23" i="1"/>
  <c r="AN26" i="1"/>
  <c r="AP26" i="1" s="1"/>
  <c r="AU149" i="1"/>
  <c r="AV150" i="1"/>
  <c r="AL25" i="1"/>
  <c r="AV24" i="1"/>
  <c r="AW149" i="1"/>
  <c r="P22" i="1"/>
  <c r="M22" i="1"/>
  <c r="N22" i="1" s="1"/>
  <c r="AS151" i="1"/>
  <c r="AT151" i="1" s="1"/>
  <c r="AR152" i="1"/>
  <c r="AT24" i="1" l="1"/>
  <c r="AQ25" i="1"/>
  <c r="AR25" i="1"/>
  <c r="AO25" i="1" s="1"/>
  <c r="AV151" i="1"/>
  <c r="AN27" i="1"/>
  <c r="AP27" i="1" s="1"/>
  <c r="AU150" i="1"/>
  <c r="AC22" i="1"/>
  <c r="AE22" i="1" s="1"/>
  <c r="O22" i="1"/>
  <c r="R22" i="1"/>
  <c r="AW24" i="1"/>
  <c r="AL26" i="1"/>
  <c r="AV25" i="1"/>
  <c r="P23" i="1"/>
  <c r="M23" i="1"/>
  <c r="N23" i="1" s="1"/>
  <c r="AW150" i="1"/>
  <c r="AB29" i="1"/>
  <c r="AS152" i="1"/>
  <c r="AT152" i="1" s="1"/>
  <c r="AW151" i="1" s="1"/>
  <c r="AR153" i="1"/>
  <c r="A25" i="1"/>
  <c r="L24" i="1"/>
  <c r="K24" i="1"/>
  <c r="G25" i="1"/>
  <c r="J24" i="1"/>
  <c r="AQ26" i="1" l="1"/>
  <c r="AR26" i="1"/>
  <c r="AO26" i="1" s="1"/>
  <c r="A26" i="1"/>
  <c r="L25" i="1"/>
  <c r="K25" i="1"/>
  <c r="AB30" i="1"/>
  <c r="P24" i="1"/>
  <c r="M24" i="1"/>
  <c r="N24" i="1" s="1"/>
  <c r="AR154" i="1"/>
  <c r="AS153" i="1"/>
  <c r="AT153" i="1" s="1"/>
  <c r="AW152" i="1" s="1"/>
  <c r="AV26" i="1"/>
  <c r="AL27" i="1"/>
  <c r="AN28" i="1"/>
  <c r="AP28" i="1" s="1"/>
  <c r="AV152" i="1"/>
  <c r="AU151" i="1"/>
  <c r="AC23" i="1"/>
  <c r="AE23" i="1" s="1"/>
  <c r="O23" i="1"/>
  <c r="R23" i="1"/>
  <c r="J25" i="1"/>
  <c r="G26" i="1"/>
  <c r="AW25" i="1"/>
  <c r="AT25" i="1"/>
  <c r="AT26" i="1" l="1"/>
  <c r="AR27" i="1"/>
  <c r="AO27" i="1" s="1"/>
  <c r="AQ27" i="1"/>
  <c r="AW26" i="1"/>
  <c r="AR155" i="1"/>
  <c r="AS154" i="1"/>
  <c r="AT154" i="1" s="1"/>
  <c r="AW153" i="1" s="1"/>
  <c r="L26" i="1"/>
  <c r="A27" i="1"/>
  <c r="K26" i="1"/>
  <c r="AC24" i="1"/>
  <c r="AE24" i="1" s="1"/>
  <c r="O24" i="1"/>
  <c r="R24" i="1"/>
  <c r="AL28" i="1"/>
  <c r="AV27" i="1"/>
  <c r="G27" i="1"/>
  <c r="J26" i="1"/>
  <c r="AU152" i="1"/>
  <c r="AV153" i="1"/>
  <c r="AN29" i="1"/>
  <c r="AB31" i="1"/>
  <c r="M25" i="1"/>
  <c r="N25" i="1" s="1"/>
  <c r="P25" i="1"/>
  <c r="AT27" i="1" l="1"/>
  <c r="AQ28" i="1"/>
  <c r="AR28" i="1"/>
  <c r="AO28" i="1" s="1"/>
  <c r="AL29" i="1"/>
  <c r="AV28" i="1"/>
  <c r="J27" i="1"/>
  <c r="G28" i="1"/>
  <c r="M26" i="1"/>
  <c r="N26" i="1" s="1"/>
  <c r="P26" i="1"/>
  <c r="AN30" i="1"/>
  <c r="AU153" i="1"/>
  <c r="AV154" i="1"/>
  <c r="AC25" i="1"/>
  <c r="AE25" i="1" s="1"/>
  <c r="R25" i="1"/>
  <c r="O25" i="1"/>
  <c r="AB32" i="1"/>
  <c r="AP29" i="1"/>
  <c r="AR156" i="1"/>
  <c r="AS155" i="1"/>
  <c r="AT155" i="1" s="1"/>
  <c r="AW27" i="1"/>
  <c r="L27" i="1"/>
  <c r="A28" i="1"/>
  <c r="K27" i="1"/>
  <c r="AT28" i="1" l="1"/>
  <c r="AR29" i="1"/>
  <c r="AO29" i="1" s="1"/>
  <c r="AQ29" i="1"/>
  <c r="L28" i="1"/>
  <c r="K28" i="1"/>
  <c r="A29" i="1"/>
  <c r="AW28" i="1"/>
  <c r="AN31" i="1"/>
  <c r="AP31" i="1" s="1"/>
  <c r="AU154" i="1"/>
  <c r="AV155" i="1"/>
  <c r="AW154" i="1"/>
  <c r="AC26" i="1"/>
  <c r="AE26" i="1" s="1"/>
  <c r="O26" i="1"/>
  <c r="R26" i="1"/>
  <c r="P27" i="1"/>
  <c r="M27" i="1"/>
  <c r="N27" i="1" s="1"/>
  <c r="AR157" i="1"/>
  <c r="AS156" i="1"/>
  <c r="AT156" i="1" s="1"/>
  <c r="AB33" i="1"/>
  <c r="AL30" i="1"/>
  <c r="AV29" i="1"/>
  <c r="J28" i="1"/>
  <c r="G29" i="1"/>
  <c r="AP30" i="1"/>
  <c r="AT29" i="1" l="1"/>
  <c r="AC27" i="1"/>
  <c r="AE27" i="1" s="1"/>
  <c r="R27" i="1"/>
  <c r="O27" i="1"/>
  <c r="M28" i="1"/>
  <c r="N28" i="1" s="1"/>
  <c r="P28" i="1"/>
  <c r="AB34" i="1"/>
  <c r="AV30" i="1"/>
  <c r="AL31" i="1"/>
  <c r="AQ30" i="1"/>
  <c r="AR30" i="1"/>
  <c r="AO30" i="1" s="1"/>
  <c r="AN32" i="1"/>
  <c r="AP32" i="1" s="1"/>
  <c r="AU155" i="1"/>
  <c r="AV156" i="1"/>
  <c r="AW29" i="1"/>
  <c r="AW155" i="1"/>
  <c r="A30" i="1"/>
  <c r="L29" i="1"/>
  <c r="K29" i="1"/>
  <c r="J29" i="1"/>
  <c r="G30" i="1"/>
  <c r="AS157" i="1"/>
  <c r="AT157" i="1" s="1"/>
  <c r="AR158" i="1"/>
  <c r="AU156" i="1" l="1"/>
  <c r="AN33" i="1"/>
  <c r="AV157" i="1"/>
  <c r="A31" i="1"/>
  <c r="L30" i="1"/>
  <c r="K30" i="1"/>
  <c r="AW30" i="1"/>
  <c r="AW156" i="1"/>
  <c r="AQ31" i="1"/>
  <c r="AR31" i="1"/>
  <c r="AO31" i="1" s="1"/>
  <c r="AC28" i="1"/>
  <c r="AE28" i="1" s="1"/>
  <c r="R28" i="1"/>
  <c r="O28" i="1"/>
  <c r="AR159" i="1"/>
  <c r="AS158" i="1"/>
  <c r="AT158" i="1" s="1"/>
  <c r="J30" i="1"/>
  <c r="G31" i="1"/>
  <c r="P29" i="1"/>
  <c r="M29" i="1"/>
  <c r="N29" i="1" s="1"/>
  <c r="AL32" i="1"/>
  <c r="AV31" i="1"/>
  <c r="AP33" i="1"/>
  <c r="AT30" i="1"/>
  <c r="AB35" i="1"/>
  <c r="AT31" i="1" l="1"/>
  <c r="AR32" i="1"/>
  <c r="AO32" i="1" s="1"/>
  <c r="AQ32" i="1"/>
  <c r="AC29" i="1"/>
  <c r="AE29" i="1" s="1"/>
  <c r="O29" i="1"/>
  <c r="R29" i="1"/>
  <c r="AL33" i="1"/>
  <c r="AV32" i="1"/>
  <c r="M30" i="1"/>
  <c r="N30" i="1" s="1"/>
  <c r="P30" i="1"/>
  <c r="AN34" i="1"/>
  <c r="AP34" i="1" s="1"/>
  <c r="AU157" i="1"/>
  <c r="AV158" i="1"/>
  <c r="A32" i="1"/>
  <c r="K31" i="1"/>
  <c r="L31" i="1"/>
  <c r="AW157" i="1"/>
  <c r="AB36" i="1"/>
  <c r="G32" i="1"/>
  <c r="J31" i="1"/>
  <c r="AS159" i="1"/>
  <c r="AT159" i="1" s="1"/>
  <c r="AR160" i="1"/>
  <c r="AW31" i="1"/>
  <c r="AT32" i="1" l="1"/>
  <c r="AQ33" i="1"/>
  <c r="AR33" i="1"/>
  <c r="AO33" i="1" s="1"/>
  <c r="AN35" i="1"/>
  <c r="AU158" i="1"/>
  <c r="AV159" i="1"/>
  <c r="P31" i="1"/>
  <c r="Q31" i="1"/>
  <c r="M31" i="1"/>
  <c r="N31" i="1" s="1"/>
  <c r="AW32" i="1"/>
  <c r="AW158" i="1"/>
  <c r="AB37" i="1"/>
  <c r="AC30" i="1"/>
  <c r="AE30" i="1" s="1"/>
  <c r="O30" i="1"/>
  <c r="R30" i="1"/>
  <c r="AR161" i="1"/>
  <c r="AS160" i="1"/>
  <c r="AT160" i="1" s="1"/>
  <c r="AW159" i="1" s="1"/>
  <c r="G33" i="1"/>
  <c r="J32" i="1"/>
  <c r="K32" i="1"/>
  <c r="A33" i="1"/>
  <c r="L32" i="1"/>
  <c r="AL34" i="1"/>
  <c r="AV33" i="1"/>
  <c r="AQ34" i="1" l="1"/>
  <c r="AR34" i="1"/>
  <c r="AO34" i="1" s="1"/>
  <c r="AW33" i="1"/>
  <c r="AV34" i="1"/>
  <c r="AL35" i="1"/>
  <c r="P32" i="1"/>
  <c r="M32" i="1"/>
  <c r="N32" i="1" s="1"/>
  <c r="Q32" i="1"/>
  <c r="AC31" i="1"/>
  <c r="AE31" i="1" s="1"/>
  <c r="R31" i="1"/>
  <c r="O31" i="1"/>
  <c r="AT33" i="1"/>
  <c r="AN36" i="1"/>
  <c r="AP36" i="1" s="1"/>
  <c r="AV160" i="1"/>
  <c r="AU159" i="1"/>
  <c r="AB38" i="1"/>
  <c r="AE37" i="1"/>
  <c r="A34" i="1"/>
  <c r="L33" i="1"/>
  <c r="K33" i="1"/>
  <c r="AR162" i="1"/>
  <c r="AS161" i="1"/>
  <c r="AT161" i="1" s="1"/>
  <c r="AW160" i="1" s="1"/>
  <c r="AP35" i="1"/>
  <c r="G34" i="1"/>
  <c r="J33" i="1"/>
  <c r="AQ35" i="1" l="1"/>
  <c r="AR35" i="1"/>
  <c r="AO35" i="1" s="1"/>
  <c r="AB39" i="1"/>
  <c r="AE38" i="1"/>
  <c r="AN37" i="1"/>
  <c r="AP37" i="1" s="1"/>
  <c r="AU160" i="1"/>
  <c r="AV161" i="1"/>
  <c r="P33" i="1"/>
  <c r="M33" i="1"/>
  <c r="N33" i="1" s="1"/>
  <c r="Q33" i="1"/>
  <c r="AV35" i="1"/>
  <c r="AL36" i="1"/>
  <c r="AC32" i="1"/>
  <c r="AE32" i="1" s="1"/>
  <c r="O32" i="1"/>
  <c r="R32" i="1"/>
  <c r="AT34" i="1"/>
  <c r="J34" i="1"/>
  <c r="G35" i="1"/>
  <c r="AR163" i="1"/>
  <c r="AS162" i="1"/>
  <c r="AT162" i="1" s="1"/>
  <c r="L34" i="1"/>
  <c r="A35" i="1"/>
  <c r="AW34" i="1"/>
  <c r="AQ36" i="1" l="1"/>
  <c r="AR36" i="1"/>
  <c r="AO36" i="1" s="1"/>
  <c r="L35" i="1"/>
  <c r="A36" i="1"/>
  <c r="AU161" i="1"/>
  <c r="AV162" i="1"/>
  <c r="AN38" i="1"/>
  <c r="AW35" i="1"/>
  <c r="AW161" i="1"/>
  <c r="AS163" i="1"/>
  <c r="AT163" i="1" s="1"/>
  <c r="AR164" i="1"/>
  <c r="AC33" i="1"/>
  <c r="AE33" i="1" s="1"/>
  <c r="O33" i="1"/>
  <c r="R33" i="1"/>
  <c r="AB40" i="1"/>
  <c r="AE39" i="1"/>
  <c r="AT35" i="1"/>
  <c r="M34" i="1"/>
  <c r="N34" i="1" s="1"/>
  <c r="P34" i="1"/>
  <c r="Q34" i="1"/>
  <c r="J35" i="1"/>
  <c r="G36" i="1"/>
  <c r="AV36" i="1"/>
  <c r="AL37" i="1"/>
  <c r="AP38" i="1"/>
  <c r="AT36" i="1" l="1"/>
  <c r="AR37" i="1"/>
  <c r="AO37" i="1" s="1"/>
  <c r="AQ37" i="1"/>
  <c r="J36" i="1"/>
  <c r="G37" i="1"/>
  <c r="AU162" i="1"/>
  <c r="AV163" i="1"/>
  <c r="AN39" i="1"/>
  <c r="AP39" i="1" s="1"/>
  <c r="AL38" i="1"/>
  <c r="AV37" i="1"/>
  <c r="Q35" i="1"/>
  <c r="M35" i="1"/>
  <c r="N35" i="1" s="1"/>
  <c r="P35" i="1"/>
  <c r="AB41" i="1"/>
  <c r="AE40" i="1"/>
  <c r="AW162" i="1"/>
  <c r="AC34" i="1"/>
  <c r="AE34" i="1" s="1"/>
  <c r="R34" i="1"/>
  <c r="O34" i="1"/>
  <c r="A37" i="1"/>
  <c r="L36" i="1"/>
  <c r="AS164" i="1"/>
  <c r="AT164" i="1" s="1"/>
  <c r="AW163" i="1" s="1"/>
  <c r="AR165" i="1"/>
  <c r="AW36" i="1"/>
  <c r="AT37" i="1" l="1"/>
  <c r="AQ38" i="1"/>
  <c r="AR38" i="1"/>
  <c r="AO38" i="1" s="1"/>
  <c r="AR166" i="1"/>
  <c r="AS165" i="1"/>
  <c r="AT165" i="1" s="1"/>
  <c r="AW164" i="1" s="1"/>
  <c r="AU163" i="1"/>
  <c r="AV164" i="1"/>
  <c r="AN40" i="1"/>
  <c r="AP40" i="1" s="1"/>
  <c r="L37" i="1"/>
  <c r="A38" i="1"/>
  <c r="AE41" i="1"/>
  <c r="AB42" i="1"/>
  <c r="AL39" i="1"/>
  <c r="AV38" i="1"/>
  <c r="J37" i="1"/>
  <c r="G38" i="1"/>
  <c r="Q36" i="1"/>
  <c r="M36" i="1"/>
  <c r="N36" i="1" s="1"/>
  <c r="P36" i="1"/>
  <c r="AW37" i="1"/>
  <c r="AC35" i="1"/>
  <c r="AE35" i="1" s="1"/>
  <c r="O35" i="1"/>
  <c r="R35" i="1"/>
  <c r="AT38" i="1" l="1"/>
  <c r="AR39" i="1"/>
  <c r="AO39" i="1" s="1"/>
  <c r="AQ39" i="1"/>
  <c r="AC36" i="1"/>
  <c r="AE36" i="1" s="1"/>
  <c r="R36" i="1"/>
  <c r="O36" i="1"/>
  <c r="AE42" i="1"/>
  <c r="AB43" i="1"/>
  <c r="AW38" i="1"/>
  <c r="AS166" i="1"/>
  <c r="AT166" i="1" s="1"/>
  <c r="AW165" i="1" s="1"/>
  <c r="AR167" i="1"/>
  <c r="P37" i="1"/>
  <c r="Q37" i="1"/>
  <c r="M37" i="1"/>
  <c r="N37" i="1" s="1"/>
  <c r="G39" i="1"/>
  <c r="J38" i="1"/>
  <c r="A39" i="1"/>
  <c r="L38" i="1"/>
  <c r="AV39" i="1"/>
  <c r="AL40" i="1"/>
  <c r="AV165" i="1"/>
  <c r="AU164" i="1"/>
  <c r="AN41" i="1"/>
  <c r="AT39" i="1" l="1"/>
  <c r="AR40" i="1"/>
  <c r="AO40" i="1" s="1"/>
  <c r="AQ40" i="1"/>
  <c r="AL41" i="1"/>
  <c r="AV40" i="1"/>
  <c r="A40" i="1"/>
  <c r="L39" i="1"/>
  <c r="G40" i="1"/>
  <c r="J39" i="1"/>
  <c r="AS167" i="1"/>
  <c r="AT167" i="1" s="1"/>
  <c r="AW166" i="1" s="1"/>
  <c r="AR168" i="1"/>
  <c r="AB44" i="1"/>
  <c r="AE43" i="1"/>
  <c r="R37" i="1"/>
  <c r="O37" i="1"/>
  <c r="AU165" i="1"/>
  <c r="AV166" i="1"/>
  <c r="AN42" i="1"/>
  <c r="AP42" i="1" s="1"/>
  <c r="AW39" i="1"/>
  <c r="AP41" i="1"/>
  <c r="M38" i="1"/>
  <c r="N38" i="1" s="1"/>
  <c r="P38" i="1"/>
  <c r="Q38" i="1"/>
  <c r="AT40" i="1" l="1"/>
  <c r="AS168" i="1"/>
  <c r="AT168" i="1" s="1"/>
  <c r="AW167" i="1" s="1"/>
  <c r="AR169" i="1"/>
  <c r="Q39" i="1"/>
  <c r="M39" i="1"/>
  <c r="N39" i="1" s="1"/>
  <c r="P39" i="1"/>
  <c r="O38" i="1"/>
  <c r="R38" i="1"/>
  <c r="AW40" i="1"/>
  <c r="AN43" i="1"/>
  <c r="AP43" i="1" s="1"/>
  <c r="AU166" i="1"/>
  <c r="AV167" i="1"/>
  <c r="L40" i="1"/>
  <c r="A41" i="1"/>
  <c r="AQ41" i="1"/>
  <c r="AR41" i="1"/>
  <c r="AO41" i="1" s="1"/>
  <c r="AL42" i="1"/>
  <c r="AV41" i="1"/>
  <c r="AB45" i="1"/>
  <c r="AE44" i="1"/>
  <c r="G41" i="1"/>
  <c r="J40" i="1"/>
  <c r="AT41" i="1" l="1"/>
  <c r="AQ42" i="1"/>
  <c r="AR42" i="1"/>
  <c r="AO42" i="1" s="1"/>
  <c r="O39" i="1"/>
  <c r="R39" i="1"/>
  <c r="AB46" i="1"/>
  <c r="AE45" i="1"/>
  <c r="Q40" i="1"/>
  <c r="M40" i="1"/>
  <c r="N40" i="1" s="1"/>
  <c r="P40" i="1"/>
  <c r="AW41" i="1"/>
  <c r="G42" i="1"/>
  <c r="J41" i="1"/>
  <c r="L41" i="1"/>
  <c r="A42" i="1"/>
  <c r="AL43" i="1"/>
  <c r="AV42" i="1"/>
  <c r="AR170" i="1"/>
  <c r="AS169" i="1"/>
  <c r="AT169" i="1" s="1"/>
  <c r="AV168" i="1"/>
  <c r="AU167" i="1"/>
  <c r="AN44" i="1"/>
  <c r="AP44" i="1" s="1"/>
  <c r="AR43" i="1" l="1"/>
  <c r="AO43" i="1" s="1"/>
  <c r="AQ43" i="1"/>
  <c r="AV43" i="1"/>
  <c r="AL44" i="1"/>
  <c r="AW42" i="1"/>
  <c r="AU168" i="1"/>
  <c r="AV169" i="1"/>
  <c r="AN45" i="1"/>
  <c r="AE46" i="1"/>
  <c r="AB47" i="1"/>
  <c r="AT42" i="1"/>
  <c r="M41" i="1"/>
  <c r="N41" i="1" s="1"/>
  <c r="O41" i="1" s="1"/>
  <c r="Q41" i="1"/>
  <c r="P41" i="1"/>
  <c r="AW168" i="1"/>
  <c r="AS170" i="1"/>
  <c r="AT170" i="1" s="1"/>
  <c r="AR171" i="1"/>
  <c r="A43" i="1"/>
  <c r="L42" i="1"/>
  <c r="G43" i="1"/>
  <c r="J42" i="1"/>
  <c r="R40" i="1"/>
  <c r="O40" i="1"/>
  <c r="AT43" i="1" l="1"/>
  <c r="AR44" i="1"/>
  <c r="AO44" i="1" s="1"/>
  <c r="AQ44" i="1"/>
  <c r="AV170" i="1"/>
  <c r="AN46" i="1"/>
  <c r="AP46" i="1" s="1"/>
  <c r="AU169" i="1"/>
  <c r="R41" i="1"/>
  <c r="AW169" i="1"/>
  <c r="Q42" i="1"/>
  <c r="P42" i="1"/>
  <c r="M42" i="1"/>
  <c r="N42" i="1" s="1"/>
  <c r="O42" i="1" s="1"/>
  <c r="R42" i="1" s="1"/>
  <c r="G44" i="1"/>
  <c r="J43" i="1"/>
  <c r="AL45" i="1"/>
  <c r="AV44" i="1"/>
  <c r="AR172" i="1"/>
  <c r="AS171" i="1"/>
  <c r="AT171" i="1" s="1"/>
  <c r="A44" i="1"/>
  <c r="L43" i="1"/>
  <c r="AB48" i="1"/>
  <c r="AE47" i="1"/>
  <c r="AW43" i="1"/>
  <c r="AP45" i="1"/>
  <c r="AT44" i="1" l="1"/>
  <c r="AR45" i="1"/>
  <c r="AO45" i="1" s="1"/>
  <c r="AQ45" i="1"/>
  <c r="AB49" i="1"/>
  <c r="AE48" i="1"/>
  <c r="A45" i="1"/>
  <c r="L44" i="1"/>
  <c r="J44" i="1"/>
  <c r="G45" i="1"/>
  <c r="AW44" i="1"/>
  <c r="AU170" i="1"/>
  <c r="AV171" i="1"/>
  <c r="AN47" i="1"/>
  <c r="AR173" i="1"/>
  <c r="AS172" i="1"/>
  <c r="AT172" i="1" s="1"/>
  <c r="AP47" i="1"/>
  <c r="AV45" i="1"/>
  <c r="AL46" i="1"/>
  <c r="M43" i="1"/>
  <c r="N43" i="1" s="1"/>
  <c r="O43" i="1" s="1"/>
  <c r="R43" i="1" s="1"/>
  <c r="P43" i="1"/>
  <c r="Q43" i="1"/>
  <c r="AW170" i="1"/>
  <c r="AT45" i="1" l="1"/>
  <c r="P44" i="1"/>
  <c r="M44" i="1"/>
  <c r="N44" i="1" s="1"/>
  <c r="O44" i="1" s="1"/>
  <c r="Q44" i="1"/>
  <c r="AE49" i="1"/>
  <c r="AB50" i="1"/>
  <c r="AU171" i="1"/>
  <c r="AV172" i="1"/>
  <c r="AN48" i="1"/>
  <c r="AL47" i="1"/>
  <c r="AV46" i="1"/>
  <c r="J45" i="1"/>
  <c r="G46" i="1"/>
  <c r="AR46" i="1"/>
  <c r="AO46" i="1" s="1"/>
  <c r="AQ46" i="1"/>
  <c r="AR174" i="1"/>
  <c r="AS173" i="1"/>
  <c r="AT173" i="1" s="1"/>
  <c r="AW171" i="1"/>
  <c r="L45" i="1"/>
  <c r="A46" i="1"/>
  <c r="AW45" i="1"/>
  <c r="R44" i="1" l="1"/>
  <c r="AQ47" i="1"/>
  <c r="AR47" i="1"/>
  <c r="AO47" i="1" s="1"/>
  <c r="AL48" i="1"/>
  <c r="AV47" i="1"/>
  <c r="L46" i="1"/>
  <c r="A47" i="1"/>
  <c r="AU172" i="1"/>
  <c r="AN49" i="1"/>
  <c r="AV173" i="1"/>
  <c r="AW46" i="1"/>
  <c r="AE50" i="1"/>
  <c r="AB51" i="1"/>
  <c r="AR175" i="1"/>
  <c r="AS174" i="1"/>
  <c r="AT174" i="1" s="1"/>
  <c r="G47" i="1"/>
  <c r="J46" i="1"/>
  <c r="P45" i="1"/>
  <c r="Q45" i="1"/>
  <c r="M45" i="1"/>
  <c r="N45" i="1" s="1"/>
  <c r="O45" i="1" s="1"/>
  <c r="R45" i="1" s="1"/>
  <c r="AT46" i="1"/>
  <c r="AP48" i="1"/>
  <c r="AW172" i="1"/>
  <c r="AT47" i="1" l="1"/>
  <c r="AQ48" i="1"/>
  <c r="AR48" i="1"/>
  <c r="AO48" i="1" s="1"/>
  <c r="G48" i="1"/>
  <c r="J47" i="1"/>
  <c r="AV48" i="1"/>
  <c r="AL49" i="1"/>
  <c r="AV174" i="1"/>
  <c r="AN50" i="1"/>
  <c r="AP50" i="1" s="1"/>
  <c r="AU173" i="1"/>
  <c r="L47" i="1"/>
  <c r="A48" i="1"/>
  <c r="AR176" i="1"/>
  <c r="AS175" i="1"/>
  <c r="AT175" i="1" s="1"/>
  <c r="AW174" i="1" s="1"/>
  <c r="AB52" i="1"/>
  <c r="AE51" i="1"/>
  <c r="AW47" i="1"/>
  <c r="AW173" i="1"/>
  <c r="Q46" i="1"/>
  <c r="P46" i="1"/>
  <c r="M46" i="1"/>
  <c r="N46" i="1" s="1"/>
  <c r="O46" i="1" s="1"/>
  <c r="AP49" i="1"/>
  <c r="R46" i="1" l="1"/>
  <c r="AT48" i="1"/>
  <c r="AR49" i="1"/>
  <c r="AO49" i="1" s="1"/>
  <c r="AQ49" i="1"/>
  <c r="J48" i="1"/>
  <c r="G49" i="1"/>
  <c r="AB53" i="1"/>
  <c r="AE52" i="1"/>
  <c r="A49" i="1"/>
  <c r="L48" i="1"/>
  <c r="AL50" i="1"/>
  <c r="AV49" i="1"/>
  <c r="AN51" i="1"/>
  <c r="AU174" i="1"/>
  <c r="AV175" i="1"/>
  <c r="AW48" i="1"/>
  <c r="AR177" i="1"/>
  <c r="AS176" i="1"/>
  <c r="AT176" i="1" s="1"/>
  <c r="P47" i="1"/>
  <c r="M47" i="1"/>
  <c r="N47" i="1" s="1"/>
  <c r="O47" i="1" s="1"/>
  <c r="R47" i="1" s="1"/>
  <c r="Q47" i="1"/>
  <c r="AT49" i="1" l="1"/>
  <c r="AR50" i="1"/>
  <c r="AO50" i="1" s="1"/>
  <c r="AQ50" i="1"/>
  <c r="AU175" i="1"/>
  <c r="AV176" i="1"/>
  <c r="AN52" i="1"/>
  <c r="AP52" i="1" s="1"/>
  <c r="AW49" i="1"/>
  <c r="AL51" i="1"/>
  <c r="AV50" i="1"/>
  <c r="M48" i="1"/>
  <c r="N48" i="1" s="1"/>
  <c r="O48" i="1" s="1"/>
  <c r="Q48" i="1"/>
  <c r="P48" i="1"/>
  <c r="AS177" i="1"/>
  <c r="AT177" i="1" s="1"/>
  <c r="AW176" i="1" s="1"/>
  <c r="AR178" i="1"/>
  <c r="AW175" i="1"/>
  <c r="AB54" i="1"/>
  <c r="AE53" i="1"/>
  <c r="G50" i="1"/>
  <c r="J49" i="1"/>
  <c r="AP51" i="1"/>
  <c r="A50" i="1"/>
  <c r="L49" i="1"/>
  <c r="AT50" i="1" l="1"/>
  <c r="R48" i="1"/>
  <c r="AR51" i="1"/>
  <c r="AO51" i="1" s="1"/>
  <c r="AQ51" i="1"/>
  <c r="A51" i="1"/>
  <c r="L50" i="1"/>
  <c r="G51" i="1"/>
  <c r="J50" i="1"/>
  <c r="AB55" i="1"/>
  <c r="AE54" i="1"/>
  <c r="M49" i="1"/>
  <c r="N49" i="1" s="1"/>
  <c r="O49" i="1" s="1"/>
  <c r="R49" i="1" s="1"/>
  <c r="P49" i="1"/>
  <c r="Q49" i="1"/>
  <c r="AR179" i="1"/>
  <c r="AS178" i="1"/>
  <c r="AT178" i="1" s="1"/>
  <c r="AV51" i="1"/>
  <c r="AL52" i="1"/>
  <c r="AV177" i="1"/>
  <c r="AN53" i="1"/>
  <c r="AU176" i="1"/>
  <c r="AW50" i="1"/>
  <c r="AT51" i="1" l="1"/>
  <c r="AR52" i="1"/>
  <c r="AO52" i="1" s="1"/>
  <c r="AQ52" i="1"/>
  <c r="AL53" i="1"/>
  <c r="AV52" i="1"/>
  <c r="AP53" i="1"/>
  <c r="G52" i="1"/>
  <c r="J51" i="1"/>
  <c r="A52" i="1"/>
  <c r="L51" i="1"/>
  <c r="AW51" i="1"/>
  <c r="AU177" i="1"/>
  <c r="AV178" i="1"/>
  <c r="AN54" i="1"/>
  <c r="AE55" i="1"/>
  <c r="AB56" i="1"/>
  <c r="M50" i="1"/>
  <c r="N50" i="1" s="1"/>
  <c r="O50" i="1" s="1"/>
  <c r="R50" i="1" s="1"/>
  <c r="Q50" i="1"/>
  <c r="P50" i="1"/>
  <c r="AR180" i="1"/>
  <c r="AS179" i="1"/>
  <c r="AT179" i="1" s="1"/>
  <c r="AW177" i="1"/>
  <c r="AT52" i="1" l="1"/>
  <c r="AR53" i="1"/>
  <c r="AO53" i="1" s="1"/>
  <c r="AQ53" i="1"/>
  <c r="AV53" i="1"/>
  <c r="AL54" i="1"/>
  <c r="Q51" i="1"/>
  <c r="M51" i="1"/>
  <c r="N51" i="1" s="1"/>
  <c r="O51" i="1" s="1"/>
  <c r="R51" i="1" s="1"/>
  <c r="P51" i="1"/>
  <c r="J52" i="1"/>
  <c r="G53" i="1"/>
  <c r="AE56" i="1"/>
  <c r="AB57" i="1"/>
  <c r="AW52" i="1"/>
  <c r="L52" i="1"/>
  <c r="A53" i="1"/>
  <c r="AN55" i="1"/>
  <c r="AV179" i="1"/>
  <c r="AU178" i="1"/>
  <c r="AP54" i="1"/>
  <c r="AR181" i="1"/>
  <c r="AS180" i="1"/>
  <c r="AT180" i="1" s="1"/>
  <c r="AW179" i="1" s="1"/>
  <c r="AW178" i="1"/>
  <c r="AT53" i="1" l="1"/>
  <c r="AQ54" i="1"/>
  <c r="AR54" i="1"/>
  <c r="AO54" i="1" s="1"/>
  <c r="L53" i="1"/>
  <c r="A54" i="1"/>
  <c r="J53" i="1"/>
  <c r="G54" i="1"/>
  <c r="AW53" i="1"/>
  <c r="P52" i="1"/>
  <c r="M52" i="1"/>
  <c r="N52" i="1" s="1"/>
  <c r="O52" i="1" s="1"/>
  <c r="Q52" i="1"/>
  <c r="AU179" i="1"/>
  <c r="AV180" i="1"/>
  <c r="AN56" i="1"/>
  <c r="AP56" i="1" s="1"/>
  <c r="AV54" i="1"/>
  <c r="AL55" i="1"/>
  <c r="AB58" i="1"/>
  <c r="AE57" i="1"/>
  <c r="AP55" i="1"/>
  <c r="AS181" i="1"/>
  <c r="AT181" i="1" s="1"/>
  <c r="AR182" i="1"/>
  <c r="R52" i="1" l="1"/>
  <c r="AT54" i="1"/>
  <c r="AR55" i="1"/>
  <c r="AO55" i="1" s="1"/>
  <c r="AQ55" i="1"/>
  <c r="AR183" i="1"/>
  <c r="AS182" i="1"/>
  <c r="AT182" i="1" s="1"/>
  <c r="AW181" i="1" s="1"/>
  <c r="AE58" i="1"/>
  <c r="AB59" i="1"/>
  <c r="AV55" i="1"/>
  <c r="AL56" i="1"/>
  <c r="M53" i="1"/>
  <c r="N53" i="1" s="1"/>
  <c r="O53" i="1" s="1"/>
  <c r="Q53" i="1"/>
  <c r="P53" i="1"/>
  <c r="AV181" i="1"/>
  <c r="AU180" i="1"/>
  <c r="AN57" i="1"/>
  <c r="AW180" i="1"/>
  <c r="L54" i="1"/>
  <c r="A55" i="1"/>
  <c r="J54" i="1"/>
  <c r="G55" i="1"/>
  <c r="AW54" i="1"/>
  <c r="AT55" i="1" l="1"/>
  <c r="R53" i="1"/>
  <c r="AR184" i="1"/>
  <c r="AS183" i="1"/>
  <c r="AT183" i="1" s="1"/>
  <c r="AW182" i="1" s="1"/>
  <c r="G56" i="1"/>
  <c r="J55" i="1"/>
  <c r="AE59" i="1"/>
  <c r="AB60" i="1"/>
  <c r="AQ56" i="1"/>
  <c r="AR56" i="1"/>
  <c r="AO56" i="1" s="1"/>
  <c r="L55" i="1"/>
  <c r="A56" i="1"/>
  <c r="AL57" i="1"/>
  <c r="AV56" i="1"/>
  <c r="AW55" i="1"/>
  <c r="AP57" i="1"/>
  <c r="M54" i="1"/>
  <c r="N54" i="1" s="1"/>
  <c r="O54" i="1" s="1"/>
  <c r="Q54" i="1"/>
  <c r="P54" i="1"/>
  <c r="AU181" i="1"/>
  <c r="AV182" i="1"/>
  <c r="AN58" i="1"/>
  <c r="AQ57" i="1" l="1"/>
  <c r="AR57" i="1"/>
  <c r="AO57" i="1" s="1"/>
  <c r="Q55" i="1"/>
  <c r="M55" i="1"/>
  <c r="N55" i="1" s="1"/>
  <c r="O55" i="1" s="1"/>
  <c r="R55" i="1" s="1"/>
  <c r="P55" i="1"/>
  <c r="AB61" i="1"/>
  <c r="AE60" i="1"/>
  <c r="J56" i="1"/>
  <c r="G57" i="1"/>
  <c r="AV57" i="1"/>
  <c r="AL58" i="1"/>
  <c r="AU182" i="1"/>
  <c r="AV183" i="1"/>
  <c r="AN59" i="1"/>
  <c r="AP59" i="1" s="1"/>
  <c r="AW56" i="1"/>
  <c r="R54" i="1"/>
  <c r="AP58" i="1"/>
  <c r="L56" i="1"/>
  <c r="A57" i="1"/>
  <c r="AT56" i="1"/>
  <c r="AS184" i="1"/>
  <c r="AT184" i="1" s="1"/>
  <c r="AR185" i="1"/>
  <c r="AQ58" i="1" l="1"/>
  <c r="AR58" i="1"/>
  <c r="AO58" i="1" s="1"/>
  <c r="AR186" i="1"/>
  <c r="AS185" i="1"/>
  <c r="AT185" i="1" s="1"/>
  <c r="AW184" i="1" s="1"/>
  <c r="AW57" i="1"/>
  <c r="G58" i="1"/>
  <c r="J57" i="1"/>
  <c r="AN60" i="1"/>
  <c r="AP60" i="1" s="1"/>
  <c r="AU183" i="1"/>
  <c r="AV184" i="1"/>
  <c r="AW183" i="1"/>
  <c r="M56" i="1"/>
  <c r="N56" i="1" s="1"/>
  <c r="O56" i="1" s="1"/>
  <c r="P56" i="1"/>
  <c r="Q56" i="1"/>
  <c r="A58" i="1"/>
  <c r="L57" i="1"/>
  <c r="AL59" i="1"/>
  <c r="AV58" i="1"/>
  <c r="AB62" i="1"/>
  <c r="AE61" i="1"/>
  <c r="AT57" i="1"/>
  <c r="R56" i="1" l="1"/>
  <c r="AQ59" i="1"/>
  <c r="AR59" i="1"/>
  <c r="AO59" i="1" s="1"/>
  <c r="G59" i="1"/>
  <c r="J58" i="1"/>
  <c r="AR187" i="1"/>
  <c r="AS186" i="1"/>
  <c r="AT186" i="1" s="1"/>
  <c r="L58" i="1"/>
  <c r="A59" i="1"/>
  <c r="AW58" i="1"/>
  <c r="AL60" i="1"/>
  <c r="AV59" i="1"/>
  <c r="AB63" i="1"/>
  <c r="AE62" i="1"/>
  <c r="M57" i="1"/>
  <c r="N57" i="1" s="1"/>
  <c r="O57" i="1" s="1"/>
  <c r="R57" i="1" s="1"/>
  <c r="Q57" i="1"/>
  <c r="P57" i="1"/>
  <c r="AN61" i="1"/>
  <c r="AP61" i="1" s="1"/>
  <c r="AV185" i="1"/>
  <c r="AU184" i="1"/>
  <c r="AT58" i="1"/>
  <c r="AT59" i="1" l="1"/>
  <c r="AR60" i="1"/>
  <c r="AO60" i="1" s="1"/>
  <c r="AQ60" i="1"/>
  <c r="AE63" i="1"/>
  <c r="AB64" i="1"/>
  <c r="A60" i="1"/>
  <c r="L59" i="1"/>
  <c r="AN62" i="1"/>
  <c r="AV186" i="1"/>
  <c r="AU185" i="1"/>
  <c r="G60" i="1"/>
  <c r="J59" i="1"/>
  <c r="AR188" i="1"/>
  <c r="AS187" i="1"/>
  <c r="AT187" i="1" s="1"/>
  <c r="AW186" i="1" s="1"/>
  <c r="AW59" i="1"/>
  <c r="M58" i="1"/>
  <c r="N58" i="1" s="1"/>
  <c r="O58" i="1" s="1"/>
  <c r="Q58" i="1"/>
  <c r="P58" i="1"/>
  <c r="AW185" i="1"/>
  <c r="AL61" i="1"/>
  <c r="AV60" i="1"/>
  <c r="AP62" i="1"/>
  <c r="R58" i="1" l="1"/>
  <c r="AT60" i="1"/>
  <c r="AR61" i="1"/>
  <c r="AO61" i="1" s="1"/>
  <c r="AQ61" i="1"/>
  <c r="AR189" i="1"/>
  <c r="AS188" i="1"/>
  <c r="AT188" i="1" s="1"/>
  <c r="AW187" i="1" s="1"/>
  <c r="G61" i="1"/>
  <c r="J60" i="1"/>
  <c r="AW60" i="1"/>
  <c r="P59" i="1"/>
  <c r="Q59" i="1"/>
  <c r="M59" i="1"/>
  <c r="N59" i="1" s="1"/>
  <c r="O59" i="1" s="1"/>
  <c r="R59" i="1" s="1"/>
  <c r="L60" i="1"/>
  <c r="A61" i="1"/>
  <c r="AL62" i="1"/>
  <c r="AV61" i="1"/>
  <c r="AV187" i="1"/>
  <c r="AN63" i="1"/>
  <c r="AP63" i="1" s="1"/>
  <c r="AU186" i="1"/>
  <c r="AB65" i="1"/>
  <c r="AE64" i="1"/>
  <c r="AT61" i="1" l="1"/>
  <c r="AR62" i="1"/>
  <c r="AO62" i="1" s="1"/>
  <c r="AQ62" i="1"/>
  <c r="AT62" i="1" s="1"/>
  <c r="AB66" i="1"/>
  <c r="AS189" i="1"/>
  <c r="AT189" i="1" s="1"/>
  <c r="AW188" i="1" s="1"/>
  <c r="AR190" i="1"/>
  <c r="AL63" i="1"/>
  <c r="AV62" i="1"/>
  <c r="Q60" i="1"/>
  <c r="M60" i="1"/>
  <c r="N60" i="1" s="1"/>
  <c r="O60" i="1" s="1"/>
  <c r="R60" i="1" s="1"/>
  <c r="P60" i="1"/>
  <c r="G62" i="1"/>
  <c r="J61" i="1"/>
  <c r="AW61" i="1"/>
  <c r="L61" i="1"/>
  <c r="A62" i="1"/>
  <c r="AV188" i="1"/>
  <c r="AU187" i="1"/>
  <c r="AN64" i="1"/>
  <c r="AR63" i="1" l="1"/>
  <c r="AO63" i="1" s="1"/>
  <c r="AQ63" i="1"/>
  <c r="AL64" i="1"/>
  <c r="AV63" i="1"/>
  <c r="AU188" i="1"/>
  <c r="AN65" i="1"/>
  <c r="AV189" i="1"/>
  <c r="A63" i="1"/>
  <c r="L62" i="1"/>
  <c r="AP64" i="1"/>
  <c r="AB67" i="1"/>
  <c r="AW62" i="1"/>
  <c r="P61" i="1"/>
  <c r="Q61" i="1"/>
  <c r="M61" i="1"/>
  <c r="N61" i="1" s="1"/>
  <c r="O61" i="1" s="1"/>
  <c r="R61" i="1" s="1"/>
  <c r="G63" i="1"/>
  <c r="J62" i="1"/>
  <c r="AS190" i="1"/>
  <c r="AT190" i="1" s="1"/>
  <c r="AR191" i="1"/>
  <c r="AT63" i="1" l="1"/>
  <c r="AQ64" i="1"/>
  <c r="AR64" i="1"/>
  <c r="AO64" i="1" s="1"/>
  <c r="L63" i="1"/>
  <c r="A64" i="1"/>
  <c r="AL65" i="1"/>
  <c r="AV64" i="1"/>
  <c r="AU189" i="1"/>
  <c r="AV190" i="1"/>
  <c r="AN66" i="1"/>
  <c r="AP66" i="1" s="1"/>
  <c r="AS191" i="1"/>
  <c r="AT191" i="1" s="1"/>
  <c r="AW190" i="1" s="1"/>
  <c r="AR192" i="1"/>
  <c r="G64" i="1"/>
  <c r="J63" i="1"/>
  <c r="M62" i="1"/>
  <c r="N62" i="1" s="1"/>
  <c r="O62" i="1" s="1"/>
  <c r="P62" i="1"/>
  <c r="Q62" i="1"/>
  <c r="AW189" i="1"/>
  <c r="AP65" i="1"/>
  <c r="AB68" i="1"/>
  <c r="AW63" i="1"/>
  <c r="AB69" i="1" l="1"/>
  <c r="J64" i="1"/>
  <c r="AN67" i="1"/>
  <c r="AU190" i="1"/>
  <c r="AV191" i="1"/>
  <c r="AW64" i="1"/>
  <c r="A65" i="1"/>
  <c r="L64" i="1"/>
  <c r="M63" i="1"/>
  <c r="N63" i="1" s="1"/>
  <c r="O63" i="1" s="1"/>
  <c r="R63" i="1" s="1"/>
  <c r="Q63" i="1"/>
  <c r="P63" i="1"/>
  <c r="AQ65" i="1"/>
  <c r="AR65" i="1"/>
  <c r="AO65" i="1" s="1"/>
  <c r="R62" i="1"/>
  <c r="AR193" i="1"/>
  <c r="AS192" i="1"/>
  <c r="AT192" i="1" s="1"/>
  <c r="AW191" i="1" s="1"/>
  <c r="AL66" i="1"/>
  <c r="AV65" i="1"/>
  <c r="AP67" i="1"/>
  <c r="AT64" i="1"/>
  <c r="AT65" i="1" l="1"/>
  <c r="AR66" i="1"/>
  <c r="AO66" i="1" s="1"/>
  <c r="AQ66" i="1"/>
  <c r="AR194" i="1"/>
  <c r="AS193" i="1"/>
  <c r="AT193" i="1" s="1"/>
  <c r="AW192" i="1" s="1"/>
  <c r="AL67" i="1"/>
  <c r="AV66" i="1"/>
  <c r="P64" i="1"/>
  <c r="M64" i="1"/>
  <c r="N64" i="1" s="1"/>
  <c r="O64" i="1" s="1"/>
  <c r="R64" i="1" s="1"/>
  <c r="Q64" i="1"/>
  <c r="A66" i="1"/>
  <c r="AU191" i="1"/>
  <c r="AV192" i="1"/>
  <c r="AN68" i="1"/>
  <c r="AP68" i="1" s="1"/>
  <c r="AW65" i="1"/>
  <c r="AB70" i="1"/>
  <c r="AT66" i="1" l="1"/>
  <c r="AR67" i="1"/>
  <c r="AO67" i="1" s="1"/>
  <c r="AQ67" i="1"/>
  <c r="AT67" i="1" s="1"/>
  <c r="AW66" i="1"/>
  <c r="AS194" i="1"/>
  <c r="AT194" i="1" s="1"/>
  <c r="AR195" i="1"/>
  <c r="A67" i="1"/>
  <c r="AB71" i="1"/>
  <c r="AV67" i="1"/>
  <c r="AL68" i="1"/>
  <c r="AV193" i="1"/>
  <c r="AU192" i="1"/>
  <c r="AN69" i="1"/>
  <c r="A68" i="1" l="1"/>
  <c r="AB72" i="1"/>
  <c r="AR196" i="1"/>
  <c r="AS195" i="1"/>
  <c r="AT195" i="1" s="1"/>
  <c r="AW194" i="1" s="1"/>
  <c r="AW67" i="1"/>
  <c r="AV194" i="1"/>
  <c r="AU193" i="1"/>
  <c r="AN70" i="1"/>
  <c r="AQ68" i="1"/>
  <c r="AR68" i="1"/>
  <c r="AO68" i="1" s="1"/>
  <c r="AL69" i="1"/>
  <c r="AV68" i="1"/>
  <c r="AW193" i="1"/>
  <c r="AP69" i="1"/>
  <c r="X10" i="1" l="1"/>
  <c r="AL70" i="1"/>
  <c r="AV69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AU194" i="1"/>
  <c r="AV195" i="1"/>
  <c r="AN71" i="1"/>
  <c r="AP71" i="1" s="1"/>
  <c r="AP70" i="1"/>
  <c r="AR197" i="1"/>
  <c r="AS196" i="1"/>
  <c r="AT196" i="1" s="1"/>
  <c r="AW68" i="1"/>
  <c r="AR69" i="1"/>
  <c r="AO69" i="1" s="1"/>
  <c r="AQ69" i="1"/>
  <c r="AT69" i="1" s="1"/>
  <c r="AT68" i="1"/>
  <c r="AB73" i="1"/>
  <c r="X68" i="1"/>
  <c r="A69" i="1"/>
  <c r="Z66" i="1" l="1"/>
  <c r="AA66" i="1" s="1"/>
  <c r="AH66" i="1" s="1"/>
  <c r="Y66" i="1"/>
  <c r="Y54" i="1"/>
  <c r="Z54" i="1"/>
  <c r="AA54" i="1" s="1"/>
  <c r="AH54" i="1" s="1"/>
  <c r="Z42" i="1"/>
  <c r="AA42" i="1" s="1"/>
  <c r="AH42" i="1" s="1"/>
  <c r="Y42" i="1"/>
  <c r="Z34" i="1"/>
  <c r="AA34" i="1" s="1"/>
  <c r="AH34" i="1" s="1"/>
  <c r="Y34" i="1"/>
  <c r="Z26" i="1"/>
  <c r="AA26" i="1" s="1"/>
  <c r="AH26" i="1" s="1"/>
  <c r="Z14" i="1"/>
  <c r="AA14" i="1" s="1"/>
  <c r="AH14" i="1" s="1"/>
  <c r="A70" i="1"/>
  <c r="X69" i="1"/>
  <c r="AQ70" i="1"/>
  <c r="AR70" i="1"/>
  <c r="AO70" i="1" s="1"/>
  <c r="AU195" i="1"/>
  <c r="AN72" i="1"/>
  <c r="AP72" i="1" s="1"/>
  <c r="AV196" i="1"/>
  <c r="AW195" i="1"/>
  <c r="Y65" i="1"/>
  <c r="Z65" i="1"/>
  <c r="AA65" i="1" s="1"/>
  <c r="AH65" i="1" s="1"/>
  <c r="Z61" i="1"/>
  <c r="AA61" i="1" s="1"/>
  <c r="AH61" i="1" s="1"/>
  <c r="Y61" i="1"/>
  <c r="Y57" i="1"/>
  <c r="Z57" i="1"/>
  <c r="AA57" i="1" s="1"/>
  <c r="AH57" i="1" s="1"/>
  <c r="Z53" i="1"/>
  <c r="AA53" i="1" s="1"/>
  <c r="AH53" i="1" s="1"/>
  <c r="Y53" i="1"/>
  <c r="Z49" i="1"/>
  <c r="AA49" i="1" s="1"/>
  <c r="AH49" i="1" s="1"/>
  <c r="Y49" i="1"/>
  <c r="Y45" i="1"/>
  <c r="Z45" i="1"/>
  <c r="AA45" i="1" s="1"/>
  <c r="AH45" i="1" s="1"/>
  <c r="Y41" i="1"/>
  <c r="Z41" i="1"/>
  <c r="AA41" i="1" s="1"/>
  <c r="AH41" i="1" s="1"/>
  <c r="Z37" i="1"/>
  <c r="AA37" i="1" s="1"/>
  <c r="AH37" i="1" s="1"/>
  <c r="Y37" i="1"/>
  <c r="Y33" i="1"/>
  <c r="Z33" i="1"/>
  <c r="AA33" i="1" s="1"/>
  <c r="AH33" i="1" s="1"/>
  <c r="Z29" i="1"/>
  <c r="AA29" i="1" s="1"/>
  <c r="AH29" i="1" s="1"/>
  <c r="Z25" i="1"/>
  <c r="AA25" i="1" s="1"/>
  <c r="AH25" i="1" s="1"/>
  <c r="Z21" i="1"/>
  <c r="AA21" i="1" s="1"/>
  <c r="AH21" i="1" s="1"/>
  <c r="Z17" i="1"/>
  <c r="AA17" i="1" s="1"/>
  <c r="AH17" i="1" s="1"/>
  <c r="Z13" i="1"/>
  <c r="AA13" i="1" s="1"/>
  <c r="AH13" i="1" s="1"/>
  <c r="Z58" i="1"/>
  <c r="AA58" i="1" s="1"/>
  <c r="AH58" i="1" s="1"/>
  <c r="Y58" i="1"/>
  <c r="Z46" i="1"/>
  <c r="AA46" i="1" s="1"/>
  <c r="AH46" i="1" s="1"/>
  <c r="Y46" i="1"/>
  <c r="Z30" i="1"/>
  <c r="AA30" i="1" s="1"/>
  <c r="AH30" i="1" s="1"/>
  <c r="Y30" i="1"/>
  <c r="S30" i="1"/>
  <c r="S31" i="1" s="1"/>
  <c r="S32" i="1" s="1"/>
  <c r="S33" i="1" s="1"/>
  <c r="S34" i="1" s="1"/>
  <c r="S35" i="1" s="1"/>
  <c r="S36" i="1" s="1"/>
  <c r="S37" i="1" s="1"/>
  <c r="Z18" i="1"/>
  <c r="AA18" i="1" s="1"/>
  <c r="AH18" i="1" s="1"/>
  <c r="AB74" i="1"/>
  <c r="AR198" i="1"/>
  <c r="AS197" i="1"/>
  <c r="AT197" i="1" s="1"/>
  <c r="AV70" i="1"/>
  <c r="AL71" i="1"/>
  <c r="C65" i="1"/>
  <c r="S64" i="1"/>
  <c r="U64" i="1" s="1"/>
  <c r="AJ65" i="1"/>
  <c r="AJ66" i="1" s="1"/>
  <c r="AJ67" i="1" s="1"/>
  <c r="AJ68" i="1" s="1"/>
  <c r="AJ69" i="1" s="1"/>
  <c r="I65" i="1"/>
  <c r="H65" i="1" s="1"/>
  <c r="Y64" i="1"/>
  <c r="Z64" i="1"/>
  <c r="Z60" i="1"/>
  <c r="AA60" i="1" s="1"/>
  <c r="AH60" i="1" s="1"/>
  <c r="Y60" i="1"/>
  <c r="Z56" i="1"/>
  <c r="AA56" i="1" s="1"/>
  <c r="AH56" i="1" s="1"/>
  <c r="Y56" i="1"/>
  <c r="Z52" i="1"/>
  <c r="AA52" i="1" s="1"/>
  <c r="AH52" i="1" s="1"/>
  <c r="Y52" i="1"/>
  <c r="Y48" i="1"/>
  <c r="Z48" i="1"/>
  <c r="AA48" i="1" s="1"/>
  <c r="AH48" i="1" s="1"/>
  <c r="Z44" i="1"/>
  <c r="AA44" i="1" s="1"/>
  <c r="AH44" i="1" s="1"/>
  <c r="Y44" i="1"/>
  <c r="Y40" i="1"/>
  <c r="Z40" i="1"/>
  <c r="AA40" i="1" s="1"/>
  <c r="AH40" i="1" s="1"/>
  <c r="C37" i="1"/>
  <c r="Y36" i="1"/>
  <c r="D36" i="1" s="1"/>
  <c r="AJ37" i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Z36" i="1"/>
  <c r="Z32" i="1"/>
  <c r="AA32" i="1" s="1"/>
  <c r="AH32" i="1" s="1"/>
  <c r="Y32" i="1"/>
  <c r="Z28" i="1"/>
  <c r="AA28" i="1" s="1"/>
  <c r="AH28" i="1" s="1"/>
  <c r="Z24" i="1"/>
  <c r="AA24" i="1" s="1"/>
  <c r="AH24" i="1" s="1"/>
  <c r="Z20" i="1"/>
  <c r="AA20" i="1" s="1"/>
  <c r="AH20" i="1" s="1"/>
  <c r="Z16" i="1"/>
  <c r="AA16" i="1" s="1"/>
  <c r="AH16" i="1" s="1"/>
  <c r="Z12" i="1"/>
  <c r="AA12" i="1" s="1"/>
  <c r="AH12" i="1" s="1"/>
  <c r="Y62" i="1"/>
  <c r="Z62" i="1"/>
  <c r="AA62" i="1" s="1"/>
  <c r="AH62" i="1" s="1"/>
  <c r="Z50" i="1"/>
  <c r="AA50" i="1" s="1"/>
  <c r="AH50" i="1" s="1"/>
  <c r="Y50" i="1"/>
  <c r="Y38" i="1"/>
  <c r="Z38" i="1"/>
  <c r="AA38" i="1" s="1"/>
  <c r="AH38" i="1" s="1"/>
  <c r="Z22" i="1"/>
  <c r="AA22" i="1" s="1"/>
  <c r="AH22" i="1" s="1"/>
  <c r="Y68" i="1"/>
  <c r="Z68" i="1"/>
  <c r="AA68" i="1" s="1"/>
  <c r="AH68" i="1" s="1"/>
  <c r="AW69" i="1"/>
  <c r="Y67" i="1"/>
  <c r="Z67" i="1"/>
  <c r="AA67" i="1" s="1"/>
  <c r="AH67" i="1" s="1"/>
  <c r="Z63" i="1"/>
  <c r="AA63" i="1" s="1"/>
  <c r="AH63" i="1" s="1"/>
  <c r="Y63" i="1"/>
  <c r="Y59" i="1"/>
  <c r="Z59" i="1"/>
  <c r="AA59" i="1" s="1"/>
  <c r="AH59" i="1" s="1"/>
  <c r="Z55" i="1"/>
  <c r="AA55" i="1" s="1"/>
  <c r="AH55" i="1" s="1"/>
  <c r="Y55" i="1"/>
  <c r="Y51" i="1"/>
  <c r="Z51" i="1"/>
  <c r="AA51" i="1" s="1"/>
  <c r="AH51" i="1" s="1"/>
  <c r="Z47" i="1"/>
  <c r="AA47" i="1" s="1"/>
  <c r="AH47" i="1" s="1"/>
  <c r="Y47" i="1"/>
  <c r="Z43" i="1"/>
  <c r="AA43" i="1" s="1"/>
  <c r="AH43" i="1" s="1"/>
  <c r="Y43" i="1"/>
  <c r="Z39" i="1"/>
  <c r="AA39" i="1" s="1"/>
  <c r="AH39" i="1" s="1"/>
  <c r="Y39" i="1"/>
  <c r="Z35" i="1"/>
  <c r="AA35" i="1" s="1"/>
  <c r="AH35" i="1" s="1"/>
  <c r="Y35" i="1"/>
  <c r="Y31" i="1"/>
  <c r="Z31" i="1"/>
  <c r="AA31" i="1" s="1"/>
  <c r="AH31" i="1" s="1"/>
  <c r="Z27" i="1"/>
  <c r="AA27" i="1" s="1"/>
  <c r="AH27" i="1" s="1"/>
  <c r="Z23" i="1"/>
  <c r="AA23" i="1" s="1"/>
  <c r="AH23" i="1" s="1"/>
  <c r="Z19" i="1"/>
  <c r="AA19" i="1" s="1"/>
  <c r="AH19" i="1" s="1"/>
  <c r="Z15" i="1"/>
  <c r="AA15" i="1" s="1"/>
  <c r="AH15" i="1" s="1"/>
  <c r="Z11" i="1"/>
  <c r="AA11" i="1" s="1"/>
  <c r="AH11" i="1" s="1"/>
  <c r="AJ11" i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C11" i="1"/>
  <c r="C12" i="1" s="1"/>
  <c r="Z10" i="1"/>
  <c r="AA10" i="1" s="1"/>
  <c r="AH10" i="1" s="1"/>
  <c r="D35" i="1" l="1"/>
  <c r="D32" i="1"/>
  <c r="AR71" i="1"/>
  <c r="AO71" i="1" s="1"/>
  <c r="AQ71" i="1"/>
  <c r="AT71" i="1" s="1"/>
  <c r="U37" i="1"/>
  <c r="S38" i="1"/>
  <c r="AN73" i="1"/>
  <c r="AP73" i="1" s="1"/>
  <c r="AV197" i="1"/>
  <c r="AU196" i="1"/>
  <c r="T12" i="1"/>
  <c r="AF12" i="1" s="1"/>
  <c r="U35" i="1"/>
  <c r="AR199" i="1"/>
  <c r="AS198" i="1"/>
  <c r="AT198" i="1" s="1"/>
  <c r="D25" i="1"/>
  <c r="U25" i="1" s="1"/>
  <c r="D16" i="1"/>
  <c r="U16" i="1" s="1"/>
  <c r="D14" i="1"/>
  <c r="U14" i="1" s="1"/>
  <c r="D26" i="1"/>
  <c r="U26" i="1" s="1"/>
  <c r="D18" i="1"/>
  <c r="U18" i="1" s="1"/>
  <c r="D11" i="1"/>
  <c r="U11" i="1" s="1"/>
  <c r="D21" i="1"/>
  <c r="U21" i="1" s="1"/>
  <c r="D13" i="1"/>
  <c r="U13" i="1" s="1"/>
  <c r="D22" i="1"/>
  <c r="U22" i="1" s="1"/>
  <c r="D15" i="1"/>
  <c r="U15" i="1" s="1"/>
  <c r="D28" i="1"/>
  <c r="U28" i="1" s="1"/>
  <c r="D19" i="1"/>
  <c r="U19" i="1" s="1"/>
  <c r="D27" i="1"/>
  <c r="U27" i="1" s="1"/>
  <c r="D12" i="1"/>
  <c r="U12" i="1" s="1"/>
  <c r="D24" i="1"/>
  <c r="U24" i="1" s="1"/>
  <c r="D17" i="1"/>
  <c r="U17" i="1" s="1"/>
  <c r="D23" i="1"/>
  <c r="U23" i="1" s="1"/>
  <c r="D10" i="1"/>
  <c r="D29" i="1"/>
  <c r="U29" i="1" s="1"/>
  <c r="D30" i="1"/>
  <c r="U30" i="1" s="1"/>
  <c r="D20" i="1"/>
  <c r="U20" i="1" s="1"/>
  <c r="AV71" i="1"/>
  <c r="AL72" i="1"/>
  <c r="AT70" i="1"/>
  <c r="D34" i="1"/>
  <c r="U34" i="1" s="1"/>
  <c r="U32" i="1"/>
  <c r="T37" i="1"/>
  <c r="AF37" i="1" s="1"/>
  <c r="E37" i="1"/>
  <c r="V37" i="1" s="1"/>
  <c r="W37" i="1" s="1"/>
  <c r="C38" i="1"/>
  <c r="AW196" i="1"/>
  <c r="T11" i="1"/>
  <c r="AF11" i="1" s="1"/>
  <c r="C13" i="1"/>
  <c r="U36" i="1"/>
  <c r="AB75" i="1"/>
  <c r="I66" i="1"/>
  <c r="AW70" i="1"/>
  <c r="C66" i="1"/>
  <c r="A71" i="1"/>
  <c r="X70" i="1"/>
  <c r="D31" i="1"/>
  <c r="U31" i="1" s="1"/>
  <c r="D33" i="1"/>
  <c r="U33" i="1" s="1"/>
  <c r="S65" i="1"/>
  <c r="Y69" i="1"/>
  <c r="Z69" i="1"/>
  <c r="AA69" i="1" s="1"/>
  <c r="AH69" i="1" s="1"/>
  <c r="AJ70" i="1"/>
  <c r="E11" i="1" l="1"/>
  <c r="V11" i="1" s="1"/>
  <c r="W11" i="1" s="1"/>
  <c r="AG11" i="1" s="1"/>
  <c r="B11" i="1" s="1"/>
  <c r="AU197" i="1"/>
  <c r="AV198" i="1"/>
  <c r="AN74" i="1"/>
  <c r="AP74" i="1" s="1"/>
  <c r="AR200" i="1"/>
  <c r="AS199" i="1"/>
  <c r="AT199" i="1" s="1"/>
  <c r="AW71" i="1"/>
  <c r="T65" i="1"/>
  <c r="S66" i="1"/>
  <c r="S67" i="1" s="1"/>
  <c r="S68" i="1" s="1"/>
  <c r="S69" i="1" s="1"/>
  <c r="S70" i="1" s="1"/>
  <c r="Y70" i="1"/>
  <c r="AJ71" i="1"/>
  <c r="Z70" i="1"/>
  <c r="AA70" i="1" s="1"/>
  <c r="AH70" i="1" s="1"/>
  <c r="C67" i="1"/>
  <c r="AB76" i="1"/>
  <c r="AG37" i="1"/>
  <c r="B37" i="1" s="1"/>
  <c r="A72" i="1"/>
  <c r="X71" i="1"/>
  <c r="H66" i="1"/>
  <c r="I67" i="1"/>
  <c r="E13" i="1"/>
  <c r="V13" i="1" s="1"/>
  <c r="W13" i="1" s="1"/>
  <c r="T13" i="1"/>
  <c r="AF13" i="1" s="1"/>
  <c r="C14" i="1"/>
  <c r="U10" i="1"/>
  <c r="E10" i="1"/>
  <c r="V10" i="1" s="1"/>
  <c r="AV72" i="1"/>
  <c r="AL73" i="1"/>
  <c r="AQ72" i="1"/>
  <c r="AR72" i="1"/>
  <c r="AO72" i="1" s="1"/>
  <c r="E38" i="1"/>
  <c r="V38" i="1" s="1"/>
  <c r="T38" i="1"/>
  <c r="AF38" i="1" s="1"/>
  <c r="C39" i="1"/>
  <c r="E12" i="1"/>
  <c r="V12" i="1" s="1"/>
  <c r="W12" i="1" s="1"/>
  <c r="AW197" i="1"/>
  <c r="U38" i="1"/>
  <c r="S39" i="1"/>
  <c r="W38" i="1" l="1"/>
  <c r="AG38" i="1" s="1"/>
  <c r="B38" i="1" s="1"/>
  <c r="AT72" i="1"/>
  <c r="T66" i="1"/>
  <c r="U39" i="1"/>
  <c r="S40" i="1"/>
  <c r="T14" i="1"/>
  <c r="AF14" i="1" s="1"/>
  <c r="E14" i="1"/>
  <c r="V14" i="1" s="1"/>
  <c r="W14" i="1" s="1"/>
  <c r="C15" i="1"/>
  <c r="T67" i="1"/>
  <c r="C68" i="1"/>
  <c r="AW72" i="1"/>
  <c r="A73" i="1"/>
  <c r="X72" i="1"/>
  <c r="AG13" i="1"/>
  <c r="B13" i="1" s="1"/>
  <c r="AJ72" i="1"/>
  <c r="Y71" i="1"/>
  <c r="Z71" i="1"/>
  <c r="AA71" i="1" s="1"/>
  <c r="AH71" i="1" s="1"/>
  <c r="S71" i="1"/>
  <c r="AB77" i="1"/>
  <c r="AU198" i="1"/>
  <c r="AV199" i="1"/>
  <c r="AN75" i="1"/>
  <c r="AP75" i="1" s="1"/>
  <c r="AW198" i="1"/>
  <c r="E39" i="1"/>
  <c r="V39" i="1" s="1"/>
  <c r="W39" i="1" s="1"/>
  <c r="T39" i="1"/>
  <c r="AF39" i="1" s="1"/>
  <c r="C40" i="1"/>
  <c r="H67" i="1"/>
  <c r="I68" i="1"/>
  <c r="AQ73" i="1"/>
  <c r="AR73" i="1"/>
  <c r="AO73" i="1" s="1"/>
  <c r="AG12" i="1"/>
  <c r="B12" i="1" s="1"/>
  <c r="W10" i="1"/>
  <c r="AR201" i="1"/>
  <c r="AS200" i="1"/>
  <c r="AT200" i="1" s="1"/>
  <c r="AL74" i="1"/>
  <c r="AV73" i="1"/>
  <c r="AG39" i="1" l="1"/>
  <c r="B39" i="1" s="1"/>
  <c r="AG14" i="1"/>
  <c r="B14" i="1" s="1"/>
  <c r="AQ74" i="1"/>
  <c r="AR74" i="1"/>
  <c r="AO74" i="1" s="1"/>
  <c r="AG10" i="1"/>
  <c r="B10" i="1" s="1"/>
  <c r="AT73" i="1"/>
  <c r="E40" i="1"/>
  <c r="V40" i="1" s="1"/>
  <c r="T40" i="1"/>
  <c r="AF40" i="1" s="1"/>
  <c r="C41" i="1"/>
  <c r="AV74" i="1"/>
  <c r="AL75" i="1"/>
  <c r="Y72" i="1"/>
  <c r="AJ73" i="1"/>
  <c r="Z72" i="1"/>
  <c r="AA72" i="1" s="1"/>
  <c r="AH72" i="1" s="1"/>
  <c r="S72" i="1"/>
  <c r="T68" i="1"/>
  <c r="C69" i="1"/>
  <c r="E15" i="1"/>
  <c r="V15" i="1" s="1"/>
  <c r="W15" i="1" s="1"/>
  <c r="T15" i="1"/>
  <c r="AF15" i="1" s="1"/>
  <c r="C16" i="1"/>
  <c r="U40" i="1"/>
  <c r="S41" i="1"/>
  <c r="AU199" i="1"/>
  <c r="AV200" i="1"/>
  <c r="AN76" i="1"/>
  <c r="AP76" i="1" s="1"/>
  <c r="AW199" i="1"/>
  <c r="A74" i="1"/>
  <c r="X73" i="1"/>
  <c r="AR202" i="1"/>
  <c r="AS201" i="1"/>
  <c r="AT201" i="1" s="1"/>
  <c r="H68" i="1"/>
  <c r="I69" i="1"/>
  <c r="AW73" i="1"/>
  <c r="AB78" i="1"/>
  <c r="W40" i="1" l="1"/>
  <c r="AR75" i="1"/>
  <c r="AO75" i="1" s="1"/>
  <c r="AQ75" i="1"/>
  <c r="AN77" i="1"/>
  <c r="AU200" i="1"/>
  <c r="AV201" i="1"/>
  <c r="AR203" i="1"/>
  <c r="AS202" i="1"/>
  <c r="AT202" i="1" s="1"/>
  <c r="AW201" i="1" s="1"/>
  <c r="X74" i="1"/>
  <c r="A75" i="1"/>
  <c r="AW74" i="1"/>
  <c r="H69" i="1"/>
  <c r="I70" i="1"/>
  <c r="T16" i="1"/>
  <c r="AF16" i="1" s="1"/>
  <c r="E16" i="1"/>
  <c r="V16" i="1" s="1"/>
  <c r="W16" i="1" s="1"/>
  <c r="C17" i="1"/>
  <c r="T69" i="1"/>
  <c r="C70" i="1"/>
  <c r="E41" i="1"/>
  <c r="V41" i="1" s="1"/>
  <c r="T41" i="1"/>
  <c r="AF41" i="1" s="1"/>
  <c r="C42" i="1"/>
  <c r="AT74" i="1"/>
  <c r="Y73" i="1"/>
  <c r="Z73" i="1"/>
  <c r="AA73" i="1" s="1"/>
  <c r="AH73" i="1" s="1"/>
  <c r="AJ74" i="1"/>
  <c r="S73" i="1"/>
  <c r="AL76" i="1"/>
  <c r="AV75" i="1"/>
  <c r="U41" i="1"/>
  <c r="S42" i="1"/>
  <c r="AG15" i="1"/>
  <c r="B15" i="1" s="1"/>
  <c r="AG40" i="1"/>
  <c r="B40" i="1" s="1"/>
  <c r="AB79" i="1"/>
  <c r="AW200" i="1"/>
  <c r="AT75" i="1" l="1"/>
  <c r="W41" i="1"/>
  <c r="AG41" i="1" s="1"/>
  <c r="B41" i="1" s="1"/>
  <c r="AG16" i="1"/>
  <c r="B16" i="1" s="1"/>
  <c r="AL77" i="1"/>
  <c r="AV76" i="1"/>
  <c r="AB80" i="1"/>
  <c r="Z74" i="1"/>
  <c r="AA74" i="1" s="1"/>
  <c r="AH74" i="1" s="1"/>
  <c r="AJ75" i="1"/>
  <c r="Y74" i="1"/>
  <c r="S74" i="1"/>
  <c r="X75" i="1"/>
  <c r="A76" i="1"/>
  <c r="AV202" i="1"/>
  <c r="AU201" i="1"/>
  <c r="AN78" i="1"/>
  <c r="AW75" i="1"/>
  <c r="AQ76" i="1"/>
  <c r="AR76" i="1"/>
  <c r="AO76" i="1" s="1"/>
  <c r="U42" i="1"/>
  <c r="S43" i="1"/>
  <c r="AP77" i="1"/>
  <c r="E42" i="1"/>
  <c r="V42" i="1" s="1"/>
  <c r="T42" i="1"/>
  <c r="AF42" i="1" s="1"/>
  <c r="C43" i="1"/>
  <c r="T70" i="1"/>
  <c r="C71" i="1"/>
  <c r="T17" i="1"/>
  <c r="AF17" i="1" s="1"/>
  <c r="E17" i="1"/>
  <c r="V17" i="1" s="1"/>
  <c r="W17" i="1" s="1"/>
  <c r="C18" i="1"/>
  <c r="H70" i="1"/>
  <c r="I71" i="1"/>
  <c r="AS203" i="1"/>
  <c r="AT203" i="1" s="1"/>
  <c r="AR204" i="1"/>
  <c r="W42" i="1" l="1"/>
  <c r="AT76" i="1"/>
  <c r="E18" i="1"/>
  <c r="V18" i="1" s="1"/>
  <c r="W18" i="1" s="1"/>
  <c r="T18" i="1"/>
  <c r="AF18" i="1" s="1"/>
  <c r="C19" i="1"/>
  <c r="AU202" i="1"/>
  <c r="AN79" i="1"/>
  <c r="AP79" i="1" s="1"/>
  <c r="AV203" i="1"/>
  <c r="U43" i="1"/>
  <c r="S44" i="1"/>
  <c r="AR77" i="1"/>
  <c r="AO77" i="1" s="1"/>
  <c r="AQ77" i="1"/>
  <c r="AL78" i="1"/>
  <c r="AV77" i="1"/>
  <c r="A77" i="1"/>
  <c r="X76" i="1"/>
  <c r="AR205" i="1"/>
  <c r="AS204" i="1"/>
  <c r="AT204" i="1" s="1"/>
  <c r="T71" i="1"/>
  <c r="C72" i="1"/>
  <c r="H71" i="1"/>
  <c r="I72" i="1"/>
  <c r="AG17" i="1"/>
  <c r="B17" i="1" s="1"/>
  <c r="AG42" i="1"/>
  <c r="B42" i="1" s="1"/>
  <c r="AP78" i="1"/>
  <c r="E43" i="1"/>
  <c r="V43" i="1" s="1"/>
  <c r="T43" i="1"/>
  <c r="AF43" i="1" s="1"/>
  <c r="C44" i="1"/>
  <c r="AW202" i="1"/>
  <c r="AW76" i="1"/>
  <c r="Z75" i="1"/>
  <c r="AA75" i="1" s="1"/>
  <c r="AH75" i="1" s="1"/>
  <c r="AJ76" i="1"/>
  <c r="Y75" i="1"/>
  <c r="S75" i="1"/>
  <c r="AB81" i="1"/>
  <c r="W43" i="1" l="1"/>
  <c r="AG43" i="1" s="1"/>
  <c r="B43" i="1" s="1"/>
  <c r="AT77" i="1"/>
  <c r="AG18" i="1"/>
  <c r="B18" i="1" s="1"/>
  <c r="T72" i="1"/>
  <c r="C73" i="1"/>
  <c r="AU203" i="1"/>
  <c r="AN80" i="1"/>
  <c r="AP80" i="1" s="1"/>
  <c r="AV204" i="1"/>
  <c r="U44" i="1"/>
  <c r="S45" i="1"/>
  <c r="E44" i="1"/>
  <c r="V44" i="1" s="1"/>
  <c r="T44" i="1"/>
  <c r="AF44" i="1" s="1"/>
  <c r="C45" i="1"/>
  <c r="AB82" i="1"/>
  <c r="AR206" i="1"/>
  <c r="AS205" i="1"/>
  <c r="AT205" i="1" s="1"/>
  <c r="X77" i="1"/>
  <c r="A78" i="1"/>
  <c r="AW203" i="1"/>
  <c r="H72" i="1"/>
  <c r="I73" i="1"/>
  <c r="AQ78" i="1"/>
  <c r="AR78" i="1"/>
  <c r="AO78" i="1" s="1"/>
  <c r="AW77" i="1"/>
  <c r="AJ77" i="1"/>
  <c r="Y76" i="1"/>
  <c r="Z76" i="1"/>
  <c r="AA76" i="1" s="1"/>
  <c r="AH76" i="1" s="1"/>
  <c r="S76" i="1"/>
  <c r="AL79" i="1"/>
  <c r="AV78" i="1"/>
  <c r="E19" i="1"/>
  <c r="V19" i="1" s="1"/>
  <c r="W19" i="1" s="1"/>
  <c r="T19" i="1"/>
  <c r="AF19" i="1" s="1"/>
  <c r="C20" i="1"/>
  <c r="W44" i="1" l="1"/>
  <c r="AG19" i="1"/>
  <c r="B19" i="1" s="1"/>
  <c r="AQ79" i="1"/>
  <c r="AR79" i="1"/>
  <c r="AO79" i="1" s="1"/>
  <c r="Y77" i="1"/>
  <c r="AJ78" i="1"/>
  <c r="Z77" i="1"/>
  <c r="AA77" i="1" s="1"/>
  <c r="AH77" i="1" s="1"/>
  <c r="S77" i="1"/>
  <c r="E45" i="1"/>
  <c r="V45" i="1" s="1"/>
  <c r="T45" i="1"/>
  <c r="AF45" i="1" s="1"/>
  <c r="C46" i="1"/>
  <c r="U45" i="1"/>
  <c r="S46" i="1"/>
  <c r="AL80" i="1"/>
  <c r="AV79" i="1"/>
  <c r="T20" i="1"/>
  <c r="AF20" i="1" s="1"/>
  <c r="E20" i="1"/>
  <c r="V20" i="1" s="1"/>
  <c r="W20" i="1" s="1"/>
  <c r="C21" i="1"/>
  <c r="AN81" i="1"/>
  <c r="AP81" i="1" s="1"/>
  <c r="AU204" i="1"/>
  <c r="AV205" i="1"/>
  <c r="H73" i="1"/>
  <c r="I74" i="1"/>
  <c r="X78" i="1"/>
  <c r="A79" i="1"/>
  <c r="AS206" i="1"/>
  <c r="AT206" i="1" s="1"/>
  <c r="AR207" i="1"/>
  <c r="K34" i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/>
  <c r="K65" i="1" s="1"/>
  <c r="AB83" i="1"/>
  <c r="AG44" i="1"/>
  <c r="B44" i="1" s="1"/>
  <c r="AW78" i="1"/>
  <c r="AT78" i="1"/>
  <c r="AW204" i="1"/>
  <c r="T73" i="1"/>
  <c r="C74" i="1"/>
  <c r="AT79" i="1" l="1"/>
  <c r="W45" i="1"/>
  <c r="AG45" i="1" s="1"/>
  <c r="B45" i="1" s="1"/>
  <c r="AG20" i="1"/>
  <c r="B20" i="1" s="1"/>
  <c r="AQ80" i="1"/>
  <c r="AR80" i="1"/>
  <c r="AO80" i="1" s="1"/>
  <c r="AU205" i="1"/>
  <c r="AV206" i="1"/>
  <c r="AN82" i="1"/>
  <c r="AP82" i="1" s="1"/>
  <c r="Y78" i="1"/>
  <c r="Z78" i="1"/>
  <c r="AA78" i="1" s="1"/>
  <c r="AH78" i="1" s="1"/>
  <c r="AJ79" i="1"/>
  <c r="S78" i="1"/>
  <c r="AW205" i="1"/>
  <c r="AB84" i="1"/>
  <c r="L65" i="1"/>
  <c r="K66" i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AW79" i="1"/>
  <c r="AV80" i="1"/>
  <c r="AL81" i="1"/>
  <c r="U46" i="1"/>
  <c r="S47" i="1"/>
  <c r="H74" i="1"/>
  <c r="I75" i="1"/>
  <c r="E21" i="1"/>
  <c r="V21" i="1" s="1"/>
  <c r="W21" i="1" s="1"/>
  <c r="T21" i="1"/>
  <c r="AF21" i="1" s="1"/>
  <c r="C22" i="1"/>
  <c r="T74" i="1"/>
  <c r="C75" i="1"/>
  <c r="AS207" i="1"/>
  <c r="AT207" i="1" s="1"/>
  <c r="AR208" i="1"/>
  <c r="X79" i="1"/>
  <c r="A80" i="1"/>
  <c r="E46" i="1"/>
  <c r="V46" i="1" s="1"/>
  <c r="T46" i="1"/>
  <c r="AF46" i="1" s="1"/>
  <c r="C47" i="1"/>
  <c r="AT80" i="1" l="1"/>
  <c r="W46" i="1"/>
  <c r="AQ81" i="1"/>
  <c r="AR81" i="1"/>
  <c r="AO81" i="1" s="1"/>
  <c r="E47" i="1"/>
  <c r="V47" i="1" s="1"/>
  <c r="T47" i="1"/>
  <c r="AF47" i="1" s="1"/>
  <c r="C48" i="1"/>
  <c r="AJ80" i="1"/>
  <c r="Y79" i="1"/>
  <c r="Z79" i="1"/>
  <c r="AA79" i="1" s="1"/>
  <c r="AH79" i="1" s="1"/>
  <c r="S79" i="1"/>
  <c r="T75" i="1"/>
  <c r="C76" i="1"/>
  <c r="E22" i="1"/>
  <c r="V22" i="1" s="1"/>
  <c r="W22" i="1" s="1"/>
  <c r="T22" i="1"/>
  <c r="AF22" i="1" s="1"/>
  <c r="C23" i="1"/>
  <c r="H75" i="1"/>
  <c r="I76" i="1"/>
  <c r="AB85" i="1"/>
  <c r="AV81" i="1"/>
  <c r="AL82" i="1"/>
  <c r="AG46" i="1"/>
  <c r="B46" i="1" s="1"/>
  <c r="AR209" i="1"/>
  <c r="AS208" i="1"/>
  <c r="AT208" i="1" s="1"/>
  <c r="AW207" i="1" s="1"/>
  <c r="AG21" i="1"/>
  <c r="B21" i="1" s="1"/>
  <c r="AW80" i="1"/>
  <c r="A81" i="1"/>
  <c r="X80" i="1"/>
  <c r="K80" i="1"/>
  <c r="AU206" i="1"/>
  <c r="AV207" i="1"/>
  <c r="AN83" i="1"/>
  <c r="U47" i="1"/>
  <c r="W47" i="1" s="1"/>
  <c r="S48" i="1"/>
  <c r="P65" i="1"/>
  <c r="Q65" i="1" s="1"/>
  <c r="M65" i="1"/>
  <c r="N65" i="1" s="1"/>
  <c r="L66" i="1"/>
  <c r="AW206" i="1"/>
  <c r="AQ82" i="1" l="1"/>
  <c r="AR82" i="1"/>
  <c r="AO82" i="1" s="1"/>
  <c r="AG22" i="1"/>
  <c r="B22" i="1" s="1"/>
  <c r="AG47" i="1"/>
  <c r="B47" i="1" s="1"/>
  <c r="AW81" i="1"/>
  <c r="K81" i="1"/>
  <c r="A82" i="1"/>
  <c r="X81" i="1"/>
  <c r="AR210" i="1"/>
  <c r="AS209" i="1"/>
  <c r="AT209" i="1" s="1"/>
  <c r="AB86" i="1"/>
  <c r="AC65" i="1"/>
  <c r="AE65" i="1" s="1"/>
  <c r="AF65" i="1" s="1"/>
  <c r="G65" i="1"/>
  <c r="H76" i="1"/>
  <c r="I77" i="1"/>
  <c r="E48" i="1"/>
  <c r="V48" i="1" s="1"/>
  <c r="T48" i="1"/>
  <c r="AF48" i="1" s="1"/>
  <c r="C49" i="1"/>
  <c r="AV82" i="1"/>
  <c r="AL83" i="1"/>
  <c r="AP83" i="1"/>
  <c r="AT81" i="1"/>
  <c r="Q66" i="1"/>
  <c r="M66" i="1"/>
  <c r="N66" i="1" s="1"/>
  <c r="P66" i="1"/>
  <c r="L67" i="1"/>
  <c r="U48" i="1"/>
  <c r="S49" i="1"/>
  <c r="Y80" i="1"/>
  <c r="Z80" i="1"/>
  <c r="AA80" i="1" s="1"/>
  <c r="AH80" i="1" s="1"/>
  <c r="AJ81" i="1"/>
  <c r="S80" i="1"/>
  <c r="AN84" i="1"/>
  <c r="AP84" i="1" s="1"/>
  <c r="AU207" i="1"/>
  <c r="AV208" i="1"/>
  <c r="T23" i="1"/>
  <c r="AF23" i="1" s="1"/>
  <c r="E23" i="1"/>
  <c r="V23" i="1" s="1"/>
  <c r="W23" i="1" s="1"/>
  <c r="C24" i="1"/>
  <c r="T76" i="1"/>
  <c r="C77" i="1"/>
  <c r="AT82" i="1" l="1"/>
  <c r="W48" i="1"/>
  <c r="AG48" i="1" s="1"/>
  <c r="B48" i="1" s="1"/>
  <c r="AG23" i="1"/>
  <c r="B23" i="1" s="1"/>
  <c r="U49" i="1"/>
  <c r="S50" i="1"/>
  <c r="AC66" i="1"/>
  <c r="AE66" i="1" s="1"/>
  <c r="AF66" i="1" s="1"/>
  <c r="G66" i="1"/>
  <c r="H77" i="1"/>
  <c r="I78" i="1"/>
  <c r="AB87" i="1"/>
  <c r="X82" i="1"/>
  <c r="K82" i="1"/>
  <c r="A83" i="1"/>
  <c r="F65" i="1"/>
  <c r="J65" i="1" s="1"/>
  <c r="AU208" i="1"/>
  <c r="AV209" i="1"/>
  <c r="AN85" i="1"/>
  <c r="AP85" i="1" s="1"/>
  <c r="AR83" i="1"/>
  <c r="AO83" i="1" s="1"/>
  <c r="AQ83" i="1"/>
  <c r="AW208" i="1"/>
  <c r="P67" i="1"/>
  <c r="Q67" i="1"/>
  <c r="M67" i="1"/>
  <c r="N67" i="1" s="1"/>
  <c r="L68" i="1"/>
  <c r="AR211" i="1"/>
  <c r="AS210" i="1"/>
  <c r="AT210" i="1" s="1"/>
  <c r="T77" i="1"/>
  <c r="C78" i="1"/>
  <c r="T24" i="1"/>
  <c r="AF24" i="1" s="1"/>
  <c r="E24" i="1"/>
  <c r="V24" i="1" s="1"/>
  <c r="W24" i="1" s="1"/>
  <c r="C25" i="1"/>
  <c r="AW82" i="1"/>
  <c r="AV83" i="1"/>
  <c r="AL84" i="1"/>
  <c r="T49" i="1"/>
  <c r="AF49" i="1" s="1"/>
  <c r="E49" i="1"/>
  <c r="V49" i="1" s="1"/>
  <c r="W49" i="1" s="1"/>
  <c r="C50" i="1"/>
  <c r="Y81" i="1"/>
  <c r="Z81" i="1"/>
  <c r="AA81" i="1" s="1"/>
  <c r="AH81" i="1" s="1"/>
  <c r="AJ82" i="1"/>
  <c r="S81" i="1"/>
  <c r="AG49" i="1" l="1"/>
  <c r="B49" i="1" s="1"/>
  <c r="AG24" i="1"/>
  <c r="B24" i="1" s="1"/>
  <c r="AR84" i="1"/>
  <c r="AO84" i="1" s="1"/>
  <c r="AQ84" i="1"/>
  <c r="AT84" i="1" s="1"/>
  <c r="AN86" i="1"/>
  <c r="AV210" i="1"/>
  <c r="AU209" i="1"/>
  <c r="AT83" i="1"/>
  <c r="AW209" i="1"/>
  <c r="O65" i="1"/>
  <c r="R65" i="1" s="1"/>
  <c r="H78" i="1"/>
  <c r="I79" i="1"/>
  <c r="U50" i="1"/>
  <c r="S51" i="1"/>
  <c r="AR212" i="1"/>
  <c r="AS211" i="1"/>
  <c r="AT211" i="1" s="1"/>
  <c r="P68" i="1"/>
  <c r="M68" i="1"/>
  <c r="N68" i="1" s="1"/>
  <c r="L69" i="1"/>
  <c r="AL85" i="1"/>
  <c r="AV84" i="1"/>
  <c r="AP86" i="1"/>
  <c r="Z82" i="1"/>
  <c r="AA82" i="1" s="1"/>
  <c r="AH82" i="1" s="1"/>
  <c r="Y82" i="1"/>
  <c r="AJ83" i="1"/>
  <c r="S82" i="1"/>
  <c r="AC67" i="1"/>
  <c r="AE67" i="1" s="1"/>
  <c r="AF67" i="1" s="1"/>
  <c r="G67" i="1"/>
  <c r="AW83" i="1"/>
  <c r="K83" i="1"/>
  <c r="A84" i="1"/>
  <c r="X83" i="1"/>
  <c r="AB88" i="1"/>
  <c r="F66" i="1"/>
  <c r="O66" i="1" s="1"/>
  <c r="R66" i="1" s="1"/>
  <c r="E50" i="1"/>
  <c r="V50" i="1" s="1"/>
  <c r="T50" i="1"/>
  <c r="AF50" i="1" s="1"/>
  <c r="C51" i="1"/>
  <c r="T25" i="1"/>
  <c r="AF25" i="1" s="1"/>
  <c r="E25" i="1"/>
  <c r="V25" i="1" s="1"/>
  <c r="W25" i="1" s="1"/>
  <c r="C26" i="1"/>
  <c r="T78" i="1"/>
  <c r="C79" i="1"/>
  <c r="Q68" i="1"/>
  <c r="W50" i="1" l="1"/>
  <c r="J66" i="1"/>
  <c r="AR85" i="1"/>
  <c r="AO85" i="1" s="1"/>
  <c r="AQ85" i="1"/>
  <c r="AG50" i="1"/>
  <c r="B50" i="1" s="1"/>
  <c r="AJ84" i="1"/>
  <c r="Y83" i="1"/>
  <c r="Z83" i="1"/>
  <c r="AA83" i="1" s="1"/>
  <c r="AH83" i="1" s="1"/>
  <c r="S83" i="1"/>
  <c r="AC68" i="1"/>
  <c r="AE68" i="1" s="1"/>
  <c r="AF68" i="1" s="1"/>
  <c r="G68" i="1"/>
  <c r="H79" i="1"/>
  <c r="I80" i="1"/>
  <c r="AL86" i="1"/>
  <c r="AV85" i="1"/>
  <c r="Q69" i="1"/>
  <c r="K84" i="1"/>
  <c r="X84" i="1"/>
  <c r="A85" i="1"/>
  <c r="T79" i="1"/>
  <c r="C80" i="1"/>
  <c r="T26" i="1"/>
  <c r="AF26" i="1" s="1"/>
  <c r="E26" i="1"/>
  <c r="V26" i="1" s="1"/>
  <c r="W26" i="1" s="1"/>
  <c r="C27" i="1"/>
  <c r="E51" i="1"/>
  <c r="V51" i="1" s="1"/>
  <c r="T51" i="1"/>
  <c r="AF51" i="1" s="1"/>
  <c r="C52" i="1"/>
  <c r="AB89" i="1"/>
  <c r="AU210" i="1"/>
  <c r="AV211" i="1"/>
  <c r="AN87" i="1"/>
  <c r="U51" i="1"/>
  <c r="S52" i="1"/>
  <c r="AW84" i="1"/>
  <c r="AG25" i="1"/>
  <c r="B25" i="1" s="1"/>
  <c r="F67" i="1"/>
  <c r="O67" i="1" s="1"/>
  <c r="R67" i="1" s="1"/>
  <c r="P69" i="1"/>
  <c r="M69" i="1"/>
  <c r="N69" i="1" s="1"/>
  <c r="L70" i="1"/>
  <c r="AS212" i="1"/>
  <c r="AT212" i="1" s="1"/>
  <c r="AR213" i="1"/>
  <c r="AW210" i="1"/>
  <c r="AT85" i="1" l="1"/>
  <c r="W51" i="1"/>
  <c r="J67" i="1"/>
  <c r="AG51" i="1"/>
  <c r="B51" i="1" s="1"/>
  <c r="AJ85" i="1"/>
  <c r="Y84" i="1"/>
  <c r="Z84" i="1"/>
  <c r="AA84" i="1" s="1"/>
  <c r="AH84" i="1" s="1"/>
  <c r="S84" i="1"/>
  <c r="AV212" i="1"/>
  <c r="AN88" i="1"/>
  <c r="AU211" i="1"/>
  <c r="AL87" i="1"/>
  <c r="AV86" i="1"/>
  <c r="M70" i="1"/>
  <c r="N70" i="1" s="1"/>
  <c r="L71" i="1"/>
  <c r="U52" i="1"/>
  <c r="S53" i="1"/>
  <c r="AW211" i="1"/>
  <c r="AB90" i="1"/>
  <c r="AG26" i="1"/>
  <c r="B26" i="1" s="1"/>
  <c r="H80" i="1"/>
  <c r="I81" i="1"/>
  <c r="AC69" i="1"/>
  <c r="AE69" i="1" s="1"/>
  <c r="AF69" i="1" s="1"/>
  <c r="G69" i="1"/>
  <c r="AW85" i="1"/>
  <c r="AP87" i="1"/>
  <c r="AR86" i="1"/>
  <c r="AO86" i="1" s="1"/>
  <c r="AQ86" i="1"/>
  <c r="AR214" i="1"/>
  <c r="AS213" i="1"/>
  <c r="AT213" i="1" s="1"/>
  <c r="AW212" i="1" s="1"/>
  <c r="P70" i="1"/>
  <c r="E52" i="1"/>
  <c r="V52" i="1" s="1"/>
  <c r="T52" i="1"/>
  <c r="AF52" i="1" s="1"/>
  <c r="C53" i="1"/>
  <c r="T27" i="1"/>
  <c r="AF27" i="1" s="1"/>
  <c r="E27" i="1"/>
  <c r="V27" i="1" s="1"/>
  <c r="W27" i="1" s="1"/>
  <c r="C28" i="1"/>
  <c r="T80" i="1"/>
  <c r="C81" i="1"/>
  <c r="A86" i="1"/>
  <c r="X85" i="1"/>
  <c r="K85" i="1"/>
  <c r="Q70" i="1"/>
  <c r="F68" i="1"/>
  <c r="P71" i="1" l="1"/>
  <c r="W52" i="1"/>
  <c r="Q71" i="1"/>
  <c r="AG52" i="1"/>
  <c r="B52" i="1" s="1"/>
  <c r="Y85" i="1"/>
  <c r="AJ86" i="1"/>
  <c r="Z85" i="1"/>
  <c r="AA85" i="1" s="1"/>
  <c r="AH85" i="1" s="1"/>
  <c r="S85" i="1"/>
  <c r="AG27" i="1"/>
  <c r="B27" i="1" s="1"/>
  <c r="AQ87" i="1"/>
  <c r="AR87" i="1"/>
  <c r="AO87" i="1" s="1"/>
  <c r="AB91" i="1"/>
  <c r="AV87" i="1"/>
  <c r="AL88" i="1"/>
  <c r="A87" i="1"/>
  <c r="X86" i="1"/>
  <c r="K86" i="1"/>
  <c r="AT86" i="1"/>
  <c r="F69" i="1"/>
  <c r="O69" i="1" s="1"/>
  <c r="R69" i="1" s="1"/>
  <c r="M71" i="1"/>
  <c r="N71" i="1" s="1"/>
  <c r="L72" i="1"/>
  <c r="J68" i="1"/>
  <c r="T81" i="1"/>
  <c r="C82" i="1"/>
  <c r="E28" i="1"/>
  <c r="V28" i="1" s="1"/>
  <c r="W28" i="1" s="1"/>
  <c r="T28" i="1"/>
  <c r="AF28" i="1" s="1"/>
  <c r="C29" i="1"/>
  <c r="E53" i="1"/>
  <c r="V53" i="1" s="1"/>
  <c r="T53" i="1"/>
  <c r="AF53" i="1" s="1"/>
  <c r="C54" i="1"/>
  <c r="U53" i="1"/>
  <c r="S54" i="1"/>
  <c r="AC70" i="1"/>
  <c r="AE70" i="1" s="1"/>
  <c r="AF70" i="1" s="1"/>
  <c r="G70" i="1"/>
  <c r="AW86" i="1"/>
  <c r="AV213" i="1"/>
  <c r="AN89" i="1"/>
  <c r="AU212" i="1"/>
  <c r="O68" i="1"/>
  <c r="R68" i="1" s="1"/>
  <c r="AR215" i="1"/>
  <c r="AS214" i="1"/>
  <c r="AT214" i="1" s="1"/>
  <c r="H81" i="1"/>
  <c r="I82" i="1"/>
  <c r="AP88" i="1"/>
  <c r="W53" i="1" l="1"/>
  <c r="AG53" i="1" s="1"/>
  <c r="B53" i="1" s="1"/>
  <c r="AG28" i="1"/>
  <c r="B28" i="1" s="1"/>
  <c r="AR88" i="1"/>
  <c r="AO88" i="1" s="1"/>
  <c r="AQ88" i="1"/>
  <c r="AB92" i="1"/>
  <c r="AW87" i="1"/>
  <c r="E54" i="1"/>
  <c r="V54" i="1" s="1"/>
  <c r="T54" i="1"/>
  <c r="C55" i="1"/>
  <c r="E29" i="1"/>
  <c r="V29" i="1" s="1"/>
  <c r="W29" i="1" s="1"/>
  <c r="T29" i="1"/>
  <c r="AF29" i="1" s="1"/>
  <c r="C30" i="1"/>
  <c r="T82" i="1"/>
  <c r="C83" i="1"/>
  <c r="AC71" i="1"/>
  <c r="AE71" i="1" s="1"/>
  <c r="AF71" i="1" s="1"/>
  <c r="G71" i="1"/>
  <c r="Z86" i="1"/>
  <c r="AA86" i="1" s="1"/>
  <c r="AH86" i="1" s="1"/>
  <c r="AJ87" i="1"/>
  <c r="Y86" i="1"/>
  <c r="S86" i="1"/>
  <c r="H82" i="1"/>
  <c r="I83" i="1"/>
  <c r="AL89" i="1"/>
  <c r="AV88" i="1"/>
  <c r="M72" i="1"/>
  <c r="N72" i="1" s="1"/>
  <c r="L73" i="1"/>
  <c r="F70" i="1"/>
  <c r="O70" i="1" s="1"/>
  <c r="R70" i="1" s="1"/>
  <c r="AP89" i="1"/>
  <c r="AU213" i="1"/>
  <c r="AV214" i="1"/>
  <c r="AN90" i="1"/>
  <c r="AW213" i="1"/>
  <c r="U54" i="1"/>
  <c r="S55" i="1"/>
  <c r="P72" i="1"/>
  <c r="X87" i="1"/>
  <c r="K87" i="1"/>
  <c r="A88" i="1"/>
  <c r="AS215" i="1"/>
  <c r="AT215" i="1" s="1"/>
  <c r="AR216" i="1"/>
  <c r="J69" i="1"/>
  <c r="Q72" i="1"/>
  <c r="AT87" i="1"/>
  <c r="W54" i="1" l="1"/>
  <c r="AT88" i="1"/>
  <c r="Q73" i="1"/>
  <c r="J70" i="1"/>
  <c r="AG54" i="1"/>
  <c r="B54" i="1" s="1"/>
  <c r="AG29" i="1"/>
  <c r="B29" i="1" s="1"/>
  <c r="AU214" i="1"/>
  <c r="AV215" i="1"/>
  <c r="AN91" i="1"/>
  <c r="AP91" i="1" s="1"/>
  <c r="Y87" i="1"/>
  <c r="AJ88" i="1"/>
  <c r="Z87" i="1"/>
  <c r="AA87" i="1" s="1"/>
  <c r="AH87" i="1" s="1"/>
  <c r="S87" i="1"/>
  <c r="AL90" i="1"/>
  <c r="AV89" i="1"/>
  <c r="M73" i="1"/>
  <c r="N73" i="1" s="1"/>
  <c r="L74" i="1"/>
  <c r="E55" i="1"/>
  <c r="V55" i="1" s="1"/>
  <c r="T55" i="1"/>
  <c r="AF55" i="1" s="1"/>
  <c r="C56" i="1"/>
  <c r="X88" i="1"/>
  <c r="A89" i="1"/>
  <c r="K88" i="1"/>
  <c r="P73" i="1"/>
  <c r="AC72" i="1"/>
  <c r="AE72" i="1" s="1"/>
  <c r="AF72" i="1" s="1"/>
  <c r="G72" i="1"/>
  <c r="H83" i="1"/>
  <c r="I84" i="1"/>
  <c r="F71" i="1"/>
  <c r="J71" i="1" s="1"/>
  <c r="AQ89" i="1"/>
  <c r="AR89" i="1"/>
  <c r="AO89" i="1" s="1"/>
  <c r="T83" i="1"/>
  <c r="C84" i="1"/>
  <c r="E30" i="1"/>
  <c r="V30" i="1" s="1"/>
  <c r="W30" i="1" s="1"/>
  <c r="T30" i="1"/>
  <c r="AF30" i="1" s="1"/>
  <c r="C31" i="1"/>
  <c r="AB93" i="1"/>
  <c r="AW88" i="1"/>
  <c r="AW214" i="1"/>
  <c r="AP90" i="1"/>
  <c r="AF54" i="1"/>
  <c r="AK54" i="1" s="1"/>
  <c r="AS216" i="1"/>
  <c r="AT216" i="1" s="1"/>
  <c r="AR217" i="1"/>
  <c r="U55" i="1"/>
  <c r="S56" i="1"/>
  <c r="AT89" i="1" l="1"/>
  <c r="Q74" i="1"/>
  <c r="W55" i="1"/>
  <c r="AG55" i="1" s="1"/>
  <c r="B55" i="1" s="1"/>
  <c r="P74" i="1"/>
  <c r="O71" i="1"/>
  <c r="R71" i="1" s="1"/>
  <c r="AG30" i="1"/>
  <c r="B30" i="1" s="1"/>
  <c r="H84" i="1"/>
  <c r="I85" i="1"/>
  <c r="AC73" i="1"/>
  <c r="AE73" i="1" s="1"/>
  <c r="AF73" i="1" s="1"/>
  <c r="G73" i="1"/>
  <c r="AR218" i="1"/>
  <c r="AS217" i="1"/>
  <c r="AT217" i="1" s="1"/>
  <c r="AB94" i="1"/>
  <c r="AW89" i="1"/>
  <c r="U56" i="1"/>
  <c r="S57" i="1"/>
  <c r="Z88" i="1"/>
  <c r="AA88" i="1" s="1"/>
  <c r="AH88" i="1" s="1"/>
  <c r="AJ89" i="1"/>
  <c r="Y88" i="1"/>
  <c r="S88" i="1"/>
  <c r="AU215" i="1"/>
  <c r="AV216" i="1"/>
  <c r="AN92" i="1"/>
  <c r="AP92" i="1" s="1"/>
  <c r="E31" i="1"/>
  <c r="V31" i="1" s="1"/>
  <c r="W31" i="1" s="1"/>
  <c r="T31" i="1"/>
  <c r="AF31" i="1" s="1"/>
  <c r="C32" i="1"/>
  <c r="T84" i="1"/>
  <c r="C85" i="1"/>
  <c r="AQ90" i="1"/>
  <c r="AR90" i="1"/>
  <c r="AO90" i="1" s="1"/>
  <c r="F72" i="1"/>
  <c r="AW215" i="1"/>
  <c r="X89" i="1"/>
  <c r="A90" i="1"/>
  <c r="K89" i="1"/>
  <c r="E56" i="1"/>
  <c r="V56" i="1" s="1"/>
  <c r="T56" i="1"/>
  <c r="AF56" i="1" s="1"/>
  <c r="C57" i="1"/>
  <c r="M74" i="1"/>
  <c r="N74" i="1" s="1"/>
  <c r="L75" i="1"/>
  <c r="AV90" i="1"/>
  <c r="AL91" i="1"/>
  <c r="W56" i="1" l="1"/>
  <c r="AG56" i="1" s="1"/>
  <c r="B56" i="1" s="1"/>
  <c r="AT90" i="1"/>
  <c r="AG31" i="1"/>
  <c r="B31" i="1" s="1"/>
  <c r="M75" i="1"/>
  <c r="N75" i="1" s="1"/>
  <c r="L76" i="1"/>
  <c r="Y89" i="1"/>
  <c r="Z89" i="1"/>
  <c r="AA89" i="1" s="1"/>
  <c r="AH89" i="1" s="1"/>
  <c r="AJ90" i="1"/>
  <c r="S89" i="1"/>
  <c r="J72" i="1"/>
  <c r="AQ91" i="1"/>
  <c r="AR91" i="1"/>
  <c r="AO91" i="1" s="1"/>
  <c r="AW90" i="1"/>
  <c r="AV217" i="1"/>
  <c r="AN93" i="1"/>
  <c r="AP93" i="1" s="1"/>
  <c r="AU216" i="1"/>
  <c r="P75" i="1"/>
  <c r="K90" i="1"/>
  <c r="A91" i="1"/>
  <c r="X90" i="1"/>
  <c r="AC74" i="1"/>
  <c r="AE74" i="1" s="1"/>
  <c r="AF74" i="1" s="1"/>
  <c r="G74" i="1"/>
  <c r="Q75" i="1"/>
  <c r="O72" i="1"/>
  <c r="R72" i="1" s="1"/>
  <c r="T85" i="1"/>
  <c r="C86" i="1"/>
  <c r="E32" i="1"/>
  <c r="V32" i="1" s="1"/>
  <c r="W32" i="1" s="1"/>
  <c r="T32" i="1"/>
  <c r="AF32" i="1" s="1"/>
  <c r="C33" i="1"/>
  <c r="AV91" i="1"/>
  <c r="AL92" i="1"/>
  <c r="AR219" i="1"/>
  <c r="AS218" i="1"/>
  <c r="AT218" i="1" s="1"/>
  <c r="H85" i="1"/>
  <c r="I86" i="1"/>
  <c r="U57" i="1"/>
  <c r="S58" i="1"/>
  <c r="T57" i="1"/>
  <c r="AF57" i="1" s="1"/>
  <c r="E57" i="1"/>
  <c r="V57" i="1" s="1"/>
  <c r="C58" i="1"/>
  <c r="AW216" i="1"/>
  <c r="AB95" i="1"/>
  <c r="F73" i="1"/>
  <c r="O73" i="1" s="1"/>
  <c r="R73" i="1" s="1"/>
  <c r="Q76" i="1" l="1"/>
  <c r="P76" i="1"/>
  <c r="AT91" i="1"/>
  <c r="W57" i="1"/>
  <c r="AG57" i="1" s="1"/>
  <c r="B57" i="1" s="1"/>
  <c r="AG32" i="1"/>
  <c r="B32" i="1" s="1"/>
  <c r="AQ92" i="1"/>
  <c r="AR92" i="1"/>
  <c r="AO92" i="1" s="1"/>
  <c r="AU217" i="1"/>
  <c r="AV218" i="1"/>
  <c r="AN94" i="1"/>
  <c r="AV92" i="1"/>
  <c r="AL93" i="1"/>
  <c r="AR220" i="1"/>
  <c r="AS219" i="1"/>
  <c r="AT219" i="1" s="1"/>
  <c r="E33" i="1"/>
  <c r="V33" i="1" s="1"/>
  <c r="W33" i="1" s="1"/>
  <c r="T33" i="1"/>
  <c r="AF33" i="1" s="1"/>
  <c r="C34" i="1"/>
  <c r="T86" i="1"/>
  <c r="C87" i="1"/>
  <c r="AW217" i="1"/>
  <c r="AB96" i="1"/>
  <c r="H86" i="1"/>
  <c r="I87" i="1"/>
  <c r="Y90" i="1"/>
  <c r="Z90" i="1"/>
  <c r="AA90" i="1" s="1"/>
  <c r="AH90" i="1" s="1"/>
  <c r="AJ91" i="1"/>
  <c r="S90" i="1"/>
  <c r="AW91" i="1"/>
  <c r="M76" i="1"/>
  <c r="N76" i="1" s="1"/>
  <c r="L77" i="1"/>
  <c r="T58" i="1"/>
  <c r="AF58" i="1" s="1"/>
  <c r="E58" i="1"/>
  <c r="V58" i="1" s="1"/>
  <c r="C59" i="1"/>
  <c r="U58" i="1"/>
  <c r="S59" i="1"/>
  <c r="J73" i="1"/>
  <c r="F74" i="1"/>
  <c r="J74" i="1" s="1"/>
  <c r="A92" i="1"/>
  <c r="X91" i="1"/>
  <c r="K91" i="1"/>
  <c r="AC75" i="1"/>
  <c r="AE75" i="1" s="1"/>
  <c r="AF75" i="1" s="1"/>
  <c r="G75" i="1"/>
  <c r="Q77" i="1" l="1"/>
  <c r="W58" i="1"/>
  <c r="AT92" i="1"/>
  <c r="O74" i="1"/>
  <c r="R74" i="1" s="1"/>
  <c r="AG33" i="1"/>
  <c r="B33" i="1" s="1"/>
  <c r="AL94" i="1"/>
  <c r="AV93" i="1"/>
  <c r="AB97" i="1"/>
  <c r="T34" i="1"/>
  <c r="AF34" i="1" s="1"/>
  <c r="E34" i="1"/>
  <c r="V34" i="1" s="1"/>
  <c r="W34" i="1" s="1"/>
  <c r="C35" i="1"/>
  <c r="AU218" i="1"/>
  <c r="AV219" i="1"/>
  <c r="AN95" i="1"/>
  <c r="AP95" i="1" s="1"/>
  <c r="AW92" i="1"/>
  <c r="AQ93" i="1"/>
  <c r="AR93" i="1"/>
  <c r="AO93" i="1" s="1"/>
  <c r="Y91" i="1"/>
  <c r="Z91" i="1"/>
  <c r="AA91" i="1" s="1"/>
  <c r="AH91" i="1" s="1"/>
  <c r="AJ92" i="1"/>
  <c r="S91" i="1"/>
  <c r="U59" i="1"/>
  <c r="S60" i="1"/>
  <c r="AG58" i="1"/>
  <c r="B58" i="1" s="1"/>
  <c r="T87" i="1"/>
  <c r="C88" i="1"/>
  <c r="F75" i="1"/>
  <c r="X92" i="1"/>
  <c r="K92" i="1"/>
  <c r="A93" i="1"/>
  <c r="E59" i="1"/>
  <c r="V59" i="1" s="1"/>
  <c r="T59" i="1"/>
  <c r="AF59" i="1" s="1"/>
  <c r="C60" i="1"/>
  <c r="AR221" i="1"/>
  <c r="AS220" i="1"/>
  <c r="AT220" i="1" s="1"/>
  <c r="AW219" i="1" s="1"/>
  <c r="AW218" i="1"/>
  <c r="AC76" i="1"/>
  <c r="AE76" i="1" s="1"/>
  <c r="AF76" i="1" s="1"/>
  <c r="G76" i="1"/>
  <c r="M77" i="1"/>
  <c r="N77" i="1" s="1"/>
  <c r="L78" i="1"/>
  <c r="P77" i="1"/>
  <c r="H87" i="1"/>
  <c r="I88" i="1"/>
  <c r="AP94" i="1"/>
  <c r="Q78" i="1" l="1"/>
  <c r="W59" i="1"/>
  <c r="AG59" i="1" s="1"/>
  <c r="B59" i="1" s="1"/>
  <c r="AG34" i="1"/>
  <c r="B34" i="1" s="1"/>
  <c r="H88" i="1"/>
  <c r="I89" i="1"/>
  <c r="AR222" i="1"/>
  <c r="AS221" i="1"/>
  <c r="AT221" i="1" s="1"/>
  <c r="T60" i="1"/>
  <c r="AF60" i="1" s="1"/>
  <c r="E60" i="1"/>
  <c r="V60" i="1" s="1"/>
  <c r="C61" i="1"/>
  <c r="K93" i="1"/>
  <c r="A94" i="1"/>
  <c r="X93" i="1"/>
  <c r="T88" i="1"/>
  <c r="C89" i="1"/>
  <c r="AB98" i="1"/>
  <c r="AC77" i="1"/>
  <c r="AE77" i="1" s="1"/>
  <c r="AF77" i="1" s="1"/>
  <c r="G77" i="1"/>
  <c r="F76" i="1"/>
  <c r="J76" i="1" s="1"/>
  <c r="AR94" i="1"/>
  <c r="AO94" i="1" s="1"/>
  <c r="AQ94" i="1"/>
  <c r="T35" i="1"/>
  <c r="AF35" i="1" s="1"/>
  <c r="E35" i="1"/>
  <c r="V35" i="1" s="1"/>
  <c r="W35" i="1" s="1"/>
  <c r="C36" i="1"/>
  <c r="P78" i="1"/>
  <c r="J75" i="1"/>
  <c r="U60" i="1"/>
  <c r="S61" i="1"/>
  <c r="AW93" i="1"/>
  <c r="M78" i="1"/>
  <c r="N78" i="1" s="1"/>
  <c r="L79" i="1"/>
  <c r="AU219" i="1"/>
  <c r="AV220" i="1"/>
  <c r="AN96" i="1"/>
  <c r="AP96" i="1" s="1"/>
  <c r="Z92" i="1"/>
  <c r="AA92" i="1" s="1"/>
  <c r="AH92" i="1" s="1"/>
  <c r="AJ93" i="1"/>
  <c r="Y92" i="1"/>
  <c r="S92" i="1"/>
  <c r="O75" i="1"/>
  <c r="R75" i="1" s="1"/>
  <c r="AT93" i="1"/>
  <c r="AL95" i="1"/>
  <c r="AV94" i="1"/>
  <c r="W60" i="1" l="1"/>
  <c r="O76" i="1"/>
  <c r="R76" i="1" s="1"/>
  <c r="AQ95" i="1"/>
  <c r="AR95" i="1"/>
  <c r="AO95" i="1" s="1"/>
  <c r="AV221" i="1"/>
  <c r="AN97" i="1"/>
  <c r="AU220" i="1"/>
  <c r="AL96" i="1"/>
  <c r="AV95" i="1"/>
  <c r="P79" i="1"/>
  <c r="M79" i="1"/>
  <c r="N79" i="1" s="1"/>
  <c r="L80" i="1"/>
  <c r="U61" i="1"/>
  <c r="S62" i="1"/>
  <c r="F77" i="1"/>
  <c r="J77" i="1" s="1"/>
  <c r="K94" i="1"/>
  <c r="A95" i="1"/>
  <c r="X94" i="1"/>
  <c r="AR223" i="1"/>
  <c r="AS222" i="1"/>
  <c r="AT222" i="1" s="1"/>
  <c r="AW221" i="1" s="1"/>
  <c r="AW220" i="1"/>
  <c r="AB99" i="1"/>
  <c r="AG60" i="1"/>
  <c r="B60" i="1" s="1"/>
  <c r="AC78" i="1"/>
  <c r="AE78" i="1" s="1"/>
  <c r="AF78" i="1" s="1"/>
  <c r="G78" i="1"/>
  <c r="E36" i="1"/>
  <c r="V36" i="1" s="1"/>
  <c r="W36" i="1" s="1"/>
  <c r="T36" i="1"/>
  <c r="AT94" i="1"/>
  <c r="H89" i="1"/>
  <c r="I90" i="1"/>
  <c r="AG35" i="1"/>
  <c r="B35" i="1" s="1"/>
  <c r="Z93" i="1"/>
  <c r="AA93" i="1" s="1"/>
  <c r="AH93" i="1" s="1"/>
  <c r="AJ94" i="1"/>
  <c r="Y93" i="1"/>
  <c r="S93" i="1"/>
  <c r="AW94" i="1"/>
  <c r="T89" i="1"/>
  <c r="C90" i="1"/>
  <c r="T61" i="1"/>
  <c r="AF61" i="1" s="1"/>
  <c r="E61" i="1"/>
  <c r="V61" i="1" s="1"/>
  <c r="W61" i="1" s="1"/>
  <c r="C62" i="1"/>
  <c r="Q79" i="1"/>
  <c r="Q80" i="1" l="1"/>
  <c r="O77" i="1"/>
  <c r="R77" i="1" s="1"/>
  <c r="AR96" i="1"/>
  <c r="AO96" i="1" s="1"/>
  <c r="AQ96" i="1"/>
  <c r="T62" i="1"/>
  <c r="AF62" i="1" s="1"/>
  <c r="E62" i="1"/>
  <c r="V62" i="1" s="1"/>
  <c r="C63" i="1"/>
  <c r="T90" i="1"/>
  <c r="C91" i="1"/>
  <c r="AU221" i="1"/>
  <c r="AV222" i="1"/>
  <c r="AN98" i="1"/>
  <c r="AP98" i="1" s="1"/>
  <c r="A96" i="1"/>
  <c r="K95" i="1"/>
  <c r="X95" i="1"/>
  <c r="M80" i="1"/>
  <c r="N80" i="1" s="1"/>
  <c r="P80" i="1"/>
  <c r="L81" i="1"/>
  <c r="AV96" i="1"/>
  <c r="AL97" i="1"/>
  <c r="AT95" i="1"/>
  <c r="H90" i="1"/>
  <c r="I91" i="1"/>
  <c r="F78" i="1"/>
  <c r="O78" i="1" s="1"/>
  <c r="R78" i="1" s="1"/>
  <c r="AB100" i="1"/>
  <c r="AR224" i="1"/>
  <c r="AS223" i="1"/>
  <c r="AT223" i="1" s="1"/>
  <c r="AC79" i="1"/>
  <c r="AE79" i="1" s="1"/>
  <c r="AF79" i="1" s="1"/>
  <c r="G79" i="1"/>
  <c r="AP97" i="1"/>
  <c r="AG61" i="1"/>
  <c r="B61" i="1" s="1"/>
  <c r="AG36" i="1"/>
  <c r="B36" i="1" s="1"/>
  <c r="Z94" i="1"/>
  <c r="AA94" i="1" s="1"/>
  <c r="AH94" i="1" s="1"/>
  <c r="AJ95" i="1"/>
  <c r="Y94" i="1"/>
  <c r="S94" i="1"/>
  <c r="AF36" i="1"/>
  <c r="AA36" i="1"/>
  <c r="U62" i="1"/>
  <c r="S63" i="1"/>
  <c r="U63" i="1" s="1"/>
  <c r="AW95" i="1"/>
  <c r="W62" i="1" l="1"/>
  <c r="AT96" i="1"/>
  <c r="Q81" i="1"/>
  <c r="J78" i="1"/>
  <c r="AG62" i="1"/>
  <c r="B62" i="1" s="1"/>
  <c r="AU222" i="1"/>
  <c r="AV223" i="1"/>
  <c r="AN99" i="1"/>
  <c r="AQ97" i="1"/>
  <c r="AR97" i="1"/>
  <c r="AO97" i="1" s="1"/>
  <c r="F79" i="1"/>
  <c r="O79" i="1" s="1"/>
  <c r="R79" i="1" s="1"/>
  <c r="AR225" i="1"/>
  <c r="AS224" i="1"/>
  <c r="AT224" i="1" s="1"/>
  <c r="AW223" i="1" s="1"/>
  <c r="P81" i="1"/>
  <c r="M81" i="1"/>
  <c r="N81" i="1" s="1"/>
  <c r="L82" i="1"/>
  <c r="Y95" i="1"/>
  <c r="I96" i="1"/>
  <c r="H96" i="1" s="1"/>
  <c r="Z95" i="1"/>
  <c r="AJ96" i="1"/>
  <c r="C96" i="1"/>
  <c r="S95" i="1"/>
  <c r="AL98" i="1"/>
  <c r="AV97" i="1"/>
  <c r="AW222" i="1"/>
  <c r="AH36" i="1"/>
  <c r="AB101" i="1"/>
  <c r="H91" i="1"/>
  <c r="I92" i="1"/>
  <c r="AC80" i="1"/>
  <c r="AE80" i="1" s="1"/>
  <c r="AF80" i="1" s="1"/>
  <c r="G80" i="1"/>
  <c r="X96" i="1"/>
  <c r="K96" i="1"/>
  <c r="A97" i="1"/>
  <c r="AW96" i="1"/>
  <c r="T91" i="1"/>
  <c r="C92" i="1"/>
  <c r="E63" i="1"/>
  <c r="V63" i="1" s="1"/>
  <c r="W63" i="1" s="1"/>
  <c r="T63" i="1"/>
  <c r="AF63" i="1" s="1"/>
  <c r="C64" i="1"/>
  <c r="AT97" i="1" l="1"/>
  <c r="J79" i="1"/>
  <c r="AG63" i="1"/>
  <c r="B63" i="1" s="1"/>
  <c r="M82" i="1"/>
  <c r="N82" i="1" s="1"/>
  <c r="P82" i="1"/>
  <c r="L83" i="1"/>
  <c r="F80" i="1"/>
  <c r="J80" i="1" s="1"/>
  <c r="AC81" i="1"/>
  <c r="AE81" i="1" s="1"/>
  <c r="AF81" i="1" s="1"/>
  <c r="G81" i="1"/>
  <c r="AQ98" i="1"/>
  <c r="AR98" i="1"/>
  <c r="AO98" i="1" s="1"/>
  <c r="X97" i="1"/>
  <c r="A98" i="1"/>
  <c r="K97" i="1"/>
  <c r="AB102" i="1"/>
  <c r="Z96" i="1"/>
  <c r="AA96" i="1" s="1"/>
  <c r="AH96" i="1" s="1"/>
  <c r="C97" i="1"/>
  <c r="Y96" i="1"/>
  <c r="I97" i="1"/>
  <c r="H97" i="1" s="1"/>
  <c r="AJ97" i="1"/>
  <c r="S96" i="1"/>
  <c r="T96" i="1" s="1"/>
  <c r="AR226" i="1"/>
  <c r="AS225" i="1"/>
  <c r="AT225" i="1" s="1"/>
  <c r="AW224" i="1" s="1"/>
  <c r="AV98" i="1"/>
  <c r="AL99" i="1"/>
  <c r="T64" i="1"/>
  <c r="E64" i="1"/>
  <c r="V64" i="1" s="1"/>
  <c r="W64" i="1" s="1"/>
  <c r="T92" i="1"/>
  <c r="C93" i="1"/>
  <c r="H92" i="1"/>
  <c r="I93" i="1"/>
  <c r="Q82" i="1"/>
  <c r="AP99" i="1"/>
  <c r="AU223" i="1"/>
  <c r="AV224" i="1"/>
  <c r="AN100" i="1"/>
  <c r="AW97" i="1"/>
  <c r="Q83" i="1" l="1"/>
  <c r="O80" i="1"/>
  <c r="R80" i="1" s="1"/>
  <c r="AR99" i="1"/>
  <c r="AO99" i="1" s="1"/>
  <c r="AQ99" i="1"/>
  <c r="AT99" i="1" s="1"/>
  <c r="Y97" i="1"/>
  <c r="AJ98" i="1"/>
  <c r="Z97" i="1"/>
  <c r="AA97" i="1" s="1"/>
  <c r="AH97" i="1" s="1"/>
  <c r="C98" i="1"/>
  <c r="I98" i="1"/>
  <c r="H98" i="1" s="1"/>
  <c r="S97" i="1"/>
  <c r="T97" i="1" s="1"/>
  <c r="F81" i="1"/>
  <c r="AU224" i="1"/>
  <c r="AV225" i="1"/>
  <c r="AN101" i="1"/>
  <c r="AP101" i="1" s="1"/>
  <c r="AC82" i="1"/>
  <c r="AE82" i="1" s="1"/>
  <c r="AF82" i="1" s="1"/>
  <c r="G82" i="1"/>
  <c r="T93" i="1"/>
  <c r="C94" i="1"/>
  <c r="AS226" i="1"/>
  <c r="AT226" i="1" s="1"/>
  <c r="AR227" i="1"/>
  <c r="X98" i="1"/>
  <c r="A99" i="1"/>
  <c r="K98" i="1"/>
  <c r="AT98" i="1"/>
  <c r="M83" i="1"/>
  <c r="N83" i="1" s="1"/>
  <c r="P83" i="1"/>
  <c r="L84" i="1"/>
  <c r="H93" i="1"/>
  <c r="I94" i="1"/>
  <c r="AG64" i="1"/>
  <c r="B64" i="1" s="1"/>
  <c r="AW98" i="1"/>
  <c r="AL100" i="1"/>
  <c r="AV99" i="1"/>
  <c r="AF64" i="1"/>
  <c r="AA64" i="1"/>
  <c r="AP100" i="1"/>
  <c r="AB103" i="1"/>
  <c r="Q84" i="1" l="1"/>
  <c r="AH64" i="1"/>
  <c r="AR100" i="1"/>
  <c r="AO100" i="1" s="1"/>
  <c r="AQ100" i="1"/>
  <c r="AT100" i="1" s="1"/>
  <c r="AR228" i="1"/>
  <c r="AS227" i="1"/>
  <c r="AT227" i="1" s="1"/>
  <c r="AW226" i="1" s="1"/>
  <c r="Y98" i="1"/>
  <c r="I99" i="1"/>
  <c r="H99" i="1" s="1"/>
  <c r="Z98" i="1"/>
  <c r="AA98" i="1" s="1"/>
  <c r="AH98" i="1" s="1"/>
  <c r="C99" i="1"/>
  <c r="AJ99" i="1"/>
  <c r="S98" i="1"/>
  <c r="T98" i="1" s="1"/>
  <c r="AU225" i="1"/>
  <c r="AV226" i="1"/>
  <c r="AN102" i="1"/>
  <c r="AP102" i="1" s="1"/>
  <c r="AW225" i="1"/>
  <c r="O81" i="1"/>
  <c r="R81" i="1" s="1"/>
  <c r="X99" i="1"/>
  <c r="K99" i="1"/>
  <c r="A100" i="1"/>
  <c r="P84" i="1"/>
  <c r="M84" i="1"/>
  <c r="N84" i="1" s="1"/>
  <c r="L85" i="1"/>
  <c r="T94" i="1"/>
  <c r="C95" i="1"/>
  <c r="F82" i="1"/>
  <c r="J82" i="1" s="1"/>
  <c r="AL101" i="1"/>
  <c r="AV100" i="1"/>
  <c r="AB104" i="1"/>
  <c r="AC83" i="1"/>
  <c r="AE83" i="1" s="1"/>
  <c r="AF83" i="1" s="1"/>
  <c r="G83" i="1"/>
  <c r="H94" i="1"/>
  <c r="I95" i="1"/>
  <c r="H95" i="1" s="1"/>
  <c r="AW99" i="1"/>
  <c r="J81" i="1"/>
  <c r="O82" i="1" l="1"/>
  <c r="R82" i="1" s="1"/>
  <c r="AQ101" i="1"/>
  <c r="AR101" i="1"/>
  <c r="AO101" i="1" s="1"/>
  <c r="AS228" i="1"/>
  <c r="AT228" i="1" s="1"/>
  <c r="AR229" i="1"/>
  <c r="AC84" i="1"/>
  <c r="AE84" i="1" s="1"/>
  <c r="AF84" i="1" s="1"/>
  <c r="G84" i="1"/>
  <c r="X100" i="1"/>
  <c r="K100" i="1"/>
  <c r="A101" i="1"/>
  <c r="T95" i="1"/>
  <c r="M85" i="1"/>
  <c r="N85" i="1" s="1"/>
  <c r="P85" i="1"/>
  <c r="L86" i="1"/>
  <c r="Y99" i="1"/>
  <c r="AJ100" i="1"/>
  <c r="C100" i="1"/>
  <c r="Z99" i="1"/>
  <c r="AA99" i="1" s="1"/>
  <c r="AH99" i="1" s="1"/>
  <c r="I100" i="1"/>
  <c r="H100" i="1" s="1"/>
  <c r="S99" i="1"/>
  <c r="T99" i="1" s="1"/>
  <c r="Q85" i="1"/>
  <c r="F83" i="1"/>
  <c r="J83" i="1" s="1"/>
  <c r="AW100" i="1"/>
  <c r="AB105" i="1"/>
  <c r="AV101" i="1"/>
  <c r="AL102" i="1"/>
  <c r="AU226" i="1"/>
  <c r="AV227" i="1"/>
  <c r="AN103" i="1"/>
  <c r="O83" i="1" l="1"/>
  <c r="R83" i="1" s="1"/>
  <c r="AR102" i="1"/>
  <c r="AO102" i="1" s="1"/>
  <c r="AQ102" i="1"/>
  <c r="AT102" i="1" s="1"/>
  <c r="AC85" i="1"/>
  <c r="AE85" i="1" s="1"/>
  <c r="AF85" i="1" s="1"/>
  <c r="G85" i="1"/>
  <c r="AV102" i="1"/>
  <c r="AL103" i="1"/>
  <c r="AS229" i="1"/>
  <c r="AT229" i="1" s="1"/>
  <c r="AW228" i="1" s="1"/>
  <c r="AR230" i="1"/>
  <c r="AT101" i="1"/>
  <c r="AW101" i="1"/>
  <c r="M86" i="1"/>
  <c r="N86" i="1" s="1"/>
  <c r="P86" i="1"/>
  <c r="L87" i="1"/>
  <c r="Z100" i="1"/>
  <c r="AA100" i="1" s="1"/>
  <c r="AH100" i="1" s="1"/>
  <c r="AJ101" i="1"/>
  <c r="I101" i="1"/>
  <c r="H101" i="1" s="1"/>
  <c r="Y100" i="1"/>
  <c r="C101" i="1"/>
  <c r="S100" i="1"/>
  <c r="T100" i="1" s="1"/>
  <c r="AU227" i="1"/>
  <c r="AV228" i="1"/>
  <c r="AN104" i="1"/>
  <c r="AB106" i="1"/>
  <c r="AA95" i="1"/>
  <c r="AW227" i="1"/>
  <c r="AP103" i="1"/>
  <c r="Q86" i="1"/>
  <c r="A102" i="1"/>
  <c r="X101" i="1"/>
  <c r="K101" i="1"/>
  <c r="F84" i="1"/>
  <c r="O84" i="1" s="1"/>
  <c r="R84" i="1" s="1"/>
  <c r="Q87" i="1" l="1"/>
  <c r="AV103" i="1"/>
  <c r="AL104" i="1"/>
  <c r="J84" i="1"/>
  <c r="X102" i="1"/>
  <c r="K102" i="1"/>
  <c r="A103" i="1"/>
  <c r="AC86" i="1"/>
  <c r="AE86" i="1" s="1"/>
  <c r="AF86" i="1" s="1"/>
  <c r="G86" i="1"/>
  <c r="AP104" i="1"/>
  <c r="F85" i="1"/>
  <c r="O85" i="1" s="1"/>
  <c r="R85" i="1" s="1"/>
  <c r="AQ103" i="1"/>
  <c r="AR103" i="1"/>
  <c r="AO103" i="1" s="1"/>
  <c r="Z101" i="1"/>
  <c r="AA101" i="1" s="1"/>
  <c r="AH101" i="1" s="1"/>
  <c r="C102" i="1"/>
  <c r="I102" i="1"/>
  <c r="H102" i="1" s="1"/>
  <c r="Y101" i="1"/>
  <c r="AJ102" i="1"/>
  <c r="S101" i="1"/>
  <c r="T101" i="1" s="1"/>
  <c r="AB107" i="1"/>
  <c r="AS230" i="1"/>
  <c r="AT230" i="1" s="1"/>
  <c r="AR231" i="1"/>
  <c r="AW102" i="1"/>
  <c r="M87" i="1"/>
  <c r="N87" i="1" s="1"/>
  <c r="P87" i="1"/>
  <c r="L88" i="1"/>
  <c r="AU228" i="1"/>
  <c r="AV229" i="1"/>
  <c r="AN105" i="1"/>
  <c r="Q88" i="1" l="1"/>
  <c r="J85" i="1"/>
  <c r="AR104" i="1"/>
  <c r="AO104" i="1" s="1"/>
  <c r="AQ104" i="1"/>
  <c r="AT104" i="1" s="1"/>
  <c r="Y102" i="1"/>
  <c r="Z102" i="1"/>
  <c r="AA102" i="1" s="1"/>
  <c r="AH102" i="1" s="1"/>
  <c r="C103" i="1"/>
  <c r="AJ103" i="1"/>
  <c r="I103" i="1"/>
  <c r="H103" i="1" s="1"/>
  <c r="S102" i="1"/>
  <c r="T102" i="1" s="1"/>
  <c r="AV104" i="1"/>
  <c r="AL105" i="1"/>
  <c r="AS231" i="1"/>
  <c r="AT231" i="1" s="1"/>
  <c r="AR232" i="1"/>
  <c r="AT103" i="1"/>
  <c r="X103" i="1"/>
  <c r="K103" i="1"/>
  <c r="A104" i="1"/>
  <c r="AW103" i="1"/>
  <c r="AV230" i="1"/>
  <c r="AU229" i="1"/>
  <c r="AN106" i="1"/>
  <c r="F86" i="1"/>
  <c r="O86" i="1" s="1"/>
  <c r="R86" i="1" s="1"/>
  <c r="AP105" i="1"/>
  <c r="M88" i="1"/>
  <c r="N88" i="1" s="1"/>
  <c r="P88" i="1"/>
  <c r="L89" i="1"/>
  <c r="AC87" i="1"/>
  <c r="AE87" i="1" s="1"/>
  <c r="AF87" i="1" s="1"/>
  <c r="G87" i="1"/>
  <c r="AW229" i="1"/>
  <c r="AB108" i="1"/>
  <c r="AW104" i="1" l="1"/>
  <c r="AU230" i="1"/>
  <c r="AV231" i="1"/>
  <c r="AN107" i="1"/>
  <c r="AP107" i="1" s="1"/>
  <c r="AR105" i="1"/>
  <c r="AO105" i="1" s="1"/>
  <c r="AQ105" i="1"/>
  <c r="AB109" i="1"/>
  <c r="P89" i="1"/>
  <c r="M89" i="1"/>
  <c r="N89" i="1" s="1"/>
  <c r="L90" i="1"/>
  <c r="X104" i="1"/>
  <c r="A105" i="1"/>
  <c r="K104" i="1"/>
  <c r="F87" i="1"/>
  <c r="J87" i="1" s="1"/>
  <c r="AL106" i="1"/>
  <c r="AV105" i="1"/>
  <c r="AS232" i="1"/>
  <c r="AT232" i="1" s="1"/>
  <c r="AR233" i="1"/>
  <c r="AC88" i="1"/>
  <c r="AE88" i="1" s="1"/>
  <c r="AF88" i="1" s="1"/>
  <c r="G88" i="1"/>
  <c r="J86" i="1"/>
  <c r="AW230" i="1"/>
  <c r="Y103" i="1"/>
  <c r="I104" i="1"/>
  <c r="H104" i="1" s="1"/>
  <c r="Z103" i="1"/>
  <c r="AA103" i="1" s="1"/>
  <c r="AH103" i="1" s="1"/>
  <c r="AJ104" i="1"/>
  <c r="C104" i="1"/>
  <c r="S103" i="1"/>
  <c r="T103" i="1" s="1"/>
  <c r="AP106" i="1"/>
  <c r="Q89" i="1"/>
  <c r="Q90" i="1" l="1"/>
  <c r="O87" i="1"/>
  <c r="R87" i="1" s="1"/>
  <c r="AQ106" i="1"/>
  <c r="AR106" i="1"/>
  <c r="AO106" i="1" s="1"/>
  <c r="AW105" i="1"/>
  <c r="F88" i="1"/>
  <c r="M90" i="1"/>
  <c r="N90" i="1" s="1"/>
  <c r="P90" i="1"/>
  <c r="L91" i="1"/>
  <c r="AU231" i="1"/>
  <c r="AN108" i="1"/>
  <c r="AP108" i="1" s="1"/>
  <c r="AV232" i="1"/>
  <c r="AB110" i="1"/>
  <c r="X105" i="1"/>
  <c r="K105" i="1"/>
  <c r="A106" i="1"/>
  <c r="AC89" i="1"/>
  <c r="AE89" i="1" s="1"/>
  <c r="AF89" i="1" s="1"/>
  <c r="G89" i="1"/>
  <c r="AT105" i="1"/>
  <c r="AW231" i="1"/>
  <c r="AS233" i="1"/>
  <c r="AT233" i="1" s="1"/>
  <c r="AW232" i="1" s="1"/>
  <c r="AR234" i="1"/>
  <c r="C105" i="1"/>
  <c r="Y104" i="1"/>
  <c r="AJ105" i="1"/>
  <c r="I105" i="1"/>
  <c r="H105" i="1" s="1"/>
  <c r="Z104" i="1"/>
  <c r="AA104" i="1" s="1"/>
  <c r="AH104" i="1" s="1"/>
  <c r="S104" i="1"/>
  <c r="T104" i="1" s="1"/>
  <c r="AV106" i="1"/>
  <c r="AL107" i="1"/>
  <c r="Q91" i="1" l="1"/>
  <c r="AT106" i="1"/>
  <c r="AJ106" i="1"/>
  <c r="Z105" i="1"/>
  <c r="AA105" i="1" s="1"/>
  <c r="AH105" i="1" s="1"/>
  <c r="I106" i="1"/>
  <c r="H106" i="1" s="1"/>
  <c r="Y105" i="1"/>
  <c r="C106" i="1"/>
  <c r="S105" i="1"/>
  <c r="T105" i="1" s="1"/>
  <c r="AC90" i="1"/>
  <c r="AE90" i="1" s="1"/>
  <c r="AF90" i="1" s="1"/>
  <c r="G90" i="1"/>
  <c r="AQ107" i="1"/>
  <c r="AR107" i="1"/>
  <c r="AO107" i="1" s="1"/>
  <c r="AB111" i="1"/>
  <c r="AS234" i="1"/>
  <c r="AT234" i="1" s="1"/>
  <c r="AW233" i="1" s="1"/>
  <c r="AR235" i="1"/>
  <c r="K106" i="1"/>
  <c r="A107" i="1"/>
  <c r="X106" i="1"/>
  <c r="AW106" i="1"/>
  <c r="J88" i="1"/>
  <c r="F89" i="1"/>
  <c r="O89" i="1" s="1"/>
  <c r="R89" i="1" s="1"/>
  <c r="AN109" i="1"/>
  <c r="AP109" i="1" s="1"/>
  <c r="AU232" i="1"/>
  <c r="AV233" i="1"/>
  <c r="AL108" i="1"/>
  <c r="AV107" i="1"/>
  <c r="P91" i="1"/>
  <c r="M91" i="1"/>
  <c r="N91" i="1" s="1"/>
  <c r="L92" i="1"/>
  <c r="O88" i="1"/>
  <c r="R88" i="1" s="1"/>
  <c r="Q92" i="1" l="1"/>
  <c r="AT107" i="1"/>
  <c r="J89" i="1"/>
  <c r="AR108" i="1"/>
  <c r="AO108" i="1" s="1"/>
  <c r="AQ108" i="1"/>
  <c r="AT108" i="1" s="1"/>
  <c r="AC91" i="1"/>
  <c r="AE91" i="1" s="1"/>
  <c r="AF91" i="1" s="1"/>
  <c r="G91" i="1"/>
  <c r="F90" i="1"/>
  <c r="AW107" i="1"/>
  <c r="A108" i="1"/>
  <c r="X107" i="1"/>
  <c r="K107" i="1"/>
  <c r="AB112" i="1"/>
  <c r="Y106" i="1"/>
  <c r="I107" i="1"/>
  <c r="H107" i="1" s="1"/>
  <c r="Z106" i="1"/>
  <c r="AA106" i="1" s="1"/>
  <c r="AH106" i="1" s="1"/>
  <c r="AJ107" i="1"/>
  <c r="C107" i="1"/>
  <c r="S106" i="1"/>
  <c r="T106" i="1" s="1"/>
  <c r="AR236" i="1"/>
  <c r="AS235" i="1"/>
  <c r="AT235" i="1" s="1"/>
  <c r="P92" i="1"/>
  <c r="M92" i="1"/>
  <c r="N92" i="1" s="1"/>
  <c r="L93" i="1"/>
  <c r="AL109" i="1"/>
  <c r="AV108" i="1"/>
  <c r="AN110" i="1"/>
  <c r="AU233" i="1"/>
  <c r="AV234" i="1"/>
  <c r="AQ109" i="1" l="1"/>
  <c r="AR109" i="1"/>
  <c r="AO109" i="1" s="1"/>
  <c r="AW108" i="1"/>
  <c r="AL110" i="1"/>
  <c r="AV109" i="1"/>
  <c r="M93" i="1"/>
  <c r="N93" i="1" s="1"/>
  <c r="P93" i="1"/>
  <c r="L94" i="1"/>
  <c r="AU234" i="1"/>
  <c r="AN111" i="1"/>
  <c r="AP111" i="1" s="1"/>
  <c r="AV235" i="1"/>
  <c r="Y107" i="1"/>
  <c r="AJ108" i="1"/>
  <c r="Z107" i="1"/>
  <c r="AA107" i="1" s="1"/>
  <c r="AH107" i="1" s="1"/>
  <c r="C108" i="1"/>
  <c r="I108" i="1"/>
  <c r="H108" i="1" s="1"/>
  <c r="S107" i="1"/>
  <c r="T107" i="1" s="1"/>
  <c r="O90" i="1"/>
  <c r="R90" i="1" s="1"/>
  <c r="F91" i="1"/>
  <c r="AC92" i="1"/>
  <c r="AE92" i="1" s="1"/>
  <c r="AF92" i="1" s="1"/>
  <c r="G92" i="1"/>
  <c r="AW234" i="1"/>
  <c r="AP110" i="1"/>
  <c r="AR237" i="1"/>
  <c r="AS236" i="1"/>
  <c r="AT236" i="1" s="1"/>
  <c r="AW235" i="1" s="1"/>
  <c r="AB113" i="1"/>
  <c r="X108" i="1"/>
  <c r="K108" i="1"/>
  <c r="A109" i="1"/>
  <c r="J90" i="1"/>
  <c r="Q93" i="1"/>
  <c r="Q94" i="1" l="1"/>
  <c r="AT109" i="1"/>
  <c r="AR110" i="1"/>
  <c r="AO110" i="1" s="1"/>
  <c r="AQ110" i="1"/>
  <c r="AT110" i="1" s="1"/>
  <c r="AC93" i="1"/>
  <c r="AE93" i="1" s="1"/>
  <c r="AF93" i="1" s="1"/>
  <c r="G93" i="1"/>
  <c r="AW109" i="1"/>
  <c r="Z108" i="1"/>
  <c r="AA108" i="1" s="1"/>
  <c r="AH108" i="1" s="1"/>
  <c r="AJ109" i="1"/>
  <c r="I109" i="1"/>
  <c r="H109" i="1" s="1"/>
  <c r="C109" i="1"/>
  <c r="Y108" i="1"/>
  <c r="S108" i="1"/>
  <c r="T108" i="1" s="1"/>
  <c r="AR238" i="1"/>
  <c r="AS237" i="1"/>
  <c r="AT237" i="1" s="1"/>
  <c r="AW236" i="1" s="1"/>
  <c r="AL111" i="1"/>
  <c r="AV110" i="1"/>
  <c r="AB114" i="1"/>
  <c r="AU235" i="1"/>
  <c r="AV236" i="1"/>
  <c r="AN112" i="1"/>
  <c r="F92" i="1"/>
  <c r="O92" i="1" s="1"/>
  <c r="R92" i="1" s="1"/>
  <c r="J91" i="1"/>
  <c r="X109" i="1"/>
  <c r="A110" i="1"/>
  <c r="K109" i="1"/>
  <c r="O91" i="1"/>
  <c r="R91" i="1" s="1"/>
  <c r="P94" i="1"/>
  <c r="M94" i="1"/>
  <c r="N94" i="1" s="1"/>
  <c r="L95" i="1"/>
  <c r="J92" i="1" l="1"/>
  <c r="AQ111" i="1"/>
  <c r="AR111" i="1"/>
  <c r="AO111" i="1" s="1"/>
  <c r="AW110" i="1"/>
  <c r="M95" i="1"/>
  <c r="N95" i="1" s="1"/>
  <c r="P95" i="1"/>
  <c r="L96" i="1"/>
  <c r="AJ110" i="1"/>
  <c r="C110" i="1"/>
  <c r="Z109" i="1"/>
  <c r="AA109" i="1" s="1"/>
  <c r="AH109" i="1" s="1"/>
  <c r="I110" i="1"/>
  <c r="H110" i="1" s="1"/>
  <c r="Y109" i="1"/>
  <c r="S109" i="1"/>
  <c r="T109" i="1" s="1"/>
  <c r="F93" i="1"/>
  <c r="AB115" i="1"/>
  <c r="AR239" i="1"/>
  <c r="AS238" i="1"/>
  <c r="AT238" i="1" s="1"/>
  <c r="AC94" i="1"/>
  <c r="AE94" i="1" s="1"/>
  <c r="AF94" i="1" s="1"/>
  <c r="G94" i="1"/>
  <c r="Q95" i="1"/>
  <c r="X110" i="1"/>
  <c r="K110" i="1"/>
  <c r="A111" i="1"/>
  <c r="AV111" i="1"/>
  <c r="AL112" i="1"/>
  <c r="AP112" i="1"/>
  <c r="AV237" i="1"/>
  <c r="AU236" i="1"/>
  <c r="AN113" i="1"/>
  <c r="AT111" i="1" l="1"/>
  <c r="AR112" i="1"/>
  <c r="AO112" i="1" s="1"/>
  <c r="AQ112" i="1"/>
  <c r="AV238" i="1"/>
  <c r="AU237" i="1"/>
  <c r="AN114" i="1"/>
  <c r="AP114" i="1" s="1"/>
  <c r="M96" i="1"/>
  <c r="N96" i="1" s="1"/>
  <c r="L97" i="1"/>
  <c r="AW237" i="1"/>
  <c r="AS239" i="1"/>
  <c r="AT239" i="1" s="1"/>
  <c r="AR240" i="1"/>
  <c r="AW111" i="1"/>
  <c r="Z110" i="1"/>
  <c r="AA110" i="1" s="1"/>
  <c r="AH110" i="1" s="1"/>
  <c r="I111" i="1"/>
  <c r="H111" i="1" s="1"/>
  <c r="Y110" i="1"/>
  <c r="C111" i="1"/>
  <c r="AJ111" i="1"/>
  <c r="S110" i="1"/>
  <c r="T110" i="1" s="1"/>
  <c r="AL113" i="1"/>
  <c r="AV112" i="1"/>
  <c r="X111" i="1"/>
  <c r="K111" i="1"/>
  <c r="A112" i="1"/>
  <c r="F94" i="1"/>
  <c r="O93" i="1"/>
  <c r="R93" i="1" s="1"/>
  <c r="AC95" i="1"/>
  <c r="AE95" i="1" s="1"/>
  <c r="AF95" i="1" s="1"/>
  <c r="AH95" i="1" s="1"/>
  <c r="G95" i="1"/>
  <c r="AP113" i="1"/>
  <c r="AB116" i="1"/>
  <c r="J93" i="1"/>
  <c r="AT112" i="1" l="1"/>
  <c r="AN115" i="1"/>
  <c r="AU238" i="1"/>
  <c r="AV239" i="1"/>
  <c r="AV113" i="1"/>
  <c r="AL114" i="1"/>
  <c r="AP115" i="1"/>
  <c r="AB117" i="1"/>
  <c r="G96" i="1"/>
  <c r="AC96" i="1"/>
  <c r="AE96" i="1" s="1"/>
  <c r="AF96" i="1" s="1"/>
  <c r="X112" i="1"/>
  <c r="K112" i="1"/>
  <c r="A113" i="1"/>
  <c r="J94" i="1"/>
  <c r="AJ112" i="1"/>
  <c r="C112" i="1"/>
  <c r="Y111" i="1"/>
  <c r="I112" i="1"/>
  <c r="H112" i="1" s="1"/>
  <c r="Z111" i="1"/>
  <c r="AA111" i="1" s="1"/>
  <c r="AH111" i="1" s="1"/>
  <c r="S111" i="1"/>
  <c r="T111" i="1" s="1"/>
  <c r="M97" i="1"/>
  <c r="N97" i="1" s="1"/>
  <c r="L98" i="1"/>
  <c r="AQ113" i="1"/>
  <c r="AR113" i="1"/>
  <c r="AO113" i="1" s="1"/>
  <c r="F95" i="1"/>
  <c r="O94" i="1"/>
  <c r="R94" i="1" s="1"/>
  <c r="AR241" i="1"/>
  <c r="AS240" i="1"/>
  <c r="AT240" i="1" s="1"/>
  <c r="AW239" i="1" s="1"/>
  <c r="AW238" i="1"/>
  <c r="AW112" i="1"/>
  <c r="AT113" i="1" l="1"/>
  <c r="AR242" i="1"/>
  <c r="AS241" i="1"/>
  <c r="AT241" i="1" s="1"/>
  <c r="M98" i="1"/>
  <c r="N98" i="1" s="1"/>
  <c r="L99" i="1"/>
  <c r="F96" i="1"/>
  <c r="O96" i="1" s="1"/>
  <c r="J95" i="1"/>
  <c r="AR114" i="1"/>
  <c r="AO114" i="1" s="1"/>
  <c r="AQ114" i="1"/>
  <c r="Z112" i="1"/>
  <c r="AA112" i="1" s="1"/>
  <c r="AH112" i="1" s="1"/>
  <c r="I113" i="1"/>
  <c r="H113" i="1" s="1"/>
  <c r="C113" i="1"/>
  <c r="AJ113" i="1"/>
  <c r="Y112" i="1"/>
  <c r="S112" i="1"/>
  <c r="T112" i="1" s="1"/>
  <c r="AB118" i="1"/>
  <c r="AN116" i="1"/>
  <c r="AP116" i="1" s="1"/>
  <c r="AU239" i="1"/>
  <c r="AV240" i="1"/>
  <c r="O95" i="1"/>
  <c r="K113" i="1"/>
  <c r="A114" i="1"/>
  <c r="X113" i="1"/>
  <c r="AW113" i="1"/>
  <c r="AL115" i="1"/>
  <c r="AV114" i="1"/>
  <c r="G97" i="1"/>
  <c r="AC97" i="1"/>
  <c r="AE97" i="1" s="1"/>
  <c r="AF97" i="1" s="1"/>
  <c r="J96" i="1" l="1"/>
  <c r="AT114" i="1"/>
  <c r="AR115" i="1"/>
  <c r="AO115" i="1" s="1"/>
  <c r="AQ115" i="1"/>
  <c r="AT115" i="1" s="1"/>
  <c r="AW114" i="1"/>
  <c r="AB119" i="1"/>
  <c r="M99" i="1"/>
  <c r="N99" i="1" s="1"/>
  <c r="L100" i="1"/>
  <c r="AU240" i="1"/>
  <c r="AN117" i="1"/>
  <c r="AP117" i="1" s="1"/>
  <c r="AV241" i="1"/>
  <c r="AJ114" i="1"/>
  <c r="C114" i="1"/>
  <c r="Y113" i="1"/>
  <c r="I114" i="1"/>
  <c r="H114" i="1" s="1"/>
  <c r="Z113" i="1"/>
  <c r="AA113" i="1" s="1"/>
  <c r="AH113" i="1" s="1"/>
  <c r="S113" i="1"/>
  <c r="T113" i="1" s="1"/>
  <c r="X114" i="1"/>
  <c r="K114" i="1"/>
  <c r="A115" i="1"/>
  <c r="R95" i="1"/>
  <c r="P96" i="1"/>
  <c r="AW240" i="1"/>
  <c r="AS242" i="1"/>
  <c r="AT242" i="1" s="1"/>
  <c r="AW241" i="1" s="1"/>
  <c r="AR243" i="1"/>
  <c r="F97" i="1"/>
  <c r="J97" i="1" s="1"/>
  <c r="AL116" i="1"/>
  <c r="AV115" i="1"/>
  <c r="G98" i="1"/>
  <c r="AC98" i="1"/>
  <c r="AE98" i="1" s="1"/>
  <c r="AF98" i="1" s="1"/>
  <c r="O97" i="1" l="1"/>
  <c r="AS243" i="1"/>
  <c r="AT243" i="1" s="1"/>
  <c r="AR244" i="1"/>
  <c r="Y114" i="1"/>
  <c r="Z114" i="1"/>
  <c r="AA114" i="1" s="1"/>
  <c r="AH114" i="1" s="1"/>
  <c r="C115" i="1"/>
  <c r="AJ115" i="1"/>
  <c r="I115" i="1"/>
  <c r="H115" i="1" s="1"/>
  <c r="S114" i="1"/>
  <c r="T114" i="1" s="1"/>
  <c r="G99" i="1"/>
  <c r="AC99" i="1"/>
  <c r="AE99" i="1" s="1"/>
  <c r="AF99" i="1" s="1"/>
  <c r="AW115" i="1"/>
  <c r="M100" i="1"/>
  <c r="N100" i="1" s="1"/>
  <c r="L101" i="1"/>
  <c r="AR116" i="1"/>
  <c r="AO116" i="1" s="1"/>
  <c r="AQ116" i="1"/>
  <c r="AN118" i="1"/>
  <c r="AU241" i="1"/>
  <c r="AV242" i="1"/>
  <c r="X115" i="1"/>
  <c r="K115" i="1"/>
  <c r="A116" i="1"/>
  <c r="F98" i="1"/>
  <c r="J98" i="1" s="1"/>
  <c r="Q96" i="1"/>
  <c r="P97" i="1"/>
  <c r="P98" i="1" s="1"/>
  <c r="P99" i="1" s="1"/>
  <c r="P100" i="1" s="1"/>
  <c r="AV116" i="1"/>
  <c r="AL117" i="1"/>
  <c r="AB120" i="1"/>
  <c r="AT116" i="1" l="1"/>
  <c r="AR117" i="1"/>
  <c r="AO117" i="1" s="1"/>
  <c r="AQ117" i="1"/>
  <c r="AT117" i="1" s="1"/>
  <c r="Q97" i="1"/>
  <c r="R96" i="1"/>
  <c r="A117" i="1"/>
  <c r="X116" i="1"/>
  <c r="K116" i="1"/>
  <c r="AL118" i="1"/>
  <c r="AV117" i="1"/>
  <c r="M101" i="1"/>
  <c r="N101" i="1" s="1"/>
  <c r="AC101" i="1" s="1"/>
  <c r="AE101" i="1" s="1"/>
  <c r="AF101" i="1" s="1"/>
  <c r="P101" i="1"/>
  <c r="L102" i="1"/>
  <c r="AR245" i="1"/>
  <c r="AS245" i="1" s="1"/>
  <c r="AT245" i="1" s="1"/>
  <c r="AS244" i="1"/>
  <c r="AT244" i="1" s="1"/>
  <c r="AW243" i="1" s="1"/>
  <c r="AW116" i="1"/>
  <c r="AU242" i="1"/>
  <c r="AV243" i="1"/>
  <c r="AN119" i="1"/>
  <c r="O98" i="1"/>
  <c r="F99" i="1"/>
  <c r="O99" i="1" s="1"/>
  <c r="AP118" i="1"/>
  <c r="AW242" i="1"/>
  <c r="AB121" i="1"/>
  <c r="AJ116" i="1"/>
  <c r="Y115" i="1"/>
  <c r="C116" i="1"/>
  <c r="Z115" i="1"/>
  <c r="AA115" i="1" s="1"/>
  <c r="AH115" i="1" s="1"/>
  <c r="I116" i="1"/>
  <c r="H116" i="1" s="1"/>
  <c r="S115" i="1"/>
  <c r="T115" i="1" s="1"/>
  <c r="AC100" i="1"/>
  <c r="AE100" i="1" s="1"/>
  <c r="AF100" i="1" s="1"/>
  <c r="G100" i="1"/>
  <c r="J99" i="1" l="1"/>
  <c r="AU244" i="1"/>
  <c r="AN121" i="1"/>
  <c r="AV245" i="1"/>
  <c r="K117" i="1"/>
  <c r="X117" i="1"/>
  <c r="A118" i="1"/>
  <c r="AQ118" i="1"/>
  <c r="AR118" i="1"/>
  <c r="AO118" i="1" s="1"/>
  <c r="AV118" i="1"/>
  <c r="AL119" i="1"/>
  <c r="G101" i="1"/>
  <c r="F100" i="1"/>
  <c r="J100" i="1" s="1"/>
  <c r="AB122" i="1"/>
  <c r="M102" i="1"/>
  <c r="N102" i="1" s="1"/>
  <c r="P102" i="1"/>
  <c r="L103" i="1"/>
  <c r="C117" i="1"/>
  <c r="Z116" i="1"/>
  <c r="AA116" i="1" s="1"/>
  <c r="AH116" i="1" s="1"/>
  <c r="AJ117" i="1"/>
  <c r="I117" i="1"/>
  <c r="H117" i="1" s="1"/>
  <c r="Y116" i="1"/>
  <c r="S116" i="1"/>
  <c r="T116" i="1" s="1"/>
  <c r="AW117" i="1"/>
  <c r="AV244" i="1"/>
  <c r="AN120" i="1"/>
  <c r="AW244" i="1"/>
  <c r="AU243" i="1"/>
  <c r="AP119" i="1"/>
  <c r="Q98" i="1"/>
  <c r="Q99" i="1" s="1"/>
  <c r="Q100" i="1" s="1"/>
  <c r="R97" i="1"/>
  <c r="O100" i="1" l="1"/>
  <c r="R100" i="1" s="1"/>
  <c r="AQ119" i="1"/>
  <c r="AR119" i="1"/>
  <c r="AO119" i="1" s="1"/>
  <c r="AW118" i="1"/>
  <c r="M103" i="1"/>
  <c r="N103" i="1" s="1"/>
  <c r="P103" i="1"/>
  <c r="L104" i="1"/>
  <c r="Z117" i="1"/>
  <c r="AA117" i="1" s="1"/>
  <c r="AH117" i="1" s="1"/>
  <c r="C118" i="1"/>
  <c r="AJ118" i="1"/>
  <c r="I118" i="1"/>
  <c r="H118" i="1" s="1"/>
  <c r="Y117" i="1"/>
  <c r="S117" i="1"/>
  <c r="T117" i="1" s="1"/>
  <c r="AL121" i="1"/>
  <c r="AV120" i="1"/>
  <c r="AB123" i="1"/>
  <c r="AT118" i="1"/>
  <c r="R98" i="1"/>
  <c r="Q101" i="1"/>
  <c r="Q102" i="1" s="1"/>
  <c r="Q103" i="1" s="1"/>
  <c r="AL120" i="1"/>
  <c r="AP121" i="1"/>
  <c r="AV119" i="1"/>
  <c r="F101" i="1"/>
  <c r="O101" i="1" s="1"/>
  <c r="AP120" i="1"/>
  <c r="AC102" i="1"/>
  <c r="AE102" i="1" s="1"/>
  <c r="AF102" i="1" s="1"/>
  <c r="G102" i="1"/>
  <c r="R99" i="1"/>
  <c r="K118" i="1"/>
  <c r="A119" i="1"/>
  <c r="X118" i="1"/>
  <c r="AW119" i="1"/>
  <c r="AT119" i="1" l="1"/>
  <c r="R101" i="1"/>
  <c r="AQ120" i="1"/>
  <c r="AR120" i="1"/>
  <c r="AO120" i="1" s="1"/>
  <c r="J101" i="1"/>
  <c r="AC103" i="1"/>
  <c r="AE103" i="1" s="1"/>
  <c r="AF103" i="1" s="1"/>
  <c r="G103" i="1"/>
  <c r="K119" i="1"/>
  <c r="X119" i="1"/>
  <c r="A120" i="1"/>
  <c r="M104" i="1"/>
  <c r="N104" i="1" s="1"/>
  <c r="P104" i="1"/>
  <c r="Q104" i="1"/>
  <c r="L105" i="1"/>
  <c r="Z118" i="1"/>
  <c r="AA118" i="1" s="1"/>
  <c r="AH118" i="1" s="1"/>
  <c r="C119" i="1"/>
  <c r="Y118" i="1"/>
  <c r="I119" i="1"/>
  <c r="H119" i="1" s="1"/>
  <c r="AJ119" i="1"/>
  <c r="S118" i="1"/>
  <c r="T118" i="1" s="1"/>
  <c r="F102" i="1"/>
  <c r="J102" i="1" s="1"/>
  <c r="AB124" i="1"/>
  <c r="AT120" i="1" l="1"/>
  <c r="O102" i="1"/>
  <c r="R102" i="1" s="1"/>
  <c r="AQ121" i="1"/>
  <c r="AR121" i="1"/>
  <c r="AO121" i="1" s="1"/>
  <c r="AB125" i="1"/>
  <c r="AC104" i="1"/>
  <c r="AE104" i="1" s="1"/>
  <c r="AF104" i="1" s="1"/>
  <c r="G104" i="1"/>
  <c r="X120" i="1"/>
  <c r="K120" i="1"/>
  <c r="A121" i="1"/>
  <c r="F103" i="1"/>
  <c r="O103" i="1" s="1"/>
  <c r="R103" i="1" s="1"/>
  <c r="M105" i="1"/>
  <c r="N105" i="1" s="1"/>
  <c r="P105" i="1"/>
  <c r="Q105" i="1"/>
  <c r="L106" i="1"/>
  <c r="Z119" i="1"/>
  <c r="AA119" i="1" s="1"/>
  <c r="AH119" i="1" s="1"/>
  <c r="AJ120" i="1"/>
  <c r="I120" i="1"/>
  <c r="H120" i="1" s="1"/>
  <c r="C120" i="1"/>
  <c r="Y119" i="1"/>
  <c r="S119" i="1"/>
  <c r="T119" i="1" s="1"/>
  <c r="AT121" i="1" l="1"/>
  <c r="J103" i="1"/>
  <c r="M106" i="1"/>
  <c r="N106" i="1" s="1"/>
  <c r="P106" i="1"/>
  <c r="Q106" i="1"/>
  <c r="L107" i="1"/>
  <c r="F104" i="1"/>
  <c r="O104" i="1" s="1"/>
  <c r="R104" i="1" s="1"/>
  <c r="X121" i="1"/>
  <c r="K121" i="1"/>
  <c r="A122" i="1"/>
  <c r="AC105" i="1"/>
  <c r="AE105" i="1" s="1"/>
  <c r="AF105" i="1" s="1"/>
  <c r="G105" i="1"/>
  <c r="Z120" i="1"/>
  <c r="AA120" i="1" s="1"/>
  <c r="AH120" i="1" s="1"/>
  <c r="AJ121" i="1"/>
  <c r="C121" i="1"/>
  <c r="I121" i="1"/>
  <c r="H121" i="1" s="1"/>
  <c r="Y120" i="1"/>
  <c r="S120" i="1"/>
  <c r="T120" i="1" s="1"/>
  <c r="AB126" i="1"/>
  <c r="X122" i="1" l="1"/>
  <c r="A123" i="1"/>
  <c r="K122" i="1"/>
  <c r="AB127" i="1"/>
  <c r="F105" i="1"/>
  <c r="J105" i="1" s="1"/>
  <c r="M107" i="1"/>
  <c r="N107" i="1" s="1"/>
  <c r="P107" i="1"/>
  <c r="Q107" i="1"/>
  <c r="L108" i="1"/>
  <c r="I122" i="1"/>
  <c r="H122" i="1" s="1"/>
  <c r="Y121" i="1"/>
  <c r="C122" i="1"/>
  <c r="Z121" i="1"/>
  <c r="AA121" i="1" s="1"/>
  <c r="AH121" i="1" s="1"/>
  <c r="AJ122" i="1"/>
  <c r="S121" i="1"/>
  <c r="T121" i="1" s="1"/>
  <c r="J104" i="1"/>
  <c r="AC106" i="1"/>
  <c r="AE106" i="1" s="1"/>
  <c r="AF106" i="1" s="1"/>
  <c r="G106" i="1"/>
  <c r="O105" i="1" l="1"/>
  <c r="R105" i="1" s="1"/>
  <c r="M108" i="1"/>
  <c r="N108" i="1" s="1"/>
  <c r="P108" i="1"/>
  <c r="Q108" i="1"/>
  <c r="L109" i="1"/>
  <c r="AB128" i="1"/>
  <c r="X123" i="1"/>
  <c r="K123" i="1"/>
  <c r="A124" i="1"/>
  <c r="F106" i="1"/>
  <c r="O106" i="1" s="1"/>
  <c r="R106" i="1" s="1"/>
  <c r="Z122" i="1"/>
  <c r="AA122" i="1" s="1"/>
  <c r="AH122" i="1" s="1"/>
  <c r="AJ123" i="1"/>
  <c r="C123" i="1"/>
  <c r="Y122" i="1"/>
  <c r="I123" i="1"/>
  <c r="H123" i="1" s="1"/>
  <c r="S122" i="1"/>
  <c r="T122" i="1" s="1"/>
  <c r="AC107" i="1"/>
  <c r="AE107" i="1" s="1"/>
  <c r="AF107" i="1" s="1"/>
  <c r="G107" i="1"/>
  <c r="J106" i="1" l="1"/>
  <c r="Z123" i="1"/>
  <c r="AA123" i="1" s="1"/>
  <c r="AH123" i="1" s="1"/>
  <c r="C124" i="1"/>
  <c r="AJ124" i="1"/>
  <c r="I124" i="1"/>
  <c r="H124" i="1" s="1"/>
  <c r="Y123" i="1"/>
  <c r="S123" i="1"/>
  <c r="T123" i="1" s="1"/>
  <c r="F107" i="1"/>
  <c r="J107" i="1" s="1"/>
  <c r="X124" i="1"/>
  <c r="K124" i="1"/>
  <c r="A125" i="1"/>
  <c r="AC108" i="1"/>
  <c r="AE108" i="1" s="1"/>
  <c r="AF108" i="1" s="1"/>
  <c r="G108" i="1"/>
  <c r="AB129" i="1"/>
  <c r="M109" i="1"/>
  <c r="N109" i="1" s="1"/>
  <c r="P109" i="1"/>
  <c r="Q109" i="1"/>
  <c r="L110" i="1"/>
  <c r="AC109" i="1" l="1"/>
  <c r="AE109" i="1" s="1"/>
  <c r="AF109" i="1" s="1"/>
  <c r="G109" i="1"/>
  <c r="M110" i="1"/>
  <c r="N110" i="1" s="1"/>
  <c r="P110" i="1"/>
  <c r="Q110" i="1"/>
  <c r="L111" i="1"/>
  <c r="F108" i="1"/>
  <c r="O108" i="1" s="1"/>
  <c r="R108" i="1" s="1"/>
  <c r="Z124" i="1"/>
  <c r="AA124" i="1" s="1"/>
  <c r="AH124" i="1" s="1"/>
  <c r="AJ125" i="1"/>
  <c r="C125" i="1"/>
  <c r="Y124" i="1"/>
  <c r="I125" i="1"/>
  <c r="H125" i="1" s="1"/>
  <c r="S124" i="1"/>
  <c r="T124" i="1" s="1"/>
  <c r="O107" i="1"/>
  <c r="R107" i="1" s="1"/>
  <c r="AB130" i="1"/>
  <c r="K125" i="1"/>
  <c r="X125" i="1"/>
  <c r="A126" i="1"/>
  <c r="J108" i="1" l="1"/>
  <c r="AC110" i="1"/>
  <c r="AE110" i="1" s="1"/>
  <c r="AF110" i="1" s="1"/>
  <c r="G110" i="1"/>
  <c r="F109" i="1"/>
  <c r="O109" i="1" s="1"/>
  <c r="R109" i="1" s="1"/>
  <c r="M111" i="1"/>
  <c r="N111" i="1" s="1"/>
  <c r="P111" i="1"/>
  <c r="Q111" i="1"/>
  <c r="L112" i="1"/>
  <c r="X126" i="1"/>
  <c r="A127" i="1"/>
  <c r="K126" i="1"/>
  <c r="Y125" i="1"/>
  <c r="C126" i="1"/>
  <c r="AJ126" i="1"/>
  <c r="Z125" i="1"/>
  <c r="AA125" i="1" s="1"/>
  <c r="AH125" i="1" s="1"/>
  <c r="I126" i="1"/>
  <c r="H126" i="1" s="1"/>
  <c r="S125" i="1"/>
  <c r="T125" i="1" s="1"/>
  <c r="AB131" i="1"/>
  <c r="J109" i="1" l="1"/>
  <c r="Z126" i="1"/>
  <c r="AA126" i="1" s="1"/>
  <c r="AH126" i="1" s="1"/>
  <c r="AJ127" i="1"/>
  <c r="C127" i="1"/>
  <c r="I127" i="1"/>
  <c r="H127" i="1" s="1"/>
  <c r="Y126" i="1"/>
  <c r="S126" i="1"/>
  <c r="T126" i="1" s="1"/>
  <c r="AC111" i="1"/>
  <c r="AE111" i="1" s="1"/>
  <c r="AF111" i="1" s="1"/>
  <c r="G111" i="1"/>
  <c r="F110" i="1"/>
  <c r="J110" i="1" s="1"/>
  <c r="AB132" i="1"/>
  <c r="X127" i="1"/>
  <c r="K127" i="1"/>
  <c r="A128" i="1"/>
  <c r="M112" i="1"/>
  <c r="N112" i="1" s="1"/>
  <c r="P112" i="1"/>
  <c r="Q112" i="1"/>
  <c r="L113" i="1"/>
  <c r="O110" i="1" l="1"/>
  <c r="R110" i="1" s="1"/>
  <c r="AC112" i="1"/>
  <c r="AE112" i="1" s="1"/>
  <c r="AF112" i="1" s="1"/>
  <c r="G112" i="1"/>
  <c r="I128" i="1"/>
  <c r="H128" i="1" s="1"/>
  <c r="Z127" i="1"/>
  <c r="AJ128" i="1"/>
  <c r="C128" i="1"/>
  <c r="Y127" i="1"/>
  <c r="S127" i="1"/>
  <c r="T127" i="1" s="1"/>
  <c r="M113" i="1"/>
  <c r="N113" i="1" s="1"/>
  <c r="P113" i="1"/>
  <c r="Q113" i="1"/>
  <c r="L114" i="1"/>
  <c r="A129" i="1"/>
  <c r="K128" i="1"/>
  <c r="X128" i="1"/>
  <c r="AB133" i="1"/>
  <c r="F111" i="1"/>
  <c r="J111" i="1" s="1"/>
  <c r="O111" i="1" l="1"/>
  <c r="R111" i="1" s="1"/>
  <c r="A130" i="1"/>
  <c r="X129" i="1"/>
  <c r="K129" i="1"/>
  <c r="M114" i="1"/>
  <c r="N114" i="1" s="1"/>
  <c r="P114" i="1"/>
  <c r="Q114" i="1"/>
  <c r="L115" i="1"/>
  <c r="AB134" i="1"/>
  <c r="AA127" i="1"/>
  <c r="F112" i="1"/>
  <c r="O112" i="1" s="1"/>
  <c r="R112" i="1" s="1"/>
  <c r="I129" i="1"/>
  <c r="H129" i="1" s="1"/>
  <c r="Y128" i="1"/>
  <c r="Z128" i="1"/>
  <c r="AA128" i="1" s="1"/>
  <c r="AH128" i="1" s="1"/>
  <c r="AJ129" i="1"/>
  <c r="C129" i="1"/>
  <c r="S128" i="1"/>
  <c r="T128" i="1" s="1"/>
  <c r="AC113" i="1"/>
  <c r="AE113" i="1" s="1"/>
  <c r="AF113" i="1" s="1"/>
  <c r="G113" i="1"/>
  <c r="J112" i="1" l="1"/>
  <c r="AC114" i="1"/>
  <c r="AE114" i="1" s="1"/>
  <c r="AF114" i="1" s="1"/>
  <c r="G114" i="1"/>
  <c r="X130" i="1"/>
  <c r="K130" i="1"/>
  <c r="A131" i="1"/>
  <c r="M115" i="1"/>
  <c r="N115" i="1" s="1"/>
  <c r="P115" i="1"/>
  <c r="Q115" i="1"/>
  <c r="L116" i="1"/>
  <c r="AB135" i="1"/>
  <c r="F113" i="1"/>
  <c r="O113" i="1" s="1"/>
  <c r="R113" i="1" s="1"/>
  <c r="AJ130" i="1"/>
  <c r="I130" i="1"/>
  <c r="H130" i="1" s="1"/>
  <c r="C130" i="1"/>
  <c r="Y129" i="1"/>
  <c r="Z129" i="1"/>
  <c r="AA129" i="1" s="1"/>
  <c r="AH129" i="1" s="1"/>
  <c r="S129" i="1"/>
  <c r="T129" i="1" s="1"/>
  <c r="J113" i="1" l="1"/>
  <c r="AB136" i="1"/>
  <c r="Y130" i="1"/>
  <c r="I131" i="1"/>
  <c r="H131" i="1" s="1"/>
  <c r="Z130" i="1"/>
  <c r="AA130" i="1" s="1"/>
  <c r="AH130" i="1" s="1"/>
  <c r="AJ131" i="1"/>
  <c r="C131" i="1"/>
  <c r="S130" i="1"/>
  <c r="T130" i="1" s="1"/>
  <c r="AC115" i="1"/>
  <c r="AE115" i="1" s="1"/>
  <c r="AF115" i="1" s="1"/>
  <c r="G115" i="1"/>
  <c r="M116" i="1"/>
  <c r="N116" i="1" s="1"/>
  <c r="P116" i="1"/>
  <c r="Q116" i="1"/>
  <c r="L117" i="1"/>
  <c r="A132" i="1"/>
  <c r="K131" i="1"/>
  <c r="X131" i="1"/>
  <c r="F114" i="1"/>
  <c r="O114" i="1" s="1"/>
  <c r="R114" i="1" s="1"/>
  <c r="J114" i="1" l="1"/>
  <c r="AC116" i="1"/>
  <c r="AE116" i="1" s="1"/>
  <c r="AF116" i="1" s="1"/>
  <c r="G116" i="1"/>
  <c r="F115" i="1"/>
  <c r="O115" i="1" s="1"/>
  <c r="R115" i="1" s="1"/>
  <c r="K132" i="1"/>
  <c r="X132" i="1"/>
  <c r="A133" i="1"/>
  <c r="AJ132" i="1"/>
  <c r="Y131" i="1"/>
  <c r="Z131" i="1"/>
  <c r="AA131" i="1" s="1"/>
  <c r="AH131" i="1" s="1"/>
  <c r="I132" i="1"/>
  <c r="H132" i="1" s="1"/>
  <c r="C132" i="1"/>
  <c r="S131" i="1"/>
  <c r="T131" i="1" s="1"/>
  <c r="M117" i="1"/>
  <c r="N117" i="1" s="1"/>
  <c r="P117" i="1"/>
  <c r="Q117" i="1"/>
  <c r="L118" i="1"/>
  <c r="AB137" i="1"/>
  <c r="J115" i="1" l="1"/>
  <c r="Z132" i="1"/>
  <c r="AA132" i="1" s="1"/>
  <c r="AH132" i="1" s="1"/>
  <c r="I133" i="1"/>
  <c r="H133" i="1" s="1"/>
  <c r="Y132" i="1"/>
  <c r="AJ133" i="1"/>
  <c r="C133" i="1"/>
  <c r="S132" i="1"/>
  <c r="T132" i="1" s="1"/>
  <c r="M118" i="1"/>
  <c r="N118" i="1" s="1"/>
  <c r="P118" i="1"/>
  <c r="Q118" i="1"/>
  <c r="L119" i="1"/>
  <c r="AB138" i="1"/>
  <c r="K133" i="1"/>
  <c r="A134" i="1"/>
  <c r="X133" i="1"/>
  <c r="F116" i="1"/>
  <c r="J116" i="1" s="1"/>
  <c r="AC117" i="1"/>
  <c r="AE117" i="1" s="1"/>
  <c r="AF117" i="1" s="1"/>
  <c r="G117" i="1"/>
  <c r="O116" i="1" l="1"/>
  <c r="R116" i="1" s="1"/>
  <c r="AC118" i="1"/>
  <c r="AE118" i="1" s="1"/>
  <c r="AF118" i="1" s="1"/>
  <c r="G118" i="1"/>
  <c r="F117" i="1"/>
  <c r="O117" i="1" s="1"/>
  <c r="R117" i="1" s="1"/>
  <c r="M119" i="1"/>
  <c r="N119" i="1" s="1"/>
  <c r="P119" i="1"/>
  <c r="Q119" i="1"/>
  <c r="L120" i="1"/>
  <c r="AB139" i="1"/>
  <c r="A135" i="1"/>
  <c r="X134" i="1"/>
  <c r="K134" i="1"/>
  <c r="Y133" i="1"/>
  <c r="C134" i="1"/>
  <c r="I134" i="1"/>
  <c r="H134" i="1" s="1"/>
  <c r="Z133" i="1"/>
  <c r="AA133" i="1" s="1"/>
  <c r="AH133" i="1" s="1"/>
  <c r="AJ134" i="1"/>
  <c r="S133" i="1"/>
  <c r="T133" i="1" s="1"/>
  <c r="J117" i="1" l="1"/>
  <c r="F118" i="1"/>
  <c r="O118" i="1" s="1"/>
  <c r="R118" i="1" s="1"/>
  <c r="Z134" i="1"/>
  <c r="AA134" i="1" s="1"/>
  <c r="AH134" i="1" s="1"/>
  <c r="Y134" i="1"/>
  <c r="AJ135" i="1"/>
  <c r="C135" i="1"/>
  <c r="I135" i="1"/>
  <c r="H135" i="1" s="1"/>
  <c r="S134" i="1"/>
  <c r="T134" i="1" s="1"/>
  <c r="AB140" i="1"/>
  <c r="AC119" i="1"/>
  <c r="AE119" i="1" s="1"/>
  <c r="AF119" i="1" s="1"/>
  <c r="G119" i="1"/>
  <c r="A136" i="1"/>
  <c r="K135" i="1"/>
  <c r="X135" i="1"/>
  <c r="M120" i="1"/>
  <c r="N120" i="1" s="1"/>
  <c r="P120" i="1"/>
  <c r="Q120" i="1"/>
  <c r="L121" i="1"/>
  <c r="X136" i="1" l="1"/>
  <c r="A137" i="1"/>
  <c r="K136" i="1"/>
  <c r="F119" i="1"/>
  <c r="J119" i="1" s="1"/>
  <c r="AB141" i="1"/>
  <c r="AC120" i="1"/>
  <c r="AE120" i="1" s="1"/>
  <c r="AF120" i="1" s="1"/>
  <c r="G120" i="1"/>
  <c r="J118" i="1"/>
  <c r="Y135" i="1"/>
  <c r="I136" i="1"/>
  <c r="H136" i="1" s="1"/>
  <c r="Z135" i="1"/>
  <c r="AA135" i="1" s="1"/>
  <c r="AH135" i="1" s="1"/>
  <c r="C136" i="1"/>
  <c r="AJ136" i="1"/>
  <c r="S135" i="1"/>
  <c r="T135" i="1" s="1"/>
  <c r="M121" i="1"/>
  <c r="N121" i="1" s="1"/>
  <c r="P121" i="1"/>
  <c r="Q121" i="1"/>
  <c r="L122" i="1"/>
  <c r="O119" i="1" l="1"/>
  <c r="R119" i="1" s="1"/>
  <c r="AC121" i="1"/>
  <c r="AE121" i="1" s="1"/>
  <c r="AF121" i="1" s="1"/>
  <c r="G121" i="1"/>
  <c r="F120" i="1"/>
  <c r="O120" i="1" s="1"/>
  <c r="R120" i="1" s="1"/>
  <c r="K137" i="1"/>
  <c r="A138" i="1"/>
  <c r="X137" i="1"/>
  <c r="M122" i="1"/>
  <c r="N122" i="1" s="1"/>
  <c r="P122" i="1"/>
  <c r="Q122" i="1"/>
  <c r="L123" i="1"/>
  <c r="I137" i="1"/>
  <c r="H137" i="1" s="1"/>
  <c r="Y136" i="1"/>
  <c r="AJ137" i="1"/>
  <c r="C137" i="1"/>
  <c r="Z136" i="1"/>
  <c r="AA136" i="1" s="1"/>
  <c r="AH136" i="1" s="1"/>
  <c r="S136" i="1"/>
  <c r="T136" i="1" s="1"/>
  <c r="AB142" i="1"/>
  <c r="J120" i="1" l="1"/>
  <c r="AC122" i="1"/>
  <c r="AE122" i="1" s="1"/>
  <c r="AF122" i="1" s="1"/>
  <c r="G122" i="1"/>
  <c r="A139" i="1"/>
  <c r="X138" i="1"/>
  <c r="K138" i="1"/>
  <c r="M123" i="1"/>
  <c r="N123" i="1" s="1"/>
  <c r="P123" i="1"/>
  <c r="Q123" i="1"/>
  <c r="L124" i="1"/>
  <c r="F121" i="1"/>
  <c r="O121" i="1" s="1"/>
  <c r="R121" i="1" s="1"/>
  <c r="AB143" i="1"/>
  <c r="C138" i="1"/>
  <c r="Z137" i="1"/>
  <c r="AA137" i="1" s="1"/>
  <c r="AH137" i="1" s="1"/>
  <c r="AJ138" i="1"/>
  <c r="I138" i="1"/>
  <c r="H138" i="1" s="1"/>
  <c r="Y137" i="1"/>
  <c r="S137" i="1"/>
  <c r="T137" i="1" s="1"/>
  <c r="AC123" i="1" l="1"/>
  <c r="AE123" i="1" s="1"/>
  <c r="AF123" i="1" s="1"/>
  <c r="G123" i="1"/>
  <c r="F122" i="1"/>
  <c r="J122" i="1" s="1"/>
  <c r="M124" i="1"/>
  <c r="N124" i="1" s="1"/>
  <c r="P124" i="1"/>
  <c r="Q124" i="1"/>
  <c r="L125" i="1"/>
  <c r="Z138" i="1"/>
  <c r="AA138" i="1" s="1"/>
  <c r="AH138" i="1" s="1"/>
  <c r="I139" i="1"/>
  <c r="H139" i="1" s="1"/>
  <c r="C139" i="1"/>
  <c r="AJ139" i="1"/>
  <c r="Y138" i="1"/>
  <c r="S138" i="1"/>
  <c r="T138" i="1" s="1"/>
  <c r="AB144" i="1"/>
  <c r="J121" i="1"/>
  <c r="A140" i="1"/>
  <c r="X139" i="1"/>
  <c r="K139" i="1"/>
  <c r="O122" i="1" l="1"/>
  <c r="R122" i="1" s="1"/>
  <c r="AC124" i="1"/>
  <c r="AE124" i="1" s="1"/>
  <c r="AF124" i="1" s="1"/>
  <c r="G124" i="1"/>
  <c r="F123" i="1"/>
  <c r="O123" i="1" s="1"/>
  <c r="R123" i="1" s="1"/>
  <c r="A141" i="1"/>
  <c r="X140" i="1"/>
  <c r="K140" i="1"/>
  <c r="AB145" i="1"/>
  <c r="M125" i="1"/>
  <c r="N125" i="1" s="1"/>
  <c r="P125" i="1"/>
  <c r="Q125" i="1"/>
  <c r="L126" i="1"/>
  <c r="Y139" i="1"/>
  <c r="C140" i="1"/>
  <c r="AJ140" i="1"/>
  <c r="I140" i="1"/>
  <c r="H140" i="1" s="1"/>
  <c r="Z139" i="1"/>
  <c r="AA139" i="1" s="1"/>
  <c r="AH139" i="1" s="1"/>
  <c r="S139" i="1"/>
  <c r="T139" i="1" s="1"/>
  <c r="J123" i="1" l="1"/>
  <c r="AC125" i="1"/>
  <c r="AE125" i="1" s="1"/>
  <c r="AF125" i="1" s="1"/>
  <c r="G125" i="1"/>
  <c r="M126" i="1"/>
  <c r="N126" i="1" s="1"/>
  <c r="P126" i="1"/>
  <c r="Q126" i="1"/>
  <c r="L127" i="1"/>
  <c r="AB146" i="1"/>
  <c r="I141" i="1"/>
  <c r="H141" i="1" s="1"/>
  <c r="Z140" i="1"/>
  <c r="AA140" i="1" s="1"/>
  <c r="AH140" i="1" s="1"/>
  <c r="AJ141" i="1"/>
  <c r="Y140" i="1"/>
  <c r="C141" i="1"/>
  <c r="S140" i="1"/>
  <c r="T140" i="1" s="1"/>
  <c r="A142" i="1"/>
  <c r="K141" i="1"/>
  <c r="X141" i="1"/>
  <c r="F124" i="1"/>
  <c r="O124" i="1" s="1"/>
  <c r="R124" i="1" s="1"/>
  <c r="J124" i="1" l="1"/>
  <c r="K142" i="1"/>
  <c r="X142" i="1"/>
  <c r="A143" i="1"/>
  <c r="F125" i="1"/>
  <c r="O125" i="1" s="1"/>
  <c r="R125" i="1" s="1"/>
  <c r="AC126" i="1"/>
  <c r="AE126" i="1" s="1"/>
  <c r="AF126" i="1" s="1"/>
  <c r="G126" i="1"/>
  <c r="Y141" i="1"/>
  <c r="C142" i="1"/>
  <c r="Z141" i="1"/>
  <c r="AA141" i="1" s="1"/>
  <c r="AH141" i="1" s="1"/>
  <c r="AJ142" i="1"/>
  <c r="I142" i="1"/>
  <c r="H142" i="1" s="1"/>
  <c r="S141" i="1"/>
  <c r="T141" i="1" s="1"/>
  <c r="AB147" i="1"/>
  <c r="M127" i="1"/>
  <c r="N127" i="1" s="1"/>
  <c r="P127" i="1"/>
  <c r="Q127" i="1"/>
  <c r="L128" i="1"/>
  <c r="J125" i="1" l="1"/>
  <c r="AC127" i="1"/>
  <c r="AE127" i="1" s="1"/>
  <c r="AF127" i="1" s="1"/>
  <c r="AH127" i="1" s="1"/>
  <c r="G127" i="1"/>
  <c r="AB148" i="1"/>
  <c r="F126" i="1"/>
  <c r="J126" i="1" s="1"/>
  <c r="Y142" i="1"/>
  <c r="I143" i="1"/>
  <c r="H143" i="1" s="1"/>
  <c r="Z142" i="1"/>
  <c r="AA142" i="1" s="1"/>
  <c r="AH142" i="1" s="1"/>
  <c r="AJ143" i="1"/>
  <c r="C143" i="1"/>
  <c r="S142" i="1"/>
  <c r="T142" i="1" s="1"/>
  <c r="M128" i="1"/>
  <c r="N128" i="1" s="1"/>
  <c r="L129" i="1"/>
  <c r="X143" i="1"/>
  <c r="K143" i="1"/>
  <c r="A144" i="1"/>
  <c r="O126" i="1" l="1"/>
  <c r="R126" i="1" s="1"/>
  <c r="AC128" i="1"/>
  <c r="AE128" i="1" s="1"/>
  <c r="AF128" i="1" s="1"/>
  <c r="G128" i="1"/>
  <c r="K144" i="1"/>
  <c r="A145" i="1"/>
  <c r="X144" i="1"/>
  <c r="M129" i="1"/>
  <c r="N129" i="1" s="1"/>
  <c r="L130" i="1"/>
  <c r="F127" i="1"/>
  <c r="J127" i="1" s="1"/>
  <c r="Y143" i="1"/>
  <c r="AJ144" i="1"/>
  <c r="Z143" i="1"/>
  <c r="AA143" i="1" s="1"/>
  <c r="AH143" i="1" s="1"/>
  <c r="C144" i="1"/>
  <c r="I144" i="1"/>
  <c r="H144" i="1" s="1"/>
  <c r="S143" i="1"/>
  <c r="T143" i="1" s="1"/>
  <c r="AB149" i="1"/>
  <c r="M130" i="1" l="1"/>
  <c r="N130" i="1" s="1"/>
  <c r="L131" i="1"/>
  <c r="Y144" i="1"/>
  <c r="AJ145" i="1"/>
  <c r="Z144" i="1"/>
  <c r="AA144" i="1" s="1"/>
  <c r="AH144" i="1" s="1"/>
  <c r="I145" i="1"/>
  <c r="H145" i="1" s="1"/>
  <c r="C145" i="1"/>
  <c r="S144" i="1"/>
  <c r="T144" i="1" s="1"/>
  <c r="F128" i="1"/>
  <c r="J128" i="1" s="1"/>
  <c r="AB150" i="1"/>
  <c r="O127" i="1"/>
  <c r="X145" i="1"/>
  <c r="A146" i="1"/>
  <c r="K145" i="1"/>
  <c r="AC129" i="1"/>
  <c r="AE129" i="1" s="1"/>
  <c r="AF129" i="1" s="1"/>
  <c r="G129" i="1"/>
  <c r="O128" i="1" l="1"/>
  <c r="R127" i="1"/>
  <c r="P128" i="1"/>
  <c r="AB151" i="1"/>
  <c r="X146" i="1"/>
  <c r="A147" i="1"/>
  <c r="K146" i="1"/>
  <c r="F129" i="1"/>
  <c r="J129" i="1" s="1"/>
  <c r="AC130" i="1"/>
  <c r="AE130" i="1" s="1"/>
  <c r="AF130" i="1" s="1"/>
  <c r="G130" i="1"/>
  <c r="C146" i="1"/>
  <c r="Z145" i="1"/>
  <c r="AA145" i="1" s="1"/>
  <c r="AH145" i="1" s="1"/>
  <c r="AJ146" i="1"/>
  <c r="I146" i="1"/>
  <c r="H146" i="1" s="1"/>
  <c r="Y145" i="1"/>
  <c r="S145" i="1"/>
  <c r="T145" i="1" s="1"/>
  <c r="M131" i="1"/>
  <c r="N131" i="1" s="1"/>
  <c r="L132" i="1"/>
  <c r="O129" i="1" l="1"/>
  <c r="AC131" i="1"/>
  <c r="AE131" i="1" s="1"/>
  <c r="AF131" i="1" s="1"/>
  <c r="G131" i="1"/>
  <c r="M132" i="1"/>
  <c r="N132" i="1" s="1"/>
  <c r="L133" i="1"/>
  <c r="X147" i="1"/>
  <c r="K147" i="1"/>
  <c r="A148" i="1"/>
  <c r="AB152" i="1"/>
  <c r="Z146" i="1"/>
  <c r="AA146" i="1" s="1"/>
  <c r="AH146" i="1" s="1"/>
  <c r="I147" i="1"/>
  <c r="H147" i="1" s="1"/>
  <c r="Y146" i="1"/>
  <c r="AJ147" i="1"/>
  <c r="C147" i="1"/>
  <c r="S146" i="1"/>
  <c r="T146" i="1" s="1"/>
  <c r="F130" i="1"/>
  <c r="O130" i="1" s="1"/>
  <c r="Q128" i="1"/>
  <c r="P129" i="1"/>
  <c r="P130" i="1" s="1"/>
  <c r="P131" i="1" s="1"/>
  <c r="P132" i="1" s="1"/>
  <c r="J130" i="1" l="1"/>
  <c r="Q129" i="1"/>
  <c r="R128" i="1"/>
  <c r="AB153" i="1"/>
  <c r="AC132" i="1"/>
  <c r="AE132" i="1" s="1"/>
  <c r="AF132" i="1" s="1"/>
  <c r="G132" i="1"/>
  <c r="M133" i="1"/>
  <c r="N133" i="1" s="1"/>
  <c r="P133" i="1"/>
  <c r="L134" i="1"/>
  <c r="Y147" i="1"/>
  <c r="I148" i="1"/>
  <c r="H148" i="1" s="1"/>
  <c r="Z147" i="1"/>
  <c r="AA147" i="1" s="1"/>
  <c r="AH147" i="1" s="1"/>
  <c r="C148" i="1"/>
  <c r="AJ148" i="1"/>
  <c r="S147" i="1"/>
  <c r="T147" i="1" s="1"/>
  <c r="X148" i="1"/>
  <c r="K148" i="1"/>
  <c r="A149" i="1"/>
  <c r="F131" i="1"/>
  <c r="O131" i="1" s="1"/>
  <c r="X149" i="1" l="1"/>
  <c r="A150" i="1"/>
  <c r="K149" i="1"/>
  <c r="J131" i="1"/>
  <c r="M134" i="1"/>
  <c r="N134" i="1" s="1"/>
  <c r="P134" i="1"/>
  <c r="L135" i="1"/>
  <c r="F132" i="1"/>
  <c r="J132" i="1" s="1"/>
  <c r="AB154" i="1"/>
  <c r="AJ149" i="1"/>
  <c r="I149" i="1"/>
  <c r="H149" i="1" s="1"/>
  <c r="Z148" i="1"/>
  <c r="AA148" i="1" s="1"/>
  <c r="AH148" i="1" s="1"/>
  <c r="C149" i="1"/>
  <c r="Y148" i="1"/>
  <c r="S148" i="1"/>
  <c r="T148" i="1" s="1"/>
  <c r="Q130" i="1"/>
  <c r="R129" i="1"/>
  <c r="AC133" i="1"/>
  <c r="AE133" i="1" s="1"/>
  <c r="AF133" i="1" s="1"/>
  <c r="G133" i="1"/>
  <c r="AC134" i="1" l="1"/>
  <c r="AE134" i="1" s="1"/>
  <c r="AF134" i="1" s="1"/>
  <c r="G134" i="1"/>
  <c r="Y149" i="1"/>
  <c r="I150" i="1"/>
  <c r="H150" i="1" s="1"/>
  <c r="Z149" i="1"/>
  <c r="AA149" i="1" s="1"/>
  <c r="AH149" i="1" s="1"/>
  <c r="AJ150" i="1"/>
  <c r="C150" i="1"/>
  <c r="S149" i="1"/>
  <c r="T149" i="1" s="1"/>
  <c r="AB155" i="1"/>
  <c r="M135" i="1"/>
  <c r="N135" i="1" s="1"/>
  <c r="P135" i="1"/>
  <c r="L136" i="1"/>
  <c r="O132" i="1"/>
  <c r="Q131" i="1"/>
  <c r="R130" i="1"/>
  <c r="F133" i="1"/>
  <c r="J133" i="1" s="1"/>
  <c r="A151" i="1"/>
  <c r="X150" i="1"/>
  <c r="K150" i="1"/>
  <c r="A152" i="1" l="1"/>
  <c r="X151" i="1"/>
  <c r="K151" i="1"/>
  <c r="M136" i="1"/>
  <c r="N136" i="1" s="1"/>
  <c r="P136" i="1"/>
  <c r="L137" i="1"/>
  <c r="F134" i="1"/>
  <c r="J134" i="1" s="1"/>
  <c r="I151" i="1"/>
  <c r="H151" i="1" s="1"/>
  <c r="Z150" i="1"/>
  <c r="AA150" i="1" s="1"/>
  <c r="AH150" i="1" s="1"/>
  <c r="C151" i="1"/>
  <c r="AJ151" i="1"/>
  <c r="Y150" i="1"/>
  <c r="S150" i="1"/>
  <c r="T150" i="1" s="1"/>
  <c r="O133" i="1"/>
  <c r="Q132" i="1"/>
  <c r="Q133" i="1" s="1"/>
  <c r="Q134" i="1" s="1"/>
  <c r="Q135" i="1" s="1"/>
  <c r="Q136" i="1" s="1"/>
  <c r="R131" i="1"/>
  <c r="AB156" i="1"/>
  <c r="AC135" i="1"/>
  <c r="AE135" i="1" s="1"/>
  <c r="AF135" i="1" s="1"/>
  <c r="G135" i="1"/>
  <c r="R133" i="1" l="1"/>
  <c r="R132" i="1"/>
  <c r="F135" i="1"/>
  <c r="O135" i="1" s="1"/>
  <c r="R135" i="1" s="1"/>
  <c r="O134" i="1"/>
  <c r="R134" i="1" s="1"/>
  <c r="AJ152" i="1"/>
  <c r="Z151" i="1"/>
  <c r="AA151" i="1" s="1"/>
  <c r="AH151" i="1" s="1"/>
  <c r="C152" i="1"/>
  <c r="I152" i="1"/>
  <c r="H152" i="1" s="1"/>
  <c r="Y151" i="1"/>
  <c r="S151" i="1"/>
  <c r="T151" i="1" s="1"/>
  <c r="AC136" i="1"/>
  <c r="AE136" i="1" s="1"/>
  <c r="AF136" i="1" s="1"/>
  <c r="G136" i="1"/>
  <c r="AB157" i="1"/>
  <c r="M137" i="1"/>
  <c r="N137" i="1" s="1"/>
  <c r="P137" i="1"/>
  <c r="Q137" i="1"/>
  <c r="L138" i="1"/>
  <c r="X152" i="1"/>
  <c r="A153" i="1"/>
  <c r="K152" i="1"/>
  <c r="AC137" i="1" l="1"/>
  <c r="AE137" i="1" s="1"/>
  <c r="AF137" i="1" s="1"/>
  <c r="G137" i="1"/>
  <c r="J135" i="1"/>
  <c r="M138" i="1"/>
  <c r="N138" i="1" s="1"/>
  <c r="P138" i="1"/>
  <c r="Q138" i="1"/>
  <c r="L139" i="1"/>
  <c r="AB158" i="1"/>
  <c r="Y152" i="1"/>
  <c r="C153" i="1"/>
  <c r="Z152" i="1"/>
  <c r="AA152" i="1" s="1"/>
  <c r="AH152" i="1" s="1"/>
  <c r="AJ153" i="1"/>
  <c r="I153" i="1"/>
  <c r="H153" i="1" s="1"/>
  <c r="S152" i="1"/>
  <c r="T152" i="1" s="1"/>
  <c r="K153" i="1"/>
  <c r="X153" i="1"/>
  <c r="A154" i="1"/>
  <c r="F136" i="1"/>
  <c r="O136" i="1" s="1"/>
  <c r="R136" i="1" s="1"/>
  <c r="K154" i="1" l="1"/>
  <c r="X154" i="1"/>
  <c r="A155" i="1"/>
  <c r="M139" i="1"/>
  <c r="N139" i="1" s="1"/>
  <c r="P139" i="1"/>
  <c r="Q139" i="1"/>
  <c r="L140" i="1"/>
  <c r="F137" i="1"/>
  <c r="J137" i="1" s="1"/>
  <c r="J136" i="1"/>
  <c r="Y153" i="1"/>
  <c r="C154" i="1"/>
  <c r="Z153" i="1"/>
  <c r="AA153" i="1" s="1"/>
  <c r="AH153" i="1" s="1"/>
  <c r="AJ154" i="1"/>
  <c r="I154" i="1"/>
  <c r="H154" i="1" s="1"/>
  <c r="S153" i="1"/>
  <c r="T153" i="1" s="1"/>
  <c r="AB159" i="1"/>
  <c r="AC138" i="1"/>
  <c r="AE138" i="1" s="1"/>
  <c r="AF138" i="1" s="1"/>
  <c r="G138" i="1"/>
  <c r="O137" i="1" l="1"/>
  <c r="R137" i="1" s="1"/>
  <c r="M140" i="1"/>
  <c r="N140" i="1" s="1"/>
  <c r="P140" i="1"/>
  <c r="Q140" i="1"/>
  <c r="L141" i="1"/>
  <c r="K155" i="1"/>
  <c r="X155" i="1"/>
  <c r="A156" i="1"/>
  <c r="F138" i="1"/>
  <c r="O138" i="1" s="1"/>
  <c r="R138" i="1" s="1"/>
  <c r="AB160" i="1"/>
  <c r="C155" i="1"/>
  <c r="AJ155" i="1"/>
  <c r="Z154" i="1"/>
  <c r="AA154" i="1" s="1"/>
  <c r="AH154" i="1" s="1"/>
  <c r="Y154" i="1"/>
  <c r="I155" i="1"/>
  <c r="H155" i="1" s="1"/>
  <c r="S154" i="1"/>
  <c r="T154" i="1" s="1"/>
  <c r="AC139" i="1"/>
  <c r="AE139" i="1" s="1"/>
  <c r="AF139" i="1" s="1"/>
  <c r="G139" i="1"/>
  <c r="AC140" i="1" l="1"/>
  <c r="AE140" i="1" s="1"/>
  <c r="AF140" i="1" s="1"/>
  <c r="G140" i="1"/>
  <c r="AB161" i="1"/>
  <c r="K156" i="1"/>
  <c r="X156" i="1"/>
  <c r="A157" i="1"/>
  <c r="M141" i="1"/>
  <c r="N141" i="1" s="1"/>
  <c r="P141" i="1"/>
  <c r="Q141" i="1"/>
  <c r="L142" i="1"/>
  <c r="F139" i="1"/>
  <c r="O139" i="1" s="1"/>
  <c r="R139" i="1" s="1"/>
  <c r="J138" i="1"/>
  <c r="Z155" i="1"/>
  <c r="AA155" i="1" s="1"/>
  <c r="AH155" i="1" s="1"/>
  <c r="I156" i="1"/>
  <c r="H156" i="1" s="1"/>
  <c r="Y155" i="1"/>
  <c r="AJ156" i="1"/>
  <c r="C156" i="1"/>
  <c r="S155" i="1"/>
  <c r="T155" i="1" s="1"/>
  <c r="J139" i="1" l="1"/>
  <c r="AC141" i="1"/>
  <c r="AE141" i="1" s="1"/>
  <c r="AF141" i="1" s="1"/>
  <c r="G141" i="1"/>
  <c r="M142" i="1"/>
  <c r="N142" i="1" s="1"/>
  <c r="P142" i="1"/>
  <c r="Q142" i="1"/>
  <c r="L143" i="1"/>
  <c r="K157" i="1"/>
  <c r="A158" i="1"/>
  <c r="X157" i="1"/>
  <c r="AB162" i="1"/>
  <c r="F140" i="1"/>
  <c r="J140" i="1" s="1"/>
  <c r="AJ157" i="1"/>
  <c r="C157" i="1"/>
  <c r="Y156" i="1"/>
  <c r="I157" i="1"/>
  <c r="H157" i="1" s="1"/>
  <c r="Z156" i="1"/>
  <c r="AA156" i="1" s="1"/>
  <c r="AH156" i="1" s="1"/>
  <c r="S156" i="1"/>
  <c r="T156" i="1" s="1"/>
  <c r="O140" i="1" l="1"/>
  <c r="R140" i="1" s="1"/>
  <c r="M143" i="1"/>
  <c r="N143" i="1" s="1"/>
  <c r="P143" i="1"/>
  <c r="Q143" i="1"/>
  <c r="L144" i="1"/>
  <c r="F141" i="1"/>
  <c r="O141" i="1" s="1"/>
  <c r="R141" i="1" s="1"/>
  <c r="Z157" i="1"/>
  <c r="AJ158" i="1"/>
  <c r="I158" i="1"/>
  <c r="H158" i="1" s="1"/>
  <c r="Y157" i="1"/>
  <c r="C158" i="1"/>
  <c r="S157" i="1"/>
  <c r="T157" i="1" s="1"/>
  <c r="AB163" i="1"/>
  <c r="K158" i="1"/>
  <c r="X158" i="1"/>
  <c r="A159" i="1"/>
  <c r="AC142" i="1"/>
  <c r="AE142" i="1" s="1"/>
  <c r="AF142" i="1" s="1"/>
  <c r="G142" i="1"/>
  <c r="A160" i="1" l="1"/>
  <c r="K159" i="1"/>
  <c r="X159" i="1"/>
  <c r="AA157" i="1"/>
  <c r="J141" i="1"/>
  <c r="F142" i="1"/>
  <c r="O142" i="1" s="1"/>
  <c r="R142" i="1" s="1"/>
  <c r="AJ159" i="1"/>
  <c r="Z158" i="1"/>
  <c r="AA158" i="1" s="1"/>
  <c r="AH158" i="1" s="1"/>
  <c r="Y158" i="1"/>
  <c r="I159" i="1"/>
  <c r="H159" i="1" s="1"/>
  <c r="C159" i="1"/>
  <c r="S158" i="1"/>
  <c r="T158" i="1" s="1"/>
  <c r="AB164" i="1"/>
  <c r="AC143" i="1"/>
  <c r="AE143" i="1" s="1"/>
  <c r="AF143" i="1" s="1"/>
  <c r="G143" i="1"/>
  <c r="M144" i="1"/>
  <c r="N144" i="1" s="1"/>
  <c r="P144" i="1"/>
  <c r="Q144" i="1"/>
  <c r="L145" i="1"/>
  <c r="J142" i="1" l="1"/>
  <c r="AC144" i="1"/>
  <c r="AE144" i="1" s="1"/>
  <c r="AF144" i="1" s="1"/>
  <c r="G144" i="1"/>
  <c r="X160" i="1"/>
  <c r="A161" i="1"/>
  <c r="K160" i="1"/>
  <c r="M145" i="1"/>
  <c r="N145" i="1" s="1"/>
  <c r="P145" i="1"/>
  <c r="Q145" i="1"/>
  <c r="L146" i="1"/>
  <c r="F143" i="1"/>
  <c r="O143" i="1" s="1"/>
  <c r="R143" i="1" s="1"/>
  <c r="AB165" i="1"/>
  <c r="Z159" i="1"/>
  <c r="AA159" i="1" s="1"/>
  <c r="AH159" i="1" s="1"/>
  <c r="AJ160" i="1"/>
  <c r="Y159" i="1"/>
  <c r="C160" i="1"/>
  <c r="I160" i="1"/>
  <c r="H160" i="1" s="1"/>
  <c r="S159" i="1"/>
  <c r="T159" i="1" s="1"/>
  <c r="AC145" i="1" l="1"/>
  <c r="AE145" i="1" s="1"/>
  <c r="AF145" i="1" s="1"/>
  <c r="G145" i="1"/>
  <c r="Y160" i="1"/>
  <c r="I161" i="1"/>
  <c r="H161" i="1" s="1"/>
  <c r="Z160" i="1"/>
  <c r="AA160" i="1" s="1"/>
  <c r="AH160" i="1" s="1"/>
  <c r="AJ161" i="1"/>
  <c r="C161" i="1"/>
  <c r="S160" i="1"/>
  <c r="T160" i="1" s="1"/>
  <c r="F144" i="1"/>
  <c r="J144" i="1" s="1"/>
  <c r="AB166" i="1"/>
  <c r="M146" i="1"/>
  <c r="N146" i="1" s="1"/>
  <c r="P146" i="1"/>
  <c r="Q146" i="1"/>
  <c r="L147" i="1"/>
  <c r="J143" i="1"/>
  <c r="X161" i="1"/>
  <c r="K161" i="1"/>
  <c r="A162" i="1"/>
  <c r="C162" i="1" l="1"/>
  <c r="Z161" i="1"/>
  <c r="AA161" i="1" s="1"/>
  <c r="AH161" i="1" s="1"/>
  <c r="Y161" i="1"/>
  <c r="AJ162" i="1"/>
  <c r="I162" i="1"/>
  <c r="H162" i="1" s="1"/>
  <c r="S161" i="1"/>
  <c r="T161" i="1" s="1"/>
  <c r="O144" i="1"/>
  <c r="R144" i="1" s="1"/>
  <c r="AC146" i="1"/>
  <c r="AE146" i="1" s="1"/>
  <c r="AF146" i="1" s="1"/>
  <c r="G146" i="1"/>
  <c r="F145" i="1"/>
  <c r="O145" i="1" s="1"/>
  <c r="R145" i="1" s="1"/>
  <c r="M147" i="1"/>
  <c r="N147" i="1" s="1"/>
  <c r="P147" i="1"/>
  <c r="Q147" i="1"/>
  <c r="L148" i="1"/>
  <c r="AB167" i="1"/>
  <c r="A163" i="1"/>
  <c r="X162" i="1"/>
  <c r="K162" i="1"/>
  <c r="J145" i="1" l="1"/>
  <c r="Z162" i="1"/>
  <c r="AA162" i="1" s="1"/>
  <c r="AH162" i="1" s="1"/>
  <c r="C163" i="1"/>
  <c r="AJ163" i="1"/>
  <c r="Y162" i="1"/>
  <c r="I163" i="1"/>
  <c r="H163" i="1" s="1"/>
  <c r="S162" i="1"/>
  <c r="T162" i="1" s="1"/>
  <c r="AB168" i="1"/>
  <c r="AC147" i="1"/>
  <c r="AE147" i="1" s="1"/>
  <c r="AF147" i="1" s="1"/>
  <c r="G147" i="1"/>
  <c r="F146" i="1"/>
  <c r="J146" i="1" s="1"/>
  <c r="X163" i="1"/>
  <c r="A164" i="1"/>
  <c r="K163" i="1"/>
  <c r="M148" i="1"/>
  <c r="N148" i="1" s="1"/>
  <c r="P148" i="1"/>
  <c r="Q148" i="1"/>
  <c r="L149" i="1"/>
  <c r="O146" i="1" l="1"/>
  <c r="R146" i="1" s="1"/>
  <c r="A165" i="1"/>
  <c r="X164" i="1"/>
  <c r="K164" i="1"/>
  <c r="AB169" i="1"/>
  <c r="AC148" i="1"/>
  <c r="AE148" i="1" s="1"/>
  <c r="AF148" i="1" s="1"/>
  <c r="G148" i="1"/>
  <c r="Y163" i="1"/>
  <c r="I164" i="1"/>
  <c r="H164" i="1" s="1"/>
  <c r="AJ164" i="1"/>
  <c r="C164" i="1"/>
  <c r="Z163" i="1"/>
  <c r="AA163" i="1" s="1"/>
  <c r="AH163" i="1" s="1"/>
  <c r="S163" i="1"/>
  <c r="T163" i="1" s="1"/>
  <c r="F147" i="1"/>
  <c r="J147" i="1" s="1"/>
  <c r="M149" i="1"/>
  <c r="N149" i="1" s="1"/>
  <c r="P149" i="1"/>
  <c r="Q149" i="1"/>
  <c r="L150" i="1"/>
  <c r="AC149" i="1" l="1"/>
  <c r="AE149" i="1" s="1"/>
  <c r="AF149" i="1" s="1"/>
  <c r="G149" i="1"/>
  <c r="AB170" i="1"/>
  <c r="Z164" i="1"/>
  <c r="AA164" i="1" s="1"/>
  <c r="AH164" i="1" s="1"/>
  <c r="I165" i="1"/>
  <c r="H165" i="1" s="1"/>
  <c r="Y164" i="1"/>
  <c r="AJ165" i="1"/>
  <c r="C165" i="1"/>
  <c r="S164" i="1"/>
  <c r="T164" i="1" s="1"/>
  <c r="M150" i="1"/>
  <c r="N150" i="1" s="1"/>
  <c r="P150" i="1"/>
  <c r="Q150" i="1"/>
  <c r="L151" i="1"/>
  <c r="O147" i="1"/>
  <c r="R147" i="1" s="1"/>
  <c r="X165" i="1"/>
  <c r="A166" i="1"/>
  <c r="K165" i="1"/>
  <c r="F148" i="1"/>
  <c r="J148" i="1" s="1"/>
  <c r="O148" i="1" l="1"/>
  <c r="R148" i="1" s="1"/>
  <c r="M151" i="1"/>
  <c r="N151" i="1" s="1"/>
  <c r="P151" i="1"/>
  <c r="Q151" i="1"/>
  <c r="L152" i="1"/>
  <c r="F149" i="1"/>
  <c r="J149" i="1" s="1"/>
  <c r="K166" i="1"/>
  <c r="X166" i="1"/>
  <c r="A167" i="1"/>
  <c r="C166" i="1"/>
  <c r="Y165" i="1"/>
  <c r="Z165" i="1"/>
  <c r="AA165" i="1" s="1"/>
  <c r="AH165" i="1" s="1"/>
  <c r="AJ166" i="1"/>
  <c r="I166" i="1"/>
  <c r="H166" i="1" s="1"/>
  <c r="S165" i="1"/>
  <c r="T165" i="1" s="1"/>
  <c r="AB171" i="1"/>
  <c r="AC150" i="1"/>
  <c r="AE150" i="1" s="1"/>
  <c r="AF150" i="1" s="1"/>
  <c r="G150" i="1"/>
  <c r="Y166" i="1" l="1"/>
  <c r="I167" i="1"/>
  <c r="H167" i="1" s="1"/>
  <c r="Z166" i="1"/>
  <c r="AA166" i="1" s="1"/>
  <c r="AH166" i="1" s="1"/>
  <c r="AJ167" i="1"/>
  <c r="C167" i="1"/>
  <c r="S166" i="1"/>
  <c r="T166" i="1" s="1"/>
  <c r="AB172" i="1"/>
  <c r="O149" i="1"/>
  <c r="R149" i="1" s="1"/>
  <c r="F150" i="1"/>
  <c r="J150" i="1" s="1"/>
  <c r="K167" i="1"/>
  <c r="A168" i="1"/>
  <c r="X167" i="1"/>
  <c r="AC151" i="1"/>
  <c r="AE151" i="1" s="1"/>
  <c r="AF151" i="1" s="1"/>
  <c r="G151" i="1"/>
  <c r="M152" i="1"/>
  <c r="N152" i="1" s="1"/>
  <c r="P152" i="1"/>
  <c r="Q152" i="1"/>
  <c r="L153" i="1"/>
  <c r="AC152" i="1" l="1"/>
  <c r="AE152" i="1" s="1"/>
  <c r="AF152" i="1" s="1"/>
  <c r="G152" i="1"/>
  <c r="Z167" i="1"/>
  <c r="AA167" i="1" s="1"/>
  <c r="AH167" i="1" s="1"/>
  <c r="I168" i="1"/>
  <c r="H168" i="1" s="1"/>
  <c r="AJ168" i="1"/>
  <c r="C168" i="1"/>
  <c r="Y167" i="1"/>
  <c r="S167" i="1"/>
  <c r="T167" i="1" s="1"/>
  <c r="O150" i="1"/>
  <c r="R150" i="1" s="1"/>
  <c r="M153" i="1"/>
  <c r="N153" i="1" s="1"/>
  <c r="P153" i="1"/>
  <c r="Q153" i="1"/>
  <c r="L154" i="1"/>
  <c r="F151" i="1"/>
  <c r="O151" i="1" s="1"/>
  <c r="R151" i="1" s="1"/>
  <c r="X168" i="1"/>
  <c r="K168" i="1"/>
  <c r="A169" i="1"/>
  <c r="AB173" i="1"/>
  <c r="AB174" i="1" l="1"/>
  <c r="J151" i="1"/>
  <c r="AC153" i="1"/>
  <c r="AE153" i="1" s="1"/>
  <c r="AF153" i="1" s="1"/>
  <c r="G153" i="1"/>
  <c r="F152" i="1"/>
  <c r="J152" i="1" s="1"/>
  <c r="M154" i="1"/>
  <c r="N154" i="1" s="1"/>
  <c r="P154" i="1"/>
  <c r="Q154" i="1"/>
  <c r="L155" i="1"/>
  <c r="Y168" i="1"/>
  <c r="I169" i="1"/>
  <c r="H169" i="1" s="1"/>
  <c r="Z168" i="1"/>
  <c r="AA168" i="1" s="1"/>
  <c r="AH168" i="1" s="1"/>
  <c r="AJ169" i="1"/>
  <c r="C169" i="1"/>
  <c r="S168" i="1"/>
  <c r="T168" i="1" s="1"/>
  <c r="X169" i="1"/>
  <c r="K169" i="1"/>
  <c r="A170" i="1"/>
  <c r="AC154" i="1" l="1"/>
  <c r="AE154" i="1" s="1"/>
  <c r="AF154" i="1" s="1"/>
  <c r="G154" i="1"/>
  <c r="F153" i="1"/>
  <c r="J153" i="1" s="1"/>
  <c r="M155" i="1"/>
  <c r="N155" i="1" s="1"/>
  <c r="P155" i="1"/>
  <c r="Q155" i="1"/>
  <c r="L156" i="1"/>
  <c r="O152" i="1"/>
  <c r="R152" i="1" s="1"/>
  <c r="AJ170" i="1"/>
  <c r="Z169" i="1"/>
  <c r="AA169" i="1" s="1"/>
  <c r="AH169" i="1" s="1"/>
  <c r="C170" i="1"/>
  <c r="Y169" i="1"/>
  <c r="I170" i="1"/>
  <c r="H170" i="1" s="1"/>
  <c r="S169" i="1"/>
  <c r="T169" i="1" s="1"/>
  <c r="K170" i="1"/>
  <c r="A171" i="1"/>
  <c r="X170" i="1"/>
  <c r="AB175" i="1"/>
  <c r="O153" i="1" l="1"/>
  <c r="R153" i="1" s="1"/>
  <c r="M156" i="1"/>
  <c r="N156" i="1" s="1"/>
  <c r="P156" i="1"/>
  <c r="Q156" i="1"/>
  <c r="L157" i="1"/>
  <c r="AB176" i="1"/>
  <c r="Y170" i="1"/>
  <c r="I171" i="1"/>
  <c r="H171" i="1" s="1"/>
  <c r="Z170" i="1"/>
  <c r="AA170" i="1" s="1"/>
  <c r="AH170" i="1" s="1"/>
  <c r="AJ171" i="1"/>
  <c r="C171" i="1"/>
  <c r="S170" i="1"/>
  <c r="T170" i="1" s="1"/>
  <c r="A172" i="1"/>
  <c r="X171" i="1"/>
  <c r="K171" i="1"/>
  <c r="AC155" i="1"/>
  <c r="AE155" i="1" s="1"/>
  <c r="AF155" i="1" s="1"/>
  <c r="G155" i="1"/>
  <c r="F154" i="1"/>
  <c r="O154" i="1" s="1"/>
  <c r="R154" i="1" s="1"/>
  <c r="J154" i="1" l="1"/>
  <c r="AC156" i="1"/>
  <c r="AE156" i="1" s="1"/>
  <c r="AF156" i="1" s="1"/>
  <c r="G156" i="1"/>
  <c r="Y171" i="1"/>
  <c r="AJ172" i="1"/>
  <c r="C172" i="1"/>
  <c r="I172" i="1"/>
  <c r="H172" i="1" s="1"/>
  <c r="Z171" i="1"/>
  <c r="AA171" i="1" s="1"/>
  <c r="AH171" i="1" s="1"/>
  <c r="S171" i="1"/>
  <c r="T171" i="1" s="1"/>
  <c r="F155" i="1"/>
  <c r="O155" i="1" s="1"/>
  <c r="R155" i="1" s="1"/>
  <c r="X172" i="1"/>
  <c r="K172" i="1"/>
  <c r="A173" i="1"/>
  <c r="AB177" i="1"/>
  <c r="M157" i="1"/>
  <c r="N157" i="1" s="1"/>
  <c r="P157" i="1"/>
  <c r="Q157" i="1"/>
  <c r="L158" i="1"/>
  <c r="J155" i="1" l="1"/>
  <c r="A174" i="1"/>
  <c r="K173" i="1"/>
  <c r="X173" i="1"/>
  <c r="AC157" i="1"/>
  <c r="AE157" i="1" s="1"/>
  <c r="AF157" i="1" s="1"/>
  <c r="AH157" i="1" s="1"/>
  <c r="G157" i="1"/>
  <c r="F156" i="1"/>
  <c r="J156" i="1" s="1"/>
  <c r="M158" i="1"/>
  <c r="N158" i="1" s="1"/>
  <c r="L159" i="1"/>
  <c r="AB178" i="1"/>
  <c r="Y172" i="1"/>
  <c r="AJ173" i="1"/>
  <c r="C173" i="1"/>
  <c r="I173" i="1"/>
  <c r="H173" i="1" s="1"/>
  <c r="Z172" i="1"/>
  <c r="AA172" i="1" s="1"/>
  <c r="AH172" i="1" s="1"/>
  <c r="S172" i="1"/>
  <c r="T172" i="1" s="1"/>
  <c r="O156" i="1" l="1"/>
  <c r="R156" i="1" s="1"/>
  <c r="G158" i="1"/>
  <c r="AC158" i="1"/>
  <c r="AE158" i="1" s="1"/>
  <c r="AF158" i="1" s="1"/>
  <c r="F157" i="1"/>
  <c r="O157" i="1" s="1"/>
  <c r="X174" i="1"/>
  <c r="K174" i="1"/>
  <c r="A175" i="1"/>
  <c r="AB179" i="1"/>
  <c r="AJ174" i="1"/>
  <c r="Y173" i="1"/>
  <c r="I174" i="1"/>
  <c r="H174" i="1" s="1"/>
  <c r="Z173" i="1"/>
  <c r="AA173" i="1" s="1"/>
  <c r="AH173" i="1" s="1"/>
  <c r="C174" i="1"/>
  <c r="S173" i="1"/>
  <c r="T173" i="1" s="1"/>
  <c r="M159" i="1"/>
  <c r="N159" i="1" s="1"/>
  <c r="L160" i="1"/>
  <c r="J157" i="1" l="1"/>
  <c r="R157" i="1"/>
  <c r="P158" i="1"/>
  <c r="AC159" i="1"/>
  <c r="AE159" i="1" s="1"/>
  <c r="AF159" i="1" s="1"/>
  <c r="G159" i="1"/>
  <c r="X175" i="1"/>
  <c r="K175" i="1"/>
  <c r="A176" i="1"/>
  <c r="M160" i="1"/>
  <c r="N160" i="1" s="1"/>
  <c r="L161" i="1"/>
  <c r="AB180" i="1"/>
  <c r="Y174" i="1"/>
  <c r="I175" i="1"/>
  <c r="H175" i="1" s="1"/>
  <c r="Z174" i="1"/>
  <c r="AA174" i="1" s="1"/>
  <c r="AH174" i="1" s="1"/>
  <c r="AJ175" i="1"/>
  <c r="C175" i="1"/>
  <c r="S174" i="1"/>
  <c r="T174" i="1" s="1"/>
  <c r="F158" i="1"/>
  <c r="O158" i="1" s="1"/>
  <c r="J158" i="1" l="1"/>
  <c r="AC160" i="1"/>
  <c r="AE160" i="1" s="1"/>
  <c r="AF160" i="1" s="1"/>
  <c r="G160" i="1"/>
  <c r="AB181" i="1"/>
  <c r="M161" i="1"/>
  <c r="N161" i="1" s="1"/>
  <c r="L162" i="1"/>
  <c r="C176" i="1"/>
  <c r="Z175" i="1"/>
  <c r="AA175" i="1" s="1"/>
  <c r="AH175" i="1" s="1"/>
  <c r="I176" i="1"/>
  <c r="H176" i="1" s="1"/>
  <c r="Y175" i="1"/>
  <c r="AJ176" i="1"/>
  <c r="S175" i="1"/>
  <c r="T175" i="1" s="1"/>
  <c r="Q158" i="1"/>
  <c r="Q159" i="1" s="1"/>
  <c r="Q160" i="1" s="1"/>
  <c r="Q161" i="1" s="1"/>
  <c r="P159" i="1"/>
  <c r="P160" i="1" s="1"/>
  <c r="P161" i="1" s="1"/>
  <c r="A177" i="1"/>
  <c r="K176" i="1"/>
  <c r="X176" i="1"/>
  <c r="F159" i="1"/>
  <c r="J159" i="1" s="1"/>
  <c r="O159" i="1" l="1"/>
  <c r="R159" i="1" s="1"/>
  <c r="F160" i="1"/>
  <c r="O160" i="1" s="1"/>
  <c r="R160" i="1" s="1"/>
  <c r="A178" i="1"/>
  <c r="K177" i="1"/>
  <c r="X177" i="1"/>
  <c r="R158" i="1"/>
  <c r="AC161" i="1"/>
  <c r="AE161" i="1" s="1"/>
  <c r="AF161" i="1" s="1"/>
  <c r="G161" i="1"/>
  <c r="AB182" i="1"/>
  <c r="Z176" i="1"/>
  <c r="AA176" i="1" s="1"/>
  <c r="AH176" i="1" s="1"/>
  <c r="AJ177" i="1"/>
  <c r="I177" i="1"/>
  <c r="H177" i="1" s="1"/>
  <c r="Y176" i="1"/>
  <c r="C177" i="1"/>
  <c r="S176" i="1"/>
  <c r="T176" i="1" s="1"/>
  <c r="M162" i="1"/>
  <c r="N162" i="1" s="1"/>
  <c r="P162" i="1"/>
  <c r="Q162" i="1"/>
  <c r="L163" i="1"/>
  <c r="J160" i="1" l="1"/>
  <c r="M163" i="1"/>
  <c r="N163" i="1" s="1"/>
  <c r="P163" i="1"/>
  <c r="Q163" i="1"/>
  <c r="L164" i="1"/>
  <c r="AB183" i="1"/>
  <c r="AC162" i="1"/>
  <c r="AE162" i="1" s="1"/>
  <c r="AF162" i="1" s="1"/>
  <c r="G162" i="1"/>
  <c r="K178" i="1"/>
  <c r="A179" i="1"/>
  <c r="X178" i="1"/>
  <c r="F161" i="1"/>
  <c r="J161" i="1" s="1"/>
  <c r="AJ178" i="1"/>
  <c r="Y177" i="1"/>
  <c r="I178" i="1"/>
  <c r="H178" i="1" s="1"/>
  <c r="Z177" i="1"/>
  <c r="AA177" i="1" s="1"/>
  <c r="AH177" i="1" s="1"/>
  <c r="C178" i="1"/>
  <c r="S177" i="1"/>
  <c r="T177" i="1" s="1"/>
  <c r="O161" i="1" l="1"/>
  <c r="R161" i="1" s="1"/>
  <c r="Y178" i="1"/>
  <c r="C179" i="1"/>
  <c r="Z178" i="1"/>
  <c r="AA178" i="1" s="1"/>
  <c r="AH178" i="1" s="1"/>
  <c r="I179" i="1"/>
  <c r="H179" i="1" s="1"/>
  <c r="AJ179" i="1"/>
  <c r="S178" i="1"/>
  <c r="T178" i="1" s="1"/>
  <c r="A180" i="1"/>
  <c r="K179" i="1"/>
  <c r="X179" i="1"/>
  <c r="F162" i="1"/>
  <c r="J162" i="1" s="1"/>
  <c r="AC163" i="1"/>
  <c r="AE163" i="1" s="1"/>
  <c r="AF163" i="1" s="1"/>
  <c r="G163" i="1"/>
  <c r="AB184" i="1"/>
  <c r="M164" i="1"/>
  <c r="N164" i="1" s="1"/>
  <c r="P164" i="1"/>
  <c r="Q164" i="1"/>
  <c r="L165" i="1"/>
  <c r="AC164" i="1" l="1"/>
  <c r="AE164" i="1" s="1"/>
  <c r="AF164" i="1" s="1"/>
  <c r="G164" i="1"/>
  <c r="X180" i="1"/>
  <c r="A181" i="1"/>
  <c r="K180" i="1"/>
  <c r="Z179" i="1"/>
  <c r="AA179" i="1" s="1"/>
  <c r="AH179" i="1" s="1"/>
  <c r="C180" i="1"/>
  <c r="AJ180" i="1"/>
  <c r="Y179" i="1"/>
  <c r="I180" i="1"/>
  <c r="H180" i="1" s="1"/>
  <c r="S179" i="1"/>
  <c r="T179" i="1" s="1"/>
  <c r="AB185" i="1"/>
  <c r="O162" i="1"/>
  <c r="R162" i="1" s="1"/>
  <c r="F163" i="1"/>
  <c r="J163" i="1" s="1"/>
  <c r="M165" i="1"/>
  <c r="N165" i="1" s="1"/>
  <c r="P165" i="1"/>
  <c r="Q165" i="1"/>
  <c r="L166" i="1"/>
  <c r="AC165" i="1" l="1"/>
  <c r="AE165" i="1" s="1"/>
  <c r="AF165" i="1" s="1"/>
  <c r="G165" i="1"/>
  <c r="F164" i="1"/>
  <c r="J164" i="1" s="1"/>
  <c r="AB186" i="1"/>
  <c r="M166" i="1"/>
  <c r="N166" i="1" s="1"/>
  <c r="P166" i="1"/>
  <c r="Q166" i="1"/>
  <c r="L167" i="1"/>
  <c r="O163" i="1"/>
  <c r="R163" i="1" s="1"/>
  <c r="AJ181" i="1"/>
  <c r="C181" i="1"/>
  <c r="Y180" i="1"/>
  <c r="Z180" i="1"/>
  <c r="AA180" i="1" s="1"/>
  <c r="AH180" i="1" s="1"/>
  <c r="I181" i="1"/>
  <c r="H181" i="1" s="1"/>
  <c r="S180" i="1"/>
  <c r="T180" i="1" s="1"/>
  <c r="K181" i="1"/>
  <c r="A182" i="1"/>
  <c r="X181" i="1"/>
  <c r="O164" i="1" l="1"/>
  <c r="R164" i="1" s="1"/>
  <c r="AC166" i="1"/>
  <c r="AE166" i="1" s="1"/>
  <c r="AF166" i="1" s="1"/>
  <c r="G166" i="1"/>
  <c r="AB187" i="1"/>
  <c r="AJ182" i="1"/>
  <c r="Z181" i="1"/>
  <c r="AA181" i="1" s="1"/>
  <c r="AH181" i="1" s="1"/>
  <c r="I182" i="1"/>
  <c r="H182" i="1" s="1"/>
  <c r="Y181" i="1"/>
  <c r="C182" i="1"/>
  <c r="S181" i="1"/>
  <c r="T181" i="1" s="1"/>
  <c r="F165" i="1"/>
  <c r="O165" i="1" s="1"/>
  <c r="R165" i="1" s="1"/>
  <c r="M167" i="1"/>
  <c r="N167" i="1" s="1"/>
  <c r="P167" i="1"/>
  <c r="Q167" i="1"/>
  <c r="L168" i="1"/>
  <c r="K182" i="1"/>
  <c r="X182" i="1"/>
  <c r="A183" i="1"/>
  <c r="AC167" i="1" l="1"/>
  <c r="AE167" i="1" s="1"/>
  <c r="AF167" i="1" s="1"/>
  <c r="G167" i="1"/>
  <c r="K183" i="1"/>
  <c r="X183" i="1"/>
  <c r="A184" i="1"/>
  <c r="M168" i="1"/>
  <c r="N168" i="1" s="1"/>
  <c r="P168" i="1"/>
  <c r="Q168" i="1"/>
  <c r="L169" i="1"/>
  <c r="J165" i="1"/>
  <c r="AB188" i="1"/>
  <c r="Y182" i="1"/>
  <c r="I183" i="1"/>
  <c r="H183" i="1" s="1"/>
  <c r="Z182" i="1"/>
  <c r="AA182" i="1" s="1"/>
  <c r="AH182" i="1" s="1"/>
  <c r="C183" i="1"/>
  <c r="AJ183" i="1"/>
  <c r="S182" i="1"/>
  <c r="T182" i="1" s="1"/>
  <c r="F166" i="1"/>
  <c r="O166" i="1" s="1"/>
  <c r="R166" i="1" s="1"/>
  <c r="AC168" i="1" l="1"/>
  <c r="AE168" i="1" s="1"/>
  <c r="AF168" i="1" s="1"/>
  <c r="G168" i="1"/>
  <c r="F167" i="1"/>
  <c r="O167" i="1" s="1"/>
  <c r="R167" i="1" s="1"/>
  <c r="I184" i="1"/>
  <c r="H184" i="1" s="1"/>
  <c r="Z183" i="1"/>
  <c r="AA183" i="1" s="1"/>
  <c r="AH183" i="1" s="1"/>
  <c r="AJ184" i="1"/>
  <c r="Y183" i="1"/>
  <c r="C184" i="1"/>
  <c r="S183" i="1"/>
  <c r="T183" i="1" s="1"/>
  <c r="J166" i="1"/>
  <c r="M169" i="1"/>
  <c r="N169" i="1" s="1"/>
  <c r="P169" i="1"/>
  <c r="Q169" i="1"/>
  <c r="L170" i="1"/>
  <c r="K184" i="1"/>
  <c r="A185" i="1"/>
  <c r="X184" i="1"/>
  <c r="AB189" i="1"/>
  <c r="J167" i="1" l="1"/>
  <c r="K185" i="1"/>
  <c r="A186" i="1"/>
  <c r="X185" i="1"/>
  <c r="AC169" i="1"/>
  <c r="AE169" i="1" s="1"/>
  <c r="AF169" i="1" s="1"/>
  <c r="G169" i="1"/>
  <c r="F168" i="1"/>
  <c r="O168" i="1" s="1"/>
  <c r="R168" i="1" s="1"/>
  <c r="AB190" i="1"/>
  <c r="Z184" i="1"/>
  <c r="AA184" i="1" s="1"/>
  <c r="AH184" i="1" s="1"/>
  <c r="AJ185" i="1"/>
  <c r="I185" i="1"/>
  <c r="H185" i="1" s="1"/>
  <c r="C185" i="1"/>
  <c r="Y184" i="1"/>
  <c r="S184" i="1"/>
  <c r="T184" i="1" s="1"/>
  <c r="M170" i="1"/>
  <c r="N170" i="1" s="1"/>
  <c r="P170" i="1"/>
  <c r="Q170" i="1"/>
  <c r="L171" i="1"/>
  <c r="K186" i="1" l="1"/>
  <c r="A187" i="1"/>
  <c r="X186" i="1"/>
  <c r="AC170" i="1"/>
  <c r="AE170" i="1" s="1"/>
  <c r="AF170" i="1" s="1"/>
  <c r="G170" i="1"/>
  <c r="M171" i="1"/>
  <c r="N171" i="1" s="1"/>
  <c r="P171" i="1"/>
  <c r="Q171" i="1"/>
  <c r="L172" i="1"/>
  <c r="J168" i="1"/>
  <c r="AB191" i="1"/>
  <c r="F169" i="1"/>
  <c r="J169" i="1" s="1"/>
  <c r="I186" i="1"/>
  <c r="H186" i="1" s="1"/>
  <c r="Z185" i="1"/>
  <c r="AA185" i="1" s="1"/>
  <c r="AH185" i="1" s="1"/>
  <c r="AJ186" i="1"/>
  <c r="C186" i="1"/>
  <c r="Y185" i="1"/>
  <c r="S185" i="1"/>
  <c r="T185" i="1" s="1"/>
  <c r="O169" i="1" l="1"/>
  <c r="R169" i="1" s="1"/>
  <c r="AC171" i="1"/>
  <c r="AE171" i="1" s="1"/>
  <c r="AF171" i="1" s="1"/>
  <c r="G171" i="1"/>
  <c r="A188" i="1"/>
  <c r="X187" i="1"/>
  <c r="K187" i="1"/>
  <c r="Z186" i="1"/>
  <c r="AA186" i="1" s="1"/>
  <c r="AH186" i="1" s="1"/>
  <c r="C187" i="1"/>
  <c r="I187" i="1"/>
  <c r="H187" i="1" s="1"/>
  <c r="AJ187" i="1"/>
  <c r="Y186" i="1"/>
  <c r="S186" i="1"/>
  <c r="T186" i="1" s="1"/>
  <c r="M172" i="1"/>
  <c r="N172" i="1" s="1"/>
  <c r="P172" i="1"/>
  <c r="Q172" i="1"/>
  <c r="L173" i="1"/>
  <c r="F170" i="1"/>
  <c r="J170" i="1" s="1"/>
  <c r="AB192" i="1"/>
  <c r="AB193" i="1" l="1"/>
  <c r="O170" i="1"/>
  <c r="R170" i="1" s="1"/>
  <c r="A189" i="1"/>
  <c r="X188" i="1"/>
  <c r="K188" i="1"/>
  <c r="AC172" i="1"/>
  <c r="AE172" i="1" s="1"/>
  <c r="AF172" i="1" s="1"/>
  <c r="G172" i="1"/>
  <c r="F171" i="1"/>
  <c r="J171" i="1" s="1"/>
  <c r="M173" i="1"/>
  <c r="N173" i="1" s="1"/>
  <c r="P173" i="1"/>
  <c r="Q173" i="1"/>
  <c r="L174" i="1"/>
  <c r="C188" i="1"/>
  <c r="AJ188" i="1"/>
  <c r="Z187" i="1"/>
  <c r="Y187" i="1"/>
  <c r="I188" i="1"/>
  <c r="H188" i="1" s="1"/>
  <c r="S187" i="1"/>
  <c r="T187" i="1" s="1"/>
  <c r="O171" i="1" l="1"/>
  <c r="R171" i="1" s="1"/>
  <c r="M174" i="1"/>
  <c r="N174" i="1" s="1"/>
  <c r="P174" i="1"/>
  <c r="Q174" i="1"/>
  <c r="L175" i="1"/>
  <c r="F172" i="1"/>
  <c r="O172" i="1" s="1"/>
  <c r="R172" i="1" s="1"/>
  <c r="AB194" i="1"/>
  <c r="AA187" i="1"/>
  <c r="C189" i="1"/>
  <c r="Z188" i="1"/>
  <c r="AA188" i="1" s="1"/>
  <c r="AH188" i="1" s="1"/>
  <c r="AJ189" i="1"/>
  <c r="Y188" i="1"/>
  <c r="I189" i="1"/>
  <c r="H189" i="1" s="1"/>
  <c r="S188" i="1"/>
  <c r="T188" i="1" s="1"/>
  <c r="AC173" i="1"/>
  <c r="AE173" i="1" s="1"/>
  <c r="AF173" i="1" s="1"/>
  <c r="G173" i="1"/>
  <c r="X189" i="1"/>
  <c r="K189" i="1"/>
  <c r="A190" i="1"/>
  <c r="J172" i="1" l="1"/>
  <c r="X190" i="1"/>
  <c r="K190" i="1"/>
  <c r="A191" i="1"/>
  <c r="AJ190" i="1"/>
  <c r="Y189" i="1"/>
  <c r="Z189" i="1"/>
  <c r="AA189" i="1" s="1"/>
  <c r="AH189" i="1" s="1"/>
  <c r="C190" i="1"/>
  <c r="I190" i="1"/>
  <c r="H190" i="1" s="1"/>
  <c r="S189" i="1"/>
  <c r="T189" i="1" s="1"/>
  <c r="AB195" i="1"/>
  <c r="AC174" i="1"/>
  <c r="AE174" i="1" s="1"/>
  <c r="AF174" i="1" s="1"/>
  <c r="G174" i="1"/>
  <c r="F173" i="1"/>
  <c r="J173" i="1" s="1"/>
  <c r="M175" i="1"/>
  <c r="N175" i="1" s="1"/>
  <c r="P175" i="1"/>
  <c r="Q175" i="1"/>
  <c r="L176" i="1"/>
  <c r="AC175" i="1" l="1"/>
  <c r="AE175" i="1" s="1"/>
  <c r="AF175" i="1" s="1"/>
  <c r="G175" i="1"/>
  <c r="M176" i="1"/>
  <c r="N176" i="1" s="1"/>
  <c r="P176" i="1"/>
  <c r="Q176" i="1"/>
  <c r="L177" i="1"/>
  <c r="O173" i="1"/>
  <c r="R173" i="1" s="1"/>
  <c r="F174" i="1"/>
  <c r="O174" i="1" s="1"/>
  <c r="R174" i="1" s="1"/>
  <c r="AB196" i="1"/>
  <c r="Z190" i="1"/>
  <c r="AA190" i="1" s="1"/>
  <c r="AH190" i="1" s="1"/>
  <c r="I191" i="1"/>
  <c r="H191" i="1" s="1"/>
  <c r="C191" i="1"/>
  <c r="AJ191" i="1"/>
  <c r="Y190" i="1"/>
  <c r="S190" i="1"/>
  <c r="T190" i="1" s="1"/>
  <c r="A192" i="1"/>
  <c r="K191" i="1"/>
  <c r="X191" i="1"/>
  <c r="J174" i="1" l="1"/>
  <c r="C192" i="1"/>
  <c r="AJ192" i="1"/>
  <c r="I192" i="1"/>
  <c r="H192" i="1" s="1"/>
  <c r="Z191" i="1"/>
  <c r="AA191" i="1" s="1"/>
  <c r="AH191" i="1" s="1"/>
  <c r="Y191" i="1"/>
  <c r="S191" i="1"/>
  <c r="T191" i="1" s="1"/>
  <c r="M177" i="1"/>
  <c r="N177" i="1" s="1"/>
  <c r="P177" i="1"/>
  <c r="Q177" i="1"/>
  <c r="L178" i="1"/>
  <c r="F175" i="1"/>
  <c r="J175" i="1" s="1"/>
  <c r="X192" i="1"/>
  <c r="A193" i="1"/>
  <c r="K192" i="1"/>
  <c r="AB197" i="1"/>
  <c r="AC176" i="1"/>
  <c r="AE176" i="1" s="1"/>
  <c r="AF176" i="1" s="1"/>
  <c r="G176" i="1"/>
  <c r="O175" i="1" l="1"/>
  <c r="R175" i="1" s="1"/>
  <c r="X193" i="1"/>
  <c r="A194" i="1"/>
  <c r="K193" i="1"/>
  <c r="AC177" i="1"/>
  <c r="AE177" i="1" s="1"/>
  <c r="AF177" i="1" s="1"/>
  <c r="G177" i="1"/>
  <c r="F176" i="1"/>
  <c r="J176" i="1" s="1"/>
  <c r="AB198" i="1"/>
  <c r="I193" i="1"/>
  <c r="H193" i="1" s="1"/>
  <c r="Y192" i="1"/>
  <c r="AJ193" i="1"/>
  <c r="Z192" i="1"/>
  <c r="AA192" i="1" s="1"/>
  <c r="AH192" i="1" s="1"/>
  <c r="C193" i="1"/>
  <c r="S192" i="1"/>
  <c r="T192" i="1" s="1"/>
  <c r="M178" i="1"/>
  <c r="N178" i="1" s="1"/>
  <c r="P178" i="1"/>
  <c r="Q178" i="1"/>
  <c r="L179" i="1"/>
  <c r="O176" i="1" l="1"/>
  <c r="R176" i="1" s="1"/>
  <c r="AC178" i="1"/>
  <c r="AE178" i="1" s="1"/>
  <c r="AF178" i="1" s="1"/>
  <c r="G178" i="1"/>
  <c r="AB199" i="1"/>
  <c r="M179" i="1"/>
  <c r="N179" i="1" s="1"/>
  <c r="P179" i="1"/>
  <c r="Q179" i="1"/>
  <c r="L180" i="1"/>
  <c r="F177" i="1"/>
  <c r="J177" i="1" s="1"/>
  <c r="X194" i="1"/>
  <c r="A195" i="1"/>
  <c r="K194" i="1"/>
  <c r="Z193" i="1"/>
  <c r="AA193" i="1" s="1"/>
  <c r="AH193" i="1" s="1"/>
  <c r="I194" i="1"/>
  <c r="H194" i="1" s="1"/>
  <c r="AJ194" i="1"/>
  <c r="C194" i="1"/>
  <c r="Y193" i="1"/>
  <c r="S193" i="1"/>
  <c r="T193" i="1" s="1"/>
  <c r="X195" i="1" l="1"/>
  <c r="A196" i="1"/>
  <c r="K195" i="1"/>
  <c r="F178" i="1"/>
  <c r="O178" i="1" s="1"/>
  <c r="R178" i="1" s="1"/>
  <c r="AC179" i="1"/>
  <c r="AE179" i="1" s="1"/>
  <c r="AF179" i="1" s="1"/>
  <c r="G179" i="1"/>
  <c r="O177" i="1"/>
  <c r="R177" i="1" s="1"/>
  <c r="M180" i="1"/>
  <c r="N180" i="1" s="1"/>
  <c r="P180" i="1"/>
  <c r="Q180" i="1"/>
  <c r="L181" i="1"/>
  <c r="AB200" i="1"/>
  <c r="I195" i="1"/>
  <c r="H195" i="1" s="1"/>
  <c r="Y194" i="1"/>
  <c r="C195" i="1"/>
  <c r="AJ195" i="1"/>
  <c r="Z194" i="1"/>
  <c r="AA194" i="1" s="1"/>
  <c r="AH194" i="1" s="1"/>
  <c r="S194" i="1"/>
  <c r="T194" i="1" s="1"/>
  <c r="J178" i="1" l="1"/>
  <c r="Y195" i="1"/>
  <c r="C196" i="1"/>
  <c r="AJ196" i="1"/>
  <c r="I196" i="1"/>
  <c r="H196" i="1" s="1"/>
  <c r="Z195" i="1"/>
  <c r="AA195" i="1" s="1"/>
  <c r="AH195" i="1" s="1"/>
  <c r="S195" i="1"/>
  <c r="T195" i="1" s="1"/>
  <c r="M181" i="1"/>
  <c r="N181" i="1" s="1"/>
  <c r="P181" i="1"/>
  <c r="Q181" i="1"/>
  <c r="L182" i="1"/>
  <c r="AC180" i="1"/>
  <c r="AE180" i="1" s="1"/>
  <c r="AF180" i="1" s="1"/>
  <c r="G180" i="1"/>
  <c r="AB201" i="1"/>
  <c r="F179" i="1"/>
  <c r="J179" i="1" s="1"/>
  <c r="X196" i="1"/>
  <c r="A197" i="1"/>
  <c r="K196" i="1"/>
  <c r="O179" i="1" l="1"/>
  <c r="R179" i="1" s="1"/>
  <c r="F180" i="1"/>
  <c r="J180" i="1" s="1"/>
  <c r="AB202" i="1"/>
  <c r="AC181" i="1"/>
  <c r="AE181" i="1" s="1"/>
  <c r="AF181" i="1" s="1"/>
  <c r="G181" i="1"/>
  <c r="M182" i="1"/>
  <c r="N182" i="1" s="1"/>
  <c r="P182" i="1"/>
  <c r="Q182" i="1"/>
  <c r="L183" i="1"/>
  <c r="A198" i="1"/>
  <c r="X197" i="1"/>
  <c r="K197" i="1"/>
  <c r="I197" i="1"/>
  <c r="H197" i="1" s="1"/>
  <c r="Y196" i="1"/>
  <c r="Z196" i="1"/>
  <c r="AA196" i="1" s="1"/>
  <c r="AH196" i="1" s="1"/>
  <c r="AJ197" i="1"/>
  <c r="C197" i="1"/>
  <c r="S196" i="1"/>
  <c r="T196" i="1" s="1"/>
  <c r="O180" i="1" l="1"/>
  <c r="R180" i="1" s="1"/>
  <c r="A199" i="1"/>
  <c r="X198" i="1"/>
  <c r="K198" i="1"/>
  <c r="AC182" i="1"/>
  <c r="AE182" i="1" s="1"/>
  <c r="AF182" i="1" s="1"/>
  <c r="G182" i="1"/>
  <c r="F181" i="1"/>
  <c r="J181" i="1" s="1"/>
  <c r="M183" i="1"/>
  <c r="N183" i="1" s="1"/>
  <c r="P183" i="1"/>
  <c r="Q183" i="1"/>
  <c r="L184" i="1"/>
  <c r="AB203" i="1"/>
  <c r="Z197" i="1"/>
  <c r="AA197" i="1" s="1"/>
  <c r="AH197" i="1" s="1"/>
  <c r="AJ198" i="1"/>
  <c r="I198" i="1"/>
  <c r="H198" i="1" s="1"/>
  <c r="Y197" i="1"/>
  <c r="C198" i="1"/>
  <c r="S197" i="1"/>
  <c r="T197" i="1" s="1"/>
  <c r="O181" i="1" l="1"/>
  <c r="R181" i="1" s="1"/>
  <c r="F182" i="1"/>
  <c r="O182" i="1" s="1"/>
  <c r="R182" i="1" s="1"/>
  <c r="C199" i="1"/>
  <c r="AJ199" i="1"/>
  <c r="Y198" i="1"/>
  <c r="I199" i="1"/>
  <c r="H199" i="1" s="1"/>
  <c r="Z198" i="1"/>
  <c r="AA198" i="1" s="1"/>
  <c r="AH198" i="1" s="1"/>
  <c r="S198" i="1"/>
  <c r="T198" i="1" s="1"/>
  <c r="AC183" i="1"/>
  <c r="AE183" i="1" s="1"/>
  <c r="AF183" i="1" s="1"/>
  <c r="G183" i="1"/>
  <c r="A200" i="1"/>
  <c r="X199" i="1"/>
  <c r="K199" i="1"/>
  <c r="M184" i="1"/>
  <c r="N184" i="1" s="1"/>
  <c r="P184" i="1"/>
  <c r="Q184" i="1"/>
  <c r="L185" i="1"/>
  <c r="AB204" i="1"/>
  <c r="AB205" i="1" l="1"/>
  <c r="M185" i="1"/>
  <c r="N185" i="1" s="1"/>
  <c r="P185" i="1"/>
  <c r="Q185" i="1"/>
  <c r="L186" i="1"/>
  <c r="X200" i="1"/>
  <c r="K200" i="1"/>
  <c r="A201" i="1"/>
  <c r="Z199" i="1"/>
  <c r="AA199" i="1" s="1"/>
  <c r="AH199" i="1" s="1"/>
  <c r="C200" i="1"/>
  <c r="AJ200" i="1"/>
  <c r="Y199" i="1"/>
  <c r="I200" i="1"/>
  <c r="H200" i="1" s="1"/>
  <c r="S199" i="1"/>
  <c r="T199" i="1" s="1"/>
  <c r="F183" i="1"/>
  <c r="J183" i="1" s="1"/>
  <c r="J182" i="1"/>
  <c r="AC184" i="1"/>
  <c r="AE184" i="1" s="1"/>
  <c r="AF184" i="1" s="1"/>
  <c r="G184" i="1"/>
  <c r="O183" i="1" l="1"/>
  <c r="R183" i="1" s="1"/>
  <c r="AC185" i="1"/>
  <c r="AE185" i="1" s="1"/>
  <c r="AF185" i="1" s="1"/>
  <c r="G185" i="1"/>
  <c r="M186" i="1"/>
  <c r="N186" i="1" s="1"/>
  <c r="P186" i="1"/>
  <c r="Q186" i="1"/>
  <c r="L187" i="1"/>
  <c r="AB206" i="1"/>
  <c r="F184" i="1"/>
  <c r="J184" i="1" s="1"/>
  <c r="X201" i="1"/>
  <c r="A202" i="1"/>
  <c r="K201" i="1"/>
  <c r="Z200" i="1"/>
  <c r="AA200" i="1" s="1"/>
  <c r="AH200" i="1" s="1"/>
  <c r="C201" i="1"/>
  <c r="AJ201" i="1"/>
  <c r="I201" i="1"/>
  <c r="H201" i="1" s="1"/>
  <c r="Y200" i="1"/>
  <c r="S200" i="1"/>
  <c r="T200" i="1" s="1"/>
  <c r="O184" i="1" l="1"/>
  <c r="R184" i="1" s="1"/>
  <c r="C202" i="1"/>
  <c r="Y201" i="1"/>
  <c r="AJ202" i="1"/>
  <c r="Z201" i="1"/>
  <c r="AA201" i="1" s="1"/>
  <c r="AH201" i="1" s="1"/>
  <c r="I202" i="1"/>
  <c r="H202" i="1" s="1"/>
  <c r="S201" i="1"/>
  <c r="T201" i="1" s="1"/>
  <c r="M187" i="1"/>
  <c r="N187" i="1" s="1"/>
  <c r="P187" i="1"/>
  <c r="Q187" i="1"/>
  <c r="L188" i="1"/>
  <c r="X202" i="1"/>
  <c r="K202" i="1"/>
  <c r="A203" i="1"/>
  <c r="F185" i="1"/>
  <c r="O185" i="1" s="1"/>
  <c r="R185" i="1" s="1"/>
  <c r="AB207" i="1"/>
  <c r="AC186" i="1"/>
  <c r="AE186" i="1" s="1"/>
  <c r="AF186" i="1" s="1"/>
  <c r="G186" i="1"/>
  <c r="F186" i="1" l="1"/>
  <c r="O186" i="1" s="1"/>
  <c r="R186" i="1" s="1"/>
  <c r="AB208" i="1"/>
  <c r="J185" i="1"/>
  <c r="AC187" i="1"/>
  <c r="AE187" i="1" s="1"/>
  <c r="AF187" i="1" s="1"/>
  <c r="AH187" i="1" s="1"/>
  <c r="G187" i="1"/>
  <c r="AJ203" i="1"/>
  <c r="I203" i="1"/>
  <c r="H203" i="1" s="1"/>
  <c r="Z202" i="1"/>
  <c r="AA202" i="1" s="1"/>
  <c r="AH202" i="1" s="1"/>
  <c r="C203" i="1"/>
  <c r="Y202" i="1"/>
  <c r="S202" i="1"/>
  <c r="T202" i="1" s="1"/>
  <c r="X203" i="1"/>
  <c r="K203" i="1"/>
  <c r="A204" i="1"/>
  <c r="M188" i="1"/>
  <c r="N188" i="1" s="1"/>
  <c r="L189" i="1"/>
  <c r="J186" i="1" l="1"/>
  <c r="G188" i="1"/>
  <c r="AC188" i="1"/>
  <c r="AE188" i="1" s="1"/>
  <c r="AF188" i="1" s="1"/>
  <c r="Y203" i="1"/>
  <c r="Z203" i="1"/>
  <c r="AA203" i="1" s="1"/>
  <c r="AH203" i="1" s="1"/>
  <c r="C204" i="1"/>
  <c r="AJ204" i="1"/>
  <c r="I204" i="1"/>
  <c r="H204" i="1" s="1"/>
  <c r="S203" i="1"/>
  <c r="T203" i="1" s="1"/>
  <c r="F187" i="1"/>
  <c r="J187" i="1" s="1"/>
  <c r="X204" i="1"/>
  <c r="A205" i="1"/>
  <c r="K204" i="1"/>
  <c r="AB209" i="1"/>
  <c r="M189" i="1"/>
  <c r="N189" i="1" s="1"/>
  <c r="L190" i="1"/>
  <c r="O187" i="1" l="1"/>
  <c r="R187" i="1" s="1"/>
  <c r="M190" i="1"/>
  <c r="N190" i="1" s="1"/>
  <c r="L191" i="1"/>
  <c r="AB210" i="1"/>
  <c r="I205" i="1"/>
  <c r="H205" i="1" s="1"/>
  <c r="Y204" i="1"/>
  <c r="AJ205" i="1"/>
  <c r="Z204" i="1"/>
  <c r="AA204" i="1" s="1"/>
  <c r="AH204" i="1" s="1"/>
  <c r="C205" i="1"/>
  <c r="S204" i="1"/>
  <c r="T204" i="1" s="1"/>
  <c r="A206" i="1"/>
  <c r="X205" i="1"/>
  <c r="K205" i="1"/>
  <c r="F188" i="1"/>
  <c r="J188" i="1" s="1"/>
  <c r="AC189" i="1"/>
  <c r="AE189" i="1" s="1"/>
  <c r="AF189" i="1" s="1"/>
  <c r="G189" i="1"/>
  <c r="P188" i="1" l="1"/>
  <c r="Q188" i="1" s="1"/>
  <c r="Q189" i="1" s="1"/>
  <c r="Q190" i="1" s="1"/>
  <c r="Q191" i="1" s="1"/>
  <c r="O188" i="1"/>
  <c r="F189" i="1"/>
  <c r="J189" i="1" s="1"/>
  <c r="I206" i="1"/>
  <c r="H206" i="1" s="1"/>
  <c r="Y205" i="1"/>
  <c r="C206" i="1"/>
  <c r="Z205" i="1"/>
  <c r="AA205" i="1" s="1"/>
  <c r="AH205" i="1" s="1"/>
  <c r="AJ206" i="1"/>
  <c r="S205" i="1"/>
  <c r="T205" i="1" s="1"/>
  <c r="AB211" i="1"/>
  <c r="G190" i="1"/>
  <c r="AC190" i="1"/>
  <c r="AE190" i="1" s="1"/>
  <c r="AF190" i="1" s="1"/>
  <c r="K206" i="1"/>
  <c r="A207" i="1"/>
  <c r="X206" i="1"/>
  <c r="M191" i="1"/>
  <c r="N191" i="1" s="1"/>
  <c r="L192" i="1"/>
  <c r="P189" i="1" l="1"/>
  <c r="P190" i="1" s="1"/>
  <c r="P191" i="1" s="1"/>
  <c r="P192" i="1" s="1"/>
  <c r="O189" i="1"/>
  <c r="R189" i="1" s="1"/>
  <c r="Y206" i="1"/>
  <c r="I207" i="1"/>
  <c r="H207" i="1" s="1"/>
  <c r="Z206" i="1"/>
  <c r="AA206" i="1" s="1"/>
  <c r="AH206" i="1" s="1"/>
  <c r="C207" i="1"/>
  <c r="AJ207" i="1"/>
  <c r="S206" i="1"/>
  <c r="T206" i="1" s="1"/>
  <c r="M192" i="1"/>
  <c r="N192" i="1" s="1"/>
  <c r="Q192" i="1"/>
  <c r="L193" i="1"/>
  <c r="R188" i="1"/>
  <c r="AC191" i="1"/>
  <c r="AE191" i="1" s="1"/>
  <c r="AF191" i="1" s="1"/>
  <c r="G191" i="1"/>
  <c r="X207" i="1"/>
  <c r="K207" i="1"/>
  <c r="A208" i="1"/>
  <c r="F190" i="1"/>
  <c r="J190" i="1" s="1"/>
  <c r="AB212" i="1"/>
  <c r="O190" i="1" l="1"/>
  <c r="R190" i="1" s="1"/>
  <c r="X208" i="1"/>
  <c r="K208" i="1"/>
  <c r="A209" i="1"/>
  <c r="M193" i="1"/>
  <c r="N193" i="1" s="1"/>
  <c r="P193" i="1"/>
  <c r="Q193" i="1"/>
  <c r="L194" i="1"/>
  <c r="F191" i="1"/>
  <c r="J191" i="1" s="1"/>
  <c r="AB213" i="1"/>
  <c r="AJ208" i="1"/>
  <c r="Y207" i="1"/>
  <c r="I208" i="1"/>
  <c r="H208" i="1" s="1"/>
  <c r="Z207" i="1"/>
  <c r="AA207" i="1" s="1"/>
  <c r="AH207" i="1" s="1"/>
  <c r="C208" i="1"/>
  <c r="S207" i="1"/>
  <c r="T207" i="1" s="1"/>
  <c r="AC192" i="1"/>
  <c r="AE192" i="1" s="1"/>
  <c r="AF192" i="1" s="1"/>
  <c r="G192" i="1"/>
  <c r="O191" i="1" l="1"/>
  <c r="R191" i="1" s="1"/>
  <c r="AC193" i="1"/>
  <c r="AE193" i="1" s="1"/>
  <c r="AF193" i="1" s="1"/>
  <c r="G193" i="1"/>
  <c r="M194" i="1"/>
  <c r="N194" i="1" s="1"/>
  <c r="P194" i="1"/>
  <c r="Q194" i="1"/>
  <c r="L195" i="1"/>
  <c r="AJ209" i="1"/>
  <c r="I209" i="1"/>
  <c r="H209" i="1" s="1"/>
  <c r="Z208" i="1"/>
  <c r="AA208" i="1" s="1"/>
  <c r="AH208" i="1" s="1"/>
  <c r="C209" i="1"/>
  <c r="Y208" i="1"/>
  <c r="S208" i="1"/>
  <c r="T208" i="1" s="1"/>
  <c r="F192" i="1"/>
  <c r="O192" i="1" s="1"/>
  <c r="R192" i="1" s="1"/>
  <c r="AB214" i="1"/>
  <c r="X209" i="1"/>
  <c r="A210" i="1"/>
  <c r="K209" i="1"/>
  <c r="K210" i="1" l="1"/>
  <c r="X210" i="1"/>
  <c r="A211" i="1"/>
  <c r="J192" i="1"/>
  <c r="F193" i="1"/>
  <c r="O193" i="1" s="1"/>
  <c r="R193" i="1" s="1"/>
  <c r="AB215" i="1"/>
  <c r="AC194" i="1"/>
  <c r="AE194" i="1" s="1"/>
  <c r="AF194" i="1" s="1"/>
  <c r="G194" i="1"/>
  <c r="C210" i="1"/>
  <c r="AJ210" i="1"/>
  <c r="Z209" i="1"/>
  <c r="AA209" i="1" s="1"/>
  <c r="AH209" i="1" s="1"/>
  <c r="I210" i="1"/>
  <c r="H210" i="1" s="1"/>
  <c r="Y209" i="1"/>
  <c r="S209" i="1"/>
  <c r="T209" i="1" s="1"/>
  <c r="M195" i="1"/>
  <c r="N195" i="1" s="1"/>
  <c r="P195" i="1"/>
  <c r="Q195" i="1"/>
  <c r="L196" i="1"/>
  <c r="M196" i="1" l="1"/>
  <c r="N196" i="1" s="1"/>
  <c r="P196" i="1"/>
  <c r="Q196" i="1"/>
  <c r="L197" i="1"/>
  <c r="AB216" i="1"/>
  <c r="I211" i="1"/>
  <c r="H211" i="1" s="1"/>
  <c r="Y210" i="1"/>
  <c r="AJ211" i="1"/>
  <c r="Z210" i="1"/>
  <c r="AA210" i="1" s="1"/>
  <c r="AH210" i="1" s="1"/>
  <c r="C211" i="1"/>
  <c r="S210" i="1"/>
  <c r="T210" i="1" s="1"/>
  <c r="F194" i="1"/>
  <c r="O194" i="1" s="1"/>
  <c r="R194" i="1" s="1"/>
  <c r="J193" i="1"/>
  <c r="K211" i="1"/>
  <c r="X211" i="1"/>
  <c r="A212" i="1"/>
  <c r="AC195" i="1"/>
  <c r="AE195" i="1" s="1"/>
  <c r="AF195" i="1" s="1"/>
  <c r="G195" i="1"/>
  <c r="J194" i="1" l="1"/>
  <c r="C212" i="1"/>
  <c r="AJ212" i="1"/>
  <c r="Z211" i="1"/>
  <c r="AA211" i="1" s="1"/>
  <c r="AH211" i="1" s="1"/>
  <c r="Y211" i="1"/>
  <c r="I212" i="1"/>
  <c r="H212" i="1" s="1"/>
  <c r="S211" i="1"/>
  <c r="T211" i="1" s="1"/>
  <c r="AB217" i="1"/>
  <c r="M197" i="1"/>
  <c r="N197" i="1" s="1"/>
  <c r="P197" i="1"/>
  <c r="Q197" i="1"/>
  <c r="L198" i="1"/>
  <c r="F195" i="1"/>
  <c r="O195" i="1" s="1"/>
  <c r="R195" i="1" s="1"/>
  <c r="K212" i="1"/>
  <c r="X212" i="1"/>
  <c r="A213" i="1"/>
  <c r="AC196" i="1"/>
  <c r="AE196" i="1" s="1"/>
  <c r="AF196" i="1" s="1"/>
  <c r="G196" i="1"/>
  <c r="F196" i="1" l="1"/>
  <c r="J196" i="1" s="1"/>
  <c r="X213" i="1"/>
  <c r="K213" i="1"/>
  <c r="A214" i="1"/>
  <c r="J195" i="1"/>
  <c r="AB218" i="1"/>
  <c r="Y212" i="1"/>
  <c r="C213" i="1"/>
  <c r="I213" i="1"/>
  <c r="H213" i="1" s="1"/>
  <c r="Z212" i="1"/>
  <c r="AA212" i="1" s="1"/>
  <c r="AH212" i="1" s="1"/>
  <c r="AJ213" i="1"/>
  <c r="S212" i="1"/>
  <c r="T212" i="1" s="1"/>
  <c r="AC197" i="1"/>
  <c r="AE197" i="1" s="1"/>
  <c r="AF197" i="1" s="1"/>
  <c r="G197" i="1"/>
  <c r="M198" i="1"/>
  <c r="N198" i="1" s="1"/>
  <c r="P198" i="1"/>
  <c r="Q198" i="1"/>
  <c r="L199" i="1"/>
  <c r="O196" i="1" l="1"/>
  <c r="R196" i="1" s="1"/>
  <c r="F197" i="1"/>
  <c r="O197" i="1" s="1"/>
  <c r="R197" i="1" s="1"/>
  <c r="X214" i="1"/>
  <c r="A215" i="1"/>
  <c r="K214" i="1"/>
  <c r="AC198" i="1"/>
  <c r="AE198" i="1" s="1"/>
  <c r="AF198" i="1" s="1"/>
  <c r="G198" i="1"/>
  <c r="M199" i="1"/>
  <c r="N199" i="1" s="1"/>
  <c r="P199" i="1"/>
  <c r="Q199" i="1"/>
  <c r="L200" i="1"/>
  <c r="AB219" i="1"/>
  <c r="Y213" i="1"/>
  <c r="Z213" i="1"/>
  <c r="AA213" i="1" s="1"/>
  <c r="AH213" i="1" s="1"/>
  <c r="C214" i="1"/>
  <c r="AJ214" i="1"/>
  <c r="I214" i="1"/>
  <c r="H214" i="1" s="1"/>
  <c r="S213" i="1"/>
  <c r="T213" i="1" s="1"/>
  <c r="J197" i="1" l="1"/>
  <c r="AC199" i="1"/>
  <c r="AE199" i="1" s="1"/>
  <c r="AF199" i="1" s="1"/>
  <c r="G199" i="1"/>
  <c r="Y214" i="1"/>
  <c r="I215" i="1"/>
  <c r="H215" i="1" s="1"/>
  <c r="C215" i="1"/>
  <c r="Z214" i="1"/>
  <c r="AA214" i="1" s="1"/>
  <c r="AH214" i="1" s="1"/>
  <c r="AJ215" i="1"/>
  <c r="S214" i="1"/>
  <c r="T214" i="1" s="1"/>
  <c r="AB220" i="1"/>
  <c r="M200" i="1"/>
  <c r="N200" i="1" s="1"/>
  <c r="P200" i="1"/>
  <c r="Q200" i="1"/>
  <c r="L201" i="1"/>
  <c r="F198" i="1"/>
  <c r="J198" i="1" s="1"/>
  <c r="A216" i="1"/>
  <c r="X215" i="1"/>
  <c r="K215" i="1"/>
  <c r="O198" i="1" l="1"/>
  <c r="R198" i="1" s="1"/>
  <c r="AC200" i="1"/>
  <c r="AE200" i="1" s="1"/>
  <c r="AF200" i="1" s="1"/>
  <c r="G200" i="1"/>
  <c r="Y215" i="1"/>
  <c r="C216" i="1"/>
  <c r="I216" i="1"/>
  <c r="H216" i="1" s="1"/>
  <c r="AJ216" i="1"/>
  <c r="Z215" i="1"/>
  <c r="S215" i="1"/>
  <c r="T215" i="1" s="1"/>
  <c r="M201" i="1"/>
  <c r="N201" i="1" s="1"/>
  <c r="P201" i="1"/>
  <c r="Q201" i="1"/>
  <c r="L202" i="1"/>
  <c r="F199" i="1"/>
  <c r="O199" i="1" s="1"/>
  <c r="R199" i="1" s="1"/>
  <c r="X216" i="1"/>
  <c r="A217" i="1"/>
  <c r="K216" i="1"/>
  <c r="AB221" i="1"/>
  <c r="J199" i="1" l="1"/>
  <c r="F200" i="1"/>
  <c r="J200" i="1" s="1"/>
  <c r="AC201" i="1"/>
  <c r="AE201" i="1" s="1"/>
  <c r="AF201" i="1" s="1"/>
  <c r="G201" i="1"/>
  <c r="A218" i="1"/>
  <c r="X217" i="1"/>
  <c r="K217" i="1"/>
  <c r="AB222" i="1"/>
  <c r="Z216" i="1"/>
  <c r="AA216" i="1" s="1"/>
  <c r="AH216" i="1" s="1"/>
  <c r="I217" i="1"/>
  <c r="H217" i="1" s="1"/>
  <c r="Y216" i="1"/>
  <c r="AJ217" i="1"/>
  <c r="C217" i="1"/>
  <c r="S216" i="1"/>
  <c r="T216" i="1" s="1"/>
  <c r="M202" i="1"/>
  <c r="N202" i="1" s="1"/>
  <c r="P202" i="1"/>
  <c r="Q202" i="1"/>
  <c r="L203" i="1"/>
  <c r="AA215" i="1"/>
  <c r="O200" i="1" l="1"/>
  <c r="R200" i="1" s="1"/>
  <c r="A219" i="1"/>
  <c r="X218" i="1"/>
  <c r="K218" i="1"/>
  <c r="M203" i="1"/>
  <c r="N203" i="1" s="1"/>
  <c r="P203" i="1"/>
  <c r="Q203" i="1"/>
  <c r="L204" i="1"/>
  <c r="AB223" i="1"/>
  <c r="C218" i="1"/>
  <c r="Y217" i="1"/>
  <c r="AJ218" i="1"/>
  <c r="I218" i="1"/>
  <c r="H218" i="1" s="1"/>
  <c r="Z217" i="1"/>
  <c r="AA217" i="1" s="1"/>
  <c r="AH217" i="1" s="1"/>
  <c r="S217" i="1"/>
  <c r="T217" i="1" s="1"/>
  <c r="F201" i="1"/>
  <c r="J201" i="1" s="1"/>
  <c r="AC202" i="1"/>
  <c r="AE202" i="1" s="1"/>
  <c r="AF202" i="1" s="1"/>
  <c r="G202" i="1"/>
  <c r="O201" i="1" l="1"/>
  <c r="R201" i="1" s="1"/>
  <c r="AB224" i="1"/>
  <c r="Z218" i="1"/>
  <c r="AA218" i="1" s="1"/>
  <c r="AH218" i="1" s="1"/>
  <c r="C219" i="1"/>
  <c r="I219" i="1"/>
  <c r="H219" i="1" s="1"/>
  <c r="AJ219" i="1"/>
  <c r="Y218" i="1"/>
  <c r="S218" i="1"/>
  <c r="T218" i="1" s="1"/>
  <c r="AC203" i="1"/>
  <c r="AE203" i="1" s="1"/>
  <c r="AF203" i="1" s="1"/>
  <c r="G203" i="1"/>
  <c r="X219" i="1"/>
  <c r="A220" i="1"/>
  <c r="K219" i="1"/>
  <c r="F202" i="1"/>
  <c r="O202" i="1" s="1"/>
  <c r="R202" i="1" s="1"/>
  <c r="M204" i="1"/>
  <c r="N204" i="1" s="1"/>
  <c r="P204" i="1"/>
  <c r="Q204" i="1"/>
  <c r="L205" i="1"/>
  <c r="J202" i="1" l="1"/>
  <c r="AC204" i="1"/>
  <c r="AE204" i="1" s="1"/>
  <c r="AF204" i="1" s="1"/>
  <c r="G204" i="1"/>
  <c r="K220" i="1"/>
  <c r="X220" i="1"/>
  <c r="A221" i="1"/>
  <c r="C220" i="1"/>
  <c r="AJ220" i="1"/>
  <c r="Y219" i="1"/>
  <c r="I220" i="1"/>
  <c r="H220" i="1" s="1"/>
  <c r="Z219" i="1"/>
  <c r="AA219" i="1" s="1"/>
  <c r="AH219" i="1" s="1"/>
  <c r="S219" i="1"/>
  <c r="T219" i="1" s="1"/>
  <c r="AB225" i="1"/>
  <c r="M205" i="1"/>
  <c r="N205" i="1" s="1"/>
  <c r="P205" i="1"/>
  <c r="Q205" i="1"/>
  <c r="L206" i="1"/>
  <c r="F203" i="1"/>
  <c r="O203" i="1" s="1"/>
  <c r="R203" i="1" s="1"/>
  <c r="AC205" i="1" l="1"/>
  <c r="AE205" i="1" s="1"/>
  <c r="AF205" i="1" s="1"/>
  <c r="G205" i="1"/>
  <c r="J203" i="1"/>
  <c r="M206" i="1"/>
  <c r="N206" i="1" s="1"/>
  <c r="P206" i="1"/>
  <c r="Q206" i="1"/>
  <c r="L207" i="1"/>
  <c r="X221" i="1"/>
  <c r="K221" i="1"/>
  <c r="A222" i="1"/>
  <c r="AB226" i="1"/>
  <c r="F204" i="1"/>
  <c r="J204" i="1" s="1"/>
  <c r="AJ221" i="1"/>
  <c r="Y220" i="1"/>
  <c r="I221" i="1"/>
  <c r="H221" i="1" s="1"/>
  <c r="C221" i="1"/>
  <c r="Z220" i="1"/>
  <c r="AA220" i="1" s="1"/>
  <c r="AH220" i="1" s="1"/>
  <c r="S220" i="1"/>
  <c r="T220" i="1" s="1"/>
  <c r="O204" i="1" l="1"/>
  <c r="R204" i="1" s="1"/>
  <c r="M207" i="1"/>
  <c r="N207" i="1" s="1"/>
  <c r="P207" i="1"/>
  <c r="Q207" i="1"/>
  <c r="L208" i="1"/>
  <c r="X222" i="1"/>
  <c r="K222" i="1"/>
  <c r="A223" i="1"/>
  <c r="AB227" i="1"/>
  <c r="Z221" i="1"/>
  <c r="AA221" i="1" s="1"/>
  <c r="AH221" i="1" s="1"/>
  <c r="AJ222" i="1"/>
  <c r="I222" i="1"/>
  <c r="H222" i="1" s="1"/>
  <c r="Y221" i="1"/>
  <c r="C222" i="1"/>
  <c r="S221" i="1"/>
  <c r="T221" i="1" s="1"/>
  <c r="F205" i="1"/>
  <c r="J205" i="1" s="1"/>
  <c r="AC206" i="1"/>
  <c r="AE206" i="1" s="1"/>
  <c r="AF206" i="1" s="1"/>
  <c r="G206" i="1"/>
  <c r="O205" i="1" l="1"/>
  <c r="R205" i="1" s="1"/>
  <c r="AB228" i="1"/>
  <c r="C223" i="1"/>
  <c r="Z222" i="1"/>
  <c r="AA222" i="1" s="1"/>
  <c r="AH222" i="1" s="1"/>
  <c r="AJ223" i="1"/>
  <c r="Y222" i="1"/>
  <c r="I223" i="1"/>
  <c r="H223" i="1" s="1"/>
  <c r="S222" i="1"/>
  <c r="T222" i="1" s="1"/>
  <c r="AC207" i="1"/>
  <c r="AE207" i="1" s="1"/>
  <c r="AF207" i="1" s="1"/>
  <c r="G207" i="1"/>
  <c r="A224" i="1"/>
  <c r="X223" i="1"/>
  <c r="K223" i="1"/>
  <c r="F206" i="1"/>
  <c r="O206" i="1" s="1"/>
  <c r="R206" i="1" s="1"/>
  <c r="M208" i="1"/>
  <c r="N208" i="1" s="1"/>
  <c r="P208" i="1"/>
  <c r="Q208" i="1"/>
  <c r="L209" i="1"/>
  <c r="J206" i="1" l="1"/>
  <c r="AC208" i="1"/>
  <c r="AE208" i="1" s="1"/>
  <c r="AF208" i="1" s="1"/>
  <c r="G208" i="1"/>
  <c r="F207" i="1"/>
  <c r="J207" i="1" s="1"/>
  <c r="M209" i="1"/>
  <c r="N209" i="1" s="1"/>
  <c r="P209" i="1"/>
  <c r="Q209" i="1"/>
  <c r="L210" i="1"/>
  <c r="Y223" i="1"/>
  <c r="I224" i="1"/>
  <c r="H224" i="1" s="1"/>
  <c r="Z223" i="1"/>
  <c r="AA223" i="1" s="1"/>
  <c r="AH223" i="1" s="1"/>
  <c r="AJ224" i="1"/>
  <c r="C224" i="1"/>
  <c r="S223" i="1"/>
  <c r="T223" i="1" s="1"/>
  <c r="K224" i="1"/>
  <c r="X224" i="1"/>
  <c r="A225" i="1"/>
  <c r="AB229" i="1"/>
  <c r="O207" i="1" l="1"/>
  <c r="R207" i="1" s="1"/>
  <c r="AC209" i="1"/>
  <c r="AE209" i="1" s="1"/>
  <c r="AF209" i="1" s="1"/>
  <c r="G209" i="1"/>
  <c r="AB230" i="1"/>
  <c r="A226" i="1"/>
  <c r="K225" i="1"/>
  <c r="X225" i="1"/>
  <c r="M210" i="1"/>
  <c r="N210" i="1" s="1"/>
  <c r="P210" i="1"/>
  <c r="Q210" i="1"/>
  <c r="L211" i="1"/>
  <c r="F208" i="1"/>
  <c r="O208" i="1" s="1"/>
  <c r="R208" i="1" s="1"/>
  <c r="Y224" i="1"/>
  <c r="C225" i="1"/>
  <c r="Z224" i="1"/>
  <c r="AA224" i="1" s="1"/>
  <c r="AH224" i="1" s="1"/>
  <c r="AJ225" i="1"/>
  <c r="I225" i="1"/>
  <c r="H225" i="1" s="1"/>
  <c r="S224" i="1"/>
  <c r="T224" i="1" s="1"/>
  <c r="J208" i="1" l="1"/>
  <c r="M211" i="1"/>
  <c r="N211" i="1" s="1"/>
  <c r="P211" i="1"/>
  <c r="Q211" i="1"/>
  <c r="L212" i="1"/>
  <c r="Z225" i="1"/>
  <c r="AA225" i="1" s="1"/>
  <c r="AH225" i="1" s="1"/>
  <c r="C226" i="1"/>
  <c r="AJ226" i="1"/>
  <c r="Y225" i="1"/>
  <c r="I226" i="1"/>
  <c r="H226" i="1" s="1"/>
  <c r="S225" i="1"/>
  <c r="T225" i="1" s="1"/>
  <c r="AB231" i="1"/>
  <c r="AC210" i="1"/>
  <c r="AE210" i="1" s="1"/>
  <c r="AF210" i="1" s="1"/>
  <c r="G210" i="1"/>
  <c r="K226" i="1"/>
  <c r="X226" i="1"/>
  <c r="A227" i="1"/>
  <c r="F209" i="1"/>
  <c r="J209" i="1" s="1"/>
  <c r="O209" i="1" l="1"/>
  <c r="R209" i="1" s="1"/>
  <c r="AC211" i="1"/>
  <c r="AE211" i="1" s="1"/>
  <c r="AF211" i="1" s="1"/>
  <c r="G211" i="1"/>
  <c r="AB232" i="1"/>
  <c r="C227" i="1"/>
  <c r="Z226" i="1"/>
  <c r="AA226" i="1" s="1"/>
  <c r="AH226" i="1" s="1"/>
  <c r="AJ227" i="1"/>
  <c r="Y226" i="1"/>
  <c r="I227" i="1"/>
  <c r="H227" i="1" s="1"/>
  <c r="S226" i="1"/>
  <c r="T226" i="1" s="1"/>
  <c r="M212" i="1"/>
  <c r="N212" i="1" s="1"/>
  <c r="P212" i="1"/>
  <c r="Q212" i="1"/>
  <c r="L213" i="1"/>
  <c r="A228" i="1"/>
  <c r="X227" i="1"/>
  <c r="K227" i="1"/>
  <c r="F210" i="1"/>
  <c r="J210" i="1" s="1"/>
  <c r="O210" i="1" l="1"/>
  <c r="R210" i="1" s="1"/>
  <c r="Y227" i="1"/>
  <c r="AJ228" i="1"/>
  <c r="I228" i="1"/>
  <c r="H228" i="1" s="1"/>
  <c r="C228" i="1"/>
  <c r="Z227" i="1"/>
  <c r="AA227" i="1" s="1"/>
  <c r="AH227" i="1" s="1"/>
  <c r="S227" i="1"/>
  <c r="T227" i="1" s="1"/>
  <c r="AB233" i="1"/>
  <c r="AC212" i="1"/>
  <c r="AE212" i="1" s="1"/>
  <c r="AF212" i="1" s="1"/>
  <c r="G212" i="1"/>
  <c r="M213" i="1"/>
  <c r="N213" i="1" s="1"/>
  <c r="P213" i="1"/>
  <c r="Q213" i="1"/>
  <c r="L214" i="1"/>
  <c r="F211" i="1"/>
  <c r="J211" i="1" s="1"/>
  <c r="A229" i="1"/>
  <c r="X228" i="1"/>
  <c r="K228" i="1"/>
  <c r="O211" i="1" l="1"/>
  <c r="R211" i="1" s="1"/>
  <c r="AC213" i="1"/>
  <c r="AE213" i="1" s="1"/>
  <c r="AF213" i="1" s="1"/>
  <c r="G213" i="1"/>
  <c r="Z228" i="1"/>
  <c r="AA228" i="1" s="1"/>
  <c r="AH228" i="1" s="1"/>
  <c r="C229" i="1"/>
  <c r="AJ229" i="1"/>
  <c r="Y228" i="1"/>
  <c r="I229" i="1"/>
  <c r="H229" i="1" s="1"/>
  <c r="S228" i="1"/>
  <c r="T228" i="1" s="1"/>
  <c r="A230" i="1"/>
  <c r="X229" i="1"/>
  <c r="K229" i="1"/>
  <c r="M214" i="1"/>
  <c r="N214" i="1" s="1"/>
  <c r="P214" i="1"/>
  <c r="Q214" i="1"/>
  <c r="L215" i="1"/>
  <c r="AB234" i="1"/>
  <c r="F212" i="1"/>
  <c r="O212" i="1" s="1"/>
  <c r="R212" i="1" s="1"/>
  <c r="AC214" i="1" l="1"/>
  <c r="AE214" i="1" s="1"/>
  <c r="AF214" i="1" s="1"/>
  <c r="G214" i="1"/>
  <c r="F213" i="1"/>
  <c r="O213" i="1" s="1"/>
  <c r="R213" i="1" s="1"/>
  <c r="M215" i="1"/>
  <c r="N215" i="1" s="1"/>
  <c r="P215" i="1"/>
  <c r="Q215" i="1"/>
  <c r="L216" i="1"/>
  <c r="AB235" i="1"/>
  <c r="AJ230" i="1"/>
  <c r="Z229" i="1"/>
  <c r="AA229" i="1" s="1"/>
  <c r="AH229" i="1" s="1"/>
  <c r="I230" i="1"/>
  <c r="H230" i="1" s="1"/>
  <c r="Y229" i="1"/>
  <c r="C230" i="1"/>
  <c r="S229" i="1"/>
  <c r="T229" i="1" s="1"/>
  <c r="J212" i="1"/>
  <c r="X230" i="1"/>
  <c r="A231" i="1"/>
  <c r="K230" i="1"/>
  <c r="J213" i="1" l="1"/>
  <c r="C231" i="1"/>
  <c r="AJ231" i="1"/>
  <c r="Y230" i="1"/>
  <c r="I231" i="1"/>
  <c r="H231" i="1" s="1"/>
  <c r="Z230" i="1"/>
  <c r="AA230" i="1" s="1"/>
  <c r="AH230" i="1" s="1"/>
  <c r="S230" i="1"/>
  <c r="T230" i="1" s="1"/>
  <c r="AC215" i="1"/>
  <c r="AE215" i="1" s="1"/>
  <c r="AF215" i="1" s="1"/>
  <c r="AH215" i="1" s="1"/>
  <c r="G215" i="1"/>
  <c r="F214" i="1"/>
  <c r="O214" i="1" s="1"/>
  <c r="R214" i="1" s="1"/>
  <c r="K231" i="1"/>
  <c r="X231" i="1"/>
  <c r="A232" i="1"/>
  <c r="AB236" i="1"/>
  <c r="M216" i="1"/>
  <c r="N216" i="1" s="1"/>
  <c r="L217" i="1"/>
  <c r="J214" i="1" l="1"/>
  <c r="X232" i="1"/>
  <c r="A233" i="1"/>
  <c r="K232" i="1"/>
  <c r="Z231" i="1"/>
  <c r="AA231" i="1" s="1"/>
  <c r="AH231" i="1" s="1"/>
  <c r="C232" i="1"/>
  <c r="Y231" i="1"/>
  <c r="AJ232" i="1"/>
  <c r="I232" i="1"/>
  <c r="H232" i="1" s="1"/>
  <c r="S231" i="1"/>
  <c r="T231" i="1" s="1"/>
  <c r="G216" i="1"/>
  <c r="AC216" i="1"/>
  <c r="AE216" i="1" s="1"/>
  <c r="AF216" i="1" s="1"/>
  <c r="M217" i="1"/>
  <c r="N217" i="1" s="1"/>
  <c r="L218" i="1"/>
  <c r="AB237" i="1"/>
  <c r="F215" i="1"/>
  <c r="J215" i="1" s="1"/>
  <c r="O215" i="1" l="1"/>
  <c r="R215" i="1" s="1"/>
  <c r="G217" i="1"/>
  <c r="AC217" i="1"/>
  <c r="AE217" i="1" s="1"/>
  <c r="AF217" i="1" s="1"/>
  <c r="AB238" i="1"/>
  <c r="F216" i="1"/>
  <c r="J216" i="1" s="1"/>
  <c r="X233" i="1"/>
  <c r="K233" i="1"/>
  <c r="A234" i="1"/>
  <c r="M218" i="1"/>
  <c r="N218" i="1" s="1"/>
  <c r="L219" i="1"/>
  <c r="C233" i="1"/>
  <c r="Z232" i="1"/>
  <c r="AA232" i="1" s="1"/>
  <c r="AH232" i="1" s="1"/>
  <c r="AJ233" i="1"/>
  <c r="Y232" i="1"/>
  <c r="I233" i="1"/>
  <c r="H233" i="1" s="1"/>
  <c r="S232" i="1"/>
  <c r="T232" i="1" s="1"/>
  <c r="P216" i="1" l="1"/>
  <c r="P217" i="1" s="1"/>
  <c r="P218" i="1" s="1"/>
  <c r="P219" i="1" s="1"/>
  <c r="O216" i="1"/>
  <c r="A235" i="1"/>
  <c r="K234" i="1"/>
  <c r="X234" i="1"/>
  <c r="AC218" i="1"/>
  <c r="AE218" i="1" s="1"/>
  <c r="AF218" i="1" s="1"/>
  <c r="G218" i="1"/>
  <c r="F217" i="1"/>
  <c r="J217" i="1" s="1"/>
  <c r="M219" i="1"/>
  <c r="N219" i="1" s="1"/>
  <c r="L220" i="1"/>
  <c r="AJ234" i="1"/>
  <c r="I234" i="1"/>
  <c r="H234" i="1" s="1"/>
  <c r="C234" i="1"/>
  <c r="Y233" i="1"/>
  <c r="Z233" i="1"/>
  <c r="AA233" i="1" s="1"/>
  <c r="AH233" i="1" s="1"/>
  <c r="S233" i="1"/>
  <c r="T233" i="1" s="1"/>
  <c r="AB239" i="1"/>
  <c r="Q216" i="1" l="1"/>
  <c r="Q217" i="1" s="1"/>
  <c r="Q218" i="1" s="1"/>
  <c r="Q219" i="1" s="1"/>
  <c r="Q220" i="1" s="1"/>
  <c r="X235" i="1"/>
  <c r="K235" i="1"/>
  <c r="A236" i="1"/>
  <c r="AC219" i="1"/>
  <c r="AE219" i="1" s="1"/>
  <c r="AF219" i="1" s="1"/>
  <c r="G219" i="1"/>
  <c r="O217" i="1"/>
  <c r="F218" i="1"/>
  <c r="O218" i="1" s="1"/>
  <c r="Z234" i="1"/>
  <c r="AA234" i="1" s="1"/>
  <c r="AH234" i="1" s="1"/>
  <c r="C235" i="1"/>
  <c r="Y234" i="1"/>
  <c r="I235" i="1"/>
  <c r="H235" i="1" s="1"/>
  <c r="AJ235" i="1"/>
  <c r="S234" i="1"/>
  <c r="T234" i="1" s="1"/>
  <c r="AB240" i="1"/>
  <c r="M220" i="1"/>
  <c r="N220" i="1" s="1"/>
  <c r="P220" i="1"/>
  <c r="L221" i="1"/>
  <c r="R217" i="1" l="1"/>
  <c r="R218" i="1"/>
  <c r="R216" i="1"/>
  <c r="J218" i="1"/>
  <c r="G220" i="1"/>
  <c r="AC220" i="1"/>
  <c r="AE220" i="1" s="1"/>
  <c r="AF220" i="1" s="1"/>
  <c r="M221" i="1"/>
  <c r="N221" i="1" s="1"/>
  <c r="P221" i="1"/>
  <c r="Q221" i="1"/>
  <c r="L222" i="1"/>
  <c r="AB241" i="1"/>
  <c r="F219" i="1"/>
  <c r="O219" i="1" s="1"/>
  <c r="R219" i="1" s="1"/>
  <c r="Y235" i="1"/>
  <c r="C236" i="1"/>
  <c r="Z235" i="1"/>
  <c r="AA235" i="1" s="1"/>
  <c r="AH235" i="1" s="1"/>
  <c r="AJ236" i="1"/>
  <c r="I236" i="1"/>
  <c r="H236" i="1" s="1"/>
  <c r="S235" i="1"/>
  <c r="T235" i="1" s="1"/>
  <c r="X236" i="1"/>
  <c r="K236" i="1"/>
  <c r="A237" i="1"/>
  <c r="J219" i="1" l="1"/>
  <c r="I237" i="1"/>
  <c r="H237" i="1" s="1"/>
  <c r="Y236" i="1"/>
  <c r="Z236" i="1"/>
  <c r="AA236" i="1" s="1"/>
  <c r="AH236" i="1" s="1"/>
  <c r="C237" i="1"/>
  <c r="AJ237" i="1"/>
  <c r="S236" i="1"/>
  <c r="T236" i="1" s="1"/>
  <c r="X237" i="1"/>
  <c r="K237" i="1"/>
  <c r="A238" i="1"/>
  <c r="F220" i="1"/>
  <c r="J220" i="1" s="1"/>
  <c r="G221" i="1"/>
  <c r="AC221" i="1"/>
  <c r="AE221" i="1" s="1"/>
  <c r="AF221" i="1" s="1"/>
  <c r="AB242" i="1"/>
  <c r="M222" i="1"/>
  <c r="N222" i="1" s="1"/>
  <c r="P222" i="1"/>
  <c r="Q222" i="1"/>
  <c r="L223" i="1"/>
  <c r="O220" i="1" l="1"/>
  <c r="R220" i="1" s="1"/>
  <c r="K238" i="1"/>
  <c r="A239" i="1"/>
  <c r="X238" i="1"/>
  <c r="G222" i="1"/>
  <c r="AC222" i="1"/>
  <c r="AE222" i="1" s="1"/>
  <c r="AF222" i="1" s="1"/>
  <c r="M223" i="1"/>
  <c r="N223" i="1" s="1"/>
  <c r="P223" i="1"/>
  <c r="Q223" i="1"/>
  <c r="L224" i="1"/>
  <c r="AB243" i="1"/>
  <c r="F221" i="1"/>
  <c r="J221" i="1" s="1"/>
  <c r="Z237" i="1"/>
  <c r="AA237" i="1" s="1"/>
  <c r="AH237" i="1" s="1"/>
  <c r="AJ238" i="1"/>
  <c r="I238" i="1"/>
  <c r="H238" i="1" s="1"/>
  <c r="Y237" i="1"/>
  <c r="C238" i="1"/>
  <c r="S237" i="1"/>
  <c r="T237" i="1" s="1"/>
  <c r="O221" i="1" l="1"/>
  <c r="R221" i="1" s="1"/>
  <c r="AB244" i="1"/>
  <c r="AC223" i="1"/>
  <c r="AE223" i="1" s="1"/>
  <c r="AF223" i="1" s="1"/>
  <c r="G223" i="1"/>
  <c r="M224" i="1"/>
  <c r="N224" i="1" s="1"/>
  <c r="P224" i="1"/>
  <c r="Q224" i="1"/>
  <c r="L225" i="1"/>
  <c r="C239" i="1"/>
  <c r="Z238" i="1"/>
  <c r="AA238" i="1" s="1"/>
  <c r="AH238" i="1" s="1"/>
  <c r="AJ239" i="1"/>
  <c r="Y238" i="1"/>
  <c r="I239" i="1"/>
  <c r="H239" i="1" s="1"/>
  <c r="S238" i="1"/>
  <c r="T238" i="1" s="1"/>
  <c r="F222" i="1"/>
  <c r="J222" i="1" s="1"/>
  <c r="K239" i="1"/>
  <c r="X239" i="1"/>
  <c r="A240" i="1"/>
  <c r="Y239" i="1" l="1"/>
  <c r="I240" i="1"/>
  <c r="H240" i="1" s="1"/>
  <c r="Z239" i="1"/>
  <c r="AA239" i="1" s="1"/>
  <c r="AH239" i="1" s="1"/>
  <c r="C240" i="1"/>
  <c r="AJ240" i="1"/>
  <c r="S239" i="1"/>
  <c r="T239" i="1" s="1"/>
  <c r="O222" i="1"/>
  <c r="R222" i="1" s="1"/>
  <c r="AC224" i="1"/>
  <c r="AE224" i="1" s="1"/>
  <c r="AF224" i="1" s="1"/>
  <c r="G224" i="1"/>
  <c r="M225" i="1"/>
  <c r="N225" i="1" s="1"/>
  <c r="P225" i="1"/>
  <c r="Q225" i="1"/>
  <c r="L226" i="1"/>
  <c r="F223" i="1"/>
  <c r="J223" i="1" s="1"/>
  <c r="AB245" i="1"/>
  <c r="A241" i="1"/>
  <c r="X240" i="1"/>
  <c r="K240" i="1"/>
  <c r="AB246" i="1" l="1"/>
  <c r="M226" i="1"/>
  <c r="N226" i="1" s="1"/>
  <c r="P226" i="1"/>
  <c r="Q226" i="1"/>
  <c r="L227" i="1"/>
  <c r="Z240" i="1"/>
  <c r="AA240" i="1" s="1"/>
  <c r="AH240" i="1" s="1"/>
  <c r="AJ241" i="1"/>
  <c r="I241" i="1"/>
  <c r="H241" i="1" s="1"/>
  <c r="Y240" i="1"/>
  <c r="C241" i="1"/>
  <c r="S240" i="1"/>
  <c r="T240" i="1" s="1"/>
  <c r="A242" i="1"/>
  <c r="X241" i="1"/>
  <c r="K241" i="1"/>
  <c r="O223" i="1"/>
  <c r="R223" i="1" s="1"/>
  <c r="F224" i="1"/>
  <c r="O224" i="1" s="1"/>
  <c r="R224" i="1" s="1"/>
  <c r="AC225" i="1"/>
  <c r="AE225" i="1" s="1"/>
  <c r="AF225" i="1" s="1"/>
  <c r="G225" i="1"/>
  <c r="J224" i="1" l="1"/>
  <c r="I242" i="1"/>
  <c r="H242" i="1" s="1"/>
  <c r="Y241" i="1"/>
  <c r="AJ242" i="1"/>
  <c r="Z241" i="1"/>
  <c r="AA241" i="1" s="1"/>
  <c r="AH241" i="1" s="1"/>
  <c r="C242" i="1"/>
  <c r="S241" i="1"/>
  <c r="T241" i="1" s="1"/>
  <c r="X242" i="1"/>
  <c r="A243" i="1"/>
  <c r="K242" i="1"/>
  <c r="M227" i="1"/>
  <c r="N227" i="1" s="1"/>
  <c r="P227" i="1"/>
  <c r="Q227" i="1"/>
  <c r="L228" i="1"/>
  <c r="AB247" i="1"/>
  <c r="F225" i="1"/>
  <c r="O225" i="1" s="1"/>
  <c r="R225" i="1" s="1"/>
  <c r="AC226" i="1"/>
  <c r="AE226" i="1" s="1"/>
  <c r="AF226" i="1" s="1"/>
  <c r="G226" i="1"/>
  <c r="J225" i="1" l="1"/>
  <c r="F226" i="1"/>
  <c r="J226" i="1" s="1"/>
  <c r="M228" i="1"/>
  <c r="N228" i="1" s="1"/>
  <c r="P228" i="1"/>
  <c r="Q228" i="1"/>
  <c r="L229" i="1"/>
  <c r="I243" i="1"/>
  <c r="H243" i="1" s="1"/>
  <c r="Y242" i="1"/>
  <c r="AJ243" i="1"/>
  <c r="C243" i="1"/>
  <c r="Z242" i="1"/>
  <c r="AA242" i="1" s="1"/>
  <c r="AH242" i="1" s="1"/>
  <c r="S242" i="1"/>
  <c r="T242" i="1" s="1"/>
  <c r="AB248" i="1"/>
  <c r="K243" i="1"/>
  <c r="X243" i="1"/>
  <c r="A244" i="1"/>
  <c r="AC227" i="1"/>
  <c r="AE227" i="1" s="1"/>
  <c r="AF227" i="1" s="1"/>
  <c r="G227" i="1"/>
  <c r="O226" i="1" l="1"/>
  <c r="R226" i="1" s="1"/>
  <c r="AC228" i="1"/>
  <c r="AE228" i="1" s="1"/>
  <c r="AF228" i="1" s="1"/>
  <c r="G228" i="1"/>
  <c r="M229" i="1"/>
  <c r="N229" i="1" s="1"/>
  <c r="P229" i="1"/>
  <c r="Q229" i="1"/>
  <c r="L230" i="1"/>
  <c r="F227" i="1"/>
  <c r="O227" i="1" s="1"/>
  <c r="R227" i="1" s="1"/>
  <c r="A245" i="1"/>
  <c r="X244" i="1"/>
  <c r="K244" i="1"/>
  <c r="Y243" i="1"/>
  <c r="AJ244" i="1"/>
  <c r="Z243" i="1"/>
  <c r="AA243" i="1" s="1"/>
  <c r="AH243" i="1" s="1"/>
  <c r="I244" i="1"/>
  <c r="H244" i="1" s="1"/>
  <c r="C244" i="1"/>
  <c r="S243" i="1"/>
  <c r="T243" i="1" s="1"/>
  <c r="AB249" i="1"/>
  <c r="I245" i="1" l="1"/>
  <c r="H245" i="1" s="1"/>
  <c r="Z244" i="1"/>
  <c r="AA244" i="1" s="1"/>
  <c r="AH244" i="1" s="1"/>
  <c r="Y244" i="1"/>
  <c r="AJ245" i="1"/>
  <c r="C245" i="1"/>
  <c r="S244" i="1"/>
  <c r="T244" i="1" s="1"/>
  <c r="J227" i="1"/>
  <c r="AC229" i="1"/>
  <c r="AE229" i="1" s="1"/>
  <c r="AF229" i="1" s="1"/>
  <c r="G229" i="1"/>
  <c r="F228" i="1"/>
  <c r="J228" i="1" s="1"/>
  <c r="AB250" i="1"/>
  <c r="A246" i="1"/>
  <c r="X245" i="1"/>
  <c r="K245" i="1"/>
  <c r="M230" i="1"/>
  <c r="N230" i="1" s="1"/>
  <c r="P230" i="1"/>
  <c r="Q230" i="1"/>
  <c r="L231" i="1"/>
  <c r="O228" i="1" l="1"/>
  <c r="R228" i="1" s="1"/>
  <c r="AJ246" i="1"/>
  <c r="Y245" i="1"/>
  <c r="I246" i="1"/>
  <c r="H246" i="1" s="1"/>
  <c r="C246" i="1"/>
  <c r="Z245" i="1"/>
  <c r="AA245" i="1" s="1"/>
  <c r="AH245" i="1" s="1"/>
  <c r="S245" i="1"/>
  <c r="T245" i="1" s="1"/>
  <c r="F229" i="1"/>
  <c r="O229" i="1" s="1"/>
  <c r="R229" i="1" s="1"/>
  <c r="AC230" i="1"/>
  <c r="AE230" i="1" s="1"/>
  <c r="AF230" i="1" s="1"/>
  <c r="G230" i="1"/>
  <c r="X246" i="1"/>
  <c r="K246" i="1"/>
  <c r="A247" i="1"/>
  <c r="M231" i="1"/>
  <c r="N231" i="1" s="1"/>
  <c r="P231" i="1"/>
  <c r="Q231" i="1"/>
  <c r="L232" i="1"/>
  <c r="AB251" i="1"/>
  <c r="AC231" i="1" l="1"/>
  <c r="AE231" i="1" s="1"/>
  <c r="AF231" i="1" s="1"/>
  <c r="G231" i="1"/>
  <c r="Y246" i="1"/>
  <c r="C247" i="1"/>
  <c r="AJ247" i="1"/>
  <c r="Z246" i="1"/>
  <c r="I247" i="1"/>
  <c r="H247" i="1" s="1"/>
  <c r="S246" i="1"/>
  <c r="T246" i="1" s="1"/>
  <c r="M232" i="1"/>
  <c r="N232" i="1" s="1"/>
  <c r="P232" i="1"/>
  <c r="Q232" i="1"/>
  <c r="L233" i="1"/>
  <c r="X247" i="1"/>
  <c r="K247" i="1"/>
  <c r="A248" i="1"/>
  <c r="F230" i="1"/>
  <c r="O230" i="1" s="1"/>
  <c r="R230" i="1" s="1"/>
  <c r="J229" i="1"/>
  <c r="AB252" i="1"/>
  <c r="Z247" i="1" l="1"/>
  <c r="AA247" i="1" s="1"/>
  <c r="AH247" i="1" s="1"/>
  <c r="C248" i="1"/>
  <c r="I248" i="1"/>
  <c r="H248" i="1" s="1"/>
  <c r="AJ248" i="1"/>
  <c r="Y247" i="1"/>
  <c r="S247" i="1"/>
  <c r="T247" i="1" s="1"/>
  <c r="M233" i="1"/>
  <c r="N233" i="1" s="1"/>
  <c r="P233" i="1"/>
  <c r="Q233" i="1"/>
  <c r="L234" i="1"/>
  <c r="AB253" i="1"/>
  <c r="J230" i="1"/>
  <c r="X248" i="1"/>
  <c r="K248" i="1"/>
  <c r="A249" i="1"/>
  <c r="AA246" i="1"/>
  <c r="F231" i="1"/>
  <c r="O231" i="1" s="1"/>
  <c r="R231" i="1" s="1"/>
  <c r="AC232" i="1"/>
  <c r="AE232" i="1" s="1"/>
  <c r="AF232" i="1" s="1"/>
  <c r="G232" i="1"/>
  <c r="J231" i="1" l="1"/>
  <c r="AB254" i="1"/>
  <c r="AC233" i="1"/>
  <c r="AE233" i="1" s="1"/>
  <c r="AF233" i="1" s="1"/>
  <c r="G233" i="1"/>
  <c r="F232" i="1"/>
  <c r="O232" i="1" s="1"/>
  <c r="R232" i="1" s="1"/>
  <c r="M234" i="1"/>
  <c r="N234" i="1" s="1"/>
  <c r="P234" i="1"/>
  <c r="Q234" i="1"/>
  <c r="L235" i="1"/>
  <c r="C249" i="1"/>
  <c r="Y248" i="1"/>
  <c r="AJ249" i="1"/>
  <c r="Z248" i="1"/>
  <c r="AA248" i="1" s="1"/>
  <c r="AH248" i="1" s="1"/>
  <c r="I249" i="1"/>
  <c r="H249" i="1" s="1"/>
  <c r="S248" i="1"/>
  <c r="T248" i="1" s="1"/>
  <c r="K249" i="1"/>
  <c r="A250" i="1"/>
  <c r="X249" i="1"/>
  <c r="J232" i="1" l="1"/>
  <c r="AC234" i="1"/>
  <c r="AE234" i="1" s="1"/>
  <c r="AF234" i="1" s="1"/>
  <c r="G234" i="1"/>
  <c r="K250" i="1"/>
  <c r="A251" i="1"/>
  <c r="X250" i="1"/>
  <c r="M235" i="1"/>
  <c r="N235" i="1" s="1"/>
  <c r="P235" i="1"/>
  <c r="Q235" i="1"/>
  <c r="L236" i="1"/>
  <c r="F233" i="1"/>
  <c r="J233" i="1" s="1"/>
  <c r="AB255" i="1"/>
  <c r="Z249" i="1"/>
  <c r="AA249" i="1" s="1"/>
  <c r="AH249" i="1" s="1"/>
  <c r="C250" i="1"/>
  <c r="I250" i="1"/>
  <c r="H250" i="1" s="1"/>
  <c r="Y249" i="1"/>
  <c r="AJ250" i="1"/>
  <c r="S249" i="1"/>
  <c r="T249" i="1" s="1"/>
  <c r="O233" i="1" l="1"/>
  <c r="R233" i="1" s="1"/>
  <c r="AC235" i="1"/>
  <c r="AE235" i="1" s="1"/>
  <c r="AF235" i="1" s="1"/>
  <c r="G235" i="1"/>
  <c r="F234" i="1"/>
  <c r="O234" i="1" s="1"/>
  <c r="R234" i="1" s="1"/>
  <c r="AB256" i="1"/>
  <c r="M236" i="1"/>
  <c r="N236" i="1" s="1"/>
  <c r="P236" i="1"/>
  <c r="Q236" i="1"/>
  <c r="L237" i="1"/>
  <c r="AJ251" i="1"/>
  <c r="Y250" i="1"/>
  <c r="I251" i="1"/>
  <c r="H251" i="1" s="1"/>
  <c r="Z250" i="1"/>
  <c r="AA250" i="1" s="1"/>
  <c r="AH250" i="1" s="1"/>
  <c r="C251" i="1"/>
  <c r="S250" i="1"/>
  <c r="T250" i="1" s="1"/>
  <c r="A252" i="1"/>
  <c r="X251" i="1"/>
  <c r="K251" i="1"/>
  <c r="J234" i="1" l="1"/>
  <c r="Z251" i="1"/>
  <c r="AA251" i="1" s="1"/>
  <c r="AH251" i="1" s="1"/>
  <c r="AJ252" i="1"/>
  <c r="C252" i="1"/>
  <c r="Y251" i="1"/>
  <c r="I252" i="1"/>
  <c r="H252" i="1" s="1"/>
  <c r="S251" i="1"/>
  <c r="T251" i="1" s="1"/>
  <c r="F235" i="1"/>
  <c r="J235" i="1" s="1"/>
  <c r="K252" i="1"/>
  <c r="X252" i="1"/>
  <c r="A253" i="1"/>
  <c r="AC236" i="1"/>
  <c r="AE236" i="1" s="1"/>
  <c r="AF236" i="1" s="1"/>
  <c r="G236" i="1"/>
  <c r="M237" i="1"/>
  <c r="N237" i="1" s="1"/>
  <c r="P237" i="1"/>
  <c r="Q237" i="1"/>
  <c r="L238" i="1"/>
  <c r="AB257" i="1"/>
  <c r="O235" i="1" l="1"/>
  <c r="R235" i="1" s="1"/>
  <c r="AB258" i="1"/>
  <c r="M238" i="1"/>
  <c r="N238" i="1" s="1"/>
  <c r="P238" i="1"/>
  <c r="Q238" i="1"/>
  <c r="L239" i="1"/>
  <c r="F236" i="1"/>
  <c r="O236" i="1" s="1"/>
  <c r="R236" i="1" s="1"/>
  <c r="C253" i="1"/>
  <c r="Y252" i="1"/>
  <c r="AJ253" i="1"/>
  <c r="Z252" i="1"/>
  <c r="AA252" i="1" s="1"/>
  <c r="AH252" i="1" s="1"/>
  <c r="I253" i="1"/>
  <c r="H253" i="1" s="1"/>
  <c r="S252" i="1"/>
  <c r="T252" i="1" s="1"/>
  <c r="AC237" i="1"/>
  <c r="AE237" i="1" s="1"/>
  <c r="AF237" i="1" s="1"/>
  <c r="G237" i="1"/>
  <c r="K253" i="1"/>
  <c r="A254" i="1"/>
  <c r="X253" i="1"/>
  <c r="AC238" i="1" l="1"/>
  <c r="AE238" i="1" s="1"/>
  <c r="AF238" i="1" s="1"/>
  <c r="G238" i="1"/>
  <c r="Z253" i="1"/>
  <c r="AA253" i="1" s="1"/>
  <c r="AH253" i="1" s="1"/>
  <c r="I254" i="1"/>
  <c r="H254" i="1" s="1"/>
  <c r="C254" i="1"/>
  <c r="Y253" i="1"/>
  <c r="AJ254" i="1"/>
  <c r="S253" i="1"/>
  <c r="T253" i="1" s="1"/>
  <c r="F237" i="1"/>
  <c r="O237" i="1" s="1"/>
  <c r="R237" i="1" s="1"/>
  <c r="M239" i="1"/>
  <c r="N239" i="1" s="1"/>
  <c r="P239" i="1"/>
  <c r="Q239" i="1"/>
  <c r="L240" i="1"/>
  <c r="K254" i="1"/>
  <c r="A255" i="1"/>
  <c r="X254" i="1"/>
  <c r="J236" i="1"/>
  <c r="AB259" i="1"/>
  <c r="AB260" i="1" l="1"/>
  <c r="C255" i="1"/>
  <c r="AJ255" i="1"/>
  <c r="Z254" i="1"/>
  <c r="AA254" i="1" s="1"/>
  <c r="AH254" i="1" s="1"/>
  <c r="I255" i="1"/>
  <c r="H255" i="1" s="1"/>
  <c r="Y254" i="1"/>
  <c r="S254" i="1"/>
  <c r="T254" i="1" s="1"/>
  <c r="M240" i="1"/>
  <c r="N240" i="1" s="1"/>
  <c r="P240" i="1"/>
  <c r="Q240" i="1"/>
  <c r="L241" i="1"/>
  <c r="J237" i="1"/>
  <c r="F238" i="1"/>
  <c r="J238" i="1" s="1"/>
  <c r="K255" i="1"/>
  <c r="A256" i="1"/>
  <c r="X255" i="1"/>
  <c r="AC239" i="1"/>
  <c r="AE239" i="1" s="1"/>
  <c r="AF239" i="1" s="1"/>
  <c r="G239" i="1"/>
  <c r="O238" i="1" l="1"/>
  <c r="R238" i="1" s="1"/>
  <c r="K256" i="1"/>
  <c r="X256" i="1"/>
  <c r="A257" i="1"/>
  <c r="M241" i="1"/>
  <c r="N241" i="1" s="1"/>
  <c r="P241" i="1"/>
  <c r="Q241" i="1"/>
  <c r="L242" i="1"/>
  <c r="F239" i="1"/>
  <c r="J239" i="1" s="1"/>
  <c r="Y255" i="1"/>
  <c r="AJ256" i="1"/>
  <c r="I256" i="1"/>
  <c r="H256" i="1" s="1"/>
  <c r="C256" i="1"/>
  <c r="Z255" i="1"/>
  <c r="AA255" i="1" s="1"/>
  <c r="AH255" i="1" s="1"/>
  <c r="S255" i="1"/>
  <c r="T255" i="1" s="1"/>
  <c r="AC240" i="1"/>
  <c r="AE240" i="1" s="1"/>
  <c r="AF240" i="1" s="1"/>
  <c r="G240" i="1"/>
  <c r="AB261" i="1"/>
  <c r="AC241" i="1" l="1"/>
  <c r="AE241" i="1" s="1"/>
  <c r="AF241" i="1" s="1"/>
  <c r="G241" i="1"/>
  <c r="F240" i="1"/>
  <c r="J240" i="1" s="1"/>
  <c r="M242" i="1"/>
  <c r="N242" i="1" s="1"/>
  <c r="P242" i="1"/>
  <c r="Q242" i="1"/>
  <c r="L243" i="1"/>
  <c r="K257" i="1"/>
  <c r="A258" i="1"/>
  <c r="X257" i="1"/>
  <c r="O239" i="1"/>
  <c r="R239" i="1" s="1"/>
  <c r="Y256" i="1"/>
  <c r="AJ257" i="1"/>
  <c r="Z256" i="1"/>
  <c r="AA256" i="1" s="1"/>
  <c r="AH256" i="1" s="1"/>
  <c r="I257" i="1"/>
  <c r="H257" i="1" s="1"/>
  <c r="C257" i="1"/>
  <c r="S256" i="1"/>
  <c r="T256" i="1" s="1"/>
  <c r="AB262" i="1"/>
  <c r="O240" i="1" l="1"/>
  <c r="R240" i="1" s="1"/>
  <c r="M243" i="1"/>
  <c r="N243" i="1" s="1"/>
  <c r="P243" i="1"/>
  <c r="Q243" i="1"/>
  <c r="L244" i="1"/>
  <c r="F241" i="1"/>
  <c r="J241" i="1" s="1"/>
  <c r="Z257" i="1"/>
  <c r="AA257" i="1" s="1"/>
  <c r="AH257" i="1" s="1"/>
  <c r="I258" i="1"/>
  <c r="H258" i="1" s="1"/>
  <c r="AJ258" i="1"/>
  <c r="Y257" i="1"/>
  <c r="C258" i="1"/>
  <c r="S257" i="1"/>
  <c r="T257" i="1" s="1"/>
  <c r="AB263" i="1"/>
  <c r="K258" i="1"/>
  <c r="X258" i="1"/>
  <c r="A259" i="1"/>
  <c r="AC242" i="1"/>
  <c r="AE242" i="1" s="1"/>
  <c r="AF242" i="1" s="1"/>
  <c r="G242" i="1"/>
  <c r="K259" i="1" l="1"/>
  <c r="A260" i="1"/>
  <c r="X259" i="1"/>
  <c r="AC243" i="1"/>
  <c r="AE243" i="1" s="1"/>
  <c r="AF243" i="1" s="1"/>
  <c r="G243" i="1"/>
  <c r="Y258" i="1"/>
  <c r="C259" i="1"/>
  <c r="I259" i="1"/>
  <c r="H259" i="1" s="1"/>
  <c r="Z258" i="1"/>
  <c r="AA258" i="1" s="1"/>
  <c r="AH258" i="1" s="1"/>
  <c r="AJ259" i="1"/>
  <c r="S258" i="1"/>
  <c r="T258" i="1" s="1"/>
  <c r="AB264" i="1"/>
  <c r="O241" i="1"/>
  <c r="R241" i="1" s="1"/>
  <c r="M244" i="1"/>
  <c r="N244" i="1" s="1"/>
  <c r="P244" i="1"/>
  <c r="Q244" i="1"/>
  <c r="L245" i="1"/>
  <c r="F242" i="1"/>
  <c r="O242" i="1" s="1"/>
  <c r="R242" i="1" s="1"/>
  <c r="J242" i="1" l="1"/>
  <c r="F243" i="1"/>
  <c r="O243" i="1" s="1"/>
  <c r="R243" i="1" s="1"/>
  <c r="AB265" i="1"/>
  <c r="AC244" i="1"/>
  <c r="AE244" i="1" s="1"/>
  <c r="AF244" i="1" s="1"/>
  <c r="G244" i="1"/>
  <c r="Y259" i="1"/>
  <c r="AJ260" i="1"/>
  <c r="Z259" i="1"/>
  <c r="AA259" i="1" s="1"/>
  <c r="AH259" i="1" s="1"/>
  <c r="C260" i="1"/>
  <c r="I260" i="1"/>
  <c r="H260" i="1" s="1"/>
  <c r="S259" i="1"/>
  <c r="T259" i="1" s="1"/>
  <c r="M245" i="1"/>
  <c r="N245" i="1" s="1"/>
  <c r="P245" i="1"/>
  <c r="Q245" i="1"/>
  <c r="L246" i="1"/>
  <c r="K260" i="1"/>
  <c r="A261" i="1"/>
  <c r="X260" i="1"/>
  <c r="J243" i="1" l="1"/>
  <c r="AC245" i="1"/>
  <c r="AE245" i="1" s="1"/>
  <c r="AF245" i="1" s="1"/>
  <c r="G245" i="1"/>
  <c r="Z260" i="1"/>
  <c r="AA260" i="1" s="1"/>
  <c r="AH260" i="1" s="1"/>
  <c r="AJ261" i="1"/>
  <c r="I261" i="1"/>
  <c r="H261" i="1" s="1"/>
  <c r="Y260" i="1"/>
  <c r="C261" i="1"/>
  <c r="S260" i="1"/>
  <c r="T260" i="1" s="1"/>
  <c r="M246" i="1"/>
  <c r="N246" i="1" s="1"/>
  <c r="P246" i="1"/>
  <c r="Q246" i="1"/>
  <c r="L247" i="1"/>
  <c r="AB266" i="1"/>
  <c r="K261" i="1"/>
  <c r="X261" i="1"/>
  <c r="A262" i="1"/>
  <c r="F244" i="1"/>
  <c r="O244" i="1" s="1"/>
  <c r="R244" i="1" s="1"/>
  <c r="J244" i="1" l="1"/>
  <c r="X262" i="1"/>
  <c r="K262" i="1"/>
  <c r="A263" i="1"/>
  <c r="AB267" i="1"/>
  <c r="Y261" i="1"/>
  <c r="AJ262" i="1"/>
  <c r="Z261" i="1"/>
  <c r="AA261" i="1" s="1"/>
  <c r="AH261" i="1" s="1"/>
  <c r="C262" i="1"/>
  <c r="I262" i="1"/>
  <c r="H262" i="1" s="1"/>
  <c r="S261" i="1"/>
  <c r="T261" i="1" s="1"/>
  <c r="F245" i="1"/>
  <c r="O245" i="1" s="1"/>
  <c r="R245" i="1" s="1"/>
  <c r="AC246" i="1"/>
  <c r="AE246" i="1" s="1"/>
  <c r="AF246" i="1" s="1"/>
  <c r="AH246" i="1" s="1"/>
  <c r="G246" i="1"/>
  <c r="M247" i="1"/>
  <c r="N247" i="1" s="1"/>
  <c r="L248" i="1"/>
  <c r="G247" i="1" l="1"/>
  <c r="AC247" i="1"/>
  <c r="AE247" i="1" s="1"/>
  <c r="AF247" i="1" s="1"/>
  <c r="AB268" i="1"/>
  <c r="M248" i="1"/>
  <c r="N248" i="1" s="1"/>
  <c r="L249" i="1"/>
  <c r="J245" i="1"/>
  <c r="Y262" i="1"/>
  <c r="AJ263" i="1"/>
  <c r="Z262" i="1"/>
  <c r="AA262" i="1" s="1"/>
  <c r="AH262" i="1" s="1"/>
  <c r="I263" i="1"/>
  <c r="H263" i="1" s="1"/>
  <c r="C263" i="1"/>
  <c r="S262" i="1"/>
  <c r="T262" i="1" s="1"/>
  <c r="F246" i="1"/>
  <c r="O246" i="1" s="1"/>
  <c r="X263" i="1"/>
  <c r="K263" i="1"/>
  <c r="A264" i="1"/>
  <c r="R246" i="1" l="1"/>
  <c r="P247" i="1"/>
  <c r="G248" i="1"/>
  <c r="AC248" i="1"/>
  <c r="AE248" i="1" s="1"/>
  <c r="AF248" i="1" s="1"/>
  <c r="F247" i="1"/>
  <c r="J247" i="1" s="1"/>
  <c r="K264" i="1"/>
  <c r="A265" i="1"/>
  <c r="X264" i="1"/>
  <c r="J246" i="1"/>
  <c r="M249" i="1"/>
  <c r="N249" i="1" s="1"/>
  <c r="L250" i="1"/>
  <c r="AB269" i="1"/>
  <c r="AJ264" i="1"/>
  <c r="I264" i="1"/>
  <c r="H264" i="1" s="1"/>
  <c r="Y263" i="1"/>
  <c r="C264" i="1"/>
  <c r="Z263" i="1"/>
  <c r="AA263" i="1" s="1"/>
  <c r="AH263" i="1" s="1"/>
  <c r="S263" i="1"/>
  <c r="T263" i="1" s="1"/>
  <c r="O247" i="1" l="1"/>
  <c r="AC249" i="1"/>
  <c r="AE249" i="1" s="1"/>
  <c r="AF249" i="1" s="1"/>
  <c r="G249" i="1"/>
  <c r="A266" i="1"/>
  <c r="K265" i="1"/>
  <c r="X265" i="1"/>
  <c r="Q247" i="1"/>
  <c r="Q248" i="1" s="1"/>
  <c r="Q249" i="1" s="1"/>
  <c r="Q250" i="1" s="1"/>
  <c r="P248" i="1"/>
  <c r="P249" i="1" s="1"/>
  <c r="P250" i="1" s="1"/>
  <c r="M250" i="1"/>
  <c r="N250" i="1" s="1"/>
  <c r="L251" i="1"/>
  <c r="AB270" i="1"/>
  <c r="Y264" i="1"/>
  <c r="I265" i="1"/>
  <c r="H265" i="1" s="1"/>
  <c r="Z264" i="1"/>
  <c r="AA264" i="1" s="1"/>
  <c r="AH264" i="1" s="1"/>
  <c r="AJ265" i="1"/>
  <c r="C265" i="1"/>
  <c r="S264" i="1"/>
  <c r="T264" i="1" s="1"/>
  <c r="F248" i="1"/>
  <c r="O248" i="1" s="1"/>
  <c r="R248" i="1" l="1"/>
  <c r="J248" i="1"/>
  <c r="R247" i="1"/>
  <c r="I266" i="1"/>
  <c r="H266" i="1" s="1"/>
  <c r="Y265" i="1"/>
  <c r="AJ266" i="1"/>
  <c r="Z265" i="1"/>
  <c r="AA265" i="1" s="1"/>
  <c r="AH265" i="1" s="1"/>
  <c r="C266" i="1"/>
  <c r="S265" i="1"/>
  <c r="T265" i="1" s="1"/>
  <c r="F249" i="1"/>
  <c r="O249" i="1" s="1"/>
  <c r="R249" i="1" s="1"/>
  <c r="AB271" i="1"/>
  <c r="G250" i="1"/>
  <c r="AC250" i="1"/>
  <c r="AE250" i="1" s="1"/>
  <c r="AF250" i="1" s="1"/>
  <c r="M251" i="1"/>
  <c r="N251" i="1" s="1"/>
  <c r="P251" i="1"/>
  <c r="Q251" i="1"/>
  <c r="L252" i="1"/>
  <c r="X266" i="1"/>
  <c r="K266" i="1"/>
  <c r="A267" i="1"/>
  <c r="M252" i="1" l="1"/>
  <c r="N252" i="1" s="1"/>
  <c r="P252" i="1"/>
  <c r="Q252" i="1"/>
  <c r="L253" i="1"/>
  <c r="Y266" i="1"/>
  <c r="I267" i="1"/>
  <c r="H267" i="1" s="1"/>
  <c r="Z266" i="1"/>
  <c r="AA266" i="1" s="1"/>
  <c r="AH266" i="1" s="1"/>
  <c r="C267" i="1"/>
  <c r="AJ267" i="1"/>
  <c r="S266" i="1"/>
  <c r="T266" i="1" s="1"/>
  <c r="F250" i="1"/>
  <c r="J250" i="1" s="1"/>
  <c r="J249" i="1"/>
  <c r="AB272" i="1"/>
  <c r="A268" i="1"/>
  <c r="K267" i="1"/>
  <c r="X267" i="1"/>
  <c r="G251" i="1"/>
  <c r="AC251" i="1"/>
  <c r="AE251" i="1" s="1"/>
  <c r="AF251" i="1" s="1"/>
  <c r="G252" i="1" l="1"/>
  <c r="AC252" i="1"/>
  <c r="AE252" i="1" s="1"/>
  <c r="AF252" i="1" s="1"/>
  <c r="AB273" i="1"/>
  <c r="X268" i="1"/>
  <c r="K268" i="1"/>
  <c r="A269" i="1"/>
  <c r="F251" i="1"/>
  <c r="J251" i="1" s="1"/>
  <c r="O250" i="1"/>
  <c r="R250" i="1" s="1"/>
  <c r="Y267" i="1"/>
  <c r="AJ268" i="1"/>
  <c r="Z267" i="1"/>
  <c r="AA267" i="1" s="1"/>
  <c r="AH267" i="1" s="1"/>
  <c r="I268" i="1"/>
  <c r="H268" i="1" s="1"/>
  <c r="C268" i="1"/>
  <c r="S267" i="1"/>
  <c r="T267" i="1" s="1"/>
  <c r="M253" i="1"/>
  <c r="N253" i="1" s="1"/>
  <c r="P253" i="1"/>
  <c r="Q253" i="1"/>
  <c r="L254" i="1"/>
  <c r="Z268" i="1" l="1"/>
  <c r="AA268" i="1" s="1"/>
  <c r="AH268" i="1" s="1"/>
  <c r="AJ269" i="1"/>
  <c r="I269" i="1"/>
  <c r="H269" i="1" s="1"/>
  <c r="Y268" i="1"/>
  <c r="C269" i="1"/>
  <c r="S268" i="1"/>
  <c r="T268" i="1" s="1"/>
  <c r="F252" i="1"/>
  <c r="O252" i="1" s="1"/>
  <c r="R252" i="1" s="1"/>
  <c r="O251" i="1"/>
  <c r="R251" i="1" s="1"/>
  <c r="X269" i="1"/>
  <c r="A270" i="1"/>
  <c r="K269" i="1"/>
  <c r="AC253" i="1"/>
  <c r="AE253" i="1" s="1"/>
  <c r="AF253" i="1" s="1"/>
  <c r="G253" i="1"/>
  <c r="AB274" i="1"/>
  <c r="M254" i="1"/>
  <c r="N254" i="1" s="1"/>
  <c r="P254" i="1"/>
  <c r="Q254" i="1"/>
  <c r="L255" i="1"/>
  <c r="J252" i="1" l="1"/>
  <c r="AB275" i="1"/>
  <c r="F253" i="1"/>
  <c r="J253" i="1" s="1"/>
  <c r="K270" i="1"/>
  <c r="X270" i="1"/>
  <c r="A271" i="1"/>
  <c r="I270" i="1"/>
  <c r="H270" i="1" s="1"/>
  <c r="Y269" i="1"/>
  <c r="C270" i="1"/>
  <c r="Z269" i="1"/>
  <c r="AA269" i="1" s="1"/>
  <c r="AH269" i="1" s="1"/>
  <c r="AJ270" i="1"/>
  <c r="S269" i="1"/>
  <c r="T269" i="1" s="1"/>
  <c r="AC254" i="1"/>
  <c r="AE254" i="1" s="1"/>
  <c r="AF254" i="1" s="1"/>
  <c r="G254" i="1"/>
  <c r="M255" i="1"/>
  <c r="N255" i="1" s="1"/>
  <c r="P255" i="1"/>
  <c r="Q255" i="1"/>
  <c r="L256" i="1"/>
  <c r="Z270" i="1" l="1"/>
  <c r="AA270" i="1" s="1"/>
  <c r="AH270" i="1" s="1"/>
  <c r="AJ271" i="1"/>
  <c r="C271" i="1"/>
  <c r="I271" i="1"/>
  <c r="H271" i="1" s="1"/>
  <c r="Y270" i="1"/>
  <c r="S270" i="1"/>
  <c r="T270" i="1" s="1"/>
  <c r="G255" i="1"/>
  <c r="AC255" i="1"/>
  <c r="AE255" i="1" s="1"/>
  <c r="AF255" i="1" s="1"/>
  <c r="O253" i="1"/>
  <c r="R253" i="1" s="1"/>
  <c r="AB276" i="1"/>
  <c r="M256" i="1"/>
  <c r="N256" i="1" s="1"/>
  <c r="P256" i="1"/>
  <c r="Q256" i="1"/>
  <c r="L257" i="1"/>
  <c r="F254" i="1"/>
  <c r="J254" i="1" s="1"/>
  <c r="K271" i="1"/>
  <c r="A272" i="1"/>
  <c r="X271" i="1"/>
  <c r="O254" i="1" l="1"/>
  <c r="R254" i="1" s="1"/>
  <c r="G256" i="1"/>
  <c r="AC256" i="1"/>
  <c r="AE256" i="1" s="1"/>
  <c r="AF256" i="1" s="1"/>
  <c r="M257" i="1"/>
  <c r="N257" i="1" s="1"/>
  <c r="P257" i="1"/>
  <c r="Q257" i="1"/>
  <c r="L258" i="1"/>
  <c r="AB277" i="1"/>
  <c r="F255" i="1"/>
  <c r="J255" i="1" s="1"/>
  <c r="K272" i="1"/>
  <c r="A273" i="1"/>
  <c r="X272" i="1"/>
  <c r="Y271" i="1"/>
  <c r="Z271" i="1"/>
  <c r="AA271" i="1" s="1"/>
  <c r="AH271" i="1" s="1"/>
  <c r="C272" i="1"/>
  <c r="I272" i="1"/>
  <c r="H272" i="1" s="1"/>
  <c r="AJ272" i="1"/>
  <c r="S271" i="1"/>
  <c r="T271" i="1" s="1"/>
  <c r="O255" i="1" l="1"/>
  <c r="R255" i="1" s="1"/>
  <c r="AB278" i="1"/>
  <c r="Z272" i="1"/>
  <c r="AA272" i="1" s="1"/>
  <c r="AH272" i="1" s="1"/>
  <c r="I273" i="1"/>
  <c r="H273" i="1" s="1"/>
  <c r="Y272" i="1"/>
  <c r="AJ273" i="1"/>
  <c r="C273" i="1"/>
  <c r="S272" i="1"/>
  <c r="T272" i="1" s="1"/>
  <c r="M258" i="1"/>
  <c r="N258" i="1" s="1"/>
  <c r="P258" i="1"/>
  <c r="Q258" i="1"/>
  <c r="L259" i="1"/>
  <c r="F256" i="1"/>
  <c r="O256" i="1" s="1"/>
  <c r="R256" i="1" s="1"/>
  <c r="A274" i="1"/>
  <c r="X273" i="1"/>
  <c r="K273" i="1"/>
  <c r="G257" i="1"/>
  <c r="AC257" i="1"/>
  <c r="AE257" i="1" s="1"/>
  <c r="AF257" i="1" s="1"/>
  <c r="J256" i="1" l="1"/>
  <c r="C274" i="1"/>
  <c r="Z273" i="1"/>
  <c r="AA273" i="1" s="1"/>
  <c r="AH273" i="1" s="1"/>
  <c r="AJ274" i="1"/>
  <c r="Y273" i="1"/>
  <c r="I274" i="1"/>
  <c r="H274" i="1" s="1"/>
  <c r="S273" i="1"/>
  <c r="T273" i="1" s="1"/>
  <c r="AB279" i="1"/>
  <c r="G258" i="1"/>
  <c r="AC258" i="1"/>
  <c r="AE258" i="1" s="1"/>
  <c r="AF258" i="1" s="1"/>
  <c r="F257" i="1"/>
  <c r="O257" i="1" s="1"/>
  <c r="R257" i="1" s="1"/>
  <c r="A275" i="1"/>
  <c r="X274" i="1"/>
  <c r="K274" i="1"/>
  <c r="M259" i="1"/>
  <c r="N259" i="1" s="1"/>
  <c r="P259" i="1"/>
  <c r="Q259" i="1"/>
  <c r="L260" i="1"/>
  <c r="J257" i="1" l="1"/>
  <c r="X275" i="1"/>
  <c r="K275" i="1"/>
  <c r="A276" i="1"/>
  <c r="F258" i="1"/>
  <c r="O258" i="1" s="1"/>
  <c r="R258" i="1" s="1"/>
  <c r="M260" i="1"/>
  <c r="N260" i="1" s="1"/>
  <c r="P260" i="1"/>
  <c r="Q260" i="1"/>
  <c r="L261" i="1"/>
  <c r="AC259" i="1"/>
  <c r="AE259" i="1" s="1"/>
  <c r="AF259" i="1" s="1"/>
  <c r="G259" i="1"/>
  <c r="I275" i="1"/>
  <c r="H275" i="1" s="1"/>
  <c r="Y274" i="1"/>
  <c r="AJ275" i="1"/>
  <c r="Z274" i="1"/>
  <c r="AA274" i="1" s="1"/>
  <c r="AH274" i="1" s="1"/>
  <c r="C275" i="1"/>
  <c r="S274" i="1"/>
  <c r="T274" i="1" s="1"/>
  <c r="AB280" i="1"/>
  <c r="AB281" i="1" l="1"/>
  <c r="F259" i="1"/>
  <c r="O259" i="1" s="1"/>
  <c r="R259" i="1" s="1"/>
  <c r="J258" i="1"/>
  <c r="I276" i="1"/>
  <c r="H276" i="1" s="1"/>
  <c r="Y275" i="1"/>
  <c r="Z275" i="1"/>
  <c r="AA275" i="1" s="1"/>
  <c r="AH275" i="1" s="1"/>
  <c r="C276" i="1"/>
  <c r="AJ276" i="1"/>
  <c r="S275" i="1"/>
  <c r="T275" i="1" s="1"/>
  <c r="AC260" i="1"/>
  <c r="AE260" i="1" s="1"/>
  <c r="AF260" i="1" s="1"/>
  <c r="G260" i="1"/>
  <c r="M261" i="1"/>
  <c r="N261" i="1" s="1"/>
  <c r="P261" i="1"/>
  <c r="Q261" i="1"/>
  <c r="L262" i="1"/>
  <c r="K276" i="1"/>
  <c r="X276" i="1"/>
  <c r="A277" i="1"/>
  <c r="J259" i="1" l="1"/>
  <c r="AC261" i="1"/>
  <c r="AE261" i="1" s="1"/>
  <c r="AF261" i="1" s="1"/>
  <c r="G261" i="1"/>
  <c r="F260" i="1"/>
  <c r="J260" i="1" s="1"/>
  <c r="K277" i="1"/>
  <c r="X277" i="1"/>
  <c r="A278" i="1"/>
  <c r="M262" i="1"/>
  <c r="N262" i="1" s="1"/>
  <c r="P262" i="1"/>
  <c r="Q262" i="1"/>
  <c r="L263" i="1"/>
  <c r="AB282" i="1"/>
  <c r="Y276" i="1"/>
  <c r="I277" i="1"/>
  <c r="H277" i="1" s="1"/>
  <c r="Z276" i="1"/>
  <c r="AA276" i="1" s="1"/>
  <c r="AH276" i="1" s="1"/>
  <c r="AJ277" i="1"/>
  <c r="C277" i="1"/>
  <c r="S276" i="1"/>
  <c r="T276" i="1" s="1"/>
  <c r="O260" i="1" l="1"/>
  <c r="R260" i="1" s="1"/>
  <c r="AC262" i="1"/>
  <c r="AE262" i="1" s="1"/>
  <c r="AF262" i="1" s="1"/>
  <c r="G262" i="1"/>
  <c r="M263" i="1"/>
  <c r="N263" i="1" s="1"/>
  <c r="P263" i="1"/>
  <c r="Q263" i="1"/>
  <c r="L264" i="1"/>
  <c r="K278" i="1"/>
  <c r="A279" i="1"/>
  <c r="X278" i="1"/>
  <c r="F261" i="1"/>
  <c r="J261" i="1" s="1"/>
  <c r="AB283" i="1"/>
  <c r="I278" i="1"/>
  <c r="H278" i="1" s="1"/>
  <c r="AJ278" i="1"/>
  <c r="Y277" i="1"/>
  <c r="C278" i="1"/>
  <c r="Z277" i="1"/>
  <c r="S277" i="1"/>
  <c r="T277" i="1" s="1"/>
  <c r="G263" i="1" l="1"/>
  <c r="AC263" i="1"/>
  <c r="AE263" i="1" s="1"/>
  <c r="AF263" i="1" s="1"/>
  <c r="F262" i="1"/>
  <c r="O262" i="1" s="1"/>
  <c r="R262" i="1" s="1"/>
  <c r="Y278" i="1"/>
  <c r="AJ279" i="1"/>
  <c r="C279" i="1"/>
  <c r="Z278" i="1"/>
  <c r="AA278" i="1" s="1"/>
  <c r="AH278" i="1" s="1"/>
  <c r="I279" i="1"/>
  <c r="H279" i="1" s="1"/>
  <c r="S278" i="1"/>
  <c r="T278" i="1" s="1"/>
  <c r="M264" i="1"/>
  <c r="N264" i="1" s="1"/>
  <c r="AC264" i="1" s="1"/>
  <c r="AE264" i="1" s="1"/>
  <c r="AF264" i="1" s="1"/>
  <c r="P264" i="1"/>
  <c r="Q264" i="1"/>
  <c r="L265" i="1"/>
  <c r="AB284" i="1"/>
  <c r="AA277" i="1"/>
  <c r="O261" i="1"/>
  <c r="R261" i="1" s="1"/>
  <c r="K279" i="1"/>
  <c r="A280" i="1"/>
  <c r="X279" i="1"/>
  <c r="J262" i="1" l="1"/>
  <c r="G264" i="1"/>
  <c r="F263" i="1"/>
  <c r="J263" i="1" s="1"/>
  <c r="C280" i="1"/>
  <c r="Y279" i="1"/>
  <c r="AJ280" i="1"/>
  <c r="I280" i="1"/>
  <c r="H280" i="1" s="1"/>
  <c r="Z279" i="1"/>
  <c r="AA279" i="1" s="1"/>
  <c r="AH279" i="1" s="1"/>
  <c r="S279" i="1"/>
  <c r="T279" i="1" s="1"/>
  <c r="K280" i="1"/>
  <c r="A281" i="1"/>
  <c r="X280" i="1"/>
  <c r="M265" i="1"/>
  <c r="N265" i="1" s="1"/>
  <c r="P265" i="1"/>
  <c r="Q265" i="1"/>
  <c r="L266" i="1"/>
  <c r="AB285" i="1"/>
  <c r="O263" i="1" l="1"/>
  <c r="R263" i="1" s="1"/>
  <c r="AB286" i="1"/>
  <c r="K281" i="1"/>
  <c r="A282" i="1"/>
  <c r="X281" i="1"/>
  <c r="AC265" i="1"/>
  <c r="AE265" i="1" s="1"/>
  <c r="AF265" i="1" s="1"/>
  <c r="G265" i="1"/>
  <c r="M266" i="1"/>
  <c r="N266" i="1" s="1"/>
  <c r="P266" i="1"/>
  <c r="Q266" i="1"/>
  <c r="L267" i="1"/>
  <c r="AJ281" i="1"/>
  <c r="Z280" i="1"/>
  <c r="AA280" i="1" s="1"/>
  <c r="AH280" i="1" s="1"/>
  <c r="I281" i="1"/>
  <c r="H281" i="1" s="1"/>
  <c r="Y280" i="1"/>
  <c r="C281" i="1"/>
  <c r="S280" i="1"/>
  <c r="T280" i="1" s="1"/>
  <c r="F264" i="1"/>
  <c r="O264" i="1" s="1"/>
  <c r="R264" i="1" s="1"/>
  <c r="AC266" i="1" l="1"/>
  <c r="AE266" i="1" s="1"/>
  <c r="AF266" i="1" s="1"/>
  <c r="G266" i="1"/>
  <c r="Z281" i="1"/>
  <c r="AA281" i="1" s="1"/>
  <c r="AH281" i="1" s="1"/>
  <c r="C282" i="1"/>
  <c r="AJ282" i="1"/>
  <c r="Y281" i="1"/>
  <c r="I282" i="1"/>
  <c r="H282" i="1" s="1"/>
  <c r="S281" i="1"/>
  <c r="T281" i="1" s="1"/>
  <c r="J264" i="1"/>
  <c r="M267" i="1"/>
  <c r="N267" i="1" s="1"/>
  <c r="P267" i="1"/>
  <c r="Q267" i="1"/>
  <c r="L268" i="1"/>
  <c r="F265" i="1"/>
  <c r="J265" i="1" s="1"/>
  <c r="AB287" i="1"/>
  <c r="A283" i="1"/>
  <c r="K282" i="1"/>
  <c r="X282" i="1"/>
  <c r="AB288" i="1" l="1"/>
  <c r="M268" i="1"/>
  <c r="N268" i="1" s="1"/>
  <c r="P268" i="1"/>
  <c r="Q268" i="1"/>
  <c r="L269" i="1"/>
  <c r="X283" i="1"/>
  <c r="K283" i="1"/>
  <c r="A284" i="1"/>
  <c r="O265" i="1"/>
  <c r="R265" i="1" s="1"/>
  <c r="Y282" i="1"/>
  <c r="Z282" i="1"/>
  <c r="AA282" i="1" s="1"/>
  <c r="AH282" i="1" s="1"/>
  <c r="AJ283" i="1"/>
  <c r="C283" i="1"/>
  <c r="I283" i="1"/>
  <c r="H283" i="1" s="1"/>
  <c r="S282" i="1"/>
  <c r="T282" i="1" s="1"/>
  <c r="F266" i="1"/>
  <c r="J266" i="1" s="1"/>
  <c r="AC267" i="1"/>
  <c r="AE267" i="1" s="1"/>
  <c r="AF267" i="1" s="1"/>
  <c r="G267" i="1"/>
  <c r="O266" i="1" l="1"/>
  <c r="R266" i="1" s="1"/>
  <c r="AJ284" i="1"/>
  <c r="I284" i="1"/>
  <c r="H284" i="1" s="1"/>
  <c r="C284" i="1"/>
  <c r="Y283" i="1"/>
  <c r="Z283" i="1"/>
  <c r="AA283" i="1" s="1"/>
  <c r="AH283" i="1" s="1"/>
  <c r="S283" i="1"/>
  <c r="T283" i="1" s="1"/>
  <c r="M269" i="1"/>
  <c r="N269" i="1" s="1"/>
  <c r="P269" i="1"/>
  <c r="Q269" i="1"/>
  <c r="L270" i="1"/>
  <c r="X284" i="1"/>
  <c r="K284" i="1"/>
  <c r="A285" i="1"/>
  <c r="AB289" i="1"/>
  <c r="F267" i="1"/>
  <c r="J267" i="1" s="1"/>
  <c r="AC268" i="1"/>
  <c r="AE268" i="1" s="1"/>
  <c r="AF268" i="1" s="1"/>
  <c r="G268" i="1"/>
  <c r="O267" i="1" l="1"/>
  <c r="R267" i="1" s="1"/>
  <c r="AC269" i="1"/>
  <c r="AE269" i="1" s="1"/>
  <c r="AF269" i="1" s="1"/>
  <c r="G269" i="1"/>
  <c r="X285" i="1"/>
  <c r="K285" i="1"/>
  <c r="A286" i="1"/>
  <c r="M270" i="1"/>
  <c r="N270" i="1" s="1"/>
  <c r="P270" i="1"/>
  <c r="Q270" i="1"/>
  <c r="L271" i="1"/>
  <c r="F268" i="1"/>
  <c r="J268" i="1" s="1"/>
  <c r="AB290" i="1"/>
  <c r="C285" i="1"/>
  <c r="Y284" i="1"/>
  <c r="AJ285" i="1"/>
  <c r="Z284" i="1"/>
  <c r="AA284" i="1" s="1"/>
  <c r="AH284" i="1" s="1"/>
  <c r="I285" i="1"/>
  <c r="H285" i="1" s="1"/>
  <c r="S284" i="1"/>
  <c r="T284" i="1" s="1"/>
  <c r="AC270" i="1" l="1"/>
  <c r="AE270" i="1" s="1"/>
  <c r="AF270" i="1" s="1"/>
  <c r="G270" i="1"/>
  <c r="A287" i="1"/>
  <c r="X286" i="1"/>
  <c r="K286" i="1"/>
  <c r="AB291" i="1"/>
  <c r="M271" i="1"/>
  <c r="N271" i="1" s="1"/>
  <c r="P271" i="1"/>
  <c r="Q271" i="1"/>
  <c r="L272" i="1"/>
  <c r="O268" i="1"/>
  <c r="R268" i="1" s="1"/>
  <c r="Y285" i="1"/>
  <c r="AJ286" i="1"/>
  <c r="Z285" i="1"/>
  <c r="AA285" i="1" s="1"/>
  <c r="AH285" i="1" s="1"/>
  <c r="I286" i="1"/>
  <c r="H286" i="1" s="1"/>
  <c r="C286" i="1"/>
  <c r="S285" i="1"/>
  <c r="T285" i="1" s="1"/>
  <c r="F269" i="1"/>
  <c r="O269" i="1" s="1"/>
  <c r="R269" i="1" s="1"/>
  <c r="J269" i="1" l="1"/>
  <c r="AC271" i="1"/>
  <c r="AE271" i="1" s="1"/>
  <c r="AF271" i="1" s="1"/>
  <c r="G271" i="1"/>
  <c r="F270" i="1"/>
  <c r="O270" i="1" s="1"/>
  <c r="R270" i="1" s="1"/>
  <c r="M272" i="1"/>
  <c r="N272" i="1" s="1"/>
  <c r="P272" i="1"/>
  <c r="Q272" i="1"/>
  <c r="L273" i="1"/>
  <c r="AB292" i="1"/>
  <c r="Y286" i="1"/>
  <c r="AJ287" i="1"/>
  <c r="C287" i="1"/>
  <c r="Z286" i="1"/>
  <c r="AA286" i="1" s="1"/>
  <c r="AH286" i="1" s="1"/>
  <c r="I287" i="1"/>
  <c r="H287" i="1" s="1"/>
  <c r="S286" i="1"/>
  <c r="T286" i="1" s="1"/>
  <c r="K287" i="1"/>
  <c r="X287" i="1"/>
  <c r="A288" i="1"/>
  <c r="J270" i="1" l="1"/>
  <c r="I288" i="1"/>
  <c r="H288" i="1" s="1"/>
  <c r="Z287" i="1"/>
  <c r="AA287" i="1" s="1"/>
  <c r="AH287" i="1" s="1"/>
  <c r="Y287" i="1"/>
  <c r="C288" i="1"/>
  <c r="AJ288" i="1"/>
  <c r="S287" i="1"/>
  <c r="T287" i="1" s="1"/>
  <c r="AC272" i="1"/>
  <c r="AE272" i="1" s="1"/>
  <c r="AF272" i="1" s="1"/>
  <c r="G272" i="1"/>
  <c r="AB293" i="1"/>
  <c r="M273" i="1"/>
  <c r="N273" i="1" s="1"/>
  <c r="P273" i="1"/>
  <c r="Q273" i="1"/>
  <c r="L274" i="1"/>
  <c r="F271" i="1"/>
  <c r="J271" i="1" s="1"/>
  <c r="K288" i="1"/>
  <c r="X288" i="1"/>
  <c r="A289" i="1"/>
  <c r="O271" i="1" l="1"/>
  <c r="R271" i="1" s="1"/>
  <c r="A290" i="1"/>
  <c r="X289" i="1"/>
  <c r="K289" i="1"/>
  <c r="M274" i="1"/>
  <c r="N274" i="1" s="1"/>
  <c r="P274" i="1"/>
  <c r="Q274" i="1"/>
  <c r="L275" i="1"/>
  <c r="F272" i="1"/>
  <c r="J272" i="1" s="1"/>
  <c r="AB294" i="1"/>
  <c r="AJ289" i="1"/>
  <c r="Y288" i="1"/>
  <c r="I289" i="1"/>
  <c r="H289" i="1" s="1"/>
  <c r="Z288" i="1"/>
  <c r="AA288" i="1" s="1"/>
  <c r="AH288" i="1" s="1"/>
  <c r="C289" i="1"/>
  <c r="S288" i="1"/>
  <c r="T288" i="1" s="1"/>
  <c r="AC273" i="1"/>
  <c r="AE273" i="1" s="1"/>
  <c r="AF273" i="1" s="1"/>
  <c r="G273" i="1"/>
  <c r="O272" i="1" l="1"/>
  <c r="R272" i="1" s="1"/>
  <c r="AB295" i="1"/>
  <c r="F273" i="1"/>
  <c r="J273" i="1" s="1"/>
  <c r="AC274" i="1"/>
  <c r="AE274" i="1" s="1"/>
  <c r="AF274" i="1" s="1"/>
  <c r="G274" i="1"/>
  <c r="Y289" i="1"/>
  <c r="C290" i="1"/>
  <c r="I290" i="1"/>
  <c r="H290" i="1" s="1"/>
  <c r="Z289" i="1"/>
  <c r="AA289" i="1" s="1"/>
  <c r="AH289" i="1" s="1"/>
  <c r="AJ290" i="1"/>
  <c r="S289" i="1"/>
  <c r="T289" i="1" s="1"/>
  <c r="M275" i="1"/>
  <c r="N275" i="1" s="1"/>
  <c r="P275" i="1"/>
  <c r="Q275" i="1"/>
  <c r="L276" i="1"/>
  <c r="K290" i="1"/>
  <c r="X290" i="1"/>
  <c r="A291" i="1"/>
  <c r="X291" i="1" l="1"/>
  <c r="K291" i="1"/>
  <c r="A292" i="1"/>
  <c r="O273" i="1"/>
  <c r="R273" i="1" s="1"/>
  <c r="AB296" i="1"/>
  <c r="I291" i="1"/>
  <c r="H291" i="1" s="1"/>
  <c r="Z290" i="1"/>
  <c r="AA290" i="1" s="1"/>
  <c r="AH290" i="1" s="1"/>
  <c r="C291" i="1"/>
  <c r="Y290" i="1"/>
  <c r="AJ291" i="1"/>
  <c r="S290" i="1"/>
  <c r="T290" i="1" s="1"/>
  <c r="AC275" i="1"/>
  <c r="AE275" i="1" s="1"/>
  <c r="AF275" i="1" s="1"/>
  <c r="G275" i="1"/>
  <c r="F274" i="1"/>
  <c r="O274" i="1" s="1"/>
  <c r="R274" i="1" s="1"/>
  <c r="M276" i="1"/>
  <c r="N276" i="1" s="1"/>
  <c r="P276" i="1"/>
  <c r="Q276" i="1"/>
  <c r="L277" i="1"/>
  <c r="J274" i="1" l="1"/>
  <c r="AB297" i="1"/>
  <c r="I292" i="1"/>
  <c r="H292" i="1" s="1"/>
  <c r="Z291" i="1"/>
  <c r="AA291" i="1" s="1"/>
  <c r="AH291" i="1" s="1"/>
  <c r="Y291" i="1"/>
  <c r="AJ292" i="1"/>
  <c r="C292" i="1"/>
  <c r="S291" i="1"/>
  <c r="T291" i="1" s="1"/>
  <c r="AC276" i="1"/>
  <c r="AE276" i="1" s="1"/>
  <c r="AF276" i="1" s="1"/>
  <c r="G276" i="1"/>
  <c r="F275" i="1"/>
  <c r="O275" i="1" s="1"/>
  <c r="R275" i="1" s="1"/>
  <c r="X292" i="1"/>
  <c r="A293" i="1"/>
  <c r="K292" i="1"/>
  <c r="M277" i="1"/>
  <c r="N277" i="1" s="1"/>
  <c r="P277" i="1"/>
  <c r="Q277" i="1"/>
  <c r="L278" i="1"/>
  <c r="X293" i="1" l="1"/>
  <c r="K293" i="1"/>
  <c r="A294" i="1"/>
  <c r="J275" i="1"/>
  <c r="AC277" i="1"/>
  <c r="AE277" i="1" s="1"/>
  <c r="AF277" i="1" s="1"/>
  <c r="AH277" i="1" s="1"/>
  <c r="G277" i="1"/>
  <c r="C293" i="1"/>
  <c r="AJ293" i="1"/>
  <c r="Y292" i="1"/>
  <c r="I293" i="1"/>
  <c r="H293" i="1" s="1"/>
  <c r="Z292" i="1"/>
  <c r="AA292" i="1" s="1"/>
  <c r="AH292" i="1" s="1"/>
  <c r="S292" i="1"/>
  <c r="T292" i="1" s="1"/>
  <c r="F276" i="1"/>
  <c r="O276" i="1" s="1"/>
  <c r="R276" i="1" s="1"/>
  <c r="M278" i="1"/>
  <c r="N278" i="1" s="1"/>
  <c r="L279" i="1"/>
  <c r="AB298" i="1"/>
  <c r="AB299" i="1" l="1"/>
  <c r="M279" i="1"/>
  <c r="N279" i="1" s="1"/>
  <c r="L280" i="1"/>
  <c r="J276" i="1"/>
  <c r="F277" i="1"/>
  <c r="O277" i="1" s="1"/>
  <c r="Z293" i="1"/>
  <c r="AA293" i="1" s="1"/>
  <c r="AH293" i="1" s="1"/>
  <c r="I294" i="1"/>
  <c r="H294" i="1" s="1"/>
  <c r="Y293" i="1"/>
  <c r="AJ294" i="1"/>
  <c r="C294" i="1"/>
  <c r="S293" i="1"/>
  <c r="T293" i="1" s="1"/>
  <c r="G278" i="1"/>
  <c r="AC278" i="1"/>
  <c r="AE278" i="1" s="1"/>
  <c r="AF278" i="1" s="1"/>
  <c r="A295" i="1"/>
  <c r="X294" i="1"/>
  <c r="K294" i="1"/>
  <c r="R277" i="1" l="1"/>
  <c r="P278" i="1"/>
  <c r="X295" i="1"/>
  <c r="K295" i="1"/>
  <c r="A296" i="1"/>
  <c r="M280" i="1"/>
  <c r="N280" i="1" s="1"/>
  <c r="L281" i="1"/>
  <c r="J277" i="1"/>
  <c r="AB300" i="1"/>
  <c r="Z294" i="1"/>
  <c r="AA294" i="1" s="1"/>
  <c r="AH294" i="1" s="1"/>
  <c r="AJ295" i="1"/>
  <c r="Y294" i="1"/>
  <c r="I295" i="1"/>
  <c r="H295" i="1" s="1"/>
  <c r="C295" i="1"/>
  <c r="S294" i="1"/>
  <c r="T294" i="1" s="1"/>
  <c r="F278" i="1"/>
  <c r="O278" i="1" s="1"/>
  <c r="G279" i="1"/>
  <c r="AC279" i="1"/>
  <c r="AE279" i="1" s="1"/>
  <c r="AF279" i="1" s="1"/>
  <c r="J278" i="1" l="1"/>
  <c r="AB301" i="1"/>
  <c r="M281" i="1"/>
  <c r="N281" i="1" s="1"/>
  <c r="L282" i="1"/>
  <c r="Q278" i="1"/>
  <c r="Q279" i="1" s="1"/>
  <c r="Q280" i="1" s="1"/>
  <c r="Q281" i="1" s="1"/>
  <c r="P279" i="1"/>
  <c r="P280" i="1" s="1"/>
  <c r="P281" i="1" s="1"/>
  <c r="F279" i="1"/>
  <c r="O279" i="1" s="1"/>
  <c r="Y295" i="1"/>
  <c r="AJ296" i="1"/>
  <c r="I296" i="1"/>
  <c r="H296" i="1" s="1"/>
  <c r="C296" i="1"/>
  <c r="Z295" i="1"/>
  <c r="AA295" i="1" s="1"/>
  <c r="AH295" i="1" s="1"/>
  <c r="S295" i="1"/>
  <c r="T295" i="1" s="1"/>
  <c r="AC280" i="1"/>
  <c r="AE280" i="1" s="1"/>
  <c r="AF280" i="1" s="1"/>
  <c r="G280" i="1"/>
  <c r="A297" i="1"/>
  <c r="K296" i="1"/>
  <c r="X296" i="1"/>
  <c r="R279" i="1" l="1"/>
  <c r="J279" i="1"/>
  <c r="X297" i="1"/>
  <c r="K297" i="1"/>
  <c r="A298" i="1"/>
  <c r="M282" i="1"/>
  <c r="N282" i="1" s="1"/>
  <c r="P282" i="1"/>
  <c r="Q282" i="1"/>
  <c r="L283" i="1"/>
  <c r="AB302" i="1"/>
  <c r="AJ297" i="1"/>
  <c r="Y296" i="1"/>
  <c r="I297" i="1"/>
  <c r="H297" i="1" s="1"/>
  <c r="Z296" i="1"/>
  <c r="AA296" i="1" s="1"/>
  <c r="AH296" i="1" s="1"/>
  <c r="C297" i="1"/>
  <c r="S296" i="1"/>
  <c r="T296" i="1" s="1"/>
  <c r="F280" i="1"/>
  <c r="O280" i="1" s="1"/>
  <c r="R280" i="1" s="1"/>
  <c r="AC281" i="1"/>
  <c r="AE281" i="1" s="1"/>
  <c r="AF281" i="1" s="1"/>
  <c r="G281" i="1"/>
  <c r="R278" i="1"/>
  <c r="AC282" i="1" l="1"/>
  <c r="AE282" i="1" s="1"/>
  <c r="AF282" i="1" s="1"/>
  <c r="G282" i="1"/>
  <c r="F281" i="1"/>
  <c r="O281" i="1" s="1"/>
  <c r="R281" i="1" s="1"/>
  <c r="M283" i="1"/>
  <c r="N283" i="1" s="1"/>
  <c r="P283" i="1"/>
  <c r="Q283" i="1"/>
  <c r="L284" i="1"/>
  <c r="Z297" i="1"/>
  <c r="AA297" i="1" s="1"/>
  <c r="AH297" i="1" s="1"/>
  <c r="C298" i="1"/>
  <c r="I298" i="1"/>
  <c r="H298" i="1" s="1"/>
  <c r="Y297" i="1"/>
  <c r="AJ298" i="1"/>
  <c r="S297" i="1"/>
  <c r="T297" i="1" s="1"/>
  <c r="J280" i="1"/>
  <c r="X298" i="1"/>
  <c r="K298" i="1"/>
  <c r="A299" i="1"/>
  <c r="AB303" i="1"/>
  <c r="J281" i="1" l="1"/>
  <c r="Y298" i="1"/>
  <c r="C299" i="1"/>
  <c r="Z298" i="1"/>
  <c r="AA298" i="1" s="1"/>
  <c r="AH298" i="1" s="1"/>
  <c r="I299" i="1"/>
  <c r="H299" i="1" s="1"/>
  <c r="AJ299" i="1"/>
  <c r="S298" i="1"/>
  <c r="T298" i="1" s="1"/>
  <c r="AC283" i="1"/>
  <c r="AE283" i="1" s="1"/>
  <c r="AF283" i="1" s="1"/>
  <c r="G283" i="1"/>
  <c r="F282" i="1"/>
  <c r="O282" i="1" s="1"/>
  <c r="R282" i="1" s="1"/>
  <c r="AB304" i="1"/>
  <c r="X299" i="1"/>
  <c r="A300" i="1"/>
  <c r="K299" i="1"/>
  <c r="M284" i="1"/>
  <c r="N284" i="1" s="1"/>
  <c r="P284" i="1"/>
  <c r="Q284" i="1"/>
  <c r="L285" i="1"/>
  <c r="AC284" i="1" l="1"/>
  <c r="AE284" i="1" s="1"/>
  <c r="AF284" i="1" s="1"/>
  <c r="G284" i="1"/>
  <c r="J282" i="1"/>
  <c r="M285" i="1"/>
  <c r="N285" i="1" s="1"/>
  <c r="P285" i="1"/>
  <c r="Q285" i="1"/>
  <c r="L286" i="1"/>
  <c r="A301" i="1"/>
  <c r="X300" i="1"/>
  <c r="K300" i="1"/>
  <c r="AB305" i="1"/>
  <c r="F283" i="1"/>
  <c r="J283" i="1" s="1"/>
  <c r="AJ300" i="1"/>
  <c r="Y299" i="1"/>
  <c r="I300" i="1"/>
  <c r="H300" i="1" s="1"/>
  <c r="Z299" i="1"/>
  <c r="AA299" i="1" s="1"/>
  <c r="AH299" i="1" s="1"/>
  <c r="C300" i="1"/>
  <c r="S299" i="1"/>
  <c r="T299" i="1" s="1"/>
  <c r="O283" i="1" l="1"/>
  <c r="R283" i="1" s="1"/>
  <c r="AB306" i="1"/>
  <c r="X301" i="1"/>
  <c r="A302" i="1"/>
  <c r="K301" i="1"/>
  <c r="AC285" i="1"/>
  <c r="AE285" i="1" s="1"/>
  <c r="AF285" i="1" s="1"/>
  <c r="G285" i="1"/>
  <c r="F284" i="1"/>
  <c r="J284" i="1" s="1"/>
  <c r="Y300" i="1"/>
  <c r="AJ301" i="1"/>
  <c r="Z300" i="1"/>
  <c r="AA300" i="1" s="1"/>
  <c r="AH300" i="1" s="1"/>
  <c r="I301" i="1"/>
  <c r="H301" i="1" s="1"/>
  <c r="C301" i="1"/>
  <c r="S300" i="1"/>
  <c r="T300" i="1" s="1"/>
  <c r="M286" i="1"/>
  <c r="N286" i="1" s="1"/>
  <c r="P286" i="1"/>
  <c r="Q286" i="1"/>
  <c r="L287" i="1"/>
  <c r="O284" i="1" l="1"/>
  <c r="R284" i="1" s="1"/>
  <c r="X302" i="1"/>
  <c r="K302" i="1"/>
  <c r="A303" i="1"/>
  <c r="AB307" i="1"/>
  <c r="AC286" i="1"/>
  <c r="AE286" i="1" s="1"/>
  <c r="AF286" i="1" s="1"/>
  <c r="G286" i="1"/>
  <c r="M287" i="1"/>
  <c r="N287" i="1" s="1"/>
  <c r="P287" i="1"/>
  <c r="Q287" i="1"/>
  <c r="L288" i="1"/>
  <c r="F285" i="1"/>
  <c r="J285" i="1" s="1"/>
  <c r="C302" i="1"/>
  <c r="Y301" i="1"/>
  <c r="AJ302" i="1"/>
  <c r="Z301" i="1"/>
  <c r="AA301" i="1" s="1"/>
  <c r="AH301" i="1" s="1"/>
  <c r="I302" i="1"/>
  <c r="H302" i="1" s="1"/>
  <c r="S301" i="1"/>
  <c r="T301" i="1" s="1"/>
  <c r="O285" i="1" l="1"/>
  <c r="R285" i="1" s="1"/>
  <c r="AB308" i="1"/>
  <c r="Y302" i="1"/>
  <c r="C303" i="1"/>
  <c r="Z302" i="1"/>
  <c r="AA302" i="1" s="1"/>
  <c r="AH302" i="1" s="1"/>
  <c r="I303" i="1"/>
  <c r="H303" i="1" s="1"/>
  <c r="AJ303" i="1"/>
  <c r="S302" i="1"/>
  <c r="T302" i="1" s="1"/>
  <c r="AC287" i="1"/>
  <c r="AE287" i="1" s="1"/>
  <c r="AF287" i="1" s="1"/>
  <c r="G287" i="1"/>
  <c r="M288" i="1"/>
  <c r="N288" i="1" s="1"/>
  <c r="P288" i="1"/>
  <c r="Q288" i="1"/>
  <c r="L289" i="1"/>
  <c r="F286" i="1"/>
  <c r="O286" i="1" s="1"/>
  <c r="R286" i="1" s="1"/>
  <c r="X303" i="1"/>
  <c r="K303" i="1"/>
  <c r="A304" i="1"/>
  <c r="C304" i="1" l="1"/>
  <c r="Z303" i="1"/>
  <c r="AA303" i="1" s="1"/>
  <c r="AH303" i="1" s="1"/>
  <c r="I304" i="1"/>
  <c r="H304" i="1" s="1"/>
  <c r="AJ304" i="1"/>
  <c r="Y303" i="1"/>
  <c r="S303" i="1"/>
  <c r="T303" i="1" s="1"/>
  <c r="J286" i="1"/>
  <c r="AC288" i="1"/>
  <c r="AE288" i="1" s="1"/>
  <c r="AF288" i="1" s="1"/>
  <c r="G288" i="1"/>
  <c r="X304" i="1"/>
  <c r="K304" i="1"/>
  <c r="A305" i="1"/>
  <c r="M289" i="1"/>
  <c r="N289" i="1" s="1"/>
  <c r="P289" i="1"/>
  <c r="Q289" i="1"/>
  <c r="L290" i="1"/>
  <c r="F287" i="1"/>
  <c r="J287" i="1" s="1"/>
  <c r="AB309" i="1"/>
  <c r="AB310" i="1" l="1"/>
  <c r="O287" i="1"/>
  <c r="R287" i="1" s="1"/>
  <c r="AC289" i="1"/>
  <c r="AE289" i="1" s="1"/>
  <c r="AF289" i="1" s="1"/>
  <c r="G289" i="1"/>
  <c r="I305" i="1"/>
  <c r="H305" i="1" s="1"/>
  <c r="Y304" i="1"/>
  <c r="C305" i="1"/>
  <c r="AJ305" i="1"/>
  <c r="Z304" i="1"/>
  <c r="AA304" i="1" s="1"/>
  <c r="AH304" i="1" s="1"/>
  <c r="S304" i="1"/>
  <c r="T304" i="1" s="1"/>
  <c r="F288" i="1"/>
  <c r="O288" i="1" s="1"/>
  <c r="R288" i="1" s="1"/>
  <c r="M290" i="1"/>
  <c r="N290" i="1" s="1"/>
  <c r="P290" i="1"/>
  <c r="Q290" i="1"/>
  <c r="L291" i="1"/>
  <c r="X305" i="1"/>
  <c r="K305" i="1"/>
  <c r="A306" i="1"/>
  <c r="J288" i="1" l="1"/>
  <c r="Z305" i="1"/>
  <c r="AA305" i="1" s="1"/>
  <c r="AH305" i="1" s="1"/>
  <c r="C306" i="1"/>
  <c r="Y305" i="1"/>
  <c r="AJ306" i="1"/>
  <c r="I306" i="1"/>
  <c r="H306" i="1" s="1"/>
  <c r="S305" i="1"/>
  <c r="T305" i="1" s="1"/>
  <c r="F289" i="1"/>
  <c r="O289" i="1" s="1"/>
  <c r="R289" i="1" s="1"/>
  <c r="AB311" i="1"/>
  <c r="M291" i="1"/>
  <c r="N291" i="1" s="1"/>
  <c r="P291" i="1"/>
  <c r="Q291" i="1"/>
  <c r="L292" i="1"/>
  <c r="A307" i="1"/>
  <c r="X306" i="1"/>
  <c r="K306" i="1"/>
  <c r="AC290" i="1"/>
  <c r="AE290" i="1" s="1"/>
  <c r="AF290" i="1" s="1"/>
  <c r="G290" i="1"/>
  <c r="M292" i="1" l="1"/>
  <c r="N292" i="1" s="1"/>
  <c r="P292" i="1"/>
  <c r="Q292" i="1"/>
  <c r="L293" i="1"/>
  <c r="F290" i="1"/>
  <c r="O290" i="1" s="1"/>
  <c r="R290" i="1" s="1"/>
  <c r="AB312" i="1"/>
  <c r="Y306" i="1"/>
  <c r="I307" i="1"/>
  <c r="H307" i="1" s="1"/>
  <c r="Z306" i="1"/>
  <c r="AA306" i="1" s="1"/>
  <c r="AH306" i="1" s="1"/>
  <c r="AJ307" i="1"/>
  <c r="C307" i="1"/>
  <c r="S306" i="1"/>
  <c r="T306" i="1" s="1"/>
  <c r="J289" i="1"/>
  <c r="X307" i="1"/>
  <c r="K307" i="1"/>
  <c r="A308" i="1"/>
  <c r="AC291" i="1"/>
  <c r="AE291" i="1" s="1"/>
  <c r="AF291" i="1" s="1"/>
  <c r="G291" i="1"/>
  <c r="J290" i="1" l="1"/>
  <c r="AB313" i="1"/>
  <c r="M293" i="1"/>
  <c r="N293" i="1" s="1"/>
  <c r="P293" i="1"/>
  <c r="Q293" i="1"/>
  <c r="L294" i="1"/>
  <c r="C308" i="1"/>
  <c r="AJ308" i="1"/>
  <c r="Y307" i="1"/>
  <c r="Z307" i="1"/>
  <c r="AA307" i="1" s="1"/>
  <c r="AH307" i="1" s="1"/>
  <c r="I308" i="1"/>
  <c r="H308" i="1" s="1"/>
  <c r="S307" i="1"/>
  <c r="T307" i="1" s="1"/>
  <c r="F291" i="1"/>
  <c r="O291" i="1" s="1"/>
  <c r="R291" i="1" s="1"/>
  <c r="X308" i="1"/>
  <c r="A309" i="1"/>
  <c r="K308" i="1"/>
  <c r="AC292" i="1"/>
  <c r="AE292" i="1" s="1"/>
  <c r="AF292" i="1" s="1"/>
  <c r="G292" i="1"/>
  <c r="M294" i="1" l="1"/>
  <c r="N294" i="1" s="1"/>
  <c r="P294" i="1"/>
  <c r="Q294" i="1"/>
  <c r="L295" i="1"/>
  <c r="F292" i="1"/>
  <c r="O292" i="1" s="1"/>
  <c r="R292" i="1" s="1"/>
  <c r="J291" i="1"/>
  <c r="AB314" i="1"/>
  <c r="A310" i="1"/>
  <c r="X309" i="1"/>
  <c r="K309" i="1"/>
  <c r="C309" i="1"/>
  <c r="Y308" i="1"/>
  <c r="I309" i="1"/>
  <c r="H309" i="1" s="1"/>
  <c r="AJ309" i="1"/>
  <c r="Z308" i="1"/>
  <c r="AA308" i="1" s="1"/>
  <c r="AH308" i="1" s="1"/>
  <c r="S308" i="1"/>
  <c r="T308" i="1" s="1"/>
  <c r="AC293" i="1"/>
  <c r="AE293" i="1" s="1"/>
  <c r="AF293" i="1" s="1"/>
  <c r="G293" i="1"/>
  <c r="Y309" i="1" l="1"/>
  <c r="AJ310" i="1"/>
  <c r="Z309" i="1"/>
  <c r="I310" i="1"/>
  <c r="H310" i="1" s="1"/>
  <c r="C310" i="1"/>
  <c r="S309" i="1"/>
  <c r="T309" i="1" s="1"/>
  <c r="AB315" i="1"/>
  <c r="J292" i="1"/>
  <c r="M295" i="1"/>
  <c r="N295" i="1" s="1"/>
  <c r="P295" i="1"/>
  <c r="Q295" i="1"/>
  <c r="L296" i="1"/>
  <c r="F293" i="1"/>
  <c r="O293" i="1" s="1"/>
  <c r="R293" i="1" s="1"/>
  <c r="K310" i="1"/>
  <c r="X310" i="1"/>
  <c r="A311" i="1"/>
  <c r="AC294" i="1"/>
  <c r="AE294" i="1" s="1"/>
  <c r="AF294" i="1" s="1"/>
  <c r="G294" i="1"/>
  <c r="A312" i="1" l="1"/>
  <c r="X311" i="1"/>
  <c r="K311" i="1"/>
  <c r="M296" i="1"/>
  <c r="N296" i="1" s="1"/>
  <c r="P296" i="1"/>
  <c r="Q296" i="1"/>
  <c r="L297" i="1"/>
  <c r="AB316" i="1"/>
  <c r="F294" i="1"/>
  <c r="J294" i="1" s="1"/>
  <c r="J293" i="1"/>
  <c r="AA309" i="1"/>
  <c r="Z310" i="1"/>
  <c r="AA310" i="1" s="1"/>
  <c r="AH310" i="1" s="1"/>
  <c r="AJ311" i="1"/>
  <c r="C311" i="1"/>
  <c r="I311" i="1"/>
  <c r="H311" i="1" s="1"/>
  <c r="Y310" i="1"/>
  <c r="S310" i="1"/>
  <c r="T310" i="1" s="1"/>
  <c r="AC295" i="1"/>
  <c r="AE295" i="1" s="1"/>
  <c r="AF295" i="1" s="1"/>
  <c r="G295" i="1"/>
  <c r="I312" i="1" l="1"/>
  <c r="H312" i="1" s="1"/>
  <c r="Y311" i="1"/>
  <c r="AJ312" i="1"/>
  <c r="Z311" i="1"/>
  <c r="AA311" i="1" s="1"/>
  <c r="AH311" i="1" s="1"/>
  <c r="C312" i="1"/>
  <c r="S311" i="1"/>
  <c r="T311" i="1" s="1"/>
  <c r="F295" i="1"/>
  <c r="O295" i="1" s="1"/>
  <c r="R295" i="1" s="1"/>
  <c r="AC296" i="1"/>
  <c r="AE296" i="1" s="1"/>
  <c r="AF296" i="1" s="1"/>
  <c r="G296" i="1"/>
  <c r="X312" i="1"/>
  <c r="K312" i="1"/>
  <c r="A313" i="1"/>
  <c r="O294" i="1"/>
  <c r="R294" i="1" s="1"/>
  <c r="AB317" i="1"/>
  <c r="M297" i="1"/>
  <c r="N297" i="1" s="1"/>
  <c r="P297" i="1"/>
  <c r="Q297" i="1"/>
  <c r="L298" i="1"/>
  <c r="M298" i="1" l="1"/>
  <c r="N298" i="1" s="1"/>
  <c r="P298" i="1"/>
  <c r="Q298" i="1"/>
  <c r="L299" i="1"/>
  <c r="A314" i="1"/>
  <c r="K313" i="1"/>
  <c r="X313" i="1"/>
  <c r="F296" i="1"/>
  <c r="O296" i="1" s="1"/>
  <c r="R296" i="1" s="1"/>
  <c r="AB318" i="1"/>
  <c r="Y312" i="1"/>
  <c r="Z312" i="1"/>
  <c r="AA312" i="1" s="1"/>
  <c r="AH312" i="1" s="1"/>
  <c r="AJ313" i="1"/>
  <c r="I313" i="1"/>
  <c r="H313" i="1" s="1"/>
  <c r="C313" i="1"/>
  <c r="S312" i="1"/>
  <c r="T312" i="1" s="1"/>
  <c r="J295" i="1"/>
  <c r="AC297" i="1"/>
  <c r="AE297" i="1" s="1"/>
  <c r="AF297" i="1" s="1"/>
  <c r="G297" i="1"/>
  <c r="J296" i="1" l="1"/>
  <c r="Z313" i="1"/>
  <c r="AA313" i="1" s="1"/>
  <c r="AH313" i="1" s="1"/>
  <c r="C314" i="1"/>
  <c r="Y313" i="1"/>
  <c r="I314" i="1"/>
  <c r="H314" i="1" s="1"/>
  <c r="AJ314" i="1"/>
  <c r="S313" i="1"/>
  <c r="T313" i="1" s="1"/>
  <c r="M299" i="1"/>
  <c r="N299" i="1" s="1"/>
  <c r="P299" i="1"/>
  <c r="Q299" i="1"/>
  <c r="L300" i="1"/>
  <c r="F297" i="1"/>
  <c r="O297" i="1" s="1"/>
  <c r="R297" i="1" s="1"/>
  <c r="X314" i="1"/>
  <c r="K314" i="1"/>
  <c r="A315" i="1"/>
  <c r="AB319" i="1"/>
  <c r="AC298" i="1"/>
  <c r="AE298" i="1" s="1"/>
  <c r="AF298" i="1" s="1"/>
  <c r="G298" i="1"/>
  <c r="J297" i="1" l="1"/>
  <c r="AC299" i="1"/>
  <c r="AE299" i="1" s="1"/>
  <c r="AF299" i="1" s="1"/>
  <c r="G299" i="1"/>
  <c r="C315" i="1"/>
  <c r="Y314" i="1"/>
  <c r="I315" i="1"/>
  <c r="H315" i="1" s="1"/>
  <c r="Z314" i="1"/>
  <c r="AA314" i="1" s="1"/>
  <c r="AH314" i="1" s="1"/>
  <c r="AJ315" i="1"/>
  <c r="S314" i="1"/>
  <c r="T314" i="1" s="1"/>
  <c r="M300" i="1"/>
  <c r="N300" i="1" s="1"/>
  <c r="P300" i="1"/>
  <c r="Q300" i="1"/>
  <c r="L301" i="1"/>
  <c r="K315" i="1"/>
  <c r="X315" i="1"/>
  <c r="A316" i="1"/>
  <c r="F298" i="1"/>
  <c r="O298" i="1" s="1"/>
  <c r="R298" i="1" s="1"/>
  <c r="AB320" i="1"/>
  <c r="J298" i="1" l="1"/>
  <c r="Z315" i="1"/>
  <c r="AA315" i="1" s="1"/>
  <c r="AH315" i="1" s="1"/>
  <c r="C316" i="1"/>
  <c r="I316" i="1"/>
  <c r="H316" i="1" s="1"/>
  <c r="Y315" i="1"/>
  <c r="AJ316" i="1"/>
  <c r="S315" i="1"/>
  <c r="T315" i="1" s="1"/>
  <c r="M301" i="1"/>
  <c r="N301" i="1" s="1"/>
  <c r="P301" i="1"/>
  <c r="Q301" i="1"/>
  <c r="L302" i="1"/>
  <c r="X316" i="1"/>
  <c r="K316" i="1"/>
  <c r="A317" i="1"/>
  <c r="AB321" i="1"/>
  <c r="F299" i="1"/>
  <c r="O299" i="1" s="1"/>
  <c r="R299" i="1" s="1"/>
  <c r="AC300" i="1"/>
  <c r="AE300" i="1" s="1"/>
  <c r="AF300" i="1" s="1"/>
  <c r="G300" i="1"/>
  <c r="J299" i="1" l="1"/>
  <c r="AC301" i="1"/>
  <c r="AE301" i="1" s="1"/>
  <c r="AF301" i="1" s="1"/>
  <c r="G301" i="1"/>
  <c r="F300" i="1"/>
  <c r="O300" i="1" s="1"/>
  <c r="R300" i="1" s="1"/>
  <c r="X317" i="1"/>
  <c r="K317" i="1"/>
  <c r="A318" i="1"/>
  <c r="M302" i="1"/>
  <c r="N302" i="1" s="1"/>
  <c r="P302" i="1"/>
  <c r="Q302" i="1"/>
  <c r="L303" i="1"/>
  <c r="AB322" i="1"/>
  <c r="I317" i="1"/>
  <c r="H317" i="1" s="1"/>
  <c r="Y316" i="1"/>
  <c r="Z316" i="1"/>
  <c r="AA316" i="1" s="1"/>
  <c r="AH316" i="1" s="1"/>
  <c r="AJ317" i="1"/>
  <c r="C317" i="1"/>
  <c r="S316" i="1"/>
  <c r="T316" i="1" s="1"/>
  <c r="J300" i="1" l="1"/>
  <c r="AC302" i="1"/>
  <c r="AE302" i="1" s="1"/>
  <c r="AF302" i="1" s="1"/>
  <c r="G302" i="1"/>
  <c r="C318" i="1"/>
  <c r="Y317" i="1"/>
  <c r="AJ318" i="1"/>
  <c r="I318" i="1"/>
  <c r="H318" i="1" s="1"/>
  <c r="Z317" i="1"/>
  <c r="AA317" i="1" s="1"/>
  <c r="AH317" i="1" s="1"/>
  <c r="S317" i="1"/>
  <c r="T317" i="1" s="1"/>
  <c r="M303" i="1"/>
  <c r="N303" i="1" s="1"/>
  <c r="P303" i="1"/>
  <c r="Q303" i="1"/>
  <c r="L304" i="1"/>
  <c r="K318" i="1"/>
  <c r="A319" i="1"/>
  <c r="X318" i="1"/>
  <c r="F301" i="1"/>
  <c r="J301" i="1" s="1"/>
  <c r="AB323" i="1"/>
  <c r="O301" i="1" l="1"/>
  <c r="R301" i="1" s="1"/>
  <c r="AC303" i="1"/>
  <c r="AE303" i="1" s="1"/>
  <c r="AF303" i="1" s="1"/>
  <c r="G303" i="1"/>
  <c r="M304" i="1"/>
  <c r="N304" i="1" s="1"/>
  <c r="P304" i="1"/>
  <c r="Q304" i="1"/>
  <c r="L305" i="1"/>
  <c r="F302" i="1"/>
  <c r="J302" i="1" s="1"/>
  <c r="AB324" i="1"/>
  <c r="Z318" i="1"/>
  <c r="AA318" i="1" s="1"/>
  <c r="AH318" i="1" s="1"/>
  <c r="AJ319" i="1"/>
  <c r="C319" i="1"/>
  <c r="Y318" i="1"/>
  <c r="I319" i="1"/>
  <c r="H319" i="1" s="1"/>
  <c r="S318" i="1"/>
  <c r="T318" i="1" s="1"/>
  <c r="K319" i="1"/>
  <c r="X319" i="1"/>
  <c r="A320" i="1"/>
  <c r="O302" i="1" l="1"/>
  <c r="R302" i="1" s="1"/>
  <c r="AC304" i="1"/>
  <c r="AE304" i="1" s="1"/>
  <c r="AF304" i="1" s="1"/>
  <c r="G304" i="1"/>
  <c r="F303" i="1"/>
  <c r="O303" i="1" s="1"/>
  <c r="R303" i="1" s="1"/>
  <c r="K320" i="1"/>
  <c r="X320" i="1"/>
  <c r="A321" i="1"/>
  <c r="C320" i="1"/>
  <c r="AJ320" i="1"/>
  <c r="I320" i="1"/>
  <c r="H320" i="1" s="1"/>
  <c r="Z319" i="1"/>
  <c r="AA319" i="1" s="1"/>
  <c r="AH319" i="1" s="1"/>
  <c r="Y319" i="1"/>
  <c r="S319" i="1"/>
  <c r="T319" i="1" s="1"/>
  <c r="M305" i="1"/>
  <c r="N305" i="1" s="1"/>
  <c r="P305" i="1"/>
  <c r="Q305" i="1"/>
  <c r="L306" i="1"/>
  <c r="AB325" i="1"/>
  <c r="J303" i="1" l="1"/>
  <c r="C321" i="1"/>
  <c r="Y320" i="1"/>
  <c r="I321" i="1"/>
  <c r="H321" i="1" s="1"/>
  <c r="AJ321" i="1"/>
  <c r="Z320" i="1"/>
  <c r="AA320" i="1" s="1"/>
  <c r="AH320" i="1" s="1"/>
  <c r="S320" i="1"/>
  <c r="T320" i="1" s="1"/>
  <c r="AC305" i="1"/>
  <c r="AE305" i="1" s="1"/>
  <c r="AF305" i="1" s="1"/>
  <c r="G305" i="1"/>
  <c r="M306" i="1"/>
  <c r="N306" i="1" s="1"/>
  <c r="P306" i="1"/>
  <c r="Q306" i="1"/>
  <c r="L307" i="1"/>
  <c r="F304" i="1"/>
  <c r="O304" i="1" s="1"/>
  <c r="R304" i="1" s="1"/>
  <c r="AB326" i="1"/>
  <c r="K321" i="1"/>
  <c r="A322" i="1"/>
  <c r="X321" i="1"/>
  <c r="AC306" i="1" l="1"/>
  <c r="AE306" i="1" s="1"/>
  <c r="AF306" i="1" s="1"/>
  <c r="G306" i="1"/>
  <c r="Y321" i="1"/>
  <c r="I322" i="1"/>
  <c r="H322" i="1" s="1"/>
  <c r="Z321" i="1"/>
  <c r="AA321" i="1" s="1"/>
  <c r="AH321" i="1" s="1"/>
  <c r="AJ322" i="1"/>
  <c r="C322" i="1"/>
  <c r="S321" i="1"/>
  <c r="T321" i="1" s="1"/>
  <c r="AB327" i="1"/>
  <c r="M307" i="1"/>
  <c r="N307" i="1" s="1"/>
  <c r="P307" i="1"/>
  <c r="Q307" i="1"/>
  <c r="L308" i="1"/>
  <c r="F305" i="1"/>
  <c r="J305" i="1" s="1"/>
  <c r="A323" i="1"/>
  <c r="X322" i="1"/>
  <c r="K322" i="1"/>
  <c r="J304" i="1"/>
  <c r="Z322" i="1" l="1"/>
  <c r="AA322" i="1" s="1"/>
  <c r="AH322" i="1" s="1"/>
  <c r="AJ323" i="1"/>
  <c r="Y322" i="1"/>
  <c r="I323" i="1"/>
  <c r="H323" i="1" s="1"/>
  <c r="C323" i="1"/>
  <c r="S322" i="1"/>
  <c r="T322" i="1" s="1"/>
  <c r="X323" i="1"/>
  <c r="K323" i="1"/>
  <c r="A324" i="1"/>
  <c r="M308" i="1"/>
  <c r="N308" i="1" s="1"/>
  <c r="P308" i="1"/>
  <c r="Q308" i="1"/>
  <c r="L309" i="1"/>
  <c r="AB328" i="1"/>
  <c r="O305" i="1"/>
  <c r="R305" i="1" s="1"/>
  <c r="F306" i="1"/>
  <c r="J306" i="1" s="1"/>
  <c r="AC307" i="1"/>
  <c r="AE307" i="1" s="1"/>
  <c r="AF307" i="1" s="1"/>
  <c r="G307" i="1"/>
  <c r="O306" i="1" l="1"/>
  <c r="R306" i="1" s="1"/>
  <c r="M309" i="1"/>
  <c r="N309" i="1" s="1"/>
  <c r="P309" i="1"/>
  <c r="Q309" i="1"/>
  <c r="L310" i="1"/>
  <c r="X324" i="1"/>
  <c r="K324" i="1"/>
  <c r="A325" i="1"/>
  <c r="AB329" i="1"/>
  <c r="F307" i="1"/>
  <c r="J307" i="1" s="1"/>
  <c r="AC308" i="1"/>
  <c r="AE308" i="1" s="1"/>
  <c r="AF308" i="1" s="1"/>
  <c r="G308" i="1"/>
  <c r="AJ324" i="1"/>
  <c r="I324" i="1"/>
  <c r="H324" i="1" s="1"/>
  <c r="Z323" i="1"/>
  <c r="AA323" i="1" s="1"/>
  <c r="AH323" i="1" s="1"/>
  <c r="C324" i="1"/>
  <c r="Y323" i="1"/>
  <c r="S323" i="1"/>
  <c r="T323" i="1" s="1"/>
  <c r="O307" i="1" l="1"/>
  <c r="R307" i="1" s="1"/>
  <c r="K325" i="1"/>
  <c r="X325" i="1"/>
  <c r="A326" i="1"/>
  <c r="AB330" i="1"/>
  <c r="AC309" i="1"/>
  <c r="AE309" i="1" s="1"/>
  <c r="AF309" i="1" s="1"/>
  <c r="AH309" i="1" s="1"/>
  <c r="G309" i="1"/>
  <c r="C325" i="1"/>
  <c r="Y324" i="1"/>
  <c r="I325" i="1"/>
  <c r="H325" i="1" s="1"/>
  <c r="AJ325" i="1"/>
  <c r="Z324" i="1"/>
  <c r="AA324" i="1" s="1"/>
  <c r="AH324" i="1" s="1"/>
  <c r="S324" i="1"/>
  <c r="T324" i="1" s="1"/>
  <c r="F308" i="1"/>
  <c r="O308" i="1" s="1"/>
  <c r="R308" i="1" s="1"/>
  <c r="M310" i="1"/>
  <c r="N310" i="1" s="1"/>
  <c r="L311" i="1"/>
  <c r="J308" i="1" l="1"/>
  <c r="G310" i="1"/>
  <c r="AC310" i="1"/>
  <c r="AE310" i="1" s="1"/>
  <c r="AF310" i="1" s="1"/>
  <c r="M311" i="1"/>
  <c r="N311" i="1" s="1"/>
  <c r="L312" i="1"/>
  <c r="AB331" i="1"/>
  <c r="A327" i="1"/>
  <c r="X326" i="1"/>
  <c r="K326" i="1"/>
  <c r="Y325" i="1"/>
  <c r="C326" i="1"/>
  <c r="Z325" i="1"/>
  <c r="AA325" i="1" s="1"/>
  <c r="AH325" i="1" s="1"/>
  <c r="AJ326" i="1"/>
  <c r="I326" i="1"/>
  <c r="H326" i="1" s="1"/>
  <c r="S325" i="1"/>
  <c r="T325" i="1" s="1"/>
  <c r="F309" i="1"/>
  <c r="O309" i="1" s="1"/>
  <c r="J309" i="1" l="1"/>
  <c r="Y326" i="1"/>
  <c r="Z326" i="1"/>
  <c r="AA326" i="1" s="1"/>
  <c r="AH326" i="1" s="1"/>
  <c r="AJ327" i="1"/>
  <c r="I327" i="1"/>
  <c r="H327" i="1" s="1"/>
  <c r="C327" i="1"/>
  <c r="S326" i="1"/>
  <c r="T326" i="1" s="1"/>
  <c r="M312" i="1"/>
  <c r="N312" i="1" s="1"/>
  <c r="L313" i="1"/>
  <c r="R309" i="1"/>
  <c r="P310" i="1"/>
  <c r="K327" i="1"/>
  <c r="X327" i="1"/>
  <c r="A328" i="1"/>
  <c r="AB332" i="1"/>
  <c r="F310" i="1"/>
  <c r="J310" i="1" s="1"/>
  <c r="AC311" i="1"/>
  <c r="AE311" i="1" s="1"/>
  <c r="AF311" i="1" s="1"/>
  <c r="G311" i="1"/>
  <c r="O310" i="1" l="1"/>
  <c r="F311" i="1"/>
  <c r="J311" i="1" s="1"/>
  <c r="A329" i="1"/>
  <c r="X328" i="1"/>
  <c r="K328" i="1"/>
  <c r="M313" i="1"/>
  <c r="N313" i="1" s="1"/>
  <c r="L314" i="1"/>
  <c r="C328" i="1"/>
  <c r="Z327" i="1"/>
  <c r="AA327" i="1" s="1"/>
  <c r="AH327" i="1" s="1"/>
  <c r="Y327" i="1"/>
  <c r="AJ328" i="1"/>
  <c r="I328" i="1"/>
  <c r="H328" i="1" s="1"/>
  <c r="S327" i="1"/>
  <c r="T327" i="1" s="1"/>
  <c r="AB333" i="1"/>
  <c r="Q310" i="1"/>
  <c r="Q311" i="1" s="1"/>
  <c r="Q312" i="1" s="1"/>
  <c r="Q313" i="1" s="1"/>
  <c r="P311" i="1"/>
  <c r="P312" i="1" s="1"/>
  <c r="P313" i="1" s="1"/>
  <c r="AC312" i="1"/>
  <c r="AE312" i="1" s="1"/>
  <c r="AF312" i="1" s="1"/>
  <c r="G312" i="1"/>
  <c r="O311" i="1" l="1"/>
  <c r="R311" i="1" s="1"/>
  <c r="R310" i="1"/>
  <c r="F312" i="1"/>
  <c r="J312" i="1" s="1"/>
  <c r="Y328" i="1"/>
  <c r="I329" i="1"/>
  <c r="H329" i="1" s="1"/>
  <c r="Z328" i="1"/>
  <c r="AA328" i="1" s="1"/>
  <c r="AH328" i="1" s="1"/>
  <c r="C329" i="1"/>
  <c r="AJ329" i="1"/>
  <c r="S328" i="1"/>
  <c r="T328" i="1" s="1"/>
  <c r="G313" i="1"/>
  <c r="AC313" i="1"/>
  <c r="AE313" i="1" s="1"/>
  <c r="AF313" i="1" s="1"/>
  <c r="X329" i="1"/>
  <c r="K329" i="1"/>
  <c r="A330" i="1"/>
  <c r="AB334" i="1"/>
  <c r="M314" i="1"/>
  <c r="N314" i="1" s="1"/>
  <c r="P314" i="1"/>
  <c r="Q314" i="1"/>
  <c r="L315" i="1"/>
  <c r="I330" i="1" l="1"/>
  <c r="H330" i="1" s="1"/>
  <c r="Z329" i="1"/>
  <c r="AA329" i="1" s="1"/>
  <c r="AH329" i="1" s="1"/>
  <c r="AJ330" i="1"/>
  <c r="Y329" i="1"/>
  <c r="C330" i="1"/>
  <c r="S329" i="1"/>
  <c r="T329" i="1" s="1"/>
  <c r="O312" i="1"/>
  <c r="R312" i="1" s="1"/>
  <c r="M315" i="1"/>
  <c r="N315" i="1" s="1"/>
  <c r="P315" i="1"/>
  <c r="Q315" i="1"/>
  <c r="L316" i="1"/>
  <c r="AB335" i="1"/>
  <c r="K330" i="1"/>
  <c r="A331" i="1"/>
  <c r="X330" i="1"/>
  <c r="F313" i="1"/>
  <c r="J313" i="1" s="1"/>
  <c r="AC314" i="1"/>
  <c r="AE314" i="1" s="1"/>
  <c r="AF314" i="1" s="1"/>
  <c r="G314" i="1"/>
  <c r="F314" i="1" l="1"/>
  <c r="J314" i="1" s="1"/>
  <c r="O313" i="1"/>
  <c r="R313" i="1" s="1"/>
  <c r="A332" i="1"/>
  <c r="K331" i="1"/>
  <c r="X331" i="1"/>
  <c r="AC315" i="1"/>
  <c r="AE315" i="1" s="1"/>
  <c r="AF315" i="1" s="1"/>
  <c r="G315" i="1"/>
  <c r="Y330" i="1"/>
  <c r="I331" i="1"/>
  <c r="H331" i="1" s="1"/>
  <c r="Z330" i="1"/>
  <c r="AA330" i="1" s="1"/>
  <c r="AH330" i="1" s="1"/>
  <c r="AJ331" i="1"/>
  <c r="C331" i="1"/>
  <c r="S330" i="1"/>
  <c r="T330" i="1" s="1"/>
  <c r="AB336" i="1"/>
  <c r="M316" i="1"/>
  <c r="N316" i="1" s="1"/>
  <c r="P316" i="1"/>
  <c r="Q316" i="1"/>
  <c r="L317" i="1"/>
  <c r="O314" i="1" l="1"/>
  <c r="R314" i="1" s="1"/>
  <c r="M317" i="1"/>
  <c r="N317" i="1" s="1"/>
  <c r="P317" i="1"/>
  <c r="Q317" i="1"/>
  <c r="L318" i="1"/>
  <c r="AB337" i="1"/>
  <c r="F315" i="1"/>
  <c r="O315" i="1" s="1"/>
  <c r="R315" i="1" s="1"/>
  <c r="K332" i="1"/>
  <c r="X332" i="1"/>
  <c r="A333" i="1"/>
  <c r="AC316" i="1"/>
  <c r="AE316" i="1" s="1"/>
  <c r="AF316" i="1" s="1"/>
  <c r="G316" i="1"/>
  <c r="Y331" i="1"/>
  <c r="C332" i="1"/>
  <c r="Z331" i="1"/>
  <c r="AA331" i="1" s="1"/>
  <c r="AH331" i="1" s="1"/>
  <c r="AJ332" i="1"/>
  <c r="I332" i="1"/>
  <c r="H332" i="1" s="1"/>
  <c r="S331" i="1"/>
  <c r="T331" i="1" s="1"/>
  <c r="J315" i="1" l="1"/>
  <c r="AB338" i="1"/>
  <c r="X333" i="1"/>
  <c r="K333" i="1"/>
  <c r="A334" i="1"/>
  <c r="F316" i="1"/>
  <c r="J316" i="1" s="1"/>
  <c r="Z332" i="1"/>
  <c r="AA332" i="1" s="1"/>
  <c r="AH332" i="1" s="1"/>
  <c r="AJ333" i="1"/>
  <c r="C333" i="1"/>
  <c r="Y332" i="1"/>
  <c r="I333" i="1"/>
  <c r="H333" i="1" s="1"/>
  <c r="S332" i="1"/>
  <c r="T332" i="1" s="1"/>
  <c r="AC317" i="1"/>
  <c r="AE317" i="1" s="1"/>
  <c r="AF317" i="1" s="1"/>
  <c r="G317" i="1"/>
  <c r="M318" i="1"/>
  <c r="N318" i="1" s="1"/>
  <c r="P318" i="1"/>
  <c r="Q318" i="1"/>
  <c r="L319" i="1"/>
  <c r="O316" i="1" l="1"/>
  <c r="R316" i="1" s="1"/>
  <c r="I334" i="1"/>
  <c r="H334" i="1" s="1"/>
  <c r="Y333" i="1"/>
  <c r="Z333" i="1"/>
  <c r="AA333" i="1" s="1"/>
  <c r="AH333" i="1" s="1"/>
  <c r="AJ334" i="1"/>
  <c r="C334" i="1"/>
  <c r="S333" i="1"/>
  <c r="T333" i="1" s="1"/>
  <c r="AC318" i="1"/>
  <c r="AE318" i="1" s="1"/>
  <c r="AF318" i="1" s="1"/>
  <c r="G318" i="1"/>
  <c r="M319" i="1"/>
  <c r="N319" i="1" s="1"/>
  <c r="P319" i="1"/>
  <c r="Q319" i="1"/>
  <c r="L320" i="1"/>
  <c r="F317" i="1"/>
  <c r="O317" i="1" s="1"/>
  <c r="R317" i="1" s="1"/>
  <c r="X334" i="1"/>
  <c r="K334" i="1"/>
  <c r="A335" i="1"/>
  <c r="AB339" i="1"/>
  <c r="AJ335" i="1" l="1"/>
  <c r="C335" i="1"/>
  <c r="Z334" i="1"/>
  <c r="AA334" i="1" s="1"/>
  <c r="AH334" i="1" s="1"/>
  <c r="Y334" i="1"/>
  <c r="I335" i="1"/>
  <c r="H335" i="1" s="1"/>
  <c r="S334" i="1"/>
  <c r="T334" i="1" s="1"/>
  <c r="M320" i="1"/>
  <c r="N320" i="1" s="1"/>
  <c r="P320" i="1"/>
  <c r="Q320" i="1"/>
  <c r="L321" i="1"/>
  <c r="F318" i="1"/>
  <c r="J318" i="1" s="1"/>
  <c r="AB340" i="1"/>
  <c r="K335" i="1"/>
  <c r="X335" i="1"/>
  <c r="A336" i="1"/>
  <c r="J317" i="1"/>
  <c r="G319" i="1"/>
  <c r="AC319" i="1"/>
  <c r="AE319" i="1" s="1"/>
  <c r="AF319" i="1" s="1"/>
  <c r="AC320" i="1" l="1"/>
  <c r="AE320" i="1" s="1"/>
  <c r="AF320" i="1" s="1"/>
  <c r="G320" i="1"/>
  <c r="A337" i="1"/>
  <c r="X336" i="1"/>
  <c r="K336" i="1"/>
  <c r="Y335" i="1"/>
  <c r="Z335" i="1"/>
  <c r="AA335" i="1" s="1"/>
  <c r="AH335" i="1" s="1"/>
  <c r="C336" i="1"/>
  <c r="AJ336" i="1"/>
  <c r="I336" i="1"/>
  <c r="H336" i="1" s="1"/>
  <c r="S335" i="1"/>
  <c r="T335" i="1" s="1"/>
  <c r="AB341" i="1"/>
  <c r="M321" i="1"/>
  <c r="N321" i="1" s="1"/>
  <c r="P321" i="1"/>
  <c r="Q321" i="1"/>
  <c r="L322" i="1"/>
  <c r="O318" i="1"/>
  <c r="R318" i="1" s="1"/>
  <c r="F319" i="1"/>
  <c r="O319" i="1" s="1"/>
  <c r="R319" i="1" s="1"/>
  <c r="J319" i="1" l="1"/>
  <c r="AC321" i="1"/>
  <c r="AE321" i="1" s="1"/>
  <c r="AF321" i="1" s="1"/>
  <c r="G321" i="1"/>
  <c r="A338" i="1"/>
  <c r="X337" i="1"/>
  <c r="K337" i="1"/>
  <c r="M322" i="1"/>
  <c r="N322" i="1" s="1"/>
  <c r="P322" i="1"/>
  <c r="Q322" i="1"/>
  <c r="L323" i="1"/>
  <c r="AB342" i="1"/>
  <c r="F320" i="1"/>
  <c r="O320" i="1" s="1"/>
  <c r="R320" i="1" s="1"/>
  <c r="I337" i="1"/>
  <c r="H337" i="1" s="1"/>
  <c r="Y336" i="1"/>
  <c r="AJ337" i="1"/>
  <c r="Z336" i="1"/>
  <c r="AA336" i="1" s="1"/>
  <c r="AH336" i="1" s="1"/>
  <c r="C337" i="1"/>
  <c r="S336" i="1"/>
  <c r="T336" i="1" s="1"/>
  <c r="J320" i="1" l="1"/>
  <c r="G322" i="1"/>
  <c r="AC322" i="1"/>
  <c r="AE322" i="1" s="1"/>
  <c r="AF322" i="1" s="1"/>
  <c r="Z337" i="1"/>
  <c r="Y337" i="1"/>
  <c r="C338" i="1"/>
  <c r="I338" i="1"/>
  <c r="H338" i="1" s="1"/>
  <c r="AJ338" i="1"/>
  <c r="S337" i="1"/>
  <c r="T337" i="1" s="1"/>
  <c r="M323" i="1"/>
  <c r="N323" i="1" s="1"/>
  <c r="P323" i="1"/>
  <c r="Q323" i="1"/>
  <c r="L324" i="1"/>
  <c r="A339" i="1"/>
  <c r="X338" i="1"/>
  <c r="K338" i="1"/>
  <c r="F321" i="1"/>
  <c r="O321" i="1" s="1"/>
  <c r="R321" i="1" s="1"/>
  <c r="AB343" i="1"/>
  <c r="J321" i="1" l="1"/>
  <c r="AC323" i="1"/>
  <c r="AE323" i="1" s="1"/>
  <c r="AF323" i="1" s="1"/>
  <c r="G323" i="1"/>
  <c r="X339" i="1"/>
  <c r="A340" i="1"/>
  <c r="K339" i="1"/>
  <c r="M324" i="1"/>
  <c r="N324" i="1" s="1"/>
  <c r="P324" i="1"/>
  <c r="Q324" i="1"/>
  <c r="L325" i="1"/>
  <c r="F322" i="1"/>
  <c r="O322" i="1" s="1"/>
  <c r="R322" i="1" s="1"/>
  <c r="AB344" i="1"/>
  <c r="Z338" i="1"/>
  <c r="AA338" i="1" s="1"/>
  <c r="AH338" i="1" s="1"/>
  <c r="C339" i="1"/>
  <c r="I339" i="1"/>
  <c r="H339" i="1" s="1"/>
  <c r="Y338" i="1"/>
  <c r="AJ339" i="1"/>
  <c r="S338" i="1"/>
  <c r="T338" i="1" s="1"/>
  <c r="AA337" i="1"/>
  <c r="J322" i="1" l="1"/>
  <c r="AB345" i="1"/>
  <c r="M325" i="1"/>
  <c r="N325" i="1" s="1"/>
  <c r="P325" i="1"/>
  <c r="Q325" i="1"/>
  <c r="L326" i="1"/>
  <c r="A341" i="1"/>
  <c r="K340" i="1"/>
  <c r="X340" i="1"/>
  <c r="F323" i="1"/>
  <c r="O323" i="1" s="1"/>
  <c r="R323" i="1" s="1"/>
  <c r="AC324" i="1"/>
  <c r="AE324" i="1" s="1"/>
  <c r="AF324" i="1" s="1"/>
  <c r="G324" i="1"/>
  <c r="I340" i="1"/>
  <c r="H340" i="1" s="1"/>
  <c r="Y339" i="1"/>
  <c r="Z339" i="1"/>
  <c r="AA339" i="1" s="1"/>
  <c r="AH339" i="1" s="1"/>
  <c r="C340" i="1"/>
  <c r="AJ340" i="1"/>
  <c r="S339" i="1"/>
  <c r="T339" i="1" s="1"/>
  <c r="J323" i="1" l="1"/>
  <c r="AC325" i="1"/>
  <c r="AE325" i="1" s="1"/>
  <c r="AF325" i="1" s="1"/>
  <c r="G325" i="1"/>
  <c r="AB346" i="1"/>
  <c r="F324" i="1"/>
  <c r="J324" i="1" s="1"/>
  <c r="M326" i="1"/>
  <c r="N326" i="1" s="1"/>
  <c r="P326" i="1"/>
  <c r="Q326" i="1"/>
  <c r="L327" i="1"/>
  <c r="Y340" i="1"/>
  <c r="C341" i="1"/>
  <c r="Z340" i="1"/>
  <c r="AA340" i="1" s="1"/>
  <c r="AH340" i="1" s="1"/>
  <c r="AJ341" i="1"/>
  <c r="I341" i="1"/>
  <c r="H341" i="1" s="1"/>
  <c r="S340" i="1"/>
  <c r="T340" i="1" s="1"/>
  <c r="X341" i="1"/>
  <c r="K341" i="1"/>
  <c r="A342" i="1"/>
  <c r="O324" i="1" l="1"/>
  <c r="R324" i="1" s="1"/>
  <c r="M327" i="1"/>
  <c r="N327" i="1" s="1"/>
  <c r="P327" i="1"/>
  <c r="Q327" i="1"/>
  <c r="L328" i="1"/>
  <c r="F325" i="1"/>
  <c r="O325" i="1" s="1"/>
  <c r="R325" i="1" s="1"/>
  <c r="Z341" i="1"/>
  <c r="AA341" i="1" s="1"/>
  <c r="AH341" i="1" s="1"/>
  <c r="C342" i="1"/>
  <c r="AJ342" i="1"/>
  <c r="Y341" i="1"/>
  <c r="I342" i="1"/>
  <c r="H342" i="1" s="1"/>
  <c r="S341" i="1"/>
  <c r="T341" i="1" s="1"/>
  <c r="K342" i="1"/>
  <c r="A343" i="1"/>
  <c r="X342" i="1"/>
  <c r="AB347" i="1"/>
  <c r="AC326" i="1"/>
  <c r="AE326" i="1" s="1"/>
  <c r="AF326" i="1" s="1"/>
  <c r="G326" i="1"/>
  <c r="AB348" i="1" l="1"/>
  <c r="K343" i="1"/>
  <c r="A344" i="1"/>
  <c r="X343" i="1"/>
  <c r="M328" i="1"/>
  <c r="N328" i="1" s="1"/>
  <c r="P328" i="1"/>
  <c r="Q328" i="1"/>
  <c r="L329" i="1"/>
  <c r="F326" i="1"/>
  <c r="O326" i="1" s="1"/>
  <c r="R326" i="1" s="1"/>
  <c r="J325" i="1"/>
  <c r="Z342" i="1"/>
  <c r="AA342" i="1" s="1"/>
  <c r="AH342" i="1" s="1"/>
  <c r="C343" i="1"/>
  <c r="AJ343" i="1"/>
  <c r="I343" i="1"/>
  <c r="H343" i="1" s="1"/>
  <c r="Y342" i="1"/>
  <c r="S342" i="1"/>
  <c r="T342" i="1" s="1"/>
  <c r="AC327" i="1"/>
  <c r="AE327" i="1" s="1"/>
  <c r="AF327" i="1" s="1"/>
  <c r="G327" i="1"/>
  <c r="J326" i="1" l="1"/>
  <c r="X344" i="1"/>
  <c r="A345" i="1"/>
  <c r="K344" i="1"/>
  <c r="AC328" i="1"/>
  <c r="AE328" i="1" s="1"/>
  <c r="AF328" i="1" s="1"/>
  <c r="G328" i="1"/>
  <c r="F327" i="1"/>
  <c r="J327" i="1" s="1"/>
  <c r="M329" i="1"/>
  <c r="N329" i="1" s="1"/>
  <c r="P329" i="1"/>
  <c r="Q329" i="1"/>
  <c r="L330" i="1"/>
  <c r="Z343" i="1"/>
  <c r="AA343" i="1" s="1"/>
  <c r="AH343" i="1" s="1"/>
  <c r="AJ344" i="1"/>
  <c r="C344" i="1"/>
  <c r="Y343" i="1"/>
  <c r="I344" i="1"/>
  <c r="H344" i="1" s="1"/>
  <c r="S343" i="1"/>
  <c r="T343" i="1" s="1"/>
  <c r="AB349" i="1"/>
  <c r="O327" i="1" l="1"/>
  <c r="R327" i="1" s="1"/>
  <c r="AB350" i="1"/>
  <c r="AC329" i="1"/>
  <c r="AE329" i="1" s="1"/>
  <c r="AF329" i="1" s="1"/>
  <c r="G329" i="1"/>
  <c r="X345" i="1"/>
  <c r="A346" i="1"/>
  <c r="K345" i="1"/>
  <c r="M330" i="1"/>
  <c r="N330" i="1" s="1"/>
  <c r="P330" i="1"/>
  <c r="Q330" i="1"/>
  <c r="L331" i="1"/>
  <c r="F328" i="1"/>
  <c r="O328" i="1" s="1"/>
  <c r="R328" i="1" s="1"/>
  <c r="Y344" i="1"/>
  <c r="C345" i="1"/>
  <c r="AJ345" i="1"/>
  <c r="I345" i="1"/>
  <c r="H345" i="1" s="1"/>
  <c r="Z344" i="1"/>
  <c r="AA344" i="1" s="1"/>
  <c r="AH344" i="1" s="1"/>
  <c r="S344" i="1"/>
  <c r="T344" i="1" s="1"/>
  <c r="J328" i="1" l="1"/>
  <c r="F329" i="1"/>
  <c r="J329" i="1" s="1"/>
  <c r="AB351" i="1"/>
  <c r="AC330" i="1"/>
  <c r="AE330" i="1" s="1"/>
  <c r="AF330" i="1" s="1"/>
  <c r="G330" i="1"/>
  <c r="K346" i="1"/>
  <c r="X346" i="1"/>
  <c r="A347" i="1"/>
  <c r="M331" i="1"/>
  <c r="N331" i="1" s="1"/>
  <c r="P331" i="1"/>
  <c r="Q331" i="1"/>
  <c r="L332" i="1"/>
  <c r="I346" i="1"/>
  <c r="H346" i="1" s="1"/>
  <c r="Y345" i="1"/>
  <c r="C346" i="1"/>
  <c r="Z345" i="1"/>
  <c r="AA345" i="1" s="1"/>
  <c r="AH345" i="1" s="1"/>
  <c r="AJ346" i="1"/>
  <c r="S345" i="1"/>
  <c r="T345" i="1" s="1"/>
  <c r="O329" i="1" l="1"/>
  <c r="R329" i="1" s="1"/>
  <c r="Z346" i="1"/>
  <c r="AA346" i="1" s="1"/>
  <c r="AH346" i="1" s="1"/>
  <c r="C347" i="1"/>
  <c r="AJ347" i="1"/>
  <c r="Y346" i="1"/>
  <c r="I347" i="1"/>
  <c r="H347" i="1" s="1"/>
  <c r="S346" i="1"/>
  <c r="T346" i="1" s="1"/>
  <c r="AC331" i="1"/>
  <c r="AE331" i="1" s="1"/>
  <c r="AF331" i="1" s="1"/>
  <c r="G331" i="1"/>
  <c r="F330" i="1"/>
  <c r="O330" i="1" s="1"/>
  <c r="R330" i="1" s="1"/>
  <c r="AB352" i="1"/>
  <c r="M332" i="1"/>
  <c r="N332" i="1" s="1"/>
  <c r="P332" i="1"/>
  <c r="Q332" i="1"/>
  <c r="L333" i="1"/>
  <c r="A348" i="1"/>
  <c r="K347" i="1"/>
  <c r="X347" i="1"/>
  <c r="J330" i="1" l="1"/>
  <c r="AC332" i="1"/>
  <c r="AE332" i="1" s="1"/>
  <c r="AF332" i="1" s="1"/>
  <c r="G332" i="1"/>
  <c r="X348" i="1"/>
  <c r="A349" i="1"/>
  <c r="K348" i="1"/>
  <c r="M333" i="1"/>
  <c r="N333" i="1" s="1"/>
  <c r="P333" i="1"/>
  <c r="Q333" i="1"/>
  <c r="L334" i="1"/>
  <c r="AB353" i="1"/>
  <c r="I348" i="1"/>
  <c r="H348" i="1" s="1"/>
  <c r="Z347" i="1"/>
  <c r="AA347" i="1" s="1"/>
  <c r="AH347" i="1" s="1"/>
  <c r="Y347" i="1"/>
  <c r="C348" i="1"/>
  <c r="AJ348" i="1"/>
  <c r="S347" i="1"/>
  <c r="T347" i="1" s="1"/>
  <c r="F331" i="1"/>
  <c r="O331" i="1" s="1"/>
  <c r="R331" i="1" s="1"/>
  <c r="J331" i="1" l="1"/>
  <c r="X349" i="1"/>
  <c r="A350" i="1"/>
  <c r="K349" i="1"/>
  <c r="AB354" i="1"/>
  <c r="AC333" i="1"/>
  <c r="AE333" i="1" s="1"/>
  <c r="AF333" i="1" s="1"/>
  <c r="G333" i="1"/>
  <c r="Y348" i="1"/>
  <c r="C349" i="1"/>
  <c r="Z348" i="1"/>
  <c r="AA348" i="1" s="1"/>
  <c r="AH348" i="1" s="1"/>
  <c r="AJ349" i="1"/>
  <c r="I349" i="1"/>
  <c r="H349" i="1" s="1"/>
  <c r="S348" i="1"/>
  <c r="T348" i="1" s="1"/>
  <c r="F332" i="1"/>
  <c r="O332" i="1" s="1"/>
  <c r="R332" i="1" s="1"/>
  <c r="M334" i="1"/>
  <c r="N334" i="1" s="1"/>
  <c r="P334" i="1"/>
  <c r="Q334" i="1"/>
  <c r="L335" i="1"/>
  <c r="J332" i="1" l="1"/>
  <c r="AC334" i="1"/>
  <c r="AE334" i="1" s="1"/>
  <c r="AF334" i="1" s="1"/>
  <c r="G334" i="1"/>
  <c r="AB355" i="1"/>
  <c r="X350" i="1"/>
  <c r="K350" i="1"/>
  <c r="A351" i="1"/>
  <c r="M335" i="1"/>
  <c r="N335" i="1" s="1"/>
  <c r="P335" i="1"/>
  <c r="Q335" i="1"/>
  <c r="L336" i="1"/>
  <c r="F333" i="1"/>
  <c r="J333" i="1" s="1"/>
  <c r="Z349" i="1"/>
  <c r="AA349" i="1" s="1"/>
  <c r="AH349" i="1" s="1"/>
  <c r="I350" i="1"/>
  <c r="H350" i="1" s="1"/>
  <c r="Y349" i="1"/>
  <c r="AJ350" i="1"/>
  <c r="C350" i="1"/>
  <c r="S349" i="1"/>
  <c r="T349" i="1" s="1"/>
  <c r="O333" i="1" l="1"/>
  <c r="R333" i="1" s="1"/>
  <c r="M336" i="1"/>
  <c r="N336" i="1" s="1"/>
  <c r="P336" i="1"/>
  <c r="Q336" i="1"/>
  <c r="L337" i="1"/>
  <c r="K351" i="1"/>
  <c r="A352" i="1"/>
  <c r="X351" i="1"/>
  <c r="AB356" i="1"/>
  <c r="F334" i="1"/>
  <c r="O334" i="1" s="1"/>
  <c r="R334" i="1" s="1"/>
  <c r="AC335" i="1"/>
  <c r="AE335" i="1" s="1"/>
  <c r="AF335" i="1" s="1"/>
  <c r="G335" i="1"/>
  <c r="C351" i="1"/>
  <c r="Z350" i="1"/>
  <c r="AA350" i="1" s="1"/>
  <c r="AH350" i="1" s="1"/>
  <c r="AJ351" i="1"/>
  <c r="Y350" i="1"/>
  <c r="I351" i="1"/>
  <c r="H351" i="1" s="1"/>
  <c r="S350" i="1"/>
  <c r="T350" i="1" s="1"/>
  <c r="J334" i="1" l="1"/>
  <c r="F335" i="1"/>
  <c r="O335" i="1" s="1"/>
  <c r="R335" i="1" s="1"/>
  <c r="AJ352" i="1"/>
  <c r="Y351" i="1"/>
  <c r="C352" i="1"/>
  <c r="Z351" i="1"/>
  <c r="AA351" i="1" s="1"/>
  <c r="AH351" i="1" s="1"/>
  <c r="I352" i="1"/>
  <c r="H352" i="1" s="1"/>
  <c r="S351" i="1"/>
  <c r="T351" i="1" s="1"/>
  <c r="AB357" i="1"/>
  <c r="K352" i="1"/>
  <c r="A353" i="1"/>
  <c r="X352" i="1"/>
  <c r="AC336" i="1"/>
  <c r="AE336" i="1" s="1"/>
  <c r="AF336" i="1" s="1"/>
  <c r="G336" i="1"/>
  <c r="M337" i="1"/>
  <c r="N337" i="1" s="1"/>
  <c r="P337" i="1"/>
  <c r="Q337" i="1"/>
  <c r="L338" i="1"/>
  <c r="AC337" i="1" l="1"/>
  <c r="AE337" i="1" s="1"/>
  <c r="AF337" i="1" s="1"/>
  <c r="AH337" i="1" s="1"/>
  <c r="G337" i="1"/>
  <c r="J335" i="1"/>
  <c r="F336" i="1"/>
  <c r="J336" i="1" s="1"/>
  <c r="A354" i="1"/>
  <c r="X353" i="1"/>
  <c r="K353" i="1"/>
  <c r="M338" i="1"/>
  <c r="N338" i="1" s="1"/>
  <c r="L339" i="1"/>
  <c r="Z352" i="1"/>
  <c r="AA352" i="1" s="1"/>
  <c r="AH352" i="1" s="1"/>
  <c r="I353" i="1"/>
  <c r="H353" i="1" s="1"/>
  <c r="Y352" i="1"/>
  <c r="C353" i="1"/>
  <c r="AJ353" i="1"/>
  <c r="S352" i="1"/>
  <c r="T352" i="1" s="1"/>
  <c r="AB358" i="1"/>
  <c r="O336" i="1" l="1"/>
  <c r="R336" i="1" s="1"/>
  <c r="F337" i="1"/>
  <c r="J337" i="1" s="1"/>
  <c r="AC338" i="1"/>
  <c r="AE338" i="1" s="1"/>
  <c r="AF338" i="1" s="1"/>
  <c r="G338" i="1"/>
  <c r="Z353" i="1"/>
  <c r="AA353" i="1" s="1"/>
  <c r="AH353" i="1" s="1"/>
  <c r="C354" i="1"/>
  <c r="Y353" i="1"/>
  <c r="AJ354" i="1"/>
  <c r="I354" i="1"/>
  <c r="H354" i="1" s="1"/>
  <c r="S353" i="1"/>
  <c r="T353" i="1" s="1"/>
  <c r="AB359" i="1"/>
  <c r="M339" i="1"/>
  <c r="N339" i="1" s="1"/>
  <c r="AC339" i="1" s="1"/>
  <c r="AE339" i="1" s="1"/>
  <c r="AF339" i="1" s="1"/>
  <c r="L340" i="1"/>
  <c r="X354" i="1"/>
  <c r="A355" i="1"/>
  <c r="K354" i="1"/>
  <c r="O337" i="1" l="1"/>
  <c r="R337" i="1" s="1"/>
  <c r="X355" i="1"/>
  <c r="A356" i="1"/>
  <c r="K355" i="1"/>
  <c r="AB360" i="1"/>
  <c r="M340" i="1"/>
  <c r="N340" i="1" s="1"/>
  <c r="L341" i="1"/>
  <c r="Y354" i="1"/>
  <c r="AJ355" i="1"/>
  <c r="I355" i="1"/>
  <c r="H355" i="1" s="1"/>
  <c r="Z354" i="1"/>
  <c r="AA354" i="1" s="1"/>
  <c r="AH354" i="1" s="1"/>
  <c r="C355" i="1"/>
  <c r="S354" i="1"/>
  <c r="T354" i="1" s="1"/>
  <c r="G339" i="1"/>
  <c r="F338" i="1"/>
  <c r="O338" i="1" s="1"/>
  <c r="P338" i="1" l="1"/>
  <c r="P339" i="1" s="1"/>
  <c r="P340" i="1" s="1"/>
  <c r="P341" i="1" s="1"/>
  <c r="J338" i="1"/>
  <c r="F339" i="1"/>
  <c r="J339" i="1" s="1"/>
  <c r="X356" i="1"/>
  <c r="A357" i="1"/>
  <c r="K356" i="1"/>
  <c r="AC340" i="1"/>
  <c r="AE340" i="1" s="1"/>
  <c r="AF340" i="1" s="1"/>
  <c r="G340" i="1"/>
  <c r="AB361" i="1"/>
  <c r="M341" i="1"/>
  <c r="N341" i="1" s="1"/>
  <c r="L342" i="1"/>
  <c r="I356" i="1"/>
  <c r="H356" i="1" s="1"/>
  <c r="Y355" i="1"/>
  <c r="Z355" i="1"/>
  <c r="AA355" i="1" s="1"/>
  <c r="AH355" i="1" s="1"/>
  <c r="C356" i="1"/>
  <c r="AJ356" i="1"/>
  <c r="S355" i="1"/>
  <c r="T355" i="1" s="1"/>
  <c r="Q338" i="1" l="1"/>
  <c r="Q339" i="1" s="1"/>
  <c r="Q340" i="1" s="1"/>
  <c r="Q341" i="1" s="1"/>
  <c r="Q342" i="1" s="1"/>
  <c r="O339" i="1"/>
  <c r="AB362" i="1"/>
  <c r="AC341" i="1"/>
  <c r="AE341" i="1" s="1"/>
  <c r="AF341" i="1" s="1"/>
  <c r="G341" i="1"/>
  <c r="F340" i="1"/>
  <c r="O340" i="1" s="1"/>
  <c r="X357" i="1"/>
  <c r="A358" i="1"/>
  <c r="K357" i="1"/>
  <c r="M342" i="1"/>
  <c r="N342" i="1" s="1"/>
  <c r="P342" i="1"/>
  <c r="L343" i="1"/>
  <c r="Z356" i="1"/>
  <c r="AA356" i="1" s="1"/>
  <c r="AH356" i="1" s="1"/>
  <c r="AJ357" i="1"/>
  <c r="I357" i="1"/>
  <c r="H357" i="1" s="1"/>
  <c r="C357" i="1"/>
  <c r="Y356" i="1"/>
  <c r="S356" i="1"/>
  <c r="T356" i="1" s="1"/>
  <c r="R338" i="1" l="1"/>
  <c r="R340" i="1"/>
  <c r="R339" i="1"/>
  <c r="J340" i="1"/>
  <c r="AB363" i="1"/>
  <c r="X358" i="1"/>
  <c r="K358" i="1"/>
  <c r="A359" i="1"/>
  <c r="AC342" i="1"/>
  <c r="AE342" i="1" s="1"/>
  <c r="AF342" i="1" s="1"/>
  <c r="G342" i="1"/>
  <c r="M343" i="1"/>
  <c r="N343" i="1" s="1"/>
  <c r="P343" i="1"/>
  <c r="Q343" i="1"/>
  <c r="L344" i="1"/>
  <c r="AJ358" i="1"/>
  <c r="Y357" i="1"/>
  <c r="I358" i="1"/>
  <c r="H358" i="1" s="1"/>
  <c r="Z357" i="1"/>
  <c r="AA357" i="1" s="1"/>
  <c r="AH357" i="1" s="1"/>
  <c r="C358" i="1"/>
  <c r="S357" i="1"/>
  <c r="T357" i="1" s="1"/>
  <c r="F341" i="1"/>
  <c r="O341" i="1" s="1"/>
  <c r="R341" i="1" s="1"/>
  <c r="J341" i="1" l="1"/>
  <c r="C359" i="1"/>
  <c r="Y358" i="1"/>
  <c r="AJ359" i="1"/>
  <c r="Z358" i="1"/>
  <c r="AA358" i="1" s="1"/>
  <c r="AH358" i="1" s="1"/>
  <c r="I359" i="1"/>
  <c r="H359" i="1" s="1"/>
  <c r="S358" i="1"/>
  <c r="T358" i="1" s="1"/>
  <c r="AB364" i="1"/>
  <c r="AC343" i="1"/>
  <c r="AE343" i="1" s="1"/>
  <c r="AF343" i="1" s="1"/>
  <c r="G343" i="1"/>
  <c r="F342" i="1"/>
  <c r="J342" i="1" s="1"/>
  <c r="K359" i="1"/>
  <c r="A360" i="1"/>
  <c r="X359" i="1"/>
  <c r="M344" i="1"/>
  <c r="N344" i="1" s="1"/>
  <c r="P344" i="1"/>
  <c r="Q344" i="1"/>
  <c r="L345" i="1"/>
  <c r="O342" i="1" l="1"/>
  <c r="R342" i="1" s="1"/>
  <c r="Z359" i="1"/>
  <c r="AA359" i="1" s="1"/>
  <c r="AH359" i="1" s="1"/>
  <c r="I360" i="1"/>
  <c r="H360" i="1" s="1"/>
  <c r="C360" i="1"/>
  <c r="AJ360" i="1"/>
  <c r="Y359" i="1"/>
  <c r="S359" i="1"/>
  <c r="T359" i="1" s="1"/>
  <c r="AC344" i="1"/>
  <c r="AE344" i="1" s="1"/>
  <c r="AF344" i="1" s="1"/>
  <c r="G344" i="1"/>
  <c r="A361" i="1"/>
  <c r="K360" i="1"/>
  <c r="X360" i="1"/>
  <c r="M345" i="1"/>
  <c r="N345" i="1" s="1"/>
  <c r="P345" i="1"/>
  <c r="Q345" i="1"/>
  <c r="L346" i="1"/>
  <c r="F343" i="1"/>
  <c r="J343" i="1" s="1"/>
  <c r="AB365" i="1"/>
  <c r="O343" i="1" l="1"/>
  <c r="R343" i="1" s="1"/>
  <c r="K361" i="1"/>
  <c r="X361" i="1"/>
  <c r="A362" i="1"/>
  <c r="AC345" i="1"/>
  <c r="AE345" i="1" s="1"/>
  <c r="AF345" i="1" s="1"/>
  <c r="G345" i="1"/>
  <c r="I361" i="1"/>
  <c r="H361" i="1" s="1"/>
  <c r="Z360" i="1"/>
  <c r="AA360" i="1" s="1"/>
  <c r="AH360" i="1" s="1"/>
  <c r="AJ361" i="1"/>
  <c r="Y360" i="1"/>
  <c r="C361" i="1"/>
  <c r="S360" i="1"/>
  <c r="T360" i="1" s="1"/>
  <c r="F344" i="1"/>
  <c r="J344" i="1" s="1"/>
  <c r="AB366" i="1"/>
  <c r="M346" i="1"/>
  <c r="N346" i="1" s="1"/>
  <c r="P346" i="1"/>
  <c r="Q346" i="1"/>
  <c r="L347" i="1"/>
  <c r="AC346" i="1" l="1"/>
  <c r="AE346" i="1" s="1"/>
  <c r="AF346" i="1" s="1"/>
  <c r="G346" i="1"/>
  <c r="O344" i="1"/>
  <c r="R344" i="1" s="1"/>
  <c r="F345" i="1"/>
  <c r="O345" i="1" s="1"/>
  <c r="R345" i="1" s="1"/>
  <c r="M347" i="1"/>
  <c r="N347" i="1" s="1"/>
  <c r="P347" i="1"/>
  <c r="Q347" i="1"/>
  <c r="L348" i="1"/>
  <c r="AB367" i="1"/>
  <c r="K362" i="1"/>
  <c r="A363" i="1"/>
  <c r="X362" i="1"/>
  <c r="Y361" i="1"/>
  <c r="I362" i="1"/>
  <c r="H362" i="1" s="1"/>
  <c r="AJ362" i="1"/>
  <c r="C362" i="1"/>
  <c r="Z361" i="1"/>
  <c r="AA361" i="1" s="1"/>
  <c r="AH361" i="1" s="1"/>
  <c r="S361" i="1"/>
  <c r="T361" i="1" s="1"/>
  <c r="J345" i="1" l="1"/>
  <c r="AC347" i="1"/>
  <c r="AE347" i="1" s="1"/>
  <c r="AF347" i="1" s="1"/>
  <c r="G347" i="1"/>
  <c r="F346" i="1"/>
  <c r="O346" i="1" s="1"/>
  <c r="R346" i="1" s="1"/>
  <c r="AJ363" i="1"/>
  <c r="Y362" i="1"/>
  <c r="I363" i="1"/>
  <c r="H363" i="1" s="1"/>
  <c r="Z362" i="1"/>
  <c r="AA362" i="1" s="1"/>
  <c r="AH362" i="1" s="1"/>
  <c r="C363" i="1"/>
  <c r="S362" i="1"/>
  <c r="T362" i="1" s="1"/>
  <c r="AB368" i="1"/>
  <c r="M348" i="1"/>
  <c r="N348" i="1" s="1"/>
  <c r="P348" i="1"/>
  <c r="Q348" i="1"/>
  <c r="L349" i="1"/>
  <c r="K363" i="1"/>
  <c r="A364" i="1"/>
  <c r="X363" i="1"/>
  <c r="J346" i="1" l="1"/>
  <c r="AC348" i="1"/>
  <c r="AE348" i="1" s="1"/>
  <c r="AF348" i="1" s="1"/>
  <c r="G348" i="1"/>
  <c r="A365" i="1"/>
  <c r="X364" i="1"/>
  <c r="K364" i="1"/>
  <c r="M349" i="1"/>
  <c r="N349" i="1" s="1"/>
  <c r="P349" i="1"/>
  <c r="Q349" i="1"/>
  <c r="L350" i="1"/>
  <c r="F347" i="1"/>
  <c r="J347" i="1" s="1"/>
  <c r="AB369" i="1"/>
  <c r="Z363" i="1"/>
  <c r="AA363" i="1" s="1"/>
  <c r="AH363" i="1" s="1"/>
  <c r="AJ364" i="1"/>
  <c r="I364" i="1"/>
  <c r="H364" i="1" s="1"/>
  <c r="Y363" i="1"/>
  <c r="C364" i="1"/>
  <c r="S363" i="1"/>
  <c r="T363" i="1" s="1"/>
  <c r="O347" i="1" l="1"/>
  <c r="R347" i="1" s="1"/>
  <c r="AB370" i="1"/>
  <c r="C365" i="1"/>
  <c r="Z364" i="1"/>
  <c r="AA364" i="1" s="1"/>
  <c r="AH364" i="1" s="1"/>
  <c r="AJ365" i="1"/>
  <c r="Y364" i="1"/>
  <c r="I365" i="1"/>
  <c r="H365" i="1" s="1"/>
  <c r="S364" i="1"/>
  <c r="T364" i="1" s="1"/>
  <c r="F348" i="1"/>
  <c r="O348" i="1" s="1"/>
  <c r="R348" i="1" s="1"/>
  <c r="AC349" i="1"/>
  <c r="AE349" i="1" s="1"/>
  <c r="AF349" i="1" s="1"/>
  <c r="G349" i="1"/>
  <c r="A366" i="1"/>
  <c r="X365" i="1"/>
  <c r="K365" i="1"/>
  <c r="M350" i="1"/>
  <c r="N350" i="1" s="1"/>
  <c r="P350" i="1"/>
  <c r="Q350" i="1"/>
  <c r="L351" i="1"/>
  <c r="J348" i="1" l="1"/>
  <c r="M351" i="1"/>
  <c r="N351" i="1" s="1"/>
  <c r="P351" i="1"/>
  <c r="Q351" i="1"/>
  <c r="L352" i="1"/>
  <c r="A367" i="1"/>
  <c r="X366" i="1"/>
  <c r="K366" i="1"/>
  <c r="F349" i="1"/>
  <c r="O349" i="1" s="1"/>
  <c r="R349" i="1" s="1"/>
  <c r="AB371" i="1"/>
  <c r="AC350" i="1"/>
  <c r="AE350" i="1" s="1"/>
  <c r="AF350" i="1" s="1"/>
  <c r="G350" i="1"/>
  <c r="C366" i="1"/>
  <c r="AJ366" i="1"/>
  <c r="Y365" i="1"/>
  <c r="Z365" i="1"/>
  <c r="AA365" i="1" s="1"/>
  <c r="AH365" i="1" s="1"/>
  <c r="I366" i="1"/>
  <c r="H366" i="1" s="1"/>
  <c r="S365" i="1"/>
  <c r="T365" i="1" s="1"/>
  <c r="J349" i="1" l="1"/>
  <c r="F350" i="1"/>
  <c r="O350" i="1" s="1"/>
  <c r="R350" i="1" s="1"/>
  <c r="Z366" i="1"/>
  <c r="AA366" i="1" s="1"/>
  <c r="AH366" i="1" s="1"/>
  <c r="C367" i="1"/>
  <c r="AJ367" i="1"/>
  <c r="Y366" i="1"/>
  <c r="I367" i="1"/>
  <c r="H367" i="1" s="1"/>
  <c r="S366" i="1"/>
  <c r="T366" i="1" s="1"/>
  <c r="M352" i="1"/>
  <c r="N352" i="1" s="1"/>
  <c r="P352" i="1"/>
  <c r="Q352" i="1"/>
  <c r="L353" i="1"/>
  <c r="AB372" i="1"/>
  <c r="A368" i="1"/>
  <c r="X367" i="1"/>
  <c r="K367" i="1"/>
  <c r="AC351" i="1"/>
  <c r="AE351" i="1" s="1"/>
  <c r="AF351" i="1" s="1"/>
  <c r="G351" i="1"/>
  <c r="J350" i="1" l="1"/>
  <c r="AC352" i="1"/>
  <c r="AE352" i="1" s="1"/>
  <c r="AF352" i="1" s="1"/>
  <c r="G352" i="1"/>
  <c r="AB373" i="1"/>
  <c r="I368" i="1"/>
  <c r="H368" i="1" s="1"/>
  <c r="Y367" i="1"/>
  <c r="C368" i="1"/>
  <c r="AJ368" i="1"/>
  <c r="Z367" i="1"/>
  <c r="AA367" i="1" s="1"/>
  <c r="AH367" i="1" s="1"/>
  <c r="S367" i="1"/>
  <c r="T367" i="1" s="1"/>
  <c r="M353" i="1"/>
  <c r="N353" i="1" s="1"/>
  <c r="P353" i="1"/>
  <c r="Q353" i="1"/>
  <c r="L354" i="1"/>
  <c r="F351" i="1"/>
  <c r="J351" i="1" s="1"/>
  <c r="X368" i="1"/>
  <c r="K368" i="1"/>
  <c r="A369" i="1"/>
  <c r="O351" i="1" l="1"/>
  <c r="R351" i="1" s="1"/>
  <c r="AC353" i="1"/>
  <c r="AE353" i="1" s="1"/>
  <c r="AF353" i="1" s="1"/>
  <c r="G353" i="1"/>
  <c r="AB374" i="1"/>
  <c r="Z368" i="1"/>
  <c r="I369" i="1"/>
  <c r="H369" i="1" s="1"/>
  <c r="Y368" i="1"/>
  <c r="AJ369" i="1"/>
  <c r="C369" i="1"/>
  <c r="S368" i="1"/>
  <c r="T368" i="1" s="1"/>
  <c r="M354" i="1"/>
  <c r="N354" i="1" s="1"/>
  <c r="P354" i="1"/>
  <c r="Q354" i="1"/>
  <c r="L355" i="1"/>
  <c r="F352" i="1"/>
  <c r="J352" i="1" s="1"/>
  <c r="A370" i="1"/>
  <c r="X369" i="1"/>
  <c r="K369" i="1"/>
  <c r="AC354" i="1" l="1"/>
  <c r="AE354" i="1" s="1"/>
  <c r="AF354" i="1" s="1"/>
  <c r="G354" i="1"/>
  <c r="F353" i="1"/>
  <c r="O353" i="1" s="1"/>
  <c r="R353" i="1" s="1"/>
  <c r="Z369" i="1"/>
  <c r="AA369" i="1" s="1"/>
  <c r="AH369" i="1" s="1"/>
  <c r="I370" i="1"/>
  <c r="H370" i="1" s="1"/>
  <c r="Y369" i="1"/>
  <c r="C370" i="1"/>
  <c r="AJ370" i="1"/>
  <c r="S369" i="1"/>
  <c r="T369" i="1" s="1"/>
  <c r="X370" i="1"/>
  <c r="K370" i="1"/>
  <c r="A371" i="1"/>
  <c r="M355" i="1"/>
  <c r="N355" i="1" s="1"/>
  <c r="P355" i="1"/>
  <c r="Q355" i="1"/>
  <c r="L356" i="1"/>
  <c r="O352" i="1"/>
  <c r="R352" i="1" s="1"/>
  <c r="AA368" i="1"/>
  <c r="AB375" i="1"/>
  <c r="J353" i="1" l="1"/>
  <c r="Z370" i="1"/>
  <c r="AA370" i="1" s="1"/>
  <c r="AH370" i="1" s="1"/>
  <c r="C371" i="1"/>
  <c r="Y370" i="1"/>
  <c r="AJ371" i="1"/>
  <c r="I371" i="1"/>
  <c r="H371" i="1" s="1"/>
  <c r="S370" i="1"/>
  <c r="T370" i="1" s="1"/>
  <c r="F354" i="1"/>
  <c r="J354" i="1" s="1"/>
  <c r="AC355" i="1"/>
  <c r="AE355" i="1" s="1"/>
  <c r="AF355" i="1" s="1"/>
  <c r="G355" i="1"/>
  <c r="M356" i="1"/>
  <c r="N356" i="1" s="1"/>
  <c r="P356" i="1"/>
  <c r="Q356" i="1"/>
  <c r="L357" i="1"/>
  <c r="X371" i="1"/>
  <c r="A372" i="1"/>
  <c r="K371" i="1"/>
  <c r="AB376" i="1"/>
  <c r="AC356" i="1" l="1"/>
  <c r="AE356" i="1" s="1"/>
  <c r="AF356" i="1" s="1"/>
  <c r="G356" i="1"/>
  <c r="X372" i="1"/>
  <c r="K372" i="1"/>
  <c r="A373" i="1"/>
  <c r="O354" i="1"/>
  <c r="R354" i="1" s="1"/>
  <c r="AJ372" i="1"/>
  <c r="Y371" i="1"/>
  <c r="C372" i="1"/>
  <c r="Z371" i="1"/>
  <c r="AA371" i="1" s="1"/>
  <c r="AH371" i="1" s="1"/>
  <c r="I372" i="1"/>
  <c r="H372" i="1" s="1"/>
  <c r="S371" i="1"/>
  <c r="T371" i="1" s="1"/>
  <c r="F355" i="1"/>
  <c r="O355" i="1" s="1"/>
  <c r="R355" i="1" s="1"/>
  <c r="AB377" i="1"/>
  <c r="M357" i="1"/>
  <c r="N357" i="1" s="1"/>
  <c r="P357" i="1"/>
  <c r="Q357" i="1"/>
  <c r="L358" i="1"/>
  <c r="J355" i="1" l="1"/>
  <c r="K373" i="1"/>
  <c r="A374" i="1"/>
  <c r="X373" i="1"/>
  <c r="F356" i="1"/>
  <c r="J356" i="1" s="1"/>
  <c r="AC357" i="1"/>
  <c r="AE357" i="1" s="1"/>
  <c r="AF357" i="1" s="1"/>
  <c r="G357" i="1"/>
  <c r="M358" i="1"/>
  <c r="N358" i="1" s="1"/>
  <c r="P358" i="1"/>
  <c r="Q358" i="1"/>
  <c r="L359" i="1"/>
  <c r="AB378" i="1"/>
  <c r="Z372" i="1"/>
  <c r="AA372" i="1" s="1"/>
  <c r="AH372" i="1" s="1"/>
  <c r="C373" i="1"/>
  <c r="AJ373" i="1"/>
  <c r="Y372" i="1"/>
  <c r="I373" i="1"/>
  <c r="H373" i="1" s="1"/>
  <c r="S372" i="1"/>
  <c r="T372" i="1" s="1"/>
  <c r="O356" i="1" l="1"/>
  <c r="R356" i="1" s="1"/>
  <c r="A375" i="1"/>
  <c r="X374" i="1"/>
  <c r="K374" i="1"/>
  <c r="AB379" i="1"/>
  <c r="F357" i="1"/>
  <c r="O357" i="1" s="1"/>
  <c r="R357" i="1" s="1"/>
  <c r="AC358" i="1"/>
  <c r="AE358" i="1" s="1"/>
  <c r="AF358" i="1" s="1"/>
  <c r="G358" i="1"/>
  <c r="M359" i="1"/>
  <c r="N359" i="1" s="1"/>
  <c r="P359" i="1"/>
  <c r="Q359" i="1"/>
  <c r="L360" i="1"/>
  <c r="AJ374" i="1"/>
  <c r="Y373" i="1"/>
  <c r="I374" i="1"/>
  <c r="H374" i="1" s="1"/>
  <c r="C374" i="1"/>
  <c r="Z373" i="1"/>
  <c r="AA373" i="1" s="1"/>
  <c r="AH373" i="1" s="1"/>
  <c r="S373" i="1"/>
  <c r="T373" i="1" s="1"/>
  <c r="F358" i="1" l="1"/>
  <c r="J358" i="1" s="1"/>
  <c r="AC359" i="1"/>
  <c r="AE359" i="1" s="1"/>
  <c r="AF359" i="1" s="1"/>
  <c r="G359" i="1"/>
  <c r="M360" i="1"/>
  <c r="N360" i="1" s="1"/>
  <c r="P360" i="1"/>
  <c r="Q360" i="1"/>
  <c r="L361" i="1"/>
  <c r="J357" i="1"/>
  <c r="AB380" i="1"/>
  <c r="C375" i="1"/>
  <c r="Y374" i="1"/>
  <c r="AJ375" i="1"/>
  <c r="Z374" i="1"/>
  <c r="AA374" i="1" s="1"/>
  <c r="AH374" i="1" s="1"/>
  <c r="I375" i="1"/>
  <c r="H375" i="1" s="1"/>
  <c r="S374" i="1"/>
  <c r="T374" i="1" s="1"/>
  <c r="K375" i="1"/>
  <c r="X375" i="1"/>
  <c r="A376" i="1"/>
  <c r="M361" i="1" l="1"/>
  <c r="N361" i="1" s="1"/>
  <c r="P361" i="1"/>
  <c r="Q361" i="1"/>
  <c r="L362" i="1"/>
  <c r="O358" i="1"/>
  <c r="R358" i="1" s="1"/>
  <c r="AB381" i="1"/>
  <c r="A377" i="1"/>
  <c r="K376" i="1"/>
  <c r="X376" i="1"/>
  <c r="F359" i="1"/>
  <c r="J359" i="1" s="1"/>
  <c r="Z375" i="1"/>
  <c r="AA375" i="1" s="1"/>
  <c r="AH375" i="1" s="1"/>
  <c r="AJ376" i="1"/>
  <c r="Y375" i="1"/>
  <c r="C376" i="1"/>
  <c r="I376" i="1"/>
  <c r="H376" i="1" s="1"/>
  <c r="S375" i="1"/>
  <c r="T375" i="1" s="1"/>
  <c r="AC360" i="1"/>
  <c r="AE360" i="1" s="1"/>
  <c r="AF360" i="1" s="1"/>
  <c r="G360" i="1"/>
  <c r="F360" i="1" l="1"/>
  <c r="O360" i="1" s="1"/>
  <c r="R360" i="1" s="1"/>
  <c r="AC361" i="1"/>
  <c r="AE361" i="1" s="1"/>
  <c r="AF361" i="1" s="1"/>
  <c r="G361" i="1"/>
  <c r="O359" i="1"/>
  <c r="R359" i="1" s="1"/>
  <c r="A378" i="1"/>
  <c r="X377" i="1"/>
  <c r="K377" i="1"/>
  <c r="M362" i="1"/>
  <c r="N362" i="1" s="1"/>
  <c r="P362" i="1"/>
  <c r="Q362" i="1"/>
  <c r="L363" i="1"/>
  <c r="Y376" i="1"/>
  <c r="C377" i="1"/>
  <c r="I377" i="1"/>
  <c r="H377" i="1" s="1"/>
  <c r="AJ377" i="1"/>
  <c r="Z376" i="1"/>
  <c r="AA376" i="1" s="1"/>
  <c r="AH376" i="1" s="1"/>
  <c r="S376" i="1"/>
  <c r="T376" i="1" s="1"/>
  <c r="AB382" i="1"/>
  <c r="F361" i="1" l="1"/>
  <c r="O361" i="1" s="1"/>
  <c r="R361" i="1" s="1"/>
  <c r="AJ378" i="1"/>
  <c r="Y377" i="1"/>
  <c r="C378" i="1"/>
  <c r="Z377" i="1"/>
  <c r="AA377" i="1" s="1"/>
  <c r="AH377" i="1" s="1"/>
  <c r="I378" i="1"/>
  <c r="H378" i="1" s="1"/>
  <c r="S377" i="1"/>
  <c r="T377" i="1" s="1"/>
  <c r="AC362" i="1"/>
  <c r="AE362" i="1" s="1"/>
  <c r="AF362" i="1" s="1"/>
  <c r="G362" i="1"/>
  <c r="X378" i="1"/>
  <c r="A379" i="1"/>
  <c r="K378" i="1"/>
  <c r="J360" i="1"/>
  <c r="AB383" i="1"/>
  <c r="M363" i="1"/>
  <c r="N363" i="1" s="1"/>
  <c r="P363" i="1"/>
  <c r="Q363" i="1"/>
  <c r="L364" i="1"/>
  <c r="AC363" i="1" l="1"/>
  <c r="AE363" i="1" s="1"/>
  <c r="AF363" i="1" s="1"/>
  <c r="G363" i="1"/>
  <c r="J361" i="1"/>
  <c r="Z378" i="1"/>
  <c r="AA378" i="1" s="1"/>
  <c r="AH378" i="1" s="1"/>
  <c r="I379" i="1"/>
  <c r="H379" i="1" s="1"/>
  <c r="Y378" i="1"/>
  <c r="AJ379" i="1"/>
  <c r="C379" i="1"/>
  <c r="S378" i="1"/>
  <c r="T378" i="1" s="1"/>
  <c r="M364" i="1"/>
  <c r="N364" i="1" s="1"/>
  <c r="P364" i="1"/>
  <c r="Q364" i="1"/>
  <c r="L365" i="1"/>
  <c r="F362" i="1"/>
  <c r="O362" i="1" s="1"/>
  <c r="R362" i="1" s="1"/>
  <c r="AB384" i="1"/>
  <c r="X379" i="1"/>
  <c r="A380" i="1"/>
  <c r="K379" i="1"/>
  <c r="K380" i="1" l="1"/>
  <c r="X380" i="1"/>
  <c r="A381" i="1"/>
  <c r="J362" i="1"/>
  <c r="Y379" i="1"/>
  <c r="I380" i="1"/>
  <c r="H380" i="1" s="1"/>
  <c r="AJ380" i="1"/>
  <c r="Z379" i="1"/>
  <c r="AA379" i="1" s="1"/>
  <c r="AH379" i="1" s="1"/>
  <c r="C380" i="1"/>
  <c r="S379" i="1"/>
  <c r="T379" i="1" s="1"/>
  <c r="AC364" i="1"/>
  <c r="AE364" i="1" s="1"/>
  <c r="AF364" i="1" s="1"/>
  <c r="G364" i="1"/>
  <c r="F363" i="1"/>
  <c r="O363" i="1" s="1"/>
  <c r="R363" i="1" s="1"/>
  <c r="AB385" i="1"/>
  <c r="M365" i="1"/>
  <c r="N365" i="1" s="1"/>
  <c r="P365" i="1"/>
  <c r="Q365" i="1"/>
  <c r="L366" i="1"/>
  <c r="A382" i="1" l="1"/>
  <c r="K381" i="1"/>
  <c r="X381" i="1"/>
  <c r="M366" i="1"/>
  <c r="N366" i="1" s="1"/>
  <c r="P366" i="1"/>
  <c r="Q366" i="1"/>
  <c r="L367" i="1"/>
  <c r="I381" i="1"/>
  <c r="H381" i="1" s="1"/>
  <c r="Y380" i="1"/>
  <c r="Z380" i="1"/>
  <c r="AA380" i="1" s="1"/>
  <c r="AH380" i="1" s="1"/>
  <c r="AJ381" i="1"/>
  <c r="C381" i="1"/>
  <c r="S380" i="1"/>
  <c r="T380" i="1" s="1"/>
  <c r="AB386" i="1"/>
  <c r="J363" i="1"/>
  <c r="F364" i="1"/>
  <c r="O364" i="1" s="1"/>
  <c r="R364" i="1" s="1"/>
  <c r="AC365" i="1"/>
  <c r="AE365" i="1" s="1"/>
  <c r="AF365" i="1" s="1"/>
  <c r="G365" i="1"/>
  <c r="J364" i="1" l="1"/>
  <c r="Y381" i="1"/>
  <c r="Z381" i="1"/>
  <c r="AA381" i="1" s="1"/>
  <c r="AH381" i="1" s="1"/>
  <c r="AJ382" i="1"/>
  <c r="I382" i="1"/>
  <c r="H382" i="1" s="1"/>
  <c r="C382" i="1"/>
  <c r="S381" i="1"/>
  <c r="T381" i="1" s="1"/>
  <c r="F365" i="1"/>
  <c r="O365" i="1" s="1"/>
  <c r="R365" i="1" s="1"/>
  <c r="AB387" i="1"/>
  <c r="AC366" i="1"/>
  <c r="AE366" i="1" s="1"/>
  <c r="AF366" i="1" s="1"/>
  <c r="G366" i="1"/>
  <c r="A383" i="1"/>
  <c r="X382" i="1"/>
  <c r="K382" i="1"/>
  <c r="M367" i="1"/>
  <c r="N367" i="1" s="1"/>
  <c r="P367" i="1"/>
  <c r="Q367" i="1"/>
  <c r="L368" i="1"/>
  <c r="J365" i="1" l="1"/>
  <c r="AC367" i="1"/>
  <c r="AE367" i="1" s="1"/>
  <c r="AF367" i="1" s="1"/>
  <c r="G367" i="1"/>
  <c r="Y382" i="1"/>
  <c r="C383" i="1"/>
  <c r="Z382" i="1"/>
  <c r="AA382" i="1" s="1"/>
  <c r="AH382" i="1" s="1"/>
  <c r="AJ383" i="1"/>
  <c r="I383" i="1"/>
  <c r="H383" i="1" s="1"/>
  <c r="S382" i="1"/>
  <c r="T382" i="1" s="1"/>
  <c r="F366" i="1"/>
  <c r="O366" i="1" s="1"/>
  <c r="R366" i="1" s="1"/>
  <c r="M368" i="1"/>
  <c r="N368" i="1" s="1"/>
  <c r="P368" i="1"/>
  <c r="Q368" i="1"/>
  <c r="L369" i="1"/>
  <c r="A384" i="1"/>
  <c r="X383" i="1"/>
  <c r="K383" i="1"/>
  <c r="AB388" i="1"/>
  <c r="AJ384" i="1" l="1"/>
  <c r="Z383" i="1"/>
  <c r="AA383" i="1" s="1"/>
  <c r="AH383" i="1" s="1"/>
  <c r="I384" i="1"/>
  <c r="H384" i="1" s="1"/>
  <c r="C384" i="1"/>
  <c r="Y383" i="1"/>
  <c r="S383" i="1"/>
  <c r="T383" i="1" s="1"/>
  <c r="J366" i="1"/>
  <c r="F367" i="1"/>
  <c r="J367" i="1" s="1"/>
  <c r="AB389" i="1"/>
  <c r="AC368" i="1"/>
  <c r="AE368" i="1" s="1"/>
  <c r="AF368" i="1" s="1"/>
  <c r="AH368" i="1" s="1"/>
  <c r="G368" i="1"/>
  <c r="X384" i="1"/>
  <c r="A385" i="1"/>
  <c r="K384" i="1"/>
  <c r="M369" i="1"/>
  <c r="N369" i="1" s="1"/>
  <c r="L370" i="1"/>
  <c r="O367" i="1" l="1"/>
  <c r="R367" i="1" s="1"/>
  <c r="M370" i="1"/>
  <c r="N370" i="1" s="1"/>
  <c r="L371" i="1"/>
  <c r="F368" i="1"/>
  <c r="O368" i="1" s="1"/>
  <c r="X385" i="1"/>
  <c r="K385" i="1"/>
  <c r="A386" i="1"/>
  <c r="AC369" i="1"/>
  <c r="AE369" i="1" s="1"/>
  <c r="AF369" i="1" s="1"/>
  <c r="G369" i="1"/>
  <c r="Y384" i="1"/>
  <c r="AJ385" i="1"/>
  <c r="Z384" i="1"/>
  <c r="AA384" i="1" s="1"/>
  <c r="AH384" i="1" s="1"/>
  <c r="I385" i="1"/>
  <c r="H385" i="1" s="1"/>
  <c r="C385" i="1"/>
  <c r="S384" i="1"/>
  <c r="T384" i="1" s="1"/>
  <c r="AB390" i="1"/>
  <c r="R368" i="1" l="1"/>
  <c r="P369" i="1"/>
  <c r="K386" i="1"/>
  <c r="A387" i="1"/>
  <c r="X386" i="1"/>
  <c r="J368" i="1"/>
  <c r="Y385" i="1"/>
  <c r="AJ386" i="1"/>
  <c r="I386" i="1"/>
  <c r="H386" i="1" s="1"/>
  <c r="C386" i="1"/>
  <c r="Z385" i="1"/>
  <c r="AA385" i="1" s="1"/>
  <c r="AH385" i="1" s="1"/>
  <c r="S385" i="1"/>
  <c r="T385" i="1" s="1"/>
  <c r="AC370" i="1"/>
  <c r="AE370" i="1" s="1"/>
  <c r="AF370" i="1" s="1"/>
  <c r="G370" i="1"/>
  <c r="AB391" i="1"/>
  <c r="F369" i="1"/>
  <c r="J369" i="1" s="1"/>
  <c r="M371" i="1"/>
  <c r="N371" i="1" s="1"/>
  <c r="L372" i="1"/>
  <c r="O369" i="1" l="1"/>
  <c r="F370" i="1"/>
  <c r="O370" i="1" s="1"/>
  <c r="K387" i="1"/>
  <c r="A388" i="1"/>
  <c r="X387" i="1"/>
  <c r="AC371" i="1"/>
  <c r="AE371" i="1" s="1"/>
  <c r="AF371" i="1" s="1"/>
  <c r="G371" i="1"/>
  <c r="AB392" i="1"/>
  <c r="Q369" i="1"/>
  <c r="Q370" i="1" s="1"/>
  <c r="Q371" i="1" s="1"/>
  <c r="Q372" i="1" s="1"/>
  <c r="P370" i="1"/>
  <c r="P371" i="1" s="1"/>
  <c r="P372" i="1" s="1"/>
  <c r="M372" i="1"/>
  <c r="N372" i="1" s="1"/>
  <c r="L373" i="1"/>
  <c r="Z386" i="1"/>
  <c r="AA386" i="1" s="1"/>
  <c r="AH386" i="1" s="1"/>
  <c r="I387" i="1"/>
  <c r="H387" i="1" s="1"/>
  <c r="AJ387" i="1"/>
  <c r="C387" i="1"/>
  <c r="Y386" i="1"/>
  <c r="S386" i="1"/>
  <c r="T386" i="1" s="1"/>
  <c r="R370" i="1" l="1"/>
  <c r="X388" i="1"/>
  <c r="A389" i="1"/>
  <c r="K388" i="1"/>
  <c r="J370" i="1"/>
  <c r="AC372" i="1"/>
  <c r="AE372" i="1" s="1"/>
  <c r="AF372" i="1" s="1"/>
  <c r="G372" i="1"/>
  <c r="AB393" i="1"/>
  <c r="M373" i="1"/>
  <c r="N373" i="1" s="1"/>
  <c r="P373" i="1"/>
  <c r="Q373" i="1"/>
  <c r="L374" i="1"/>
  <c r="R369" i="1"/>
  <c r="F371" i="1"/>
  <c r="O371" i="1" s="1"/>
  <c r="R371" i="1" s="1"/>
  <c r="Z387" i="1"/>
  <c r="AA387" i="1" s="1"/>
  <c r="AH387" i="1" s="1"/>
  <c r="AJ388" i="1"/>
  <c r="Y387" i="1"/>
  <c r="I388" i="1"/>
  <c r="H388" i="1" s="1"/>
  <c r="C388" i="1"/>
  <c r="S387" i="1"/>
  <c r="T387" i="1" s="1"/>
  <c r="J371" i="1" l="1"/>
  <c r="AB394" i="1"/>
  <c r="Y388" i="1"/>
  <c r="C389" i="1"/>
  <c r="I389" i="1"/>
  <c r="H389" i="1" s="1"/>
  <c r="Z388" i="1"/>
  <c r="AA388" i="1" s="1"/>
  <c r="AH388" i="1" s="1"/>
  <c r="AJ389" i="1"/>
  <c r="S388" i="1"/>
  <c r="T388" i="1" s="1"/>
  <c r="AC373" i="1"/>
  <c r="AE373" i="1" s="1"/>
  <c r="AF373" i="1" s="1"/>
  <c r="G373" i="1"/>
  <c r="F372" i="1"/>
  <c r="O372" i="1" s="1"/>
  <c r="R372" i="1" s="1"/>
  <c r="M374" i="1"/>
  <c r="N374" i="1" s="1"/>
  <c r="P374" i="1"/>
  <c r="Q374" i="1"/>
  <c r="L375" i="1"/>
  <c r="A390" i="1"/>
  <c r="X389" i="1"/>
  <c r="K389" i="1"/>
  <c r="J372" i="1" l="1"/>
  <c r="Z389" i="1"/>
  <c r="AA389" i="1" s="1"/>
  <c r="AH389" i="1" s="1"/>
  <c r="I390" i="1"/>
  <c r="H390" i="1" s="1"/>
  <c r="Y389" i="1"/>
  <c r="C390" i="1"/>
  <c r="AJ390" i="1"/>
  <c r="S389" i="1"/>
  <c r="T389" i="1" s="1"/>
  <c r="M375" i="1"/>
  <c r="N375" i="1" s="1"/>
  <c r="P375" i="1"/>
  <c r="Q375" i="1"/>
  <c r="L376" i="1"/>
  <c r="A391" i="1"/>
  <c r="X390" i="1"/>
  <c r="K390" i="1"/>
  <c r="F373" i="1"/>
  <c r="J373" i="1" s="1"/>
  <c r="AC374" i="1"/>
  <c r="AE374" i="1" s="1"/>
  <c r="AF374" i="1" s="1"/>
  <c r="G374" i="1"/>
  <c r="AB395" i="1"/>
  <c r="O373" i="1" l="1"/>
  <c r="R373" i="1" s="1"/>
  <c r="AC375" i="1"/>
  <c r="AE375" i="1" s="1"/>
  <c r="AF375" i="1" s="1"/>
  <c r="G375" i="1"/>
  <c r="Z390" i="1"/>
  <c r="AA390" i="1" s="1"/>
  <c r="AH390" i="1" s="1"/>
  <c r="AJ391" i="1"/>
  <c r="I391" i="1"/>
  <c r="H391" i="1" s="1"/>
  <c r="C391" i="1"/>
  <c r="Y390" i="1"/>
  <c r="S390" i="1"/>
  <c r="T390" i="1" s="1"/>
  <c r="AB396" i="1"/>
  <c r="X391" i="1"/>
  <c r="K391" i="1"/>
  <c r="A392" i="1"/>
  <c r="M376" i="1"/>
  <c r="N376" i="1" s="1"/>
  <c r="P376" i="1"/>
  <c r="Q376" i="1"/>
  <c r="L377" i="1"/>
  <c r="F374" i="1"/>
  <c r="O374" i="1" s="1"/>
  <c r="R374" i="1" s="1"/>
  <c r="M377" i="1" l="1"/>
  <c r="N377" i="1" s="1"/>
  <c r="P377" i="1"/>
  <c r="Q377" i="1"/>
  <c r="L378" i="1"/>
  <c r="X392" i="1"/>
  <c r="A393" i="1"/>
  <c r="K392" i="1"/>
  <c r="AB397" i="1"/>
  <c r="F375" i="1"/>
  <c r="O375" i="1" s="1"/>
  <c r="R375" i="1" s="1"/>
  <c r="J374" i="1"/>
  <c r="AC376" i="1"/>
  <c r="AE376" i="1" s="1"/>
  <c r="AF376" i="1" s="1"/>
  <c r="G376" i="1"/>
  <c r="C392" i="1"/>
  <c r="Z391" i="1"/>
  <c r="AA391" i="1" s="1"/>
  <c r="AH391" i="1" s="1"/>
  <c r="I392" i="1"/>
  <c r="H392" i="1" s="1"/>
  <c r="AJ392" i="1"/>
  <c r="Y391" i="1"/>
  <c r="S391" i="1"/>
  <c r="T391" i="1" s="1"/>
  <c r="J375" i="1" l="1"/>
  <c r="X393" i="1"/>
  <c r="K393" i="1"/>
  <c r="A394" i="1"/>
  <c r="Y392" i="1"/>
  <c r="I393" i="1"/>
  <c r="H393" i="1" s="1"/>
  <c r="AJ393" i="1"/>
  <c r="C393" i="1"/>
  <c r="Z392" i="1"/>
  <c r="AA392" i="1" s="1"/>
  <c r="AH392" i="1" s="1"/>
  <c r="S392" i="1"/>
  <c r="T392" i="1" s="1"/>
  <c r="AB398" i="1"/>
  <c r="AC377" i="1"/>
  <c r="AE377" i="1" s="1"/>
  <c r="AF377" i="1" s="1"/>
  <c r="G377" i="1"/>
  <c r="F376" i="1"/>
  <c r="J376" i="1" s="1"/>
  <c r="M378" i="1"/>
  <c r="N378" i="1" s="1"/>
  <c r="P378" i="1"/>
  <c r="Q378" i="1"/>
  <c r="L379" i="1"/>
  <c r="AC378" i="1" l="1"/>
  <c r="AE378" i="1" s="1"/>
  <c r="AF378" i="1" s="1"/>
  <c r="G378" i="1"/>
  <c r="AJ394" i="1"/>
  <c r="I394" i="1"/>
  <c r="H394" i="1" s="1"/>
  <c r="Z393" i="1"/>
  <c r="AA393" i="1" s="1"/>
  <c r="AH393" i="1" s="1"/>
  <c r="C394" i="1"/>
  <c r="Y393" i="1"/>
  <c r="S393" i="1"/>
  <c r="T393" i="1" s="1"/>
  <c r="M379" i="1"/>
  <c r="N379" i="1" s="1"/>
  <c r="P379" i="1"/>
  <c r="Q379" i="1"/>
  <c r="L380" i="1"/>
  <c r="F377" i="1"/>
  <c r="J377" i="1" s="1"/>
  <c r="O376" i="1"/>
  <c r="R376" i="1" s="1"/>
  <c r="A395" i="1"/>
  <c r="X394" i="1"/>
  <c r="K394" i="1"/>
  <c r="AB399" i="1"/>
  <c r="Y394" i="1" l="1"/>
  <c r="I395" i="1"/>
  <c r="H395" i="1" s="1"/>
  <c r="Z394" i="1"/>
  <c r="AA394" i="1" s="1"/>
  <c r="AH394" i="1" s="1"/>
  <c r="AJ395" i="1"/>
  <c r="C395" i="1"/>
  <c r="S394" i="1"/>
  <c r="T394" i="1" s="1"/>
  <c r="O377" i="1"/>
  <c r="R377" i="1" s="1"/>
  <c r="F378" i="1"/>
  <c r="J378" i="1" s="1"/>
  <c r="AC379" i="1"/>
  <c r="AE379" i="1" s="1"/>
  <c r="AF379" i="1" s="1"/>
  <c r="G379" i="1"/>
  <c r="AB400" i="1"/>
  <c r="X395" i="1"/>
  <c r="A396" i="1"/>
  <c r="K395" i="1"/>
  <c r="M380" i="1"/>
  <c r="N380" i="1" s="1"/>
  <c r="P380" i="1"/>
  <c r="Q380" i="1"/>
  <c r="L381" i="1"/>
  <c r="O378" i="1" l="1"/>
  <c r="R378" i="1" s="1"/>
  <c r="X396" i="1"/>
  <c r="A397" i="1"/>
  <c r="K396" i="1"/>
  <c r="AC380" i="1"/>
  <c r="AE380" i="1" s="1"/>
  <c r="AF380" i="1" s="1"/>
  <c r="G380" i="1"/>
  <c r="AJ396" i="1"/>
  <c r="Z395" i="1"/>
  <c r="AA395" i="1" s="1"/>
  <c r="AH395" i="1" s="1"/>
  <c r="I396" i="1"/>
  <c r="H396" i="1" s="1"/>
  <c r="C396" i="1"/>
  <c r="Y395" i="1"/>
  <c r="S395" i="1"/>
  <c r="T395" i="1" s="1"/>
  <c r="F379" i="1"/>
  <c r="O379" i="1" s="1"/>
  <c r="R379" i="1" s="1"/>
  <c r="M381" i="1"/>
  <c r="N381" i="1" s="1"/>
  <c r="P381" i="1"/>
  <c r="Q381" i="1"/>
  <c r="L382" i="1"/>
  <c r="AB401" i="1"/>
  <c r="M382" i="1" l="1"/>
  <c r="N382" i="1" s="1"/>
  <c r="P382" i="1"/>
  <c r="Q382" i="1"/>
  <c r="L383" i="1"/>
  <c r="J379" i="1"/>
  <c r="F380" i="1"/>
  <c r="O380" i="1" s="1"/>
  <c r="R380" i="1" s="1"/>
  <c r="Y396" i="1"/>
  <c r="I397" i="1"/>
  <c r="H397" i="1" s="1"/>
  <c r="Z396" i="1"/>
  <c r="AA396" i="1" s="1"/>
  <c r="AH396" i="1" s="1"/>
  <c r="AJ397" i="1"/>
  <c r="C397" i="1"/>
  <c r="S396" i="1"/>
  <c r="T396" i="1" s="1"/>
  <c r="AB402" i="1"/>
  <c r="AC381" i="1"/>
  <c r="AE381" i="1" s="1"/>
  <c r="AF381" i="1" s="1"/>
  <c r="G381" i="1"/>
  <c r="X397" i="1"/>
  <c r="K397" i="1"/>
  <c r="A398" i="1"/>
  <c r="J380" i="1" l="1"/>
  <c r="AB403" i="1"/>
  <c r="K398" i="1"/>
  <c r="A399" i="1"/>
  <c r="X398" i="1"/>
  <c r="F381" i="1"/>
  <c r="O381" i="1" s="1"/>
  <c r="R381" i="1" s="1"/>
  <c r="AC382" i="1"/>
  <c r="AE382" i="1" s="1"/>
  <c r="AF382" i="1" s="1"/>
  <c r="G382" i="1"/>
  <c r="Z397" i="1"/>
  <c r="AA397" i="1" s="1"/>
  <c r="AH397" i="1" s="1"/>
  <c r="I398" i="1"/>
  <c r="H398" i="1" s="1"/>
  <c r="AJ398" i="1"/>
  <c r="C398" i="1"/>
  <c r="Y397" i="1"/>
  <c r="S397" i="1"/>
  <c r="T397" i="1" s="1"/>
  <c r="M383" i="1"/>
  <c r="N383" i="1" s="1"/>
  <c r="P383" i="1"/>
  <c r="Q383" i="1"/>
  <c r="L384" i="1"/>
  <c r="J381" i="1" l="1"/>
  <c r="Z398" i="1"/>
  <c r="AA398" i="1" s="1"/>
  <c r="AH398" i="1" s="1"/>
  <c r="I399" i="1"/>
  <c r="H399" i="1" s="1"/>
  <c r="AJ399" i="1"/>
  <c r="Y398" i="1"/>
  <c r="C399" i="1"/>
  <c r="S398" i="1"/>
  <c r="T398" i="1" s="1"/>
  <c r="AB404" i="1"/>
  <c r="M384" i="1"/>
  <c r="N384" i="1" s="1"/>
  <c r="P384" i="1"/>
  <c r="Q384" i="1"/>
  <c r="L385" i="1"/>
  <c r="A400" i="1"/>
  <c r="X399" i="1"/>
  <c r="K399" i="1"/>
  <c r="AC383" i="1"/>
  <c r="AE383" i="1" s="1"/>
  <c r="AF383" i="1" s="1"/>
  <c r="G383" i="1"/>
  <c r="F382" i="1"/>
  <c r="J382" i="1" s="1"/>
  <c r="F383" i="1" l="1"/>
  <c r="O383" i="1" s="1"/>
  <c r="R383" i="1" s="1"/>
  <c r="X400" i="1"/>
  <c r="K400" i="1"/>
  <c r="A401" i="1"/>
  <c r="O382" i="1"/>
  <c r="R382" i="1" s="1"/>
  <c r="Y399" i="1"/>
  <c r="I400" i="1"/>
  <c r="H400" i="1" s="1"/>
  <c r="C400" i="1"/>
  <c r="AJ400" i="1"/>
  <c r="Z399" i="1"/>
  <c r="AA399" i="1" s="1"/>
  <c r="AH399" i="1" s="1"/>
  <c r="S399" i="1"/>
  <c r="T399" i="1" s="1"/>
  <c r="AC384" i="1"/>
  <c r="AE384" i="1" s="1"/>
  <c r="AF384" i="1" s="1"/>
  <c r="G384" i="1"/>
  <c r="AB405" i="1"/>
  <c r="M385" i="1"/>
  <c r="N385" i="1" s="1"/>
  <c r="P385" i="1"/>
  <c r="Q385" i="1"/>
  <c r="L386" i="1"/>
  <c r="J383" i="1" l="1"/>
  <c r="AC385" i="1"/>
  <c r="AE385" i="1" s="1"/>
  <c r="AF385" i="1" s="1"/>
  <c r="G385" i="1"/>
  <c r="F384" i="1"/>
  <c r="J384" i="1" s="1"/>
  <c r="A402" i="1"/>
  <c r="K401" i="1"/>
  <c r="X401" i="1"/>
  <c r="M386" i="1"/>
  <c r="N386" i="1" s="1"/>
  <c r="P386" i="1"/>
  <c r="Q386" i="1"/>
  <c r="L387" i="1"/>
  <c r="AB406" i="1"/>
  <c r="Y400" i="1"/>
  <c r="D399" i="1" s="1"/>
  <c r="C401" i="1"/>
  <c r="AJ401" i="1"/>
  <c r="I401" i="1"/>
  <c r="H401" i="1" s="1"/>
  <c r="Z400" i="1"/>
  <c r="S400" i="1"/>
  <c r="T400" i="1" s="1"/>
  <c r="O384" i="1" l="1"/>
  <c r="R384" i="1" s="1"/>
  <c r="U399" i="1"/>
  <c r="E399" i="1"/>
  <c r="AA400" i="1"/>
  <c r="D395" i="1"/>
  <c r="E401" i="1"/>
  <c r="D397" i="1"/>
  <c r="K402" i="1"/>
  <c r="A403" i="1"/>
  <c r="X402" i="1"/>
  <c r="AC386" i="1"/>
  <c r="AE386" i="1" s="1"/>
  <c r="AF386" i="1" s="1"/>
  <c r="G386" i="1"/>
  <c r="F385" i="1"/>
  <c r="O385" i="1" s="1"/>
  <c r="R385" i="1" s="1"/>
  <c r="D400" i="1"/>
  <c r="D69" i="1"/>
  <c r="D65" i="1"/>
  <c r="D66" i="1"/>
  <c r="D67" i="1"/>
  <c r="D68" i="1"/>
  <c r="D70" i="1"/>
  <c r="D71" i="1"/>
  <c r="D73" i="1"/>
  <c r="D72" i="1"/>
  <c r="D74" i="1"/>
  <c r="D76" i="1"/>
  <c r="D75" i="1"/>
  <c r="D77" i="1"/>
  <c r="D81" i="1"/>
  <c r="D78" i="1"/>
  <c r="D80" i="1"/>
  <c r="D79" i="1"/>
  <c r="D82" i="1"/>
  <c r="D83" i="1"/>
  <c r="D86" i="1"/>
  <c r="D85" i="1"/>
  <c r="D84" i="1"/>
  <c r="D88" i="1"/>
  <c r="D87" i="1"/>
  <c r="D90" i="1"/>
  <c r="D92" i="1"/>
  <c r="D91" i="1"/>
  <c r="D89" i="1"/>
  <c r="D93" i="1"/>
  <c r="D95" i="1"/>
  <c r="D94" i="1"/>
  <c r="D97" i="1"/>
  <c r="D96" i="1"/>
  <c r="D100" i="1"/>
  <c r="D102" i="1"/>
  <c r="D99" i="1"/>
  <c r="D98" i="1"/>
  <c r="D101" i="1"/>
  <c r="D103" i="1"/>
  <c r="D104" i="1"/>
  <c r="D105" i="1"/>
  <c r="D109" i="1"/>
  <c r="D107" i="1"/>
  <c r="D106" i="1"/>
  <c r="D108" i="1"/>
  <c r="D112" i="1"/>
  <c r="D110" i="1"/>
  <c r="D113" i="1"/>
  <c r="D114" i="1"/>
  <c r="D111" i="1"/>
  <c r="D115" i="1"/>
  <c r="D116" i="1"/>
  <c r="D119" i="1"/>
  <c r="D117" i="1"/>
  <c r="D118" i="1"/>
  <c r="D120" i="1"/>
  <c r="D123" i="1"/>
  <c r="D121" i="1"/>
  <c r="D125" i="1"/>
  <c r="D122" i="1"/>
  <c r="D126" i="1"/>
  <c r="D124" i="1"/>
  <c r="D127" i="1"/>
  <c r="D128" i="1"/>
  <c r="D129" i="1"/>
  <c r="D130" i="1"/>
  <c r="D131" i="1"/>
  <c r="D132" i="1"/>
  <c r="D135" i="1"/>
  <c r="D134" i="1"/>
  <c r="D133" i="1"/>
  <c r="D137" i="1"/>
  <c r="D139" i="1"/>
  <c r="D136" i="1"/>
  <c r="D138" i="1"/>
  <c r="D140" i="1"/>
  <c r="D143" i="1"/>
  <c r="D141" i="1"/>
  <c r="D142" i="1"/>
  <c r="D144" i="1"/>
  <c r="D145" i="1"/>
  <c r="D146" i="1"/>
  <c r="D147" i="1"/>
  <c r="D148" i="1"/>
  <c r="D149" i="1"/>
  <c r="D153" i="1"/>
  <c r="D150" i="1"/>
  <c r="D151" i="1"/>
  <c r="D154" i="1"/>
  <c r="D152" i="1"/>
  <c r="D157" i="1"/>
  <c r="D156" i="1"/>
  <c r="D155" i="1"/>
  <c r="D158" i="1"/>
  <c r="D159" i="1"/>
  <c r="D160" i="1"/>
  <c r="D164" i="1"/>
  <c r="D161" i="1"/>
  <c r="D163" i="1"/>
  <c r="D162" i="1"/>
  <c r="D165" i="1"/>
  <c r="D166" i="1"/>
  <c r="D171" i="1"/>
  <c r="D167" i="1"/>
  <c r="D172" i="1"/>
  <c r="D169" i="1"/>
  <c r="D168" i="1"/>
  <c r="D170" i="1"/>
  <c r="D173" i="1"/>
  <c r="D174" i="1"/>
  <c r="D176" i="1"/>
  <c r="D175" i="1"/>
  <c r="D180" i="1"/>
  <c r="D177" i="1"/>
  <c r="D178" i="1"/>
  <c r="D179" i="1"/>
  <c r="D181" i="1"/>
  <c r="D183" i="1"/>
  <c r="D182" i="1"/>
  <c r="D184" i="1"/>
  <c r="D186" i="1"/>
  <c r="D185" i="1"/>
  <c r="D188" i="1"/>
  <c r="D189" i="1"/>
  <c r="D187" i="1"/>
  <c r="D191" i="1"/>
  <c r="D190" i="1"/>
  <c r="D193" i="1"/>
  <c r="D195" i="1"/>
  <c r="D192" i="1"/>
  <c r="D194" i="1"/>
  <c r="D196" i="1"/>
  <c r="D198" i="1"/>
  <c r="D197" i="1"/>
  <c r="D199" i="1"/>
  <c r="D202" i="1"/>
  <c r="D200" i="1"/>
  <c r="D201" i="1"/>
  <c r="D205" i="1"/>
  <c r="D204" i="1"/>
  <c r="D203" i="1"/>
  <c r="D207" i="1"/>
  <c r="D206" i="1"/>
  <c r="D208" i="1"/>
  <c r="D210" i="1"/>
  <c r="D209" i="1"/>
  <c r="D211" i="1"/>
  <c r="D212" i="1"/>
  <c r="D215" i="1"/>
  <c r="D213" i="1"/>
  <c r="D214" i="1"/>
  <c r="D216" i="1"/>
  <c r="D218" i="1"/>
  <c r="D217" i="1"/>
  <c r="D219" i="1"/>
  <c r="D220" i="1"/>
  <c r="D223" i="1"/>
  <c r="D221" i="1"/>
  <c r="D222" i="1"/>
  <c r="D224" i="1"/>
  <c r="D225" i="1"/>
  <c r="D226" i="1"/>
  <c r="D227" i="1"/>
  <c r="D230" i="1"/>
  <c r="D231" i="1"/>
  <c r="D229" i="1"/>
  <c r="D228" i="1"/>
  <c r="D235" i="1"/>
  <c r="D232" i="1"/>
  <c r="D233" i="1"/>
  <c r="D234" i="1"/>
  <c r="D237" i="1"/>
  <c r="D236" i="1"/>
  <c r="D238" i="1"/>
  <c r="D239" i="1"/>
  <c r="D240" i="1"/>
  <c r="D242" i="1"/>
  <c r="D241" i="1"/>
  <c r="D245" i="1"/>
  <c r="D243" i="1"/>
  <c r="D244" i="1"/>
  <c r="D246" i="1"/>
  <c r="D249" i="1"/>
  <c r="D247" i="1"/>
  <c r="D248" i="1"/>
  <c r="D250" i="1"/>
  <c r="D251" i="1"/>
  <c r="D255" i="1"/>
  <c r="D252" i="1"/>
  <c r="D253" i="1"/>
  <c r="D254" i="1"/>
  <c r="D256" i="1"/>
  <c r="D257" i="1"/>
  <c r="D259" i="1"/>
  <c r="D260" i="1"/>
  <c r="D258" i="1"/>
  <c r="D262" i="1"/>
  <c r="D263" i="1"/>
  <c r="D261" i="1"/>
  <c r="D264" i="1"/>
  <c r="D266" i="1"/>
  <c r="D265" i="1"/>
  <c r="D267" i="1"/>
  <c r="D268" i="1"/>
  <c r="D269" i="1"/>
  <c r="D270" i="1"/>
  <c r="D271" i="1"/>
  <c r="D274" i="1"/>
  <c r="D273" i="1"/>
  <c r="D272" i="1"/>
  <c r="D275" i="1"/>
  <c r="D276" i="1"/>
  <c r="D278" i="1"/>
  <c r="D277" i="1"/>
  <c r="D280" i="1"/>
  <c r="D281" i="1"/>
  <c r="D279" i="1"/>
  <c r="D282" i="1"/>
  <c r="D283" i="1"/>
  <c r="D284" i="1"/>
  <c r="D285" i="1"/>
  <c r="D286" i="1"/>
  <c r="D288" i="1"/>
  <c r="D287" i="1"/>
  <c r="D290" i="1"/>
  <c r="D289" i="1"/>
  <c r="D292" i="1"/>
  <c r="D293" i="1"/>
  <c r="D291" i="1"/>
  <c r="D296" i="1"/>
  <c r="D294" i="1"/>
  <c r="D295" i="1"/>
  <c r="D299" i="1"/>
  <c r="D297" i="1"/>
  <c r="D298" i="1"/>
  <c r="D301" i="1"/>
  <c r="D300" i="1"/>
  <c r="D302" i="1"/>
  <c r="D306" i="1"/>
  <c r="D303" i="1"/>
  <c r="D305" i="1"/>
  <c r="D307" i="1"/>
  <c r="D304" i="1"/>
  <c r="D309" i="1"/>
  <c r="D308" i="1"/>
  <c r="D310" i="1"/>
  <c r="D312" i="1"/>
  <c r="D311" i="1"/>
  <c r="D317" i="1"/>
  <c r="D313" i="1"/>
  <c r="D315" i="1"/>
  <c r="D314" i="1"/>
  <c r="D316" i="1"/>
  <c r="D322" i="1"/>
  <c r="D318" i="1"/>
  <c r="D319" i="1"/>
  <c r="D323" i="1"/>
  <c r="D320" i="1"/>
  <c r="D321" i="1"/>
  <c r="D324" i="1"/>
  <c r="D329" i="1"/>
  <c r="D326" i="1"/>
  <c r="D325" i="1"/>
  <c r="D327" i="1"/>
  <c r="D331" i="1"/>
  <c r="D330" i="1"/>
  <c r="D328" i="1"/>
  <c r="D337" i="1"/>
  <c r="D333" i="1"/>
  <c r="D332" i="1"/>
  <c r="D336" i="1"/>
  <c r="D334" i="1"/>
  <c r="D335" i="1"/>
  <c r="D339" i="1"/>
  <c r="D338" i="1"/>
  <c r="D341" i="1"/>
  <c r="D340" i="1"/>
  <c r="D342" i="1"/>
  <c r="D343" i="1"/>
  <c r="D344" i="1"/>
  <c r="D345" i="1"/>
  <c r="D346" i="1"/>
  <c r="D348" i="1"/>
  <c r="D347" i="1"/>
  <c r="D351" i="1"/>
  <c r="D350" i="1"/>
  <c r="D353" i="1"/>
  <c r="D349" i="1"/>
  <c r="D352" i="1"/>
  <c r="D354" i="1"/>
  <c r="D355" i="1"/>
  <c r="D358" i="1"/>
  <c r="D357" i="1"/>
  <c r="D356" i="1"/>
  <c r="D359" i="1"/>
  <c r="D362" i="1"/>
  <c r="D360" i="1"/>
  <c r="D363" i="1"/>
  <c r="D361" i="1"/>
  <c r="D364" i="1"/>
  <c r="D368" i="1"/>
  <c r="D370" i="1"/>
  <c r="D366" i="1"/>
  <c r="D365" i="1"/>
  <c r="D367" i="1"/>
  <c r="D369" i="1"/>
  <c r="D374" i="1"/>
  <c r="D371" i="1"/>
  <c r="D372" i="1"/>
  <c r="D373" i="1"/>
  <c r="D375" i="1"/>
  <c r="D376" i="1"/>
  <c r="D377" i="1"/>
  <c r="D378" i="1"/>
  <c r="D379" i="1"/>
  <c r="D380" i="1"/>
  <c r="D382" i="1"/>
  <c r="D385" i="1"/>
  <c r="D383" i="1"/>
  <c r="D381" i="1"/>
  <c r="D384" i="1"/>
  <c r="D386" i="1"/>
  <c r="D387" i="1"/>
  <c r="D388" i="1"/>
  <c r="D390" i="1"/>
  <c r="D389" i="1"/>
  <c r="D391" i="1"/>
  <c r="D392" i="1"/>
  <c r="D396" i="1"/>
  <c r="D398" i="1"/>
  <c r="D394" i="1"/>
  <c r="M387" i="1"/>
  <c r="N387" i="1" s="1"/>
  <c r="P387" i="1"/>
  <c r="Q387" i="1"/>
  <c r="L388" i="1"/>
  <c r="I402" i="1"/>
  <c r="H402" i="1" s="1"/>
  <c r="Z401" i="1"/>
  <c r="AA401" i="1" s="1"/>
  <c r="AH401" i="1" s="1"/>
  <c r="Y401" i="1"/>
  <c r="AJ402" i="1"/>
  <c r="C402" i="1"/>
  <c r="S401" i="1"/>
  <c r="U401" i="1" s="1"/>
  <c r="AB407" i="1"/>
  <c r="D393" i="1"/>
  <c r="J385" i="1" l="1"/>
  <c r="AC387" i="1"/>
  <c r="AE387" i="1" s="1"/>
  <c r="AF387" i="1" s="1"/>
  <c r="G387" i="1"/>
  <c r="U392" i="1"/>
  <c r="E392" i="1"/>
  <c r="U388" i="1"/>
  <c r="E388" i="1"/>
  <c r="U381" i="1"/>
  <c r="E381" i="1"/>
  <c r="V381" i="1" s="1"/>
  <c r="U380" i="1"/>
  <c r="E380" i="1"/>
  <c r="V380" i="1" s="1"/>
  <c r="U376" i="1"/>
  <c r="E376" i="1"/>
  <c r="V376" i="1" s="1"/>
  <c r="U371" i="1"/>
  <c r="E371" i="1"/>
  <c r="V371" i="1" s="1"/>
  <c r="U365" i="1"/>
  <c r="E365" i="1"/>
  <c r="V365" i="1" s="1"/>
  <c r="U364" i="1"/>
  <c r="E364" i="1"/>
  <c r="V364" i="1" s="1"/>
  <c r="U362" i="1"/>
  <c r="E362" i="1"/>
  <c r="V362" i="1" s="1"/>
  <c r="U358" i="1"/>
  <c r="E358" i="1"/>
  <c r="V358" i="1" s="1"/>
  <c r="U349" i="1"/>
  <c r="E349" i="1"/>
  <c r="V349" i="1" s="1"/>
  <c r="U347" i="1"/>
  <c r="E347" i="1"/>
  <c r="V347" i="1" s="1"/>
  <c r="U344" i="1"/>
  <c r="E344" i="1"/>
  <c r="V344" i="1" s="1"/>
  <c r="U341" i="1"/>
  <c r="E341" i="1"/>
  <c r="V341" i="1" s="1"/>
  <c r="U334" i="1"/>
  <c r="E334" i="1"/>
  <c r="V334" i="1" s="1"/>
  <c r="U337" i="1"/>
  <c r="E337" i="1"/>
  <c r="V337" i="1" s="1"/>
  <c r="U327" i="1"/>
  <c r="E327" i="1"/>
  <c r="V327" i="1" s="1"/>
  <c r="U324" i="1"/>
  <c r="E324" i="1"/>
  <c r="V324" i="1" s="1"/>
  <c r="U319" i="1"/>
  <c r="E319" i="1"/>
  <c r="V319" i="1" s="1"/>
  <c r="U314" i="1"/>
  <c r="E314" i="1"/>
  <c r="V314" i="1" s="1"/>
  <c r="U311" i="1"/>
  <c r="E311" i="1"/>
  <c r="V311" i="1" s="1"/>
  <c r="U309" i="1"/>
  <c r="E309" i="1"/>
  <c r="V309" i="1" s="1"/>
  <c r="U303" i="1"/>
  <c r="E303" i="1"/>
  <c r="V303" i="1" s="1"/>
  <c r="U301" i="1"/>
  <c r="E301" i="1"/>
  <c r="V301" i="1" s="1"/>
  <c r="U295" i="1"/>
  <c r="E295" i="1"/>
  <c r="V295" i="1" s="1"/>
  <c r="U293" i="1"/>
  <c r="E293" i="1"/>
  <c r="V293" i="1" s="1"/>
  <c r="U287" i="1"/>
  <c r="E287" i="1"/>
  <c r="V287" i="1" s="1"/>
  <c r="U284" i="1"/>
  <c r="E284" i="1"/>
  <c r="V284" i="1" s="1"/>
  <c r="U281" i="1"/>
  <c r="E281" i="1"/>
  <c r="V281" i="1" s="1"/>
  <c r="U276" i="1"/>
  <c r="E276" i="1"/>
  <c r="V276" i="1" s="1"/>
  <c r="U274" i="1"/>
  <c r="E274" i="1"/>
  <c r="V274" i="1" s="1"/>
  <c r="U268" i="1"/>
  <c r="E268" i="1"/>
  <c r="V268" i="1" s="1"/>
  <c r="U264" i="1"/>
  <c r="E264" i="1"/>
  <c r="V264" i="1" s="1"/>
  <c r="U258" i="1"/>
  <c r="E258" i="1"/>
  <c r="V258" i="1" s="1"/>
  <c r="U256" i="1"/>
  <c r="E256" i="1"/>
  <c r="V256" i="1" s="1"/>
  <c r="U255" i="1"/>
  <c r="E255" i="1"/>
  <c r="V255" i="1" s="1"/>
  <c r="U247" i="1"/>
  <c r="E247" i="1"/>
  <c r="V247" i="1" s="1"/>
  <c r="U243" i="1"/>
  <c r="E243" i="1"/>
  <c r="V243" i="1" s="1"/>
  <c r="U240" i="1"/>
  <c r="E240" i="1"/>
  <c r="V240" i="1" s="1"/>
  <c r="U237" i="1"/>
  <c r="E237" i="1"/>
  <c r="V237" i="1" s="1"/>
  <c r="U235" i="1"/>
  <c r="E235" i="1"/>
  <c r="V235" i="1" s="1"/>
  <c r="U230" i="1"/>
  <c r="E230" i="1"/>
  <c r="V230" i="1" s="1"/>
  <c r="U224" i="1"/>
  <c r="E224" i="1"/>
  <c r="V224" i="1" s="1"/>
  <c r="U220" i="1"/>
  <c r="E220" i="1"/>
  <c r="V220" i="1" s="1"/>
  <c r="U216" i="1"/>
  <c r="E216" i="1"/>
  <c r="V216" i="1" s="1"/>
  <c r="U212" i="1"/>
  <c r="E212" i="1"/>
  <c r="V212" i="1" s="1"/>
  <c r="U208" i="1"/>
  <c r="E208" i="1"/>
  <c r="V208" i="1" s="1"/>
  <c r="U204" i="1"/>
  <c r="E204" i="1"/>
  <c r="V204" i="1" s="1"/>
  <c r="U202" i="1"/>
  <c r="E202" i="1"/>
  <c r="V202" i="1" s="1"/>
  <c r="U196" i="1"/>
  <c r="E196" i="1"/>
  <c r="V196" i="1" s="1"/>
  <c r="U193" i="1"/>
  <c r="E193" i="1"/>
  <c r="V193" i="1" s="1"/>
  <c r="U189" i="1"/>
  <c r="E189" i="1"/>
  <c r="V189" i="1" s="1"/>
  <c r="U184" i="1"/>
  <c r="E184" i="1"/>
  <c r="V184" i="1" s="1"/>
  <c r="U179" i="1"/>
  <c r="E179" i="1"/>
  <c r="V179" i="1" s="1"/>
  <c r="U175" i="1"/>
  <c r="E175" i="1"/>
  <c r="V175" i="1" s="1"/>
  <c r="U170" i="1"/>
  <c r="E170" i="1"/>
  <c r="V170" i="1" s="1"/>
  <c r="U167" i="1"/>
  <c r="E167" i="1"/>
  <c r="V167" i="1" s="1"/>
  <c r="U162" i="1"/>
  <c r="E162" i="1"/>
  <c r="V162" i="1" s="1"/>
  <c r="U160" i="1"/>
  <c r="E160" i="1"/>
  <c r="V160" i="1" s="1"/>
  <c r="U156" i="1"/>
  <c r="E156" i="1"/>
  <c r="V156" i="1" s="1"/>
  <c r="U151" i="1"/>
  <c r="E151" i="1"/>
  <c r="V151" i="1" s="1"/>
  <c r="U148" i="1"/>
  <c r="E148" i="1"/>
  <c r="V148" i="1" s="1"/>
  <c r="U144" i="1"/>
  <c r="E144" i="1"/>
  <c r="V144" i="1" s="1"/>
  <c r="U140" i="1"/>
  <c r="E140" i="1"/>
  <c r="V140" i="1" s="1"/>
  <c r="U137" i="1"/>
  <c r="E137" i="1"/>
  <c r="V137" i="1" s="1"/>
  <c r="U132" i="1"/>
  <c r="E132" i="1"/>
  <c r="V132" i="1" s="1"/>
  <c r="U128" i="1"/>
  <c r="E128" i="1"/>
  <c r="V128" i="1" s="1"/>
  <c r="U122" i="1"/>
  <c r="E122" i="1"/>
  <c r="V122" i="1" s="1"/>
  <c r="U120" i="1"/>
  <c r="E120" i="1"/>
  <c r="V120" i="1" s="1"/>
  <c r="U116" i="1"/>
  <c r="E116" i="1"/>
  <c r="V116" i="1" s="1"/>
  <c r="U113" i="1"/>
  <c r="E113" i="1"/>
  <c r="V113" i="1" s="1"/>
  <c r="U106" i="1"/>
  <c r="E106" i="1"/>
  <c r="V106" i="1" s="1"/>
  <c r="U104" i="1"/>
  <c r="E104" i="1"/>
  <c r="V104" i="1" s="1"/>
  <c r="U99" i="1"/>
  <c r="E99" i="1"/>
  <c r="V99" i="1" s="1"/>
  <c r="U97" i="1"/>
  <c r="E97" i="1"/>
  <c r="V97" i="1" s="1"/>
  <c r="U89" i="1"/>
  <c r="E89" i="1"/>
  <c r="V89" i="1" s="1"/>
  <c r="U87" i="1"/>
  <c r="E87" i="1"/>
  <c r="V87" i="1" s="1"/>
  <c r="U86" i="1"/>
  <c r="E86" i="1"/>
  <c r="V86" i="1" s="1"/>
  <c r="U80" i="1"/>
  <c r="E80" i="1"/>
  <c r="V80" i="1" s="1"/>
  <c r="U75" i="1"/>
  <c r="E75" i="1"/>
  <c r="V75" i="1" s="1"/>
  <c r="U73" i="1"/>
  <c r="E73" i="1"/>
  <c r="V73" i="1" s="1"/>
  <c r="U67" i="1"/>
  <c r="E67" i="1"/>
  <c r="V67" i="1" s="1"/>
  <c r="U400" i="1"/>
  <c r="E400" i="1"/>
  <c r="F386" i="1"/>
  <c r="O386" i="1" s="1"/>
  <c r="R386" i="1" s="1"/>
  <c r="K403" i="1"/>
  <c r="A404" i="1"/>
  <c r="X403" i="1"/>
  <c r="T401" i="1"/>
  <c r="M388" i="1"/>
  <c r="N388" i="1" s="1"/>
  <c r="P388" i="1"/>
  <c r="Q388" i="1"/>
  <c r="L389" i="1"/>
  <c r="U394" i="1"/>
  <c r="E394" i="1"/>
  <c r="U391" i="1"/>
  <c r="E391" i="1"/>
  <c r="U387" i="1"/>
  <c r="E387" i="1"/>
  <c r="U383" i="1"/>
  <c r="E383" i="1"/>
  <c r="V383" i="1" s="1"/>
  <c r="U379" i="1"/>
  <c r="E379" i="1"/>
  <c r="V379" i="1" s="1"/>
  <c r="U375" i="1"/>
  <c r="E375" i="1"/>
  <c r="V375" i="1" s="1"/>
  <c r="U374" i="1"/>
  <c r="E374" i="1"/>
  <c r="V374" i="1" s="1"/>
  <c r="U366" i="1"/>
  <c r="E366" i="1"/>
  <c r="V366" i="1" s="1"/>
  <c r="U361" i="1"/>
  <c r="E361" i="1"/>
  <c r="V361" i="1" s="1"/>
  <c r="U359" i="1"/>
  <c r="E359" i="1"/>
  <c r="V359" i="1" s="1"/>
  <c r="U355" i="1"/>
  <c r="E355" i="1"/>
  <c r="V355" i="1" s="1"/>
  <c r="U353" i="1"/>
  <c r="E353" i="1"/>
  <c r="V353" i="1" s="1"/>
  <c r="U348" i="1"/>
  <c r="E348" i="1"/>
  <c r="V348" i="1" s="1"/>
  <c r="U343" i="1"/>
  <c r="E343" i="1"/>
  <c r="V343" i="1" s="1"/>
  <c r="U338" i="1"/>
  <c r="E338" i="1"/>
  <c r="V338" i="1" s="1"/>
  <c r="U336" i="1"/>
  <c r="E336" i="1"/>
  <c r="V336" i="1" s="1"/>
  <c r="U328" i="1"/>
  <c r="E328" i="1"/>
  <c r="V328" i="1" s="1"/>
  <c r="U325" i="1"/>
  <c r="E325" i="1"/>
  <c r="V325" i="1" s="1"/>
  <c r="U321" i="1"/>
  <c r="E321" i="1"/>
  <c r="V321" i="1" s="1"/>
  <c r="U318" i="1"/>
  <c r="E318" i="1"/>
  <c r="V318" i="1" s="1"/>
  <c r="U315" i="1"/>
  <c r="E315" i="1"/>
  <c r="V315" i="1" s="1"/>
  <c r="U312" i="1"/>
  <c r="E312" i="1"/>
  <c r="V312" i="1" s="1"/>
  <c r="U304" i="1"/>
  <c r="E304" i="1"/>
  <c r="V304" i="1" s="1"/>
  <c r="U306" i="1"/>
  <c r="E306" i="1"/>
  <c r="V306" i="1" s="1"/>
  <c r="U298" i="1"/>
  <c r="E298" i="1"/>
  <c r="V298" i="1" s="1"/>
  <c r="U294" i="1"/>
  <c r="E294" i="1"/>
  <c r="V294" i="1" s="1"/>
  <c r="U292" i="1"/>
  <c r="E292" i="1"/>
  <c r="V292" i="1" s="1"/>
  <c r="U288" i="1"/>
  <c r="E288" i="1"/>
  <c r="V288" i="1" s="1"/>
  <c r="U283" i="1"/>
  <c r="E283" i="1"/>
  <c r="V283" i="1" s="1"/>
  <c r="U280" i="1"/>
  <c r="E280" i="1"/>
  <c r="V280" i="1" s="1"/>
  <c r="U275" i="1"/>
  <c r="E275" i="1"/>
  <c r="V275" i="1" s="1"/>
  <c r="U271" i="1"/>
  <c r="E271" i="1"/>
  <c r="V271" i="1" s="1"/>
  <c r="U267" i="1"/>
  <c r="E267" i="1"/>
  <c r="V267" i="1" s="1"/>
  <c r="U261" i="1"/>
  <c r="E261" i="1"/>
  <c r="V261" i="1" s="1"/>
  <c r="U260" i="1"/>
  <c r="E260" i="1"/>
  <c r="V260" i="1" s="1"/>
  <c r="U254" i="1"/>
  <c r="E254" i="1"/>
  <c r="V254" i="1" s="1"/>
  <c r="U251" i="1"/>
  <c r="E251" i="1"/>
  <c r="V251" i="1" s="1"/>
  <c r="U249" i="1"/>
  <c r="E249" i="1"/>
  <c r="V249" i="1" s="1"/>
  <c r="U245" i="1"/>
  <c r="E245" i="1"/>
  <c r="V245" i="1" s="1"/>
  <c r="U239" i="1"/>
  <c r="E239" i="1"/>
  <c r="V239" i="1" s="1"/>
  <c r="U234" i="1"/>
  <c r="E234" i="1"/>
  <c r="V234" i="1" s="1"/>
  <c r="U228" i="1"/>
  <c r="E228" i="1"/>
  <c r="V228" i="1" s="1"/>
  <c r="U227" i="1"/>
  <c r="E227" i="1"/>
  <c r="V227" i="1" s="1"/>
  <c r="U222" i="1"/>
  <c r="E222" i="1"/>
  <c r="V222" i="1" s="1"/>
  <c r="U219" i="1"/>
  <c r="E219" i="1"/>
  <c r="V219" i="1" s="1"/>
  <c r="U214" i="1"/>
  <c r="E214" i="1"/>
  <c r="V214" i="1" s="1"/>
  <c r="U211" i="1"/>
  <c r="E211" i="1"/>
  <c r="V211" i="1" s="1"/>
  <c r="U206" i="1"/>
  <c r="E206" i="1"/>
  <c r="V206" i="1" s="1"/>
  <c r="U205" i="1"/>
  <c r="E205" i="1"/>
  <c r="V205" i="1" s="1"/>
  <c r="U199" i="1"/>
  <c r="E199" i="1"/>
  <c r="V199" i="1" s="1"/>
  <c r="U194" i="1"/>
  <c r="E194" i="1"/>
  <c r="V194" i="1" s="1"/>
  <c r="U190" i="1"/>
  <c r="E190" i="1"/>
  <c r="V190" i="1" s="1"/>
  <c r="U188" i="1"/>
  <c r="E188" i="1"/>
  <c r="V188" i="1" s="1"/>
  <c r="U182" i="1"/>
  <c r="E182" i="1"/>
  <c r="V182" i="1" s="1"/>
  <c r="U178" i="1"/>
  <c r="E178" i="1"/>
  <c r="V178" i="1" s="1"/>
  <c r="U176" i="1"/>
  <c r="E176" i="1"/>
  <c r="V176" i="1" s="1"/>
  <c r="U168" i="1"/>
  <c r="E168" i="1"/>
  <c r="V168" i="1" s="1"/>
  <c r="U171" i="1"/>
  <c r="E171" i="1"/>
  <c r="V171" i="1" s="1"/>
  <c r="U163" i="1"/>
  <c r="E163" i="1"/>
  <c r="V163" i="1" s="1"/>
  <c r="U159" i="1"/>
  <c r="E159" i="1"/>
  <c r="V159" i="1" s="1"/>
  <c r="U157" i="1"/>
  <c r="E157" i="1"/>
  <c r="V157" i="1" s="1"/>
  <c r="U150" i="1"/>
  <c r="E150" i="1"/>
  <c r="V150" i="1" s="1"/>
  <c r="U147" i="1"/>
  <c r="E147" i="1"/>
  <c r="V147" i="1" s="1"/>
  <c r="U142" i="1"/>
  <c r="E142" i="1"/>
  <c r="V142" i="1" s="1"/>
  <c r="U138" i="1"/>
  <c r="E138" i="1"/>
  <c r="V138" i="1" s="1"/>
  <c r="U133" i="1"/>
  <c r="E133" i="1"/>
  <c r="V133" i="1" s="1"/>
  <c r="U131" i="1"/>
  <c r="E131" i="1"/>
  <c r="V131" i="1" s="1"/>
  <c r="U127" i="1"/>
  <c r="E127" i="1"/>
  <c r="V127" i="1" s="1"/>
  <c r="U125" i="1"/>
  <c r="E125" i="1"/>
  <c r="V125" i="1" s="1"/>
  <c r="U118" i="1"/>
  <c r="E118" i="1"/>
  <c r="V118" i="1" s="1"/>
  <c r="U115" i="1"/>
  <c r="E115" i="1"/>
  <c r="V115" i="1" s="1"/>
  <c r="U110" i="1"/>
  <c r="E110" i="1"/>
  <c r="V110" i="1" s="1"/>
  <c r="U107" i="1"/>
  <c r="E107" i="1"/>
  <c r="V107" i="1" s="1"/>
  <c r="U103" i="1"/>
  <c r="E103" i="1"/>
  <c r="V103" i="1" s="1"/>
  <c r="U102" i="1"/>
  <c r="E102" i="1"/>
  <c r="V102" i="1" s="1"/>
  <c r="U94" i="1"/>
  <c r="E94" i="1"/>
  <c r="V94" i="1" s="1"/>
  <c r="U91" i="1"/>
  <c r="E91" i="1"/>
  <c r="V91" i="1" s="1"/>
  <c r="U88" i="1"/>
  <c r="E88" i="1"/>
  <c r="V88" i="1" s="1"/>
  <c r="U83" i="1"/>
  <c r="E83" i="1"/>
  <c r="V83" i="1" s="1"/>
  <c r="U78" i="1"/>
  <c r="E78" i="1"/>
  <c r="V78" i="1" s="1"/>
  <c r="U76" i="1"/>
  <c r="E76" i="1"/>
  <c r="V76" i="1" s="1"/>
  <c r="U71" i="1"/>
  <c r="E71" i="1"/>
  <c r="V71" i="1" s="1"/>
  <c r="U66" i="1"/>
  <c r="E66" i="1"/>
  <c r="V66" i="1" s="1"/>
  <c r="AB408" i="1"/>
  <c r="U398" i="1"/>
  <c r="E398" i="1"/>
  <c r="U389" i="1"/>
  <c r="E389" i="1"/>
  <c r="U386" i="1"/>
  <c r="E386" i="1"/>
  <c r="U385" i="1"/>
  <c r="E385" i="1"/>
  <c r="V385" i="1" s="1"/>
  <c r="U378" i="1"/>
  <c r="E378" i="1"/>
  <c r="V378" i="1" s="1"/>
  <c r="U373" i="1"/>
  <c r="E373" i="1"/>
  <c r="V373" i="1" s="1"/>
  <c r="U369" i="1"/>
  <c r="E369" i="1"/>
  <c r="V369" i="1" s="1"/>
  <c r="U370" i="1"/>
  <c r="E370" i="1"/>
  <c r="V370" i="1" s="1"/>
  <c r="U363" i="1"/>
  <c r="E363" i="1"/>
  <c r="V363" i="1" s="1"/>
  <c r="U356" i="1"/>
  <c r="E356" i="1"/>
  <c r="V356" i="1" s="1"/>
  <c r="U354" i="1"/>
  <c r="E354" i="1"/>
  <c r="V354" i="1" s="1"/>
  <c r="U350" i="1"/>
  <c r="E350" i="1"/>
  <c r="V350" i="1" s="1"/>
  <c r="U346" i="1"/>
  <c r="E346" i="1"/>
  <c r="V346" i="1" s="1"/>
  <c r="U342" i="1"/>
  <c r="E342" i="1"/>
  <c r="V342" i="1" s="1"/>
  <c r="U339" i="1"/>
  <c r="E339" i="1"/>
  <c r="V339" i="1" s="1"/>
  <c r="U332" i="1"/>
  <c r="E332" i="1"/>
  <c r="V332" i="1" s="1"/>
  <c r="U330" i="1"/>
  <c r="E330" i="1"/>
  <c r="V330" i="1" s="1"/>
  <c r="U326" i="1"/>
  <c r="E326" i="1"/>
  <c r="V326" i="1" s="1"/>
  <c r="U320" i="1"/>
  <c r="E320" i="1"/>
  <c r="V320" i="1" s="1"/>
  <c r="U322" i="1"/>
  <c r="E322" i="1"/>
  <c r="V322" i="1" s="1"/>
  <c r="U313" i="1"/>
  <c r="E313" i="1"/>
  <c r="V313" i="1" s="1"/>
  <c r="U310" i="1"/>
  <c r="E310" i="1"/>
  <c r="V310" i="1" s="1"/>
  <c r="U307" i="1"/>
  <c r="E307" i="1"/>
  <c r="V307" i="1" s="1"/>
  <c r="U302" i="1"/>
  <c r="E302" i="1"/>
  <c r="V302" i="1" s="1"/>
  <c r="U297" i="1"/>
  <c r="E297" i="1"/>
  <c r="V297" i="1" s="1"/>
  <c r="U296" i="1"/>
  <c r="E296" i="1"/>
  <c r="V296" i="1" s="1"/>
  <c r="U289" i="1"/>
  <c r="E289" i="1"/>
  <c r="V289" i="1" s="1"/>
  <c r="U286" i="1"/>
  <c r="E286" i="1"/>
  <c r="V286" i="1" s="1"/>
  <c r="U282" i="1"/>
  <c r="E282" i="1"/>
  <c r="V282" i="1" s="1"/>
  <c r="U277" i="1"/>
  <c r="E277" i="1"/>
  <c r="V277" i="1" s="1"/>
  <c r="U272" i="1"/>
  <c r="E272" i="1"/>
  <c r="V272" i="1" s="1"/>
  <c r="U270" i="1"/>
  <c r="E270" i="1"/>
  <c r="V270" i="1" s="1"/>
  <c r="U265" i="1"/>
  <c r="E265" i="1"/>
  <c r="V265" i="1" s="1"/>
  <c r="U263" i="1"/>
  <c r="E263" i="1"/>
  <c r="V263" i="1" s="1"/>
  <c r="U259" i="1"/>
  <c r="E259" i="1"/>
  <c r="V259" i="1" s="1"/>
  <c r="U253" i="1"/>
  <c r="E253" i="1"/>
  <c r="V253" i="1" s="1"/>
  <c r="U250" i="1"/>
  <c r="E250" i="1"/>
  <c r="V250" i="1" s="1"/>
  <c r="U246" i="1"/>
  <c r="E246" i="1"/>
  <c r="V246" i="1" s="1"/>
  <c r="U241" i="1"/>
  <c r="E241" i="1"/>
  <c r="V241" i="1" s="1"/>
  <c r="U238" i="1"/>
  <c r="E238" i="1"/>
  <c r="V238" i="1" s="1"/>
  <c r="U233" i="1"/>
  <c r="E233" i="1"/>
  <c r="V233" i="1" s="1"/>
  <c r="U229" i="1"/>
  <c r="E229" i="1"/>
  <c r="V229" i="1" s="1"/>
  <c r="U226" i="1"/>
  <c r="E226" i="1"/>
  <c r="V226" i="1" s="1"/>
  <c r="U221" i="1"/>
  <c r="E221" i="1"/>
  <c r="V221" i="1" s="1"/>
  <c r="U217" i="1"/>
  <c r="E217" i="1"/>
  <c r="V217" i="1" s="1"/>
  <c r="U213" i="1"/>
  <c r="E213" i="1"/>
  <c r="V213" i="1" s="1"/>
  <c r="U209" i="1"/>
  <c r="E209" i="1"/>
  <c r="V209" i="1" s="1"/>
  <c r="U207" i="1"/>
  <c r="E207" i="1"/>
  <c r="V207" i="1" s="1"/>
  <c r="U201" i="1"/>
  <c r="E201" i="1"/>
  <c r="V201" i="1" s="1"/>
  <c r="U197" i="1"/>
  <c r="E197" i="1"/>
  <c r="V197" i="1" s="1"/>
  <c r="U192" i="1"/>
  <c r="E192" i="1"/>
  <c r="V192" i="1" s="1"/>
  <c r="U191" i="1"/>
  <c r="E191" i="1"/>
  <c r="V191" i="1" s="1"/>
  <c r="U185" i="1"/>
  <c r="E185" i="1"/>
  <c r="V185" i="1" s="1"/>
  <c r="U183" i="1"/>
  <c r="E183" i="1"/>
  <c r="V183" i="1" s="1"/>
  <c r="U177" i="1"/>
  <c r="E177" i="1"/>
  <c r="V177" i="1" s="1"/>
  <c r="U174" i="1"/>
  <c r="E174" i="1"/>
  <c r="V174" i="1" s="1"/>
  <c r="U169" i="1"/>
  <c r="E169" i="1"/>
  <c r="V169" i="1" s="1"/>
  <c r="U166" i="1"/>
  <c r="E166" i="1"/>
  <c r="V166" i="1" s="1"/>
  <c r="U161" i="1"/>
  <c r="E161" i="1"/>
  <c r="V161" i="1" s="1"/>
  <c r="U158" i="1"/>
  <c r="E158" i="1"/>
  <c r="V158" i="1" s="1"/>
  <c r="U152" i="1"/>
  <c r="E152" i="1"/>
  <c r="V152" i="1" s="1"/>
  <c r="U153" i="1"/>
  <c r="E153" i="1"/>
  <c r="V153" i="1" s="1"/>
  <c r="U146" i="1"/>
  <c r="E146" i="1"/>
  <c r="V146" i="1" s="1"/>
  <c r="U141" i="1"/>
  <c r="E141" i="1"/>
  <c r="V141" i="1" s="1"/>
  <c r="U136" i="1"/>
  <c r="E136" i="1"/>
  <c r="V136" i="1" s="1"/>
  <c r="U134" i="1"/>
  <c r="E134" i="1"/>
  <c r="V134" i="1" s="1"/>
  <c r="U130" i="1"/>
  <c r="E130" i="1"/>
  <c r="V130" i="1" s="1"/>
  <c r="U124" i="1"/>
  <c r="E124" i="1"/>
  <c r="V124" i="1" s="1"/>
  <c r="U121" i="1"/>
  <c r="E121" i="1"/>
  <c r="V121" i="1" s="1"/>
  <c r="U117" i="1"/>
  <c r="E117" i="1"/>
  <c r="V117" i="1" s="1"/>
  <c r="U111" i="1"/>
  <c r="E111" i="1"/>
  <c r="V111" i="1" s="1"/>
  <c r="U112" i="1"/>
  <c r="E112" i="1"/>
  <c r="V112" i="1" s="1"/>
  <c r="U109" i="1"/>
  <c r="E109" i="1"/>
  <c r="V109" i="1" s="1"/>
  <c r="U101" i="1"/>
  <c r="E101" i="1"/>
  <c r="V101" i="1" s="1"/>
  <c r="U100" i="1"/>
  <c r="E100" i="1"/>
  <c r="V100" i="1" s="1"/>
  <c r="U95" i="1"/>
  <c r="E95" i="1"/>
  <c r="V95" i="1" s="1"/>
  <c r="U92" i="1"/>
  <c r="E92" i="1"/>
  <c r="V92" i="1" s="1"/>
  <c r="U84" i="1"/>
  <c r="E84" i="1"/>
  <c r="V84" i="1" s="1"/>
  <c r="U82" i="1"/>
  <c r="E82" i="1"/>
  <c r="V82" i="1" s="1"/>
  <c r="U81" i="1"/>
  <c r="E81" i="1"/>
  <c r="V81" i="1" s="1"/>
  <c r="U74" i="1"/>
  <c r="E74" i="1"/>
  <c r="V74" i="1" s="1"/>
  <c r="U70" i="1"/>
  <c r="E70" i="1"/>
  <c r="V70" i="1" s="1"/>
  <c r="U65" i="1"/>
  <c r="E65" i="1"/>
  <c r="V65" i="1" s="1"/>
  <c r="U397" i="1"/>
  <c r="E397" i="1"/>
  <c r="U395" i="1"/>
  <c r="E395" i="1"/>
  <c r="U393" i="1"/>
  <c r="E393" i="1"/>
  <c r="E402" i="1"/>
  <c r="U396" i="1"/>
  <c r="E396" i="1"/>
  <c r="U390" i="1"/>
  <c r="E390" i="1"/>
  <c r="U384" i="1"/>
  <c r="E384" i="1"/>
  <c r="V384" i="1" s="1"/>
  <c r="U382" i="1"/>
  <c r="E382" i="1"/>
  <c r="V382" i="1" s="1"/>
  <c r="U377" i="1"/>
  <c r="E377" i="1"/>
  <c r="V377" i="1" s="1"/>
  <c r="U372" i="1"/>
  <c r="E372" i="1"/>
  <c r="V372" i="1" s="1"/>
  <c r="U367" i="1"/>
  <c r="E367" i="1"/>
  <c r="V367" i="1" s="1"/>
  <c r="U368" i="1"/>
  <c r="E368" i="1"/>
  <c r="V368" i="1" s="1"/>
  <c r="U360" i="1"/>
  <c r="E360" i="1"/>
  <c r="V360" i="1" s="1"/>
  <c r="U357" i="1"/>
  <c r="E357" i="1"/>
  <c r="V357" i="1" s="1"/>
  <c r="U352" i="1"/>
  <c r="E352" i="1"/>
  <c r="V352" i="1" s="1"/>
  <c r="U351" i="1"/>
  <c r="E351" i="1"/>
  <c r="V351" i="1" s="1"/>
  <c r="U345" i="1"/>
  <c r="E345" i="1"/>
  <c r="V345" i="1" s="1"/>
  <c r="U340" i="1"/>
  <c r="E340" i="1"/>
  <c r="V340" i="1" s="1"/>
  <c r="U335" i="1"/>
  <c r="E335" i="1"/>
  <c r="V335" i="1" s="1"/>
  <c r="U333" i="1"/>
  <c r="E333" i="1"/>
  <c r="V333" i="1" s="1"/>
  <c r="U331" i="1"/>
  <c r="E331" i="1"/>
  <c r="V331" i="1" s="1"/>
  <c r="U329" i="1"/>
  <c r="E329" i="1"/>
  <c r="V329" i="1" s="1"/>
  <c r="U323" i="1"/>
  <c r="E323" i="1"/>
  <c r="V323" i="1" s="1"/>
  <c r="U316" i="1"/>
  <c r="E316" i="1"/>
  <c r="V316" i="1" s="1"/>
  <c r="U317" i="1"/>
  <c r="E317" i="1"/>
  <c r="V317" i="1" s="1"/>
  <c r="U308" i="1"/>
  <c r="E308" i="1"/>
  <c r="V308" i="1" s="1"/>
  <c r="U305" i="1"/>
  <c r="E305" i="1"/>
  <c r="V305" i="1" s="1"/>
  <c r="U300" i="1"/>
  <c r="E300" i="1"/>
  <c r="V300" i="1" s="1"/>
  <c r="U299" i="1"/>
  <c r="E299" i="1"/>
  <c r="V299" i="1" s="1"/>
  <c r="U291" i="1"/>
  <c r="E291" i="1"/>
  <c r="V291" i="1" s="1"/>
  <c r="U290" i="1"/>
  <c r="E290" i="1"/>
  <c r="V290" i="1" s="1"/>
  <c r="U285" i="1"/>
  <c r="E285" i="1"/>
  <c r="V285" i="1" s="1"/>
  <c r="U279" i="1"/>
  <c r="E279" i="1"/>
  <c r="V279" i="1" s="1"/>
  <c r="U278" i="1"/>
  <c r="E278" i="1"/>
  <c r="V278" i="1" s="1"/>
  <c r="U273" i="1"/>
  <c r="E273" i="1"/>
  <c r="V273" i="1" s="1"/>
  <c r="U269" i="1"/>
  <c r="E269" i="1"/>
  <c r="V269" i="1" s="1"/>
  <c r="U266" i="1"/>
  <c r="E266" i="1"/>
  <c r="V266" i="1" s="1"/>
  <c r="U262" i="1"/>
  <c r="E262" i="1"/>
  <c r="V262" i="1" s="1"/>
  <c r="U257" i="1"/>
  <c r="E257" i="1"/>
  <c r="V257" i="1" s="1"/>
  <c r="U252" i="1"/>
  <c r="E252" i="1"/>
  <c r="V252" i="1" s="1"/>
  <c r="U248" i="1"/>
  <c r="E248" i="1"/>
  <c r="V248" i="1" s="1"/>
  <c r="U244" i="1"/>
  <c r="E244" i="1"/>
  <c r="V244" i="1" s="1"/>
  <c r="U242" i="1"/>
  <c r="E242" i="1"/>
  <c r="V242" i="1" s="1"/>
  <c r="U236" i="1"/>
  <c r="E236" i="1"/>
  <c r="V236" i="1" s="1"/>
  <c r="U232" i="1"/>
  <c r="E232" i="1"/>
  <c r="V232" i="1" s="1"/>
  <c r="U231" i="1"/>
  <c r="E231" i="1"/>
  <c r="V231" i="1" s="1"/>
  <c r="U225" i="1"/>
  <c r="E225" i="1"/>
  <c r="V225" i="1" s="1"/>
  <c r="U223" i="1"/>
  <c r="E223" i="1"/>
  <c r="V223" i="1" s="1"/>
  <c r="U218" i="1"/>
  <c r="E218" i="1"/>
  <c r="V218" i="1" s="1"/>
  <c r="U215" i="1"/>
  <c r="E215" i="1"/>
  <c r="V215" i="1" s="1"/>
  <c r="U210" i="1"/>
  <c r="E210" i="1"/>
  <c r="V210" i="1" s="1"/>
  <c r="U203" i="1"/>
  <c r="E203" i="1"/>
  <c r="V203" i="1" s="1"/>
  <c r="U200" i="1"/>
  <c r="E200" i="1"/>
  <c r="V200" i="1" s="1"/>
  <c r="U198" i="1"/>
  <c r="E198" i="1"/>
  <c r="V198" i="1" s="1"/>
  <c r="U195" i="1"/>
  <c r="E195" i="1"/>
  <c r="V195" i="1" s="1"/>
  <c r="U187" i="1"/>
  <c r="E187" i="1"/>
  <c r="V187" i="1" s="1"/>
  <c r="U186" i="1"/>
  <c r="E186" i="1"/>
  <c r="V186" i="1" s="1"/>
  <c r="U181" i="1"/>
  <c r="E181" i="1"/>
  <c r="V181" i="1" s="1"/>
  <c r="U180" i="1"/>
  <c r="E180" i="1"/>
  <c r="V180" i="1" s="1"/>
  <c r="U173" i="1"/>
  <c r="E173" i="1"/>
  <c r="V173" i="1" s="1"/>
  <c r="U172" i="1"/>
  <c r="E172" i="1"/>
  <c r="V172" i="1" s="1"/>
  <c r="U165" i="1"/>
  <c r="E165" i="1"/>
  <c r="V165" i="1" s="1"/>
  <c r="U164" i="1"/>
  <c r="E164" i="1"/>
  <c r="V164" i="1" s="1"/>
  <c r="U155" i="1"/>
  <c r="E155" i="1"/>
  <c r="V155" i="1" s="1"/>
  <c r="U154" i="1"/>
  <c r="E154" i="1"/>
  <c r="V154" i="1" s="1"/>
  <c r="U149" i="1"/>
  <c r="E149" i="1"/>
  <c r="V149" i="1" s="1"/>
  <c r="U145" i="1"/>
  <c r="E145" i="1"/>
  <c r="V145" i="1" s="1"/>
  <c r="U143" i="1"/>
  <c r="E143" i="1"/>
  <c r="V143" i="1" s="1"/>
  <c r="U139" i="1"/>
  <c r="E139" i="1"/>
  <c r="V139" i="1" s="1"/>
  <c r="U135" i="1"/>
  <c r="E135" i="1"/>
  <c r="V135" i="1" s="1"/>
  <c r="U129" i="1"/>
  <c r="E129" i="1"/>
  <c r="V129" i="1" s="1"/>
  <c r="U126" i="1"/>
  <c r="E126" i="1"/>
  <c r="V126" i="1" s="1"/>
  <c r="U123" i="1"/>
  <c r="E123" i="1"/>
  <c r="V123" i="1" s="1"/>
  <c r="U119" i="1"/>
  <c r="E119" i="1"/>
  <c r="V119" i="1" s="1"/>
  <c r="U114" i="1"/>
  <c r="E114" i="1"/>
  <c r="V114" i="1" s="1"/>
  <c r="U108" i="1"/>
  <c r="E108" i="1"/>
  <c r="V108" i="1" s="1"/>
  <c r="U105" i="1"/>
  <c r="E105" i="1"/>
  <c r="V105" i="1" s="1"/>
  <c r="U98" i="1"/>
  <c r="E98" i="1"/>
  <c r="V98" i="1" s="1"/>
  <c r="U96" i="1"/>
  <c r="E96" i="1"/>
  <c r="V96" i="1" s="1"/>
  <c r="U93" i="1"/>
  <c r="E93" i="1"/>
  <c r="V93" i="1" s="1"/>
  <c r="U90" i="1"/>
  <c r="E90" i="1"/>
  <c r="V90" i="1" s="1"/>
  <c r="U85" i="1"/>
  <c r="E85" i="1"/>
  <c r="V85" i="1" s="1"/>
  <c r="U79" i="1"/>
  <c r="E79" i="1"/>
  <c r="V79" i="1" s="1"/>
  <c r="U77" i="1"/>
  <c r="E77" i="1"/>
  <c r="V77" i="1" s="1"/>
  <c r="U72" i="1"/>
  <c r="E72" i="1"/>
  <c r="V72" i="1" s="1"/>
  <c r="U68" i="1"/>
  <c r="E68" i="1"/>
  <c r="V68" i="1" s="1"/>
  <c r="U69" i="1"/>
  <c r="E69" i="1"/>
  <c r="V69" i="1" s="1"/>
  <c r="Y402" i="1"/>
  <c r="C403" i="1"/>
  <c r="Z402" i="1"/>
  <c r="AA402" i="1" s="1"/>
  <c r="AH402" i="1" s="1"/>
  <c r="I403" i="1"/>
  <c r="H403" i="1" s="1"/>
  <c r="AJ403" i="1"/>
  <c r="S402" i="1"/>
  <c r="U402" i="1" s="1"/>
  <c r="W66" i="1" l="1"/>
  <c r="W91" i="1"/>
  <c r="AG91" i="1" s="1"/>
  <c r="B91" i="1" s="1"/>
  <c r="W115" i="1"/>
  <c r="AG115" i="1" s="1"/>
  <c r="B115" i="1" s="1"/>
  <c r="W138" i="1"/>
  <c r="AG138" i="1" s="1"/>
  <c r="B138" i="1" s="1"/>
  <c r="W163" i="1"/>
  <c r="AG163" i="1" s="1"/>
  <c r="B163" i="1" s="1"/>
  <c r="W188" i="1"/>
  <c r="AG188" i="1" s="1"/>
  <c r="B188" i="1" s="1"/>
  <c r="W211" i="1"/>
  <c r="AG211" i="1" s="1"/>
  <c r="W234" i="1"/>
  <c r="AG234" i="1" s="1"/>
  <c r="B234" i="1" s="1"/>
  <c r="W260" i="1"/>
  <c r="AG260" i="1" s="1"/>
  <c r="B260" i="1" s="1"/>
  <c r="W283" i="1"/>
  <c r="AG283" i="1" s="1"/>
  <c r="B283" i="1" s="1"/>
  <c r="W304" i="1"/>
  <c r="AG304" i="1" s="1"/>
  <c r="B304" i="1" s="1"/>
  <c r="W328" i="1"/>
  <c r="AG328" i="1" s="1"/>
  <c r="W113" i="1"/>
  <c r="AG113" i="1" s="1"/>
  <c r="B113" i="1" s="1"/>
  <c r="W160" i="1"/>
  <c r="AG160" i="1" s="1"/>
  <c r="B160" i="1" s="1"/>
  <c r="W76" i="1"/>
  <c r="AG76" i="1" s="1"/>
  <c r="B76" i="1" s="1"/>
  <c r="W102" i="1"/>
  <c r="AG102" i="1" s="1"/>
  <c r="B102" i="1" s="1"/>
  <c r="W147" i="1"/>
  <c r="AG147" i="1" s="1"/>
  <c r="B147" i="1" s="1"/>
  <c r="W168" i="1"/>
  <c r="AG168" i="1" s="1"/>
  <c r="B168" i="1" s="1"/>
  <c r="W194" i="1"/>
  <c r="AG194" i="1" s="1"/>
  <c r="B194" i="1" s="1"/>
  <c r="W219" i="1"/>
  <c r="AG219" i="1" s="1"/>
  <c r="B219" i="1" s="1"/>
  <c r="W245" i="1"/>
  <c r="AG245" i="1" s="1"/>
  <c r="B245" i="1" s="1"/>
  <c r="W267" i="1"/>
  <c r="AG267" i="1" s="1"/>
  <c r="B267" i="1" s="1"/>
  <c r="W292" i="1"/>
  <c r="AG292" i="1" s="1"/>
  <c r="B292" i="1" s="1"/>
  <c r="W315" i="1"/>
  <c r="AG315" i="1" s="1"/>
  <c r="B315" i="1" s="1"/>
  <c r="W338" i="1"/>
  <c r="AG338" i="1" s="1"/>
  <c r="B338" i="1" s="1"/>
  <c r="W355" i="1"/>
  <c r="AG355" i="1" s="1"/>
  <c r="B355" i="1" s="1"/>
  <c r="W361" i="1"/>
  <c r="AG361" i="1" s="1"/>
  <c r="B361" i="1" s="1"/>
  <c r="W208" i="1"/>
  <c r="AG208" i="1" s="1"/>
  <c r="B208" i="1" s="1"/>
  <c r="W256" i="1"/>
  <c r="AG256" i="1" s="1"/>
  <c r="B256" i="1" s="1"/>
  <c r="W303" i="1"/>
  <c r="AG303" i="1" s="1"/>
  <c r="B303" i="1" s="1"/>
  <c r="W349" i="1"/>
  <c r="AG349" i="1" s="1"/>
  <c r="B349" i="1" s="1"/>
  <c r="W125" i="1"/>
  <c r="AG125" i="1" s="1"/>
  <c r="B125" i="1" s="1"/>
  <c r="W379" i="1"/>
  <c r="AG379" i="1" s="1"/>
  <c r="W83" i="1"/>
  <c r="AG83" i="1" s="1"/>
  <c r="B83" i="1" s="1"/>
  <c r="W107" i="1"/>
  <c r="AG107" i="1" s="1"/>
  <c r="W131" i="1"/>
  <c r="AG131" i="1" s="1"/>
  <c r="W157" i="1"/>
  <c r="AG157" i="1" s="1"/>
  <c r="B157" i="1" s="1"/>
  <c r="W178" i="1"/>
  <c r="AG178" i="1" s="1"/>
  <c r="B178" i="1" s="1"/>
  <c r="W205" i="1"/>
  <c r="AG205" i="1" s="1"/>
  <c r="B205" i="1" s="1"/>
  <c r="W227" i="1"/>
  <c r="AG227" i="1" s="1"/>
  <c r="B227" i="1" s="1"/>
  <c r="W251" i="1"/>
  <c r="AG251" i="1" s="1"/>
  <c r="B251" i="1" s="1"/>
  <c r="W275" i="1"/>
  <c r="AG275" i="1" s="1"/>
  <c r="B275" i="1" s="1"/>
  <c r="W298" i="1"/>
  <c r="AG298" i="1" s="1"/>
  <c r="B298" i="1" s="1"/>
  <c r="W321" i="1"/>
  <c r="AG321" i="1" s="1"/>
  <c r="B321" i="1" s="1"/>
  <c r="W348" i="1"/>
  <c r="AG348" i="1" s="1"/>
  <c r="B348" i="1" s="1"/>
  <c r="W374" i="1"/>
  <c r="AG374" i="1" s="1"/>
  <c r="B374" i="1" s="1"/>
  <c r="W80" i="1"/>
  <c r="AG80" i="1" s="1"/>
  <c r="W128" i="1"/>
  <c r="AG128" i="1" s="1"/>
  <c r="B128" i="1" s="1"/>
  <c r="W175" i="1"/>
  <c r="AG175" i="1" s="1"/>
  <c r="B175" i="1" s="1"/>
  <c r="W97" i="1"/>
  <c r="AG97" i="1" s="1"/>
  <c r="B97" i="1" s="1"/>
  <c r="W144" i="1"/>
  <c r="AG144" i="1" s="1"/>
  <c r="B144" i="1" s="1"/>
  <c r="W193" i="1"/>
  <c r="AG193" i="1" s="1"/>
  <c r="B193" i="1" s="1"/>
  <c r="W73" i="1"/>
  <c r="AG73" i="1" s="1"/>
  <c r="B73" i="1" s="1"/>
  <c r="W87" i="1"/>
  <c r="AG87" i="1" s="1"/>
  <c r="W104" i="1"/>
  <c r="AG104" i="1" s="1"/>
  <c r="W120" i="1"/>
  <c r="AG120" i="1" s="1"/>
  <c r="B120" i="1" s="1"/>
  <c r="W137" i="1"/>
  <c r="AG137" i="1" s="1"/>
  <c r="B137" i="1" s="1"/>
  <c r="W151" i="1"/>
  <c r="AG151" i="1" s="1"/>
  <c r="W167" i="1"/>
  <c r="AG167" i="1" s="1"/>
  <c r="W184" i="1"/>
  <c r="AG184" i="1" s="1"/>
  <c r="B184" i="1" s="1"/>
  <c r="W202" i="1"/>
  <c r="AG202" i="1" s="1"/>
  <c r="B202" i="1" s="1"/>
  <c r="W216" i="1"/>
  <c r="AG216" i="1" s="1"/>
  <c r="B216" i="1" s="1"/>
  <c r="W235" i="1"/>
  <c r="AG235" i="1" s="1"/>
  <c r="B235" i="1" s="1"/>
  <c r="W281" i="1"/>
  <c r="AG281" i="1" s="1"/>
  <c r="B281" i="1" s="1"/>
  <c r="W224" i="1"/>
  <c r="AG224" i="1" s="1"/>
  <c r="B224" i="1" s="1"/>
  <c r="W247" i="1"/>
  <c r="AG247" i="1" s="1"/>
  <c r="B247" i="1" s="1"/>
  <c r="W274" i="1"/>
  <c r="AG274" i="1" s="1"/>
  <c r="B274" i="1" s="1"/>
  <c r="W295" i="1"/>
  <c r="AG295" i="1" s="1"/>
  <c r="W319" i="1"/>
  <c r="AG319" i="1" s="1"/>
  <c r="B319" i="1" s="1"/>
  <c r="W365" i="1"/>
  <c r="AG365" i="1" s="1"/>
  <c r="B365" i="1" s="1"/>
  <c r="W240" i="1"/>
  <c r="AG240" i="1" s="1"/>
  <c r="B240" i="1" s="1"/>
  <c r="W264" i="1"/>
  <c r="AG264" i="1" s="1"/>
  <c r="B264" i="1" s="1"/>
  <c r="W287" i="1"/>
  <c r="AG287" i="1" s="1"/>
  <c r="B287" i="1" s="1"/>
  <c r="W311" i="1"/>
  <c r="AG311" i="1" s="1"/>
  <c r="B311" i="1" s="1"/>
  <c r="W334" i="1"/>
  <c r="AG334" i="1" s="1"/>
  <c r="B334" i="1" s="1"/>
  <c r="W381" i="1"/>
  <c r="AG381" i="1" s="1"/>
  <c r="B381" i="1" s="1"/>
  <c r="W327" i="1"/>
  <c r="AG327" i="1" s="1"/>
  <c r="B327" i="1" s="1"/>
  <c r="W344" i="1"/>
  <c r="AG344" i="1" s="1"/>
  <c r="B344" i="1" s="1"/>
  <c r="W362" i="1"/>
  <c r="AG362" i="1" s="1"/>
  <c r="B362" i="1" s="1"/>
  <c r="W376" i="1"/>
  <c r="AG376" i="1" s="1"/>
  <c r="B376" i="1" s="1"/>
  <c r="W68" i="1"/>
  <c r="W85" i="1"/>
  <c r="W98" i="1"/>
  <c r="AG98" i="1" s="1"/>
  <c r="B98" i="1" s="1"/>
  <c r="W126" i="1"/>
  <c r="AG126" i="1" s="1"/>
  <c r="W149" i="1"/>
  <c r="AG149" i="1" s="1"/>
  <c r="B149" i="1" s="1"/>
  <c r="W165" i="1"/>
  <c r="AG165" i="1" s="1"/>
  <c r="B165" i="1" s="1"/>
  <c r="W181" i="1"/>
  <c r="AG181" i="1" s="1"/>
  <c r="B181" i="1" s="1"/>
  <c r="W198" i="1"/>
  <c r="AG198" i="1" s="1"/>
  <c r="B198" i="1" s="1"/>
  <c r="W203" i="1"/>
  <c r="AG203" i="1" s="1"/>
  <c r="W223" i="1"/>
  <c r="AG223" i="1" s="1"/>
  <c r="W231" i="1"/>
  <c r="AG231" i="1" s="1"/>
  <c r="B231" i="1" s="1"/>
  <c r="W236" i="1"/>
  <c r="AG236" i="1" s="1"/>
  <c r="W244" i="1"/>
  <c r="AG244" i="1" s="1"/>
  <c r="B244" i="1" s="1"/>
  <c r="W252" i="1"/>
  <c r="AG252" i="1" s="1"/>
  <c r="B252" i="1" s="1"/>
  <c r="W77" i="1"/>
  <c r="AG77" i="1" s="1"/>
  <c r="W93" i="1"/>
  <c r="AG93" i="1" s="1"/>
  <c r="W108" i="1"/>
  <c r="AG108" i="1" s="1"/>
  <c r="B108" i="1" s="1"/>
  <c r="W119" i="1"/>
  <c r="AG119" i="1" s="1"/>
  <c r="B119" i="1" s="1"/>
  <c r="W135" i="1"/>
  <c r="AG135" i="1" s="1"/>
  <c r="B135" i="1" s="1"/>
  <c r="W143" i="1"/>
  <c r="AG143" i="1" s="1"/>
  <c r="B143" i="1" s="1"/>
  <c r="W155" i="1"/>
  <c r="AG155" i="1" s="1"/>
  <c r="W173" i="1"/>
  <c r="AG173" i="1" s="1"/>
  <c r="W187" i="1"/>
  <c r="AG187" i="1" s="1"/>
  <c r="W215" i="1"/>
  <c r="AG215" i="1" s="1"/>
  <c r="B215" i="1" s="1"/>
  <c r="W262" i="1"/>
  <c r="AG262" i="1" s="1"/>
  <c r="B262" i="1" s="1"/>
  <c r="W269" i="1"/>
  <c r="AG269" i="1" s="1"/>
  <c r="B269" i="1" s="1"/>
  <c r="W278" i="1"/>
  <c r="AG278" i="1" s="1"/>
  <c r="B278" i="1" s="1"/>
  <c r="W285" i="1"/>
  <c r="AG285" i="1" s="1"/>
  <c r="W291" i="1"/>
  <c r="AG291" i="1" s="1"/>
  <c r="B291" i="1" s="1"/>
  <c r="W300" i="1"/>
  <c r="AG300" i="1" s="1"/>
  <c r="W308" i="1"/>
  <c r="AG308" i="1" s="1"/>
  <c r="B308" i="1" s="1"/>
  <c r="W316" i="1"/>
  <c r="AG316" i="1" s="1"/>
  <c r="W329" i="1"/>
  <c r="AG329" i="1" s="1"/>
  <c r="B329" i="1" s="1"/>
  <c r="W333" i="1"/>
  <c r="AG333" i="1" s="1"/>
  <c r="W340" i="1"/>
  <c r="AG340" i="1" s="1"/>
  <c r="B340" i="1" s="1"/>
  <c r="W351" i="1"/>
  <c r="AG351" i="1" s="1"/>
  <c r="W357" i="1"/>
  <c r="AG357" i="1" s="1"/>
  <c r="B357" i="1" s="1"/>
  <c r="W368" i="1"/>
  <c r="AG368" i="1" s="1"/>
  <c r="B368" i="1" s="1"/>
  <c r="W372" i="1"/>
  <c r="AG372" i="1" s="1"/>
  <c r="B372" i="1" s="1"/>
  <c r="W382" i="1"/>
  <c r="AG382" i="1" s="1"/>
  <c r="W67" i="1"/>
  <c r="AG67" i="1" s="1"/>
  <c r="B67" i="1" s="1"/>
  <c r="W75" i="1"/>
  <c r="AG75" i="1" s="1"/>
  <c r="B75" i="1" s="1"/>
  <c r="W86" i="1"/>
  <c r="AG86" i="1" s="1"/>
  <c r="B86" i="1" s="1"/>
  <c r="W89" i="1"/>
  <c r="AG89" i="1" s="1"/>
  <c r="B89" i="1" s="1"/>
  <c r="W99" i="1"/>
  <c r="AG99" i="1" s="1"/>
  <c r="B99" i="1" s="1"/>
  <c r="W106" i="1"/>
  <c r="AG106" i="1" s="1"/>
  <c r="B106" i="1" s="1"/>
  <c r="W116" i="1"/>
  <c r="AG116" i="1" s="1"/>
  <c r="B116" i="1" s="1"/>
  <c r="W122" i="1"/>
  <c r="AG122" i="1" s="1"/>
  <c r="B122" i="1" s="1"/>
  <c r="W132" i="1"/>
  <c r="AG132" i="1" s="1"/>
  <c r="B132" i="1" s="1"/>
  <c r="W140" i="1"/>
  <c r="AG140" i="1" s="1"/>
  <c r="B140" i="1" s="1"/>
  <c r="W148" i="1"/>
  <c r="AG148" i="1" s="1"/>
  <c r="B148" i="1" s="1"/>
  <c r="W156" i="1"/>
  <c r="AG156" i="1" s="1"/>
  <c r="B156" i="1" s="1"/>
  <c r="W162" i="1"/>
  <c r="AG162" i="1" s="1"/>
  <c r="B162" i="1" s="1"/>
  <c r="W170" i="1"/>
  <c r="AG170" i="1" s="1"/>
  <c r="B170" i="1" s="1"/>
  <c r="W179" i="1"/>
  <c r="AG179" i="1" s="1"/>
  <c r="B179" i="1" s="1"/>
  <c r="W189" i="1"/>
  <c r="AG189" i="1" s="1"/>
  <c r="B189" i="1" s="1"/>
  <c r="W196" i="1"/>
  <c r="AG196" i="1" s="1"/>
  <c r="B196" i="1" s="1"/>
  <c r="W204" i="1"/>
  <c r="AG204" i="1" s="1"/>
  <c r="B204" i="1" s="1"/>
  <c r="W212" i="1"/>
  <c r="AG212" i="1" s="1"/>
  <c r="B212" i="1" s="1"/>
  <c r="W220" i="1"/>
  <c r="AG220" i="1" s="1"/>
  <c r="B220" i="1" s="1"/>
  <c r="W230" i="1"/>
  <c r="AG230" i="1" s="1"/>
  <c r="B230" i="1" s="1"/>
  <c r="W237" i="1"/>
  <c r="AG237" i="1" s="1"/>
  <c r="B237" i="1" s="1"/>
  <c r="W243" i="1"/>
  <c r="AG243" i="1" s="1"/>
  <c r="B243" i="1" s="1"/>
  <c r="W255" i="1"/>
  <c r="AG255" i="1" s="1"/>
  <c r="B255" i="1" s="1"/>
  <c r="W258" i="1"/>
  <c r="AG258" i="1" s="1"/>
  <c r="B258" i="1" s="1"/>
  <c r="W268" i="1"/>
  <c r="AG268" i="1" s="1"/>
  <c r="B268" i="1" s="1"/>
  <c r="W276" i="1"/>
  <c r="AG276" i="1" s="1"/>
  <c r="B276" i="1" s="1"/>
  <c r="W284" i="1"/>
  <c r="AG284" i="1" s="1"/>
  <c r="B284" i="1" s="1"/>
  <c r="W293" i="1"/>
  <c r="AG293" i="1" s="1"/>
  <c r="B293" i="1" s="1"/>
  <c r="W301" i="1"/>
  <c r="AG301" i="1" s="1"/>
  <c r="B301" i="1" s="1"/>
  <c r="W309" i="1"/>
  <c r="AG309" i="1" s="1"/>
  <c r="B309" i="1" s="1"/>
  <c r="W314" i="1"/>
  <c r="AG314" i="1" s="1"/>
  <c r="B314" i="1" s="1"/>
  <c r="W324" i="1"/>
  <c r="AG324" i="1" s="1"/>
  <c r="B324" i="1" s="1"/>
  <c r="W337" i="1"/>
  <c r="AG337" i="1" s="1"/>
  <c r="B337" i="1" s="1"/>
  <c r="W341" i="1"/>
  <c r="AG341" i="1" s="1"/>
  <c r="B341" i="1" s="1"/>
  <c r="W347" i="1"/>
  <c r="AG347" i="1" s="1"/>
  <c r="B347" i="1" s="1"/>
  <c r="W358" i="1"/>
  <c r="AG358" i="1" s="1"/>
  <c r="B358" i="1" s="1"/>
  <c r="W364" i="1"/>
  <c r="AG364" i="1" s="1"/>
  <c r="B364" i="1" s="1"/>
  <c r="W371" i="1"/>
  <c r="AG371" i="1" s="1"/>
  <c r="B371" i="1" s="1"/>
  <c r="W65" i="1"/>
  <c r="AG65" i="1" s="1"/>
  <c r="W74" i="1"/>
  <c r="AG74" i="1" s="1"/>
  <c r="W82" i="1"/>
  <c r="AG82" i="1" s="1"/>
  <c r="B82" i="1" s="1"/>
  <c r="W92" i="1"/>
  <c r="AG92" i="1" s="1"/>
  <c r="B92" i="1" s="1"/>
  <c r="W100" i="1"/>
  <c r="AG100" i="1" s="1"/>
  <c r="W109" i="1"/>
  <c r="AG109" i="1" s="1"/>
  <c r="B109" i="1" s="1"/>
  <c r="W111" i="1"/>
  <c r="AG111" i="1" s="1"/>
  <c r="B111" i="1" s="1"/>
  <c r="W121" i="1"/>
  <c r="AG121" i="1" s="1"/>
  <c r="B121" i="1" s="1"/>
  <c r="W130" i="1"/>
  <c r="AG130" i="1" s="1"/>
  <c r="B130" i="1" s="1"/>
  <c r="W136" i="1"/>
  <c r="AG136" i="1" s="1"/>
  <c r="B136" i="1" s="1"/>
  <c r="W146" i="1"/>
  <c r="AG146" i="1" s="1"/>
  <c r="B146" i="1" s="1"/>
  <c r="W152" i="1"/>
  <c r="AG152" i="1" s="1"/>
  <c r="B152" i="1" s="1"/>
  <c r="W161" i="1"/>
  <c r="AG161" i="1" s="1"/>
  <c r="B161" i="1" s="1"/>
  <c r="W169" i="1"/>
  <c r="AG169" i="1" s="1"/>
  <c r="B169" i="1" s="1"/>
  <c r="W177" i="1"/>
  <c r="AG177" i="1" s="1"/>
  <c r="W185" i="1"/>
  <c r="AG185" i="1" s="1"/>
  <c r="W192" i="1"/>
  <c r="AG192" i="1" s="1"/>
  <c r="W201" i="1"/>
  <c r="AG201" i="1" s="1"/>
  <c r="B201" i="1" s="1"/>
  <c r="W209" i="1"/>
  <c r="AG209" i="1" s="1"/>
  <c r="B209" i="1" s="1"/>
  <c r="W217" i="1"/>
  <c r="AG217" i="1" s="1"/>
  <c r="W226" i="1"/>
  <c r="AG226" i="1" s="1"/>
  <c r="B226" i="1" s="1"/>
  <c r="W233" i="1"/>
  <c r="AG233" i="1" s="1"/>
  <c r="B233" i="1" s="1"/>
  <c r="W241" i="1"/>
  <c r="AG241" i="1" s="1"/>
  <c r="W250" i="1"/>
  <c r="AG250" i="1" s="1"/>
  <c r="W259" i="1"/>
  <c r="AG259" i="1" s="1"/>
  <c r="B259" i="1" s="1"/>
  <c r="W265" i="1"/>
  <c r="AG265" i="1" s="1"/>
  <c r="B265" i="1" s="1"/>
  <c r="W272" i="1"/>
  <c r="AG272" i="1" s="1"/>
  <c r="B272" i="1" s="1"/>
  <c r="W282" i="1"/>
  <c r="AG282" i="1" s="1"/>
  <c r="B282" i="1" s="1"/>
  <c r="W289" i="1"/>
  <c r="AG289" i="1" s="1"/>
  <c r="B289" i="1" s="1"/>
  <c r="W297" i="1"/>
  <c r="AG297" i="1" s="1"/>
  <c r="B297" i="1" s="1"/>
  <c r="W307" i="1"/>
  <c r="AG307" i="1" s="1"/>
  <c r="B307" i="1" s="1"/>
  <c r="W313" i="1"/>
  <c r="AG313" i="1" s="1"/>
  <c r="B313" i="1" s="1"/>
  <c r="W320" i="1"/>
  <c r="AG320" i="1" s="1"/>
  <c r="B320" i="1" s="1"/>
  <c r="W330" i="1"/>
  <c r="AG330" i="1" s="1"/>
  <c r="B330" i="1" s="1"/>
  <c r="W339" i="1"/>
  <c r="AG339" i="1" s="1"/>
  <c r="W346" i="1"/>
  <c r="AG346" i="1" s="1"/>
  <c r="B346" i="1" s="1"/>
  <c r="W354" i="1"/>
  <c r="AG354" i="1" s="1"/>
  <c r="W363" i="1"/>
  <c r="AG363" i="1" s="1"/>
  <c r="B363" i="1" s="1"/>
  <c r="W369" i="1"/>
  <c r="AG369" i="1" s="1"/>
  <c r="B369" i="1" s="1"/>
  <c r="W378" i="1"/>
  <c r="AG378" i="1" s="1"/>
  <c r="B378" i="1" s="1"/>
  <c r="W380" i="1"/>
  <c r="AG380" i="1" s="1"/>
  <c r="AG68" i="1"/>
  <c r="B68" i="1" s="1"/>
  <c r="AG85" i="1"/>
  <c r="B85" i="1" s="1"/>
  <c r="T402" i="1"/>
  <c r="V386" i="1"/>
  <c r="W386" i="1" s="1"/>
  <c r="J386" i="1"/>
  <c r="AG66" i="1"/>
  <c r="B66" i="1" s="1"/>
  <c r="AC388" i="1"/>
  <c r="AE388" i="1" s="1"/>
  <c r="AF388" i="1" s="1"/>
  <c r="G388" i="1"/>
  <c r="Y403" i="1"/>
  <c r="AJ404" i="1"/>
  <c r="Z403" i="1"/>
  <c r="AA403" i="1" s="1"/>
  <c r="AH403" i="1" s="1"/>
  <c r="I404" i="1"/>
  <c r="H404" i="1" s="1"/>
  <c r="C404" i="1"/>
  <c r="S403" i="1"/>
  <c r="U403" i="1" s="1"/>
  <c r="F387" i="1"/>
  <c r="O387" i="1" s="1"/>
  <c r="R387" i="1" s="1"/>
  <c r="V387" i="1" s="1"/>
  <c r="W387" i="1" s="1"/>
  <c r="W69" i="1"/>
  <c r="W72" i="1"/>
  <c r="W79" i="1"/>
  <c r="W90" i="1"/>
  <c r="W96" i="1"/>
  <c r="W105" i="1"/>
  <c r="W114" i="1"/>
  <c r="W123" i="1"/>
  <c r="W129" i="1"/>
  <c r="W139" i="1"/>
  <c r="W145" i="1"/>
  <c r="W154" i="1"/>
  <c r="W164" i="1"/>
  <c r="W172" i="1"/>
  <c r="W180" i="1"/>
  <c r="W186" i="1"/>
  <c r="W195" i="1"/>
  <c r="W200" i="1"/>
  <c r="W210" i="1"/>
  <c r="W218" i="1"/>
  <c r="W225" i="1"/>
  <c r="W232" i="1"/>
  <c r="W242" i="1"/>
  <c r="W248" i="1"/>
  <c r="W257" i="1"/>
  <c r="W266" i="1"/>
  <c r="W273" i="1"/>
  <c r="W279" i="1"/>
  <c r="W290" i="1"/>
  <c r="W299" i="1"/>
  <c r="W305" i="1"/>
  <c r="W317" i="1"/>
  <c r="W323" i="1"/>
  <c r="W331" i="1"/>
  <c r="W335" i="1"/>
  <c r="W345" i="1"/>
  <c r="W352" i="1"/>
  <c r="W360" i="1"/>
  <c r="W367" i="1"/>
  <c r="W377" i="1"/>
  <c r="W384" i="1"/>
  <c r="AB409" i="1"/>
  <c r="M389" i="1"/>
  <c r="N389" i="1" s="1"/>
  <c r="P389" i="1"/>
  <c r="Q389" i="1"/>
  <c r="L390" i="1"/>
  <c r="K404" i="1"/>
  <c r="X404" i="1"/>
  <c r="A405" i="1"/>
  <c r="E403" i="1"/>
  <c r="W70" i="1"/>
  <c r="W81" i="1"/>
  <c r="W84" i="1"/>
  <c r="W95" i="1"/>
  <c r="W101" i="1"/>
  <c r="W112" i="1"/>
  <c r="W117" i="1"/>
  <c r="W124" i="1"/>
  <c r="W134" i="1"/>
  <c r="W141" i="1"/>
  <c r="W153" i="1"/>
  <c r="W158" i="1"/>
  <c r="W166" i="1"/>
  <c r="W174" i="1"/>
  <c r="W183" i="1"/>
  <c r="W191" i="1"/>
  <c r="W197" i="1"/>
  <c r="W207" i="1"/>
  <c r="W213" i="1"/>
  <c r="W221" i="1"/>
  <c r="W229" i="1"/>
  <c r="W238" i="1"/>
  <c r="W246" i="1"/>
  <c r="W253" i="1"/>
  <c r="W263" i="1"/>
  <c r="W270" i="1"/>
  <c r="W277" i="1"/>
  <c r="W286" i="1"/>
  <c r="W296" i="1"/>
  <c r="W302" i="1"/>
  <c r="W310" i="1"/>
  <c r="W322" i="1"/>
  <c r="W326" i="1"/>
  <c r="W332" i="1"/>
  <c r="W342" i="1"/>
  <c r="W350" i="1"/>
  <c r="W356" i="1"/>
  <c r="W370" i="1"/>
  <c r="W373" i="1"/>
  <c r="W385" i="1"/>
  <c r="W71" i="1"/>
  <c r="W78" i="1"/>
  <c r="W88" i="1"/>
  <c r="W94" i="1"/>
  <c r="W103" i="1"/>
  <c r="W110" i="1"/>
  <c r="W118" i="1"/>
  <c r="W127" i="1"/>
  <c r="W133" i="1"/>
  <c r="W142" i="1"/>
  <c r="W150" i="1"/>
  <c r="W159" i="1"/>
  <c r="W171" i="1"/>
  <c r="W176" i="1"/>
  <c r="W182" i="1"/>
  <c r="W190" i="1"/>
  <c r="W199" i="1"/>
  <c r="W206" i="1"/>
  <c r="W214" i="1"/>
  <c r="W222" i="1"/>
  <c r="W228" i="1"/>
  <c r="W239" i="1"/>
  <c r="W249" i="1"/>
  <c r="W254" i="1"/>
  <c r="W261" i="1"/>
  <c r="W271" i="1"/>
  <c r="W280" i="1"/>
  <c r="W288" i="1"/>
  <c r="W294" i="1"/>
  <c r="W306" i="1"/>
  <c r="W312" i="1"/>
  <c r="W318" i="1"/>
  <c r="W325" i="1"/>
  <c r="W336" i="1"/>
  <c r="W343" i="1"/>
  <c r="W353" i="1"/>
  <c r="W359" i="1"/>
  <c r="W366" i="1"/>
  <c r="W375" i="1"/>
  <c r="W383" i="1"/>
  <c r="T403" i="1" l="1"/>
  <c r="AG387" i="1"/>
  <c r="AG383" i="1"/>
  <c r="AG336" i="1"/>
  <c r="B336" i="1" s="1"/>
  <c r="AG306" i="1"/>
  <c r="B306" i="1" s="1"/>
  <c r="AG239" i="1"/>
  <c r="B239" i="1" s="1"/>
  <c r="AG206" i="1"/>
  <c r="B206" i="1" s="1"/>
  <c r="AG142" i="1"/>
  <c r="B142" i="1" s="1"/>
  <c r="AG78" i="1"/>
  <c r="AG373" i="1"/>
  <c r="B373" i="1" s="1"/>
  <c r="AG310" i="1"/>
  <c r="AG246" i="1"/>
  <c r="B246" i="1" s="1"/>
  <c r="AG183" i="1"/>
  <c r="AG117" i="1"/>
  <c r="B117" i="1" s="1"/>
  <c r="AG359" i="1"/>
  <c r="B359" i="1" s="1"/>
  <c r="AG325" i="1"/>
  <c r="B325" i="1" s="1"/>
  <c r="AG294" i="1"/>
  <c r="B294" i="1" s="1"/>
  <c r="AG261" i="1"/>
  <c r="B261" i="1" s="1"/>
  <c r="AG228" i="1"/>
  <c r="B228" i="1" s="1"/>
  <c r="AG199" i="1"/>
  <c r="B199" i="1" s="1"/>
  <c r="AG171" i="1"/>
  <c r="AG133" i="1"/>
  <c r="AG103" i="1"/>
  <c r="B103" i="1" s="1"/>
  <c r="AG71" i="1"/>
  <c r="B71" i="1" s="1"/>
  <c r="AG370" i="1"/>
  <c r="B370" i="1" s="1"/>
  <c r="AG332" i="1"/>
  <c r="B332" i="1" s="1"/>
  <c r="AG302" i="1"/>
  <c r="B302" i="1" s="1"/>
  <c r="AG270" i="1"/>
  <c r="AG238" i="1"/>
  <c r="B238" i="1" s="1"/>
  <c r="AG207" i="1"/>
  <c r="B207" i="1" s="1"/>
  <c r="AG174" i="1"/>
  <c r="AG141" i="1"/>
  <c r="B141" i="1" s="1"/>
  <c r="AG112" i="1"/>
  <c r="AG81" i="1"/>
  <c r="B81" i="1" s="1"/>
  <c r="AG360" i="1"/>
  <c r="B360" i="1" s="1"/>
  <c r="AG331" i="1"/>
  <c r="B331" i="1" s="1"/>
  <c r="AG299" i="1"/>
  <c r="B299" i="1" s="1"/>
  <c r="AG266" i="1"/>
  <c r="B266" i="1" s="1"/>
  <c r="AG232" i="1"/>
  <c r="B232" i="1" s="1"/>
  <c r="AG200" i="1"/>
  <c r="B200" i="1" s="1"/>
  <c r="AG172" i="1"/>
  <c r="B172" i="1" s="1"/>
  <c r="AG139" i="1"/>
  <c r="AG105" i="1"/>
  <c r="B105" i="1" s="1"/>
  <c r="AG72" i="1"/>
  <c r="B72" i="1" s="1"/>
  <c r="F388" i="1"/>
  <c r="O388" i="1" s="1"/>
  <c r="R388" i="1" s="1"/>
  <c r="V388" i="1" s="1"/>
  <c r="W388" i="1" s="1"/>
  <c r="AG318" i="1"/>
  <c r="AG190" i="1"/>
  <c r="B190" i="1" s="1"/>
  <c r="AG127" i="1"/>
  <c r="AG326" i="1"/>
  <c r="B326" i="1" s="1"/>
  <c r="AG263" i="1"/>
  <c r="AG166" i="1"/>
  <c r="B166" i="1" s="1"/>
  <c r="AG101" i="1"/>
  <c r="AC389" i="1"/>
  <c r="AE389" i="1" s="1"/>
  <c r="AF389" i="1" s="1"/>
  <c r="G389" i="1"/>
  <c r="AG384" i="1"/>
  <c r="B384" i="1" s="1"/>
  <c r="AG352" i="1"/>
  <c r="AG323" i="1"/>
  <c r="B323" i="1" s="1"/>
  <c r="AG290" i="1"/>
  <c r="B290" i="1" s="1"/>
  <c r="AG257" i="1"/>
  <c r="B257" i="1" s="1"/>
  <c r="AG225" i="1"/>
  <c r="AG195" i="1"/>
  <c r="B195" i="1" s="1"/>
  <c r="AG164" i="1"/>
  <c r="B164" i="1" s="1"/>
  <c r="AG129" i="1"/>
  <c r="B129" i="1" s="1"/>
  <c r="AG96" i="1"/>
  <c r="B96" i="1" s="1"/>
  <c r="AG69" i="1"/>
  <c r="B69" i="1" s="1"/>
  <c r="B379" i="1"/>
  <c r="B328" i="1"/>
  <c r="B107" i="1"/>
  <c r="AG386" i="1"/>
  <c r="B386" i="1" s="1"/>
  <c r="B354" i="1"/>
  <c r="B339" i="1"/>
  <c r="B241" i="1"/>
  <c r="B192" i="1"/>
  <c r="B177" i="1"/>
  <c r="B100" i="1"/>
  <c r="B65" i="1"/>
  <c r="B295" i="1"/>
  <c r="B167" i="1"/>
  <c r="B151" i="1"/>
  <c r="B104" i="1"/>
  <c r="B87" i="1"/>
  <c r="AG353" i="1"/>
  <c r="AG288" i="1"/>
  <c r="AG254" i="1"/>
  <c r="AG222" i="1"/>
  <c r="AG159" i="1"/>
  <c r="B159" i="1" s="1"/>
  <c r="AG94" i="1"/>
  <c r="B94" i="1" s="1"/>
  <c r="AG356" i="1"/>
  <c r="AG296" i="1"/>
  <c r="B296" i="1" s="1"/>
  <c r="AG229" i="1"/>
  <c r="AG197" i="1"/>
  <c r="B197" i="1" s="1"/>
  <c r="AG134" i="1"/>
  <c r="AG70" i="1"/>
  <c r="B70" i="1" s="1"/>
  <c r="AG375" i="1"/>
  <c r="B375" i="1" s="1"/>
  <c r="AG343" i="1"/>
  <c r="B343" i="1" s="1"/>
  <c r="AG312" i="1"/>
  <c r="B312" i="1" s="1"/>
  <c r="AG280" i="1"/>
  <c r="B280" i="1" s="1"/>
  <c r="AG249" i="1"/>
  <c r="AG214" i="1"/>
  <c r="B214" i="1" s="1"/>
  <c r="AG182" i="1"/>
  <c r="B182" i="1" s="1"/>
  <c r="AG150" i="1"/>
  <c r="B150" i="1" s="1"/>
  <c r="AG118" i="1"/>
  <c r="B118" i="1" s="1"/>
  <c r="AG88" i="1"/>
  <c r="B88" i="1" s="1"/>
  <c r="AG385" i="1"/>
  <c r="B385" i="1" s="1"/>
  <c r="AG350" i="1"/>
  <c r="B350" i="1" s="1"/>
  <c r="AG322" i="1"/>
  <c r="B322" i="1" s="1"/>
  <c r="AG286" i="1"/>
  <c r="B286" i="1" s="1"/>
  <c r="AG253" i="1"/>
  <c r="B253" i="1" s="1"/>
  <c r="AG221" i="1"/>
  <c r="B221" i="1" s="1"/>
  <c r="AG191" i="1"/>
  <c r="B191" i="1" s="1"/>
  <c r="AG158" i="1"/>
  <c r="B158" i="1" s="1"/>
  <c r="AG124" i="1"/>
  <c r="B124" i="1" s="1"/>
  <c r="AG95" i="1"/>
  <c r="B95" i="1" s="1"/>
  <c r="B380" i="1"/>
  <c r="A406" i="1"/>
  <c r="K405" i="1"/>
  <c r="X405" i="1"/>
  <c r="M390" i="1"/>
  <c r="N390" i="1" s="1"/>
  <c r="P390" i="1"/>
  <c r="Q390" i="1"/>
  <c r="L391" i="1"/>
  <c r="AG377" i="1"/>
  <c r="B377" i="1" s="1"/>
  <c r="AG345" i="1"/>
  <c r="B345" i="1" s="1"/>
  <c r="AG317" i="1"/>
  <c r="B317" i="1" s="1"/>
  <c r="AG279" i="1"/>
  <c r="B279" i="1" s="1"/>
  <c r="AG248" i="1"/>
  <c r="B248" i="1" s="1"/>
  <c r="AG218" i="1"/>
  <c r="B218" i="1" s="1"/>
  <c r="AG186" i="1"/>
  <c r="B186" i="1" s="1"/>
  <c r="AG154" i="1"/>
  <c r="B154" i="1" s="1"/>
  <c r="AG123" i="1"/>
  <c r="B123" i="1" s="1"/>
  <c r="AG90" i="1"/>
  <c r="B90" i="1" s="1"/>
  <c r="J387" i="1"/>
  <c r="AG366" i="1"/>
  <c r="B366" i="1" s="1"/>
  <c r="AG271" i="1"/>
  <c r="B271" i="1" s="1"/>
  <c r="AG176" i="1"/>
  <c r="B176" i="1" s="1"/>
  <c r="AG110" i="1"/>
  <c r="B110" i="1" s="1"/>
  <c r="AG342" i="1"/>
  <c r="B342" i="1" s="1"/>
  <c r="AG277" i="1"/>
  <c r="B277" i="1" s="1"/>
  <c r="AG213" i="1"/>
  <c r="B213" i="1" s="1"/>
  <c r="AG153" i="1"/>
  <c r="AG84" i="1"/>
  <c r="B84" i="1" s="1"/>
  <c r="Y404" i="1"/>
  <c r="C405" i="1"/>
  <c r="Z404" i="1"/>
  <c r="AA404" i="1" s="1"/>
  <c r="AH404" i="1" s="1"/>
  <c r="AJ405" i="1"/>
  <c r="I405" i="1"/>
  <c r="H405" i="1" s="1"/>
  <c r="S404" i="1"/>
  <c r="U404" i="1" s="1"/>
  <c r="AB410" i="1"/>
  <c r="AG367" i="1"/>
  <c r="B367" i="1" s="1"/>
  <c r="AG335" i="1"/>
  <c r="B335" i="1" s="1"/>
  <c r="AG305" i="1"/>
  <c r="B305" i="1" s="1"/>
  <c r="AG273" i="1"/>
  <c r="B273" i="1" s="1"/>
  <c r="AG242" i="1"/>
  <c r="B242" i="1" s="1"/>
  <c r="AG210" i="1"/>
  <c r="B210" i="1" s="1"/>
  <c r="AG180" i="1"/>
  <c r="B180" i="1" s="1"/>
  <c r="AG145" i="1"/>
  <c r="B145" i="1" s="1"/>
  <c r="AG114" i="1"/>
  <c r="B114" i="1" s="1"/>
  <c r="AG79" i="1"/>
  <c r="B79" i="1" s="1"/>
  <c r="E404" i="1"/>
  <c r="B211" i="1"/>
  <c r="B131" i="1"/>
  <c r="B250" i="1"/>
  <c r="B217" i="1"/>
  <c r="B185" i="1"/>
  <c r="B74" i="1"/>
  <c r="B80" i="1"/>
  <c r="B382" i="1"/>
  <c r="B351" i="1"/>
  <c r="B333" i="1"/>
  <c r="B316" i="1"/>
  <c r="B300" i="1"/>
  <c r="B285" i="1"/>
  <c r="B236" i="1"/>
  <c r="B223" i="1"/>
  <c r="B203" i="1"/>
  <c r="B187" i="1"/>
  <c r="B173" i="1"/>
  <c r="B155" i="1"/>
  <c r="B126" i="1"/>
  <c r="B93" i="1"/>
  <c r="B77" i="1"/>
  <c r="T404" i="1" l="1"/>
  <c r="J388" i="1"/>
  <c r="E405" i="1"/>
  <c r="AB411" i="1"/>
  <c r="AG388" i="1"/>
  <c r="B139" i="1"/>
  <c r="B270" i="1"/>
  <c r="B133" i="1"/>
  <c r="B387" i="1"/>
  <c r="AC390" i="1"/>
  <c r="AE390" i="1" s="1"/>
  <c r="AF390" i="1" s="1"/>
  <c r="G390" i="1"/>
  <c r="X406" i="1"/>
  <c r="K406" i="1"/>
  <c r="A407" i="1"/>
  <c r="B222" i="1"/>
  <c r="B288" i="1"/>
  <c r="F389" i="1"/>
  <c r="O389" i="1" s="1"/>
  <c r="R389" i="1" s="1"/>
  <c r="V389" i="1" s="1"/>
  <c r="W389" i="1" s="1"/>
  <c r="B153" i="1"/>
  <c r="M391" i="1"/>
  <c r="N391" i="1" s="1"/>
  <c r="P391" i="1"/>
  <c r="Q391" i="1"/>
  <c r="L392" i="1"/>
  <c r="C406" i="1"/>
  <c r="Y405" i="1"/>
  <c r="AJ406" i="1"/>
  <c r="Z405" i="1"/>
  <c r="AA405" i="1" s="1"/>
  <c r="AH405" i="1" s="1"/>
  <c r="I406" i="1"/>
  <c r="H406" i="1" s="1"/>
  <c r="S405" i="1"/>
  <c r="U405" i="1" s="1"/>
  <c r="B249" i="1"/>
  <c r="B134" i="1"/>
  <c r="B229" i="1"/>
  <c r="B356" i="1"/>
  <c r="B254" i="1"/>
  <c r="B353" i="1"/>
  <c r="B225" i="1"/>
  <c r="B352" i="1"/>
  <c r="B101" i="1"/>
  <c r="B263" i="1"/>
  <c r="B127" i="1"/>
  <c r="B318" i="1"/>
  <c r="B112" i="1"/>
  <c r="B174" i="1"/>
  <c r="B171" i="1"/>
  <c r="B183" i="1"/>
  <c r="B310" i="1"/>
  <c r="B78" i="1"/>
  <c r="B383" i="1"/>
  <c r="J389" i="1" l="1"/>
  <c r="Z406" i="1"/>
  <c r="AA406" i="1" s="1"/>
  <c r="AH406" i="1" s="1"/>
  <c r="C407" i="1"/>
  <c r="I407" i="1"/>
  <c r="H407" i="1" s="1"/>
  <c r="Y406" i="1"/>
  <c r="AJ407" i="1"/>
  <c r="S406" i="1"/>
  <c r="U406" i="1" s="1"/>
  <c r="AC391" i="1"/>
  <c r="AE391" i="1" s="1"/>
  <c r="AF391" i="1" s="1"/>
  <c r="G391" i="1"/>
  <c r="AG389" i="1"/>
  <c r="B389" i="1" s="1"/>
  <c r="T405" i="1"/>
  <c r="E406" i="1"/>
  <c r="M392" i="1"/>
  <c r="N392" i="1" s="1"/>
  <c r="P392" i="1"/>
  <c r="Q392" i="1"/>
  <c r="L393" i="1"/>
  <c r="K407" i="1"/>
  <c r="A408" i="1"/>
  <c r="X407" i="1"/>
  <c r="F390" i="1"/>
  <c r="O390" i="1" s="1"/>
  <c r="R390" i="1" s="1"/>
  <c r="V390" i="1" s="1"/>
  <c r="W390" i="1" s="1"/>
  <c r="B388" i="1"/>
  <c r="AB412" i="1"/>
  <c r="AG390" i="1" l="1"/>
  <c r="B390" i="1" s="1"/>
  <c r="E407" i="1"/>
  <c r="AJ408" i="1"/>
  <c r="I408" i="1"/>
  <c r="H408" i="1" s="1"/>
  <c r="Y407" i="1"/>
  <c r="Z407" i="1"/>
  <c r="AA407" i="1" s="1"/>
  <c r="AH407" i="1" s="1"/>
  <c r="C408" i="1"/>
  <c r="S407" i="1"/>
  <c r="U407" i="1" s="1"/>
  <c r="J390" i="1"/>
  <c r="AC392" i="1"/>
  <c r="AE392" i="1" s="1"/>
  <c r="AF392" i="1" s="1"/>
  <c r="G392" i="1"/>
  <c r="F391" i="1"/>
  <c r="O391" i="1" s="1"/>
  <c r="R391" i="1" s="1"/>
  <c r="V391" i="1" s="1"/>
  <c r="W391" i="1" s="1"/>
  <c r="AB413" i="1"/>
  <c r="A409" i="1"/>
  <c r="X408" i="1"/>
  <c r="K408" i="1"/>
  <c r="M393" i="1"/>
  <c r="N393" i="1" s="1"/>
  <c r="P393" i="1"/>
  <c r="Q393" i="1"/>
  <c r="L394" i="1"/>
  <c r="T406" i="1"/>
  <c r="J391" i="1" l="1"/>
  <c r="AG391" i="1"/>
  <c r="B391" i="1" s="1"/>
  <c r="T407" i="1"/>
  <c r="M394" i="1"/>
  <c r="N394" i="1" s="1"/>
  <c r="P394" i="1"/>
  <c r="Q394" i="1"/>
  <c r="L395" i="1"/>
  <c r="C409" i="1"/>
  <c r="AJ409" i="1"/>
  <c r="Z408" i="1"/>
  <c r="AA408" i="1" s="1"/>
  <c r="AH408" i="1" s="1"/>
  <c r="Y408" i="1"/>
  <c r="I409" i="1"/>
  <c r="H409" i="1" s="1"/>
  <c r="S408" i="1"/>
  <c r="U408" i="1" s="1"/>
  <c r="AB414" i="1"/>
  <c r="F392" i="1"/>
  <c r="J392" i="1" s="1"/>
  <c r="X409" i="1"/>
  <c r="K409" i="1"/>
  <c r="A410" i="1"/>
  <c r="AC393" i="1"/>
  <c r="AE393" i="1" s="1"/>
  <c r="AF393" i="1" s="1"/>
  <c r="G393" i="1"/>
  <c r="E408" i="1"/>
  <c r="T408" i="1" l="1"/>
  <c r="E409" i="1"/>
  <c r="Y409" i="1"/>
  <c r="C410" i="1"/>
  <c r="I410" i="1"/>
  <c r="H410" i="1" s="1"/>
  <c r="Z409" i="1"/>
  <c r="AA409" i="1" s="1"/>
  <c r="AH409" i="1" s="1"/>
  <c r="AJ410" i="1"/>
  <c r="S409" i="1"/>
  <c r="U409" i="1" s="1"/>
  <c r="M395" i="1"/>
  <c r="N395" i="1" s="1"/>
  <c r="P395" i="1"/>
  <c r="Q395" i="1"/>
  <c r="L396" i="1"/>
  <c r="X410" i="1"/>
  <c r="A411" i="1"/>
  <c r="K410" i="1"/>
  <c r="O392" i="1"/>
  <c r="R392" i="1" s="1"/>
  <c r="V392" i="1" s="1"/>
  <c r="W392" i="1" s="1"/>
  <c r="AB415" i="1"/>
  <c r="AC394" i="1"/>
  <c r="AE394" i="1" s="1"/>
  <c r="AF394" i="1" s="1"/>
  <c r="G394" i="1"/>
  <c r="F393" i="1"/>
  <c r="J393" i="1" s="1"/>
  <c r="O393" i="1" l="1"/>
  <c r="R393" i="1" s="1"/>
  <c r="V393" i="1" s="1"/>
  <c r="W393" i="1" s="1"/>
  <c r="AG393" i="1" s="1"/>
  <c r="B393" i="1" s="1"/>
  <c r="AB416" i="1"/>
  <c r="C411" i="1"/>
  <c r="Y410" i="1"/>
  <c r="AJ411" i="1"/>
  <c r="Z410" i="1"/>
  <c r="AA410" i="1" s="1"/>
  <c r="AH410" i="1" s="1"/>
  <c r="I411" i="1"/>
  <c r="H411" i="1" s="1"/>
  <c r="S410" i="1"/>
  <c r="U410" i="1" s="1"/>
  <c r="M396" i="1"/>
  <c r="N396" i="1" s="1"/>
  <c r="P396" i="1"/>
  <c r="Q396" i="1"/>
  <c r="L397" i="1"/>
  <c r="E410" i="1"/>
  <c r="T409" i="1"/>
  <c r="F394" i="1"/>
  <c r="J394" i="1" s="1"/>
  <c r="X411" i="1"/>
  <c r="K411" i="1"/>
  <c r="A412" i="1"/>
  <c r="AG392" i="1"/>
  <c r="B392" i="1" s="1"/>
  <c r="AC395" i="1"/>
  <c r="AE395" i="1" s="1"/>
  <c r="AF395" i="1" s="1"/>
  <c r="G395" i="1"/>
  <c r="T410" i="1" l="1"/>
  <c r="A413" i="1"/>
  <c r="X412" i="1"/>
  <c r="K412" i="1"/>
  <c r="O394" i="1"/>
  <c r="R394" i="1" s="1"/>
  <c r="V394" i="1" s="1"/>
  <c r="W394" i="1" s="1"/>
  <c r="AC396" i="1"/>
  <c r="AE396" i="1" s="1"/>
  <c r="AF396" i="1" s="1"/>
  <c r="G396" i="1"/>
  <c r="C412" i="1"/>
  <c r="Y411" i="1"/>
  <c r="AJ412" i="1"/>
  <c r="I412" i="1"/>
  <c r="H412" i="1" s="1"/>
  <c r="Z411" i="1"/>
  <c r="AA411" i="1" s="1"/>
  <c r="AH411" i="1" s="1"/>
  <c r="S411" i="1"/>
  <c r="U411" i="1" s="1"/>
  <c r="M397" i="1"/>
  <c r="N397" i="1" s="1"/>
  <c r="P397" i="1"/>
  <c r="Q397" i="1"/>
  <c r="L398" i="1"/>
  <c r="AB417" i="1"/>
  <c r="F395" i="1"/>
  <c r="O395" i="1" s="1"/>
  <c r="R395" i="1" s="1"/>
  <c r="V395" i="1" s="1"/>
  <c r="W395" i="1" s="1"/>
  <c r="E411" i="1"/>
  <c r="J395" i="1" l="1"/>
  <c r="T411" i="1"/>
  <c r="AG395" i="1"/>
  <c r="B395" i="1" s="1"/>
  <c r="M398" i="1"/>
  <c r="N398" i="1" s="1"/>
  <c r="P398" i="1"/>
  <c r="Q398" i="1"/>
  <c r="L399" i="1"/>
  <c r="AG394" i="1"/>
  <c r="AB418" i="1"/>
  <c r="F396" i="1"/>
  <c r="J396" i="1" s="1"/>
  <c r="E412" i="1"/>
  <c r="I413" i="1"/>
  <c r="H413" i="1" s="1"/>
  <c r="Y412" i="1"/>
  <c r="AJ413" i="1"/>
  <c r="C413" i="1"/>
  <c r="Z412" i="1"/>
  <c r="AA412" i="1" s="1"/>
  <c r="AH412" i="1" s="1"/>
  <c r="S412" i="1"/>
  <c r="U412" i="1" s="1"/>
  <c r="AC397" i="1"/>
  <c r="AE397" i="1" s="1"/>
  <c r="AF397" i="1" s="1"/>
  <c r="G397" i="1"/>
  <c r="X413" i="1"/>
  <c r="A414" i="1"/>
  <c r="K413" i="1"/>
  <c r="AC398" i="1" l="1"/>
  <c r="AE398" i="1" s="1"/>
  <c r="AF398" i="1" s="1"/>
  <c r="G398" i="1"/>
  <c r="F397" i="1"/>
  <c r="J397" i="1" s="1"/>
  <c r="X414" i="1"/>
  <c r="A415" i="1"/>
  <c r="K414" i="1"/>
  <c r="M399" i="1"/>
  <c r="N399" i="1" s="1"/>
  <c r="P399" i="1"/>
  <c r="Q399" i="1"/>
  <c r="L400" i="1"/>
  <c r="T412" i="1"/>
  <c r="O396" i="1"/>
  <c r="R396" i="1" s="1"/>
  <c r="V396" i="1" s="1"/>
  <c r="W396" i="1" s="1"/>
  <c r="AB419" i="1"/>
  <c r="E413" i="1"/>
  <c r="C414" i="1"/>
  <c r="AJ414" i="1"/>
  <c r="Y413" i="1"/>
  <c r="I414" i="1"/>
  <c r="H414" i="1" s="1"/>
  <c r="Z413" i="1"/>
  <c r="AA413" i="1" s="1"/>
  <c r="AH413" i="1" s="1"/>
  <c r="S413" i="1"/>
  <c r="U413" i="1" s="1"/>
  <c r="B394" i="1"/>
  <c r="O397" i="1" l="1"/>
  <c r="R397" i="1" s="1"/>
  <c r="V397" i="1" s="1"/>
  <c r="W397" i="1" s="1"/>
  <c r="AG397" i="1" s="1"/>
  <c r="AB420" i="1"/>
  <c r="T413" i="1"/>
  <c r="M400" i="1"/>
  <c r="N400" i="1" s="1"/>
  <c r="P400" i="1"/>
  <c r="Q400" i="1"/>
  <c r="L401" i="1"/>
  <c r="I415" i="1"/>
  <c r="H415" i="1" s="1"/>
  <c r="Z414" i="1"/>
  <c r="AA414" i="1" s="1"/>
  <c r="AH414" i="1" s="1"/>
  <c r="C415" i="1"/>
  <c r="Y414" i="1"/>
  <c r="AJ415" i="1"/>
  <c r="S414" i="1"/>
  <c r="U414" i="1" s="1"/>
  <c r="F398" i="1"/>
  <c r="O398" i="1" s="1"/>
  <c r="R398" i="1" s="1"/>
  <c r="V398" i="1" s="1"/>
  <c r="W398" i="1" s="1"/>
  <c r="AG396" i="1"/>
  <c r="B396" i="1" s="1"/>
  <c r="E414" i="1"/>
  <c r="AC399" i="1"/>
  <c r="AE399" i="1" s="1"/>
  <c r="AF399" i="1" s="1"/>
  <c r="G399" i="1"/>
  <c r="A416" i="1"/>
  <c r="X415" i="1"/>
  <c r="K415" i="1"/>
  <c r="J398" i="1" l="1"/>
  <c r="T414" i="1"/>
  <c r="AG398" i="1"/>
  <c r="B398" i="1" s="1"/>
  <c r="K416" i="1"/>
  <c r="X416" i="1"/>
  <c r="A417" i="1"/>
  <c r="E415" i="1"/>
  <c r="AB421" i="1"/>
  <c r="F399" i="1"/>
  <c r="O399" i="1" s="1"/>
  <c r="R399" i="1" s="1"/>
  <c r="V399" i="1" s="1"/>
  <c r="W399" i="1" s="1"/>
  <c r="AC400" i="1"/>
  <c r="AE400" i="1" s="1"/>
  <c r="AF400" i="1" s="1"/>
  <c r="AH400" i="1" s="1"/>
  <c r="G400" i="1"/>
  <c r="Z415" i="1"/>
  <c r="AA415" i="1" s="1"/>
  <c r="AH415" i="1" s="1"/>
  <c r="C416" i="1"/>
  <c r="I416" i="1"/>
  <c r="H416" i="1" s="1"/>
  <c r="AJ416" i="1"/>
  <c r="Y415" i="1"/>
  <c r="S415" i="1"/>
  <c r="U415" i="1" s="1"/>
  <c r="B397" i="1"/>
  <c r="M401" i="1"/>
  <c r="N401" i="1" s="1"/>
  <c r="L402" i="1"/>
  <c r="AG399" i="1" l="1"/>
  <c r="B399" i="1" s="1"/>
  <c r="AC401" i="1"/>
  <c r="AE401" i="1" s="1"/>
  <c r="AF401" i="1" s="1"/>
  <c r="G401" i="1"/>
  <c r="T415" i="1"/>
  <c r="A418" i="1"/>
  <c r="K417" i="1"/>
  <c r="X417" i="1"/>
  <c r="M402" i="1"/>
  <c r="N402" i="1" s="1"/>
  <c r="L403" i="1"/>
  <c r="C417" i="1"/>
  <c r="Y416" i="1"/>
  <c r="AJ417" i="1"/>
  <c r="Z416" i="1"/>
  <c r="AA416" i="1" s="1"/>
  <c r="AH416" i="1" s="1"/>
  <c r="I417" i="1"/>
  <c r="H417" i="1" s="1"/>
  <c r="S416" i="1"/>
  <c r="U416" i="1" s="1"/>
  <c r="F400" i="1"/>
  <c r="J400" i="1" s="1"/>
  <c r="J399" i="1"/>
  <c r="AB422" i="1"/>
  <c r="E416" i="1"/>
  <c r="T416" i="1" l="1"/>
  <c r="AB423" i="1"/>
  <c r="G402" i="1"/>
  <c r="AC402" i="1"/>
  <c r="AE402" i="1" s="1"/>
  <c r="AF402" i="1" s="1"/>
  <c r="A419" i="1"/>
  <c r="X418" i="1"/>
  <c r="K418" i="1"/>
  <c r="O400" i="1"/>
  <c r="M403" i="1"/>
  <c r="N403" i="1" s="1"/>
  <c r="L404" i="1"/>
  <c r="E417" i="1"/>
  <c r="Y417" i="1"/>
  <c r="I418" i="1"/>
  <c r="H418" i="1" s="1"/>
  <c r="C418" i="1"/>
  <c r="AJ418" i="1"/>
  <c r="Z417" i="1"/>
  <c r="AA417" i="1" s="1"/>
  <c r="AH417" i="1" s="1"/>
  <c r="S417" i="1"/>
  <c r="U417" i="1" s="1"/>
  <c r="F401" i="1"/>
  <c r="J401" i="1" s="1"/>
  <c r="T417" i="1" l="1"/>
  <c r="O401" i="1"/>
  <c r="AC403" i="1"/>
  <c r="AE403" i="1" s="1"/>
  <c r="AF403" i="1" s="1"/>
  <c r="G403" i="1"/>
  <c r="F402" i="1"/>
  <c r="J402" i="1" s="1"/>
  <c r="E418" i="1"/>
  <c r="R400" i="1"/>
  <c r="V400" i="1" s="1"/>
  <c r="W400" i="1" s="1"/>
  <c r="P401" i="1"/>
  <c r="Z418" i="1"/>
  <c r="AA418" i="1" s="1"/>
  <c r="AH418" i="1" s="1"/>
  <c r="C419" i="1"/>
  <c r="Y418" i="1"/>
  <c r="I419" i="1"/>
  <c r="H419" i="1" s="1"/>
  <c r="AJ419" i="1"/>
  <c r="S418" i="1"/>
  <c r="U418" i="1" s="1"/>
  <c r="M404" i="1"/>
  <c r="N404" i="1" s="1"/>
  <c r="L405" i="1"/>
  <c r="A420" i="1"/>
  <c r="X419" i="1"/>
  <c r="K419" i="1"/>
  <c r="AB424" i="1"/>
  <c r="O402" i="1" l="1"/>
  <c r="AG400" i="1"/>
  <c r="B400" i="1" s="1"/>
  <c r="Z419" i="1"/>
  <c r="AA419" i="1" s="1"/>
  <c r="AH419" i="1" s="1"/>
  <c r="AJ420" i="1"/>
  <c r="I420" i="1"/>
  <c r="H420" i="1" s="1"/>
  <c r="C420" i="1"/>
  <c r="Y419" i="1"/>
  <c r="S419" i="1"/>
  <c r="U419" i="1" s="1"/>
  <c r="E419" i="1"/>
  <c r="AC404" i="1"/>
  <c r="AE404" i="1" s="1"/>
  <c r="AF404" i="1" s="1"/>
  <c r="G404" i="1"/>
  <c r="T418" i="1"/>
  <c r="AB425" i="1"/>
  <c r="X420" i="1"/>
  <c r="K420" i="1"/>
  <c r="A421" i="1"/>
  <c r="M405" i="1"/>
  <c r="N405" i="1" s="1"/>
  <c r="L406" i="1"/>
  <c r="Q401" i="1"/>
  <c r="Q402" i="1" s="1"/>
  <c r="Q403" i="1" s="1"/>
  <c r="Q404" i="1" s="1"/>
  <c r="Q405" i="1" s="1"/>
  <c r="P402" i="1"/>
  <c r="P403" i="1" s="1"/>
  <c r="P404" i="1" s="1"/>
  <c r="P405" i="1" s="1"/>
  <c r="F403" i="1"/>
  <c r="O403" i="1" s="1"/>
  <c r="J403" i="1" l="1"/>
  <c r="R403" i="1"/>
  <c r="V403" i="1" s="1"/>
  <c r="W403" i="1" s="1"/>
  <c r="AG403" i="1" s="1"/>
  <c r="AB426" i="1"/>
  <c r="R402" i="1"/>
  <c r="V402" i="1" s="1"/>
  <c r="W402" i="1" s="1"/>
  <c r="C421" i="1"/>
  <c r="Y420" i="1"/>
  <c r="AJ421" i="1"/>
  <c r="Z420" i="1"/>
  <c r="AA420" i="1" s="1"/>
  <c r="AH420" i="1" s="1"/>
  <c r="I421" i="1"/>
  <c r="H421" i="1" s="1"/>
  <c r="S420" i="1"/>
  <c r="U420" i="1" s="1"/>
  <c r="R401" i="1"/>
  <c r="V401" i="1" s="1"/>
  <c r="W401" i="1" s="1"/>
  <c r="G405" i="1"/>
  <c r="AC405" i="1"/>
  <c r="AE405" i="1" s="1"/>
  <c r="AF405" i="1" s="1"/>
  <c r="M406" i="1"/>
  <c r="N406" i="1" s="1"/>
  <c r="P406" i="1"/>
  <c r="Q406" i="1"/>
  <c r="L407" i="1"/>
  <c r="A422" i="1"/>
  <c r="X421" i="1"/>
  <c r="K421" i="1"/>
  <c r="F404" i="1"/>
  <c r="J404" i="1" s="1"/>
  <c r="T419" i="1"/>
  <c r="E420" i="1"/>
  <c r="B403" i="1" l="1"/>
  <c r="T420" i="1"/>
  <c r="K422" i="1"/>
  <c r="X422" i="1"/>
  <c r="A423" i="1"/>
  <c r="O404" i="1"/>
  <c r="R404" i="1" s="1"/>
  <c r="V404" i="1" s="1"/>
  <c r="W404" i="1" s="1"/>
  <c r="F405" i="1"/>
  <c r="J405" i="1" s="1"/>
  <c r="C422" i="1"/>
  <c r="AJ422" i="1"/>
  <c r="I422" i="1"/>
  <c r="H422" i="1" s="1"/>
  <c r="Y421" i="1"/>
  <c r="Z421" i="1"/>
  <c r="AA421" i="1" s="1"/>
  <c r="AH421" i="1" s="1"/>
  <c r="S421" i="1"/>
  <c r="U421" i="1" s="1"/>
  <c r="AG401" i="1"/>
  <c r="B401" i="1" s="1"/>
  <c r="AG402" i="1"/>
  <c r="B402" i="1" s="1"/>
  <c r="AB427" i="1"/>
  <c r="AC406" i="1"/>
  <c r="AE406" i="1" s="1"/>
  <c r="AF406" i="1" s="1"/>
  <c r="G406" i="1"/>
  <c r="M407" i="1"/>
  <c r="N407" i="1" s="1"/>
  <c r="P407" i="1"/>
  <c r="Q407" i="1"/>
  <c r="L408" i="1"/>
  <c r="E421" i="1"/>
  <c r="O405" i="1" l="1"/>
  <c r="R405" i="1" s="1"/>
  <c r="V405" i="1" s="1"/>
  <c r="W405" i="1" s="1"/>
  <c r="AG405" i="1" s="1"/>
  <c r="B405" i="1" s="1"/>
  <c r="T421" i="1"/>
  <c r="AC407" i="1"/>
  <c r="AE407" i="1" s="1"/>
  <c r="AF407" i="1" s="1"/>
  <c r="G407" i="1"/>
  <c r="I423" i="1"/>
  <c r="H423" i="1" s="1"/>
  <c r="Z422" i="1"/>
  <c r="AA422" i="1" s="1"/>
  <c r="AH422" i="1" s="1"/>
  <c r="AJ423" i="1"/>
  <c r="C423" i="1"/>
  <c r="Y422" i="1"/>
  <c r="S422" i="1"/>
  <c r="U422" i="1" s="1"/>
  <c r="M408" i="1"/>
  <c r="N408" i="1" s="1"/>
  <c r="P408" i="1"/>
  <c r="Q408" i="1"/>
  <c r="L409" i="1"/>
  <c r="AB428" i="1"/>
  <c r="AG404" i="1"/>
  <c r="B404" i="1" s="1"/>
  <c r="F406" i="1"/>
  <c r="J406" i="1" s="1"/>
  <c r="E422" i="1"/>
  <c r="K423" i="1"/>
  <c r="A424" i="1"/>
  <c r="X423" i="1"/>
  <c r="T422" i="1" l="1"/>
  <c r="Z423" i="1"/>
  <c r="AA423" i="1" s="1"/>
  <c r="AH423" i="1" s="1"/>
  <c r="C424" i="1"/>
  <c r="AJ424" i="1"/>
  <c r="Y423" i="1"/>
  <c r="I424" i="1"/>
  <c r="H424" i="1" s="1"/>
  <c r="S423" i="1"/>
  <c r="U423" i="1" s="1"/>
  <c r="O406" i="1"/>
  <c r="R406" i="1" s="1"/>
  <c r="V406" i="1" s="1"/>
  <c r="W406" i="1" s="1"/>
  <c r="AB429" i="1"/>
  <c r="AC408" i="1"/>
  <c r="AE408" i="1" s="1"/>
  <c r="AF408" i="1" s="1"/>
  <c r="G408" i="1"/>
  <c r="E423" i="1"/>
  <c r="F407" i="1"/>
  <c r="J407" i="1" s="1"/>
  <c r="M409" i="1"/>
  <c r="N409" i="1" s="1"/>
  <c r="P409" i="1"/>
  <c r="Q409" i="1"/>
  <c r="L410" i="1"/>
  <c r="K424" i="1"/>
  <c r="A425" i="1"/>
  <c r="X424" i="1"/>
  <c r="O407" i="1" l="1"/>
  <c r="R407" i="1" s="1"/>
  <c r="V407" i="1" s="1"/>
  <c r="W407" i="1" s="1"/>
  <c r="AG407" i="1" s="1"/>
  <c r="B407" i="1" s="1"/>
  <c r="T423" i="1"/>
  <c r="AC409" i="1"/>
  <c r="AE409" i="1" s="1"/>
  <c r="AF409" i="1" s="1"/>
  <c r="G409" i="1"/>
  <c r="E424" i="1"/>
  <c r="M410" i="1"/>
  <c r="N410" i="1" s="1"/>
  <c r="P410" i="1"/>
  <c r="Q410" i="1"/>
  <c r="L411" i="1"/>
  <c r="AB430" i="1"/>
  <c r="K425" i="1"/>
  <c r="A426" i="1"/>
  <c r="X425" i="1"/>
  <c r="Z424" i="1"/>
  <c r="AA424" i="1" s="1"/>
  <c r="AH424" i="1" s="1"/>
  <c r="I425" i="1"/>
  <c r="H425" i="1" s="1"/>
  <c r="AJ425" i="1"/>
  <c r="Y424" i="1"/>
  <c r="C425" i="1"/>
  <c r="S424" i="1"/>
  <c r="U424" i="1" s="1"/>
  <c r="F408" i="1"/>
  <c r="J408" i="1" s="1"/>
  <c r="AG406" i="1"/>
  <c r="B406" i="1" s="1"/>
  <c r="G410" i="1" l="1"/>
  <c r="AC410" i="1"/>
  <c r="AE410" i="1" s="1"/>
  <c r="AF410" i="1" s="1"/>
  <c r="I426" i="1"/>
  <c r="H426" i="1" s="1"/>
  <c r="Y425" i="1"/>
  <c r="Z425" i="1"/>
  <c r="AA425" i="1" s="1"/>
  <c r="AH425" i="1" s="1"/>
  <c r="AJ426" i="1"/>
  <c r="C426" i="1"/>
  <c r="S425" i="1"/>
  <c r="U425" i="1" s="1"/>
  <c r="K426" i="1"/>
  <c r="A427" i="1"/>
  <c r="X426" i="1"/>
  <c r="M411" i="1"/>
  <c r="N411" i="1" s="1"/>
  <c r="P411" i="1"/>
  <c r="Q411" i="1"/>
  <c r="L412" i="1"/>
  <c r="F409" i="1"/>
  <c r="J409" i="1" s="1"/>
  <c r="O408" i="1"/>
  <c r="R408" i="1" s="1"/>
  <c r="V408" i="1" s="1"/>
  <c r="W408" i="1" s="1"/>
  <c r="T424" i="1"/>
  <c r="E425" i="1"/>
  <c r="AB431" i="1"/>
  <c r="T425" i="1" l="1"/>
  <c r="G411" i="1"/>
  <c r="AC411" i="1"/>
  <c r="AE411" i="1" s="1"/>
  <c r="AF411" i="1" s="1"/>
  <c r="X427" i="1"/>
  <c r="A428" i="1"/>
  <c r="K427" i="1"/>
  <c r="AB432" i="1"/>
  <c r="AG408" i="1"/>
  <c r="B408" i="1" s="1"/>
  <c r="M412" i="1"/>
  <c r="N412" i="1" s="1"/>
  <c r="P412" i="1"/>
  <c r="Q412" i="1"/>
  <c r="L413" i="1"/>
  <c r="F410" i="1"/>
  <c r="O410" i="1" s="1"/>
  <c r="R410" i="1" s="1"/>
  <c r="V410" i="1" s="1"/>
  <c r="W410" i="1" s="1"/>
  <c r="O409" i="1"/>
  <c r="R409" i="1" s="1"/>
  <c r="V409" i="1" s="1"/>
  <c r="W409" i="1" s="1"/>
  <c r="Y426" i="1"/>
  <c r="C427" i="1"/>
  <c r="I427" i="1"/>
  <c r="H427" i="1" s="1"/>
  <c r="Z426" i="1"/>
  <c r="AA426" i="1" s="1"/>
  <c r="AH426" i="1" s="1"/>
  <c r="AJ427" i="1"/>
  <c r="S426" i="1"/>
  <c r="U426" i="1" s="1"/>
  <c r="E426" i="1"/>
  <c r="T426" i="1" l="1"/>
  <c r="AG410" i="1"/>
  <c r="B410" i="1" s="1"/>
  <c r="AG409" i="1"/>
  <c r="M413" i="1"/>
  <c r="N413" i="1" s="1"/>
  <c r="P413" i="1"/>
  <c r="Q413" i="1"/>
  <c r="L414" i="1"/>
  <c r="J410" i="1"/>
  <c r="E427" i="1"/>
  <c r="AB433" i="1"/>
  <c r="X428" i="1"/>
  <c r="A429" i="1"/>
  <c r="K428" i="1"/>
  <c r="F411" i="1"/>
  <c r="J411" i="1" s="1"/>
  <c r="AC412" i="1"/>
  <c r="AE412" i="1" s="1"/>
  <c r="AF412" i="1" s="1"/>
  <c r="G412" i="1"/>
  <c r="C428" i="1"/>
  <c r="Z427" i="1"/>
  <c r="AA427" i="1" s="1"/>
  <c r="AH427" i="1" s="1"/>
  <c r="AJ428" i="1"/>
  <c r="Y427" i="1"/>
  <c r="I428" i="1"/>
  <c r="H428" i="1" s="1"/>
  <c r="S427" i="1"/>
  <c r="U427" i="1" s="1"/>
  <c r="T427" i="1" l="1"/>
  <c r="E428" i="1"/>
  <c r="O411" i="1"/>
  <c r="R411" i="1" s="1"/>
  <c r="V411" i="1" s="1"/>
  <c r="W411" i="1" s="1"/>
  <c r="F412" i="1"/>
  <c r="O412" i="1" s="1"/>
  <c r="R412" i="1" s="1"/>
  <c r="V412" i="1" s="1"/>
  <c r="W412" i="1" s="1"/>
  <c r="Z428" i="1"/>
  <c r="AA428" i="1" s="1"/>
  <c r="AH428" i="1" s="1"/>
  <c r="C429" i="1"/>
  <c r="AJ429" i="1"/>
  <c r="I429" i="1"/>
  <c r="H429" i="1" s="1"/>
  <c r="Y428" i="1"/>
  <c r="S428" i="1"/>
  <c r="U428" i="1" s="1"/>
  <c r="G413" i="1"/>
  <c r="AC413" i="1"/>
  <c r="AE413" i="1" s="1"/>
  <c r="AF413" i="1" s="1"/>
  <c r="X429" i="1"/>
  <c r="K429" i="1"/>
  <c r="A430" i="1"/>
  <c r="AB434" i="1"/>
  <c r="M414" i="1"/>
  <c r="N414" i="1" s="1"/>
  <c r="P414" i="1"/>
  <c r="Q414" i="1"/>
  <c r="L415" i="1"/>
  <c r="B409" i="1"/>
  <c r="J412" i="1" l="1"/>
  <c r="AG412" i="1"/>
  <c r="B412" i="1" s="1"/>
  <c r="AB435" i="1"/>
  <c r="Y429" i="1"/>
  <c r="I430" i="1"/>
  <c r="H430" i="1" s="1"/>
  <c r="C430" i="1"/>
  <c r="Z429" i="1"/>
  <c r="AJ430" i="1"/>
  <c r="X430" i="1"/>
  <c r="A431" i="1"/>
  <c r="K430" i="1"/>
  <c r="T428" i="1"/>
  <c r="AC414" i="1"/>
  <c r="AE414" i="1" s="1"/>
  <c r="AF414" i="1" s="1"/>
  <c r="G414" i="1"/>
  <c r="F413" i="1"/>
  <c r="J413" i="1" s="1"/>
  <c r="E429" i="1"/>
  <c r="M415" i="1"/>
  <c r="N415" i="1" s="1"/>
  <c r="P415" i="1"/>
  <c r="Q415" i="1"/>
  <c r="L416" i="1"/>
  <c r="AG411" i="1"/>
  <c r="B411" i="1" s="1"/>
  <c r="O413" i="1" l="1"/>
  <c r="R413" i="1" s="1"/>
  <c r="V413" i="1" s="1"/>
  <c r="W413" i="1" s="1"/>
  <c r="AG413" i="1" s="1"/>
  <c r="B413" i="1" s="1"/>
  <c r="A432" i="1"/>
  <c r="X431" i="1"/>
  <c r="K431" i="1"/>
  <c r="AB436" i="1"/>
  <c r="AC415" i="1"/>
  <c r="AE415" i="1" s="1"/>
  <c r="AF415" i="1" s="1"/>
  <c r="G415" i="1"/>
  <c r="M416" i="1"/>
  <c r="N416" i="1" s="1"/>
  <c r="P416" i="1"/>
  <c r="Q416" i="1"/>
  <c r="L417" i="1"/>
  <c r="AJ431" i="1"/>
  <c r="Y430" i="1"/>
  <c r="I431" i="1"/>
  <c r="H431" i="1" s="1"/>
  <c r="C431" i="1"/>
  <c r="Z430" i="1"/>
  <c r="AA430" i="1" s="1"/>
  <c r="AH430" i="1" s="1"/>
  <c r="F414" i="1"/>
  <c r="O414" i="1" s="1"/>
  <c r="R414" i="1" s="1"/>
  <c r="V414" i="1" s="1"/>
  <c r="W414" i="1" s="1"/>
  <c r="J414" i="1" l="1"/>
  <c r="AG414" i="1"/>
  <c r="B414" i="1" s="1"/>
  <c r="AB437" i="1"/>
  <c r="G416" i="1"/>
  <c r="AC416" i="1"/>
  <c r="AE416" i="1" s="1"/>
  <c r="AF416" i="1" s="1"/>
  <c r="M417" i="1"/>
  <c r="N417" i="1" s="1"/>
  <c r="P417" i="1"/>
  <c r="Q417" i="1"/>
  <c r="L418" i="1"/>
  <c r="F415" i="1"/>
  <c r="O415" i="1" s="1"/>
  <c r="R415" i="1" s="1"/>
  <c r="V415" i="1" s="1"/>
  <c r="W415" i="1" s="1"/>
  <c r="Y431" i="1"/>
  <c r="I432" i="1"/>
  <c r="H432" i="1" s="1"/>
  <c r="Z431" i="1"/>
  <c r="AA431" i="1" s="1"/>
  <c r="AH431" i="1" s="1"/>
  <c r="AJ432" i="1"/>
  <c r="C432" i="1"/>
  <c r="X432" i="1"/>
  <c r="K432" i="1"/>
  <c r="A433" i="1"/>
  <c r="AG415" i="1" l="1"/>
  <c r="B415" i="1" s="1"/>
  <c r="J415" i="1"/>
  <c r="AC417" i="1"/>
  <c r="AE417" i="1" s="1"/>
  <c r="AF417" i="1" s="1"/>
  <c r="G417" i="1"/>
  <c r="AB438" i="1"/>
  <c r="I433" i="1"/>
  <c r="H433" i="1" s="1"/>
  <c r="Y432" i="1"/>
  <c r="C433" i="1"/>
  <c r="Z432" i="1"/>
  <c r="AA432" i="1" s="1"/>
  <c r="AH432" i="1" s="1"/>
  <c r="AJ433" i="1"/>
  <c r="M418" i="1"/>
  <c r="N418" i="1" s="1"/>
  <c r="P418" i="1"/>
  <c r="Q418" i="1"/>
  <c r="L419" i="1"/>
  <c r="K433" i="1"/>
  <c r="A434" i="1"/>
  <c r="X433" i="1"/>
  <c r="F416" i="1"/>
  <c r="O416" i="1" s="1"/>
  <c r="R416" i="1" s="1"/>
  <c r="V416" i="1" s="1"/>
  <c r="W416" i="1" s="1"/>
  <c r="J416" i="1" l="1"/>
  <c r="G418" i="1"/>
  <c r="AC418" i="1"/>
  <c r="AE418" i="1" s="1"/>
  <c r="AF418" i="1" s="1"/>
  <c r="Y433" i="1"/>
  <c r="AJ434" i="1"/>
  <c r="Z433" i="1"/>
  <c r="AA433" i="1" s="1"/>
  <c r="AH433" i="1" s="1"/>
  <c r="C434" i="1"/>
  <c r="I434" i="1"/>
  <c r="H434" i="1" s="1"/>
  <c r="K434" i="1"/>
  <c r="X434" i="1"/>
  <c r="A435" i="1"/>
  <c r="M419" i="1"/>
  <c r="N419" i="1" s="1"/>
  <c r="P419" i="1"/>
  <c r="Q419" i="1"/>
  <c r="L420" i="1"/>
  <c r="AB439" i="1"/>
  <c r="AG416" i="1"/>
  <c r="B416" i="1" s="1"/>
  <c r="F417" i="1"/>
  <c r="J417" i="1" s="1"/>
  <c r="G419" i="1" l="1"/>
  <c r="AC419" i="1"/>
  <c r="AE419" i="1" s="1"/>
  <c r="AF419" i="1" s="1"/>
  <c r="AB440" i="1"/>
  <c r="M420" i="1"/>
  <c r="N420" i="1" s="1"/>
  <c r="P420" i="1"/>
  <c r="Q420" i="1"/>
  <c r="L421" i="1"/>
  <c r="K435" i="1"/>
  <c r="X435" i="1"/>
  <c r="A436" i="1"/>
  <c r="O417" i="1"/>
  <c r="R417" i="1" s="1"/>
  <c r="V417" i="1" s="1"/>
  <c r="W417" i="1" s="1"/>
  <c r="AJ435" i="1"/>
  <c r="Y434" i="1"/>
  <c r="I435" i="1"/>
  <c r="H435" i="1" s="1"/>
  <c r="Z434" i="1"/>
  <c r="AA434" i="1" s="1"/>
  <c r="AH434" i="1" s="1"/>
  <c r="C435" i="1"/>
  <c r="F418" i="1"/>
  <c r="J418" i="1" s="1"/>
  <c r="AC420" i="1" l="1"/>
  <c r="AE420" i="1" s="1"/>
  <c r="AF420" i="1" s="1"/>
  <c r="G420" i="1"/>
  <c r="AB441" i="1"/>
  <c r="M421" i="1"/>
  <c r="N421" i="1" s="1"/>
  <c r="P421" i="1"/>
  <c r="Q421" i="1"/>
  <c r="L422" i="1"/>
  <c r="X436" i="1"/>
  <c r="A437" i="1"/>
  <c r="K436" i="1"/>
  <c r="F419" i="1"/>
  <c r="J419" i="1" s="1"/>
  <c r="O418" i="1"/>
  <c r="R418" i="1" s="1"/>
  <c r="V418" i="1" s="1"/>
  <c r="W418" i="1" s="1"/>
  <c r="AJ436" i="1"/>
  <c r="C436" i="1"/>
  <c r="Y435" i="1"/>
  <c r="Z435" i="1"/>
  <c r="AA435" i="1" s="1"/>
  <c r="AH435" i="1" s="1"/>
  <c r="I436" i="1"/>
  <c r="H436" i="1" s="1"/>
  <c r="AG417" i="1"/>
  <c r="O419" i="1" l="1"/>
  <c r="R419" i="1" s="1"/>
  <c r="V419" i="1" s="1"/>
  <c r="W419" i="1" s="1"/>
  <c r="AG419" i="1" s="1"/>
  <c r="G421" i="1"/>
  <c r="AC421" i="1"/>
  <c r="AE421" i="1" s="1"/>
  <c r="AF421" i="1" s="1"/>
  <c r="F420" i="1"/>
  <c r="J420" i="1" s="1"/>
  <c r="B417" i="1"/>
  <c r="K437" i="1"/>
  <c r="X437" i="1"/>
  <c r="A438" i="1"/>
  <c r="M422" i="1"/>
  <c r="N422" i="1" s="1"/>
  <c r="P422" i="1"/>
  <c r="Q422" i="1"/>
  <c r="L423" i="1"/>
  <c r="AG418" i="1"/>
  <c r="B418" i="1" s="1"/>
  <c r="AJ437" i="1"/>
  <c r="Y436" i="1"/>
  <c r="I437" i="1"/>
  <c r="H437" i="1" s="1"/>
  <c r="C437" i="1"/>
  <c r="Z436" i="1"/>
  <c r="AA436" i="1" s="1"/>
  <c r="AH436" i="1" s="1"/>
  <c r="AB442" i="1"/>
  <c r="O420" i="1" l="1"/>
  <c r="R420" i="1" s="1"/>
  <c r="V420" i="1" s="1"/>
  <c r="W420" i="1" s="1"/>
  <c r="AG420" i="1" s="1"/>
  <c r="F421" i="1"/>
  <c r="J421" i="1" s="1"/>
  <c r="A439" i="1"/>
  <c r="X438" i="1"/>
  <c r="K438" i="1"/>
  <c r="B419" i="1"/>
  <c r="Z437" i="1"/>
  <c r="AA437" i="1" s="1"/>
  <c r="AH437" i="1" s="1"/>
  <c r="AJ438" i="1"/>
  <c r="I438" i="1"/>
  <c r="H438" i="1" s="1"/>
  <c r="Y437" i="1"/>
  <c r="C438" i="1"/>
  <c r="M423" i="1"/>
  <c r="N423" i="1" s="1"/>
  <c r="P423" i="1"/>
  <c r="Q423" i="1"/>
  <c r="L424" i="1"/>
  <c r="AB443" i="1"/>
  <c r="AC422" i="1"/>
  <c r="AE422" i="1" s="1"/>
  <c r="AF422" i="1" s="1"/>
  <c r="G422" i="1"/>
  <c r="O421" i="1" l="1"/>
  <c r="R421" i="1" s="1"/>
  <c r="V421" i="1" s="1"/>
  <c r="W421" i="1" s="1"/>
  <c r="AG421" i="1" s="1"/>
  <c r="Y438" i="1"/>
  <c r="C439" i="1"/>
  <c r="Z438" i="1"/>
  <c r="AA438" i="1" s="1"/>
  <c r="AH438" i="1" s="1"/>
  <c r="AJ439" i="1"/>
  <c r="I439" i="1"/>
  <c r="H439" i="1" s="1"/>
  <c r="AB444" i="1"/>
  <c r="K439" i="1"/>
  <c r="X439" i="1"/>
  <c r="A440" i="1"/>
  <c r="AC423" i="1"/>
  <c r="AE423" i="1" s="1"/>
  <c r="AF423" i="1" s="1"/>
  <c r="G423" i="1"/>
  <c r="F422" i="1"/>
  <c r="J422" i="1" s="1"/>
  <c r="M424" i="1"/>
  <c r="N424" i="1" s="1"/>
  <c r="P424" i="1"/>
  <c r="Q424" i="1"/>
  <c r="L425" i="1"/>
  <c r="B420" i="1"/>
  <c r="O422" i="1" l="1"/>
  <c r="R422" i="1" s="1"/>
  <c r="V422" i="1" s="1"/>
  <c r="W422" i="1" s="1"/>
  <c r="AG422" i="1" s="1"/>
  <c r="B422" i="1" s="1"/>
  <c r="M425" i="1"/>
  <c r="N425" i="1" s="1"/>
  <c r="P425" i="1"/>
  <c r="Q425" i="1"/>
  <c r="L426" i="1"/>
  <c r="A441" i="1"/>
  <c r="X440" i="1"/>
  <c r="K440" i="1"/>
  <c r="F423" i="1"/>
  <c r="O423" i="1" s="1"/>
  <c r="R423" i="1" s="1"/>
  <c r="V423" i="1" s="1"/>
  <c r="W423" i="1" s="1"/>
  <c r="Z439" i="1"/>
  <c r="AA439" i="1" s="1"/>
  <c r="AH439" i="1" s="1"/>
  <c r="AJ440" i="1"/>
  <c r="I440" i="1"/>
  <c r="H440" i="1" s="1"/>
  <c r="C440" i="1"/>
  <c r="Y439" i="1"/>
  <c r="AB445" i="1"/>
  <c r="G424" i="1"/>
  <c r="AC424" i="1"/>
  <c r="AE424" i="1" s="1"/>
  <c r="AF424" i="1" s="1"/>
  <c r="B421" i="1"/>
  <c r="J423" i="1" l="1"/>
  <c r="AG423" i="1"/>
  <c r="B423" i="1" s="1"/>
  <c r="AB446" i="1"/>
  <c r="AC425" i="1"/>
  <c r="AE425" i="1" s="1"/>
  <c r="AF425" i="1" s="1"/>
  <c r="G425" i="1"/>
  <c r="A442" i="1"/>
  <c r="X441" i="1"/>
  <c r="K441" i="1"/>
  <c r="Y440" i="1"/>
  <c r="C441" i="1"/>
  <c r="Z440" i="1"/>
  <c r="AA440" i="1" s="1"/>
  <c r="AH440" i="1" s="1"/>
  <c r="AJ441" i="1"/>
  <c r="I441" i="1"/>
  <c r="H441" i="1" s="1"/>
  <c r="F424" i="1"/>
  <c r="J424" i="1" s="1"/>
  <c r="M426" i="1"/>
  <c r="N426" i="1" s="1"/>
  <c r="P426" i="1"/>
  <c r="Q426" i="1"/>
  <c r="L427" i="1"/>
  <c r="F425" i="1" l="1"/>
  <c r="O425" i="1" s="1"/>
  <c r="R425" i="1" s="1"/>
  <c r="V425" i="1" s="1"/>
  <c r="W425" i="1" s="1"/>
  <c r="AB447" i="1"/>
  <c r="AC426" i="1"/>
  <c r="AE426" i="1" s="1"/>
  <c r="AF426" i="1" s="1"/>
  <c r="G426" i="1"/>
  <c r="O424" i="1"/>
  <c r="R424" i="1" s="1"/>
  <c r="V424" i="1" s="1"/>
  <c r="W424" i="1" s="1"/>
  <c r="A443" i="1"/>
  <c r="X442" i="1"/>
  <c r="K442" i="1"/>
  <c r="M427" i="1"/>
  <c r="N427" i="1" s="1"/>
  <c r="P427" i="1"/>
  <c r="Q427" i="1"/>
  <c r="L428" i="1"/>
  <c r="Z441" i="1"/>
  <c r="AA441" i="1" s="1"/>
  <c r="AH441" i="1" s="1"/>
  <c r="AJ442" i="1"/>
  <c r="Y441" i="1"/>
  <c r="I442" i="1"/>
  <c r="H442" i="1" s="1"/>
  <c r="C442" i="1"/>
  <c r="J425" i="1" l="1"/>
  <c r="AG425" i="1"/>
  <c r="B425" i="1" s="1"/>
  <c r="AG424" i="1"/>
  <c r="AB448" i="1"/>
  <c r="F426" i="1"/>
  <c r="O426" i="1" s="1"/>
  <c r="R426" i="1" s="1"/>
  <c r="V426" i="1" s="1"/>
  <c r="W426" i="1" s="1"/>
  <c r="M428" i="1"/>
  <c r="N428" i="1" s="1"/>
  <c r="P428" i="1"/>
  <c r="Q428" i="1"/>
  <c r="L429" i="1"/>
  <c r="Y442" i="1"/>
  <c r="AJ443" i="1"/>
  <c r="Z442" i="1"/>
  <c r="AA442" i="1" s="1"/>
  <c r="AH442" i="1" s="1"/>
  <c r="I443" i="1"/>
  <c r="H443" i="1" s="1"/>
  <c r="C443" i="1"/>
  <c r="G427" i="1"/>
  <c r="AC427" i="1"/>
  <c r="AE427" i="1" s="1"/>
  <c r="AF427" i="1" s="1"/>
  <c r="A444" i="1"/>
  <c r="X443" i="1"/>
  <c r="K443" i="1"/>
  <c r="J426" i="1" l="1"/>
  <c r="AG426" i="1"/>
  <c r="B426" i="1" s="1"/>
  <c r="A445" i="1"/>
  <c r="X444" i="1"/>
  <c r="K444" i="1"/>
  <c r="AB449" i="1"/>
  <c r="G428" i="1"/>
  <c r="AC428" i="1"/>
  <c r="AE428" i="1" s="1"/>
  <c r="AF428" i="1" s="1"/>
  <c r="B424" i="1"/>
  <c r="F427" i="1"/>
  <c r="O427" i="1" s="1"/>
  <c r="R427" i="1" s="1"/>
  <c r="V427" i="1" s="1"/>
  <c r="W427" i="1" s="1"/>
  <c r="AJ444" i="1"/>
  <c r="Y443" i="1"/>
  <c r="C444" i="1"/>
  <c r="Z443" i="1"/>
  <c r="AA443" i="1" s="1"/>
  <c r="AH443" i="1" s="1"/>
  <c r="I444" i="1"/>
  <c r="H444" i="1" s="1"/>
  <c r="M429" i="1"/>
  <c r="N429" i="1" s="1"/>
  <c r="P429" i="1"/>
  <c r="Q429" i="1"/>
  <c r="L430" i="1"/>
  <c r="J427" i="1" l="1"/>
  <c r="AG427" i="1"/>
  <c r="B427" i="1" s="1"/>
  <c r="AC429" i="1"/>
  <c r="AE429" i="1" s="1"/>
  <c r="G429" i="1"/>
  <c r="F428" i="1"/>
  <c r="O428" i="1" s="1"/>
  <c r="R428" i="1" s="1"/>
  <c r="V428" i="1" s="1"/>
  <c r="W428" i="1" s="1"/>
  <c r="M430" i="1"/>
  <c r="N430" i="1" s="1"/>
  <c r="L431" i="1"/>
  <c r="AB450" i="1"/>
  <c r="AJ445" i="1"/>
  <c r="I445" i="1"/>
  <c r="H445" i="1" s="1"/>
  <c r="Y444" i="1"/>
  <c r="Z444" i="1"/>
  <c r="AA444" i="1" s="1"/>
  <c r="AH444" i="1" s="1"/>
  <c r="C445" i="1"/>
  <c r="X445" i="1"/>
  <c r="K445" i="1"/>
  <c r="A446" i="1"/>
  <c r="AG428" i="1" l="1"/>
  <c r="B428" i="1" s="1"/>
  <c r="G430" i="1"/>
  <c r="AC430" i="1"/>
  <c r="AE430" i="1" s="1"/>
  <c r="M431" i="1"/>
  <c r="N431" i="1" s="1"/>
  <c r="L432" i="1"/>
  <c r="J428" i="1"/>
  <c r="Z445" i="1"/>
  <c r="AA445" i="1" s="1"/>
  <c r="AH445" i="1" s="1"/>
  <c r="C446" i="1"/>
  <c r="I446" i="1"/>
  <c r="H446" i="1" s="1"/>
  <c r="AJ446" i="1"/>
  <c r="Y445" i="1"/>
  <c r="X446" i="1"/>
  <c r="K446" i="1"/>
  <c r="A447" i="1"/>
  <c r="AB451" i="1"/>
  <c r="F429" i="1"/>
  <c r="J429" i="1" s="1"/>
  <c r="O429" i="1" l="1"/>
  <c r="P430" i="1" s="1"/>
  <c r="F430" i="1"/>
  <c r="O430" i="1" s="1"/>
  <c r="AC431" i="1"/>
  <c r="AE431" i="1" s="1"/>
  <c r="G431" i="1"/>
  <c r="Z446" i="1"/>
  <c r="AA446" i="1" s="1"/>
  <c r="AH446" i="1" s="1"/>
  <c r="I447" i="1"/>
  <c r="H447" i="1" s="1"/>
  <c r="C447" i="1"/>
  <c r="AJ447" i="1"/>
  <c r="Y446" i="1"/>
  <c r="M432" i="1"/>
  <c r="N432" i="1" s="1"/>
  <c r="L433" i="1"/>
  <c r="AB452" i="1"/>
  <c r="X447" i="1"/>
  <c r="K447" i="1"/>
  <c r="A448" i="1"/>
  <c r="R429" i="1" l="1"/>
  <c r="S429" i="1" s="1"/>
  <c r="I448" i="1"/>
  <c r="H448" i="1" s="1"/>
  <c r="Y447" i="1"/>
  <c r="Z447" i="1"/>
  <c r="AA447" i="1" s="1"/>
  <c r="AH447" i="1" s="1"/>
  <c r="AJ448" i="1"/>
  <c r="C448" i="1"/>
  <c r="A449" i="1"/>
  <c r="K448" i="1"/>
  <c r="X448" i="1"/>
  <c r="Q430" i="1"/>
  <c r="Q431" i="1" s="1"/>
  <c r="Q432" i="1" s="1"/>
  <c r="Q433" i="1" s="1"/>
  <c r="P431" i="1"/>
  <c r="P432" i="1" s="1"/>
  <c r="P433" i="1" s="1"/>
  <c r="F431" i="1"/>
  <c r="O431" i="1" s="1"/>
  <c r="AC432" i="1"/>
  <c r="AE432" i="1" s="1"/>
  <c r="G432" i="1"/>
  <c r="AB453" i="1"/>
  <c r="M433" i="1"/>
  <c r="N433" i="1" s="1"/>
  <c r="L434" i="1"/>
  <c r="J430" i="1"/>
  <c r="V429" i="1" l="1"/>
  <c r="R431" i="1"/>
  <c r="M434" i="1"/>
  <c r="N434" i="1" s="1"/>
  <c r="P434" i="1"/>
  <c r="Q434" i="1"/>
  <c r="L435" i="1"/>
  <c r="U429" i="1"/>
  <c r="T429" i="1"/>
  <c r="S430" i="1"/>
  <c r="F432" i="1"/>
  <c r="J432" i="1" s="1"/>
  <c r="J431" i="1"/>
  <c r="X449" i="1"/>
  <c r="K449" i="1"/>
  <c r="A450" i="1"/>
  <c r="AB454" i="1"/>
  <c r="Y448" i="1"/>
  <c r="AJ449" i="1"/>
  <c r="Z448" i="1"/>
  <c r="AA448" i="1" s="1"/>
  <c r="AH448" i="1" s="1"/>
  <c r="I449" i="1"/>
  <c r="H449" i="1" s="1"/>
  <c r="C449" i="1"/>
  <c r="AC433" i="1"/>
  <c r="AE433" i="1" s="1"/>
  <c r="G433" i="1"/>
  <c r="R430" i="1"/>
  <c r="W429" i="1" l="1"/>
  <c r="AG429" i="1" s="1"/>
  <c r="B429" i="1" s="1"/>
  <c r="M435" i="1"/>
  <c r="N435" i="1" s="1"/>
  <c r="P435" i="1"/>
  <c r="Q435" i="1"/>
  <c r="L436" i="1"/>
  <c r="F433" i="1"/>
  <c r="K450" i="1"/>
  <c r="X450" i="1"/>
  <c r="A451" i="1"/>
  <c r="T430" i="1"/>
  <c r="AF430" i="1" s="1"/>
  <c r="S431" i="1"/>
  <c r="Y449" i="1"/>
  <c r="Z449" i="1"/>
  <c r="AA449" i="1" s="1"/>
  <c r="AH449" i="1" s="1"/>
  <c r="AJ450" i="1"/>
  <c r="I450" i="1"/>
  <c r="H450" i="1" s="1"/>
  <c r="C450" i="1"/>
  <c r="O432" i="1"/>
  <c r="R432" i="1" s="1"/>
  <c r="AF429" i="1"/>
  <c r="AA429" i="1"/>
  <c r="AB455" i="1"/>
  <c r="AC434" i="1"/>
  <c r="AE434" i="1" s="1"/>
  <c r="G434" i="1"/>
  <c r="AB456" i="1" l="1"/>
  <c r="AC435" i="1"/>
  <c r="AE435" i="1" s="1"/>
  <c r="G435" i="1"/>
  <c r="F434" i="1"/>
  <c r="J434" i="1" s="1"/>
  <c r="AH429" i="1"/>
  <c r="X451" i="1"/>
  <c r="K451" i="1"/>
  <c r="A452" i="1"/>
  <c r="J433" i="1"/>
  <c r="M436" i="1"/>
  <c r="N436" i="1" s="1"/>
  <c r="P436" i="1"/>
  <c r="Q436" i="1"/>
  <c r="L437" i="1"/>
  <c r="T431" i="1"/>
  <c r="AF431" i="1" s="1"/>
  <c r="S432" i="1"/>
  <c r="C451" i="1"/>
  <c r="I451" i="1"/>
  <c r="H451" i="1" s="1"/>
  <c r="Z450" i="1"/>
  <c r="AA450" i="1" s="1"/>
  <c r="AH450" i="1" s="1"/>
  <c r="AJ451" i="1"/>
  <c r="Y450" i="1"/>
  <c r="O433" i="1"/>
  <c r="R433" i="1" s="1"/>
  <c r="Y451" i="1" l="1"/>
  <c r="AJ452" i="1"/>
  <c r="Z451" i="1"/>
  <c r="AA451" i="1" s="1"/>
  <c r="AH451" i="1" s="1"/>
  <c r="I452" i="1"/>
  <c r="H452" i="1" s="1"/>
  <c r="C452" i="1"/>
  <c r="F435" i="1"/>
  <c r="J435" i="1" s="1"/>
  <c r="AC436" i="1"/>
  <c r="AE436" i="1" s="1"/>
  <c r="G436" i="1"/>
  <c r="K452" i="1"/>
  <c r="A453" i="1"/>
  <c r="X452" i="1"/>
  <c r="AB457" i="1"/>
  <c r="M437" i="1"/>
  <c r="N437" i="1" s="1"/>
  <c r="P437" i="1"/>
  <c r="Q437" i="1"/>
  <c r="L438" i="1"/>
  <c r="T432" i="1"/>
  <c r="AF432" i="1" s="1"/>
  <c r="S433" i="1"/>
  <c r="O434" i="1"/>
  <c r="R434" i="1" s="1"/>
  <c r="O435" i="1" l="1"/>
  <c r="R435" i="1" s="1"/>
  <c r="K453" i="1"/>
  <c r="A454" i="1"/>
  <c r="X453" i="1"/>
  <c r="AC437" i="1"/>
  <c r="AE437" i="1" s="1"/>
  <c r="G437" i="1"/>
  <c r="M438" i="1"/>
  <c r="N438" i="1" s="1"/>
  <c r="P438" i="1"/>
  <c r="Q438" i="1"/>
  <c r="L439" i="1"/>
  <c r="AJ453" i="1"/>
  <c r="C453" i="1"/>
  <c r="Y452" i="1"/>
  <c r="I453" i="1"/>
  <c r="H453" i="1" s="1"/>
  <c r="Z452" i="1"/>
  <c r="AA452" i="1" s="1"/>
  <c r="AH452" i="1" s="1"/>
  <c r="F436" i="1"/>
  <c r="J436" i="1" s="1"/>
  <c r="T433" i="1"/>
  <c r="AF433" i="1" s="1"/>
  <c r="S434" i="1"/>
  <c r="AB458" i="1"/>
  <c r="O436" i="1" l="1"/>
  <c r="R436" i="1" s="1"/>
  <c r="AC438" i="1"/>
  <c r="AE438" i="1" s="1"/>
  <c r="G438" i="1"/>
  <c r="C454" i="1"/>
  <c r="Y453" i="1"/>
  <c r="AJ454" i="1"/>
  <c r="Z453" i="1"/>
  <c r="AA453" i="1" s="1"/>
  <c r="AH453" i="1" s="1"/>
  <c r="I454" i="1"/>
  <c r="H454" i="1" s="1"/>
  <c r="AB459" i="1"/>
  <c r="T434" i="1"/>
  <c r="AF434" i="1" s="1"/>
  <c r="S435" i="1"/>
  <c r="M439" i="1"/>
  <c r="N439" i="1" s="1"/>
  <c r="P439" i="1"/>
  <c r="Q439" i="1"/>
  <c r="L440" i="1"/>
  <c r="F437" i="1"/>
  <c r="J437" i="1" s="1"/>
  <c r="X454" i="1"/>
  <c r="K454" i="1"/>
  <c r="A455" i="1"/>
  <c r="AC439" i="1" l="1"/>
  <c r="AE439" i="1" s="1"/>
  <c r="G439" i="1"/>
  <c r="AB460" i="1"/>
  <c r="F438" i="1"/>
  <c r="J438" i="1" s="1"/>
  <c r="AJ455" i="1"/>
  <c r="Y454" i="1"/>
  <c r="C455" i="1"/>
  <c r="Z454" i="1"/>
  <c r="AA454" i="1" s="1"/>
  <c r="AH454" i="1" s="1"/>
  <c r="I455" i="1"/>
  <c r="H455" i="1" s="1"/>
  <c r="M440" i="1"/>
  <c r="N440" i="1" s="1"/>
  <c r="P440" i="1"/>
  <c r="Q440" i="1"/>
  <c r="L441" i="1"/>
  <c r="K455" i="1"/>
  <c r="A456" i="1"/>
  <c r="X455" i="1"/>
  <c r="O437" i="1"/>
  <c r="R437" i="1" s="1"/>
  <c r="T435" i="1"/>
  <c r="AF435" i="1" s="1"/>
  <c r="S436" i="1"/>
  <c r="O438" i="1" l="1"/>
  <c r="R438" i="1" s="1"/>
  <c r="T436" i="1"/>
  <c r="AF436" i="1" s="1"/>
  <c r="S437" i="1"/>
  <c r="X456" i="1"/>
  <c r="A457" i="1"/>
  <c r="K456" i="1"/>
  <c r="M441" i="1"/>
  <c r="N441" i="1" s="1"/>
  <c r="P441" i="1"/>
  <c r="Q441" i="1"/>
  <c r="L442" i="1"/>
  <c r="AB461" i="1"/>
  <c r="Z455" i="1"/>
  <c r="AA455" i="1" s="1"/>
  <c r="AH455" i="1" s="1"/>
  <c r="C456" i="1"/>
  <c r="AJ456" i="1"/>
  <c r="I456" i="1"/>
  <c r="H456" i="1" s="1"/>
  <c r="Y455" i="1"/>
  <c r="AC440" i="1"/>
  <c r="AE440" i="1" s="1"/>
  <c r="G440" i="1"/>
  <c r="F439" i="1"/>
  <c r="J439" i="1" l="1"/>
  <c r="AC441" i="1"/>
  <c r="AE441" i="1" s="1"/>
  <c r="G441" i="1"/>
  <c r="Y456" i="1"/>
  <c r="AJ457" i="1"/>
  <c r="C457" i="1"/>
  <c r="I457" i="1"/>
  <c r="H457" i="1" s="1"/>
  <c r="Z456" i="1"/>
  <c r="AA456" i="1" s="1"/>
  <c r="AH456" i="1" s="1"/>
  <c r="AB462" i="1"/>
  <c r="O439" i="1"/>
  <c r="R439" i="1" s="1"/>
  <c r="M442" i="1"/>
  <c r="N442" i="1" s="1"/>
  <c r="P442" i="1"/>
  <c r="Q442" i="1"/>
  <c r="L443" i="1"/>
  <c r="T437" i="1"/>
  <c r="AF437" i="1" s="1"/>
  <c r="S438" i="1"/>
  <c r="F440" i="1"/>
  <c r="O440" i="1" s="1"/>
  <c r="R440" i="1" s="1"/>
  <c r="X457" i="1"/>
  <c r="K457" i="1"/>
  <c r="A458" i="1"/>
  <c r="J440" i="1" l="1"/>
  <c r="A459" i="1"/>
  <c r="X458" i="1"/>
  <c r="K458" i="1"/>
  <c r="M443" i="1"/>
  <c r="N443" i="1" s="1"/>
  <c r="P443" i="1"/>
  <c r="Q443" i="1"/>
  <c r="L444" i="1"/>
  <c r="AB463" i="1"/>
  <c r="F441" i="1"/>
  <c r="O441" i="1" s="1"/>
  <c r="R441" i="1" s="1"/>
  <c r="Z457" i="1"/>
  <c r="AA457" i="1" s="1"/>
  <c r="AH457" i="1" s="1"/>
  <c r="C458" i="1"/>
  <c r="AJ458" i="1"/>
  <c r="I458" i="1"/>
  <c r="H458" i="1" s="1"/>
  <c r="Y457" i="1"/>
  <c r="T438" i="1"/>
  <c r="AF438" i="1" s="1"/>
  <c r="S439" i="1"/>
  <c r="AC442" i="1"/>
  <c r="AE442" i="1" s="1"/>
  <c r="G442" i="1"/>
  <c r="J441" i="1" l="1"/>
  <c r="M444" i="1"/>
  <c r="N444" i="1" s="1"/>
  <c r="P444" i="1"/>
  <c r="Q444" i="1"/>
  <c r="L445" i="1"/>
  <c r="T439" i="1"/>
  <c r="AF439" i="1" s="1"/>
  <c r="S440" i="1"/>
  <c r="AJ459" i="1"/>
  <c r="Y458" i="1"/>
  <c r="C459" i="1"/>
  <c r="Z458" i="1"/>
  <c r="AA458" i="1" s="1"/>
  <c r="AH458" i="1" s="1"/>
  <c r="I459" i="1"/>
  <c r="H459" i="1" s="1"/>
  <c r="F442" i="1"/>
  <c r="J442" i="1" s="1"/>
  <c r="AB464" i="1"/>
  <c r="AC443" i="1"/>
  <c r="AE443" i="1" s="1"/>
  <c r="G443" i="1"/>
  <c r="K459" i="1"/>
  <c r="X459" i="1"/>
  <c r="A460" i="1"/>
  <c r="O442" i="1" l="1"/>
  <c r="R442" i="1" s="1"/>
  <c r="Z459" i="1"/>
  <c r="AA459" i="1" s="1"/>
  <c r="AH459" i="1" s="1"/>
  <c r="C460" i="1"/>
  <c r="AJ460" i="1"/>
  <c r="Y459" i="1"/>
  <c r="I460" i="1"/>
  <c r="H460" i="1" s="1"/>
  <c r="F443" i="1"/>
  <c r="A461" i="1"/>
  <c r="X460" i="1"/>
  <c r="K460" i="1"/>
  <c r="AC444" i="1"/>
  <c r="AE444" i="1" s="1"/>
  <c r="G444" i="1"/>
  <c r="T440" i="1"/>
  <c r="AF440" i="1" s="1"/>
  <c r="S441" i="1"/>
  <c r="AB465" i="1"/>
  <c r="M445" i="1"/>
  <c r="N445" i="1" s="1"/>
  <c r="P445" i="1"/>
  <c r="Q445" i="1"/>
  <c r="L446" i="1"/>
  <c r="AC445" i="1" l="1"/>
  <c r="AE445" i="1" s="1"/>
  <c r="G445" i="1"/>
  <c r="AB466" i="1"/>
  <c r="F444" i="1"/>
  <c r="J444" i="1" s="1"/>
  <c r="T441" i="1"/>
  <c r="AF441" i="1" s="1"/>
  <c r="S442" i="1"/>
  <c r="I461" i="1"/>
  <c r="H461" i="1" s="1"/>
  <c r="Y460" i="1"/>
  <c r="AJ461" i="1"/>
  <c r="C461" i="1"/>
  <c r="Z460" i="1"/>
  <c r="O443" i="1"/>
  <c r="R443" i="1" s="1"/>
  <c r="M446" i="1"/>
  <c r="N446" i="1" s="1"/>
  <c r="P446" i="1"/>
  <c r="Q446" i="1"/>
  <c r="L447" i="1"/>
  <c r="A462" i="1"/>
  <c r="X461" i="1"/>
  <c r="K461" i="1"/>
  <c r="J443" i="1"/>
  <c r="C462" i="1" l="1"/>
  <c r="Y461" i="1"/>
  <c r="AJ462" i="1"/>
  <c r="Z461" i="1"/>
  <c r="AA461" i="1" s="1"/>
  <c r="AH461" i="1" s="1"/>
  <c r="I462" i="1"/>
  <c r="H462" i="1" s="1"/>
  <c r="AB467" i="1"/>
  <c r="X462" i="1"/>
  <c r="A463" i="1"/>
  <c r="K462" i="1"/>
  <c r="T442" i="1"/>
  <c r="AF442" i="1" s="1"/>
  <c r="S443" i="1"/>
  <c r="O444" i="1"/>
  <c r="R444" i="1" s="1"/>
  <c r="AC446" i="1"/>
  <c r="AE446" i="1" s="1"/>
  <c r="G446" i="1"/>
  <c r="F445" i="1"/>
  <c r="J445" i="1" s="1"/>
  <c r="M447" i="1"/>
  <c r="N447" i="1" s="1"/>
  <c r="P447" i="1"/>
  <c r="Q447" i="1"/>
  <c r="L448" i="1"/>
  <c r="O445" i="1" l="1"/>
  <c r="R445" i="1" s="1"/>
  <c r="AC447" i="1"/>
  <c r="AE447" i="1" s="1"/>
  <c r="G447" i="1"/>
  <c r="T443" i="1"/>
  <c r="AF443" i="1" s="1"/>
  <c r="S444" i="1"/>
  <c r="Y462" i="1"/>
  <c r="AJ463" i="1"/>
  <c r="Z462" i="1"/>
  <c r="AA462" i="1" s="1"/>
  <c r="AH462" i="1" s="1"/>
  <c r="C463" i="1"/>
  <c r="I463" i="1"/>
  <c r="H463" i="1" s="1"/>
  <c r="M448" i="1"/>
  <c r="N448" i="1" s="1"/>
  <c r="P448" i="1"/>
  <c r="Q448" i="1"/>
  <c r="L449" i="1"/>
  <c r="F446" i="1"/>
  <c r="O446" i="1" s="1"/>
  <c r="R446" i="1" s="1"/>
  <c r="X463" i="1"/>
  <c r="K463" i="1"/>
  <c r="A464" i="1"/>
  <c r="AB468" i="1"/>
  <c r="J446" i="1" l="1"/>
  <c r="AB469" i="1"/>
  <c r="T444" i="1"/>
  <c r="AF444" i="1" s="1"/>
  <c r="S445" i="1"/>
  <c r="AC448" i="1"/>
  <c r="AE448" i="1" s="1"/>
  <c r="G448" i="1"/>
  <c r="K464" i="1"/>
  <c r="X464" i="1"/>
  <c r="A465" i="1"/>
  <c r="M449" i="1"/>
  <c r="N449" i="1" s="1"/>
  <c r="P449" i="1"/>
  <c r="Q449" i="1"/>
  <c r="L450" i="1"/>
  <c r="F447" i="1"/>
  <c r="O447" i="1" s="1"/>
  <c r="R447" i="1" s="1"/>
  <c r="AJ464" i="1"/>
  <c r="I464" i="1"/>
  <c r="H464" i="1" s="1"/>
  <c r="C464" i="1"/>
  <c r="Y463" i="1"/>
  <c r="Z463" i="1"/>
  <c r="AA463" i="1" s="1"/>
  <c r="AH463" i="1" s="1"/>
  <c r="AC449" i="1" l="1"/>
  <c r="AE449" i="1" s="1"/>
  <c r="G449" i="1"/>
  <c r="M450" i="1"/>
  <c r="N450" i="1" s="1"/>
  <c r="P450" i="1"/>
  <c r="Q450" i="1"/>
  <c r="L451" i="1"/>
  <c r="T445" i="1"/>
  <c r="AF445" i="1" s="1"/>
  <c r="S446" i="1"/>
  <c r="K465" i="1"/>
  <c r="A466" i="1"/>
  <c r="X465" i="1"/>
  <c r="AB470" i="1"/>
  <c r="J447" i="1"/>
  <c r="Y464" i="1"/>
  <c r="AJ465" i="1"/>
  <c r="Z464" i="1"/>
  <c r="AA464" i="1" s="1"/>
  <c r="AH464" i="1" s="1"/>
  <c r="C465" i="1"/>
  <c r="I465" i="1"/>
  <c r="H465" i="1" s="1"/>
  <c r="F448" i="1"/>
  <c r="J448" i="1" s="1"/>
  <c r="A467" i="1" l="1"/>
  <c r="K466" i="1"/>
  <c r="X466" i="1"/>
  <c r="O448" i="1"/>
  <c r="R448" i="1" s="1"/>
  <c r="AB471" i="1"/>
  <c r="T446" i="1"/>
  <c r="AF446" i="1" s="1"/>
  <c r="S447" i="1"/>
  <c r="AC450" i="1"/>
  <c r="AE450" i="1" s="1"/>
  <c r="G450" i="1"/>
  <c r="F449" i="1"/>
  <c r="J449" i="1" s="1"/>
  <c r="I466" i="1"/>
  <c r="H466" i="1" s="1"/>
  <c r="Y465" i="1"/>
  <c r="Z465" i="1"/>
  <c r="AA465" i="1" s="1"/>
  <c r="AH465" i="1" s="1"/>
  <c r="C466" i="1"/>
  <c r="AJ466" i="1"/>
  <c r="M451" i="1"/>
  <c r="N451" i="1" s="1"/>
  <c r="P451" i="1"/>
  <c r="Q451" i="1"/>
  <c r="L452" i="1"/>
  <c r="AB472" i="1" l="1"/>
  <c r="X467" i="1"/>
  <c r="K467" i="1"/>
  <c r="A468" i="1"/>
  <c r="F450" i="1"/>
  <c r="Y466" i="1"/>
  <c r="Z466" i="1"/>
  <c r="AA466" i="1" s="1"/>
  <c r="AH466" i="1" s="1"/>
  <c r="AJ467" i="1"/>
  <c r="C467" i="1"/>
  <c r="I467" i="1"/>
  <c r="H467" i="1" s="1"/>
  <c r="AC451" i="1"/>
  <c r="AE451" i="1" s="1"/>
  <c r="G451" i="1"/>
  <c r="T447" i="1"/>
  <c r="AF447" i="1" s="1"/>
  <c r="S448" i="1"/>
  <c r="M452" i="1"/>
  <c r="N452" i="1" s="1"/>
  <c r="P452" i="1"/>
  <c r="Q452" i="1"/>
  <c r="L453" i="1"/>
  <c r="O449" i="1"/>
  <c r="R449" i="1" s="1"/>
  <c r="M453" i="1" l="1"/>
  <c r="N453" i="1" s="1"/>
  <c r="P453" i="1"/>
  <c r="Q453" i="1"/>
  <c r="L454" i="1"/>
  <c r="T448" i="1"/>
  <c r="AF448" i="1" s="1"/>
  <c r="S449" i="1"/>
  <c r="K468" i="1"/>
  <c r="A469" i="1"/>
  <c r="X468" i="1"/>
  <c r="F451" i="1"/>
  <c r="J451" i="1" s="1"/>
  <c r="O450" i="1"/>
  <c r="R450" i="1" s="1"/>
  <c r="AC452" i="1"/>
  <c r="AE452" i="1" s="1"/>
  <c r="G452" i="1"/>
  <c r="J450" i="1"/>
  <c r="C468" i="1"/>
  <c r="AJ468" i="1"/>
  <c r="Y467" i="1"/>
  <c r="Z467" i="1"/>
  <c r="AA467" i="1" s="1"/>
  <c r="AH467" i="1" s="1"/>
  <c r="I468" i="1"/>
  <c r="H468" i="1" s="1"/>
  <c r="AB473" i="1"/>
  <c r="O451" i="1" l="1"/>
  <c r="R451" i="1" s="1"/>
  <c r="AB474" i="1"/>
  <c r="F452" i="1"/>
  <c r="Z468" i="1"/>
  <c r="AA468" i="1" s="1"/>
  <c r="AH468" i="1" s="1"/>
  <c r="C469" i="1"/>
  <c r="I469" i="1"/>
  <c r="H469" i="1" s="1"/>
  <c r="Y468" i="1"/>
  <c r="AJ469" i="1"/>
  <c r="K469" i="1"/>
  <c r="A470" i="1"/>
  <c r="X469" i="1"/>
  <c r="T449" i="1"/>
  <c r="AF449" i="1" s="1"/>
  <c r="S450" i="1"/>
  <c r="AC453" i="1"/>
  <c r="AE453" i="1" s="1"/>
  <c r="G453" i="1"/>
  <c r="M454" i="1"/>
  <c r="N454" i="1" s="1"/>
  <c r="P454" i="1"/>
  <c r="Q454" i="1"/>
  <c r="L455" i="1"/>
  <c r="AC454" i="1" l="1"/>
  <c r="AE454" i="1" s="1"/>
  <c r="G454" i="1"/>
  <c r="C470" i="1"/>
  <c r="Z469" i="1"/>
  <c r="AA469" i="1" s="1"/>
  <c r="AH469" i="1" s="1"/>
  <c r="I470" i="1"/>
  <c r="H470" i="1" s="1"/>
  <c r="Y469" i="1"/>
  <c r="AJ470" i="1"/>
  <c r="M455" i="1"/>
  <c r="N455" i="1" s="1"/>
  <c r="P455" i="1"/>
  <c r="Q455" i="1"/>
  <c r="L456" i="1"/>
  <c r="T450" i="1"/>
  <c r="AF450" i="1" s="1"/>
  <c r="S451" i="1"/>
  <c r="K470" i="1"/>
  <c r="A471" i="1"/>
  <c r="X470" i="1"/>
  <c r="O452" i="1"/>
  <c r="R452" i="1" s="1"/>
  <c r="AB475" i="1"/>
  <c r="F453" i="1"/>
  <c r="J452" i="1"/>
  <c r="K471" i="1" l="1"/>
  <c r="A472" i="1"/>
  <c r="X471" i="1"/>
  <c r="J453" i="1"/>
  <c r="AB476" i="1"/>
  <c r="Y470" i="1"/>
  <c r="AJ471" i="1"/>
  <c r="Z470" i="1"/>
  <c r="AA470" i="1" s="1"/>
  <c r="AH470" i="1" s="1"/>
  <c r="C471" i="1"/>
  <c r="I471" i="1"/>
  <c r="H471" i="1" s="1"/>
  <c r="T451" i="1"/>
  <c r="AF451" i="1" s="1"/>
  <c r="S452" i="1"/>
  <c r="AC455" i="1"/>
  <c r="AE455" i="1" s="1"/>
  <c r="G455" i="1"/>
  <c r="F454" i="1"/>
  <c r="O453" i="1"/>
  <c r="R453" i="1" s="1"/>
  <c r="M456" i="1"/>
  <c r="N456" i="1" s="1"/>
  <c r="P456" i="1"/>
  <c r="Q456" i="1"/>
  <c r="L457" i="1"/>
  <c r="C472" i="1" l="1"/>
  <c r="AJ472" i="1"/>
  <c r="Y471" i="1"/>
  <c r="Z471" i="1"/>
  <c r="AA471" i="1" s="1"/>
  <c r="AH471" i="1" s="1"/>
  <c r="I472" i="1"/>
  <c r="H472" i="1" s="1"/>
  <c r="M457" i="1"/>
  <c r="N457" i="1" s="1"/>
  <c r="P457" i="1"/>
  <c r="Q457" i="1"/>
  <c r="L458" i="1"/>
  <c r="A473" i="1"/>
  <c r="X472" i="1"/>
  <c r="K472" i="1"/>
  <c r="AC456" i="1"/>
  <c r="AE456" i="1" s="1"/>
  <c r="G456" i="1"/>
  <c r="O454" i="1"/>
  <c r="R454" i="1" s="1"/>
  <c r="F455" i="1"/>
  <c r="J455" i="1" s="1"/>
  <c r="J454" i="1"/>
  <c r="T452" i="1"/>
  <c r="AF452" i="1" s="1"/>
  <c r="S453" i="1"/>
  <c r="AB477" i="1"/>
  <c r="O455" i="1" l="1"/>
  <c r="R455" i="1" s="1"/>
  <c r="M458" i="1"/>
  <c r="N458" i="1" s="1"/>
  <c r="P458" i="1"/>
  <c r="Q458" i="1"/>
  <c r="L459" i="1"/>
  <c r="X473" i="1"/>
  <c r="A474" i="1"/>
  <c r="K473" i="1"/>
  <c r="AB478" i="1"/>
  <c r="T453" i="1"/>
  <c r="AF453" i="1" s="1"/>
  <c r="S454" i="1"/>
  <c r="F456" i="1"/>
  <c r="J456" i="1" s="1"/>
  <c r="Z472" i="1"/>
  <c r="AA472" i="1" s="1"/>
  <c r="AH472" i="1" s="1"/>
  <c r="I473" i="1"/>
  <c r="H473" i="1" s="1"/>
  <c r="AJ473" i="1"/>
  <c r="C473" i="1"/>
  <c r="Y472" i="1"/>
  <c r="AC457" i="1"/>
  <c r="AE457" i="1" s="1"/>
  <c r="G457" i="1"/>
  <c r="O456" i="1" l="1"/>
  <c r="R456" i="1" s="1"/>
  <c r="AB479" i="1"/>
  <c r="X474" i="1"/>
  <c r="K474" i="1"/>
  <c r="A475" i="1"/>
  <c r="AJ474" i="1"/>
  <c r="Y473" i="1"/>
  <c r="I474" i="1"/>
  <c r="H474" i="1" s="1"/>
  <c r="Z473" i="1"/>
  <c r="AA473" i="1" s="1"/>
  <c r="AH473" i="1" s="1"/>
  <c r="C474" i="1"/>
  <c r="AC458" i="1"/>
  <c r="AE458" i="1" s="1"/>
  <c r="G458" i="1"/>
  <c r="T454" i="1"/>
  <c r="AF454" i="1" s="1"/>
  <c r="S455" i="1"/>
  <c r="F457" i="1"/>
  <c r="J457" i="1" s="1"/>
  <c r="M459" i="1"/>
  <c r="N459" i="1" s="1"/>
  <c r="P459" i="1"/>
  <c r="Q459" i="1"/>
  <c r="L460" i="1"/>
  <c r="O457" i="1" l="1"/>
  <c r="R457" i="1" s="1"/>
  <c r="AC459" i="1"/>
  <c r="AE459" i="1" s="1"/>
  <c r="G459" i="1"/>
  <c r="F458" i="1"/>
  <c r="O458" i="1" s="1"/>
  <c r="R458" i="1" s="1"/>
  <c r="K475" i="1"/>
  <c r="A476" i="1"/>
  <c r="X475" i="1"/>
  <c r="M460" i="1"/>
  <c r="N460" i="1" s="1"/>
  <c r="P460" i="1"/>
  <c r="Q460" i="1"/>
  <c r="L461" i="1"/>
  <c r="T455" i="1"/>
  <c r="AF455" i="1" s="1"/>
  <c r="S456" i="1"/>
  <c r="AB480" i="1"/>
  <c r="Z474" i="1"/>
  <c r="AA474" i="1" s="1"/>
  <c r="AH474" i="1" s="1"/>
  <c r="I475" i="1"/>
  <c r="H475" i="1" s="1"/>
  <c r="AJ475" i="1"/>
  <c r="Y474" i="1"/>
  <c r="C475" i="1"/>
  <c r="K476" i="1" l="1"/>
  <c r="A477" i="1"/>
  <c r="X476" i="1"/>
  <c r="T456" i="1"/>
  <c r="AF456" i="1" s="1"/>
  <c r="S457" i="1"/>
  <c r="AC460" i="1"/>
  <c r="AE460" i="1" s="1"/>
  <c r="G460" i="1"/>
  <c r="F459" i="1"/>
  <c r="J459" i="1" s="1"/>
  <c r="AB481" i="1"/>
  <c r="M461" i="1"/>
  <c r="N461" i="1" s="1"/>
  <c r="L462" i="1"/>
  <c r="I476" i="1"/>
  <c r="H476" i="1" s="1"/>
  <c r="Y475" i="1"/>
  <c r="C476" i="1"/>
  <c r="AJ476" i="1"/>
  <c r="Z475" i="1"/>
  <c r="AA475" i="1" s="1"/>
  <c r="AH475" i="1" s="1"/>
  <c r="J458" i="1"/>
  <c r="O459" i="1" l="1"/>
  <c r="R459" i="1" s="1"/>
  <c r="Y476" i="1"/>
  <c r="C477" i="1"/>
  <c r="Z476" i="1"/>
  <c r="AA476" i="1" s="1"/>
  <c r="AH476" i="1" s="1"/>
  <c r="I477" i="1"/>
  <c r="H477" i="1" s="1"/>
  <c r="AJ477" i="1"/>
  <c r="K477" i="1"/>
  <c r="A478" i="1"/>
  <c r="X477" i="1"/>
  <c r="AB482" i="1"/>
  <c r="G461" i="1"/>
  <c r="AC461" i="1"/>
  <c r="AE461" i="1" s="1"/>
  <c r="M462" i="1"/>
  <c r="N462" i="1" s="1"/>
  <c r="L463" i="1"/>
  <c r="F460" i="1"/>
  <c r="O460" i="1" s="1"/>
  <c r="T457" i="1"/>
  <c r="AF457" i="1" s="1"/>
  <c r="S458" i="1"/>
  <c r="J460" i="1" l="1"/>
  <c r="R460" i="1"/>
  <c r="P461" i="1"/>
  <c r="F461" i="1"/>
  <c r="O461" i="1" s="1"/>
  <c r="T458" i="1"/>
  <c r="AF458" i="1" s="1"/>
  <c r="S459" i="1"/>
  <c r="AB483" i="1"/>
  <c r="K478" i="1"/>
  <c r="X478" i="1"/>
  <c r="A479" i="1"/>
  <c r="G462" i="1"/>
  <c r="AC462" i="1"/>
  <c r="AE462" i="1" s="1"/>
  <c r="M463" i="1"/>
  <c r="N463" i="1" s="1"/>
  <c r="L464" i="1"/>
  <c r="Y477" i="1"/>
  <c r="C478" i="1"/>
  <c r="Z477" i="1"/>
  <c r="AA477" i="1" s="1"/>
  <c r="AH477" i="1" s="1"/>
  <c r="AJ478" i="1"/>
  <c r="I478" i="1"/>
  <c r="H478" i="1" s="1"/>
  <c r="Z478" i="1" l="1"/>
  <c r="AA478" i="1" s="1"/>
  <c r="AH478" i="1" s="1"/>
  <c r="AJ479" i="1"/>
  <c r="Y478" i="1"/>
  <c r="C479" i="1"/>
  <c r="I479" i="1"/>
  <c r="H479" i="1" s="1"/>
  <c r="AB484" i="1"/>
  <c r="J461" i="1"/>
  <c r="F462" i="1"/>
  <c r="O462" i="1" s="1"/>
  <c r="G463" i="1"/>
  <c r="AC463" i="1"/>
  <c r="AE463" i="1" s="1"/>
  <c r="T459" i="1"/>
  <c r="AF459" i="1" s="1"/>
  <c r="S460" i="1"/>
  <c r="Q461" i="1"/>
  <c r="Q462" i="1" s="1"/>
  <c r="Q463" i="1" s="1"/>
  <c r="Q464" i="1" s="1"/>
  <c r="P462" i="1"/>
  <c r="P463" i="1" s="1"/>
  <c r="P464" i="1" s="1"/>
  <c r="M464" i="1"/>
  <c r="N464" i="1" s="1"/>
  <c r="L465" i="1"/>
  <c r="A480" i="1"/>
  <c r="X479" i="1"/>
  <c r="K479" i="1"/>
  <c r="R462" i="1" l="1"/>
  <c r="AC464" i="1"/>
  <c r="AE464" i="1" s="1"/>
  <c r="G464" i="1"/>
  <c r="T460" i="1"/>
  <c r="S461" i="1"/>
  <c r="J462" i="1"/>
  <c r="F463" i="1"/>
  <c r="O463" i="1" s="1"/>
  <c r="R463" i="1" s="1"/>
  <c r="R461" i="1"/>
  <c r="K480" i="1"/>
  <c r="X480" i="1"/>
  <c r="A481" i="1"/>
  <c r="M465" i="1"/>
  <c r="N465" i="1" s="1"/>
  <c r="P465" i="1"/>
  <c r="Q465" i="1"/>
  <c r="L466" i="1"/>
  <c r="AJ480" i="1"/>
  <c r="Y479" i="1"/>
  <c r="I480" i="1"/>
  <c r="H480" i="1" s="1"/>
  <c r="Z479" i="1"/>
  <c r="AA479" i="1" s="1"/>
  <c r="AH479" i="1" s="1"/>
  <c r="C480" i="1"/>
  <c r="AB485" i="1"/>
  <c r="J463" i="1" l="1"/>
  <c r="X481" i="1"/>
  <c r="K481" i="1"/>
  <c r="A482" i="1"/>
  <c r="T461" i="1"/>
  <c r="AF461" i="1" s="1"/>
  <c r="S462" i="1"/>
  <c r="Z480" i="1"/>
  <c r="AA480" i="1" s="1"/>
  <c r="AH480" i="1" s="1"/>
  <c r="AJ481" i="1"/>
  <c r="C481" i="1"/>
  <c r="Y480" i="1"/>
  <c r="I481" i="1"/>
  <c r="H481" i="1" s="1"/>
  <c r="AF460" i="1"/>
  <c r="AA460" i="1"/>
  <c r="AC465" i="1"/>
  <c r="AE465" i="1" s="1"/>
  <c r="G465" i="1"/>
  <c r="F464" i="1"/>
  <c r="J464" i="1" s="1"/>
  <c r="AB486" i="1"/>
  <c r="M466" i="1"/>
  <c r="N466" i="1" s="1"/>
  <c r="P466" i="1"/>
  <c r="Q466" i="1"/>
  <c r="L467" i="1"/>
  <c r="O464" i="1" l="1"/>
  <c r="R464" i="1" s="1"/>
  <c r="AH460" i="1"/>
  <c r="M467" i="1"/>
  <c r="N467" i="1" s="1"/>
  <c r="P467" i="1"/>
  <c r="Q467" i="1"/>
  <c r="L468" i="1"/>
  <c r="F465" i="1"/>
  <c r="O465" i="1" s="1"/>
  <c r="R465" i="1" s="1"/>
  <c r="X482" i="1"/>
  <c r="A483" i="1"/>
  <c r="K482" i="1"/>
  <c r="AB487" i="1"/>
  <c r="T462" i="1"/>
  <c r="AF462" i="1" s="1"/>
  <c r="S463" i="1"/>
  <c r="I482" i="1"/>
  <c r="H482" i="1" s="1"/>
  <c r="Y481" i="1"/>
  <c r="Z481" i="1"/>
  <c r="AA481" i="1" s="1"/>
  <c r="AH481" i="1" s="1"/>
  <c r="C482" i="1"/>
  <c r="AJ482" i="1"/>
  <c r="AC466" i="1"/>
  <c r="AE466" i="1" s="1"/>
  <c r="G466" i="1"/>
  <c r="T463" i="1" l="1"/>
  <c r="AF463" i="1" s="1"/>
  <c r="S464" i="1"/>
  <c r="AB488" i="1"/>
  <c r="F466" i="1"/>
  <c r="O466" i="1" s="1"/>
  <c r="R466" i="1" s="1"/>
  <c r="J465" i="1"/>
  <c r="X483" i="1"/>
  <c r="K483" i="1"/>
  <c r="A484" i="1"/>
  <c r="G467" i="1"/>
  <c r="AC467" i="1"/>
  <c r="AE467" i="1" s="1"/>
  <c r="Z482" i="1"/>
  <c r="AA482" i="1" s="1"/>
  <c r="AH482" i="1" s="1"/>
  <c r="AJ483" i="1"/>
  <c r="C483" i="1"/>
  <c r="I483" i="1"/>
  <c r="H483" i="1" s="1"/>
  <c r="Y482" i="1"/>
  <c r="M468" i="1"/>
  <c r="N468" i="1" s="1"/>
  <c r="P468" i="1"/>
  <c r="Q468" i="1"/>
  <c r="L469" i="1"/>
  <c r="M469" i="1" l="1"/>
  <c r="N469" i="1" s="1"/>
  <c r="P469" i="1"/>
  <c r="Q469" i="1"/>
  <c r="L470" i="1"/>
  <c r="F467" i="1"/>
  <c r="O467" i="1" s="1"/>
  <c r="R467" i="1" s="1"/>
  <c r="J466" i="1"/>
  <c r="C484" i="1"/>
  <c r="Y483" i="1"/>
  <c r="AJ484" i="1"/>
  <c r="Z483" i="1"/>
  <c r="AA483" i="1" s="1"/>
  <c r="AH483" i="1" s="1"/>
  <c r="I484" i="1"/>
  <c r="H484" i="1" s="1"/>
  <c r="T464" i="1"/>
  <c r="AF464" i="1" s="1"/>
  <c r="S465" i="1"/>
  <c r="AC468" i="1"/>
  <c r="AE468" i="1" s="1"/>
  <c r="G468" i="1"/>
  <c r="K484" i="1"/>
  <c r="A485" i="1"/>
  <c r="X484" i="1"/>
  <c r="AB489" i="1"/>
  <c r="AB490" i="1" l="1"/>
  <c r="K485" i="1"/>
  <c r="X485" i="1"/>
  <c r="A486" i="1"/>
  <c r="J467" i="1"/>
  <c r="F468" i="1"/>
  <c r="O468" i="1" s="1"/>
  <c r="R468" i="1" s="1"/>
  <c r="AC469" i="1"/>
  <c r="AE469" i="1" s="1"/>
  <c r="G469" i="1"/>
  <c r="Z484" i="1"/>
  <c r="AA484" i="1" s="1"/>
  <c r="AH484" i="1" s="1"/>
  <c r="I485" i="1"/>
  <c r="H485" i="1" s="1"/>
  <c r="AJ485" i="1"/>
  <c r="C485" i="1"/>
  <c r="Y484" i="1"/>
  <c r="T465" i="1"/>
  <c r="AF465" i="1" s="1"/>
  <c r="S466" i="1"/>
  <c r="M470" i="1"/>
  <c r="N470" i="1" s="1"/>
  <c r="P470" i="1"/>
  <c r="Q470" i="1"/>
  <c r="L471" i="1"/>
  <c r="J468" i="1" l="1"/>
  <c r="AC470" i="1"/>
  <c r="AE470" i="1" s="1"/>
  <c r="G470" i="1"/>
  <c r="F469" i="1"/>
  <c r="J469" i="1" s="1"/>
  <c r="M471" i="1"/>
  <c r="N471" i="1" s="1"/>
  <c r="P471" i="1"/>
  <c r="Q471" i="1"/>
  <c r="L472" i="1"/>
  <c r="T466" i="1"/>
  <c r="AF466" i="1" s="1"/>
  <c r="S467" i="1"/>
  <c r="X486" i="1"/>
  <c r="K486" i="1"/>
  <c r="A487" i="1"/>
  <c r="AB491" i="1"/>
  <c r="C486" i="1"/>
  <c r="Y485" i="1"/>
  <c r="AJ486" i="1"/>
  <c r="Z485" i="1"/>
  <c r="AA485" i="1" s="1"/>
  <c r="AH485" i="1" s="1"/>
  <c r="I486" i="1"/>
  <c r="H486" i="1" s="1"/>
  <c r="AB492" i="1" l="1"/>
  <c r="Z486" i="1"/>
  <c r="AA486" i="1" s="1"/>
  <c r="AH486" i="1" s="1"/>
  <c r="C487" i="1"/>
  <c r="I487" i="1"/>
  <c r="H487" i="1" s="1"/>
  <c r="Y486" i="1"/>
  <c r="AJ487" i="1"/>
  <c r="T467" i="1"/>
  <c r="AF467" i="1" s="1"/>
  <c r="S468" i="1"/>
  <c r="F470" i="1"/>
  <c r="J470" i="1" s="1"/>
  <c r="AC471" i="1"/>
  <c r="AE471" i="1" s="1"/>
  <c r="G471" i="1"/>
  <c r="A488" i="1"/>
  <c r="K487" i="1"/>
  <c r="X487" i="1"/>
  <c r="M472" i="1"/>
  <c r="N472" i="1" s="1"/>
  <c r="P472" i="1"/>
  <c r="Q472" i="1"/>
  <c r="L473" i="1"/>
  <c r="O469" i="1"/>
  <c r="R469" i="1" s="1"/>
  <c r="O470" i="1" l="1"/>
  <c r="R470" i="1" s="1"/>
  <c r="M473" i="1"/>
  <c r="N473" i="1" s="1"/>
  <c r="P473" i="1"/>
  <c r="Q473" i="1"/>
  <c r="L474" i="1"/>
  <c r="C488" i="1"/>
  <c r="Y487" i="1"/>
  <c r="AJ488" i="1"/>
  <c r="Z487" i="1"/>
  <c r="AA487" i="1" s="1"/>
  <c r="AH487" i="1" s="1"/>
  <c r="I488" i="1"/>
  <c r="H488" i="1" s="1"/>
  <c r="T468" i="1"/>
  <c r="AF468" i="1" s="1"/>
  <c r="S469" i="1"/>
  <c r="AB493" i="1"/>
  <c r="AC472" i="1"/>
  <c r="AE472" i="1" s="1"/>
  <c r="G472" i="1"/>
  <c r="A489" i="1"/>
  <c r="X488" i="1"/>
  <c r="K488" i="1"/>
  <c r="F471" i="1"/>
  <c r="J471" i="1" s="1"/>
  <c r="A490" i="1" l="1"/>
  <c r="X489" i="1"/>
  <c r="K489" i="1"/>
  <c r="F472" i="1"/>
  <c r="O472" i="1" s="1"/>
  <c r="R472" i="1" s="1"/>
  <c r="T469" i="1"/>
  <c r="AF469" i="1" s="1"/>
  <c r="S470" i="1"/>
  <c r="M474" i="1"/>
  <c r="N474" i="1" s="1"/>
  <c r="P474" i="1"/>
  <c r="Q474" i="1"/>
  <c r="L475" i="1"/>
  <c r="O471" i="1"/>
  <c r="R471" i="1" s="1"/>
  <c r="Y488" i="1"/>
  <c r="AJ489" i="1"/>
  <c r="Z488" i="1"/>
  <c r="AA488" i="1" s="1"/>
  <c r="AH488" i="1" s="1"/>
  <c r="C489" i="1"/>
  <c r="I489" i="1"/>
  <c r="H489" i="1" s="1"/>
  <c r="AB494" i="1"/>
  <c r="AC473" i="1"/>
  <c r="AE473" i="1" s="1"/>
  <c r="G473" i="1"/>
  <c r="J472" i="1" l="1"/>
  <c r="F473" i="1"/>
  <c r="O473" i="1" s="1"/>
  <c r="R473" i="1" s="1"/>
  <c r="AB495" i="1"/>
  <c r="I490" i="1"/>
  <c r="H490" i="1" s="1"/>
  <c r="Y489" i="1"/>
  <c r="C490" i="1"/>
  <c r="AJ490" i="1"/>
  <c r="Z489" i="1"/>
  <c r="AA489" i="1" s="1"/>
  <c r="AH489" i="1" s="1"/>
  <c r="AC474" i="1"/>
  <c r="AE474" i="1" s="1"/>
  <c r="G474" i="1"/>
  <c r="X490" i="1"/>
  <c r="K490" i="1"/>
  <c r="A491" i="1"/>
  <c r="M475" i="1"/>
  <c r="N475" i="1" s="1"/>
  <c r="P475" i="1"/>
  <c r="Q475" i="1"/>
  <c r="L476" i="1"/>
  <c r="T470" i="1"/>
  <c r="AF470" i="1" s="1"/>
  <c r="S471" i="1"/>
  <c r="J473" i="1" l="1"/>
  <c r="AB496" i="1"/>
  <c r="T471" i="1"/>
  <c r="AF471" i="1" s="1"/>
  <c r="S472" i="1"/>
  <c r="Y490" i="1"/>
  <c r="C491" i="1"/>
  <c r="Z490" i="1"/>
  <c r="AA490" i="1" s="1"/>
  <c r="AH490" i="1" s="1"/>
  <c r="I491" i="1"/>
  <c r="H491" i="1" s="1"/>
  <c r="AJ491" i="1"/>
  <c r="AC475" i="1"/>
  <c r="AE475" i="1" s="1"/>
  <c r="G475" i="1"/>
  <c r="M476" i="1"/>
  <c r="N476" i="1" s="1"/>
  <c r="P476" i="1"/>
  <c r="Q476" i="1"/>
  <c r="L477" i="1"/>
  <c r="K491" i="1"/>
  <c r="A492" i="1"/>
  <c r="X491" i="1"/>
  <c r="F474" i="1"/>
  <c r="J474" i="1" s="1"/>
  <c r="AC476" i="1" l="1"/>
  <c r="AE476" i="1" s="1"/>
  <c r="G476" i="1"/>
  <c r="T472" i="1"/>
  <c r="AF472" i="1" s="1"/>
  <c r="S473" i="1"/>
  <c r="C492" i="1"/>
  <c r="Z491" i="1"/>
  <c r="AJ492" i="1"/>
  <c r="Y491" i="1"/>
  <c r="I492" i="1"/>
  <c r="H492" i="1" s="1"/>
  <c r="M477" i="1"/>
  <c r="N477" i="1" s="1"/>
  <c r="P477" i="1"/>
  <c r="Q477" i="1"/>
  <c r="L478" i="1"/>
  <c r="F475" i="1"/>
  <c r="J475" i="1" s="1"/>
  <c r="O474" i="1"/>
  <c r="R474" i="1" s="1"/>
  <c r="X492" i="1"/>
  <c r="K492" i="1"/>
  <c r="A493" i="1"/>
  <c r="AB497" i="1"/>
  <c r="Y492" i="1" l="1"/>
  <c r="I493" i="1"/>
  <c r="H493" i="1" s="1"/>
  <c r="Z492" i="1"/>
  <c r="AA492" i="1" s="1"/>
  <c r="AH492" i="1" s="1"/>
  <c r="AJ493" i="1"/>
  <c r="C493" i="1"/>
  <c r="O475" i="1"/>
  <c r="R475" i="1" s="1"/>
  <c r="AC477" i="1"/>
  <c r="AE477" i="1" s="1"/>
  <c r="G477" i="1"/>
  <c r="F476" i="1"/>
  <c r="O476" i="1" s="1"/>
  <c r="R476" i="1" s="1"/>
  <c r="M478" i="1"/>
  <c r="N478" i="1" s="1"/>
  <c r="P478" i="1"/>
  <c r="Q478" i="1"/>
  <c r="L479" i="1"/>
  <c r="AB498" i="1"/>
  <c r="K493" i="1"/>
  <c r="A494" i="1"/>
  <c r="X493" i="1"/>
  <c r="T473" i="1"/>
  <c r="AF473" i="1" s="1"/>
  <c r="S474" i="1"/>
  <c r="J476" i="1" l="1"/>
  <c r="AC478" i="1"/>
  <c r="AE478" i="1" s="1"/>
  <c r="G478" i="1"/>
  <c r="F477" i="1"/>
  <c r="J477" i="1" s="1"/>
  <c r="M479" i="1"/>
  <c r="N479" i="1" s="1"/>
  <c r="P479" i="1"/>
  <c r="Q479" i="1"/>
  <c r="L480" i="1"/>
  <c r="T474" i="1"/>
  <c r="AF474" i="1" s="1"/>
  <c r="S475" i="1"/>
  <c r="Z493" i="1"/>
  <c r="AA493" i="1" s="1"/>
  <c r="AH493" i="1" s="1"/>
  <c r="I494" i="1"/>
  <c r="H494" i="1" s="1"/>
  <c r="C494" i="1"/>
  <c r="AJ494" i="1"/>
  <c r="Y493" i="1"/>
  <c r="AB499" i="1"/>
  <c r="K494" i="1"/>
  <c r="A495" i="1"/>
  <c r="X494" i="1"/>
  <c r="A496" i="1" l="1"/>
  <c r="X495" i="1"/>
  <c r="K495" i="1"/>
  <c r="T475" i="1"/>
  <c r="AF475" i="1" s="1"/>
  <c r="S476" i="1"/>
  <c r="O477" i="1"/>
  <c r="R477" i="1" s="1"/>
  <c r="AC479" i="1"/>
  <c r="AE479" i="1" s="1"/>
  <c r="G479" i="1"/>
  <c r="F478" i="1"/>
  <c r="O478" i="1" s="1"/>
  <c r="R478" i="1" s="1"/>
  <c r="AJ495" i="1"/>
  <c r="Z494" i="1"/>
  <c r="AA494" i="1" s="1"/>
  <c r="AH494" i="1" s="1"/>
  <c r="C495" i="1"/>
  <c r="I495" i="1"/>
  <c r="H495" i="1" s="1"/>
  <c r="Y494" i="1"/>
  <c r="AB500" i="1"/>
  <c r="M480" i="1"/>
  <c r="N480" i="1" s="1"/>
  <c r="P480" i="1"/>
  <c r="Q480" i="1"/>
  <c r="L481" i="1"/>
  <c r="M481" i="1" l="1"/>
  <c r="N481" i="1" s="1"/>
  <c r="P481" i="1"/>
  <c r="Q481" i="1"/>
  <c r="L482" i="1"/>
  <c r="F479" i="1"/>
  <c r="O479" i="1" s="1"/>
  <c r="R479" i="1" s="1"/>
  <c r="T476" i="1"/>
  <c r="AF476" i="1" s="1"/>
  <c r="S477" i="1"/>
  <c r="A497" i="1"/>
  <c r="X496" i="1"/>
  <c r="K496" i="1"/>
  <c r="AC480" i="1"/>
  <c r="AE480" i="1" s="1"/>
  <c r="G480" i="1"/>
  <c r="AB501" i="1"/>
  <c r="J478" i="1"/>
  <c r="Y495" i="1"/>
  <c r="C496" i="1"/>
  <c r="Z495" i="1"/>
  <c r="AA495" i="1" s="1"/>
  <c r="AH495" i="1" s="1"/>
  <c r="AJ496" i="1"/>
  <c r="I496" i="1"/>
  <c r="H496" i="1" s="1"/>
  <c r="J479" i="1" l="1"/>
  <c r="Z496" i="1"/>
  <c r="AA496" i="1" s="1"/>
  <c r="AH496" i="1" s="1"/>
  <c r="I497" i="1"/>
  <c r="H497" i="1" s="1"/>
  <c r="AJ497" i="1"/>
  <c r="C497" i="1"/>
  <c r="Y496" i="1"/>
  <c r="M482" i="1"/>
  <c r="N482" i="1" s="1"/>
  <c r="P482" i="1"/>
  <c r="Q482" i="1"/>
  <c r="L483" i="1"/>
  <c r="AB502" i="1"/>
  <c r="K497" i="1"/>
  <c r="X497" i="1"/>
  <c r="A498" i="1"/>
  <c r="F480" i="1"/>
  <c r="O480" i="1" s="1"/>
  <c r="R480" i="1" s="1"/>
  <c r="T477" i="1"/>
  <c r="AF477" i="1" s="1"/>
  <c r="S478" i="1"/>
  <c r="AC481" i="1"/>
  <c r="AE481" i="1" s="1"/>
  <c r="G481" i="1"/>
  <c r="J480" i="1" l="1"/>
  <c r="AC482" i="1"/>
  <c r="AE482" i="1" s="1"/>
  <c r="G482" i="1"/>
  <c r="Z497" i="1"/>
  <c r="AA497" i="1" s="1"/>
  <c r="AH497" i="1" s="1"/>
  <c r="C498" i="1"/>
  <c r="AJ498" i="1"/>
  <c r="I498" i="1"/>
  <c r="H498" i="1" s="1"/>
  <c r="Y497" i="1"/>
  <c r="M483" i="1"/>
  <c r="N483" i="1" s="1"/>
  <c r="P483" i="1"/>
  <c r="Q483" i="1"/>
  <c r="L484" i="1"/>
  <c r="F481" i="1"/>
  <c r="J481" i="1" s="1"/>
  <c r="T478" i="1"/>
  <c r="AF478" i="1" s="1"/>
  <c r="S479" i="1"/>
  <c r="K498" i="1"/>
  <c r="A499" i="1"/>
  <c r="X498" i="1"/>
  <c r="AB503" i="1"/>
  <c r="Y498" i="1" l="1"/>
  <c r="AJ499" i="1"/>
  <c r="Z498" i="1"/>
  <c r="AA498" i="1" s="1"/>
  <c r="AH498" i="1" s="1"/>
  <c r="C499" i="1"/>
  <c r="I499" i="1"/>
  <c r="H499" i="1" s="1"/>
  <c r="M484" i="1"/>
  <c r="N484" i="1" s="1"/>
  <c r="P484" i="1"/>
  <c r="Q484" i="1"/>
  <c r="L485" i="1"/>
  <c r="T479" i="1"/>
  <c r="AF479" i="1" s="1"/>
  <c r="S480" i="1"/>
  <c r="AB504" i="1"/>
  <c r="A500" i="1"/>
  <c r="X499" i="1"/>
  <c r="K499" i="1"/>
  <c r="O481" i="1"/>
  <c r="R481" i="1" s="1"/>
  <c r="F482" i="1"/>
  <c r="O482" i="1" s="1"/>
  <c r="R482" i="1" s="1"/>
  <c r="AC483" i="1"/>
  <c r="AE483" i="1" s="1"/>
  <c r="G483" i="1"/>
  <c r="J482" i="1" l="1"/>
  <c r="F483" i="1"/>
  <c r="O483" i="1" s="1"/>
  <c r="R483" i="1" s="1"/>
  <c r="Z499" i="1"/>
  <c r="AA499" i="1" s="1"/>
  <c r="AH499" i="1" s="1"/>
  <c r="C500" i="1"/>
  <c r="AJ500" i="1"/>
  <c r="Y499" i="1"/>
  <c r="I500" i="1"/>
  <c r="H500" i="1" s="1"/>
  <c r="M485" i="1"/>
  <c r="N485" i="1" s="1"/>
  <c r="P485" i="1"/>
  <c r="Q485" i="1"/>
  <c r="L486" i="1"/>
  <c r="X500" i="1"/>
  <c r="K500" i="1"/>
  <c r="A501" i="1"/>
  <c r="AB505" i="1"/>
  <c r="T480" i="1"/>
  <c r="AF480" i="1" s="1"/>
  <c r="S481" i="1"/>
  <c r="AC484" i="1"/>
  <c r="AE484" i="1" s="1"/>
  <c r="G484" i="1"/>
  <c r="J483" i="1" l="1"/>
  <c r="F484" i="1"/>
  <c r="O484" i="1" s="1"/>
  <c r="R484" i="1" s="1"/>
  <c r="AJ501" i="1"/>
  <c r="Y500" i="1"/>
  <c r="C501" i="1"/>
  <c r="Z500" i="1"/>
  <c r="AA500" i="1" s="1"/>
  <c r="AH500" i="1" s="1"/>
  <c r="I501" i="1"/>
  <c r="H501" i="1" s="1"/>
  <c r="AC485" i="1"/>
  <c r="AE485" i="1" s="1"/>
  <c r="G485" i="1"/>
  <c r="T481" i="1"/>
  <c r="AF481" i="1" s="1"/>
  <c r="S482" i="1"/>
  <c r="AB506" i="1"/>
  <c r="K501" i="1"/>
  <c r="A502" i="1"/>
  <c r="X501" i="1"/>
  <c r="M486" i="1"/>
  <c r="N486" i="1" s="1"/>
  <c r="P486" i="1"/>
  <c r="Q486" i="1"/>
  <c r="L487" i="1"/>
  <c r="J484" i="1" l="1"/>
  <c r="Z501" i="1"/>
  <c r="AA501" i="1" s="1"/>
  <c r="AH501" i="1" s="1"/>
  <c r="C502" i="1"/>
  <c r="AJ502" i="1"/>
  <c r="I502" i="1"/>
  <c r="H502" i="1" s="1"/>
  <c r="Y501" i="1"/>
  <c r="M487" i="1"/>
  <c r="N487" i="1" s="1"/>
  <c r="P487" i="1"/>
  <c r="Q487" i="1"/>
  <c r="L488" i="1"/>
  <c r="AB507" i="1"/>
  <c r="F485" i="1"/>
  <c r="O485" i="1" s="1"/>
  <c r="R485" i="1" s="1"/>
  <c r="X502" i="1"/>
  <c r="K502" i="1"/>
  <c r="A503" i="1"/>
  <c r="AC486" i="1"/>
  <c r="AE486" i="1" s="1"/>
  <c r="G486" i="1"/>
  <c r="T482" i="1"/>
  <c r="AF482" i="1" s="1"/>
  <c r="S483" i="1"/>
  <c r="J485" i="1" l="1"/>
  <c r="AC487" i="1"/>
  <c r="AE487" i="1" s="1"/>
  <c r="G487" i="1"/>
  <c r="F486" i="1"/>
  <c r="O486" i="1" s="1"/>
  <c r="R486" i="1" s="1"/>
  <c r="AJ503" i="1"/>
  <c r="Y502" i="1"/>
  <c r="C503" i="1"/>
  <c r="Z502" i="1"/>
  <c r="AA502" i="1" s="1"/>
  <c r="AH502" i="1" s="1"/>
  <c r="I503" i="1"/>
  <c r="H503" i="1" s="1"/>
  <c r="M488" i="1"/>
  <c r="N488" i="1" s="1"/>
  <c r="P488" i="1"/>
  <c r="Q488" i="1"/>
  <c r="L489" i="1"/>
  <c r="AB508" i="1"/>
  <c r="T483" i="1"/>
  <c r="AF483" i="1" s="1"/>
  <c r="S484" i="1"/>
  <c r="X503" i="1"/>
  <c r="A504" i="1"/>
  <c r="K503" i="1"/>
  <c r="Z503" i="1" l="1"/>
  <c r="AA503" i="1" s="1"/>
  <c r="AH503" i="1" s="1"/>
  <c r="AJ504" i="1"/>
  <c r="I504" i="1"/>
  <c r="H504" i="1" s="1"/>
  <c r="Y503" i="1"/>
  <c r="C504" i="1"/>
  <c r="M489" i="1"/>
  <c r="N489" i="1" s="1"/>
  <c r="P489" i="1"/>
  <c r="Q489" i="1"/>
  <c r="L490" i="1"/>
  <c r="X504" i="1"/>
  <c r="K504" i="1"/>
  <c r="A505" i="1"/>
  <c r="T484" i="1"/>
  <c r="AF484" i="1" s="1"/>
  <c r="S485" i="1"/>
  <c r="AB509" i="1"/>
  <c r="J486" i="1"/>
  <c r="F487" i="1"/>
  <c r="J487" i="1" s="1"/>
  <c r="AC488" i="1"/>
  <c r="AE488" i="1" s="1"/>
  <c r="G488" i="1"/>
  <c r="O487" i="1" l="1"/>
  <c r="R487" i="1" s="1"/>
  <c r="AB510" i="1"/>
  <c r="K505" i="1"/>
  <c r="A506" i="1"/>
  <c r="X505" i="1"/>
  <c r="AC489" i="1"/>
  <c r="AE489" i="1" s="1"/>
  <c r="G489" i="1"/>
  <c r="F488" i="1"/>
  <c r="J488" i="1" s="1"/>
  <c r="T485" i="1"/>
  <c r="AF485" i="1" s="1"/>
  <c r="S486" i="1"/>
  <c r="Y504" i="1"/>
  <c r="Z504" i="1"/>
  <c r="AA504" i="1" s="1"/>
  <c r="AH504" i="1" s="1"/>
  <c r="AJ505" i="1"/>
  <c r="C505" i="1"/>
  <c r="I505" i="1"/>
  <c r="H505" i="1" s="1"/>
  <c r="M490" i="1"/>
  <c r="N490" i="1" s="1"/>
  <c r="P490" i="1"/>
  <c r="Q490" i="1"/>
  <c r="L491" i="1"/>
  <c r="O488" i="1" l="1"/>
  <c r="R488" i="1" s="1"/>
  <c r="AC490" i="1"/>
  <c r="AE490" i="1" s="1"/>
  <c r="G490" i="1"/>
  <c r="F489" i="1"/>
  <c r="J489" i="1" s="1"/>
  <c r="M491" i="1"/>
  <c r="N491" i="1" s="1"/>
  <c r="P491" i="1"/>
  <c r="Q491" i="1"/>
  <c r="L492" i="1"/>
  <c r="Z505" i="1"/>
  <c r="AA505" i="1" s="1"/>
  <c r="AH505" i="1" s="1"/>
  <c r="C506" i="1"/>
  <c r="AJ506" i="1"/>
  <c r="Y505" i="1"/>
  <c r="I506" i="1"/>
  <c r="H506" i="1" s="1"/>
  <c r="AB511" i="1"/>
  <c r="T486" i="1"/>
  <c r="AF486" i="1" s="1"/>
  <c r="S487" i="1"/>
  <c r="K506" i="1"/>
  <c r="X506" i="1"/>
  <c r="A507" i="1"/>
  <c r="AC491" i="1" l="1"/>
  <c r="AE491" i="1" s="1"/>
  <c r="G491" i="1"/>
  <c r="AB512" i="1"/>
  <c r="K507" i="1"/>
  <c r="A508" i="1"/>
  <c r="X507" i="1"/>
  <c r="M492" i="1"/>
  <c r="N492" i="1" s="1"/>
  <c r="L493" i="1"/>
  <c r="O489" i="1"/>
  <c r="R489" i="1" s="1"/>
  <c r="F490" i="1"/>
  <c r="J490" i="1" s="1"/>
  <c r="I507" i="1"/>
  <c r="H507" i="1" s="1"/>
  <c r="Y506" i="1"/>
  <c r="Z506" i="1"/>
  <c r="AA506" i="1" s="1"/>
  <c r="AH506" i="1" s="1"/>
  <c r="AJ507" i="1"/>
  <c r="C507" i="1"/>
  <c r="T487" i="1"/>
  <c r="AF487" i="1" s="1"/>
  <c r="S488" i="1"/>
  <c r="T488" i="1" l="1"/>
  <c r="AF488" i="1" s="1"/>
  <c r="S489" i="1"/>
  <c r="O490" i="1"/>
  <c r="R490" i="1" s="1"/>
  <c r="M493" i="1"/>
  <c r="N493" i="1" s="1"/>
  <c r="AC493" i="1" s="1"/>
  <c r="AE493" i="1" s="1"/>
  <c r="L494" i="1"/>
  <c r="Z507" i="1"/>
  <c r="AA507" i="1" s="1"/>
  <c r="AH507" i="1" s="1"/>
  <c r="C508" i="1"/>
  <c r="AJ508" i="1"/>
  <c r="I508" i="1"/>
  <c r="H508" i="1" s="1"/>
  <c r="Y507" i="1"/>
  <c r="AB513" i="1"/>
  <c r="X508" i="1"/>
  <c r="K508" i="1"/>
  <c r="A509" i="1"/>
  <c r="F491" i="1"/>
  <c r="J491" i="1" s="1"/>
  <c r="G492" i="1"/>
  <c r="AC492" i="1"/>
  <c r="AE492" i="1" s="1"/>
  <c r="G493" i="1" l="1"/>
  <c r="F492" i="1"/>
  <c r="J492" i="1" s="1"/>
  <c r="O491" i="1"/>
  <c r="AB514" i="1"/>
  <c r="T489" i="1"/>
  <c r="AF489" i="1" s="1"/>
  <c r="S490" i="1"/>
  <c r="Y508" i="1"/>
  <c r="Z508" i="1"/>
  <c r="AA508" i="1" s="1"/>
  <c r="AH508" i="1" s="1"/>
  <c r="AJ509" i="1"/>
  <c r="C509" i="1"/>
  <c r="I509" i="1"/>
  <c r="H509" i="1" s="1"/>
  <c r="X509" i="1"/>
  <c r="K509" i="1"/>
  <c r="A510" i="1"/>
  <c r="M494" i="1"/>
  <c r="N494" i="1" s="1"/>
  <c r="L495" i="1"/>
  <c r="T490" i="1" l="1"/>
  <c r="AF490" i="1" s="1"/>
  <c r="S491" i="1"/>
  <c r="R491" i="1"/>
  <c r="P492" i="1"/>
  <c r="F493" i="1"/>
  <c r="J493" i="1" s="1"/>
  <c r="Z509" i="1"/>
  <c r="AA509" i="1" s="1"/>
  <c r="AH509" i="1" s="1"/>
  <c r="C510" i="1"/>
  <c r="AJ510" i="1"/>
  <c r="Y509" i="1"/>
  <c r="I510" i="1"/>
  <c r="H510" i="1" s="1"/>
  <c r="AB515" i="1"/>
  <c r="O492" i="1"/>
  <c r="AC494" i="1"/>
  <c r="AE494" i="1" s="1"/>
  <c r="G494" i="1"/>
  <c r="M495" i="1"/>
  <c r="N495" i="1" s="1"/>
  <c r="L496" i="1"/>
  <c r="K510" i="1"/>
  <c r="A511" i="1"/>
  <c r="X510" i="1"/>
  <c r="AC495" i="1" l="1"/>
  <c r="AE495" i="1" s="1"/>
  <c r="G495" i="1"/>
  <c r="AB516" i="1"/>
  <c r="O493" i="1"/>
  <c r="Y510" i="1"/>
  <c r="AJ511" i="1"/>
  <c r="Z510" i="1"/>
  <c r="AA510" i="1" s="1"/>
  <c r="AH510" i="1" s="1"/>
  <c r="C511" i="1"/>
  <c r="I511" i="1"/>
  <c r="H511" i="1" s="1"/>
  <c r="M496" i="1"/>
  <c r="N496" i="1" s="1"/>
  <c r="L497" i="1"/>
  <c r="F494" i="1"/>
  <c r="O494" i="1" s="1"/>
  <c r="T491" i="1"/>
  <c r="S492" i="1"/>
  <c r="X511" i="1"/>
  <c r="K511" i="1"/>
  <c r="A512" i="1"/>
  <c r="Q492" i="1"/>
  <c r="Q493" i="1" s="1"/>
  <c r="Q494" i="1" s="1"/>
  <c r="Q495" i="1" s="1"/>
  <c r="Q496" i="1" s="1"/>
  <c r="P493" i="1"/>
  <c r="P494" i="1" s="1"/>
  <c r="P495" i="1" s="1"/>
  <c r="P496" i="1" s="1"/>
  <c r="R494" i="1" l="1"/>
  <c r="AC496" i="1"/>
  <c r="AE496" i="1" s="1"/>
  <c r="G496" i="1"/>
  <c r="X512" i="1"/>
  <c r="K512" i="1"/>
  <c r="A513" i="1"/>
  <c r="T492" i="1"/>
  <c r="AF492" i="1" s="1"/>
  <c r="S493" i="1"/>
  <c r="M497" i="1"/>
  <c r="N497" i="1" s="1"/>
  <c r="P497" i="1"/>
  <c r="Q497" i="1"/>
  <c r="L498" i="1"/>
  <c r="F495" i="1"/>
  <c r="O495" i="1" s="1"/>
  <c r="R495" i="1" s="1"/>
  <c r="AJ512" i="1"/>
  <c r="I512" i="1"/>
  <c r="H512" i="1" s="1"/>
  <c r="Y511" i="1"/>
  <c r="Z511" i="1"/>
  <c r="AA511" i="1" s="1"/>
  <c r="AH511" i="1" s="1"/>
  <c r="C512" i="1"/>
  <c r="R493" i="1"/>
  <c r="AF491" i="1"/>
  <c r="AA491" i="1"/>
  <c r="J494" i="1"/>
  <c r="R492" i="1"/>
  <c r="AB517" i="1"/>
  <c r="AH491" i="1" l="1"/>
  <c r="J495" i="1"/>
  <c r="M498" i="1"/>
  <c r="N498" i="1" s="1"/>
  <c r="P498" i="1"/>
  <c r="Q498" i="1"/>
  <c r="L499" i="1"/>
  <c r="T493" i="1"/>
  <c r="AF493" i="1" s="1"/>
  <c r="S494" i="1"/>
  <c r="Y512" i="1"/>
  <c r="AJ513" i="1"/>
  <c r="Z512" i="1"/>
  <c r="AA512" i="1" s="1"/>
  <c r="AH512" i="1" s="1"/>
  <c r="C513" i="1"/>
  <c r="I513" i="1"/>
  <c r="H513" i="1" s="1"/>
  <c r="AB518" i="1"/>
  <c r="X513" i="1"/>
  <c r="K513" i="1"/>
  <c r="A514" i="1"/>
  <c r="F496" i="1"/>
  <c r="O496" i="1" s="1"/>
  <c r="R496" i="1" s="1"/>
  <c r="AC497" i="1"/>
  <c r="AE497" i="1" s="1"/>
  <c r="G497" i="1"/>
  <c r="J496" i="1" l="1"/>
  <c r="AC498" i="1"/>
  <c r="AE498" i="1" s="1"/>
  <c r="G498" i="1"/>
  <c r="M499" i="1"/>
  <c r="N499" i="1" s="1"/>
  <c r="P499" i="1"/>
  <c r="Q499" i="1"/>
  <c r="L500" i="1"/>
  <c r="F497" i="1"/>
  <c r="J497" i="1" s="1"/>
  <c r="AJ514" i="1"/>
  <c r="I514" i="1"/>
  <c r="H514" i="1" s="1"/>
  <c r="Y513" i="1"/>
  <c r="Z513" i="1"/>
  <c r="AA513" i="1" s="1"/>
  <c r="AH513" i="1" s="1"/>
  <c r="C514" i="1"/>
  <c r="K514" i="1"/>
  <c r="X514" i="1"/>
  <c r="A515" i="1"/>
  <c r="AB519" i="1"/>
  <c r="T494" i="1"/>
  <c r="AF494" i="1" s="1"/>
  <c r="S495" i="1"/>
  <c r="O497" i="1" l="1"/>
  <c r="R497" i="1" s="1"/>
  <c r="T495" i="1"/>
  <c r="AF495" i="1" s="1"/>
  <c r="S496" i="1"/>
  <c r="AB520" i="1"/>
  <c r="X515" i="1"/>
  <c r="K515" i="1"/>
  <c r="A516" i="1"/>
  <c r="AC499" i="1"/>
  <c r="AE499" i="1" s="1"/>
  <c r="G499" i="1"/>
  <c r="F498" i="1"/>
  <c r="O498" i="1" s="1"/>
  <c r="R498" i="1" s="1"/>
  <c r="Y514" i="1"/>
  <c r="C515" i="1"/>
  <c r="Z514" i="1"/>
  <c r="AA514" i="1" s="1"/>
  <c r="AH514" i="1" s="1"/>
  <c r="I515" i="1"/>
  <c r="H515" i="1" s="1"/>
  <c r="AJ515" i="1"/>
  <c r="M500" i="1"/>
  <c r="N500" i="1" s="1"/>
  <c r="P500" i="1"/>
  <c r="Q500" i="1"/>
  <c r="L501" i="1"/>
  <c r="J498" i="1" l="1"/>
  <c r="M501" i="1"/>
  <c r="N501" i="1" s="1"/>
  <c r="P501" i="1"/>
  <c r="Q501" i="1"/>
  <c r="L502" i="1"/>
  <c r="K516" i="1"/>
  <c r="A517" i="1"/>
  <c r="X516" i="1"/>
  <c r="AB521" i="1"/>
  <c r="T496" i="1"/>
  <c r="AF496" i="1" s="1"/>
  <c r="S497" i="1"/>
  <c r="AC500" i="1"/>
  <c r="AE500" i="1" s="1"/>
  <c r="G500" i="1"/>
  <c r="F499" i="1"/>
  <c r="J499" i="1" s="1"/>
  <c r="I516" i="1"/>
  <c r="H516" i="1" s="1"/>
  <c r="Y515" i="1"/>
  <c r="C516" i="1"/>
  <c r="AJ516" i="1"/>
  <c r="Z515" i="1"/>
  <c r="AA515" i="1" s="1"/>
  <c r="AH515" i="1" s="1"/>
  <c r="O499" i="1" l="1"/>
  <c r="R499" i="1" s="1"/>
  <c r="T497" i="1"/>
  <c r="AF497" i="1" s="1"/>
  <c r="S498" i="1"/>
  <c r="A518" i="1"/>
  <c r="X517" i="1"/>
  <c r="K517" i="1"/>
  <c r="AB522" i="1"/>
  <c r="AC501" i="1"/>
  <c r="AE501" i="1" s="1"/>
  <c r="G501" i="1"/>
  <c r="F500" i="1"/>
  <c r="O500" i="1" s="1"/>
  <c r="R500" i="1" s="1"/>
  <c r="Y516" i="1"/>
  <c r="Z516" i="1"/>
  <c r="AA516" i="1" s="1"/>
  <c r="AH516" i="1" s="1"/>
  <c r="AJ517" i="1"/>
  <c r="C517" i="1"/>
  <c r="I517" i="1"/>
  <c r="H517" i="1" s="1"/>
  <c r="M502" i="1"/>
  <c r="N502" i="1" s="1"/>
  <c r="P502" i="1"/>
  <c r="Q502" i="1"/>
  <c r="L503" i="1"/>
  <c r="J500" i="1" l="1"/>
  <c r="T498" i="1"/>
  <c r="AF498" i="1" s="1"/>
  <c r="S499" i="1"/>
  <c r="AC502" i="1"/>
  <c r="AE502" i="1" s="1"/>
  <c r="G502" i="1"/>
  <c r="F501" i="1"/>
  <c r="J501" i="1" s="1"/>
  <c r="Z517" i="1"/>
  <c r="AA517" i="1" s="1"/>
  <c r="AH517" i="1" s="1"/>
  <c r="I518" i="1"/>
  <c r="H518" i="1" s="1"/>
  <c r="C518" i="1"/>
  <c r="Y517" i="1"/>
  <c r="AJ518" i="1"/>
  <c r="M503" i="1"/>
  <c r="N503" i="1" s="1"/>
  <c r="P503" i="1"/>
  <c r="Q503" i="1"/>
  <c r="L504" i="1"/>
  <c r="AB523" i="1"/>
  <c r="X518" i="1"/>
  <c r="K518" i="1"/>
  <c r="A519" i="1"/>
  <c r="AB524" i="1" l="1"/>
  <c r="F502" i="1"/>
  <c r="O502" i="1" s="1"/>
  <c r="R502" i="1" s="1"/>
  <c r="AC503" i="1"/>
  <c r="AE503" i="1" s="1"/>
  <c r="G503" i="1"/>
  <c r="O501" i="1"/>
  <c r="R501" i="1" s="1"/>
  <c r="Y518" i="1"/>
  <c r="I519" i="1"/>
  <c r="H519" i="1" s="1"/>
  <c r="Z518" i="1"/>
  <c r="AA518" i="1" s="1"/>
  <c r="AH518" i="1" s="1"/>
  <c r="AJ519" i="1"/>
  <c r="C519" i="1"/>
  <c r="X519" i="1"/>
  <c r="K519" i="1"/>
  <c r="A520" i="1"/>
  <c r="M504" i="1"/>
  <c r="N504" i="1" s="1"/>
  <c r="P504" i="1"/>
  <c r="Q504" i="1"/>
  <c r="L505" i="1"/>
  <c r="T499" i="1"/>
  <c r="AF499" i="1" s="1"/>
  <c r="S500" i="1"/>
  <c r="F503" i="1" l="1"/>
  <c r="J503" i="1" s="1"/>
  <c r="AC504" i="1"/>
  <c r="AE504" i="1" s="1"/>
  <c r="G504" i="1"/>
  <c r="I520" i="1"/>
  <c r="H520" i="1" s="1"/>
  <c r="Y519" i="1"/>
  <c r="C520" i="1"/>
  <c r="Z519" i="1"/>
  <c r="AA519" i="1" s="1"/>
  <c r="AH519" i="1" s="1"/>
  <c r="AJ520" i="1"/>
  <c r="AB525" i="1"/>
  <c r="T500" i="1"/>
  <c r="AF500" i="1" s="1"/>
  <c r="S501" i="1"/>
  <c r="M505" i="1"/>
  <c r="N505" i="1" s="1"/>
  <c r="P505" i="1"/>
  <c r="Q505" i="1"/>
  <c r="L506" i="1"/>
  <c r="J502" i="1"/>
  <c r="X520" i="1"/>
  <c r="K520" i="1"/>
  <c r="A521" i="1"/>
  <c r="O503" i="1" l="1"/>
  <c r="R503" i="1" s="1"/>
  <c r="X521" i="1"/>
  <c r="K521" i="1"/>
  <c r="A522" i="1"/>
  <c r="M506" i="1"/>
  <c r="N506" i="1" s="1"/>
  <c r="P506" i="1"/>
  <c r="Q506" i="1"/>
  <c r="L507" i="1"/>
  <c r="T501" i="1"/>
  <c r="AF501" i="1" s="1"/>
  <c r="S502" i="1"/>
  <c r="Y520" i="1"/>
  <c r="I521" i="1"/>
  <c r="H521" i="1" s="1"/>
  <c r="Z520" i="1"/>
  <c r="AA520" i="1" s="1"/>
  <c r="AH520" i="1" s="1"/>
  <c r="AJ521" i="1"/>
  <c r="C521" i="1"/>
  <c r="AB526" i="1"/>
  <c r="F504" i="1"/>
  <c r="J504" i="1" s="1"/>
  <c r="AC505" i="1"/>
  <c r="AE505" i="1" s="1"/>
  <c r="G505" i="1"/>
  <c r="M507" i="1" l="1"/>
  <c r="N507" i="1" s="1"/>
  <c r="P507" i="1"/>
  <c r="Q507" i="1"/>
  <c r="L508" i="1"/>
  <c r="O504" i="1"/>
  <c r="R504" i="1" s="1"/>
  <c r="T502" i="1"/>
  <c r="AF502" i="1" s="1"/>
  <c r="S503" i="1"/>
  <c r="K522" i="1"/>
  <c r="X522" i="1"/>
  <c r="A523" i="1"/>
  <c r="F505" i="1"/>
  <c r="O505" i="1" s="1"/>
  <c r="R505" i="1" s="1"/>
  <c r="AB527" i="1"/>
  <c r="AC506" i="1"/>
  <c r="AE506" i="1" s="1"/>
  <c r="G506" i="1"/>
  <c r="C522" i="1"/>
  <c r="AJ522" i="1"/>
  <c r="Y521" i="1"/>
  <c r="I522" i="1"/>
  <c r="H522" i="1" s="1"/>
  <c r="Z521" i="1"/>
  <c r="AA521" i="1" s="1"/>
  <c r="AH521" i="1" s="1"/>
  <c r="J505" i="1" l="1"/>
  <c r="X523" i="1"/>
  <c r="K523" i="1"/>
  <c r="A524" i="1"/>
  <c r="AJ523" i="1"/>
  <c r="Z522" i="1"/>
  <c r="C523" i="1"/>
  <c r="Y522" i="1"/>
  <c r="I523" i="1"/>
  <c r="H523" i="1" s="1"/>
  <c r="AC507" i="1"/>
  <c r="AE507" i="1" s="1"/>
  <c r="G507" i="1"/>
  <c r="T503" i="1"/>
  <c r="AF503" i="1" s="1"/>
  <c r="S504" i="1"/>
  <c r="F506" i="1"/>
  <c r="J506" i="1" s="1"/>
  <c r="AB528" i="1"/>
  <c r="M508" i="1"/>
  <c r="N508" i="1" s="1"/>
  <c r="P508" i="1"/>
  <c r="Q508" i="1"/>
  <c r="L509" i="1"/>
  <c r="O506" i="1" l="1"/>
  <c r="R506" i="1" s="1"/>
  <c r="AC508" i="1"/>
  <c r="AE508" i="1" s="1"/>
  <c r="G508" i="1"/>
  <c r="T504" i="1"/>
  <c r="AF504" i="1" s="1"/>
  <c r="S505" i="1"/>
  <c r="C524" i="1"/>
  <c r="Z523" i="1"/>
  <c r="AA523" i="1" s="1"/>
  <c r="AH523" i="1" s="1"/>
  <c r="AJ524" i="1"/>
  <c r="I524" i="1"/>
  <c r="H524" i="1" s="1"/>
  <c r="Y523" i="1"/>
  <c r="F507" i="1"/>
  <c r="O507" i="1" s="1"/>
  <c r="R507" i="1" s="1"/>
  <c r="M509" i="1"/>
  <c r="N509" i="1" s="1"/>
  <c r="P509" i="1"/>
  <c r="Q509" i="1"/>
  <c r="L510" i="1"/>
  <c r="AB529" i="1"/>
  <c r="K524" i="1"/>
  <c r="A525" i="1"/>
  <c r="X524" i="1"/>
  <c r="J507" i="1" l="1"/>
  <c r="T505" i="1"/>
  <c r="AF505" i="1" s="1"/>
  <c r="S506" i="1"/>
  <c r="AB530" i="1"/>
  <c r="AC509" i="1"/>
  <c r="AE509" i="1" s="1"/>
  <c r="G509" i="1"/>
  <c r="F508" i="1"/>
  <c r="J508" i="1" s="1"/>
  <c r="K525" i="1"/>
  <c r="X525" i="1"/>
  <c r="A526" i="1"/>
  <c r="Y524" i="1"/>
  <c r="AJ525" i="1"/>
  <c r="I525" i="1"/>
  <c r="H525" i="1" s="1"/>
  <c r="Z524" i="1"/>
  <c r="AA524" i="1" s="1"/>
  <c r="AH524" i="1" s="1"/>
  <c r="C525" i="1"/>
  <c r="M510" i="1"/>
  <c r="N510" i="1" s="1"/>
  <c r="P510" i="1"/>
  <c r="Q510" i="1"/>
  <c r="L511" i="1"/>
  <c r="O508" i="1" l="1"/>
  <c r="R508" i="1" s="1"/>
  <c r="F509" i="1"/>
  <c r="O509" i="1" s="1"/>
  <c r="R509" i="1" s="1"/>
  <c r="AB531" i="1"/>
  <c r="X526" i="1"/>
  <c r="K526" i="1"/>
  <c r="A527" i="1"/>
  <c r="T506" i="1"/>
  <c r="AF506" i="1" s="1"/>
  <c r="S507" i="1"/>
  <c r="AC510" i="1"/>
  <c r="AE510" i="1" s="1"/>
  <c r="G510" i="1"/>
  <c r="Y525" i="1"/>
  <c r="AJ526" i="1"/>
  <c r="Z525" i="1"/>
  <c r="AA525" i="1" s="1"/>
  <c r="AH525" i="1" s="1"/>
  <c r="C526" i="1"/>
  <c r="I526" i="1"/>
  <c r="H526" i="1" s="1"/>
  <c r="M511" i="1"/>
  <c r="N511" i="1" s="1"/>
  <c r="P511" i="1"/>
  <c r="Q511" i="1"/>
  <c r="L512" i="1"/>
  <c r="J509" i="1" l="1"/>
  <c r="M512" i="1"/>
  <c r="N512" i="1" s="1"/>
  <c r="P512" i="1"/>
  <c r="Q512" i="1"/>
  <c r="L513" i="1"/>
  <c r="F510" i="1"/>
  <c r="J510" i="1" s="1"/>
  <c r="X527" i="1"/>
  <c r="K527" i="1"/>
  <c r="A528" i="1"/>
  <c r="T507" i="1"/>
  <c r="AF507" i="1" s="1"/>
  <c r="S508" i="1"/>
  <c r="AB532" i="1"/>
  <c r="AC511" i="1"/>
  <c r="AE511" i="1" s="1"/>
  <c r="G511" i="1"/>
  <c r="Y526" i="1"/>
  <c r="C527" i="1"/>
  <c r="Z526" i="1"/>
  <c r="AA526" i="1" s="1"/>
  <c r="AH526" i="1" s="1"/>
  <c r="AJ527" i="1"/>
  <c r="I527" i="1"/>
  <c r="H527" i="1" s="1"/>
  <c r="O510" i="1" l="1"/>
  <c r="R510" i="1" s="1"/>
  <c r="F511" i="1"/>
  <c r="J511" i="1" s="1"/>
  <c r="T508" i="1"/>
  <c r="AF508" i="1" s="1"/>
  <c r="S509" i="1"/>
  <c r="AB533" i="1"/>
  <c r="X528" i="1"/>
  <c r="K528" i="1"/>
  <c r="A529" i="1"/>
  <c r="Y527" i="1"/>
  <c r="AJ528" i="1"/>
  <c r="C528" i="1"/>
  <c r="Z527" i="1"/>
  <c r="AA527" i="1" s="1"/>
  <c r="AH527" i="1" s="1"/>
  <c r="I528" i="1"/>
  <c r="H528" i="1" s="1"/>
  <c r="AC512" i="1"/>
  <c r="AE512" i="1" s="1"/>
  <c r="G512" i="1"/>
  <c r="M513" i="1"/>
  <c r="N513" i="1" s="1"/>
  <c r="P513" i="1"/>
  <c r="Q513" i="1"/>
  <c r="L514" i="1"/>
  <c r="M514" i="1" l="1"/>
  <c r="N514" i="1" s="1"/>
  <c r="P514" i="1"/>
  <c r="Q514" i="1"/>
  <c r="L515" i="1"/>
  <c r="Z528" i="1"/>
  <c r="AA528" i="1" s="1"/>
  <c r="AH528" i="1" s="1"/>
  <c r="C529" i="1"/>
  <c r="AJ529" i="1"/>
  <c r="Y528" i="1"/>
  <c r="I529" i="1"/>
  <c r="H529" i="1" s="1"/>
  <c r="O511" i="1"/>
  <c r="R511" i="1" s="1"/>
  <c r="F512" i="1"/>
  <c r="J512" i="1" s="1"/>
  <c r="T509" i="1"/>
  <c r="AF509" i="1" s="1"/>
  <c r="S510" i="1"/>
  <c r="K529" i="1"/>
  <c r="X529" i="1"/>
  <c r="A530" i="1"/>
  <c r="AB534" i="1"/>
  <c r="AC513" i="1"/>
  <c r="AE513" i="1" s="1"/>
  <c r="G513" i="1"/>
  <c r="Y529" i="1" l="1"/>
  <c r="C530" i="1"/>
  <c r="Z529" i="1"/>
  <c r="AA529" i="1" s="1"/>
  <c r="AH529" i="1" s="1"/>
  <c r="I530" i="1"/>
  <c r="H530" i="1" s="1"/>
  <c r="AJ530" i="1"/>
  <c r="O512" i="1"/>
  <c r="R512" i="1" s="1"/>
  <c r="T510" i="1"/>
  <c r="AF510" i="1" s="1"/>
  <c r="S511" i="1"/>
  <c r="AB535" i="1"/>
  <c r="AC514" i="1"/>
  <c r="AE514" i="1" s="1"/>
  <c r="G514" i="1"/>
  <c r="F513" i="1"/>
  <c r="O513" i="1" s="1"/>
  <c r="R513" i="1" s="1"/>
  <c r="A531" i="1"/>
  <c r="X530" i="1"/>
  <c r="K530" i="1"/>
  <c r="M515" i="1"/>
  <c r="N515" i="1" s="1"/>
  <c r="P515" i="1"/>
  <c r="Q515" i="1"/>
  <c r="L516" i="1"/>
  <c r="J513" i="1" l="1"/>
  <c r="M516" i="1"/>
  <c r="N516" i="1" s="1"/>
  <c r="P516" i="1"/>
  <c r="Q516" i="1"/>
  <c r="L517" i="1"/>
  <c r="I531" i="1"/>
  <c r="H531" i="1" s="1"/>
  <c r="Y530" i="1"/>
  <c r="C531" i="1"/>
  <c r="Z530" i="1"/>
  <c r="AA530" i="1" s="1"/>
  <c r="AH530" i="1" s="1"/>
  <c r="AJ531" i="1"/>
  <c r="AB536" i="1"/>
  <c r="AC515" i="1"/>
  <c r="AE515" i="1" s="1"/>
  <c r="G515" i="1"/>
  <c r="X531" i="1"/>
  <c r="K531" i="1"/>
  <c r="A532" i="1"/>
  <c r="F514" i="1"/>
  <c r="O514" i="1" s="1"/>
  <c r="R514" i="1" s="1"/>
  <c r="T511" i="1"/>
  <c r="AF511" i="1" s="1"/>
  <c r="S512" i="1"/>
  <c r="J514" i="1" l="1"/>
  <c r="AB537" i="1"/>
  <c r="M517" i="1"/>
  <c r="N517" i="1" s="1"/>
  <c r="P517" i="1"/>
  <c r="Q517" i="1"/>
  <c r="L518" i="1"/>
  <c r="T512" i="1"/>
  <c r="AF512" i="1" s="1"/>
  <c r="S513" i="1"/>
  <c r="AJ532" i="1"/>
  <c r="Z531" i="1"/>
  <c r="AA531" i="1" s="1"/>
  <c r="AH531" i="1" s="1"/>
  <c r="C532" i="1"/>
  <c r="I532" i="1"/>
  <c r="H532" i="1" s="1"/>
  <c r="Y531" i="1"/>
  <c r="X532" i="1"/>
  <c r="A533" i="1"/>
  <c r="K532" i="1"/>
  <c r="F515" i="1"/>
  <c r="O515" i="1" s="1"/>
  <c r="R515" i="1" s="1"/>
  <c r="AC516" i="1"/>
  <c r="AE516" i="1" s="1"/>
  <c r="G516" i="1"/>
  <c r="J515" i="1" l="1"/>
  <c r="A534" i="1"/>
  <c r="X533" i="1"/>
  <c r="K533" i="1"/>
  <c r="F516" i="1"/>
  <c r="J516" i="1" s="1"/>
  <c r="Y532" i="1"/>
  <c r="C533" i="1"/>
  <c r="Z532" i="1"/>
  <c r="AA532" i="1" s="1"/>
  <c r="AH532" i="1" s="1"/>
  <c r="AJ533" i="1"/>
  <c r="I533" i="1"/>
  <c r="H533" i="1" s="1"/>
  <c r="T513" i="1"/>
  <c r="AF513" i="1" s="1"/>
  <c r="S514" i="1"/>
  <c r="AC517" i="1"/>
  <c r="AE517" i="1" s="1"/>
  <c r="G517" i="1"/>
  <c r="M518" i="1"/>
  <c r="N518" i="1" s="1"/>
  <c r="P518" i="1"/>
  <c r="Q518" i="1"/>
  <c r="L519" i="1"/>
  <c r="AB538" i="1"/>
  <c r="F517" i="1" l="1"/>
  <c r="O517" i="1" s="1"/>
  <c r="R517" i="1" s="1"/>
  <c r="AB539" i="1"/>
  <c r="T514" i="1"/>
  <c r="AF514" i="1" s="1"/>
  <c r="S515" i="1"/>
  <c r="O516" i="1"/>
  <c r="R516" i="1" s="1"/>
  <c r="Y533" i="1"/>
  <c r="C534" i="1"/>
  <c r="Z533" i="1"/>
  <c r="AA533" i="1" s="1"/>
  <c r="AH533" i="1" s="1"/>
  <c r="I534" i="1"/>
  <c r="H534" i="1" s="1"/>
  <c r="AJ534" i="1"/>
  <c r="AC518" i="1"/>
  <c r="AE518" i="1" s="1"/>
  <c r="G518" i="1"/>
  <c r="M519" i="1"/>
  <c r="N519" i="1" s="1"/>
  <c r="P519" i="1"/>
  <c r="Q519" i="1"/>
  <c r="L520" i="1"/>
  <c r="K534" i="1"/>
  <c r="X534" i="1"/>
  <c r="A535" i="1"/>
  <c r="J517" i="1" l="1"/>
  <c r="AC519" i="1"/>
  <c r="AE519" i="1" s="1"/>
  <c r="G519" i="1"/>
  <c r="K535" i="1"/>
  <c r="X535" i="1"/>
  <c r="A536" i="1"/>
  <c r="M520" i="1"/>
  <c r="N520" i="1" s="1"/>
  <c r="P520" i="1"/>
  <c r="Q520" i="1"/>
  <c r="L521" i="1"/>
  <c r="F518" i="1"/>
  <c r="J518" i="1" s="1"/>
  <c r="AB540" i="1"/>
  <c r="Y534" i="1"/>
  <c r="C535" i="1"/>
  <c r="Z534" i="1"/>
  <c r="AA534" i="1" s="1"/>
  <c r="AH534" i="1" s="1"/>
  <c r="AJ535" i="1"/>
  <c r="I535" i="1"/>
  <c r="H535" i="1" s="1"/>
  <c r="T515" i="1"/>
  <c r="AF515" i="1" s="1"/>
  <c r="S516" i="1"/>
  <c r="T516" i="1" l="1"/>
  <c r="AF516" i="1" s="1"/>
  <c r="S517" i="1"/>
  <c r="O518" i="1"/>
  <c r="R518" i="1" s="1"/>
  <c r="AC520" i="1"/>
  <c r="AE520" i="1" s="1"/>
  <c r="G520" i="1"/>
  <c r="F519" i="1"/>
  <c r="J519" i="1" s="1"/>
  <c r="AB541" i="1"/>
  <c r="M521" i="1"/>
  <c r="N521" i="1" s="1"/>
  <c r="P521" i="1"/>
  <c r="Q521" i="1"/>
  <c r="L522" i="1"/>
  <c r="K536" i="1"/>
  <c r="A537" i="1"/>
  <c r="X536" i="1"/>
  <c r="Z535" i="1"/>
  <c r="AA535" i="1" s="1"/>
  <c r="AH535" i="1" s="1"/>
  <c r="I536" i="1"/>
  <c r="H536" i="1" s="1"/>
  <c r="AJ536" i="1"/>
  <c r="Y535" i="1"/>
  <c r="C536" i="1"/>
  <c r="M522" i="1" l="1"/>
  <c r="N522" i="1" s="1"/>
  <c r="P522" i="1"/>
  <c r="Q522" i="1"/>
  <c r="L523" i="1"/>
  <c r="AB542" i="1"/>
  <c r="T517" i="1"/>
  <c r="AF517" i="1" s="1"/>
  <c r="S518" i="1"/>
  <c r="I537" i="1"/>
  <c r="H537" i="1" s="1"/>
  <c r="Y536" i="1"/>
  <c r="C537" i="1"/>
  <c r="AJ537" i="1"/>
  <c r="Z536" i="1"/>
  <c r="AA536" i="1" s="1"/>
  <c r="AH536" i="1" s="1"/>
  <c r="F520" i="1"/>
  <c r="J520" i="1" s="1"/>
  <c r="K537" i="1"/>
  <c r="A538" i="1"/>
  <c r="X537" i="1"/>
  <c r="O519" i="1"/>
  <c r="R519" i="1" s="1"/>
  <c r="AC521" i="1"/>
  <c r="AE521" i="1" s="1"/>
  <c r="G521" i="1"/>
  <c r="O520" i="1" l="1"/>
  <c r="R520" i="1" s="1"/>
  <c r="F521" i="1"/>
  <c r="J521" i="1" s="1"/>
  <c r="AC522" i="1"/>
  <c r="AE522" i="1" s="1"/>
  <c r="G522" i="1"/>
  <c r="Z537" i="1"/>
  <c r="AA537" i="1" s="1"/>
  <c r="AH537" i="1" s="1"/>
  <c r="AJ538" i="1"/>
  <c r="C538" i="1"/>
  <c r="I538" i="1"/>
  <c r="H538" i="1" s="1"/>
  <c r="Y537" i="1"/>
  <c r="T518" i="1"/>
  <c r="AF518" i="1" s="1"/>
  <c r="S519" i="1"/>
  <c r="M523" i="1"/>
  <c r="N523" i="1" s="1"/>
  <c r="L524" i="1"/>
  <c r="AB543" i="1"/>
  <c r="K538" i="1"/>
  <c r="X538" i="1"/>
  <c r="A539" i="1"/>
  <c r="G523" i="1" l="1"/>
  <c r="AC523" i="1"/>
  <c r="AE523" i="1" s="1"/>
  <c r="O521" i="1"/>
  <c r="R521" i="1" s="1"/>
  <c r="AJ539" i="1"/>
  <c r="Y538" i="1"/>
  <c r="I539" i="1"/>
  <c r="H539" i="1" s="1"/>
  <c r="Z538" i="1"/>
  <c r="AA538" i="1" s="1"/>
  <c r="AH538" i="1" s="1"/>
  <c r="C539" i="1"/>
  <c r="M524" i="1"/>
  <c r="N524" i="1" s="1"/>
  <c r="L525" i="1"/>
  <c r="T519" i="1"/>
  <c r="AF519" i="1" s="1"/>
  <c r="S520" i="1"/>
  <c r="F522" i="1"/>
  <c r="O522" i="1" s="1"/>
  <c r="K539" i="1"/>
  <c r="A540" i="1"/>
  <c r="X539" i="1"/>
  <c r="AB544" i="1"/>
  <c r="J522" i="1" l="1"/>
  <c r="AB545" i="1"/>
  <c r="K540" i="1"/>
  <c r="A541" i="1"/>
  <c r="X540" i="1"/>
  <c r="T520" i="1"/>
  <c r="AF520" i="1" s="1"/>
  <c r="S521" i="1"/>
  <c r="AC524" i="1"/>
  <c r="AE524" i="1" s="1"/>
  <c r="G524" i="1"/>
  <c r="F523" i="1"/>
  <c r="O523" i="1" s="1"/>
  <c r="Z539" i="1"/>
  <c r="AA539" i="1" s="1"/>
  <c r="AH539" i="1" s="1"/>
  <c r="AJ540" i="1"/>
  <c r="C540" i="1"/>
  <c r="I540" i="1"/>
  <c r="H540" i="1" s="1"/>
  <c r="Y539" i="1"/>
  <c r="R522" i="1"/>
  <c r="P523" i="1"/>
  <c r="M525" i="1"/>
  <c r="N525" i="1" s="1"/>
  <c r="L526" i="1"/>
  <c r="AC525" i="1" l="1"/>
  <c r="AE525" i="1" s="1"/>
  <c r="G525" i="1"/>
  <c r="F524" i="1"/>
  <c r="J524" i="1" s="1"/>
  <c r="M526" i="1"/>
  <c r="N526" i="1" s="1"/>
  <c r="L527" i="1"/>
  <c r="Q523" i="1"/>
  <c r="Q524" i="1" s="1"/>
  <c r="Q525" i="1" s="1"/>
  <c r="Q526" i="1" s="1"/>
  <c r="P524" i="1"/>
  <c r="P525" i="1" s="1"/>
  <c r="P526" i="1" s="1"/>
  <c r="J523" i="1"/>
  <c r="AJ541" i="1"/>
  <c r="Y540" i="1"/>
  <c r="I541" i="1"/>
  <c r="H541" i="1" s="1"/>
  <c r="Z540" i="1"/>
  <c r="AA540" i="1" s="1"/>
  <c r="AH540" i="1" s="1"/>
  <c r="C541" i="1"/>
  <c r="AB546" i="1"/>
  <c r="T521" i="1"/>
  <c r="AF521" i="1" s="1"/>
  <c r="S522" i="1"/>
  <c r="K541" i="1"/>
  <c r="A542" i="1"/>
  <c r="X541" i="1"/>
  <c r="Y541" i="1" l="1"/>
  <c r="Z541" i="1"/>
  <c r="AA541" i="1" s="1"/>
  <c r="AH541" i="1" s="1"/>
  <c r="AJ542" i="1"/>
  <c r="C542" i="1"/>
  <c r="I542" i="1"/>
  <c r="H542" i="1" s="1"/>
  <c r="O524" i="1"/>
  <c r="R524" i="1" s="1"/>
  <c r="X542" i="1"/>
  <c r="K542" i="1"/>
  <c r="A543" i="1"/>
  <c r="AB547" i="1"/>
  <c r="F525" i="1"/>
  <c r="O525" i="1" s="1"/>
  <c r="R525" i="1" s="1"/>
  <c r="AC526" i="1"/>
  <c r="AE526" i="1" s="1"/>
  <c r="G526" i="1"/>
  <c r="T522" i="1"/>
  <c r="S523" i="1"/>
  <c r="M527" i="1"/>
  <c r="N527" i="1" s="1"/>
  <c r="P527" i="1"/>
  <c r="Q527" i="1"/>
  <c r="L528" i="1"/>
  <c r="R523" i="1"/>
  <c r="J525" i="1" l="1"/>
  <c r="X543" i="1"/>
  <c r="K543" i="1"/>
  <c r="A544" i="1"/>
  <c r="F526" i="1"/>
  <c r="J526" i="1" s="1"/>
  <c r="AC527" i="1"/>
  <c r="AE527" i="1" s="1"/>
  <c r="G527" i="1"/>
  <c r="AB548" i="1"/>
  <c r="I543" i="1"/>
  <c r="H543" i="1" s="1"/>
  <c r="Y542" i="1"/>
  <c r="C543" i="1"/>
  <c r="Z542" i="1"/>
  <c r="AA542" i="1" s="1"/>
  <c r="AH542" i="1" s="1"/>
  <c r="AJ543" i="1"/>
  <c r="T523" i="1"/>
  <c r="AF523" i="1" s="1"/>
  <c r="S524" i="1"/>
  <c r="M528" i="1"/>
  <c r="N528" i="1" s="1"/>
  <c r="P528" i="1"/>
  <c r="Q528" i="1"/>
  <c r="L529" i="1"/>
  <c r="AF522" i="1"/>
  <c r="AA522" i="1"/>
  <c r="F527" i="1" l="1"/>
  <c r="O527" i="1" s="1"/>
  <c r="R527" i="1" s="1"/>
  <c r="O526" i="1"/>
  <c r="R526" i="1" s="1"/>
  <c r="AH522" i="1"/>
  <c r="AC528" i="1"/>
  <c r="AE528" i="1" s="1"/>
  <c r="G528" i="1"/>
  <c r="AB549" i="1"/>
  <c r="Y543" i="1"/>
  <c r="I544" i="1"/>
  <c r="H544" i="1" s="1"/>
  <c r="Z543" i="1"/>
  <c r="AA543" i="1" s="1"/>
  <c r="AH543" i="1" s="1"/>
  <c r="AJ544" i="1"/>
  <c r="C544" i="1"/>
  <c r="M529" i="1"/>
  <c r="N529" i="1" s="1"/>
  <c r="P529" i="1"/>
  <c r="Q529" i="1"/>
  <c r="L530" i="1"/>
  <c r="T524" i="1"/>
  <c r="AF524" i="1" s="1"/>
  <c r="S525" i="1"/>
  <c r="K544" i="1"/>
  <c r="A545" i="1"/>
  <c r="X544" i="1"/>
  <c r="J527" i="1" l="1"/>
  <c r="T525" i="1"/>
  <c r="AF525" i="1" s="1"/>
  <c r="S526" i="1"/>
  <c r="AC529" i="1"/>
  <c r="AE529" i="1" s="1"/>
  <c r="G529" i="1"/>
  <c r="AB550" i="1"/>
  <c r="I545" i="1"/>
  <c r="H545" i="1" s="1"/>
  <c r="Y544" i="1"/>
  <c r="Z544" i="1"/>
  <c r="AA544" i="1" s="1"/>
  <c r="AH544" i="1" s="1"/>
  <c r="C545" i="1"/>
  <c r="AJ545" i="1"/>
  <c r="K545" i="1"/>
  <c r="A546" i="1"/>
  <c r="X545" i="1"/>
  <c r="M530" i="1"/>
  <c r="N530" i="1" s="1"/>
  <c r="P530" i="1"/>
  <c r="Q530" i="1"/>
  <c r="L531" i="1"/>
  <c r="F528" i="1"/>
  <c r="O528" i="1" s="1"/>
  <c r="R528" i="1" s="1"/>
  <c r="AC530" i="1" l="1"/>
  <c r="AE530" i="1" s="1"/>
  <c r="G530" i="1"/>
  <c r="M531" i="1"/>
  <c r="N531" i="1" s="1"/>
  <c r="P531" i="1"/>
  <c r="Q531" i="1"/>
  <c r="L532" i="1"/>
  <c r="J528" i="1"/>
  <c r="Y545" i="1"/>
  <c r="Z545" i="1"/>
  <c r="AA545" i="1" s="1"/>
  <c r="AH545" i="1" s="1"/>
  <c r="AJ546" i="1"/>
  <c r="C546" i="1"/>
  <c r="I546" i="1"/>
  <c r="H546" i="1" s="1"/>
  <c r="AB551" i="1"/>
  <c r="K546" i="1"/>
  <c r="X546" i="1"/>
  <c r="A547" i="1"/>
  <c r="F529" i="1"/>
  <c r="J529" i="1" s="1"/>
  <c r="T526" i="1"/>
  <c r="AF526" i="1" s="1"/>
  <c r="S527" i="1"/>
  <c r="O529" i="1" l="1"/>
  <c r="R529" i="1" s="1"/>
  <c r="T527" i="1"/>
  <c r="AF527" i="1" s="1"/>
  <c r="S528" i="1"/>
  <c r="M532" i="1"/>
  <c r="N532" i="1" s="1"/>
  <c r="P532" i="1"/>
  <c r="Q532" i="1"/>
  <c r="L533" i="1"/>
  <c r="A548" i="1"/>
  <c r="X547" i="1"/>
  <c r="K547" i="1"/>
  <c r="F530" i="1"/>
  <c r="O530" i="1" s="1"/>
  <c r="R530" i="1" s="1"/>
  <c r="Y546" i="1"/>
  <c r="C547" i="1"/>
  <c r="Z546" i="1"/>
  <c r="AA546" i="1" s="1"/>
  <c r="AH546" i="1" s="1"/>
  <c r="AJ547" i="1"/>
  <c r="I547" i="1"/>
  <c r="H547" i="1" s="1"/>
  <c r="AB552" i="1"/>
  <c r="AC531" i="1"/>
  <c r="AE531" i="1" s="1"/>
  <c r="G531" i="1"/>
  <c r="AC532" i="1" l="1"/>
  <c r="AE532" i="1" s="1"/>
  <c r="G532" i="1"/>
  <c r="Z547" i="1"/>
  <c r="AA547" i="1" s="1"/>
  <c r="AH547" i="1" s="1"/>
  <c r="C548" i="1"/>
  <c r="I548" i="1"/>
  <c r="H548" i="1" s="1"/>
  <c r="Y547" i="1"/>
  <c r="AJ548" i="1"/>
  <c r="M533" i="1"/>
  <c r="N533" i="1" s="1"/>
  <c r="P533" i="1"/>
  <c r="Q533" i="1"/>
  <c r="L534" i="1"/>
  <c r="T528" i="1"/>
  <c r="AF528" i="1" s="1"/>
  <c r="S529" i="1"/>
  <c r="F531" i="1"/>
  <c r="J531" i="1" s="1"/>
  <c r="J530" i="1"/>
  <c r="AB553" i="1"/>
  <c r="A549" i="1"/>
  <c r="X548" i="1"/>
  <c r="K548" i="1"/>
  <c r="O531" i="1" l="1"/>
  <c r="R531" i="1" s="1"/>
  <c r="AB554" i="1"/>
  <c r="M534" i="1"/>
  <c r="N534" i="1" s="1"/>
  <c r="P534" i="1"/>
  <c r="Q534" i="1"/>
  <c r="L535" i="1"/>
  <c r="AJ549" i="1"/>
  <c r="Y548" i="1"/>
  <c r="I549" i="1"/>
  <c r="H549" i="1" s="1"/>
  <c r="Z548" i="1"/>
  <c r="AA548" i="1" s="1"/>
  <c r="AH548" i="1" s="1"/>
  <c r="C549" i="1"/>
  <c r="K549" i="1"/>
  <c r="X549" i="1"/>
  <c r="A550" i="1"/>
  <c r="T529" i="1"/>
  <c r="AF529" i="1" s="1"/>
  <c r="S530" i="1"/>
  <c r="F532" i="1"/>
  <c r="J532" i="1" s="1"/>
  <c r="AC533" i="1"/>
  <c r="AE533" i="1" s="1"/>
  <c r="G533" i="1"/>
  <c r="O532" i="1" l="1"/>
  <c r="R532" i="1" s="1"/>
  <c r="T530" i="1"/>
  <c r="AF530" i="1" s="1"/>
  <c r="S531" i="1"/>
  <c r="A551" i="1"/>
  <c r="X550" i="1"/>
  <c r="K550" i="1"/>
  <c r="M535" i="1"/>
  <c r="N535" i="1" s="1"/>
  <c r="P535" i="1"/>
  <c r="Q535" i="1"/>
  <c r="L536" i="1"/>
  <c r="F533" i="1"/>
  <c r="J533" i="1" s="1"/>
  <c r="C550" i="1"/>
  <c r="I550" i="1"/>
  <c r="H550" i="1" s="1"/>
  <c r="Y549" i="1"/>
  <c r="Z549" i="1"/>
  <c r="AA549" i="1" s="1"/>
  <c r="AH549" i="1" s="1"/>
  <c r="AJ550" i="1"/>
  <c r="AB555" i="1"/>
  <c r="AC534" i="1"/>
  <c r="AE534" i="1" s="1"/>
  <c r="G534" i="1"/>
  <c r="O533" i="1" l="1"/>
  <c r="R533" i="1" s="1"/>
  <c r="Y550" i="1"/>
  <c r="C551" i="1"/>
  <c r="Z550" i="1"/>
  <c r="AA550" i="1" s="1"/>
  <c r="AH550" i="1" s="1"/>
  <c r="AJ551" i="1"/>
  <c r="I551" i="1"/>
  <c r="H551" i="1" s="1"/>
  <c r="AB556" i="1"/>
  <c r="K551" i="1"/>
  <c r="X551" i="1"/>
  <c r="A552" i="1"/>
  <c r="AC535" i="1"/>
  <c r="AE535" i="1" s="1"/>
  <c r="G535" i="1"/>
  <c r="T531" i="1"/>
  <c r="AF531" i="1" s="1"/>
  <c r="S532" i="1"/>
  <c r="F534" i="1"/>
  <c r="J534" i="1" s="1"/>
  <c r="M536" i="1"/>
  <c r="N536" i="1" s="1"/>
  <c r="P536" i="1"/>
  <c r="Q536" i="1"/>
  <c r="L537" i="1"/>
  <c r="O534" i="1" l="1"/>
  <c r="R534" i="1" s="1"/>
  <c r="M537" i="1"/>
  <c r="N537" i="1" s="1"/>
  <c r="P537" i="1"/>
  <c r="Q537" i="1"/>
  <c r="L538" i="1"/>
  <c r="A553" i="1"/>
  <c r="X552" i="1"/>
  <c r="K552" i="1"/>
  <c r="AB557" i="1"/>
  <c r="F535" i="1"/>
  <c r="J535" i="1" s="1"/>
  <c r="Z551" i="1"/>
  <c r="AA551" i="1" s="1"/>
  <c r="AH551" i="1" s="1"/>
  <c r="C552" i="1"/>
  <c r="I552" i="1"/>
  <c r="H552" i="1" s="1"/>
  <c r="AJ552" i="1"/>
  <c r="Y551" i="1"/>
  <c r="AC536" i="1"/>
  <c r="AE536" i="1" s="1"/>
  <c r="G536" i="1"/>
  <c r="T532" i="1"/>
  <c r="AF532" i="1" s="1"/>
  <c r="S533" i="1"/>
  <c r="O535" i="1" l="1"/>
  <c r="R535" i="1" s="1"/>
  <c r="K553" i="1"/>
  <c r="X553" i="1"/>
  <c r="A554" i="1"/>
  <c r="T533" i="1"/>
  <c r="AF533" i="1" s="1"/>
  <c r="S534" i="1"/>
  <c r="AC537" i="1"/>
  <c r="AE537" i="1" s="1"/>
  <c r="G537" i="1"/>
  <c r="F536" i="1"/>
  <c r="J536" i="1" s="1"/>
  <c r="AB558" i="1"/>
  <c r="Y552" i="1"/>
  <c r="C553" i="1"/>
  <c r="Z552" i="1"/>
  <c r="AA552" i="1" s="1"/>
  <c r="AH552" i="1" s="1"/>
  <c r="AJ553" i="1"/>
  <c r="I553" i="1"/>
  <c r="H553" i="1" s="1"/>
  <c r="M538" i="1"/>
  <c r="N538" i="1" s="1"/>
  <c r="P538" i="1"/>
  <c r="Q538" i="1"/>
  <c r="L539" i="1"/>
  <c r="AC538" i="1" l="1"/>
  <c r="AE538" i="1" s="1"/>
  <c r="G538" i="1"/>
  <c r="AB559" i="1"/>
  <c r="X554" i="1"/>
  <c r="K554" i="1"/>
  <c r="A555" i="1"/>
  <c r="M539" i="1"/>
  <c r="N539" i="1" s="1"/>
  <c r="P539" i="1"/>
  <c r="Q539" i="1"/>
  <c r="L540" i="1"/>
  <c r="O536" i="1"/>
  <c r="R536" i="1" s="1"/>
  <c r="F537" i="1"/>
  <c r="O537" i="1" s="1"/>
  <c r="R537" i="1" s="1"/>
  <c r="Z553" i="1"/>
  <c r="AA553" i="1" s="1"/>
  <c r="AH553" i="1" s="1"/>
  <c r="AJ554" i="1"/>
  <c r="C554" i="1"/>
  <c r="I554" i="1"/>
  <c r="H554" i="1" s="1"/>
  <c r="Y553" i="1"/>
  <c r="T534" i="1"/>
  <c r="AF534" i="1" s="1"/>
  <c r="S535" i="1"/>
  <c r="AC539" i="1" l="1"/>
  <c r="AE539" i="1" s="1"/>
  <c r="G539" i="1"/>
  <c r="M540" i="1"/>
  <c r="N540" i="1" s="1"/>
  <c r="P540" i="1"/>
  <c r="Q540" i="1"/>
  <c r="L541" i="1"/>
  <c r="X555" i="1"/>
  <c r="K555" i="1"/>
  <c r="A556" i="1"/>
  <c r="AB560" i="1"/>
  <c r="T535" i="1"/>
  <c r="AF535" i="1" s="1"/>
  <c r="S536" i="1"/>
  <c r="J537" i="1"/>
  <c r="C555" i="1"/>
  <c r="Z554" i="1"/>
  <c r="AJ555" i="1"/>
  <c r="Y554" i="1"/>
  <c r="I555" i="1"/>
  <c r="H555" i="1" s="1"/>
  <c r="F538" i="1"/>
  <c r="J538" i="1" s="1"/>
  <c r="O538" i="1" l="1"/>
  <c r="R538" i="1" s="1"/>
  <c r="AB561" i="1"/>
  <c r="Y555" i="1"/>
  <c r="AJ556" i="1"/>
  <c r="Z555" i="1"/>
  <c r="AA555" i="1" s="1"/>
  <c r="AH555" i="1" s="1"/>
  <c r="C556" i="1"/>
  <c r="I556" i="1"/>
  <c r="H556" i="1" s="1"/>
  <c r="AC540" i="1"/>
  <c r="AE540" i="1" s="1"/>
  <c r="G540" i="1"/>
  <c r="F539" i="1"/>
  <c r="O539" i="1" s="1"/>
  <c r="R539" i="1" s="1"/>
  <c r="T536" i="1"/>
  <c r="AF536" i="1" s="1"/>
  <c r="S537" i="1"/>
  <c r="X556" i="1"/>
  <c r="K556" i="1"/>
  <c r="A557" i="1"/>
  <c r="M541" i="1"/>
  <c r="N541" i="1" s="1"/>
  <c r="P541" i="1"/>
  <c r="Q541" i="1"/>
  <c r="L542" i="1"/>
  <c r="AC541" i="1" l="1"/>
  <c r="AE541" i="1" s="1"/>
  <c r="G541" i="1"/>
  <c r="C557" i="1"/>
  <c r="Y556" i="1"/>
  <c r="AJ557" i="1"/>
  <c r="I557" i="1"/>
  <c r="H557" i="1" s="1"/>
  <c r="Z556" i="1"/>
  <c r="AA556" i="1" s="1"/>
  <c r="AH556" i="1" s="1"/>
  <c r="T537" i="1"/>
  <c r="AF537" i="1" s="1"/>
  <c r="S538" i="1"/>
  <c r="F540" i="1"/>
  <c r="J540" i="1" s="1"/>
  <c r="J539" i="1"/>
  <c r="M542" i="1"/>
  <c r="N542" i="1" s="1"/>
  <c r="P542" i="1"/>
  <c r="Q542" i="1"/>
  <c r="L543" i="1"/>
  <c r="A558" i="1"/>
  <c r="X557" i="1"/>
  <c r="K557" i="1"/>
  <c r="AB562" i="1"/>
  <c r="O540" i="1" l="1"/>
  <c r="R540" i="1" s="1"/>
  <c r="Y557" i="1"/>
  <c r="AJ558" i="1"/>
  <c r="Z557" i="1"/>
  <c r="AA557" i="1" s="1"/>
  <c r="AH557" i="1" s="1"/>
  <c r="C558" i="1"/>
  <c r="I558" i="1"/>
  <c r="H558" i="1" s="1"/>
  <c r="F541" i="1"/>
  <c r="J541" i="1" s="1"/>
  <c r="AC542" i="1"/>
  <c r="AE542" i="1" s="1"/>
  <c r="G542" i="1"/>
  <c r="T538" i="1"/>
  <c r="AF538" i="1" s="1"/>
  <c r="S539" i="1"/>
  <c r="A559" i="1"/>
  <c r="X558" i="1"/>
  <c r="K558" i="1"/>
  <c r="AB563" i="1"/>
  <c r="M543" i="1"/>
  <c r="N543" i="1" s="1"/>
  <c r="P543" i="1"/>
  <c r="Q543" i="1"/>
  <c r="L544" i="1"/>
  <c r="O541" i="1" l="1"/>
  <c r="R541" i="1" s="1"/>
  <c r="AC543" i="1"/>
  <c r="AE543" i="1" s="1"/>
  <c r="G543" i="1"/>
  <c r="M544" i="1"/>
  <c r="N544" i="1" s="1"/>
  <c r="P544" i="1"/>
  <c r="Q544" i="1"/>
  <c r="L545" i="1"/>
  <c r="Y558" i="1"/>
  <c r="AJ559" i="1"/>
  <c r="I559" i="1"/>
  <c r="H559" i="1" s="1"/>
  <c r="Z558" i="1"/>
  <c r="AA558" i="1" s="1"/>
  <c r="AH558" i="1" s="1"/>
  <c r="C559" i="1"/>
  <c r="F542" i="1"/>
  <c r="O542" i="1" s="1"/>
  <c r="R542" i="1" s="1"/>
  <c r="K559" i="1"/>
  <c r="X559" i="1"/>
  <c r="A560" i="1"/>
  <c r="AB564" i="1"/>
  <c r="T539" i="1"/>
  <c r="AF539" i="1" s="1"/>
  <c r="S540" i="1"/>
  <c r="J542" i="1" l="1"/>
  <c r="AC544" i="1"/>
  <c r="AE544" i="1" s="1"/>
  <c r="G544" i="1"/>
  <c r="T540" i="1"/>
  <c r="AF540" i="1" s="1"/>
  <c r="S541" i="1"/>
  <c r="X560" i="1"/>
  <c r="K560" i="1"/>
  <c r="A561" i="1"/>
  <c r="M545" i="1"/>
  <c r="N545" i="1" s="1"/>
  <c r="P545" i="1"/>
  <c r="Q545" i="1"/>
  <c r="L546" i="1"/>
  <c r="F543" i="1"/>
  <c r="O543" i="1" s="1"/>
  <c r="R543" i="1" s="1"/>
  <c r="AJ560" i="1"/>
  <c r="C560" i="1"/>
  <c r="Y559" i="1"/>
  <c r="I560" i="1"/>
  <c r="H560" i="1" s="1"/>
  <c r="Z559" i="1"/>
  <c r="AA559" i="1" s="1"/>
  <c r="AH559" i="1" s="1"/>
  <c r="AB565" i="1"/>
  <c r="AB566" i="1" l="1"/>
  <c r="M546" i="1"/>
  <c r="N546" i="1" s="1"/>
  <c r="P546" i="1"/>
  <c r="Q546" i="1"/>
  <c r="L547" i="1"/>
  <c r="X561" i="1"/>
  <c r="K561" i="1"/>
  <c r="A562" i="1"/>
  <c r="T541" i="1"/>
  <c r="AF541" i="1" s="1"/>
  <c r="S542" i="1"/>
  <c r="J543" i="1"/>
  <c r="Z560" i="1"/>
  <c r="AA560" i="1" s="1"/>
  <c r="AH560" i="1" s="1"/>
  <c r="C561" i="1"/>
  <c r="AJ561" i="1"/>
  <c r="Y560" i="1"/>
  <c r="I561" i="1"/>
  <c r="H561" i="1" s="1"/>
  <c r="F544" i="1"/>
  <c r="O544" i="1" s="1"/>
  <c r="R544" i="1" s="1"/>
  <c r="AC545" i="1"/>
  <c r="AE545" i="1" s="1"/>
  <c r="G545" i="1"/>
  <c r="J544" i="1" l="1"/>
  <c r="X562" i="1"/>
  <c r="K562" i="1"/>
  <c r="A563" i="1"/>
  <c r="M547" i="1"/>
  <c r="N547" i="1" s="1"/>
  <c r="P547" i="1"/>
  <c r="Q547" i="1"/>
  <c r="L548" i="1"/>
  <c r="F545" i="1"/>
  <c r="O545" i="1" s="1"/>
  <c r="R545" i="1" s="1"/>
  <c r="Y561" i="1"/>
  <c r="AJ562" i="1"/>
  <c r="C562" i="1"/>
  <c r="Z561" i="1"/>
  <c r="AA561" i="1" s="1"/>
  <c r="AH561" i="1" s="1"/>
  <c r="I562" i="1"/>
  <c r="H562" i="1" s="1"/>
  <c r="T542" i="1"/>
  <c r="AF542" i="1" s="1"/>
  <c r="S543" i="1"/>
  <c r="AC546" i="1"/>
  <c r="AE546" i="1" s="1"/>
  <c r="G546" i="1"/>
  <c r="AB567" i="1"/>
  <c r="J545" i="1" l="1"/>
  <c r="F546" i="1"/>
  <c r="J546" i="1" s="1"/>
  <c r="AC547" i="1"/>
  <c r="AE547" i="1" s="1"/>
  <c r="G547" i="1"/>
  <c r="C563" i="1"/>
  <c r="Y562" i="1"/>
  <c r="AJ563" i="1"/>
  <c r="I563" i="1"/>
  <c r="H563" i="1" s="1"/>
  <c r="Z562" i="1"/>
  <c r="AA562" i="1" s="1"/>
  <c r="AH562" i="1" s="1"/>
  <c r="AB568" i="1"/>
  <c r="T543" i="1"/>
  <c r="AF543" i="1" s="1"/>
  <c r="S544" i="1"/>
  <c r="M548" i="1"/>
  <c r="N548" i="1" s="1"/>
  <c r="P548" i="1"/>
  <c r="Q548" i="1"/>
  <c r="L549" i="1"/>
  <c r="A564" i="1"/>
  <c r="X563" i="1"/>
  <c r="K563" i="1"/>
  <c r="O546" i="1" l="1"/>
  <c r="R546" i="1" s="1"/>
  <c r="AC548" i="1"/>
  <c r="AE548" i="1" s="1"/>
  <c r="G548" i="1"/>
  <c r="K564" i="1"/>
  <c r="X564" i="1"/>
  <c r="A565" i="1"/>
  <c r="M549" i="1"/>
  <c r="N549" i="1" s="1"/>
  <c r="P549" i="1"/>
  <c r="Q549" i="1"/>
  <c r="L550" i="1"/>
  <c r="AB569" i="1"/>
  <c r="Z563" i="1"/>
  <c r="AA563" i="1" s="1"/>
  <c r="AH563" i="1" s="1"/>
  <c r="I564" i="1"/>
  <c r="H564" i="1" s="1"/>
  <c r="AJ564" i="1"/>
  <c r="Y563" i="1"/>
  <c r="C564" i="1"/>
  <c r="T544" i="1"/>
  <c r="AF544" i="1" s="1"/>
  <c r="S545" i="1"/>
  <c r="F547" i="1"/>
  <c r="J547" i="1" s="1"/>
  <c r="O547" i="1" l="1"/>
  <c r="R547" i="1" s="1"/>
  <c r="T545" i="1"/>
  <c r="AF545" i="1" s="1"/>
  <c r="S546" i="1"/>
  <c r="AB570" i="1"/>
  <c r="I565" i="1"/>
  <c r="H565" i="1" s="1"/>
  <c r="Y564" i="1"/>
  <c r="Z564" i="1"/>
  <c r="AA564" i="1" s="1"/>
  <c r="AH564" i="1" s="1"/>
  <c r="C565" i="1"/>
  <c r="AJ565" i="1"/>
  <c r="F548" i="1"/>
  <c r="J548" i="1" s="1"/>
  <c r="AC549" i="1"/>
  <c r="AE549" i="1" s="1"/>
  <c r="G549" i="1"/>
  <c r="M550" i="1"/>
  <c r="N550" i="1" s="1"/>
  <c r="P550" i="1"/>
  <c r="Q550" i="1"/>
  <c r="L551" i="1"/>
  <c r="K565" i="1"/>
  <c r="A566" i="1"/>
  <c r="X565" i="1"/>
  <c r="AC550" i="1" l="1"/>
  <c r="AE550" i="1" s="1"/>
  <c r="G550" i="1"/>
  <c r="O548" i="1"/>
  <c r="R548" i="1" s="1"/>
  <c r="K566" i="1"/>
  <c r="A567" i="1"/>
  <c r="X566" i="1"/>
  <c r="M551" i="1"/>
  <c r="N551" i="1" s="1"/>
  <c r="P551" i="1"/>
  <c r="Q551" i="1"/>
  <c r="L552" i="1"/>
  <c r="T546" i="1"/>
  <c r="AF546" i="1" s="1"/>
  <c r="S547" i="1"/>
  <c r="Y565" i="1"/>
  <c r="Z565" i="1"/>
  <c r="AA565" i="1" s="1"/>
  <c r="AH565" i="1" s="1"/>
  <c r="AJ566" i="1"/>
  <c r="C566" i="1"/>
  <c r="I566" i="1"/>
  <c r="H566" i="1" s="1"/>
  <c r="F549" i="1"/>
  <c r="J549" i="1" s="1"/>
  <c r="AB571" i="1"/>
  <c r="O549" i="1" l="1"/>
  <c r="R549" i="1" s="1"/>
  <c r="F550" i="1"/>
  <c r="O550" i="1" s="1"/>
  <c r="R550" i="1" s="1"/>
  <c r="AB572" i="1"/>
  <c r="M552" i="1"/>
  <c r="N552" i="1" s="1"/>
  <c r="P552" i="1"/>
  <c r="Q552" i="1"/>
  <c r="L553" i="1"/>
  <c r="I567" i="1"/>
  <c r="H567" i="1" s="1"/>
  <c r="Y566" i="1"/>
  <c r="Z566" i="1"/>
  <c r="AA566" i="1" s="1"/>
  <c r="AH566" i="1" s="1"/>
  <c r="C567" i="1"/>
  <c r="AJ567" i="1"/>
  <c r="K567" i="1"/>
  <c r="A568" i="1"/>
  <c r="X567" i="1"/>
  <c r="T547" i="1"/>
  <c r="AF547" i="1" s="1"/>
  <c r="S548" i="1"/>
  <c r="AC551" i="1"/>
  <c r="AE551" i="1" s="1"/>
  <c r="G551" i="1"/>
  <c r="J550" i="1" l="1"/>
  <c r="AC552" i="1"/>
  <c r="AE552" i="1" s="1"/>
  <c r="G552" i="1"/>
  <c r="Z567" i="1"/>
  <c r="AA567" i="1" s="1"/>
  <c r="AH567" i="1" s="1"/>
  <c r="C568" i="1"/>
  <c r="I568" i="1"/>
  <c r="H568" i="1" s="1"/>
  <c r="AJ568" i="1"/>
  <c r="Y567" i="1"/>
  <c r="A569" i="1"/>
  <c r="X568" i="1"/>
  <c r="K568" i="1"/>
  <c r="M553" i="1"/>
  <c r="N553" i="1" s="1"/>
  <c r="P553" i="1"/>
  <c r="Q553" i="1"/>
  <c r="L554" i="1"/>
  <c r="AB573" i="1"/>
  <c r="F551" i="1"/>
  <c r="O551" i="1" s="1"/>
  <c r="R551" i="1" s="1"/>
  <c r="T548" i="1"/>
  <c r="AF548" i="1" s="1"/>
  <c r="S549" i="1"/>
  <c r="J551" i="1" l="1"/>
  <c r="T549" i="1"/>
  <c r="AF549" i="1" s="1"/>
  <c r="S550" i="1"/>
  <c r="M554" i="1"/>
  <c r="N554" i="1" s="1"/>
  <c r="P554" i="1"/>
  <c r="Q554" i="1"/>
  <c r="L555" i="1"/>
  <c r="Y568" i="1"/>
  <c r="I569" i="1"/>
  <c r="H569" i="1" s="1"/>
  <c r="Z568" i="1"/>
  <c r="AA568" i="1" s="1"/>
  <c r="AH568" i="1" s="1"/>
  <c r="C569" i="1"/>
  <c r="AJ569" i="1"/>
  <c r="AB574" i="1"/>
  <c r="X569" i="1"/>
  <c r="K569" i="1"/>
  <c r="A570" i="1"/>
  <c r="F552" i="1"/>
  <c r="J552" i="1" s="1"/>
  <c r="AC553" i="1"/>
  <c r="AE553" i="1" s="1"/>
  <c r="G553" i="1"/>
  <c r="O552" i="1" l="1"/>
  <c r="R552" i="1" s="1"/>
  <c r="M555" i="1"/>
  <c r="N555" i="1" s="1"/>
  <c r="L556" i="1"/>
  <c r="T550" i="1"/>
  <c r="AF550" i="1" s="1"/>
  <c r="S551" i="1"/>
  <c r="K570" i="1"/>
  <c r="A571" i="1"/>
  <c r="X570" i="1"/>
  <c r="AB575" i="1"/>
  <c r="AJ570" i="1"/>
  <c r="Y569" i="1"/>
  <c r="C570" i="1"/>
  <c r="I570" i="1"/>
  <c r="H570" i="1" s="1"/>
  <c r="Z569" i="1"/>
  <c r="AA569" i="1" s="1"/>
  <c r="AH569" i="1" s="1"/>
  <c r="AC554" i="1"/>
  <c r="AE554" i="1" s="1"/>
  <c r="G554" i="1"/>
  <c r="F553" i="1"/>
  <c r="O553" i="1" s="1"/>
  <c r="R553" i="1" s="1"/>
  <c r="J553" i="1" l="1"/>
  <c r="F554" i="1"/>
  <c r="O554" i="1" s="1"/>
  <c r="AB576" i="1"/>
  <c r="A572" i="1"/>
  <c r="X571" i="1"/>
  <c r="K571" i="1"/>
  <c r="M556" i="1"/>
  <c r="N556" i="1" s="1"/>
  <c r="AC556" i="1" s="1"/>
  <c r="AE556" i="1" s="1"/>
  <c r="L557" i="1"/>
  <c r="Z570" i="1"/>
  <c r="AA570" i="1" s="1"/>
  <c r="AH570" i="1" s="1"/>
  <c r="C571" i="1"/>
  <c r="AJ571" i="1"/>
  <c r="Y570" i="1"/>
  <c r="I571" i="1"/>
  <c r="H571" i="1" s="1"/>
  <c r="T551" i="1"/>
  <c r="AF551" i="1" s="1"/>
  <c r="S552" i="1"/>
  <c r="AC555" i="1"/>
  <c r="AE555" i="1" s="1"/>
  <c r="G555" i="1"/>
  <c r="J554" i="1" l="1"/>
  <c r="R554" i="1"/>
  <c r="P555" i="1"/>
  <c r="G556" i="1"/>
  <c r="F555" i="1"/>
  <c r="O555" i="1" s="1"/>
  <c r="T552" i="1"/>
  <c r="AF552" i="1" s="1"/>
  <c r="S553" i="1"/>
  <c r="M557" i="1"/>
  <c r="N557" i="1" s="1"/>
  <c r="L558" i="1"/>
  <c r="AJ572" i="1"/>
  <c r="Y571" i="1"/>
  <c r="C572" i="1"/>
  <c r="Z571" i="1"/>
  <c r="AA571" i="1" s="1"/>
  <c r="AH571" i="1" s="1"/>
  <c r="I572" i="1"/>
  <c r="H572" i="1" s="1"/>
  <c r="AB577" i="1"/>
  <c r="K572" i="1"/>
  <c r="X572" i="1"/>
  <c r="A573" i="1"/>
  <c r="Z572" i="1" l="1"/>
  <c r="AA572" i="1" s="1"/>
  <c r="AH572" i="1" s="1"/>
  <c r="AJ573" i="1"/>
  <c r="I573" i="1"/>
  <c r="H573" i="1" s="1"/>
  <c r="C573" i="1"/>
  <c r="Y572" i="1"/>
  <c r="T553" i="1"/>
  <c r="AF553" i="1" s="1"/>
  <c r="S554" i="1"/>
  <c r="F556" i="1"/>
  <c r="O556" i="1" s="1"/>
  <c r="X573" i="1"/>
  <c r="K573" i="1"/>
  <c r="A574" i="1"/>
  <c r="M558" i="1"/>
  <c r="N558" i="1" s="1"/>
  <c r="L559" i="1"/>
  <c r="AB578" i="1"/>
  <c r="J555" i="1"/>
  <c r="Q555" i="1"/>
  <c r="Q556" i="1" s="1"/>
  <c r="Q557" i="1" s="1"/>
  <c r="Q558" i="1" s="1"/>
  <c r="P556" i="1"/>
  <c r="P557" i="1" s="1"/>
  <c r="P558" i="1" s="1"/>
  <c r="AC557" i="1"/>
  <c r="AE557" i="1" s="1"/>
  <c r="G557" i="1"/>
  <c r="J556" i="1" l="1"/>
  <c r="AB579" i="1"/>
  <c r="R556" i="1"/>
  <c r="M559" i="1"/>
  <c r="N559" i="1" s="1"/>
  <c r="P559" i="1"/>
  <c r="Q559" i="1"/>
  <c r="L560" i="1"/>
  <c r="X574" i="1"/>
  <c r="K574" i="1"/>
  <c r="A575" i="1"/>
  <c r="F557" i="1"/>
  <c r="O557" i="1" s="1"/>
  <c r="R557" i="1" s="1"/>
  <c r="I574" i="1"/>
  <c r="H574" i="1" s="1"/>
  <c r="Y573" i="1"/>
  <c r="AJ574" i="1"/>
  <c r="C574" i="1"/>
  <c r="Z573" i="1"/>
  <c r="AA573" i="1" s="1"/>
  <c r="AH573" i="1" s="1"/>
  <c r="T554" i="1"/>
  <c r="S555" i="1"/>
  <c r="AC558" i="1"/>
  <c r="AE558" i="1" s="1"/>
  <c r="G558" i="1"/>
  <c r="R555" i="1"/>
  <c r="J557" i="1" l="1"/>
  <c r="F558" i="1"/>
  <c r="J558" i="1" s="1"/>
  <c r="Z574" i="1"/>
  <c r="AA574" i="1" s="1"/>
  <c r="AH574" i="1" s="1"/>
  <c r="I575" i="1"/>
  <c r="H575" i="1" s="1"/>
  <c r="C575" i="1"/>
  <c r="Y574" i="1"/>
  <c r="AJ575" i="1"/>
  <c r="M560" i="1"/>
  <c r="N560" i="1" s="1"/>
  <c r="P560" i="1"/>
  <c r="Q560" i="1"/>
  <c r="L561" i="1"/>
  <c r="AB580" i="1"/>
  <c r="K575" i="1"/>
  <c r="A576" i="1"/>
  <c r="X575" i="1"/>
  <c r="AF554" i="1"/>
  <c r="AA554" i="1"/>
  <c r="T555" i="1"/>
  <c r="AF555" i="1" s="1"/>
  <c r="S556" i="1"/>
  <c r="AC559" i="1"/>
  <c r="AE559" i="1" s="1"/>
  <c r="G559" i="1"/>
  <c r="O558" i="1" l="1"/>
  <c r="R558" i="1" s="1"/>
  <c r="T556" i="1"/>
  <c r="AF556" i="1" s="1"/>
  <c r="S557" i="1"/>
  <c r="M561" i="1"/>
  <c r="N561" i="1" s="1"/>
  <c r="P561" i="1"/>
  <c r="Q561" i="1"/>
  <c r="L562" i="1"/>
  <c r="C576" i="1"/>
  <c r="Y575" i="1"/>
  <c r="I576" i="1"/>
  <c r="H576" i="1" s="1"/>
  <c r="Z575" i="1"/>
  <c r="AA575" i="1" s="1"/>
  <c r="AH575" i="1" s="1"/>
  <c r="AJ576" i="1"/>
  <c r="F559" i="1"/>
  <c r="O559" i="1" s="1"/>
  <c r="R559" i="1" s="1"/>
  <c r="AH554" i="1"/>
  <c r="X576" i="1"/>
  <c r="K576" i="1"/>
  <c r="A577" i="1"/>
  <c r="AB581" i="1"/>
  <c r="AC560" i="1"/>
  <c r="AE560" i="1" s="1"/>
  <c r="G560" i="1"/>
  <c r="AC561" i="1" l="1"/>
  <c r="AE561" i="1" s="1"/>
  <c r="G561" i="1"/>
  <c r="M562" i="1"/>
  <c r="N562" i="1" s="1"/>
  <c r="P562" i="1"/>
  <c r="Q562" i="1"/>
  <c r="L563" i="1"/>
  <c r="T557" i="1"/>
  <c r="AF557" i="1" s="1"/>
  <c r="S558" i="1"/>
  <c r="AB582" i="1"/>
  <c r="K577" i="1"/>
  <c r="X577" i="1"/>
  <c r="A578" i="1"/>
  <c r="J559" i="1"/>
  <c r="Z576" i="1"/>
  <c r="AA576" i="1" s="1"/>
  <c r="AH576" i="1" s="1"/>
  <c r="C577" i="1"/>
  <c r="AJ577" i="1"/>
  <c r="I577" i="1"/>
  <c r="H577" i="1" s="1"/>
  <c r="Y576" i="1"/>
  <c r="F560" i="1"/>
  <c r="O560" i="1" s="1"/>
  <c r="R560" i="1" s="1"/>
  <c r="J560" i="1" l="1"/>
  <c r="AC562" i="1"/>
  <c r="AE562" i="1" s="1"/>
  <c r="G562" i="1"/>
  <c r="A579" i="1"/>
  <c r="X578" i="1"/>
  <c r="K578" i="1"/>
  <c r="M563" i="1"/>
  <c r="N563" i="1" s="1"/>
  <c r="P563" i="1"/>
  <c r="Q563" i="1"/>
  <c r="L564" i="1"/>
  <c r="AJ578" i="1"/>
  <c r="Y577" i="1"/>
  <c r="C578" i="1"/>
  <c r="Z577" i="1"/>
  <c r="AA577" i="1" s="1"/>
  <c r="AH577" i="1" s="1"/>
  <c r="I578" i="1"/>
  <c r="H578" i="1" s="1"/>
  <c r="AB583" i="1"/>
  <c r="F561" i="1"/>
  <c r="O561" i="1" s="1"/>
  <c r="R561" i="1" s="1"/>
  <c r="T558" i="1"/>
  <c r="AF558" i="1" s="1"/>
  <c r="S559" i="1"/>
  <c r="M564" i="1" l="1"/>
  <c r="N564" i="1" s="1"/>
  <c r="P564" i="1"/>
  <c r="Q564" i="1"/>
  <c r="L565" i="1"/>
  <c r="J561" i="1"/>
  <c r="AB584" i="1"/>
  <c r="Z578" i="1"/>
  <c r="AA578" i="1" s="1"/>
  <c r="AH578" i="1" s="1"/>
  <c r="AJ579" i="1"/>
  <c r="I579" i="1"/>
  <c r="H579" i="1" s="1"/>
  <c r="C579" i="1"/>
  <c r="Y578" i="1"/>
  <c r="F562" i="1"/>
  <c r="O562" i="1" s="1"/>
  <c r="R562" i="1" s="1"/>
  <c r="T559" i="1"/>
  <c r="AF559" i="1" s="1"/>
  <c r="S560" i="1"/>
  <c r="AC563" i="1"/>
  <c r="AE563" i="1" s="1"/>
  <c r="G563" i="1"/>
  <c r="X579" i="1"/>
  <c r="K579" i="1"/>
  <c r="A580" i="1"/>
  <c r="M565" i="1" l="1"/>
  <c r="N565" i="1" s="1"/>
  <c r="P565" i="1"/>
  <c r="Q565" i="1"/>
  <c r="L566" i="1"/>
  <c r="C580" i="1"/>
  <c r="Y579" i="1"/>
  <c r="I580" i="1"/>
  <c r="H580" i="1" s="1"/>
  <c r="Z579" i="1"/>
  <c r="AA579" i="1" s="1"/>
  <c r="AH579" i="1" s="1"/>
  <c r="AJ580" i="1"/>
  <c r="J562" i="1"/>
  <c r="X580" i="1"/>
  <c r="K580" i="1"/>
  <c r="A581" i="1"/>
  <c r="F563" i="1"/>
  <c r="J563" i="1" s="1"/>
  <c r="T560" i="1"/>
  <c r="AF560" i="1" s="1"/>
  <c r="S561" i="1"/>
  <c r="AB585" i="1"/>
  <c r="AC564" i="1"/>
  <c r="AE564" i="1" s="1"/>
  <c r="G564" i="1"/>
  <c r="O563" i="1" l="1"/>
  <c r="R563" i="1" s="1"/>
  <c r="AC565" i="1"/>
  <c r="AE565" i="1" s="1"/>
  <c r="G565" i="1"/>
  <c r="F564" i="1"/>
  <c r="O564" i="1" s="1"/>
  <c r="R564" i="1" s="1"/>
  <c r="M566" i="1"/>
  <c r="N566" i="1" s="1"/>
  <c r="P566" i="1"/>
  <c r="Q566" i="1"/>
  <c r="L567" i="1"/>
  <c r="K581" i="1"/>
  <c r="A582" i="1"/>
  <c r="X581" i="1"/>
  <c r="AB586" i="1"/>
  <c r="T561" i="1"/>
  <c r="AF561" i="1" s="1"/>
  <c r="S562" i="1"/>
  <c r="Z580" i="1"/>
  <c r="AA580" i="1" s="1"/>
  <c r="AH580" i="1" s="1"/>
  <c r="I581" i="1"/>
  <c r="H581" i="1" s="1"/>
  <c r="C581" i="1"/>
  <c r="Y580" i="1"/>
  <c r="AJ581" i="1"/>
  <c r="J564" i="1" l="1"/>
  <c r="AC566" i="1"/>
  <c r="AE566" i="1" s="1"/>
  <c r="G566" i="1"/>
  <c r="T562" i="1"/>
  <c r="AF562" i="1" s="1"/>
  <c r="S563" i="1"/>
  <c r="K582" i="1"/>
  <c r="X582" i="1"/>
  <c r="A583" i="1"/>
  <c r="M567" i="1"/>
  <c r="N567" i="1" s="1"/>
  <c r="P567" i="1"/>
  <c r="Q567" i="1"/>
  <c r="L568" i="1"/>
  <c r="F565" i="1"/>
  <c r="J565" i="1" s="1"/>
  <c r="AB587" i="1"/>
  <c r="AJ582" i="1"/>
  <c r="C582" i="1"/>
  <c r="Y581" i="1"/>
  <c r="I582" i="1"/>
  <c r="H582" i="1" s="1"/>
  <c r="Z581" i="1"/>
  <c r="AA581" i="1" s="1"/>
  <c r="AH581" i="1" s="1"/>
  <c r="AB588" i="1" l="1"/>
  <c r="O565" i="1"/>
  <c r="R565" i="1" s="1"/>
  <c r="Z582" i="1"/>
  <c r="AA582" i="1" s="1"/>
  <c r="AH582" i="1" s="1"/>
  <c r="I583" i="1"/>
  <c r="H583" i="1" s="1"/>
  <c r="C583" i="1"/>
  <c r="Y582" i="1"/>
  <c r="AJ583" i="1"/>
  <c r="T563" i="1"/>
  <c r="AF563" i="1" s="1"/>
  <c r="S564" i="1"/>
  <c r="AC567" i="1"/>
  <c r="AE567" i="1" s="1"/>
  <c r="G567" i="1"/>
  <c r="F566" i="1"/>
  <c r="J566" i="1" s="1"/>
  <c r="M568" i="1"/>
  <c r="N568" i="1" s="1"/>
  <c r="P568" i="1"/>
  <c r="Q568" i="1"/>
  <c r="L569" i="1"/>
  <c r="X583" i="1"/>
  <c r="A584" i="1"/>
  <c r="K583" i="1"/>
  <c r="AB589" i="1" l="1"/>
  <c r="K584" i="1"/>
  <c r="X584" i="1"/>
  <c r="A585" i="1"/>
  <c r="AC568" i="1"/>
  <c r="AE568" i="1" s="1"/>
  <c r="G568" i="1"/>
  <c r="O566" i="1"/>
  <c r="R566" i="1" s="1"/>
  <c r="F567" i="1"/>
  <c r="O567" i="1" s="1"/>
  <c r="R567" i="1" s="1"/>
  <c r="T564" i="1"/>
  <c r="AF564" i="1" s="1"/>
  <c r="S565" i="1"/>
  <c r="AJ584" i="1"/>
  <c r="Y583" i="1"/>
  <c r="C584" i="1"/>
  <c r="Z583" i="1"/>
  <c r="AA583" i="1" s="1"/>
  <c r="AH583" i="1" s="1"/>
  <c r="I584" i="1"/>
  <c r="H584" i="1" s="1"/>
  <c r="M569" i="1"/>
  <c r="N569" i="1" s="1"/>
  <c r="P569" i="1"/>
  <c r="Q569" i="1"/>
  <c r="L570" i="1"/>
  <c r="J567" i="1" l="1"/>
  <c r="M570" i="1"/>
  <c r="N570" i="1" s="1"/>
  <c r="P570" i="1"/>
  <c r="Q570" i="1"/>
  <c r="L571" i="1"/>
  <c r="T565" i="1"/>
  <c r="AF565" i="1" s="1"/>
  <c r="S566" i="1"/>
  <c r="A586" i="1"/>
  <c r="X585" i="1"/>
  <c r="K585" i="1"/>
  <c r="AB590" i="1"/>
  <c r="F568" i="1"/>
  <c r="O568" i="1" s="1"/>
  <c r="R568" i="1" s="1"/>
  <c r="Z584" i="1"/>
  <c r="Y584" i="1"/>
  <c r="C585" i="1"/>
  <c r="AJ585" i="1"/>
  <c r="I585" i="1"/>
  <c r="H585" i="1" s="1"/>
  <c r="AC569" i="1"/>
  <c r="AE569" i="1" s="1"/>
  <c r="G569" i="1"/>
  <c r="J568" i="1" l="1"/>
  <c r="M571" i="1"/>
  <c r="N571" i="1" s="1"/>
  <c r="P571" i="1"/>
  <c r="Q571" i="1"/>
  <c r="L572" i="1"/>
  <c r="Z585" i="1"/>
  <c r="AA585" i="1" s="1"/>
  <c r="AH585" i="1" s="1"/>
  <c r="AJ586" i="1"/>
  <c r="Y585" i="1"/>
  <c r="C586" i="1"/>
  <c r="I586" i="1"/>
  <c r="H586" i="1" s="1"/>
  <c r="T566" i="1"/>
  <c r="AF566" i="1" s="1"/>
  <c r="S567" i="1"/>
  <c r="F569" i="1"/>
  <c r="O569" i="1" s="1"/>
  <c r="R569" i="1" s="1"/>
  <c r="K586" i="1"/>
  <c r="A587" i="1"/>
  <c r="X586" i="1"/>
  <c r="AB591" i="1"/>
  <c r="AC570" i="1"/>
  <c r="AE570" i="1" s="1"/>
  <c r="G570" i="1"/>
  <c r="AC571" i="1" l="1"/>
  <c r="AE571" i="1" s="1"/>
  <c r="G571" i="1"/>
  <c r="T567" i="1"/>
  <c r="AF567" i="1" s="1"/>
  <c r="S568" i="1"/>
  <c r="M572" i="1"/>
  <c r="N572" i="1" s="1"/>
  <c r="P572" i="1"/>
  <c r="Q572" i="1"/>
  <c r="L573" i="1"/>
  <c r="AB592" i="1"/>
  <c r="Z586" i="1"/>
  <c r="AA586" i="1" s="1"/>
  <c r="AH586" i="1" s="1"/>
  <c r="C587" i="1"/>
  <c r="AJ587" i="1"/>
  <c r="Y586" i="1"/>
  <c r="I587" i="1"/>
  <c r="H587" i="1" s="1"/>
  <c r="J569" i="1"/>
  <c r="F570" i="1"/>
  <c r="J570" i="1" s="1"/>
  <c r="X587" i="1"/>
  <c r="K587" i="1"/>
  <c r="A588" i="1"/>
  <c r="O570" i="1" l="1"/>
  <c r="R570" i="1" s="1"/>
  <c r="AC572" i="1"/>
  <c r="AE572" i="1" s="1"/>
  <c r="G572" i="1"/>
  <c r="T568" i="1"/>
  <c r="AF568" i="1" s="1"/>
  <c r="S569" i="1"/>
  <c r="M573" i="1"/>
  <c r="N573" i="1" s="1"/>
  <c r="P573" i="1"/>
  <c r="Q573" i="1"/>
  <c r="L574" i="1"/>
  <c r="X588" i="1"/>
  <c r="K588" i="1"/>
  <c r="A589" i="1"/>
  <c r="AB593" i="1"/>
  <c r="AJ588" i="1"/>
  <c r="Y587" i="1"/>
  <c r="C588" i="1"/>
  <c r="I588" i="1"/>
  <c r="H588" i="1" s="1"/>
  <c r="Z587" i="1"/>
  <c r="AA587" i="1" s="1"/>
  <c r="AH587" i="1" s="1"/>
  <c r="F571" i="1"/>
  <c r="J571" i="1" s="1"/>
  <c r="O571" i="1" l="1"/>
  <c r="R571" i="1" s="1"/>
  <c r="M574" i="1"/>
  <c r="N574" i="1" s="1"/>
  <c r="P574" i="1"/>
  <c r="Q574" i="1"/>
  <c r="L575" i="1"/>
  <c r="T569" i="1"/>
  <c r="AF569" i="1" s="1"/>
  <c r="S570" i="1"/>
  <c r="AB594" i="1"/>
  <c r="X589" i="1"/>
  <c r="K589" i="1"/>
  <c r="A590" i="1"/>
  <c r="Y588" i="1"/>
  <c r="C589" i="1"/>
  <c r="Z588" i="1"/>
  <c r="AA588" i="1" s="1"/>
  <c r="AH588" i="1" s="1"/>
  <c r="AJ589" i="1"/>
  <c r="I589" i="1"/>
  <c r="H589" i="1" s="1"/>
  <c r="F572" i="1"/>
  <c r="J572" i="1" s="1"/>
  <c r="AC573" i="1"/>
  <c r="AE573" i="1" s="1"/>
  <c r="G573" i="1"/>
  <c r="O572" i="1" l="1"/>
  <c r="R572" i="1" s="1"/>
  <c r="Y589" i="1"/>
  <c r="I590" i="1"/>
  <c r="H590" i="1" s="1"/>
  <c r="Z589" i="1"/>
  <c r="AA589" i="1" s="1"/>
  <c r="AH589" i="1" s="1"/>
  <c r="AJ590" i="1"/>
  <c r="C590" i="1"/>
  <c r="T570" i="1"/>
  <c r="AF570" i="1" s="1"/>
  <c r="S571" i="1"/>
  <c r="AC574" i="1"/>
  <c r="AE574" i="1" s="1"/>
  <c r="G574" i="1"/>
  <c r="K590" i="1"/>
  <c r="A591" i="1"/>
  <c r="X590" i="1"/>
  <c r="F573" i="1"/>
  <c r="J573" i="1" s="1"/>
  <c r="M575" i="1"/>
  <c r="N575" i="1" s="1"/>
  <c r="P575" i="1"/>
  <c r="Q575" i="1"/>
  <c r="L576" i="1"/>
  <c r="AB595" i="1"/>
  <c r="M576" i="1" l="1"/>
  <c r="N576" i="1" s="1"/>
  <c r="P576" i="1"/>
  <c r="Q576" i="1"/>
  <c r="L577" i="1"/>
  <c r="O573" i="1"/>
  <c r="R573" i="1" s="1"/>
  <c r="K591" i="1"/>
  <c r="A592" i="1"/>
  <c r="X591" i="1"/>
  <c r="T571" i="1"/>
  <c r="AF571" i="1" s="1"/>
  <c r="S572" i="1"/>
  <c r="AB596" i="1"/>
  <c r="F574" i="1"/>
  <c r="J574" i="1" s="1"/>
  <c r="AC575" i="1"/>
  <c r="AE575" i="1" s="1"/>
  <c r="G575" i="1"/>
  <c r="I591" i="1"/>
  <c r="H591" i="1" s="1"/>
  <c r="Y590" i="1"/>
  <c r="C591" i="1"/>
  <c r="Z590" i="1"/>
  <c r="AA590" i="1" s="1"/>
  <c r="AH590" i="1" s="1"/>
  <c r="AJ591" i="1"/>
  <c r="O574" i="1" l="1"/>
  <c r="R574" i="1" s="1"/>
  <c r="T572" i="1"/>
  <c r="AF572" i="1" s="1"/>
  <c r="S573" i="1"/>
  <c r="X592" i="1"/>
  <c r="K592" i="1"/>
  <c r="A593" i="1"/>
  <c r="F575" i="1"/>
  <c r="J575" i="1" s="1"/>
  <c r="AB597" i="1"/>
  <c r="AC576" i="1"/>
  <c r="AE576" i="1" s="1"/>
  <c r="G576" i="1"/>
  <c r="Z591" i="1"/>
  <c r="AA591" i="1" s="1"/>
  <c r="AH591" i="1" s="1"/>
  <c r="AJ592" i="1"/>
  <c r="C592" i="1"/>
  <c r="I592" i="1"/>
  <c r="H592" i="1" s="1"/>
  <c r="Y591" i="1"/>
  <c r="M577" i="1"/>
  <c r="N577" i="1" s="1"/>
  <c r="P577" i="1"/>
  <c r="Q577" i="1"/>
  <c r="L578" i="1"/>
  <c r="O575" i="1" l="1"/>
  <c r="R575" i="1" s="1"/>
  <c r="C593" i="1"/>
  <c r="AJ593" i="1"/>
  <c r="Y592" i="1"/>
  <c r="I593" i="1"/>
  <c r="H593" i="1" s="1"/>
  <c r="Z592" i="1"/>
  <c r="AA592" i="1" s="1"/>
  <c r="AH592" i="1" s="1"/>
  <c r="AC577" i="1"/>
  <c r="AE577" i="1" s="1"/>
  <c r="G577" i="1"/>
  <c r="AB598" i="1"/>
  <c r="X593" i="1"/>
  <c r="K593" i="1"/>
  <c r="A594" i="1"/>
  <c r="T573" i="1"/>
  <c r="AF573" i="1" s="1"/>
  <c r="S574" i="1"/>
  <c r="M578" i="1"/>
  <c r="N578" i="1" s="1"/>
  <c r="P578" i="1"/>
  <c r="Q578" i="1"/>
  <c r="L579" i="1"/>
  <c r="F576" i="1"/>
  <c r="J576" i="1" s="1"/>
  <c r="O576" i="1" l="1"/>
  <c r="R576" i="1" s="1"/>
  <c r="M579" i="1"/>
  <c r="N579" i="1" s="1"/>
  <c r="P579" i="1"/>
  <c r="Q579" i="1"/>
  <c r="L580" i="1"/>
  <c r="T574" i="1"/>
  <c r="AF574" i="1" s="1"/>
  <c r="S575" i="1"/>
  <c r="F577" i="1"/>
  <c r="J577" i="1" s="1"/>
  <c r="Z593" i="1"/>
  <c r="AA593" i="1" s="1"/>
  <c r="AH593" i="1" s="1"/>
  <c r="I594" i="1"/>
  <c r="H594" i="1" s="1"/>
  <c r="AJ594" i="1"/>
  <c r="C594" i="1"/>
  <c r="Y593" i="1"/>
  <c r="K594" i="1"/>
  <c r="A595" i="1"/>
  <c r="X594" i="1"/>
  <c r="AC578" i="1"/>
  <c r="AE578" i="1" s="1"/>
  <c r="G578" i="1"/>
  <c r="AB599" i="1"/>
  <c r="O577" i="1" l="1"/>
  <c r="R577" i="1" s="1"/>
  <c r="M580" i="1"/>
  <c r="N580" i="1" s="1"/>
  <c r="P580" i="1"/>
  <c r="Q580" i="1"/>
  <c r="L581" i="1"/>
  <c r="AB600" i="1"/>
  <c r="K595" i="1"/>
  <c r="X595" i="1"/>
  <c r="A596" i="1"/>
  <c r="Y594" i="1"/>
  <c r="C595" i="1"/>
  <c r="Z594" i="1"/>
  <c r="AA594" i="1" s="1"/>
  <c r="AH594" i="1" s="1"/>
  <c r="AJ595" i="1"/>
  <c r="I595" i="1"/>
  <c r="H595" i="1" s="1"/>
  <c r="T575" i="1"/>
  <c r="AF575" i="1" s="1"/>
  <c r="S576" i="1"/>
  <c r="F578" i="1"/>
  <c r="J578" i="1" s="1"/>
  <c r="AC579" i="1"/>
  <c r="AE579" i="1" s="1"/>
  <c r="G579" i="1"/>
  <c r="K596" i="1" l="1"/>
  <c r="A597" i="1"/>
  <c r="X596" i="1"/>
  <c r="O578" i="1"/>
  <c r="R578" i="1" s="1"/>
  <c r="F579" i="1"/>
  <c r="J579" i="1" s="1"/>
  <c r="AB601" i="1"/>
  <c r="AC580" i="1"/>
  <c r="AE580" i="1" s="1"/>
  <c r="G580" i="1"/>
  <c r="T576" i="1"/>
  <c r="AF576" i="1" s="1"/>
  <c r="S577" i="1"/>
  <c r="Y595" i="1"/>
  <c r="C596" i="1"/>
  <c r="I596" i="1"/>
  <c r="H596" i="1" s="1"/>
  <c r="Z595" i="1"/>
  <c r="AA595" i="1" s="1"/>
  <c r="AH595" i="1" s="1"/>
  <c r="AJ596" i="1"/>
  <c r="M581" i="1"/>
  <c r="N581" i="1" s="1"/>
  <c r="P581" i="1"/>
  <c r="Q581" i="1"/>
  <c r="L582" i="1"/>
  <c r="O579" i="1" l="1"/>
  <c r="R579" i="1" s="1"/>
  <c r="T577" i="1"/>
  <c r="AF577" i="1" s="1"/>
  <c r="S578" i="1"/>
  <c r="AB602" i="1"/>
  <c r="K597" i="1"/>
  <c r="X597" i="1"/>
  <c r="A598" i="1"/>
  <c r="AC581" i="1"/>
  <c r="AE581" i="1" s="1"/>
  <c r="G581" i="1"/>
  <c r="M582" i="1"/>
  <c r="N582" i="1" s="1"/>
  <c r="P582" i="1"/>
  <c r="Q582" i="1"/>
  <c r="L583" i="1"/>
  <c r="F580" i="1"/>
  <c r="J580" i="1" s="1"/>
  <c r="AJ597" i="1"/>
  <c r="I597" i="1"/>
  <c r="H597" i="1" s="1"/>
  <c r="Y596" i="1"/>
  <c r="Z596" i="1"/>
  <c r="AA596" i="1" s="1"/>
  <c r="AH596" i="1" s="1"/>
  <c r="C597" i="1"/>
  <c r="O580" i="1" l="1"/>
  <c r="R580" i="1" s="1"/>
  <c r="Y597" i="1"/>
  <c r="C598" i="1"/>
  <c r="Z597" i="1"/>
  <c r="AA597" i="1" s="1"/>
  <c r="AH597" i="1" s="1"/>
  <c r="I598" i="1"/>
  <c r="H598" i="1" s="1"/>
  <c r="AJ598" i="1"/>
  <c r="AB603" i="1"/>
  <c r="AC582" i="1"/>
  <c r="AE582" i="1" s="1"/>
  <c r="G582" i="1"/>
  <c r="T578" i="1"/>
  <c r="AF578" i="1" s="1"/>
  <c r="S579" i="1"/>
  <c r="M583" i="1"/>
  <c r="N583" i="1" s="1"/>
  <c r="P583" i="1"/>
  <c r="Q583" i="1"/>
  <c r="L584" i="1"/>
  <c r="F581" i="1"/>
  <c r="J581" i="1" s="1"/>
  <c r="X598" i="1"/>
  <c r="K598" i="1"/>
  <c r="A599" i="1"/>
  <c r="AC583" i="1" l="1"/>
  <c r="AE583" i="1" s="1"/>
  <c r="G583" i="1"/>
  <c r="M584" i="1"/>
  <c r="N584" i="1" s="1"/>
  <c r="P584" i="1"/>
  <c r="Q584" i="1"/>
  <c r="L585" i="1"/>
  <c r="F582" i="1"/>
  <c r="J582" i="1" s="1"/>
  <c r="O581" i="1"/>
  <c r="R581" i="1" s="1"/>
  <c r="A600" i="1"/>
  <c r="X599" i="1"/>
  <c r="K599" i="1"/>
  <c r="Z598" i="1"/>
  <c r="AA598" i="1" s="1"/>
  <c r="AH598" i="1" s="1"/>
  <c r="C599" i="1"/>
  <c r="I599" i="1"/>
  <c r="H599" i="1" s="1"/>
  <c r="Y598" i="1"/>
  <c r="AJ599" i="1"/>
  <c r="T579" i="1"/>
  <c r="AF579" i="1" s="1"/>
  <c r="S580" i="1"/>
  <c r="AB604" i="1"/>
  <c r="AB605" i="1" l="1"/>
  <c r="T580" i="1"/>
  <c r="AF580" i="1" s="1"/>
  <c r="S581" i="1"/>
  <c r="AJ600" i="1"/>
  <c r="Y599" i="1"/>
  <c r="I600" i="1"/>
  <c r="H600" i="1" s="1"/>
  <c r="Z599" i="1"/>
  <c r="AA599" i="1" s="1"/>
  <c r="AH599" i="1" s="1"/>
  <c r="C600" i="1"/>
  <c r="M585" i="1"/>
  <c r="N585" i="1" s="1"/>
  <c r="L586" i="1"/>
  <c r="O582" i="1"/>
  <c r="R582" i="1" s="1"/>
  <c r="F583" i="1"/>
  <c r="J583" i="1" s="1"/>
  <c r="K600" i="1"/>
  <c r="X600" i="1"/>
  <c r="A601" i="1"/>
  <c r="AC584" i="1"/>
  <c r="AE584" i="1" s="1"/>
  <c r="G584" i="1"/>
  <c r="G585" i="1" l="1"/>
  <c r="AC585" i="1"/>
  <c r="AE585" i="1" s="1"/>
  <c r="M586" i="1"/>
  <c r="N586" i="1" s="1"/>
  <c r="L587" i="1"/>
  <c r="AB606" i="1"/>
  <c r="F584" i="1"/>
  <c r="O584" i="1" s="1"/>
  <c r="A602" i="1"/>
  <c r="X601" i="1"/>
  <c r="K601" i="1"/>
  <c r="O583" i="1"/>
  <c r="R583" i="1" s="1"/>
  <c r="T581" i="1"/>
  <c r="AF581" i="1" s="1"/>
  <c r="S582" i="1"/>
  <c r="AJ601" i="1"/>
  <c r="Y600" i="1"/>
  <c r="C601" i="1"/>
  <c r="Z600" i="1"/>
  <c r="AA600" i="1" s="1"/>
  <c r="AH600" i="1" s="1"/>
  <c r="I601" i="1"/>
  <c r="H601" i="1" s="1"/>
  <c r="J584" i="1" l="1"/>
  <c r="AC586" i="1"/>
  <c r="AE586" i="1" s="1"/>
  <c r="G586" i="1"/>
  <c r="AB607" i="1"/>
  <c r="R584" i="1"/>
  <c r="P585" i="1"/>
  <c r="M587" i="1"/>
  <c r="N587" i="1" s="1"/>
  <c r="L588" i="1"/>
  <c r="T582" i="1"/>
  <c r="AF582" i="1" s="1"/>
  <c r="S583" i="1"/>
  <c r="C602" i="1"/>
  <c r="Y601" i="1"/>
  <c r="AJ602" i="1"/>
  <c r="Z601" i="1"/>
  <c r="AA601" i="1" s="1"/>
  <c r="AH601" i="1" s="1"/>
  <c r="I602" i="1"/>
  <c r="H602" i="1" s="1"/>
  <c r="F585" i="1"/>
  <c r="J585" i="1" s="1"/>
  <c r="A603" i="1"/>
  <c r="X602" i="1"/>
  <c r="K602" i="1"/>
  <c r="O585" i="1" l="1"/>
  <c r="AC587" i="1"/>
  <c r="AE587" i="1" s="1"/>
  <c r="G587" i="1"/>
  <c r="Q585" i="1"/>
  <c r="Q586" i="1" s="1"/>
  <c r="Q587" i="1" s="1"/>
  <c r="Q588" i="1" s="1"/>
  <c r="P586" i="1"/>
  <c r="P587" i="1" s="1"/>
  <c r="P588" i="1" s="1"/>
  <c r="M588" i="1"/>
  <c r="N588" i="1" s="1"/>
  <c r="L589" i="1"/>
  <c r="F586" i="1"/>
  <c r="O586" i="1" s="1"/>
  <c r="T583" i="1"/>
  <c r="AF583" i="1" s="1"/>
  <c r="S584" i="1"/>
  <c r="A604" i="1"/>
  <c r="X603" i="1"/>
  <c r="K603" i="1"/>
  <c r="Z602" i="1"/>
  <c r="AA602" i="1" s="1"/>
  <c r="AH602" i="1" s="1"/>
  <c r="I603" i="1"/>
  <c r="H603" i="1" s="1"/>
  <c r="AJ603" i="1"/>
  <c r="C603" i="1"/>
  <c r="Y602" i="1"/>
  <c r="AB608" i="1"/>
  <c r="R586" i="1" l="1"/>
  <c r="T584" i="1"/>
  <c r="S585" i="1"/>
  <c r="J586" i="1"/>
  <c r="F587" i="1"/>
  <c r="O587" i="1" s="1"/>
  <c r="R587" i="1" s="1"/>
  <c r="AC588" i="1"/>
  <c r="AE588" i="1" s="1"/>
  <c r="G588" i="1"/>
  <c r="R585" i="1"/>
  <c r="AB609" i="1"/>
  <c r="AJ604" i="1"/>
  <c r="Y603" i="1"/>
  <c r="I604" i="1"/>
  <c r="H604" i="1" s="1"/>
  <c r="Z603" i="1"/>
  <c r="AA603" i="1" s="1"/>
  <c r="AH603" i="1" s="1"/>
  <c r="C604" i="1"/>
  <c r="X604" i="1"/>
  <c r="K604" i="1"/>
  <c r="A605" i="1"/>
  <c r="M589" i="1"/>
  <c r="N589" i="1" s="1"/>
  <c r="P589" i="1"/>
  <c r="Q589" i="1"/>
  <c r="L590" i="1"/>
  <c r="J587" i="1" l="1"/>
  <c r="X605" i="1"/>
  <c r="K605" i="1"/>
  <c r="A606" i="1"/>
  <c r="T585" i="1"/>
  <c r="AF585" i="1" s="1"/>
  <c r="S586" i="1"/>
  <c r="F588" i="1"/>
  <c r="O588" i="1" s="1"/>
  <c r="R588" i="1" s="1"/>
  <c r="AF584" i="1"/>
  <c r="AA584" i="1"/>
  <c r="AC589" i="1"/>
  <c r="AE589" i="1" s="1"/>
  <c r="G589" i="1"/>
  <c r="AB610" i="1"/>
  <c r="M590" i="1"/>
  <c r="N590" i="1" s="1"/>
  <c r="P590" i="1"/>
  <c r="Q590" i="1"/>
  <c r="L591" i="1"/>
  <c r="AJ605" i="1"/>
  <c r="C605" i="1"/>
  <c r="Y604" i="1"/>
  <c r="I605" i="1"/>
  <c r="H605" i="1" s="1"/>
  <c r="Z604" i="1"/>
  <c r="AA604" i="1" s="1"/>
  <c r="AH604" i="1" s="1"/>
  <c r="AH584" i="1" l="1"/>
  <c r="J588" i="1"/>
  <c r="M591" i="1"/>
  <c r="N591" i="1" s="1"/>
  <c r="P591" i="1"/>
  <c r="Q591" i="1"/>
  <c r="L592" i="1"/>
  <c r="AJ606" i="1"/>
  <c r="Y605" i="1"/>
  <c r="I606" i="1"/>
  <c r="H606" i="1" s="1"/>
  <c r="Z605" i="1"/>
  <c r="AA605" i="1" s="1"/>
  <c r="AH605" i="1" s="1"/>
  <c r="C606" i="1"/>
  <c r="AB611" i="1"/>
  <c r="T586" i="1"/>
  <c r="AF586" i="1" s="1"/>
  <c r="S587" i="1"/>
  <c r="K606" i="1"/>
  <c r="A607" i="1"/>
  <c r="X606" i="1"/>
  <c r="AC590" i="1"/>
  <c r="AE590" i="1" s="1"/>
  <c r="G590" i="1"/>
  <c r="F589" i="1"/>
  <c r="O589" i="1" s="1"/>
  <c r="R589" i="1" s="1"/>
  <c r="I607" i="1" l="1"/>
  <c r="H607" i="1" s="1"/>
  <c r="Y606" i="1"/>
  <c r="AJ607" i="1"/>
  <c r="C607" i="1"/>
  <c r="Z606" i="1"/>
  <c r="AA606" i="1" s="1"/>
  <c r="AH606" i="1" s="1"/>
  <c r="J589" i="1"/>
  <c r="T587" i="1"/>
  <c r="AF587" i="1" s="1"/>
  <c r="S588" i="1"/>
  <c r="AB612" i="1"/>
  <c r="AC591" i="1"/>
  <c r="AE591" i="1" s="1"/>
  <c r="G591" i="1"/>
  <c r="F590" i="1"/>
  <c r="J590" i="1" s="1"/>
  <c r="X607" i="1"/>
  <c r="K607" i="1"/>
  <c r="A608" i="1"/>
  <c r="M592" i="1"/>
  <c r="N592" i="1" s="1"/>
  <c r="P592" i="1"/>
  <c r="Q592" i="1"/>
  <c r="L593" i="1"/>
  <c r="Z607" i="1" l="1"/>
  <c r="AA607" i="1" s="1"/>
  <c r="AH607" i="1" s="1"/>
  <c r="C608" i="1"/>
  <c r="AJ608" i="1"/>
  <c r="I608" i="1"/>
  <c r="H608" i="1" s="1"/>
  <c r="Y607" i="1"/>
  <c r="T588" i="1"/>
  <c r="AF588" i="1" s="1"/>
  <c r="S589" i="1"/>
  <c r="F591" i="1"/>
  <c r="J591" i="1" s="1"/>
  <c r="AC592" i="1"/>
  <c r="AE592" i="1" s="1"/>
  <c r="G592" i="1"/>
  <c r="X608" i="1"/>
  <c r="A609" i="1"/>
  <c r="K608" i="1"/>
  <c r="O590" i="1"/>
  <c r="R590" i="1" s="1"/>
  <c r="M593" i="1"/>
  <c r="N593" i="1" s="1"/>
  <c r="P593" i="1"/>
  <c r="Q593" i="1"/>
  <c r="L594" i="1"/>
  <c r="AB613" i="1"/>
  <c r="AB614" i="1" l="1"/>
  <c r="X609" i="1"/>
  <c r="K609" i="1"/>
  <c r="A610" i="1"/>
  <c r="Z608" i="1"/>
  <c r="AA608" i="1" s="1"/>
  <c r="AH608" i="1" s="1"/>
  <c r="C609" i="1"/>
  <c r="I609" i="1"/>
  <c r="H609" i="1" s="1"/>
  <c r="Y608" i="1"/>
  <c r="AJ609" i="1"/>
  <c r="AC593" i="1"/>
  <c r="AE593" i="1" s="1"/>
  <c r="G593" i="1"/>
  <c r="F592" i="1"/>
  <c r="O592" i="1" s="1"/>
  <c r="R592" i="1" s="1"/>
  <c r="O591" i="1"/>
  <c r="R591" i="1" s="1"/>
  <c r="M594" i="1"/>
  <c r="N594" i="1" s="1"/>
  <c r="P594" i="1"/>
  <c r="Q594" i="1"/>
  <c r="L595" i="1"/>
  <c r="T589" i="1"/>
  <c r="AF589" i="1" s="1"/>
  <c r="S590" i="1"/>
  <c r="J592" i="1" l="1"/>
  <c r="C610" i="1"/>
  <c r="Y609" i="1"/>
  <c r="AJ610" i="1"/>
  <c r="Z609" i="1"/>
  <c r="AA609" i="1" s="1"/>
  <c r="AH609" i="1" s="1"/>
  <c r="I610" i="1"/>
  <c r="H610" i="1" s="1"/>
  <c r="AC594" i="1"/>
  <c r="AE594" i="1" s="1"/>
  <c r="G594" i="1"/>
  <c r="M595" i="1"/>
  <c r="N595" i="1" s="1"/>
  <c r="P595" i="1"/>
  <c r="Q595" i="1"/>
  <c r="L596" i="1"/>
  <c r="X610" i="1"/>
  <c r="K610" i="1"/>
  <c r="A611" i="1"/>
  <c r="F593" i="1"/>
  <c r="J593" i="1" s="1"/>
  <c r="AB615" i="1"/>
  <c r="T590" i="1"/>
  <c r="AF590" i="1" s="1"/>
  <c r="S591" i="1"/>
  <c r="O593" i="1" l="1"/>
  <c r="R593" i="1" s="1"/>
  <c r="AB616" i="1"/>
  <c r="AC595" i="1"/>
  <c r="AE595" i="1" s="1"/>
  <c r="G595" i="1"/>
  <c r="T591" i="1"/>
  <c r="AF591" i="1" s="1"/>
  <c r="S592" i="1"/>
  <c r="K611" i="1"/>
  <c r="X611" i="1"/>
  <c r="A612" i="1"/>
  <c r="M596" i="1"/>
  <c r="N596" i="1" s="1"/>
  <c r="P596" i="1"/>
  <c r="Q596" i="1"/>
  <c r="L597" i="1"/>
  <c r="F594" i="1"/>
  <c r="J594" i="1" s="1"/>
  <c r="Z610" i="1"/>
  <c r="AA610" i="1" s="1"/>
  <c r="AH610" i="1" s="1"/>
  <c r="AJ611" i="1"/>
  <c r="C611" i="1"/>
  <c r="I611" i="1"/>
  <c r="H611" i="1" s="1"/>
  <c r="Y610" i="1"/>
  <c r="M597" i="1" l="1"/>
  <c r="N597" i="1" s="1"/>
  <c r="P597" i="1"/>
  <c r="Q597" i="1"/>
  <c r="L598" i="1"/>
  <c r="O594" i="1"/>
  <c r="R594" i="1" s="1"/>
  <c r="K612" i="1"/>
  <c r="A613" i="1"/>
  <c r="X612" i="1"/>
  <c r="T592" i="1"/>
  <c r="AF592" i="1" s="1"/>
  <c r="S593" i="1"/>
  <c r="AB617" i="1"/>
  <c r="C612" i="1"/>
  <c r="Z611" i="1"/>
  <c r="AJ612" i="1"/>
  <c r="Y611" i="1"/>
  <c r="I612" i="1"/>
  <c r="H612" i="1" s="1"/>
  <c r="F595" i="1"/>
  <c r="O595" i="1" s="1"/>
  <c r="R595" i="1" s="1"/>
  <c r="AC596" i="1"/>
  <c r="AE596" i="1" s="1"/>
  <c r="G596" i="1"/>
  <c r="J595" i="1" l="1"/>
  <c r="F596" i="1"/>
  <c r="O596" i="1" s="1"/>
  <c r="R596" i="1" s="1"/>
  <c r="Y612" i="1"/>
  <c r="C613" i="1"/>
  <c r="I613" i="1"/>
  <c r="H613" i="1" s="1"/>
  <c r="Z612" i="1"/>
  <c r="AA612" i="1" s="1"/>
  <c r="AH612" i="1" s="1"/>
  <c r="AJ613" i="1"/>
  <c r="X613" i="1"/>
  <c r="A614" i="1"/>
  <c r="K613" i="1"/>
  <c r="AC597" i="1"/>
  <c r="AE597" i="1" s="1"/>
  <c r="G597" i="1"/>
  <c r="T593" i="1"/>
  <c r="AF593" i="1" s="1"/>
  <c r="S594" i="1"/>
  <c r="AB618" i="1"/>
  <c r="M598" i="1"/>
  <c r="N598" i="1" s="1"/>
  <c r="P598" i="1"/>
  <c r="Q598" i="1"/>
  <c r="L599" i="1"/>
  <c r="J596" i="1" l="1"/>
  <c r="M599" i="1"/>
  <c r="N599" i="1" s="1"/>
  <c r="P599" i="1"/>
  <c r="Q599" i="1"/>
  <c r="L600" i="1"/>
  <c r="I614" i="1"/>
  <c r="H614" i="1" s="1"/>
  <c r="Y613" i="1"/>
  <c r="C614" i="1"/>
  <c r="Z613" i="1"/>
  <c r="AA613" i="1" s="1"/>
  <c r="AH613" i="1" s="1"/>
  <c r="AJ614" i="1"/>
  <c r="T594" i="1"/>
  <c r="AF594" i="1" s="1"/>
  <c r="S595" i="1"/>
  <c r="AC598" i="1"/>
  <c r="AE598" i="1" s="1"/>
  <c r="G598" i="1"/>
  <c r="AB619" i="1"/>
  <c r="F597" i="1"/>
  <c r="J597" i="1" s="1"/>
  <c r="X614" i="1"/>
  <c r="K614" i="1"/>
  <c r="A615" i="1"/>
  <c r="AJ615" i="1" l="1"/>
  <c r="Y614" i="1"/>
  <c r="C615" i="1"/>
  <c r="Z614" i="1"/>
  <c r="AA614" i="1" s="1"/>
  <c r="AH614" i="1" s="1"/>
  <c r="I615" i="1"/>
  <c r="H615" i="1" s="1"/>
  <c r="AB620" i="1"/>
  <c r="T595" i="1"/>
  <c r="AF595" i="1" s="1"/>
  <c r="S596" i="1"/>
  <c r="M600" i="1"/>
  <c r="N600" i="1" s="1"/>
  <c r="P600" i="1"/>
  <c r="Q600" i="1"/>
  <c r="L601" i="1"/>
  <c r="X615" i="1"/>
  <c r="K615" i="1"/>
  <c r="A616" i="1"/>
  <c r="O597" i="1"/>
  <c r="R597" i="1" s="1"/>
  <c r="F598" i="1"/>
  <c r="J598" i="1" s="1"/>
  <c r="AC599" i="1"/>
  <c r="AE599" i="1" s="1"/>
  <c r="G599" i="1"/>
  <c r="O598" i="1" l="1"/>
  <c r="R598" i="1" s="1"/>
  <c r="AC600" i="1"/>
  <c r="AE600" i="1" s="1"/>
  <c r="G600" i="1"/>
  <c r="F599" i="1"/>
  <c r="J599" i="1" s="1"/>
  <c r="X616" i="1"/>
  <c r="A617" i="1"/>
  <c r="K616" i="1"/>
  <c r="M601" i="1"/>
  <c r="N601" i="1" s="1"/>
  <c r="P601" i="1"/>
  <c r="Q601" i="1"/>
  <c r="L602" i="1"/>
  <c r="T596" i="1"/>
  <c r="AF596" i="1" s="1"/>
  <c r="S597" i="1"/>
  <c r="Z615" i="1"/>
  <c r="AA615" i="1" s="1"/>
  <c r="AH615" i="1" s="1"/>
  <c r="C616" i="1"/>
  <c r="AJ616" i="1"/>
  <c r="Y615" i="1"/>
  <c r="I616" i="1"/>
  <c r="H616" i="1" s="1"/>
  <c r="AB621" i="1"/>
  <c r="O599" i="1" l="1"/>
  <c r="R599" i="1" s="1"/>
  <c r="M602" i="1"/>
  <c r="N602" i="1" s="1"/>
  <c r="P602" i="1"/>
  <c r="Q602" i="1"/>
  <c r="L603" i="1"/>
  <c r="AB622" i="1"/>
  <c r="T597" i="1"/>
  <c r="AF597" i="1" s="1"/>
  <c r="S598" i="1"/>
  <c r="A618" i="1"/>
  <c r="X617" i="1"/>
  <c r="K617" i="1"/>
  <c r="F600" i="1"/>
  <c r="J600" i="1" s="1"/>
  <c r="AC601" i="1"/>
  <c r="AE601" i="1" s="1"/>
  <c r="G601" i="1"/>
  <c r="C617" i="1"/>
  <c r="I617" i="1"/>
  <c r="H617" i="1" s="1"/>
  <c r="Y616" i="1"/>
  <c r="AJ617" i="1"/>
  <c r="Z616" i="1"/>
  <c r="AA616" i="1" s="1"/>
  <c r="AH616" i="1" s="1"/>
  <c r="O600" i="1" l="1"/>
  <c r="R600" i="1" s="1"/>
  <c r="AC602" i="1"/>
  <c r="AE602" i="1" s="1"/>
  <c r="G602" i="1"/>
  <c r="F601" i="1"/>
  <c r="J601" i="1" s="1"/>
  <c r="X618" i="1"/>
  <c r="K618" i="1"/>
  <c r="A619" i="1"/>
  <c r="AB623" i="1"/>
  <c r="M603" i="1"/>
  <c r="N603" i="1" s="1"/>
  <c r="P603" i="1"/>
  <c r="Q603" i="1"/>
  <c r="L604" i="1"/>
  <c r="Z617" i="1"/>
  <c r="AA617" i="1" s="1"/>
  <c r="AH617" i="1" s="1"/>
  <c r="C618" i="1"/>
  <c r="AJ618" i="1"/>
  <c r="Y617" i="1"/>
  <c r="I618" i="1"/>
  <c r="H618" i="1" s="1"/>
  <c r="T598" i="1"/>
  <c r="AF598" i="1" s="1"/>
  <c r="S599" i="1"/>
  <c r="O601" i="1" l="1"/>
  <c r="R601" i="1" s="1"/>
  <c r="AC603" i="1"/>
  <c r="AE603" i="1" s="1"/>
  <c r="G603" i="1"/>
  <c r="M604" i="1"/>
  <c r="N604" i="1" s="1"/>
  <c r="P604" i="1"/>
  <c r="Q604" i="1"/>
  <c r="L605" i="1"/>
  <c r="AB624" i="1"/>
  <c r="Y618" i="1"/>
  <c r="AJ619" i="1"/>
  <c r="Z618" i="1"/>
  <c r="AA618" i="1" s="1"/>
  <c r="AH618" i="1" s="1"/>
  <c r="C619" i="1"/>
  <c r="I619" i="1"/>
  <c r="H619" i="1" s="1"/>
  <c r="T599" i="1"/>
  <c r="AF599" i="1" s="1"/>
  <c r="S600" i="1"/>
  <c r="K619" i="1"/>
  <c r="A620" i="1"/>
  <c r="X619" i="1"/>
  <c r="F602" i="1"/>
  <c r="O602" i="1" s="1"/>
  <c r="R602" i="1" s="1"/>
  <c r="AC604" i="1" l="1"/>
  <c r="AE604" i="1" s="1"/>
  <c r="G604" i="1"/>
  <c r="Y619" i="1"/>
  <c r="C620" i="1"/>
  <c r="AJ620" i="1"/>
  <c r="I620" i="1"/>
  <c r="H620" i="1" s="1"/>
  <c r="Z619" i="1"/>
  <c r="AA619" i="1" s="1"/>
  <c r="AH619" i="1" s="1"/>
  <c r="M605" i="1"/>
  <c r="N605" i="1" s="1"/>
  <c r="P605" i="1"/>
  <c r="Q605" i="1"/>
  <c r="L606" i="1"/>
  <c r="F603" i="1"/>
  <c r="O603" i="1" s="1"/>
  <c r="R603" i="1" s="1"/>
  <c r="AB625" i="1"/>
  <c r="T600" i="1"/>
  <c r="AF600" i="1" s="1"/>
  <c r="S601" i="1"/>
  <c r="J602" i="1"/>
  <c r="X620" i="1"/>
  <c r="A621" i="1"/>
  <c r="K620" i="1"/>
  <c r="K621" i="1" l="1"/>
  <c r="X621" i="1"/>
  <c r="A622" i="1"/>
  <c r="Y620" i="1"/>
  <c r="AJ621" i="1"/>
  <c r="Z620" i="1"/>
  <c r="AA620" i="1" s="1"/>
  <c r="AH620" i="1" s="1"/>
  <c r="C621" i="1"/>
  <c r="I621" i="1"/>
  <c r="H621" i="1" s="1"/>
  <c r="M606" i="1"/>
  <c r="N606" i="1" s="1"/>
  <c r="P606" i="1"/>
  <c r="Q606" i="1"/>
  <c r="L607" i="1"/>
  <c r="AB626" i="1"/>
  <c r="T601" i="1"/>
  <c r="AF601" i="1" s="1"/>
  <c r="S602" i="1"/>
  <c r="J603" i="1"/>
  <c r="F604" i="1"/>
  <c r="J604" i="1" s="1"/>
  <c r="AC605" i="1"/>
  <c r="AE605" i="1" s="1"/>
  <c r="G605" i="1"/>
  <c r="O604" i="1" l="1"/>
  <c r="R604" i="1" s="1"/>
  <c r="F605" i="1"/>
  <c r="O605" i="1" s="1"/>
  <c r="R605" i="1" s="1"/>
  <c r="AC606" i="1"/>
  <c r="AE606" i="1" s="1"/>
  <c r="G606" i="1"/>
  <c r="K622" i="1"/>
  <c r="A623" i="1"/>
  <c r="X622" i="1"/>
  <c r="AB627" i="1"/>
  <c r="M607" i="1"/>
  <c r="N607" i="1" s="1"/>
  <c r="P607" i="1"/>
  <c r="Q607" i="1"/>
  <c r="L608" i="1"/>
  <c r="Y621" i="1"/>
  <c r="C622" i="1"/>
  <c r="Z621" i="1"/>
  <c r="AA621" i="1" s="1"/>
  <c r="AH621" i="1" s="1"/>
  <c r="AJ622" i="1"/>
  <c r="I622" i="1"/>
  <c r="H622" i="1" s="1"/>
  <c r="T602" i="1"/>
  <c r="AF602" i="1" s="1"/>
  <c r="S603" i="1"/>
  <c r="J605" i="1" l="1"/>
  <c r="T603" i="1"/>
  <c r="AF603" i="1" s="1"/>
  <c r="S604" i="1"/>
  <c r="M608" i="1"/>
  <c r="N608" i="1" s="1"/>
  <c r="P608" i="1"/>
  <c r="Q608" i="1"/>
  <c r="L609" i="1"/>
  <c r="C623" i="1"/>
  <c r="Y622" i="1"/>
  <c r="I623" i="1"/>
  <c r="H623" i="1" s="1"/>
  <c r="Z622" i="1"/>
  <c r="AA622" i="1" s="1"/>
  <c r="AH622" i="1" s="1"/>
  <c r="AJ623" i="1"/>
  <c r="AB628" i="1"/>
  <c r="X623" i="1"/>
  <c r="K623" i="1"/>
  <c r="A624" i="1"/>
  <c r="AC607" i="1"/>
  <c r="AE607" i="1" s="1"/>
  <c r="G607" i="1"/>
  <c r="F606" i="1"/>
  <c r="J606" i="1" s="1"/>
  <c r="AC608" i="1" l="1"/>
  <c r="AE608" i="1" s="1"/>
  <c r="G608" i="1"/>
  <c r="AB629" i="1"/>
  <c r="F607" i="1"/>
  <c r="O607" i="1" s="1"/>
  <c r="R607" i="1" s="1"/>
  <c r="Z623" i="1"/>
  <c r="AA623" i="1" s="1"/>
  <c r="AH623" i="1" s="1"/>
  <c r="C624" i="1"/>
  <c r="AJ624" i="1"/>
  <c r="I624" i="1"/>
  <c r="H624" i="1" s="1"/>
  <c r="Y623" i="1"/>
  <c r="M609" i="1"/>
  <c r="N609" i="1" s="1"/>
  <c r="P609" i="1"/>
  <c r="Q609" i="1"/>
  <c r="L610" i="1"/>
  <c r="T604" i="1"/>
  <c r="AF604" i="1" s="1"/>
  <c r="S605" i="1"/>
  <c r="O606" i="1"/>
  <c r="R606" i="1" s="1"/>
  <c r="X624" i="1"/>
  <c r="K624" i="1"/>
  <c r="A625" i="1"/>
  <c r="J607" i="1" l="1"/>
  <c r="K625" i="1"/>
  <c r="X625" i="1"/>
  <c r="A626" i="1"/>
  <c r="T605" i="1"/>
  <c r="AF605" i="1" s="1"/>
  <c r="S606" i="1"/>
  <c r="AB630" i="1"/>
  <c r="F608" i="1"/>
  <c r="J608" i="1" s="1"/>
  <c r="AC609" i="1"/>
  <c r="AE609" i="1" s="1"/>
  <c r="G609" i="1"/>
  <c r="AJ625" i="1"/>
  <c r="Y624" i="1"/>
  <c r="C625" i="1"/>
  <c r="Z624" i="1"/>
  <c r="AA624" i="1" s="1"/>
  <c r="AH624" i="1" s="1"/>
  <c r="I625" i="1"/>
  <c r="H625" i="1" s="1"/>
  <c r="M610" i="1"/>
  <c r="N610" i="1" s="1"/>
  <c r="P610" i="1"/>
  <c r="Q610" i="1"/>
  <c r="L611" i="1"/>
  <c r="O608" i="1" l="1"/>
  <c r="R608" i="1" s="1"/>
  <c r="AC610" i="1"/>
  <c r="AE610" i="1" s="1"/>
  <c r="G610" i="1"/>
  <c r="X626" i="1"/>
  <c r="K626" i="1"/>
  <c r="A627" i="1"/>
  <c r="M611" i="1"/>
  <c r="N611" i="1" s="1"/>
  <c r="P611" i="1"/>
  <c r="Q611" i="1"/>
  <c r="L612" i="1"/>
  <c r="AB631" i="1"/>
  <c r="Y625" i="1"/>
  <c r="C626" i="1"/>
  <c r="Z625" i="1"/>
  <c r="AA625" i="1" s="1"/>
  <c r="AH625" i="1" s="1"/>
  <c r="AJ626" i="1"/>
  <c r="I626" i="1"/>
  <c r="H626" i="1" s="1"/>
  <c r="F609" i="1"/>
  <c r="O609" i="1" s="1"/>
  <c r="R609" i="1" s="1"/>
  <c r="T606" i="1"/>
  <c r="AF606" i="1" s="1"/>
  <c r="S607" i="1"/>
  <c r="J609" i="1" l="1"/>
  <c r="AB632" i="1"/>
  <c r="AC611" i="1"/>
  <c r="AE611" i="1" s="1"/>
  <c r="G611" i="1"/>
  <c r="Y626" i="1"/>
  <c r="AJ627" i="1"/>
  <c r="Z626" i="1"/>
  <c r="AA626" i="1" s="1"/>
  <c r="AH626" i="1" s="1"/>
  <c r="C627" i="1"/>
  <c r="I627" i="1"/>
  <c r="H627" i="1" s="1"/>
  <c r="M612" i="1"/>
  <c r="N612" i="1" s="1"/>
  <c r="L613" i="1"/>
  <c r="A628" i="1"/>
  <c r="X627" i="1"/>
  <c r="K627" i="1"/>
  <c r="F610" i="1"/>
  <c r="O610" i="1" s="1"/>
  <c r="R610" i="1" s="1"/>
  <c r="T607" i="1"/>
  <c r="AF607" i="1" s="1"/>
  <c r="S608" i="1"/>
  <c r="J610" i="1" l="1"/>
  <c r="AJ628" i="1"/>
  <c r="I628" i="1"/>
  <c r="H628" i="1" s="1"/>
  <c r="Y627" i="1"/>
  <c r="Z627" i="1"/>
  <c r="AA627" i="1" s="1"/>
  <c r="AH627" i="1" s="1"/>
  <c r="C628" i="1"/>
  <c r="F611" i="1"/>
  <c r="J611" i="1" s="1"/>
  <c r="AB633" i="1"/>
  <c r="G612" i="1"/>
  <c r="AC612" i="1"/>
  <c r="AE612" i="1" s="1"/>
  <c r="T608" i="1"/>
  <c r="AF608" i="1" s="1"/>
  <c r="S609" i="1"/>
  <c r="K628" i="1"/>
  <c r="X628" i="1"/>
  <c r="A629" i="1"/>
  <c r="M613" i="1"/>
  <c r="N613" i="1" s="1"/>
  <c r="L614" i="1"/>
  <c r="T609" i="1" l="1"/>
  <c r="AF609" i="1" s="1"/>
  <c r="S610" i="1"/>
  <c r="AB634" i="1"/>
  <c r="K629" i="1"/>
  <c r="A630" i="1"/>
  <c r="X629" i="1"/>
  <c r="G613" i="1"/>
  <c r="AC613" i="1"/>
  <c r="AE613" i="1" s="1"/>
  <c r="Z628" i="1"/>
  <c r="AA628" i="1" s="1"/>
  <c r="AH628" i="1" s="1"/>
  <c r="AJ629" i="1"/>
  <c r="C629" i="1"/>
  <c r="I629" i="1"/>
  <c r="H629" i="1" s="1"/>
  <c r="Y628" i="1"/>
  <c r="O611" i="1"/>
  <c r="M614" i="1"/>
  <c r="N614" i="1" s="1"/>
  <c r="L615" i="1"/>
  <c r="F612" i="1"/>
  <c r="O612" i="1" s="1"/>
  <c r="J612" i="1" l="1"/>
  <c r="R611" i="1"/>
  <c r="P612" i="1"/>
  <c r="F613" i="1"/>
  <c r="J613" i="1" s="1"/>
  <c r="K630" i="1"/>
  <c r="A631" i="1"/>
  <c r="X630" i="1"/>
  <c r="AB635" i="1"/>
  <c r="G614" i="1"/>
  <c r="AC614" i="1"/>
  <c r="AE614" i="1" s="1"/>
  <c r="T610" i="1"/>
  <c r="AF610" i="1" s="1"/>
  <c r="S611" i="1"/>
  <c r="M615" i="1"/>
  <c r="N615" i="1" s="1"/>
  <c r="L616" i="1"/>
  <c r="Y629" i="1"/>
  <c r="AJ630" i="1"/>
  <c r="Z629" i="1"/>
  <c r="AA629" i="1" s="1"/>
  <c r="AH629" i="1" s="1"/>
  <c r="I630" i="1"/>
  <c r="H630" i="1" s="1"/>
  <c r="C630" i="1"/>
  <c r="O613" i="1" l="1"/>
  <c r="G615" i="1"/>
  <c r="AC615" i="1"/>
  <c r="AE615" i="1" s="1"/>
  <c r="F614" i="1"/>
  <c r="J614" i="1" s="1"/>
  <c r="Y630" i="1"/>
  <c r="I631" i="1"/>
  <c r="H631" i="1" s="1"/>
  <c r="Z630" i="1"/>
  <c r="AA630" i="1" s="1"/>
  <c r="AH630" i="1" s="1"/>
  <c r="AJ631" i="1"/>
  <c r="C631" i="1"/>
  <c r="M616" i="1"/>
  <c r="N616" i="1" s="1"/>
  <c r="L617" i="1"/>
  <c r="T611" i="1"/>
  <c r="S612" i="1"/>
  <c r="AB636" i="1"/>
  <c r="A632" i="1"/>
  <c r="X631" i="1"/>
  <c r="K631" i="1"/>
  <c r="Q612" i="1"/>
  <c r="P613" i="1"/>
  <c r="P614" i="1" s="1"/>
  <c r="P615" i="1" s="1"/>
  <c r="P616" i="1" s="1"/>
  <c r="O614" i="1" l="1"/>
  <c r="AC616" i="1"/>
  <c r="AE616" i="1" s="1"/>
  <c r="G616" i="1"/>
  <c r="F615" i="1"/>
  <c r="J615" i="1" s="1"/>
  <c r="Q613" i="1"/>
  <c r="R612" i="1"/>
  <c r="M617" i="1"/>
  <c r="N617" i="1" s="1"/>
  <c r="P617" i="1"/>
  <c r="L618" i="1"/>
  <c r="X632" i="1"/>
  <c r="K632" i="1"/>
  <c r="A633" i="1"/>
  <c r="AB637" i="1"/>
  <c r="AF611" i="1"/>
  <c r="AA611" i="1"/>
  <c r="AJ632" i="1"/>
  <c r="I632" i="1"/>
  <c r="H632" i="1" s="1"/>
  <c r="Y631" i="1"/>
  <c r="C632" i="1"/>
  <c r="Z631" i="1"/>
  <c r="AA631" i="1" s="1"/>
  <c r="AH631" i="1" s="1"/>
  <c r="T612" i="1"/>
  <c r="AF612" i="1" s="1"/>
  <c r="S613" i="1"/>
  <c r="AH611" i="1" l="1"/>
  <c r="T613" i="1"/>
  <c r="AF613" i="1" s="1"/>
  <c r="S614" i="1"/>
  <c r="K633" i="1"/>
  <c r="X633" i="1"/>
  <c r="A634" i="1"/>
  <c r="M618" i="1"/>
  <c r="N618" i="1" s="1"/>
  <c r="P618" i="1"/>
  <c r="L619" i="1"/>
  <c r="Q614" i="1"/>
  <c r="R613" i="1"/>
  <c r="AB638" i="1"/>
  <c r="Y632" i="1"/>
  <c r="I633" i="1"/>
  <c r="H633" i="1" s="1"/>
  <c r="Z632" i="1"/>
  <c r="AA632" i="1" s="1"/>
  <c r="AH632" i="1" s="1"/>
  <c r="AJ633" i="1"/>
  <c r="C633" i="1"/>
  <c r="O615" i="1"/>
  <c r="F616" i="1"/>
  <c r="J616" i="1" s="1"/>
  <c r="AC617" i="1"/>
  <c r="AE617" i="1" s="1"/>
  <c r="G617" i="1"/>
  <c r="O616" i="1" l="1"/>
  <c r="AB639" i="1"/>
  <c r="AC618" i="1"/>
  <c r="AE618" i="1" s="1"/>
  <c r="G618" i="1"/>
  <c r="X634" i="1"/>
  <c r="K634" i="1"/>
  <c r="A635" i="1"/>
  <c r="T614" i="1"/>
  <c r="AF614" i="1" s="1"/>
  <c r="S615" i="1"/>
  <c r="Q615" i="1"/>
  <c r="Q616" i="1" s="1"/>
  <c r="Q617" i="1" s="1"/>
  <c r="Q618" i="1" s="1"/>
  <c r="Q619" i="1" s="1"/>
  <c r="R614" i="1"/>
  <c r="Z633" i="1"/>
  <c r="AA633" i="1" s="1"/>
  <c r="AH633" i="1" s="1"/>
  <c r="I634" i="1"/>
  <c r="H634" i="1" s="1"/>
  <c r="C634" i="1"/>
  <c r="Y633" i="1"/>
  <c r="AJ634" i="1"/>
  <c r="M619" i="1"/>
  <c r="N619" i="1" s="1"/>
  <c r="P619" i="1"/>
  <c r="L620" i="1"/>
  <c r="F617" i="1"/>
  <c r="O617" i="1" s="1"/>
  <c r="R617" i="1" l="1"/>
  <c r="J617" i="1"/>
  <c r="R616" i="1"/>
  <c r="T615" i="1"/>
  <c r="AF615" i="1" s="1"/>
  <c r="S616" i="1"/>
  <c r="AB640" i="1"/>
  <c r="AC619" i="1"/>
  <c r="AE619" i="1" s="1"/>
  <c r="G619" i="1"/>
  <c r="Y634" i="1"/>
  <c r="I635" i="1"/>
  <c r="H635" i="1" s="1"/>
  <c r="Z634" i="1"/>
  <c r="AA634" i="1" s="1"/>
  <c r="AH634" i="1" s="1"/>
  <c r="AJ635" i="1"/>
  <c r="C635" i="1"/>
  <c r="R615" i="1"/>
  <c r="M620" i="1"/>
  <c r="N620" i="1" s="1"/>
  <c r="P620" i="1"/>
  <c r="Q620" i="1"/>
  <c r="L621" i="1"/>
  <c r="X635" i="1"/>
  <c r="K635" i="1"/>
  <c r="A636" i="1"/>
  <c r="F618" i="1"/>
  <c r="O618" i="1" s="1"/>
  <c r="R618" i="1" s="1"/>
  <c r="AJ636" i="1" l="1"/>
  <c r="Y635" i="1"/>
  <c r="I636" i="1"/>
  <c r="H636" i="1" s="1"/>
  <c r="Z635" i="1"/>
  <c r="AA635" i="1" s="1"/>
  <c r="AH635" i="1" s="1"/>
  <c r="C636" i="1"/>
  <c r="F619" i="1"/>
  <c r="J619" i="1" s="1"/>
  <c r="T616" i="1"/>
  <c r="AF616" i="1" s="1"/>
  <c r="S617" i="1"/>
  <c r="AC620" i="1"/>
  <c r="AE620" i="1" s="1"/>
  <c r="G620" i="1"/>
  <c r="J618" i="1"/>
  <c r="M621" i="1"/>
  <c r="N621" i="1" s="1"/>
  <c r="P621" i="1"/>
  <c r="Q621" i="1"/>
  <c r="L622" i="1"/>
  <c r="X636" i="1"/>
  <c r="K636" i="1"/>
  <c r="A637" i="1"/>
  <c r="AB641" i="1"/>
  <c r="AB642" i="1" l="1"/>
  <c r="M622" i="1"/>
  <c r="N622" i="1" s="1"/>
  <c r="P622" i="1"/>
  <c r="Q622" i="1"/>
  <c r="L623" i="1"/>
  <c r="F620" i="1"/>
  <c r="O620" i="1" s="1"/>
  <c r="R620" i="1" s="1"/>
  <c r="O619" i="1"/>
  <c r="R619" i="1" s="1"/>
  <c r="K637" i="1"/>
  <c r="A638" i="1"/>
  <c r="X637" i="1"/>
  <c r="AJ637" i="1"/>
  <c r="Y636" i="1"/>
  <c r="C637" i="1"/>
  <c r="Z636" i="1"/>
  <c r="AA636" i="1" s="1"/>
  <c r="AH636" i="1" s="1"/>
  <c r="I637" i="1"/>
  <c r="H637" i="1" s="1"/>
  <c r="T617" i="1"/>
  <c r="AF617" i="1" s="1"/>
  <c r="S618" i="1"/>
  <c r="AC621" i="1"/>
  <c r="AE621" i="1" s="1"/>
  <c r="G621" i="1"/>
  <c r="J620" i="1" l="1"/>
  <c r="AC622" i="1"/>
  <c r="AE622" i="1" s="1"/>
  <c r="G622" i="1"/>
  <c r="T618" i="1"/>
  <c r="AF618" i="1" s="1"/>
  <c r="S619" i="1"/>
  <c r="M623" i="1"/>
  <c r="N623" i="1" s="1"/>
  <c r="P623" i="1"/>
  <c r="Q623" i="1"/>
  <c r="L624" i="1"/>
  <c r="Y637" i="1"/>
  <c r="C638" i="1"/>
  <c r="AJ638" i="1"/>
  <c r="Z637" i="1"/>
  <c r="AA637" i="1" s="1"/>
  <c r="AH637" i="1" s="1"/>
  <c r="I638" i="1"/>
  <c r="H638" i="1" s="1"/>
  <c r="AB643" i="1"/>
  <c r="F621" i="1"/>
  <c r="J621" i="1" s="1"/>
  <c r="K638" i="1"/>
  <c r="A639" i="1"/>
  <c r="X638" i="1"/>
  <c r="K639" i="1" l="1"/>
  <c r="A640" i="1"/>
  <c r="X639" i="1"/>
  <c r="M624" i="1"/>
  <c r="N624" i="1" s="1"/>
  <c r="P624" i="1"/>
  <c r="Q624" i="1"/>
  <c r="L625" i="1"/>
  <c r="O621" i="1"/>
  <c r="R621" i="1" s="1"/>
  <c r="AB644" i="1"/>
  <c r="T619" i="1"/>
  <c r="AF619" i="1" s="1"/>
  <c r="S620" i="1"/>
  <c r="Y638" i="1"/>
  <c r="C639" i="1"/>
  <c r="Z638" i="1"/>
  <c r="AA638" i="1" s="1"/>
  <c r="AH638" i="1" s="1"/>
  <c r="I639" i="1"/>
  <c r="H639" i="1" s="1"/>
  <c r="AJ639" i="1"/>
  <c r="F622" i="1"/>
  <c r="J622" i="1" s="1"/>
  <c r="AC623" i="1"/>
  <c r="AE623" i="1" s="1"/>
  <c r="G623" i="1"/>
  <c r="O622" i="1" l="1"/>
  <c r="R622" i="1" s="1"/>
  <c r="AB645" i="1"/>
  <c r="A641" i="1"/>
  <c r="X640" i="1"/>
  <c r="K640" i="1"/>
  <c r="AC624" i="1"/>
  <c r="AE624" i="1" s="1"/>
  <c r="G624" i="1"/>
  <c r="T620" i="1"/>
  <c r="AF620" i="1" s="1"/>
  <c r="S621" i="1"/>
  <c r="M625" i="1"/>
  <c r="N625" i="1" s="1"/>
  <c r="P625" i="1"/>
  <c r="Q625" i="1"/>
  <c r="L626" i="1"/>
  <c r="F623" i="1"/>
  <c r="J623" i="1" s="1"/>
  <c r="C640" i="1"/>
  <c r="Y639" i="1"/>
  <c r="AJ640" i="1"/>
  <c r="Z639" i="1"/>
  <c r="AA639" i="1" s="1"/>
  <c r="AH639" i="1" s="1"/>
  <c r="I640" i="1"/>
  <c r="H640" i="1" s="1"/>
  <c r="O623" i="1" l="1"/>
  <c r="R623" i="1" s="1"/>
  <c r="M626" i="1"/>
  <c r="N626" i="1" s="1"/>
  <c r="P626" i="1"/>
  <c r="Q626" i="1"/>
  <c r="L627" i="1"/>
  <c r="T621" i="1"/>
  <c r="AF621" i="1" s="1"/>
  <c r="S622" i="1"/>
  <c r="X641" i="1"/>
  <c r="K641" i="1"/>
  <c r="A642" i="1"/>
  <c r="AB646" i="1"/>
  <c r="AC625" i="1"/>
  <c r="AE625" i="1" s="1"/>
  <c r="G625" i="1"/>
  <c r="F624" i="1"/>
  <c r="O624" i="1" s="1"/>
  <c r="R624" i="1" s="1"/>
  <c r="C641" i="1"/>
  <c r="Y640" i="1"/>
  <c r="I641" i="1"/>
  <c r="H641" i="1" s="1"/>
  <c r="Z640" i="1"/>
  <c r="AA640" i="1" s="1"/>
  <c r="AH640" i="1" s="1"/>
  <c r="AJ641" i="1"/>
  <c r="J624" i="1" l="1"/>
  <c r="F625" i="1"/>
  <c r="O625" i="1" s="1"/>
  <c r="R625" i="1" s="1"/>
  <c r="X642" i="1"/>
  <c r="A643" i="1"/>
  <c r="K642" i="1"/>
  <c r="T622" i="1"/>
  <c r="AF622" i="1" s="1"/>
  <c r="S623" i="1"/>
  <c r="AC626" i="1"/>
  <c r="AE626" i="1" s="1"/>
  <c r="G626" i="1"/>
  <c r="Z641" i="1"/>
  <c r="AA641" i="1" s="1"/>
  <c r="AH641" i="1" s="1"/>
  <c r="C642" i="1"/>
  <c r="AJ642" i="1"/>
  <c r="Y641" i="1"/>
  <c r="I642" i="1"/>
  <c r="H642" i="1" s="1"/>
  <c r="M627" i="1"/>
  <c r="N627" i="1" s="1"/>
  <c r="P627" i="1"/>
  <c r="Q627" i="1"/>
  <c r="L628" i="1"/>
  <c r="AB647" i="1"/>
  <c r="J625" i="1" l="1"/>
  <c r="AC627" i="1"/>
  <c r="AE627" i="1" s="1"/>
  <c r="G627" i="1"/>
  <c r="F626" i="1"/>
  <c r="O626" i="1" s="1"/>
  <c r="R626" i="1" s="1"/>
  <c r="M628" i="1"/>
  <c r="N628" i="1" s="1"/>
  <c r="P628" i="1"/>
  <c r="Q628" i="1"/>
  <c r="L629" i="1"/>
  <c r="X643" i="1"/>
  <c r="K643" i="1"/>
  <c r="A644" i="1"/>
  <c r="T623" i="1"/>
  <c r="AF623" i="1" s="1"/>
  <c r="S624" i="1"/>
  <c r="C643" i="1"/>
  <c r="I643" i="1"/>
  <c r="H643" i="1" s="1"/>
  <c r="Y642" i="1"/>
  <c r="AJ643" i="1"/>
  <c r="Z642" i="1"/>
  <c r="AB648" i="1"/>
  <c r="T624" i="1" l="1"/>
  <c r="AF624" i="1" s="1"/>
  <c r="S625" i="1"/>
  <c r="J626" i="1"/>
  <c r="AC628" i="1"/>
  <c r="AE628" i="1" s="1"/>
  <c r="G628" i="1"/>
  <c r="AB649" i="1"/>
  <c r="C644" i="1"/>
  <c r="Y643" i="1"/>
  <c r="Z643" i="1"/>
  <c r="AA643" i="1" s="1"/>
  <c r="AH643" i="1" s="1"/>
  <c r="AJ644" i="1"/>
  <c r="I644" i="1"/>
  <c r="H644" i="1" s="1"/>
  <c r="M629" i="1"/>
  <c r="N629" i="1" s="1"/>
  <c r="P629" i="1"/>
  <c r="Q629" i="1"/>
  <c r="L630" i="1"/>
  <c r="F627" i="1"/>
  <c r="J627" i="1" s="1"/>
  <c r="X644" i="1"/>
  <c r="K644" i="1"/>
  <c r="A645" i="1"/>
  <c r="Z644" i="1" l="1"/>
  <c r="AA644" i="1" s="1"/>
  <c r="AH644" i="1" s="1"/>
  <c r="C645" i="1"/>
  <c r="AJ645" i="1"/>
  <c r="I645" i="1"/>
  <c r="H645" i="1" s="1"/>
  <c r="Y644" i="1"/>
  <c r="M630" i="1"/>
  <c r="N630" i="1" s="1"/>
  <c r="P630" i="1"/>
  <c r="Q630" i="1"/>
  <c r="L631" i="1"/>
  <c r="F628" i="1"/>
  <c r="J628" i="1" s="1"/>
  <c r="O627" i="1"/>
  <c r="R627" i="1" s="1"/>
  <c r="A646" i="1"/>
  <c r="X645" i="1"/>
  <c r="K645" i="1"/>
  <c r="AB650" i="1"/>
  <c r="T625" i="1"/>
  <c r="AF625" i="1" s="1"/>
  <c r="S626" i="1"/>
  <c r="AC629" i="1"/>
  <c r="AE629" i="1" s="1"/>
  <c r="G629" i="1"/>
  <c r="AC630" i="1" l="1"/>
  <c r="AE630" i="1" s="1"/>
  <c r="G630" i="1"/>
  <c r="F629" i="1"/>
  <c r="J629" i="1" s="1"/>
  <c r="C646" i="1"/>
  <c r="Y645" i="1"/>
  <c r="AJ646" i="1"/>
  <c r="I646" i="1"/>
  <c r="H646" i="1" s="1"/>
  <c r="Z645" i="1"/>
  <c r="AA645" i="1" s="1"/>
  <c r="AH645" i="1" s="1"/>
  <c r="M631" i="1"/>
  <c r="N631" i="1" s="1"/>
  <c r="P631" i="1"/>
  <c r="Q631" i="1"/>
  <c r="L632" i="1"/>
  <c r="T626" i="1"/>
  <c r="AF626" i="1" s="1"/>
  <c r="S627" i="1"/>
  <c r="AB651" i="1"/>
  <c r="K646" i="1"/>
  <c r="X646" i="1"/>
  <c r="A647" i="1"/>
  <c r="O628" i="1"/>
  <c r="R628" i="1" s="1"/>
  <c r="Y646" i="1" l="1"/>
  <c r="C647" i="1"/>
  <c r="Z646" i="1"/>
  <c r="AA646" i="1" s="1"/>
  <c r="AH646" i="1" s="1"/>
  <c r="I647" i="1"/>
  <c r="H647" i="1" s="1"/>
  <c r="AJ647" i="1"/>
  <c r="M632" i="1"/>
  <c r="N632" i="1" s="1"/>
  <c r="P632" i="1"/>
  <c r="Q632" i="1"/>
  <c r="L633" i="1"/>
  <c r="T627" i="1"/>
  <c r="AF627" i="1" s="1"/>
  <c r="S628" i="1"/>
  <c r="F630" i="1"/>
  <c r="O630" i="1" s="1"/>
  <c r="R630" i="1" s="1"/>
  <c r="K647" i="1"/>
  <c r="X647" i="1"/>
  <c r="A648" i="1"/>
  <c r="AB652" i="1"/>
  <c r="O629" i="1"/>
  <c r="R629" i="1" s="1"/>
  <c r="AC631" i="1"/>
  <c r="AE631" i="1" s="1"/>
  <c r="G631" i="1"/>
  <c r="J630" i="1" l="1"/>
  <c r="AC632" i="1"/>
  <c r="AE632" i="1" s="1"/>
  <c r="G632" i="1"/>
  <c r="T628" i="1"/>
  <c r="AF628" i="1" s="1"/>
  <c r="S629" i="1"/>
  <c r="M633" i="1"/>
  <c r="N633" i="1" s="1"/>
  <c r="P633" i="1"/>
  <c r="Q633" i="1"/>
  <c r="L634" i="1"/>
  <c r="F631" i="1"/>
  <c r="O631" i="1" s="1"/>
  <c r="R631" i="1" s="1"/>
  <c r="AB653" i="1"/>
  <c r="Y647" i="1"/>
  <c r="I648" i="1"/>
  <c r="H648" i="1" s="1"/>
  <c r="Z647" i="1"/>
  <c r="AA647" i="1" s="1"/>
  <c r="AH647" i="1" s="1"/>
  <c r="C648" i="1"/>
  <c r="AJ648" i="1"/>
  <c r="X648" i="1"/>
  <c r="K648" i="1"/>
  <c r="A649" i="1"/>
  <c r="J631" i="1" l="1"/>
  <c r="AB654" i="1"/>
  <c r="Y648" i="1"/>
  <c r="Z648" i="1"/>
  <c r="AA648" i="1" s="1"/>
  <c r="AH648" i="1" s="1"/>
  <c r="C649" i="1"/>
  <c r="I649" i="1"/>
  <c r="H649" i="1" s="1"/>
  <c r="AJ649" i="1"/>
  <c r="AC633" i="1"/>
  <c r="AE633" i="1" s="1"/>
  <c r="G633" i="1"/>
  <c r="F632" i="1"/>
  <c r="O632" i="1" s="1"/>
  <c r="R632" i="1" s="1"/>
  <c r="K649" i="1"/>
  <c r="X649" i="1"/>
  <c r="A650" i="1"/>
  <c r="M634" i="1"/>
  <c r="N634" i="1" s="1"/>
  <c r="P634" i="1"/>
  <c r="Q634" i="1"/>
  <c r="L635" i="1"/>
  <c r="T629" i="1"/>
  <c r="AF629" i="1" s="1"/>
  <c r="S630" i="1"/>
  <c r="J632" i="1" l="1"/>
  <c r="Y649" i="1"/>
  <c r="C650" i="1"/>
  <c r="AJ650" i="1"/>
  <c r="Z649" i="1"/>
  <c r="AA649" i="1" s="1"/>
  <c r="AH649" i="1" s="1"/>
  <c r="I650" i="1"/>
  <c r="H650" i="1" s="1"/>
  <c r="AB655" i="1"/>
  <c r="AC634" i="1"/>
  <c r="AE634" i="1" s="1"/>
  <c r="G634" i="1"/>
  <c r="T630" i="1"/>
  <c r="AF630" i="1" s="1"/>
  <c r="S631" i="1"/>
  <c r="M635" i="1"/>
  <c r="N635" i="1" s="1"/>
  <c r="P635" i="1"/>
  <c r="Q635" i="1"/>
  <c r="L636" i="1"/>
  <c r="F633" i="1"/>
  <c r="J633" i="1" s="1"/>
  <c r="X650" i="1"/>
  <c r="K650" i="1"/>
  <c r="A651" i="1"/>
  <c r="K651" i="1" l="1"/>
  <c r="A652" i="1"/>
  <c r="X651" i="1"/>
  <c r="O633" i="1"/>
  <c r="R633" i="1" s="1"/>
  <c r="F634" i="1"/>
  <c r="J634" i="1" s="1"/>
  <c r="AC635" i="1"/>
  <c r="AE635" i="1" s="1"/>
  <c r="G635" i="1"/>
  <c r="C651" i="1"/>
  <c r="Y650" i="1"/>
  <c r="AJ651" i="1"/>
  <c r="I651" i="1"/>
  <c r="H651" i="1" s="1"/>
  <c r="Z650" i="1"/>
  <c r="AA650" i="1" s="1"/>
  <c r="AH650" i="1" s="1"/>
  <c r="M636" i="1"/>
  <c r="N636" i="1" s="1"/>
  <c r="P636" i="1"/>
  <c r="Q636" i="1"/>
  <c r="L637" i="1"/>
  <c r="T631" i="1"/>
  <c r="AF631" i="1" s="1"/>
  <c r="S632" i="1"/>
  <c r="AB656" i="1"/>
  <c r="M637" i="1" l="1"/>
  <c r="N637" i="1" s="1"/>
  <c r="P637" i="1"/>
  <c r="Q637" i="1"/>
  <c r="L638" i="1"/>
  <c r="F635" i="1"/>
  <c r="J635" i="1" s="1"/>
  <c r="Z651" i="1"/>
  <c r="AA651" i="1" s="1"/>
  <c r="AH651" i="1" s="1"/>
  <c r="C652" i="1"/>
  <c r="AJ652" i="1"/>
  <c r="Y651" i="1"/>
  <c r="I652" i="1"/>
  <c r="H652" i="1" s="1"/>
  <c r="AB657" i="1"/>
  <c r="A653" i="1"/>
  <c r="K652" i="1"/>
  <c r="X652" i="1"/>
  <c r="T632" i="1"/>
  <c r="AF632" i="1" s="1"/>
  <c r="S633" i="1"/>
  <c r="O634" i="1"/>
  <c r="R634" i="1" s="1"/>
  <c r="AC636" i="1"/>
  <c r="AE636" i="1" s="1"/>
  <c r="G636" i="1"/>
  <c r="T633" i="1" l="1"/>
  <c r="AF633" i="1" s="1"/>
  <c r="S634" i="1"/>
  <c r="Y652" i="1"/>
  <c r="C653" i="1"/>
  <c r="AJ653" i="1"/>
  <c r="Z652" i="1"/>
  <c r="AA652" i="1" s="1"/>
  <c r="AH652" i="1" s="1"/>
  <c r="I653" i="1"/>
  <c r="H653" i="1" s="1"/>
  <c r="O635" i="1"/>
  <c r="R635" i="1" s="1"/>
  <c r="AC637" i="1"/>
  <c r="AE637" i="1" s="1"/>
  <c r="G637" i="1"/>
  <c r="AB658" i="1"/>
  <c r="F636" i="1"/>
  <c r="O636" i="1" s="1"/>
  <c r="R636" i="1" s="1"/>
  <c r="X653" i="1"/>
  <c r="K653" i="1"/>
  <c r="A654" i="1"/>
  <c r="M638" i="1"/>
  <c r="N638" i="1" s="1"/>
  <c r="P638" i="1"/>
  <c r="Q638" i="1"/>
  <c r="L639" i="1"/>
  <c r="J636" i="1" l="1"/>
  <c r="K654" i="1"/>
  <c r="A655" i="1"/>
  <c r="X654" i="1"/>
  <c r="AC638" i="1"/>
  <c r="AE638" i="1" s="1"/>
  <c r="G638" i="1"/>
  <c r="AB659" i="1"/>
  <c r="F637" i="1"/>
  <c r="J637" i="1" s="1"/>
  <c r="T634" i="1"/>
  <c r="AF634" i="1" s="1"/>
  <c r="S635" i="1"/>
  <c r="M639" i="1"/>
  <c r="N639" i="1" s="1"/>
  <c r="P639" i="1"/>
  <c r="Q639" i="1"/>
  <c r="L640" i="1"/>
  <c r="Y653" i="1"/>
  <c r="I654" i="1"/>
  <c r="H654" i="1" s="1"/>
  <c r="Z653" i="1"/>
  <c r="AA653" i="1" s="1"/>
  <c r="AH653" i="1" s="1"/>
  <c r="C654" i="1"/>
  <c r="AJ654" i="1"/>
  <c r="M640" i="1" l="1"/>
  <c r="N640" i="1" s="1"/>
  <c r="P640" i="1"/>
  <c r="Q640" i="1"/>
  <c r="L641" i="1"/>
  <c r="T635" i="1"/>
  <c r="AF635" i="1" s="1"/>
  <c r="S636" i="1"/>
  <c r="AB660" i="1"/>
  <c r="AJ655" i="1"/>
  <c r="Y654" i="1"/>
  <c r="I655" i="1"/>
  <c r="H655" i="1" s="1"/>
  <c r="Z654" i="1"/>
  <c r="AA654" i="1" s="1"/>
  <c r="AH654" i="1" s="1"/>
  <c r="C655" i="1"/>
  <c r="A656" i="1"/>
  <c r="X655" i="1"/>
  <c r="K655" i="1"/>
  <c r="O637" i="1"/>
  <c r="R637" i="1" s="1"/>
  <c r="F638" i="1"/>
  <c r="J638" i="1" s="1"/>
  <c r="AC639" i="1"/>
  <c r="AE639" i="1" s="1"/>
  <c r="G639" i="1"/>
  <c r="F639" i="1" l="1"/>
  <c r="J639" i="1" s="1"/>
  <c r="O638" i="1"/>
  <c r="R638" i="1" s="1"/>
  <c r="X656" i="1"/>
  <c r="K656" i="1"/>
  <c r="A657" i="1"/>
  <c r="AB661" i="1"/>
  <c r="T636" i="1"/>
  <c r="AF636" i="1" s="1"/>
  <c r="S637" i="1"/>
  <c r="AC640" i="1"/>
  <c r="AE640" i="1" s="1"/>
  <c r="G640" i="1"/>
  <c r="Z655" i="1"/>
  <c r="AA655" i="1" s="1"/>
  <c r="AH655" i="1" s="1"/>
  <c r="AJ656" i="1"/>
  <c r="I656" i="1"/>
  <c r="H656" i="1" s="1"/>
  <c r="Y655" i="1"/>
  <c r="C656" i="1"/>
  <c r="M641" i="1"/>
  <c r="N641" i="1" s="1"/>
  <c r="P641" i="1"/>
  <c r="Q641" i="1"/>
  <c r="L642" i="1"/>
  <c r="O639" i="1" l="1"/>
  <c r="R639" i="1" s="1"/>
  <c r="X657" i="1"/>
  <c r="K657" i="1"/>
  <c r="A658" i="1"/>
  <c r="AC641" i="1"/>
  <c r="AE641" i="1" s="1"/>
  <c r="G641" i="1"/>
  <c r="M642" i="1"/>
  <c r="N642" i="1" s="1"/>
  <c r="P642" i="1"/>
  <c r="Q642" i="1"/>
  <c r="L643" i="1"/>
  <c r="F640" i="1"/>
  <c r="O640" i="1" s="1"/>
  <c r="R640" i="1" s="1"/>
  <c r="AB662" i="1"/>
  <c r="T637" i="1"/>
  <c r="AF637" i="1" s="1"/>
  <c r="S638" i="1"/>
  <c r="Y656" i="1"/>
  <c r="AJ657" i="1"/>
  <c r="Z656" i="1"/>
  <c r="AA656" i="1" s="1"/>
  <c r="AH656" i="1" s="1"/>
  <c r="I657" i="1"/>
  <c r="H657" i="1" s="1"/>
  <c r="C657" i="1"/>
  <c r="J640" i="1" l="1"/>
  <c r="T638" i="1"/>
  <c r="AF638" i="1" s="1"/>
  <c r="S639" i="1"/>
  <c r="K658" i="1"/>
  <c r="X658" i="1"/>
  <c r="A659" i="1"/>
  <c r="AC642" i="1"/>
  <c r="AE642" i="1" s="1"/>
  <c r="G642" i="1"/>
  <c r="M643" i="1"/>
  <c r="N643" i="1" s="1"/>
  <c r="L644" i="1"/>
  <c r="F641" i="1"/>
  <c r="O641" i="1" s="1"/>
  <c r="R641" i="1" s="1"/>
  <c r="AB663" i="1"/>
  <c r="I658" i="1"/>
  <c r="H658" i="1" s="1"/>
  <c r="Y657" i="1"/>
  <c r="C658" i="1"/>
  <c r="Z657" i="1"/>
  <c r="AA657" i="1" s="1"/>
  <c r="AH657" i="1" s="1"/>
  <c r="AJ658" i="1"/>
  <c r="AB664" i="1" l="1"/>
  <c r="J641" i="1"/>
  <c r="G643" i="1"/>
  <c r="AC643" i="1"/>
  <c r="AE643" i="1" s="1"/>
  <c r="X659" i="1"/>
  <c r="A660" i="1"/>
  <c r="K659" i="1"/>
  <c r="T639" i="1"/>
  <c r="AF639" i="1" s="1"/>
  <c r="S640" i="1"/>
  <c r="M644" i="1"/>
  <c r="N644" i="1" s="1"/>
  <c r="L645" i="1"/>
  <c r="Y658" i="1"/>
  <c r="AJ659" i="1"/>
  <c r="Z658" i="1"/>
  <c r="AA658" i="1" s="1"/>
  <c r="AH658" i="1" s="1"/>
  <c r="I659" i="1"/>
  <c r="H659" i="1" s="1"/>
  <c r="C659" i="1"/>
  <c r="F642" i="1"/>
  <c r="J642" i="1" s="1"/>
  <c r="O642" i="1" l="1"/>
  <c r="P643" i="1" s="1"/>
  <c r="G644" i="1"/>
  <c r="AC644" i="1"/>
  <c r="AE644" i="1" s="1"/>
  <c r="T640" i="1"/>
  <c r="AF640" i="1" s="1"/>
  <c r="S641" i="1"/>
  <c r="X660" i="1"/>
  <c r="K660" i="1"/>
  <c r="A661" i="1"/>
  <c r="M645" i="1"/>
  <c r="N645" i="1" s="1"/>
  <c r="L646" i="1"/>
  <c r="C660" i="1"/>
  <c r="AJ660" i="1"/>
  <c r="Y659" i="1"/>
  <c r="I660" i="1"/>
  <c r="H660" i="1" s="1"/>
  <c r="Z659" i="1"/>
  <c r="AA659" i="1" s="1"/>
  <c r="AH659" i="1" s="1"/>
  <c r="AB665" i="1"/>
  <c r="F643" i="1"/>
  <c r="J643" i="1" s="1"/>
  <c r="R642" i="1" l="1"/>
  <c r="O643" i="1"/>
  <c r="AC645" i="1"/>
  <c r="AE645" i="1" s="1"/>
  <c r="G645" i="1"/>
  <c r="X661" i="1"/>
  <c r="K661" i="1"/>
  <c r="A662" i="1"/>
  <c r="T641" i="1"/>
  <c r="AF641" i="1" s="1"/>
  <c r="S642" i="1"/>
  <c r="F644" i="1"/>
  <c r="J644" i="1" s="1"/>
  <c r="I661" i="1"/>
  <c r="H661" i="1" s="1"/>
  <c r="Y660" i="1"/>
  <c r="Z660" i="1"/>
  <c r="AA660" i="1" s="1"/>
  <c r="AH660" i="1" s="1"/>
  <c r="C661" i="1"/>
  <c r="AJ661" i="1"/>
  <c r="AB666" i="1"/>
  <c r="M646" i="1"/>
  <c r="N646" i="1" s="1"/>
  <c r="L647" i="1"/>
  <c r="Q643" i="1"/>
  <c r="Q644" i="1" s="1"/>
  <c r="Q645" i="1" s="1"/>
  <c r="Q646" i="1" s="1"/>
  <c r="P644" i="1"/>
  <c r="P645" i="1" s="1"/>
  <c r="P646" i="1" s="1"/>
  <c r="O644" i="1" l="1"/>
  <c r="R644" i="1" s="1"/>
  <c r="T642" i="1"/>
  <c r="S643" i="1"/>
  <c r="AJ662" i="1"/>
  <c r="Y661" i="1"/>
  <c r="I662" i="1"/>
  <c r="H662" i="1" s="1"/>
  <c r="Z661" i="1"/>
  <c r="AA661" i="1" s="1"/>
  <c r="AH661" i="1" s="1"/>
  <c r="C662" i="1"/>
  <c r="G646" i="1"/>
  <c r="AC646" i="1"/>
  <c r="AE646" i="1" s="1"/>
  <c r="F645" i="1"/>
  <c r="J645" i="1" s="1"/>
  <c r="AB667" i="1"/>
  <c r="M647" i="1"/>
  <c r="N647" i="1" s="1"/>
  <c r="P647" i="1"/>
  <c r="Q647" i="1"/>
  <c r="L648" i="1"/>
  <c r="R643" i="1"/>
  <c r="K662" i="1"/>
  <c r="X662" i="1"/>
  <c r="A663" i="1"/>
  <c r="O645" i="1" l="1"/>
  <c r="R645" i="1" s="1"/>
  <c r="K663" i="1"/>
  <c r="A664" i="1"/>
  <c r="X663" i="1"/>
  <c r="G647" i="1"/>
  <c r="AC647" i="1"/>
  <c r="AE647" i="1" s="1"/>
  <c r="Y662" i="1"/>
  <c r="I663" i="1"/>
  <c r="H663" i="1" s="1"/>
  <c r="Z662" i="1"/>
  <c r="AA662" i="1" s="1"/>
  <c r="AH662" i="1" s="1"/>
  <c r="C663" i="1"/>
  <c r="AJ663" i="1"/>
  <c r="M648" i="1"/>
  <c r="N648" i="1" s="1"/>
  <c r="P648" i="1"/>
  <c r="Q648" i="1"/>
  <c r="L649" i="1"/>
  <c r="T643" i="1"/>
  <c r="AF643" i="1" s="1"/>
  <c r="S644" i="1"/>
  <c r="AB668" i="1"/>
  <c r="F646" i="1"/>
  <c r="J646" i="1" s="1"/>
  <c r="AF642" i="1"/>
  <c r="AA642" i="1"/>
  <c r="AH642" i="1" l="1"/>
  <c r="O646" i="1"/>
  <c r="R646" i="1" s="1"/>
  <c r="T644" i="1"/>
  <c r="AF644" i="1" s="1"/>
  <c r="S645" i="1"/>
  <c r="F647" i="1"/>
  <c r="J647" i="1" s="1"/>
  <c r="AJ664" i="1"/>
  <c r="Y663" i="1"/>
  <c r="I664" i="1"/>
  <c r="H664" i="1" s="1"/>
  <c r="Z663" i="1"/>
  <c r="AA663" i="1" s="1"/>
  <c r="AH663" i="1" s="1"/>
  <c r="C664" i="1"/>
  <c r="AC648" i="1"/>
  <c r="AE648" i="1" s="1"/>
  <c r="G648" i="1"/>
  <c r="X664" i="1"/>
  <c r="K664" i="1"/>
  <c r="A665" i="1"/>
  <c r="AB669" i="1"/>
  <c r="M649" i="1"/>
  <c r="N649" i="1" s="1"/>
  <c r="P649" i="1"/>
  <c r="Q649" i="1"/>
  <c r="L650" i="1"/>
  <c r="O647" i="1" l="1"/>
  <c r="R647" i="1" s="1"/>
  <c r="AC649" i="1"/>
  <c r="AE649" i="1" s="1"/>
  <c r="G649" i="1"/>
  <c r="X665" i="1"/>
  <c r="K665" i="1"/>
  <c r="A666" i="1"/>
  <c r="F648" i="1"/>
  <c r="J648" i="1" s="1"/>
  <c r="AB670" i="1"/>
  <c r="M650" i="1"/>
  <c r="N650" i="1" s="1"/>
  <c r="P650" i="1"/>
  <c r="Q650" i="1"/>
  <c r="L651" i="1"/>
  <c r="AJ665" i="1"/>
  <c r="I665" i="1"/>
  <c r="H665" i="1" s="1"/>
  <c r="Y664" i="1"/>
  <c r="C665" i="1"/>
  <c r="Z664" i="1"/>
  <c r="AA664" i="1" s="1"/>
  <c r="AH664" i="1" s="1"/>
  <c r="T645" i="1"/>
  <c r="AF645" i="1" s="1"/>
  <c r="S646" i="1"/>
  <c r="O648" i="1" l="1"/>
  <c r="R648" i="1" s="1"/>
  <c r="AC650" i="1"/>
  <c r="AE650" i="1" s="1"/>
  <c r="G650" i="1"/>
  <c r="Z665" i="1"/>
  <c r="AA665" i="1" s="1"/>
  <c r="AH665" i="1" s="1"/>
  <c r="C666" i="1"/>
  <c r="AJ666" i="1"/>
  <c r="I666" i="1"/>
  <c r="H666" i="1" s="1"/>
  <c r="Y665" i="1"/>
  <c r="M651" i="1"/>
  <c r="N651" i="1" s="1"/>
  <c r="P651" i="1"/>
  <c r="Q651" i="1"/>
  <c r="L652" i="1"/>
  <c r="X666" i="1"/>
  <c r="K666" i="1"/>
  <c r="A667" i="1"/>
  <c r="F649" i="1"/>
  <c r="J649" i="1" s="1"/>
  <c r="AB671" i="1"/>
  <c r="T646" i="1"/>
  <c r="AF646" i="1" s="1"/>
  <c r="S647" i="1"/>
  <c r="AB672" i="1" l="1"/>
  <c r="O649" i="1"/>
  <c r="R649" i="1" s="1"/>
  <c r="T647" i="1"/>
  <c r="AF647" i="1" s="1"/>
  <c r="S648" i="1"/>
  <c r="Y666" i="1"/>
  <c r="Z666" i="1"/>
  <c r="AA666" i="1" s="1"/>
  <c r="AH666" i="1" s="1"/>
  <c r="C667" i="1"/>
  <c r="AJ667" i="1"/>
  <c r="I667" i="1"/>
  <c r="H667" i="1" s="1"/>
  <c r="F650" i="1"/>
  <c r="J650" i="1" s="1"/>
  <c r="AC651" i="1"/>
  <c r="AE651" i="1" s="1"/>
  <c r="G651" i="1"/>
  <c r="A668" i="1"/>
  <c r="X667" i="1"/>
  <c r="K667" i="1"/>
  <c r="M652" i="1"/>
  <c r="N652" i="1" s="1"/>
  <c r="P652" i="1"/>
  <c r="Q652" i="1"/>
  <c r="L653" i="1"/>
  <c r="M653" i="1" l="1"/>
  <c r="N653" i="1" s="1"/>
  <c r="P653" i="1"/>
  <c r="Q653" i="1"/>
  <c r="L654" i="1"/>
  <c r="F651" i="1"/>
  <c r="O651" i="1" s="1"/>
  <c r="R651" i="1" s="1"/>
  <c r="I668" i="1"/>
  <c r="H668" i="1" s="1"/>
  <c r="Y667" i="1"/>
  <c r="Z667" i="1"/>
  <c r="AA667" i="1" s="1"/>
  <c r="AH667" i="1" s="1"/>
  <c r="C668" i="1"/>
  <c r="AJ668" i="1"/>
  <c r="O650" i="1"/>
  <c r="R650" i="1" s="1"/>
  <c r="AB673" i="1"/>
  <c r="AC652" i="1"/>
  <c r="AE652" i="1" s="1"/>
  <c r="G652" i="1"/>
  <c r="A669" i="1"/>
  <c r="X668" i="1"/>
  <c r="K668" i="1"/>
  <c r="T648" i="1"/>
  <c r="AF648" i="1" s="1"/>
  <c r="S649" i="1"/>
  <c r="T649" i="1" l="1"/>
  <c r="AF649" i="1" s="1"/>
  <c r="S650" i="1"/>
  <c r="F652" i="1"/>
  <c r="J652" i="1" s="1"/>
  <c r="J651" i="1"/>
  <c r="AC653" i="1"/>
  <c r="AE653" i="1" s="1"/>
  <c r="G653" i="1"/>
  <c r="C669" i="1"/>
  <c r="Y668" i="1"/>
  <c r="AJ669" i="1"/>
  <c r="Z668" i="1"/>
  <c r="AA668" i="1" s="1"/>
  <c r="AH668" i="1" s="1"/>
  <c r="I669" i="1"/>
  <c r="H669" i="1" s="1"/>
  <c r="X669" i="1"/>
  <c r="K669" i="1"/>
  <c r="A670" i="1"/>
  <c r="AB674" i="1"/>
  <c r="M654" i="1"/>
  <c r="N654" i="1" s="1"/>
  <c r="P654" i="1"/>
  <c r="Q654" i="1"/>
  <c r="L655" i="1"/>
  <c r="AC654" i="1" l="1"/>
  <c r="AE654" i="1" s="1"/>
  <c r="G654" i="1"/>
  <c r="K670" i="1"/>
  <c r="A671" i="1"/>
  <c r="X670" i="1"/>
  <c r="F653" i="1"/>
  <c r="O653" i="1" s="1"/>
  <c r="R653" i="1" s="1"/>
  <c r="M655" i="1"/>
  <c r="N655" i="1" s="1"/>
  <c r="P655" i="1"/>
  <c r="Q655" i="1"/>
  <c r="L656" i="1"/>
  <c r="O652" i="1"/>
  <c r="R652" i="1" s="1"/>
  <c r="AB675" i="1"/>
  <c r="Z669" i="1"/>
  <c r="AA669" i="1" s="1"/>
  <c r="AH669" i="1" s="1"/>
  <c r="AJ670" i="1"/>
  <c r="I670" i="1"/>
  <c r="H670" i="1" s="1"/>
  <c r="Y669" i="1"/>
  <c r="C670" i="1"/>
  <c r="T650" i="1"/>
  <c r="AF650" i="1" s="1"/>
  <c r="S651" i="1"/>
  <c r="J653" i="1" l="1"/>
  <c r="AC655" i="1"/>
  <c r="AE655" i="1" s="1"/>
  <c r="G655" i="1"/>
  <c r="F654" i="1"/>
  <c r="J654" i="1" s="1"/>
  <c r="M656" i="1"/>
  <c r="N656" i="1" s="1"/>
  <c r="P656" i="1"/>
  <c r="Q656" i="1"/>
  <c r="L657" i="1"/>
  <c r="I671" i="1"/>
  <c r="H671" i="1" s="1"/>
  <c r="Y670" i="1"/>
  <c r="C671" i="1"/>
  <c r="AJ671" i="1"/>
  <c r="Z670" i="1"/>
  <c r="AA670" i="1" s="1"/>
  <c r="AH670" i="1" s="1"/>
  <c r="A672" i="1"/>
  <c r="X671" i="1"/>
  <c r="K671" i="1"/>
  <c r="AB676" i="1"/>
  <c r="T651" i="1"/>
  <c r="AF651" i="1" s="1"/>
  <c r="S652" i="1"/>
  <c r="AC656" i="1" l="1"/>
  <c r="AE656" i="1" s="1"/>
  <c r="G656" i="1"/>
  <c r="O654" i="1"/>
  <c r="R654" i="1" s="1"/>
  <c r="Z671" i="1"/>
  <c r="AA671" i="1" s="1"/>
  <c r="AH671" i="1" s="1"/>
  <c r="I672" i="1"/>
  <c r="H672" i="1" s="1"/>
  <c r="C672" i="1"/>
  <c r="Y671" i="1"/>
  <c r="AJ672" i="1"/>
  <c r="A673" i="1"/>
  <c r="X672" i="1"/>
  <c r="K672" i="1"/>
  <c r="M657" i="1"/>
  <c r="N657" i="1" s="1"/>
  <c r="P657" i="1"/>
  <c r="Q657" i="1"/>
  <c r="L658" i="1"/>
  <c r="AB677" i="1"/>
  <c r="T652" i="1"/>
  <c r="AF652" i="1" s="1"/>
  <c r="S653" i="1"/>
  <c r="F655" i="1"/>
  <c r="J655" i="1" s="1"/>
  <c r="O655" i="1" l="1"/>
  <c r="R655" i="1" s="1"/>
  <c r="Z672" i="1"/>
  <c r="AA672" i="1" s="1"/>
  <c r="AH672" i="1" s="1"/>
  <c r="C673" i="1"/>
  <c r="AJ673" i="1"/>
  <c r="I673" i="1"/>
  <c r="H673" i="1" s="1"/>
  <c r="Y672" i="1"/>
  <c r="X673" i="1"/>
  <c r="K673" i="1"/>
  <c r="A674" i="1"/>
  <c r="F656" i="1"/>
  <c r="J656" i="1" s="1"/>
  <c r="AC657" i="1"/>
  <c r="AE657" i="1" s="1"/>
  <c r="G657" i="1"/>
  <c r="AB678" i="1"/>
  <c r="T653" i="1"/>
  <c r="AF653" i="1" s="1"/>
  <c r="S654" i="1"/>
  <c r="M658" i="1"/>
  <c r="N658" i="1" s="1"/>
  <c r="P658" i="1"/>
  <c r="Q658" i="1"/>
  <c r="L659" i="1"/>
  <c r="O656" i="1" l="1"/>
  <c r="R656" i="1" s="1"/>
  <c r="M659" i="1"/>
  <c r="N659" i="1" s="1"/>
  <c r="P659" i="1"/>
  <c r="Q659" i="1"/>
  <c r="L660" i="1"/>
  <c r="T654" i="1"/>
  <c r="AF654" i="1" s="1"/>
  <c r="S655" i="1"/>
  <c r="C674" i="1"/>
  <c r="Z673" i="1"/>
  <c r="AJ674" i="1"/>
  <c r="I674" i="1"/>
  <c r="H674" i="1" s="1"/>
  <c r="Y673" i="1"/>
  <c r="AC658" i="1"/>
  <c r="AE658" i="1" s="1"/>
  <c r="G658" i="1"/>
  <c r="AB679" i="1"/>
  <c r="F657" i="1"/>
  <c r="J657" i="1" s="1"/>
  <c r="X674" i="1"/>
  <c r="K674" i="1"/>
  <c r="A675" i="1"/>
  <c r="K675" i="1" l="1"/>
  <c r="A676" i="1"/>
  <c r="X675" i="1"/>
  <c r="O657" i="1"/>
  <c r="R657" i="1" s="1"/>
  <c r="AB680" i="1"/>
  <c r="M660" i="1"/>
  <c r="N660" i="1" s="1"/>
  <c r="P660" i="1"/>
  <c r="Q660" i="1"/>
  <c r="L661" i="1"/>
  <c r="I675" i="1"/>
  <c r="H675" i="1" s="1"/>
  <c r="Y674" i="1"/>
  <c r="C675" i="1"/>
  <c r="Z674" i="1"/>
  <c r="AA674" i="1" s="1"/>
  <c r="AH674" i="1" s="1"/>
  <c r="AJ675" i="1"/>
  <c r="F658" i="1"/>
  <c r="O658" i="1" s="1"/>
  <c r="R658" i="1" s="1"/>
  <c r="T655" i="1"/>
  <c r="AF655" i="1" s="1"/>
  <c r="S656" i="1"/>
  <c r="AC659" i="1"/>
  <c r="AE659" i="1" s="1"/>
  <c r="G659" i="1"/>
  <c r="J658" i="1" l="1"/>
  <c r="F659" i="1"/>
  <c r="J659" i="1" s="1"/>
  <c r="M661" i="1"/>
  <c r="N661" i="1" s="1"/>
  <c r="P661" i="1"/>
  <c r="Q661" i="1"/>
  <c r="L662" i="1"/>
  <c r="AB681" i="1"/>
  <c r="X676" i="1"/>
  <c r="K676" i="1"/>
  <c r="A677" i="1"/>
  <c r="T656" i="1"/>
  <c r="AF656" i="1" s="1"/>
  <c r="S657" i="1"/>
  <c r="C676" i="1"/>
  <c r="Y675" i="1"/>
  <c r="AJ676" i="1"/>
  <c r="Z675" i="1"/>
  <c r="AA675" i="1" s="1"/>
  <c r="AH675" i="1" s="1"/>
  <c r="I676" i="1"/>
  <c r="H676" i="1" s="1"/>
  <c r="AC660" i="1"/>
  <c r="AE660" i="1" s="1"/>
  <c r="G660" i="1"/>
  <c r="AB682" i="1" l="1"/>
  <c r="O659" i="1"/>
  <c r="R659" i="1" s="1"/>
  <c r="Y676" i="1"/>
  <c r="C677" i="1"/>
  <c r="Z676" i="1"/>
  <c r="AA676" i="1" s="1"/>
  <c r="AH676" i="1" s="1"/>
  <c r="AJ677" i="1"/>
  <c r="I677" i="1"/>
  <c r="H677" i="1" s="1"/>
  <c r="AC661" i="1"/>
  <c r="AE661" i="1" s="1"/>
  <c r="G661" i="1"/>
  <c r="F660" i="1"/>
  <c r="O660" i="1" s="1"/>
  <c r="R660" i="1" s="1"/>
  <c r="T657" i="1"/>
  <c r="AF657" i="1" s="1"/>
  <c r="S658" i="1"/>
  <c r="X677" i="1"/>
  <c r="A678" i="1"/>
  <c r="K677" i="1"/>
  <c r="M662" i="1"/>
  <c r="N662" i="1" s="1"/>
  <c r="P662" i="1"/>
  <c r="Q662" i="1"/>
  <c r="L663" i="1"/>
  <c r="X678" i="1" l="1"/>
  <c r="K678" i="1"/>
  <c r="A679" i="1"/>
  <c r="J660" i="1"/>
  <c r="AC662" i="1"/>
  <c r="AE662" i="1" s="1"/>
  <c r="G662" i="1"/>
  <c r="C678" i="1"/>
  <c r="Z677" i="1"/>
  <c r="AA677" i="1" s="1"/>
  <c r="AH677" i="1" s="1"/>
  <c r="AJ678" i="1"/>
  <c r="I678" i="1"/>
  <c r="H678" i="1" s="1"/>
  <c r="Y677" i="1"/>
  <c r="T658" i="1"/>
  <c r="AF658" i="1" s="1"/>
  <c r="S659" i="1"/>
  <c r="AB683" i="1"/>
  <c r="M663" i="1"/>
  <c r="N663" i="1" s="1"/>
  <c r="P663" i="1"/>
  <c r="Q663" i="1"/>
  <c r="L664" i="1"/>
  <c r="F661" i="1"/>
  <c r="J661" i="1" s="1"/>
  <c r="O661" i="1" l="1"/>
  <c r="R661" i="1" s="1"/>
  <c r="AB684" i="1"/>
  <c r="I679" i="1"/>
  <c r="H679" i="1" s="1"/>
  <c r="Y678" i="1"/>
  <c r="C679" i="1"/>
  <c r="AJ679" i="1"/>
  <c r="Z678" i="1"/>
  <c r="AA678" i="1" s="1"/>
  <c r="AH678" i="1" s="1"/>
  <c r="AC663" i="1"/>
  <c r="AE663" i="1" s="1"/>
  <c r="G663" i="1"/>
  <c r="M664" i="1"/>
  <c r="N664" i="1" s="1"/>
  <c r="P664" i="1"/>
  <c r="Q664" i="1"/>
  <c r="L665" i="1"/>
  <c r="T659" i="1"/>
  <c r="AF659" i="1" s="1"/>
  <c r="S660" i="1"/>
  <c r="F662" i="1"/>
  <c r="J662" i="1" s="1"/>
  <c r="K679" i="1"/>
  <c r="A680" i="1"/>
  <c r="X679" i="1"/>
  <c r="O662" i="1" l="1"/>
  <c r="R662" i="1" s="1"/>
  <c r="A681" i="1"/>
  <c r="X680" i="1"/>
  <c r="K680" i="1"/>
  <c r="F663" i="1"/>
  <c r="O663" i="1" s="1"/>
  <c r="R663" i="1" s="1"/>
  <c r="T660" i="1"/>
  <c r="AF660" i="1" s="1"/>
  <c r="S661" i="1"/>
  <c r="AC664" i="1"/>
  <c r="AE664" i="1" s="1"/>
  <c r="G664" i="1"/>
  <c r="AB685" i="1"/>
  <c r="I680" i="1"/>
  <c r="H680" i="1" s="1"/>
  <c r="Y679" i="1"/>
  <c r="Z679" i="1"/>
  <c r="AA679" i="1" s="1"/>
  <c r="AH679" i="1" s="1"/>
  <c r="C680" i="1"/>
  <c r="AJ680" i="1"/>
  <c r="M665" i="1"/>
  <c r="N665" i="1" s="1"/>
  <c r="P665" i="1"/>
  <c r="Q665" i="1"/>
  <c r="L666" i="1"/>
  <c r="J663" i="1" l="1"/>
  <c r="AC665" i="1"/>
  <c r="AE665" i="1" s="1"/>
  <c r="G665" i="1"/>
  <c r="AB686" i="1"/>
  <c r="Y680" i="1"/>
  <c r="AJ681" i="1"/>
  <c r="Z680" i="1"/>
  <c r="AA680" i="1" s="1"/>
  <c r="AH680" i="1" s="1"/>
  <c r="I681" i="1"/>
  <c r="H681" i="1" s="1"/>
  <c r="C681" i="1"/>
  <c r="M666" i="1"/>
  <c r="N666" i="1" s="1"/>
  <c r="P666" i="1"/>
  <c r="Q666" i="1"/>
  <c r="L667" i="1"/>
  <c r="F664" i="1"/>
  <c r="O664" i="1" s="1"/>
  <c r="R664" i="1" s="1"/>
  <c r="A682" i="1"/>
  <c r="X681" i="1"/>
  <c r="K681" i="1"/>
  <c r="T661" i="1"/>
  <c r="AF661" i="1" s="1"/>
  <c r="S662" i="1"/>
  <c r="J664" i="1" l="1"/>
  <c r="AC666" i="1"/>
  <c r="AE666" i="1" s="1"/>
  <c r="G666" i="1"/>
  <c r="X682" i="1"/>
  <c r="K682" i="1"/>
  <c r="A683" i="1"/>
  <c r="M667" i="1"/>
  <c r="N667" i="1" s="1"/>
  <c r="P667" i="1"/>
  <c r="Q667" i="1"/>
  <c r="L668" i="1"/>
  <c r="AB687" i="1"/>
  <c r="Y681" i="1"/>
  <c r="C682" i="1"/>
  <c r="Z681" i="1"/>
  <c r="AA681" i="1" s="1"/>
  <c r="AH681" i="1" s="1"/>
  <c r="AJ682" i="1"/>
  <c r="I682" i="1"/>
  <c r="H682" i="1" s="1"/>
  <c r="F665" i="1"/>
  <c r="J665" i="1" s="1"/>
  <c r="T662" i="1"/>
  <c r="AF662" i="1" s="1"/>
  <c r="S663" i="1"/>
  <c r="O665" i="1" l="1"/>
  <c r="R665" i="1" s="1"/>
  <c r="M668" i="1"/>
  <c r="N668" i="1" s="1"/>
  <c r="P668" i="1"/>
  <c r="Q668" i="1"/>
  <c r="L669" i="1"/>
  <c r="Y682" i="1"/>
  <c r="C683" i="1"/>
  <c r="AJ683" i="1"/>
  <c r="Z682" i="1"/>
  <c r="AA682" i="1" s="1"/>
  <c r="AH682" i="1" s="1"/>
  <c r="I683" i="1"/>
  <c r="H683" i="1" s="1"/>
  <c r="T663" i="1"/>
  <c r="AF663" i="1" s="1"/>
  <c r="S664" i="1"/>
  <c r="X683" i="1"/>
  <c r="K683" i="1"/>
  <c r="A684" i="1"/>
  <c r="AB688" i="1"/>
  <c r="F666" i="1"/>
  <c r="O666" i="1" s="1"/>
  <c r="R666" i="1" s="1"/>
  <c r="AC667" i="1"/>
  <c r="AE667" i="1" s="1"/>
  <c r="G667" i="1"/>
  <c r="J666" i="1" l="1"/>
  <c r="AC668" i="1"/>
  <c r="AE668" i="1" s="1"/>
  <c r="G668" i="1"/>
  <c r="K684" i="1"/>
  <c r="X684" i="1"/>
  <c r="A685" i="1"/>
  <c r="T664" i="1"/>
  <c r="AF664" i="1" s="1"/>
  <c r="S665" i="1"/>
  <c r="M669" i="1"/>
  <c r="N669" i="1" s="1"/>
  <c r="P669" i="1"/>
  <c r="Q669" i="1"/>
  <c r="L670" i="1"/>
  <c r="Z683" i="1"/>
  <c r="AA683" i="1" s="1"/>
  <c r="AH683" i="1" s="1"/>
  <c r="C684" i="1"/>
  <c r="AJ684" i="1"/>
  <c r="Y683" i="1"/>
  <c r="I684" i="1"/>
  <c r="H684" i="1" s="1"/>
  <c r="F667" i="1"/>
  <c r="O667" i="1" s="1"/>
  <c r="R667" i="1" s="1"/>
  <c r="AB689" i="1"/>
  <c r="J667" i="1" l="1"/>
  <c r="AC669" i="1"/>
  <c r="AE669" i="1" s="1"/>
  <c r="G669" i="1"/>
  <c r="X685" i="1"/>
  <c r="K685" i="1"/>
  <c r="A686" i="1"/>
  <c r="AB690" i="1"/>
  <c r="M670" i="1"/>
  <c r="N670" i="1" s="1"/>
  <c r="P670" i="1"/>
  <c r="Q670" i="1"/>
  <c r="L671" i="1"/>
  <c r="T665" i="1"/>
  <c r="AF665" i="1" s="1"/>
  <c r="S666" i="1"/>
  <c r="Z684" i="1"/>
  <c r="AA684" i="1" s="1"/>
  <c r="AH684" i="1" s="1"/>
  <c r="C685" i="1"/>
  <c r="AJ685" i="1"/>
  <c r="I685" i="1"/>
  <c r="H685" i="1" s="1"/>
  <c r="Y684" i="1"/>
  <c r="F668" i="1"/>
  <c r="J668" i="1" s="1"/>
  <c r="O668" i="1" l="1"/>
  <c r="R668" i="1" s="1"/>
  <c r="T666" i="1"/>
  <c r="AF666" i="1" s="1"/>
  <c r="S667" i="1"/>
  <c r="AC670" i="1"/>
  <c r="AE670" i="1" s="1"/>
  <c r="G670" i="1"/>
  <c r="AB691" i="1"/>
  <c r="I686" i="1"/>
  <c r="H686" i="1" s="1"/>
  <c r="Y685" i="1"/>
  <c r="C686" i="1"/>
  <c r="Z685" i="1"/>
  <c r="AA685" i="1" s="1"/>
  <c r="AH685" i="1" s="1"/>
  <c r="AJ686" i="1"/>
  <c r="M671" i="1"/>
  <c r="N671" i="1" s="1"/>
  <c r="P671" i="1"/>
  <c r="Q671" i="1"/>
  <c r="L672" i="1"/>
  <c r="F669" i="1"/>
  <c r="J669" i="1" s="1"/>
  <c r="K686" i="1"/>
  <c r="A687" i="1"/>
  <c r="X686" i="1"/>
  <c r="Y686" i="1" l="1"/>
  <c r="C687" i="1"/>
  <c r="AJ687" i="1"/>
  <c r="Z686" i="1"/>
  <c r="AA686" i="1" s="1"/>
  <c r="AH686" i="1" s="1"/>
  <c r="I687" i="1"/>
  <c r="H687" i="1" s="1"/>
  <c r="O669" i="1"/>
  <c r="R669" i="1" s="1"/>
  <c r="AB692" i="1"/>
  <c r="AC671" i="1"/>
  <c r="AE671" i="1" s="1"/>
  <c r="G671" i="1"/>
  <c r="F670" i="1"/>
  <c r="J670" i="1" s="1"/>
  <c r="M672" i="1"/>
  <c r="N672" i="1" s="1"/>
  <c r="P672" i="1"/>
  <c r="Q672" i="1"/>
  <c r="L673" i="1"/>
  <c r="K687" i="1"/>
  <c r="X687" i="1"/>
  <c r="A688" i="1"/>
  <c r="T667" i="1"/>
  <c r="AF667" i="1" s="1"/>
  <c r="S668" i="1"/>
  <c r="T668" i="1" l="1"/>
  <c r="AF668" i="1" s="1"/>
  <c r="S669" i="1"/>
  <c r="F671" i="1"/>
  <c r="J671" i="1" s="1"/>
  <c r="AC672" i="1"/>
  <c r="AE672" i="1" s="1"/>
  <c r="G672" i="1"/>
  <c r="O670" i="1"/>
  <c r="R670" i="1" s="1"/>
  <c r="A689" i="1"/>
  <c r="X688" i="1"/>
  <c r="K688" i="1"/>
  <c r="Y687" i="1"/>
  <c r="I688" i="1"/>
  <c r="H688" i="1" s="1"/>
  <c r="Z687" i="1"/>
  <c r="AA687" i="1" s="1"/>
  <c r="AH687" i="1" s="1"/>
  <c r="C688" i="1"/>
  <c r="AJ688" i="1"/>
  <c r="M673" i="1"/>
  <c r="N673" i="1" s="1"/>
  <c r="P673" i="1"/>
  <c r="Q673" i="1"/>
  <c r="L674" i="1"/>
  <c r="AB693" i="1"/>
  <c r="O671" i="1" l="1"/>
  <c r="R671" i="1" s="1"/>
  <c r="AC673" i="1"/>
  <c r="AE673" i="1" s="1"/>
  <c r="G673" i="1"/>
  <c r="I689" i="1"/>
  <c r="H689" i="1" s="1"/>
  <c r="Y688" i="1"/>
  <c r="Z688" i="1"/>
  <c r="AA688" i="1" s="1"/>
  <c r="AH688" i="1" s="1"/>
  <c r="C689" i="1"/>
  <c r="AJ689" i="1"/>
  <c r="T669" i="1"/>
  <c r="AF669" i="1" s="1"/>
  <c r="S670" i="1"/>
  <c r="AB694" i="1"/>
  <c r="M674" i="1"/>
  <c r="N674" i="1" s="1"/>
  <c r="L675" i="1"/>
  <c r="A690" i="1"/>
  <c r="X689" i="1"/>
  <c r="K689" i="1"/>
  <c r="F672" i="1"/>
  <c r="J672" i="1" s="1"/>
  <c r="O672" i="1" l="1"/>
  <c r="R672" i="1" s="1"/>
  <c r="AB695" i="1"/>
  <c r="F673" i="1"/>
  <c r="J673" i="1" s="1"/>
  <c r="T670" i="1"/>
  <c r="AF670" i="1" s="1"/>
  <c r="S671" i="1"/>
  <c r="G674" i="1"/>
  <c r="AC674" i="1"/>
  <c r="AE674" i="1" s="1"/>
  <c r="C690" i="1"/>
  <c r="Y689" i="1"/>
  <c r="AJ690" i="1"/>
  <c r="Z689" i="1"/>
  <c r="AA689" i="1" s="1"/>
  <c r="AH689" i="1" s="1"/>
  <c r="I690" i="1"/>
  <c r="H690" i="1" s="1"/>
  <c r="X690" i="1"/>
  <c r="K690" i="1"/>
  <c r="A691" i="1"/>
  <c r="M675" i="1"/>
  <c r="N675" i="1" s="1"/>
  <c r="L676" i="1"/>
  <c r="F674" i="1" l="1"/>
  <c r="J674" i="1" s="1"/>
  <c r="O673" i="1"/>
  <c r="AB696" i="1"/>
  <c r="G675" i="1"/>
  <c r="AC675" i="1"/>
  <c r="AE675" i="1" s="1"/>
  <c r="Z690" i="1"/>
  <c r="AA690" i="1" s="1"/>
  <c r="AH690" i="1" s="1"/>
  <c r="AJ691" i="1"/>
  <c r="I691" i="1"/>
  <c r="H691" i="1" s="1"/>
  <c r="C691" i="1"/>
  <c r="Y690" i="1"/>
  <c r="T671" i="1"/>
  <c r="AF671" i="1" s="1"/>
  <c r="S672" i="1"/>
  <c r="X691" i="1"/>
  <c r="K691" i="1"/>
  <c r="A692" i="1"/>
  <c r="M676" i="1"/>
  <c r="N676" i="1" s="1"/>
  <c r="L677" i="1"/>
  <c r="AB697" i="1" l="1"/>
  <c r="O674" i="1"/>
  <c r="Y691" i="1"/>
  <c r="C692" i="1"/>
  <c r="AJ692" i="1"/>
  <c r="Z691" i="1"/>
  <c r="AA691" i="1" s="1"/>
  <c r="AH691" i="1" s="1"/>
  <c r="I692" i="1"/>
  <c r="H692" i="1" s="1"/>
  <c r="AC676" i="1"/>
  <c r="AE676" i="1" s="1"/>
  <c r="G676" i="1"/>
  <c r="X692" i="1"/>
  <c r="K692" i="1"/>
  <c r="A693" i="1"/>
  <c r="T672" i="1"/>
  <c r="AF672" i="1" s="1"/>
  <c r="S673" i="1"/>
  <c r="R673" i="1"/>
  <c r="P674" i="1"/>
  <c r="M677" i="1"/>
  <c r="N677" i="1" s="1"/>
  <c r="L678" i="1"/>
  <c r="F675" i="1"/>
  <c r="O675" i="1" s="1"/>
  <c r="J675" i="1" l="1"/>
  <c r="T673" i="1"/>
  <c r="S674" i="1"/>
  <c r="Z692" i="1"/>
  <c r="AA692" i="1" s="1"/>
  <c r="AH692" i="1" s="1"/>
  <c r="I693" i="1"/>
  <c r="H693" i="1" s="1"/>
  <c r="C693" i="1"/>
  <c r="Y692" i="1"/>
  <c r="AJ693" i="1"/>
  <c r="G677" i="1"/>
  <c r="AC677" i="1"/>
  <c r="AE677" i="1" s="1"/>
  <c r="X693" i="1"/>
  <c r="A694" i="1"/>
  <c r="K693" i="1"/>
  <c r="F676" i="1"/>
  <c r="O676" i="1" s="1"/>
  <c r="AB698" i="1"/>
  <c r="M678" i="1"/>
  <c r="N678" i="1" s="1"/>
  <c r="L679" i="1"/>
  <c r="Q674" i="1"/>
  <c r="Q675" i="1" s="1"/>
  <c r="Q676" i="1" s="1"/>
  <c r="Q677" i="1" s="1"/>
  <c r="Q678" i="1" s="1"/>
  <c r="P675" i="1"/>
  <c r="P676" i="1" s="1"/>
  <c r="P677" i="1" s="1"/>
  <c r="P678" i="1" s="1"/>
  <c r="J676" i="1" l="1"/>
  <c r="AB699" i="1"/>
  <c r="R676" i="1"/>
  <c r="F677" i="1"/>
  <c r="O677" i="1" s="1"/>
  <c r="R677" i="1" s="1"/>
  <c r="A695" i="1"/>
  <c r="X694" i="1"/>
  <c r="K694" i="1"/>
  <c r="R674" i="1"/>
  <c r="G678" i="1"/>
  <c r="AC678" i="1"/>
  <c r="AE678" i="1" s="1"/>
  <c r="Z693" i="1"/>
  <c r="AA693" i="1" s="1"/>
  <c r="AH693" i="1" s="1"/>
  <c r="C694" i="1"/>
  <c r="AJ694" i="1"/>
  <c r="I694" i="1"/>
  <c r="H694" i="1" s="1"/>
  <c r="Y693" i="1"/>
  <c r="T674" i="1"/>
  <c r="AF674" i="1" s="1"/>
  <c r="S675" i="1"/>
  <c r="M679" i="1"/>
  <c r="N679" i="1" s="1"/>
  <c r="P679" i="1"/>
  <c r="Q679" i="1"/>
  <c r="L680" i="1"/>
  <c r="AF673" i="1"/>
  <c r="AA673" i="1"/>
  <c r="R675" i="1"/>
  <c r="AH673" i="1" l="1"/>
  <c r="F678" i="1"/>
  <c r="O678" i="1" s="1"/>
  <c r="R678" i="1" s="1"/>
  <c r="AJ695" i="1"/>
  <c r="I695" i="1"/>
  <c r="H695" i="1" s="1"/>
  <c r="Y694" i="1"/>
  <c r="Z694" i="1"/>
  <c r="AA694" i="1" s="1"/>
  <c r="AH694" i="1" s="1"/>
  <c r="C695" i="1"/>
  <c r="AC679" i="1"/>
  <c r="AE679" i="1" s="1"/>
  <c r="G679" i="1"/>
  <c r="J677" i="1"/>
  <c r="AB700" i="1"/>
  <c r="K695" i="1"/>
  <c r="X695" i="1"/>
  <c r="A696" i="1"/>
  <c r="M680" i="1"/>
  <c r="N680" i="1" s="1"/>
  <c r="P680" i="1"/>
  <c r="Q680" i="1"/>
  <c r="L681" i="1"/>
  <c r="T675" i="1"/>
  <c r="AF675" i="1" s="1"/>
  <c r="S676" i="1"/>
  <c r="AC680" i="1" l="1"/>
  <c r="AE680" i="1" s="1"/>
  <c r="G680" i="1"/>
  <c r="AB701" i="1"/>
  <c r="F679" i="1"/>
  <c r="J679" i="1" s="1"/>
  <c r="J678" i="1"/>
  <c r="C696" i="1"/>
  <c r="Y695" i="1"/>
  <c r="AJ696" i="1"/>
  <c r="I696" i="1"/>
  <c r="H696" i="1" s="1"/>
  <c r="Z695" i="1"/>
  <c r="AA695" i="1" s="1"/>
  <c r="AH695" i="1" s="1"/>
  <c r="M681" i="1"/>
  <c r="N681" i="1" s="1"/>
  <c r="P681" i="1"/>
  <c r="Q681" i="1"/>
  <c r="L682" i="1"/>
  <c r="T676" i="1"/>
  <c r="AF676" i="1" s="1"/>
  <c r="S677" i="1"/>
  <c r="K696" i="1"/>
  <c r="X696" i="1"/>
  <c r="A697" i="1"/>
  <c r="O679" i="1" l="1"/>
  <c r="R679" i="1" s="1"/>
  <c r="AB702" i="1"/>
  <c r="AC681" i="1"/>
  <c r="AE681" i="1" s="1"/>
  <c r="G681" i="1"/>
  <c r="K697" i="1"/>
  <c r="X697" i="1"/>
  <c r="A698" i="1"/>
  <c r="T677" i="1"/>
  <c r="AF677" i="1" s="1"/>
  <c r="S678" i="1"/>
  <c r="Z696" i="1"/>
  <c r="AA696" i="1" s="1"/>
  <c r="AH696" i="1" s="1"/>
  <c r="C697" i="1"/>
  <c r="Y696" i="1"/>
  <c r="AJ697" i="1"/>
  <c r="I697" i="1"/>
  <c r="H697" i="1" s="1"/>
  <c r="M682" i="1"/>
  <c r="N682" i="1" s="1"/>
  <c r="P682" i="1"/>
  <c r="Q682" i="1"/>
  <c r="L683" i="1"/>
  <c r="F680" i="1"/>
  <c r="J680" i="1" s="1"/>
  <c r="O680" i="1" l="1"/>
  <c r="R680" i="1" s="1"/>
  <c r="AC682" i="1"/>
  <c r="AE682" i="1" s="1"/>
  <c r="G682" i="1"/>
  <c r="T678" i="1"/>
  <c r="AF678" i="1" s="1"/>
  <c r="S679" i="1"/>
  <c r="F681" i="1"/>
  <c r="O681" i="1" s="1"/>
  <c r="R681" i="1" s="1"/>
  <c r="M683" i="1"/>
  <c r="N683" i="1" s="1"/>
  <c r="P683" i="1"/>
  <c r="Q683" i="1"/>
  <c r="L684" i="1"/>
  <c r="AJ698" i="1"/>
  <c r="Z697" i="1"/>
  <c r="AA697" i="1" s="1"/>
  <c r="AH697" i="1" s="1"/>
  <c r="I698" i="1"/>
  <c r="H698" i="1" s="1"/>
  <c r="Y697" i="1"/>
  <c r="C698" i="1"/>
  <c r="X698" i="1"/>
  <c r="K698" i="1"/>
  <c r="A699" i="1"/>
  <c r="AB703" i="1"/>
  <c r="J681" i="1" l="1"/>
  <c r="Y698" i="1"/>
  <c r="C699" i="1"/>
  <c r="Z698" i="1"/>
  <c r="AA698" i="1" s="1"/>
  <c r="AH698" i="1" s="1"/>
  <c r="AJ699" i="1"/>
  <c r="I699" i="1"/>
  <c r="H699" i="1" s="1"/>
  <c r="F682" i="1"/>
  <c r="J682" i="1" s="1"/>
  <c r="AB704" i="1"/>
  <c r="X699" i="1"/>
  <c r="A700" i="1"/>
  <c r="K699" i="1"/>
  <c r="AC683" i="1"/>
  <c r="AE683" i="1" s="1"/>
  <c r="G683" i="1"/>
  <c r="T679" i="1"/>
  <c r="AF679" i="1" s="1"/>
  <c r="S680" i="1"/>
  <c r="M684" i="1"/>
  <c r="N684" i="1" s="1"/>
  <c r="P684" i="1"/>
  <c r="Q684" i="1"/>
  <c r="L685" i="1"/>
  <c r="O682" i="1" l="1"/>
  <c r="R682" i="1" s="1"/>
  <c r="T680" i="1"/>
  <c r="AF680" i="1" s="1"/>
  <c r="S681" i="1"/>
  <c r="X700" i="1"/>
  <c r="K700" i="1"/>
  <c r="A701" i="1"/>
  <c r="AC684" i="1"/>
  <c r="AE684" i="1" s="1"/>
  <c r="G684" i="1"/>
  <c r="M685" i="1"/>
  <c r="N685" i="1" s="1"/>
  <c r="P685" i="1"/>
  <c r="Q685" i="1"/>
  <c r="L686" i="1"/>
  <c r="F683" i="1"/>
  <c r="O683" i="1" s="1"/>
  <c r="R683" i="1" s="1"/>
  <c r="Z699" i="1"/>
  <c r="AA699" i="1" s="1"/>
  <c r="AH699" i="1" s="1"/>
  <c r="I700" i="1"/>
  <c r="H700" i="1" s="1"/>
  <c r="C700" i="1"/>
  <c r="AJ700" i="1"/>
  <c r="Y699" i="1"/>
  <c r="AB705" i="1"/>
  <c r="M686" i="1" l="1"/>
  <c r="N686" i="1" s="1"/>
  <c r="P686" i="1"/>
  <c r="Q686" i="1"/>
  <c r="L687" i="1"/>
  <c r="F684" i="1"/>
  <c r="J684" i="1" s="1"/>
  <c r="J683" i="1"/>
  <c r="X701" i="1"/>
  <c r="A702" i="1"/>
  <c r="K701" i="1"/>
  <c r="Y700" i="1"/>
  <c r="Z700" i="1"/>
  <c r="AA700" i="1" s="1"/>
  <c r="AH700" i="1" s="1"/>
  <c r="C701" i="1"/>
  <c r="AJ701" i="1"/>
  <c r="I701" i="1"/>
  <c r="H701" i="1" s="1"/>
  <c r="AB706" i="1"/>
  <c r="T681" i="1"/>
  <c r="AF681" i="1" s="1"/>
  <c r="S682" i="1"/>
  <c r="AC685" i="1"/>
  <c r="AE685" i="1" s="1"/>
  <c r="G685" i="1"/>
  <c r="AB707" i="1" l="1"/>
  <c r="F685" i="1"/>
  <c r="J685" i="1" s="1"/>
  <c r="K702" i="1"/>
  <c r="X702" i="1"/>
  <c r="A703" i="1"/>
  <c r="O684" i="1"/>
  <c r="R684" i="1" s="1"/>
  <c r="M687" i="1"/>
  <c r="N687" i="1" s="1"/>
  <c r="P687" i="1"/>
  <c r="Q687" i="1"/>
  <c r="L688" i="1"/>
  <c r="T682" i="1"/>
  <c r="AF682" i="1" s="1"/>
  <c r="S683" i="1"/>
  <c r="Z701" i="1"/>
  <c r="AA701" i="1" s="1"/>
  <c r="AH701" i="1" s="1"/>
  <c r="C702" i="1"/>
  <c r="AJ702" i="1"/>
  <c r="I702" i="1"/>
  <c r="H702" i="1" s="1"/>
  <c r="Y701" i="1"/>
  <c r="AC686" i="1"/>
  <c r="AE686" i="1" s="1"/>
  <c r="G686" i="1"/>
  <c r="O685" i="1" l="1"/>
  <c r="R685" i="1" s="1"/>
  <c r="M688" i="1"/>
  <c r="N688" i="1" s="1"/>
  <c r="P688" i="1"/>
  <c r="Q688" i="1"/>
  <c r="L689" i="1"/>
  <c r="AB708" i="1"/>
  <c r="F686" i="1"/>
  <c r="J686" i="1" s="1"/>
  <c r="T683" i="1"/>
  <c r="AF683" i="1" s="1"/>
  <c r="S684" i="1"/>
  <c r="A704" i="1"/>
  <c r="X703" i="1"/>
  <c r="K703" i="1"/>
  <c r="AC687" i="1"/>
  <c r="AE687" i="1" s="1"/>
  <c r="G687" i="1"/>
  <c r="AJ703" i="1"/>
  <c r="I703" i="1"/>
  <c r="H703" i="1" s="1"/>
  <c r="Z702" i="1"/>
  <c r="Y702" i="1"/>
  <c r="C703" i="1"/>
  <c r="O686" i="1" l="1"/>
  <c r="R686" i="1" s="1"/>
  <c r="AC688" i="1"/>
  <c r="AE688" i="1" s="1"/>
  <c r="G688" i="1"/>
  <c r="F687" i="1"/>
  <c r="O687" i="1" s="1"/>
  <c r="R687" i="1" s="1"/>
  <c r="K704" i="1"/>
  <c r="X704" i="1"/>
  <c r="A705" i="1"/>
  <c r="T684" i="1"/>
  <c r="AF684" i="1" s="1"/>
  <c r="S685" i="1"/>
  <c r="AB709" i="1"/>
  <c r="M689" i="1"/>
  <c r="N689" i="1" s="1"/>
  <c r="P689" i="1"/>
  <c r="Q689" i="1"/>
  <c r="L690" i="1"/>
  <c r="I704" i="1"/>
  <c r="H704" i="1" s="1"/>
  <c r="Y703" i="1"/>
  <c r="Z703" i="1"/>
  <c r="AA703" i="1" s="1"/>
  <c r="AH703" i="1" s="1"/>
  <c r="C704" i="1"/>
  <c r="AJ704" i="1"/>
  <c r="J687" i="1" l="1"/>
  <c r="T685" i="1"/>
  <c r="AF685" i="1" s="1"/>
  <c r="S686" i="1"/>
  <c r="Z704" i="1"/>
  <c r="AA704" i="1" s="1"/>
  <c r="AH704" i="1" s="1"/>
  <c r="C705" i="1"/>
  <c r="AJ705" i="1"/>
  <c r="Y704" i="1"/>
  <c r="I705" i="1"/>
  <c r="H705" i="1" s="1"/>
  <c r="F688" i="1"/>
  <c r="O688" i="1" s="1"/>
  <c r="R688" i="1" s="1"/>
  <c r="AB710" i="1"/>
  <c r="K705" i="1"/>
  <c r="X705" i="1"/>
  <c r="A706" i="1"/>
  <c r="AC689" i="1"/>
  <c r="AE689" i="1" s="1"/>
  <c r="G689" i="1"/>
  <c r="M690" i="1"/>
  <c r="N690" i="1" s="1"/>
  <c r="P690" i="1"/>
  <c r="Q690" i="1"/>
  <c r="L691" i="1"/>
  <c r="J688" i="1" l="1"/>
  <c r="C706" i="1"/>
  <c r="Y705" i="1"/>
  <c r="AJ706" i="1"/>
  <c r="I706" i="1"/>
  <c r="H706" i="1" s="1"/>
  <c r="Z705" i="1"/>
  <c r="AA705" i="1" s="1"/>
  <c r="AH705" i="1" s="1"/>
  <c r="AB711" i="1"/>
  <c r="AC690" i="1"/>
  <c r="AE690" i="1" s="1"/>
  <c r="G690" i="1"/>
  <c r="F689" i="1"/>
  <c r="O689" i="1" s="1"/>
  <c r="R689" i="1" s="1"/>
  <c r="M691" i="1"/>
  <c r="N691" i="1" s="1"/>
  <c r="P691" i="1"/>
  <c r="Q691" i="1"/>
  <c r="L692" i="1"/>
  <c r="X706" i="1"/>
  <c r="K706" i="1"/>
  <c r="A707" i="1"/>
  <c r="T686" i="1"/>
  <c r="AF686" i="1" s="1"/>
  <c r="S687" i="1"/>
  <c r="J689" i="1" l="1"/>
  <c r="AB712" i="1"/>
  <c r="AC691" i="1"/>
  <c r="AE691" i="1" s="1"/>
  <c r="G691" i="1"/>
  <c r="Y706" i="1"/>
  <c r="C707" i="1"/>
  <c r="Z706" i="1"/>
  <c r="AA706" i="1" s="1"/>
  <c r="AH706" i="1" s="1"/>
  <c r="AJ707" i="1"/>
  <c r="I707" i="1"/>
  <c r="H707" i="1" s="1"/>
  <c r="T687" i="1"/>
  <c r="AF687" i="1" s="1"/>
  <c r="S688" i="1"/>
  <c r="X707" i="1"/>
  <c r="K707" i="1"/>
  <c r="A708" i="1"/>
  <c r="M692" i="1"/>
  <c r="N692" i="1" s="1"/>
  <c r="P692" i="1"/>
  <c r="Q692" i="1"/>
  <c r="L693" i="1"/>
  <c r="F690" i="1"/>
  <c r="O690" i="1" s="1"/>
  <c r="R690" i="1" s="1"/>
  <c r="AC692" i="1" l="1"/>
  <c r="AE692" i="1" s="1"/>
  <c r="G692" i="1"/>
  <c r="M693" i="1"/>
  <c r="N693" i="1" s="1"/>
  <c r="P693" i="1"/>
  <c r="Q693" i="1"/>
  <c r="L694" i="1"/>
  <c r="T688" i="1"/>
  <c r="AF688" i="1" s="1"/>
  <c r="S689" i="1"/>
  <c r="F691" i="1"/>
  <c r="J691" i="1" s="1"/>
  <c r="AB713" i="1"/>
  <c r="J690" i="1"/>
  <c r="A709" i="1"/>
  <c r="X708" i="1"/>
  <c r="K708" i="1"/>
  <c r="C708" i="1"/>
  <c r="Y707" i="1"/>
  <c r="AJ708" i="1"/>
  <c r="I708" i="1"/>
  <c r="H708" i="1" s="1"/>
  <c r="Z707" i="1"/>
  <c r="AA707" i="1" s="1"/>
  <c r="AH707" i="1" s="1"/>
  <c r="O691" i="1" l="1"/>
  <c r="R691" i="1" s="1"/>
  <c r="K709" i="1"/>
  <c r="X709" i="1"/>
  <c r="A710" i="1"/>
  <c r="M694" i="1"/>
  <c r="N694" i="1" s="1"/>
  <c r="P694" i="1"/>
  <c r="Q694" i="1"/>
  <c r="L695" i="1"/>
  <c r="AC693" i="1"/>
  <c r="AE693" i="1" s="1"/>
  <c r="G693" i="1"/>
  <c r="AB714" i="1"/>
  <c r="F692" i="1"/>
  <c r="J692" i="1" s="1"/>
  <c r="AJ709" i="1"/>
  <c r="Z708" i="1"/>
  <c r="AA708" i="1" s="1"/>
  <c r="AH708" i="1" s="1"/>
  <c r="I709" i="1"/>
  <c r="H709" i="1" s="1"/>
  <c r="C709" i="1"/>
  <c r="Y708" i="1"/>
  <c r="T689" i="1"/>
  <c r="AF689" i="1" s="1"/>
  <c r="S690" i="1"/>
  <c r="O692" i="1" l="1"/>
  <c r="R692" i="1" s="1"/>
  <c r="T690" i="1"/>
  <c r="AF690" i="1" s="1"/>
  <c r="S691" i="1"/>
  <c r="M695" i="1"/>
  <c r="N695" i="1" s="1"/>
  <c r="P695" i="1"/>
  <c r="Q695" i="1"/>
  <c r="L696" i="1"/>
  <c r="Z709" i="1"/>
  <c r="AA709" i="1" s="1"/>
  <c r="AH709" i="1" s="1"/>
  <c r="AJ710" i="1"/>
  <c r="I710" i="1"/>
  <c r="H710" i="1" s="1"/>
  <c r="Y709" i="1"/>
  <c r="C710" i="1"/>
  <c r="X710" i="1"/>
  <c r="K710" i="1"/>
  <c r="A711" i="1"/>
  <c r="F693" i="1"/>
  <c r="J693" i="1" s="1"/>
  <c r="AC694" i="1"/>
  <c r="AE694" i="1" s="1"/>
  <c r="G694" i="1"/>
  <c r="AB715" i="1"/>
  <c r="O693" i="1" l="1"/>
  <c r="R693" i="1" s="1"/>
  <c r="F694" i="1"/>
  <c r="O694" i="1" s="1"/>
  <c r="R694" i="1" s="1"/>
  <c r="C711" i="1"/>
  <c r="Y710" i="1"/>
  <c r="AJ711" i="1"/>
  <c r="Z710" i="1"/>
  <c r="AA710" i="1" s="1"/>
  <c r="AH710" i="1" s="1"/>
  <c r="I711" i="1"/>
  <c r="H711" i="1" s="1"/>
  <c r="M696" i="1"/>
  <c r="N696" i="1" s="1"/>
  <c r="P696" i="1"/>
  <c r="Q696" i="1"/>
  <c r="L697" i="1"/>
  <c r="T691" i="1"/>
  <c r="AF691" i="1" s="1"/>
  <c r="S692" i="1"/>
  <c r="AC695" i="1"/>
  <c r="AE695" i="1" s="1"/>
  <c r="G695" i="1"/>
  <c r="AB716" i="1"/>
  <c r="X711" i="1"/>
  <c r="K711" i="1"/>
  <c r="A712" i="1"/>
  <c r="J694" i="1" l="1"/>
  <c r="Y711" i="1"/>
  <c r="AJ712" i="1"/>
  <c r="Z711" i="1"/>
  <c r="AA711" i="1" s="1"/>
  <c r="AH711" i="1" s="1"/>
  <c r="I712" i="1"/>
  <c r="H712" i="1" s="1"/>
  <c r="C712" i="1"/>
  <c r="X712" i="1"/>
  <c r="K712" i="1"/>
  <c r="A713" i="1"/>
  <c r="F695" i="1"/>
  <c r="J695" i="1" s="1"/>
  <c r="AB717" i="1"/>
  <c r="M697" i="1"/>
  <c r="N697" i="1" s="1"/>
  <c r="P697" i="1"/>
  <c r="Q697" i="1"/>
  <c r="L698" i="1"/>
  <c r="T692" i="1"/>
  <c r="AF692" i="1" s="1"/>
  <c r="S693" i="1"/>
  <c r="AC696" i="1"/>
  <c r="AE696" i="1" s="1"/>
  <c r="G696" i="1"/>
  <c r="O695" i="1" l="1"/>
  <c r="R695" i="1" s="1"/>
  <c r="F696" i="1"/>
  <c r="O696" i="1" s="1"/>
  <c r="R696" i="1" s="1"/>
  <c r="T693" i="1"/>
  <c r="AF693" i="1" s="1"/>
  <c r="S694" i="1"/>
  <c r="AB718" i="1"/>
  <c r="AJ713" i="1"/>
  <c r="I713" i="1"/>
  <c r="H713" i="1" s="1"/>
  <c r="Y712" i="1"/>
  <c r="Z712" i="1"/>
  <c r="AA712" i="1" s="1"/>
  <c r="AH712" i="1" s="1"/>
  <c r="C713" i="1"/>
  <c r="M698" i="1"/>
  <c r="N698" i="1" s="1"/>
  <c r="P698" i="1"/>
  <c r="Q698" i="1"/>
  <c r="L699" i="1"/>
  <c r="K713" i="1"/>
  <c r="A714" i="1"/>
  <c r="X713" i="1"/>
  <c r="AC697" i="1"/>
  <c r="AE697" i="1" s="1"/>
  <c r="G697" i="1"/>
  <c r="J696" i="1" l="1"/>
  <c r="AC698" i="1"/>
  <c r="AE698" i="1" s="1"/>
  <c r="G698" i="1"/>
  <c r="AB719" i="1"/>
  <c r="F697" i="1"/>
  <c r="J697" i="1" s="1"/>
  <c r="Y713" i="1"/>
  <c r="Z713" i="1"/>
  <c r="AA713" i="1" s="1"/>
  <c r="AH713" i="1" s="1"/>
  <c r="C714" i="1"/>
  <c r="AJ714" i="1"/>
  <c r="I714" i="1"/>
  <c r="H714" i="1" s="1"/>
  <c r="M699" i="1"/>
  <c r="N699" i="1" s="1"/>
  <c r="P699" i="1"/>
  <c r="Q699" i="1"/>
  <c r="L700" i="1"/>
  <c r="T694" i="1"/>
  <c r="AF694" i="1" s="1"/>
  <c r="S695" i="1"/>
  <c r="A715" i="1"/>
  <c r="K714" i="1"/>
  <c r="X714" i="1"/>
  <c r="K715" i="1" l="1"/>
  <c r="X715" i="1"/>
  <c r="A716" i="1"/>
  <c r="AC699" i="1"/>
  <c r="AE699" i="1" s="1"/>
  <c r="G699" i="1"/>
  <c r="O697" i="1"/>
  <c r="R697" i="1" s="1"/>
  <c r="T695" i="1"/>
  <c r="AF695" i="1" s="1"/>
  <c r="S696" i="1"/>
  <c r="M700" i="1"/>
  <c r="N700" i="1" s="1"/>
  <c r="P700" i="1"/>
  <c r="Q700" i="1"/>
  <c r="L701" i="1"/>
  <c r="F698" i="1"/>
  <c r="J698" i="1" s="1"/>
  <c r="AB720" i="1"/>
  <c r="C715" i="1"/>
  <c r="Y714" i="1"/>
  <c r="AJ715" i="1"/>
  <c r="Z714" i="1"/>
  <c r="AA714" i="1" s="1"/>
  <c r="AH714" i="1" s="1"/>
  <c r="I715" i="1"/>
  <c r="H715" i="1" s="1"/>
  <c r="AB721" i="1" l="1"/>
  <c r="F699" i="1"/>
  <c r="O699" i="1" s="1"/>
  <c r="R699" i="1" s="1"/>
  <c r="O698" i="1"/>
  <c r="R698" i="1" s="1"/>
  <c r="T696" i="1"/>
  <c r="AF696" i="1" s="1"/>
  <c r="S697" i="1"/>
  <c r="M701" i="1"/>
  <c r="N701" i="1" s="1"/>
  <c r="P701" i="1"/>
  <c r="Q701" i="1"/>
  <c r="L702" i="1"/>
  <c r="C716" i="1"/>
  <c r="Y715" i="1"/>
  <c r="AJ716" i="1"/>
  <c r="Z715" i="1"/>
  <c r="AA715" i="1" s="1"/>
  <c r="AH715" i="1" s="1"/>
  <c r="I716" i="1"/>
  <c r="H716" i="1" s="1"/>
  <c r="AC700" i="1"/>
  <c r="AE700" i="1" s="1"/>
  <c r="G700" i="1"/>
  <c r="A717" i="1"/>
  <c r="X716" i="1"/>
  <c r="K716" i="1"/>
  <c r="K717" i="1" l="1"/>
  <c r="X717" i="1"/>
  <c r="A718" i="1"/>
  <c r="AC701" i="1"/>
  <c r="AE701" i="1" s="1"/>
  <c r="G701" i="1"/>
  <c r="T697" i="1"/>
  <c r="AF697" i="1" s="1"/>
  <c r="S698" i="1"/>
  <c r="J699" i="1"/>
  <c r="AB722" i="1"/>
  <c r="F700" i="1"/>
  <c r="J700" i="1" s="1"/>
  <c r="AJ717" i="1"/>
  <c r="I717" i="1"/>
  <c r="H717" i="1" s="1"/>
  <c r="Y716" i="1"/>
  <c r="C717" i="1"/>
  <c r="Z716" i="1"/>
  <c r="AA716" i="1" s="1"/>
  <c r="AH716" i="1" s="1"/>
  <c r="M702" i="1"/>
  <c r="N702" i="1" s="1"/>
  <c r="P702" i="1"/>
  <c r="Q702" i="1"/>
  <c r="L703" i="1"/>
  <c r="O700" i="1" l="1"/>
  <c r="R700" i="1" s="1"/>
  <c r="AB723" i="1"/>
  <c r="F701" i="1"/>
  <c r="O701" i="1" s="1"/>
  <c r="R701" i="1" s="1"/>
  <c r="X718" i="1"/>
  <c r="K718" i="1"/>
  <c r="A719" i="1"/>
  <c r="M703" i="1"/>
  <c r="N703" i="1" s="1"/>
  <c r="L704" i="1"/>
  <c r="C718" i="1"/>
  <c r="AJ718" i="1"/>
  <c r="Y717" i="1"/>
  <c r="I718" i="1"/>
  <c r="H718" i="1" s="1"/>
  <c r="Z717" i="1"/>
  <c r="AA717" i="1" s="1"/>
  <c r="AH717" i="1" s="1"/>
  <c r="AC702" i="1"/>
  <c r="AE702" i="1" s="1"/>
  <c r="G702" i="1"/>
  <c r="T698" i="1"/>
  <c r="AF698" i="1" s="1"/>
  <c r="S699" i="1"/>
  <c r="G703" i="1" l="1"/>
  <c r="AC703" i="1"/>
  <c r="AE703" i="1" s="1"/>
  <c r="M704" i="1"/>
  <c r="N704" i="1" s="1"/>
  <c r="L705" i="1"/>
  <c r="X719" i="1"/>
  <c r="K719" i="1"/>
  <c r="A720" i="1"/>
  <c r="J701" i="1"/>
  <c r="AB724" i="1"/>
  <c r="T699" i="1"/>
  <c r="AF699" i="1" s="1"/>
  <c r="S700" i="1"/>
  <c r="F702" i="1"/>
  <c r="O702" i="1" s="1"/>
  <c r="Y718" i="1"/>
  <c r="I719" i="1"/>
  <c r="H719" i="1" s="1"/>
  <c r="Z718" i="1"/>
  <c r="AA718" i="1" s="1"/>
  <c r="AH718" i="1" s="1"/>
  <c r="C719" i="1"/>
  <c r="AJ719" i="1"/>
  <c r="J702" i="1" l="1"/>
  <c r="K720" i="1"/>
  <c r="A721" i="1"/>
  <c r="X720" i="1"/>
  <c r="R702" i="1"/>
  <c r="P703" i="1"/>
  <c r="M705" i="1"/>
  <c r="N705" i="1" s="1"/>
  <c r="L706" i="1"/>
  <c r="AB725" i="1"/>
  <c r="F703" i="1"/>
  <c r="O703" i="1" s="1"/>
  <c r="T700" i="1"/>
  <c r="AF700" i="1" s="1"/>
  <c r="S701" i="1"/>
  <c r="Z719" i="1"/>
  <c r="AA719" i="1" s="1"/>
  <c r="AH719" i="1" s="1"/>
  <c r="C720" i="1"/>
  <c r="AJ720" i="1"/>
  <c r="I720" i="1"/>
  <c r="H720" i="1" s="1"/>
  <c r="Y719" i="1"/>
  <c r="G704" i="1"/>
  <c r="AC704" i="1"/>
  <c r="AE704" i="1" s="1"/>
  <c r="Y720" i="1" l="1"/>
  <c r="I721" i="1"/>
  <c r="H721" i="1" s="1"/>
  <c r="Z720" i="1"/>
  <c r="AA720" i="1" s="1"/>
  <c r="AH720" i="1" s="1"/>
  <c r="C721" i="1"/>
  <c r="AJ721" i="1"/>
  <c r="G705" i="1"/>
  <c r="AC705" i="1"/>
  <c r="AE705" i="1" s="1"/>
  <c r="K721" i="1"/>
  <c r="A722" i="1"/>
  <c r="X721" i="1"/>
  <c r="J703" i="1"/>
  <c r="AB726" i="1"/>
  <c r="F704" i="1"/>
  <c r="J704" i="1" s="1"/>
  <c r="T701" i="1"/>
  <c r="AF701" i="1" s="1"/>
  <c r="S702" i="1"/>
  <c r="M706" i="1"/>
  <c r="N706" i="1" s="1"/>
  <c r="L707" i="1"/>
  <c r="Q703" i="1"/>
  <c r="Q704" i="1" s="1"/>
  <c r="Q705" i="1" s="1"/>
  <c r="Q706" i="1" s="1"/>
  <c r="P704" i="1"/>
  <c r="P705" i="1" s="1"/>
  <c r="P706" i="1" s="1"/>
  <c r="O704" i="1" l="1"/>
  <c r="R704" i="1" s="1"/>
  <c r="M707" i="1"/>
  <c r="N707" i="1" s="1"/>
  <c r="P707" i="1"/>
  <c r="Q707" i="1"/>
  <c r="L708" i="1"/>
  <c r="T702" i="1"/>
  <c r="S703" i="1"/>
  <c r="Y721" i="1"/>
  <c r="C722" i="1"/>
  <c r="Z721" i="1"/>
  <c r="AA721" i="1" s="1"/>
  <c r="AH721" i="1" s="1"/>
  <c r="AJ722" i="1"/>
  <c r="I722" i="1"/>
  <c r="H722" i="1" s="1"/>
  <c r="F705" i="1"/>
  <c r="O705" i="1" s="1"/>
  <c r="R705" i="1" s="1"/>
  <c r="K722" i="1"/>
  <c r="A723" i="1"/>
  <c r="X722" i="1"/>
  <c r="AB727" i="1"/>
  <c r="AC706" i="1"/>
  <c r="AE706" i="1" s="1"/>
  <c r="G706" i="1"/>
  <c r="R703" i="1"/>
  <c r="AB728" i="1" l="1"/>
  <c r="J705" i="1"/>
  <c r="T703" i="1"/>
  <c r="AF703" i="1" s="1"/>
  <c r="S704" i="1"/>
  <c r="AC707" i="1"/>
  <c r="AE707" i="1" s="1"/>
  <c r="G707" i="1"/>
  <c r="AF702" i="1"/>
  <c r="AA702" i="1"/>
  <c r="K723" i="1"/>
  <c r="X723" i="1"/>
  <c r="A724" i="1"/>
  <c r="M708" i="1"/>
  <c r="N708" i="1" s="1"/>
  <c r="P708" i="1"/>
  <c r="Q708" i="1"/>
  <c r="L709" i="1"/>
  <c r="C723" i="1"/>
  <c r="AJ723" i="1"/>
  <c r="Y722" i="1"/>
  <c r="I723" i="1"/>
  <c r="H723" i="1" s="1"/>
  <c r="Z722" i="1"/>
  <c r="AA722" i="1" s="1"/>
  <c r="AH722" i="1" s="1"/>
  <c r="F706" i="1"/>
  <c r="O706" i="1" s="1"/>
  <c r="R706" i="1" s="1"/>
  <c r="J706" i="1" l="1"/>
  <c r="F707" i="1"/>
  <c r="O707" i="1" s="1"/>
  <c r="R707" i="1" s="1"/>
  <c r="AC708" i="1"/>
  <c r="AE708" i="1" s="1"/>
  <c r="G708" i="1"/>
  <c r="X724" i="1"/>
  <c r="K724" i="1"/>
  <c r="A725" i="1"/>
  <c r="AH702" i="1"/>
  <c r="T704" i="1"/>
  <c r="AF704" i="1" s="1"/>
  <c r="S705" i="1"/>
  <c r="AB729" i="1"/>
  <c r="M709" i="1"/>
  <c r="N709" i="1" s="1"/>
  <c r="P709" i="1"/>
  <c r="Q709" i="1"/>
  <c r="L710" i="1"/>
  <c r="Z723" i="1"/>
  <c r="AA723" i="1" s="1"/>
  <c r="AH723" i="1" s="1"/>
  <c r="AJ724" i="1"/>
  <c r="I724" i="1"/>
  <c r="H724" i="1" s="1"/>
  <c r="Y723" i="1"/>
  <c r="C724" i="1"/>
  <c r="T705" i="1" l="1"/>
  <c r="AF705" i="1" s="1"/>
  <c r="S706" i="1"/>
  <c r="M710" i="1"/>
  <c r="N710" i="1" s="1"/>
  <c r="P710" i="1"/>
  <c r="Q710" i="1"/>
  <c r="L711" i="1"/>
  <c r="Y724" i="1"/>
  <c r="AJ725" i="1"/>
  <c r="Z724" i="1"/>
  <c r="AA724" i="1" s="1"/>
  <c r="AH724" i="1" s="1"/>
  <c r="I725" i="1"/>
  <c r="H725" i="1" s="1"/>
  <c r="C725" i="1"/>
  <c r="J707" i="1"/>
  <c r="G709" i="1"/>
  <c r="AC709" i="1"/>
  <c r="AE709" i="1" s="1"/>
  <c r="AB730" i="1"/>
  <c r="K725" i="1"/>
  <c r="A726" i="1"/>
  <c r="X725" i="1"/>
  <c r="F708" i="1"/>
  <c r="J708" i="1" s="1"/>
  <c r="O708" i="1" l="1"/>
  <c r="R708" i="1" s="1"/>
  <c r="X726" i="1"/>
  <c r="K726" i="1"/>
  <c r="A727" i="1"/>
  <c r="Y725" i="1"/>
  <c r="AJ726" i="1"/>
  <c r="Z725" i="1"/>
  <c r="AA725" i="1" s="1"/>
  <c r="AH725" i="1" s="1"/>
  <c r="I726" i="1"/>
  <c r="H726" i="1" s="1"/>
  <c r="C726" i="1"/>
  <c r="G710" i="1"/>
  <c r="AC710" i="1"/>
  <c r="AE710" i="1" s="1"/>
  <c r="T706" i="1"/>
  <c r="AF706" i="1" s="1"/>
  <c r="S707" i="1"/>
  <c r="AB731" i="1"/>
  <c r="M711" i="1"/>
  <c r="N711" i="1" s="1"/>
  <c r="P711" i="1"/>
  <c r="Q711" i="1"/>
  <c r="L712" i="1"/>
  <c r="F709" i="1"/>
  <c r="O709" i="1" s="1"/>
  <c r="R709" i="1" s="1"/>
  <c r="J709" i="1" l="1"/>
  <c r="AB732" i="1"/>
  <c r="F710" i="1"/>
  <c r="J710" i="1" s="1"/>
  <c r="A728" i="1"/>
  <c r="X727" i="1"/>
  <c r="K727" i="1"/>
  <c r="M712" i="1"/>
  <c r="N712" i="1" s="1"/>
  <c r="P712" i="1"/>
  <c r="Q712" i="1"/>
  <c r="L713" i="1"/>
  <c r="T707" i="1"/>
  <c r="AF707" i="1" s="1"/>
  <c r="S708" i="1"/>
  <c r="AC711" i="1"/>
  <c r="AE711" i="1" s="1"/>
  <c r="G711" i="1"/>
  <c r="Z726" i="1"/>
  <c r="AA726" i="1" s="1"/>
  <c r="AH726" i="1" s="1"/>
  <c r="I727" i="1"/>
  <c r="H727" i="1" s="1"/>
  <c r="C727" i="1"/>
  <c r="Y726" i="1"/>
  <c r="AJ727" i="1"/>
  <c r="T708" i="1" l="1"/>
  <c r="AF708" i="1" s="1"/>
  <c r="S709" i="1"/>
  <c r="Z727" i="1"/>
  <c r="AA727" i="1" s="1"/>
  <c r="AH727" i="1" s="1"/>
  <c r="AJ728" i="1"/>
  <c r="I728" i="1"/>
  <c r="H728" i="1" s="1"/>
  <c r="Y727" i="1"/>
  <c r="C728" i="1"/>
  <c r="G712" i="1"/>
  <c r="AC712" i="1"/>
  <c r="AE712" i="1" s="1"/>
  <c r="K728" i="1"/>
  <c r="X728" i="1"/>
  <c r="A729" i="1"/>
  <c r="O710" i="1"/>
  <c r="R710" i="1" s="1"/>
  <c r="AB733" i="1"/>
  <c r="F711" i="1"/>
  <c r="O711" i="1" s="1"/>
  <c r="R711" i="1" s="1"/>
  <c r="M713" i="1"/>
  <c r="N713" i="1" s="1"/>
  <c r="P713" i="1"/>
  <c r="Q713" i="1"/>
  <c r="L714" i="1"/>
  <c r="J711" i="1" l="1"/>
  <c r="I729" i="1"/>
  <c r="H729" i="1" s="1"/>
  <c r="Y728" i="1"/>
  <c r="Z728" i="1"/>
  <c r="AA728" i="1" s="1"/>
  <c r="AH728" i="1" s="1"/>
  <c r="C729" i="1"/>
  <c r="AJ729" i="1"/>
  <c r="G713" i="1"/>
  <c r="AC713" i="1"/>
  <c r="AE713" i="1" s="1"/>
  <c r="T709" i="1"/>
  <c r="AF709" i="1" s="1"/>
  <c r="S710" i="1"/>
  <c r="M714" i="1"/>
  <c r="N714" i="1" s="1"/>
  <c r="AC714" i="1" s="1"/>
  <c r="AE714" i="1" s="1"/>
  <c r="P714" i="1"/>
  <c r="Q714" i="1"/>
  <c r="L715" i="1"/>
  <c r="AB734" i="1"/>
  <c r="A730" i="1"/>
  <c r="X729" i="1"/>
  <c r="K729" i="1"/>
  <c r="F712" i="1"/>
  <c r="J712" i="1" s="1"/>
  <c r="O712" i="1" l="1"/>
  <c r="R712" i="1" s="1"/>
  <c r="X730" i="1"/>
  <c r="K730" i="1"/>
  <c r="A731" i="1"/>
  <c r="G714" i="1"/>
  <c r="F713" i="1"/>
  <c r="O713" i="1" s="1"/>
  <c r="R713" i="1" s="1"/>
  <c r="T710" i="1"/>
  <c r="AF710" i="1" s="1"/>
  <c r="S711" i="1"/>
  <c r="AB735" i="1"/>
  <c r="Z729" i="1"/>
  <c r="AA729" i="1" s="1"/>
  <c r="AH729" i="1" s="1"/>
  <c r="AJ730" i="1"/>
  <c r="I730" i="1"/>
  <c r="H730" i="1" s="1"/>
  <c r="C730" i="1"/>
  <c r="Y729" i="1"/>
  <c r="M715" i="1"/>
  <c r="N715" i="1" s="1"/>
  <c r="P715" i="1"/>
  <c r="Q715" i="1"/>
  <c r="L716" i="1"/>
  <c r="J713" i="1" l="1"/>
  <c r="I731" i="1"/>
  <c r="H731" i="1" s="1"/>
  <c r="Y730" i="1"/>
  <c r="Z730" i="1"/>
  <c r="AA730" i="1" s="1"/>
  <c r="AH730" i="1" s="1"/>
  <c r="C731" i="1"/>
  <c r="AJ731" i="1"/>
  <c r="AC715" i="1"/>
  <c r="AE715" i="1" s="1"/>
  <c r="G715" i="1"/>
  <c r="AB736" i="1"/>
  <c r="M716" i="1"/>
  <c r="N716" i="1" s="1"/>
  <c r="P716" i="1"/>
  <c r="Q716" i="1"/>
  <c r="L717" i="1"/>
  <c r="T711" i="1"/>
  <c r="AF711" i="1" s="1"/>
  <c r="S712" i="1"/>
  <c r="F714" i="1"/>
  <c r="J714" i="1" s="1"/>
  <c r="K731" i="1"/>
  <c r="A732" i="1"/>
  <c r="X731" i="1"/>
  <c r="O714" i="1" l="1"/>
  <c r="R714" i="1" s="1"/>
  <c r="K732" i="1"/>
  <c r="A733" i="1"/>
  <c r="X732" i="1"/>
  <c r="M717" i="1"/>
  <c r="N717" i="1" s="1"/>
  <c r="P717" i="1"/>
  <c r="Q717" i="1"/>
  <c r="L718" i="1"/>
  <c r="Z731" i="1"/>
  <c r="AA731" i="1" s="1"/>
  <c r="AH731" i="1" s="1"/>
  <c r="C732" i="1"/>
  <c r="AJ732" i="1"/>
  <c r="I732" i="1"/>
  <c r="H732" i="1" s="1"/>
  <c r="Y731" i="1"/>
  <c r="T712" i="1"/>
  <c r="AF712" i="1" s="1"/>
  <c r="S713" i="1"/>
  <c r="AB737" i="1"/>
  <c r="AC716" i="1"/>
  <c r="AE716" i="1" s="1"/>
  <c r="G716" i="1"/>
  <c r="F715" i="1"/>
  <c r="O715" i="1" s="1"/>
  <c r="R715" i="1" s="1"/>
  <c r="J715" i="1" l="1"/>
  <c r="AC717" i="1"/>
  <c r="AE717" i="1" s="1"/>
  <c r="G717" i="1"/>
  <c r="F716" i="1"/>
  <c r="J716" i="1" s="1"/>
  <c r="AB738" i="1"/>
  <c r="M718" i="1"/>
  <c r="N718" i="1" s="1"/>
  <c r="P718" i="1"/>
  <c r="Q718" i="1"/>
  <c r="L719" i="1"/>
  <c r="I733" i="1"/>
  <c r="H733" i="1" s="1"/>
  <c r="Y732" i="1"/>
  <c r="Z732" i="1"/>
  <c r="AA732" i="1" s="1"/>
  <c r="AH732" i="1" s="1"/>
  <c r="C733" i="1"/>
  <c r="AJ733" i="1"/>
  <c r="T713" i="1"/>
  <c r="AF713" i="1" s="1"/>
  <c r="S714" i="1"/>
  <c r="A734" i="1"/>
  <c r="X733" i="1"/>
  <c r="K733" i="1"/>
  <c r="O716" i="1" l="1"/>
  <c r="R716" i="1" s="1"/>
  <c r="AC718" i="1"/>
  <c r="AE718" i="1" s="1"/>
  <c r="G718" i="1"/>
  <c r="AB739" i="1"/>
  <c r="X734" i="1"/>
  <c r="A735" i="1"/>
  <c r="K734" i="1"/>
  <c r="M719" i="1"/>
  <c r="N719" i="1" s="1"/>
  <c r="P719" i="1"/>
  <c r="Q719" i="1"/>
  <c r="L720" i="1"/>
  <c r="Y733" i="1"/>
  <c r="I734" i="1"/>
  <c r="H734" i="1" s="1"/>
  <c r="Z733" i="1"/>
  <c r="AJ734" i="1"/>
  <c r="C734" i="1"/>
  <c r="T714" i="1"/>
  <c r="AF714" i="1" s="1"/>
  <c r="S715" i="1"/>
  <c r="F717" i="1"/>
  <c r="J717" i="1" s="1"/>
  <c r="O717" i="1" l="1"/>
  <c r="R717" i="1" s="1"/>
  <c r="AC719" i="1"/>
  <c r="AE719" i="1" s="1"/>
  <c r="G719" i="1"/>
  <c r="AB740" i="1"/>
  <c r="T715" i="1"/>
  <c r="AF715" i="1" s="1"/>
  <c r="S716" i="1"/>
  <c r="M720" i="1"/>
  <c r="N720" i="1" s="1"/>
  <c r="P720" i="1"/>
  <c r="Q720" i="1"/>
  <c r="L721" i="1"/>
  <c r="A736" i="1"/>
  <c r="X735" i="1"/>
  <c r="K735" i="1"/>
  <c r="Z734" i="1"/>
  <c r="AA734" i="1" s="1"/>
  <c r="AH734" i="1" s="1"/>
  <c r="I735" i="1"/>
  <c r="H735" i="1" s="1"/>
  <c r="Y734" i="1"/>
  <c r="C735" i="1"/>
  <c r="AJ735" i="1"/>
  <c r="F718" i="1"/>
  <c r="O718" i="1" s="1"/>
  <c r="R718" i="1" s="1"/>
  <c r="K736" i="1" l="1"/>
  <c r="X736" i="1"/>
  <c r="A737" i="1"/>
  <c r="M721" i="1"/>
  <c r="N721" i="1" s="1"/>
  <c r="P721" i="1"/>
  <c r="Q721" i="1"/>
  <c r="L722" i="1"/>
  <c r="T716" i="1"/>
  <c r="AF716" i="1" s="1"/>
  <c r="S717" i="1"/>
  <c r="AB741" i="1"/>
  <c r="J718" i="1"/>
  <c r="F719" i="1"/>
  <c r="O719" i="1" s="1"/>
  <c r="R719" i="1" s="1"/>
  <c r="I736" i="1"/>
  <c r="H736" i="1" s="1"/>
  <c r="Y735" i="1"/>
  <c r="Z735" i="1"/>
  <c r="AA735" i="1" s="1"/>
  <c r="AH735" i="1" s="1"/>
  <c r="AJ736" i="1"/>
  <c r="C736" i="1"/>
  <c r="AC720" i="1"/>
  <c r="AE720" i="1" s="1"/>
  <c r="G720" i="1"/>
  <c r="J719" i="1" l="1"/>
  <c r="T717" i="1"/>
  <c r="AF717" i="1" s="1"/>
  <c r="S718" i="1"/>
  <c r="K737" i="1"/>
  <c r="X737" i="1"/>
  <c r="A738" i="1"/>
  <c r="AC721" i="1"/>
  <c r="AE721" i="1" s="1"/>
  <c r="G721" i="1"/>
  <c r="Y736" i="1"/>
  <c r="I737" i="1"/>
  <c r="H737" i="1" s="1"/>
  <c r="Z736" i="1"/>
  <c r="AA736" i="1" s="1"/>
  <c r="AH736" i="1" s="1"/>
  <c r="C737" i="1"/>
  <c r="AJ737" i="1"/>
  <c r="AB742" i="1"/>
  <c r="M722" i="1"/>
  <c r="N722" i="1" s="1"/>
  <c r="P722" i="1"/>
  <c r="Q722" i="1"/>
  <c r="L723" i="1"/>
  <c r="F720" i="1"/>
  <c r="O720" i="1" s="1"/>
  <c r="R720" i="1" s="1"/>
  <c r="J720" i="1" l="1"/>
  <c r="K738" i="1"/>
  <c r="A739" i="1"/>
  <c r="X738" i="1"/>
  <c r="T718" i="1"/>
  <c r="AF718" i="1" s="1"/>
  <c r="S719" i="1"/>
  <c r="AC722" i="1"/>
  <c r="AE722" i="1" s="1"/>
  <c r="G722" i="1"/>
  <c r="Z737" i="1"/>
  <c r="AA737" i="1" s="1"/>
  <c r="AH737" i="1" s="1"/>
  <c r="AJ738" i="1"/>
  <c r="I738" i="1"/>
  <c r="H738" i="1" s="1"/>
  <c r="Y737" i="1"/>
  <c r="C738" i="1"/>
  <c r="M723" i="1"/>
  <c r="N723" i="1" s="1"/>
  <c r="P723" i="1"/>
  <c r="Q723" i="1"/>
  <c r="L724" i="1"/>
  <c r="AB743" i="1"/>
  <c r="F721" i="1"/>
  <c r="O721" i="1" s="1"/>
  <c r="R721" i="1" s="1"/>
  <c r="AC723" i="1" l="1"/>
  <c r="AE723" i="1" s="1"/>
  <c r="G723" i="1"/>
  <c r="M724" i="1"/>
  <c r="N724" i="1" s="1"/>
  <c r="P724" i="1"/>
  <c r="Q724" i="1"/>
  <c r="L725" i="1"/>
  <c r="T719" i="1"/>
  <c r="AF719" i="1" s="1"/>
  <c r="S720" i="1"/>
  <c r="K739" i="1"/>
  <c r="X739" i="1"/>
  <c r="A740" i="1"/>
  <c r="AB744" i="1"/>
  <c r="J721" i="1"/>
  <c r="F722" i="1"/>
  <c r="O722" i="1" s="1"/>
  <c r="R722" i="1" s="1"/>
  <c r="C739" i="1"/>
  <c r="AJ739" i="1"/>
  <c r="Y738" i="1"/>
  <c r="I739" i="1"/>
  <c r="H739" i="1" s="1"/>
  <c r="Z738" i="1"/>
  <c r="AA738" i="1" s="1"/>
  <c r="AH738" i="1" s="1"/>
  <c r="J722" i="1" l="1"/>
  <c r="K740" i="1"/>
  <c r="A741" i="1"/>
  <c r="X740" i="1"/>
  <c r="T720" i="1"/>
  <c r="AF720" i="1" s="1"/>
  <c r="S721" i="1"/>
  <c r="Z739" i="1"/>
  <c r="AA739" i="1" s="1"/>
  <c r="AH739" i="1" s="1"/>
  <c r="C740" i="1"/>
  <c r="Y739" i="1"/>
  <c r="AJ740" i="1"/>
  <c r="I740" i="1"/>
  <c r="H740" i="1" s="1"/>
  <c r="AC724" i="1"/>
  <c r="AE724" i="1" s="1"/>
  <c r="G724" i="1"/>
  <c r="F723" i="1"/>
  <c r="O723" i="1" s="1"/>
  <c r="R723" i="1" s="1"/>
  <c r="AB745" i="1"/>
  <c r="M725" i="1"/>
  <c r="N725" i="1" s="1"/>
  <c r="P725" i="1"/>
  <c r="Q725" i="1"/>
  <c r="L726" i="1"/>
  <c r="M726" i="1" l="1"/>
  <c r="N726" i="1" s="1"/>
  <c r="P726" i="1"/>
  <c r="Q726" i="1"/>
  <c r="L727" i="1"/>
  <c r="J723" i="1"/>
  <c r="X741" i="1"/>
  <c r="A742" i="1"/>
  <c r="K741" i="1"/>
  <c r="AB746" i="1"/>
  <c r="T721" i="1"/>
  <c r="AF721" i="1" s="1"/>
  <c r="S722" i="1"/>
  <c r="AC725" i="1"/>
  <c r="AE725" i="1" s="1"/>
  <c r="G725" i="1"/>
  <c r="F724" i="1"/>
  <c r="J724" i="1" s="1"/>
  <c r="Y740" i="1"/>
  <c r="C741" i="1"/>
  <c r="Z740" i="1"/>
  <c r="AA740" i="1" s="1"/>
  <c r="AH740" i="1" s="1"/>
  <c r="AJ741" i="1"/>
  <c r="I741" i="1"/>
  <c r="H741" i="1" s="1"/>
  <c r="T722" i="1" l="1"/>
  <c r="AF722" i="1" s="1"/>
  <c r="S723" i="1"/>
  <c r="AJ742" i="1"/>
  <c r="Y741" i="1"/>
  <c r="I742" i="1"/>
  <c r="H742" i="1" s="1"/>
  <c r="Z741" i="1"/>
  <c r="AA741" i="1" s="1"/>
  <c r="AH741" i="1" s="1"/>
  <c r="C742" i="1"/>
  <c r="O724" i="1"/>
  <c r="R724" i="1" s="1"/>
  <c r="AB747" i="1"/>
  <c r="AC726" i="1"/>
  <c r="AE726" i="1" s="1"/>
  <c r="G726" i="1"/>
  <c r="F725" i="1"/>
  <c r="O725" i="1" s="1"/>
  <c r="R725" i="1" s="1"/>
  <c r="X742" i="1"/>
  <c r="K742" i="1"/>
  <c r="A743" i="1"/>
  <c r="M727" i="1"/>
  <c r="N727" i="1" s="1"/>
  <c r="P727" i="1"/>
  <c r="Q727" i="1"/>
  <c r="L728" i="1"/>
  <c r="J725" i="1" l="1"/>
  <c r="AC727" i="1"/>
  <c r="AE727" i="1" s="1"/>
  <c r="G727" i="1"/>
  <c r="M728" i="1"/>
  <c r="N728" i="1" s="1"/>
  <c r="P728" i="1"/>
  <c r="Q728" i="1"/>
  <c r="L729" i="1"/>
  <c r="A744" i="1"/>
  <c r="X743" i="1"/>
  <c r="K743" i="1"/>
  <c r="AB748" i="1"/>
  <c r="F726" i="1"/>
  <c r="J726" i="1" s="1"/>
  <c r="T723" i="1"/>
  <c r="AF723" i="1" s="1"/>
  <c r="S724" i="1"/>
  <c r="Y742" i="1"/>
  <c r="C743" i="1"/>
  <c r="I743" i="1"/>
  <c r="H743" i="1" s="1"/>
  <c r="AJ743" i="1"/>
  <c r="Z742" i="1"/>
  <c r="AA742" i="1" s="1"/>
  <c r="AH742" i="1" s="1"/>
  <c r="O726" i="1" l="1"/>
  <c r="R726" i="1" s="1"/>
  <c r="AC728" i="1"/>
  <c r="AE728" i="1" s="1"/>
  <c r="G728" i="1"/>
  <c r="AB749" i="1"/>
  <c r="X744" i="1"/>
  <c r="K744" i="1"/>
  <c r="A745" i="1"/>
  <c r="M729" i="1"/>
  <c r="N729" i="1" s="1"/>
  <c r="P729" i="1"/>
  <c r="Q729" i="1"/>
  <c r="L730" i="1"/>
  <c r="F727" i="1"/>
  <c r="J727" i="1" s="1"/>
  <c r="T724" i="1"/>
  <c r="AF724" i="1" s="1"/>
  <c r="S725" i="1"/>
  <c r="Y743" i="1"/>
  <c r="C744" i="1"/>
  <c r="Z743" i="1"/>
  <c r="AA743" i="1" s="1"/>
  <c r="AH743" i="1" s="1"/>
  <c r="AJ744" i="1"/>
  <c r="I744" i="1"/>
  <c r="H744" i="1" s="1"/>
  <c r="O727" i="1" l="1"/>
  <c r="R727" i="1" s="1"/>
  <c r="F728" i="1"/>
  <c r="J728" i="1" s="1"/>
  <c r="AC729" i="1"/>
  <c r="AE729" i="1" s="1"/>
  <c r="G729" i="1"/>
  <c r="C745" i="1"/>
  <c r="Y744" i="1"/>
  <c r="AJ745" i="1"/>
  <c r="Z744" i="1"/>
  <c r="AA744" i="1" s="1"/>
  <c r="AH744" i="1" s="1"/>
  <c r="I745" i="1"/>
  <c r="H745" i="1" s="1"/>
  <c r="M730" i="1"/>
  <c r="N730" i="1" s="1"/>
  <c r="P730" i="1"/>
  <c r="Q730" i="1"/>
  <c r="L731" i="1"/>
  <c r="X745" i="1"/>
  <c r="A746" i="1"/>
  <c r="K745" i="1"/>
  <c r="T725" i="1"/>
  <c r="AF725" i="1" s="1"/>
  <c r="S726" i="1"/>
  <c r="AB750" i="1"/>
  <c r="K746" i="1" l="1"/>
  <c r="X746" i="1"/>
  <c r="A747" i="1"/>
  <c r="AC730" i="1"/>
  <c r="AE730" i="1" s="1"/>
  <c r="G730" i="1"/>
  <c r="O728" i="1"/>
  <c r="R728" i="1" s="1"/>
  <c r="Z745" i="1"/>
  <c r="AA745" i="1" s="1"/>
  <c r="AH745" i="1" s="1"/>
  <c r="AJ746" i="1"/>
  <c r="I746" i="1"/>
  <c r="H746" i="1" s="1"/>
  <c r="Y745" i="1"/>
  <c r="C746" i="1"/>
  <c r="M731" i="1"/>
  <c r="N731" i="1" s="1"/>
  <c r="P731" i="1"/>
  <c r="Q731" i="1"/>
  <c r="L732" i="1"/>
  <c r="F729" i="1"/>
  <c r="J729" i="1" s="1"/>
  <c r="AB751" i="1"/>
  <c r="T726" i="1"/>
  <c r="AF726" i="1" s="1"/>
  <c r="S727" i="1"/>
  <c r="AB752" i="1" l="1"/>
  <c r="T727" i="1"/>
  <c r="AF727" i="1" s="1"/>
  <c r="S728" i="1"/>
  <c r="M732" i="1"/>
  <c r="N732" i="1" s="1"/>
  <c r="P732" i="1"/>
  <c r="Q732" i="1"/>
  <c r="L733" i="1"/>
  <c r="Z746" i="1"/>
  <c r="AA746" i="1" s="1"/>
  <c r="AH746" i="1" s="1"/>
  <c r="C747" i="1"/>
  <c r="AJ747" i="1"/>
  <c r="I747" i="1"/>
  <c r="H747" i="1" s="1"/>
  <c r="Y746" i="1"/>
  <c r="O729" i="1"/>
  <c r="R729" i="1" s="1"/>
  <c r="F730" i="1"/>
  <c r="J730" i="1" s="1"/>
  <c r="AC731" i="1"/>
  <c r="AE731" i="1" s="1"/>
  <c r="G731" i="1"/>
  <c r="A748" i="1"/>
  <c r="X747" i="1"/>
  <c r="K747" i="1"/>
  <c r="O730" i="1" l="1"/>
  <c r="R730" i="1" s="1"/>
  <c r="A749" i="1"/>
  <c r="X748" i="1"/>
  <c r="K748" i="1"/>
  <c r="I748" i="1"/>
  <c r="H748" i="1" s="1"/>
  <c r="Y747" i="1"/>
  <c r="Z747" i="1"/>
  <c r="AA747" i="1" s="1"/>
  <c r="AH747" i="1" s="1"/>
  <c r="C748" i="1"/>
  <c r="AJ748" i="1"/>
  <c r="AC732" i="1"/>
  <c r="AE732" i="1" s="1"/>
  <c r="G732" i="1"/>
  <c r="AB753" i="1"/>
  <c r="F731" i="1"/>
  <c r="O731" i="1" s="1"/>
  <c r="R731" i="1" s="1"/>
  <c r="M733" i="1"/>
  <c r="N733" i="1" s="1"/>
  <c r="P733" i="1"/>
  <c r="Q733" i="1"/>
  <c r="L734" i="1"/>
  <c r="T728" i="1"/>
  <c r="AF728" i="1" s="1"/>
  <c r="S729" i="1"/>
  <c r="J731" i="1" l="1"/>
  <c r="AC733" i="1"/>
  <c r="AE733" i="1" s="1"/>
  <c r="G733" i="1"/>
  <c r="Z748" i="1"/>
  <c r="AA748" i="1" s="1"/>
  <c r="AH748" i="1" s="1"/>
  <c r="C749" i="1"/>
  <c r="AJ749" i="1"/>
  <c r="Y748" i="1"/>
  <c r="I749" i="1"/>
  <c r="H749" i="1" s="1"/>
  <c r="M734" i="1"/>
  <c r="N734" i="1" s="1"/>
  <c r="L735" i="1"/>
  <c r="AB754" i="1"/>
  <c r="K749" i="1"/>
  <c r="X749" i="1"/>
  <c r="A750" i="1"/>
  <c r="F732" i="1"/>
  <c r="J732" i="1" s="1"/>
  <c r="T729" i="1"/>
  <c r="AF729" i="1" s="1"/>
  <c r="S730" i="1"/>
  <c r="O732" i="1" l="1"/>
  <c r="R732" i="1" s="1"/>
  <c r="X750" i="1"/>
  <c r="A751" i="1"/>
  <c r="K750" i="1"/>
  <c r="AB755" i="1"/>
  <c r="G734" i="1"/>
  <c r="AC734" i="1"/>
  <c r="AE734" i="1" s="1"/>
  <c r="Z749" i="1"/>
  <c r="AA749" i="1" s="1"/>
  <c r="AH749" i="1" s="1"/>
  <c r="AJ750" i="1"/>
  <c r="I750" i="1"/>
  <c r="H750" i="1" s="1"/>
  <c r="Y749" i="1"/>
  <c r="C750" i="1"/>
  <c r="M735" i="1"/>
  <c r="N735" i="1" s="1"/>
  <c r="L736" i="1"/>
  <c r="F733" i="1"/>
  <c r="O733" i="1" s="1"/>
  <c r="T730" i="1"/>
  <c r="AF730" i="1" s="1"/>
  <c r="S731" i="1"/>
  <c r="J733" i="1" l="1"/>
  <c r="R733" i="1"/>
  <c r="P734" i="1"/>
  <c r="AB756" i="1"/>
  <c r="Y750" i="1"/>
  <c r="Z750" i="1"/>
  <c r="AA750" i="1" s="1"/>
  <c r="AH750" i="1" s="1"/>
  <c r="C751" i="1"/>
  <c r="AJ751" i="1"/>
  <c r="I751" i="1"/>
  <c r="H751" i="1" s="1"/>
  <c r="G735" i="1"/>
  <c r="AC735" i="1"/>
  <c r="AE735" i="1" s="1"/>
  <c r="T731" i="1"/>
  <c r="AF731" i="1" s="1"/>
  <c r="S732" i="1"/>
  <c r="M736" i="1"/>
  <c r="N736" i="1" s="1"/>
  <c r="L737" i="1"/>
  <c r="F734" i="1"/>
  <c r="J734" i="1" s="1"/>
  <c r="X751" i="1"/>
  <c r="K751" i="1"/>
  <c r="A752" i="1"/>
  <c r="O734" i="1" l="1"/>
  <c r="G736" i="1"/>
  <c r="AC736" i="1"/>
  <c r="AE736" i="1" s="1"/>
  <c r="AB757" i="1"/>
  <c r="M737" i="1"/>
  <c r="N737" i="1" s="1"/>
  <c r="L738" i="1"/>
  <c r="T732" i="1"/>
  <c r="AF732" i="1" s="1"/>
  <c r="S733" i="1"/>
  <c r="Q734" i="1"/>
  <c r="Q735" i="1" s="1"/>
  <c r="Q736" i="1" s="1"/>
  <c r="Q737" i="1" s="1"/>
  <c r="P735" i="1"/>
  <c r="P736" i="1" s="1"/>
  <c r="P737" i="1" s="1"/>
  <c r="C752" i="1"/>
  <c r="Y751" i="1"/>
  <c r="I752" i="1"/>
  <c r="H752" i="1" s="1"/>
  <c r="AJ752" i="1"/>
  <c r="Z751" i="1"/>
  <c r="AA751" i="1" s="1"/>
  <c r="AH751" i="1" s="1"/>
  <c r="X752" i="1"/>
  <c r="K752" i="1"/>
  <c r="A753" i="1"/>
  <c r="F735" i="1"/>
  <c r="J735" i="1" s="1"/>
  <c r="O735" i="1" l="1"/>
  <c r="R735" i="1" s="1"/>
  <c r="AC737" i="1"/>
  <c r="AE737" i="1" s="1"/>
  <c r="G737" i="1"/>
  <c r="Y752" i="1"/>
  <c r="C753" i="1"/>
  <c r="Z752" i="1"/>
  <c r="AA752" i="1" s="1"/>
  <c r="AH752" i="1" s="1"/>
  <c r="AJ753" i="1"/>
  <c r="I753" i="1"/>
  <c r="H753" i="1" s="1"/>
  <c r="M738" i="1"/>
  <c r="N738" i="1" s="1"/>
  <c r="P738" i="1"/>
  <c r="Q738" i="1"/>
  <c r="L739" i="1"/>
  <c r="AB758" i="1"/>
  <c r="R734" i="1"/>
  <c r="X753" i="1"/>
  <c r="A754" i="1"/>
  <c r="K753" i="1"/>
  <c r="T733" i="1"/>
  <c r="S734" i="1"/>
  <c r="F736" i="1"/>
  <c r="O736" i="1" s="1"/>
  <c r="R736" i="1" s="1"/>
  <c r="J736" i="1" l="1"/>
  <c r="AB759" i="1"/>
  <c r="M739" i="1"/>
  <c r="N739" i="1" s="1"/>
  <c r="P739" i="1"/>
  <c r="Q739" i="1"/>
  <c r="L740" i="1"/>
  <c r="F737" i="1"/>
  <c r="J737" i="1" s="1"/>
  <c r="T734" i="1"/>
  <c r="AF734" i="1" s="1"/>
  <c r="S735" i="1"/>
  <c r="K754" i="1"/>
  <c r="X754" i="1"/>
  <c r="A755" i="1"/>
  <c r="AF733" i="1"/>
  <c r="AA733" i="1"/>
  <c r="AJ754" i="1"/>
  <c r="I754" i="1"/>
  <c r="H754" i="1" s="1"/>
  <c r="Z753" i="1"/>
  <c r="AA753" i="1" s="1"/>
  <c r="AH753" i="1" s="1"/>
  <c r="C754" i="1"/>
  <c r="Y753" i="1"/>
  <c r="G738" i="1"/>
  <c r="AC738" i="1"/>
  <c r="AE738" i="1" s="1"/>
  <c r="O737" i="1" l="1"/>
  <c r="R737" i="1" s="1"/>
  <c r="AH733" i="1"/>
  <c r="I755" i="1"/>
  <c r="H755" i="1" s="1"/>
  <c r="Y754" i="1"/>
  <c r="Z754" i="1"/>
  <c r="AA754" i="1" s="1"/>
  <c r="AH754" i="1" s="1"/>
  <c r="C755" i="1"/>
  <c r="AJ755" i="1"/>
  <c r="G739" i="1"/>
  <c r="AC739" i="1"/>
  <c r="AE739" i="1" s="1"/>
  <c r="F738" i="1"/>
  <c r="J738" i="1" s="1"/>
  <c r="T735" i="1"/>
  <c r="AF735" i="1" s="1"/>
  <c r="S736" i="1"/>
  <c r="M740" i="1"/>
  <c r="N740" i="1" s="1"/>
  <c r="P740" i="1"/>
  <c r="Q740" i="1"/>
  <c r="L741" i="1"/>
  <c r="A756" i="1"/>
  <c r="K755" i="1"/>
  <c r="X755" i="1"/>
  <c r="AB760" i="1"/>
  <c r="O738" i="1" l="1"/>
  <c r="R738" i="1" s="1"/>
  <c r="I756" i="1"/>
  <c r="H756" i="1" s="1"/>
  <c r="Y755" i="1"/>
  <c r="C756" i="1"/>
  <c r="AJ756" i="1"/>
  <c r="Z755" i="1"/>
  <c r="AA755" i="1" s="1"/>
  <c r="AH755" i="1" s="1"/>
  <c r="F739" i="1"/>
  <c r="O739" i="1" s="1"/>
  <c r="R739" i="1" s="1"/>
  <c r="AB761" i="1"/>
  <c r="AC740" i="1"/>
  <c r="AE740" i="1" s="1"/>
  <c r="G740" i="1"/>
  <c r="X756" i="1"/>
  <c r="A757" i="1"/>
  <c r="K756" i="1"/>
  <c r="M741" i="1"/>
  <c r="N741" i="1" s="1"/>
  <c r="P741" i="1"/>
  <c r="Q741" i="1"/>
  <c r="L742" i="1"/>
  <c r="T736" i="1"/>
  <c r="AF736" i="1" s="1"/>
  <c r="S737" i="1"/>
  <c r="J739" i="1" l="1"/>
  <c r="T737" i="1"/>
  <c r="AF737" i="1" s="1"/>
  <c r="S738" i="1"/>
  <c r="AC741" i="1"/>
  <c r="AE741" i="1" s="1"/>
  <c r="G741" i="1"/>
  <c r="Z756" i="1"/>
  <c r="AA756" i="1" s="1"/>
  <c r="AH756" i="1" s="1"/>
  <c r="AJ757" i="1"/>
  <c r="I757" i="1"/>
  <c r="H757" i="1" s="1"/>
  <c r="C757" i="1"/>
  <c r="Y756" i="1"/>
  <c r="M742" i="1"/>
  <c r="N742" i="1" s="1"/>
  <c r="P742" i="1"/>
  <c r="Q742" i="1"/>
  <c r="L743" i="1"/>
  <c r="AB762" i="1"/>
  <c r="X757" i="1"/>
  <c r="K757" i="1"/>
  <c r="A758" i="1"/>
  <c r="F740" i="1"/>
  <c r="J740" i="1" s="1"/>
  <c r="O740" i="1" l="1"/>
  <c r="R740" i="1" s="1"/>
  <c r="AC742" i="1"/>
  <c r="AE742" i="1" s="1"/>
  <c r="G742" i="1"/>
  <c r="I758" i="1"/>
  <c r="H758" i="1" s="1"/>
  <c r="Y757" i="1"/>
  <c r="C758" i="1"/>
  <c r="Z757" i="1"/>
  <c r="AA757" i="1" s="1"/>
  <c r="AH757" i="1" s="1"/>
  <c r="AJ758" i="1"/>
  <c r="M743" i="1"/>
  <c r="N743" i="1" s="1"/>
  <c r="P743" i="1"/>
  <c r="Q743" i="1"/>
  <c r="L744" i="1"/>
  <c r="F741" i="1"/>
  <c r="O741" i="1" s="1"/>
  <c r="R741" i="1" s="1"/>
  <c r="X758" i="1"/>
  <c r="K758" i="1"/>
  <c r="A759" i="1"/>
  <c r="T738" i="1"/>
  <c r="AF738" i="1" s="1"/>
  <c r="S739" i="1"/>
  <c r="AB763" i="1"/>
  <c r="J741" i="1" l="1"/>
  <c r="AC743" i="1"/>
  <c r="AE743" i="1" s="1"/>
  <c r="G743" i="1"/>
  <c r="AB764" i="1"/>
  <c r="K759" i="1"/>
  <c r="A760" i="1"/>
  <c r="X759" i="1"/>
  <c r="M744" i="1"/>
  <c r="N744" i="1" s="1"/>
  <c r="P744" i="1"/>
  <c r="Q744" i="1"/>
  <c r="L745" i="1"/>
  <c r="F742" i="1"/>
  <c r="O742" i="1" s="1"/>
  <c r="R742" i="1" s="1"/>
  <c r="T739" i="1"/>
  <c r="AF739" i="1" s="1"/>
  <c r="S740" i="1"/>
  <c r="AJ759" i="1"/>
  <c r="I759" i="1"/>
  <c r="H759" i="1" s="1"/>
  <c r="Y758" i="1"/>
  <c r="Z758" i="1"/>
  <c r="AA758" i="1" s="1"/>
  <c r="AH758" i="1" s="1"/>
  <c r="C759" i="1"/>
  <c r="J742" i="1" l="1"/>
  <c r="AC744" i="1"/>
  <c r="AE744" i="1" s="1"/>
  <c r="G744" i="1"/>
  <c r="Y759" i="1"/>
  <c r="I760" i="1"/>
  <c r="H760" i="1" s="1"/>
  <c r="Z759" i="1"/>
  <c r="AA759" i="1" s="1"/>
  <c r="AH759" i="1" s="1"/>
  <c r="C760" i="1"/>
  <c r="AJ760" i="1"/>
  <c r="M745" i="1"/>
  <c r="N745" i="1" s="1"/>
  <c r="P745" i="1"/>
  <c r="Q745" i="1"/>
  <c r="L746" i="1"/>
  <c r="AB765" i="1"/>
  <c r="F743" i="1"/>
  <c r="J743" i="1" s="1"/>
  <c r="K760" i="1"/>
  <c r="A761" i="1"/>
  <c r="X760" i="1"/>
  <c r="T740" i="1"/>
  <c r="AF740" i="1" s="1"/>
  <c r="S741" i="1"/>
  <c r="O743" i="1" l="1"/>
  <c r="R743" i="1" s="1"/>
  <c r="T741" i="1"/>
  <c r="AF741" i="1" s="1"/>
  <c r="S742" i="1"/>
  <c r="AC745" i="1"/>
  <c r="AE745" i="1" s="1"/>
  <c r="G745" i="1"/>
  <c r="F744" i="1"/>
  <c r="J744" i="1" s="1"/>
  <c r="I761" i="1"/>
  <c r="H761" i="1" s="1"/>
  <c r="Y760" i="1"/>
  <c r="C761" i="1"/>
  <c r="Z760" i="1"/>
  <c r="AA760" i="1" s="1"/>
  <c r="AH760" i="1" s="1"/>
  <c r="AJ761" i="1"/>
  <c r="AB766" i="1"/>
  <c r="M746" i="1"/>
  <c r="N746" i="1" s="1"/>
  <c r="P746" i="1"/>
  <c r="Q746" i="1"/>
  <c r="L747" i="1"/>
  <c r="K761" i="1"/>
  <c r="A762" i="1"/>
  <c r="X761" i="1"/>
  <c r="X762" i="1" l="1"/>
  <c r="K762" i="1"/>
  <c r="A763" i="1"/>
  <c r="AB767" i="1"/>
  <c r="F745" i="1"/>
  <c r="O745" i="1" s="1"/>
  <c r="R745" i="1" s="1"/>
  <c r="AC746" i="1"/>
  <c r="AE746" i="1" s="1"/>
  <c r="G746" i="1"/>
  <c r="O744" i="1"/>
  <c r="R744" i="1" s="1"/>
  <c r="T742" i="1"/>
  <c r="AF742" i="1" s="1"/>
  <c r="S743" i="1"/>
  <c r="Z761" i="1"/>
  <c r="AA761" i="1" s="1"/>
  <c r="AH761" i="1" s="1"/>
  <c r="C762" i="1"/>
  <c r="AJ762" i="1"/>
  <c r="I762" i="1"/>
  <c r="H762" i="1" s="1"/>
  <c r="Y761" i="1"/>
  <c r="M747" i="1"/>
  <c r="N747" i="1" s="1"/>
  <c r="P747" i="1"/>
  <c r="Q747" i="1"/>
  <c r="L748" i="1"/>
  <c r="J745" i="1" l="1"/>
  <c r="T743" i="1"/>
  <c r="AF743" i="1" s="1"/>
  <c r="S744" i="1"/>
  <c r="F746" i="1"/>
  <c r="O746" i="1" s="1"/>
  <c r="R746" i="1" s="1"/>
  <c r="AB768" i="1"/>
  <c r="C763" i="1"/>
  <c r="Y762" i="1"/>
  <c r="AJ763" i="1"/>
  <c r="Z762" i="1"/>
  <c r="AA762" i="1" s="1"/>
  <c r="AH762" i="1" s="1"/>
  <c r="I763" i="1"/>
  <c r="H763" i="1" s="1"/>
  <c r="AC747" i="1"/>
  <c r="AE747" i="1" s="1"/>
  <c r="G747" i="1"/>
  <c r="M748" i="1"/>
  <c r="N748" i="1" s="1"/>
  <c r="P748" i="1"/>
  <c r="Q748" i="1"/>
  <c r="L749" i="1"/>
  <c r="X763" i="1"/>
  <c r="A764" i="1"/>
  <c r="K763" i="1"/>
  <c r="J746" i="1" l="1"/>
  <c r="AC748" i="1"/>
  <c r="AE748" i="1" s="1"/>
  <c r="G748" i="1"/>
  <c r="T744" i="1"/>
  <c r="AF744" i="1" s="1"/>
  <c r="S745" i="1"/>
  <c r="M749" i="1"/>
  <c r="N749" i="1" s="1"/>
  <c r="P749" i="1"/>
  <c r="Q749" i="1"/>
  <c r="L750" i="1"/>
  <c r="F747" i="1"/>
  <c r="O747" i="1" s="1"/>
  <c r="R747" i="1" s="1"/>
  <c r="Z763" i="1"/>
  <c r="AA763" i="1" s="1"/>
  <c r="AH763" i="1" s="1"/>
  <c r="AJ764" i="1"/>
  <c r="I764" i="1"/>
  <c r="H764" i="1" s="1"/>
  <c r="C764" i="1"/>
  <c r="Y763" i="1"/>
  <c r="K764" i="1"/>
  <c r="X764" i="1"/>
  <c r="A765" i="1"/>
  <c r="AB769" i="1"/>
  <c r="AC749" i="1" l="1"/>
  <c r="AE749" i="1" s="1"/>
  <c r="G749" i="1"/>
  <c r="A766" i="1"/>
  <c r="X765" i="1"/>
  <c r="K765" i="1"/>
  <c r="I765" i="1"/>
  <c r="H765" i="1" s="1"/>
  <c r="AJ765" i="1"/>
  <c r="Z764" i="1"/>
  <c r="C765" i="1"/>
  <c r="Y764" i="1"/>
  <c r="D757" i="1" s="1"/>
  <c r="M750" i="1"/>
  <c r="N750" i="1" s="1"/>
  <c r="P750" i="1"/>
  <c r="Q750" i="1"/>
  <c r="L751" i="1"/>
  <c r="T745" i="1"/>
  <c r="AF745" i="1" s="1"/>
  <c r="S746" i="1"/>
  <c r="J747" i="1"/>
  <c r="F748" i="1"/>
  <c r="J748" i="1" s="1"/>
  <c r="AB770" i="1"/>
  <c r="D759" i="1" l="1"/>
  <c r="D763" i="1"/>
  <c r="E763" i="1" s="1"/>
  <c r="D760" i="1"/>
  <c r="O748" i="1"/>
  <c r="R748" i="1" s="1"/>
  <c r="E757" i="1"/>
  <c r="E760" i="1"/>
  <c r="AB771" i="1"/>
  <c r="E765" i="1"/>
  <c r="T746" i="1"/>
  <c r="AF746" i="1" s="1"/>
  <c r="S747" i="1"/>
  <c r="Z765" i="1"/>
  <c r="AA765" i="1" s="1"/>
  <c r="AH765" i="1" s="1"/>
  <c r="C766" i="1"/>
  <c r="AJ766" i="1"/>
  <c r="I766" i="1"/>
  <c r="H766" i="1" s="1"/>
  <c r="Y765" i="1"/>
  <c r="F749" i="1"/>
  <c r="J749" i="1" s="1"/>
  <c r="AC750" i="1"/>
  <c r="AE750" i="1" s="1"/>
  <c r="G750" i="1"/>
  <c r="K766" i="1"/>
  <c r="X766" i="1"/>
  <c r="A767" i="1"/>
  <c r="E759" i="1"/>
  <c r="M751" i="1"/>
  <c r="N751" i="1" s="1"/>
  <c r="P751" i="1"/>
  <c r="Q751" i="1"/>
  <c r="L752" i="1"/>
  <c r="D764" i="1"/>
  <c r="D430" i="1"/>
  <c r="D431" i="1"/>
  <c r="D432" i="1"/>
  <c r="D433" i="1"/>
  <c r="D434" i="1"/>
  <c r="D435" i="1"/>
  <c r="D436" i="1"/>
  <c r="D438" i="1"/>
  <c r="D440" i="1"/>
  <c r="D437" i="1"/>
  <c r="D439" i="1"/>
  <c r="D441" i="1"/>
  <c r="D442" i="1"/>
  <c r="D443" i="1"/>
  <c r="D444" i="1"/>
  <c r="D446" i="1"/>
  <c r="D445" i="1"/>
  <c r="D447" i="1"/>
  <c r="D448" i="1"/>
  <c r="D451" i="1"/>
  <c r="D449" i="1"/>
  <c r="D450" i="1"/>
  <c r="D452" i="1"/>
  <c r="D453" i="1"/>
  <c r="D455" i="1"/>
  <c r="D454" i="1"/>
  <c r="D459" i="1"/>
  <c r="D456" i="1"/>
  <c r="D457" i="1"/>
  <c r="D458" i="1"/>
  <c r="D461" i="1"/>
  <c r="D462" i="1"/>
  <c r="D460" i="1"/>
  <c r="D463" i="1"/>
  <c r="D466" i="1"/>
  <c r="D464" i="1"/>
  <c r="D465" i="1"/>
  <c r="D467" i="1"/>
  <c r="D468" i="1"/>
  <c r="D469" i="1"/>
  <c r="D473" i="1"/>
  <c r="D472" i="1"/>
  <c r="D470" i="1"/>
  <c r="D471" i="1"/>
  <c r="D476" i="1"/>
  <c r="D474" i="1"/>
  <c r="D478" i="1"/>
  <c r="D475" i="1"/>
  <c r="D477" i="1"/>
  <c r="D479" i="1"/>
  <c r="D482" i="1"/>
  <c r="D480" i="1"/>
  <c r="D481" i="1"/>
  <c r="D483" i="1"/>
  <c r="D486" i="1"/>
  <c r="D485" i="1"/>
  <c r="D484" i="1"/>
  <c r="D489" i="1"/>
  <c r="D487" i="1"/>
  <c r="D490" i="1"/>
  <c r="D488" i="1"/>
  <c r="D491" i="1"/>
  <c r="D493" i="1"/>
  <c r="D492" i="1"/>
  <c r="D494" i="1"/>
  <c r="D495" i="1"/>
  <c r="D496" i="1"/>
  <c r="D497" i="1"/>
  <c r="D499" i="1"/>
  <c r="D498" i="1"/>
  <c r="D503" i="1"/>
  <c r="D501" i="1"/>
  <c r="D500" i="1"/>
  <c r="D502" i="1"/>
  <c r="D504" i="1"/>
  <c r="D505" i="1"/>
  <c r="D508" i="1"/>
  <c r="D507" i="1"/>
  <c r="D506" i="1"/>
  <c r="D512" i="1"/>
  <c r="D511" i="1"/>
  <c r="D509" i="1"/>
  <c r="D510" i="1"/>
  <c r="D514" i="1"/>
  <c r="D513" i="1"/>
  <c r="D516" i="1"/>
  <c r="D515" i="1"/>
  <c r="D517" i="1"/>
  <c r="D520" i="1"/>
  <c r="D518" i="1"/>
  <c r="D521" i="1"/>
  <c r="D519" i="1"/>
  <c r="D522" i="1"/>
  <c r="D523" i="1"/>
  <c r="D524" i="1"/>
  <c r="D525" i="1"/>
  <c r="D526" i="1"/>
  <c r="D528" i="1"/>
  <c r="D530" i="1"/>
  <c r="D527" i="1"/>
  <c r="D529" i="1"/>
  <c r="D531" i="1"/>
  <c r="D533" i="1"/>
  <c r="D534" i="1"/>
  <c r="D532" i="1"/>
  <c r="D536" i="1"/>
  <c r="D537" i="1"/>
  <c r="D535" i="1"/>
  <c r="D541" i="1"/>
  <c r="D539" i="1"/>
  <c r="D543" i="1"/>
  <c r="D538" i="1"/>
  <c r="D540" i="1"/>
  <c r="D542" i="1"/>
  <c r="D544" i="1"/>
  <c r="D547" i="1"/>
  <c r="D546" i="1"/>
  <c r="D545" i="1"/>
  <c r="D548" i="1"/>
  <c r="D549" i="1"/>
  <c r="D550" i="1"/>
  <c r="D551" i="1"/>
  <c r="D554" i="1"/>
  <c r="D553" i="1"/>
  <c r="D552" i="1"/>
  <c r="D555" i="1"/>
  <c r="D556" i="1"/>
  <c r="D558" i="1"/>
  <c r="D557" i="1"/>
  <c r="D559" i="1"/>
  <c r="D560" i="1"/>
  <c r="D561" i="1"/>
  <c r="D563" i="1"/>
  <c r="D562" i="1"/>
  <c r="D564" i="1"/>
  <c r="D566" i="1"/>
  <c r="D565" i="1"/>
  <c r="D569" i="1"/>
  <c r="D568" i="1"/>
  <c r="D567" i="1"/>
  <c r="D570" i="1"/>
  <c r="D573" i="1"/>
  <c r="D571" i="1"/>
  <c r="D572" i="1"/>
  <c r="D574" i="1"/>
  <c r="D575" i="1"/>
  <c r="D577" i="1"/>
  <c r="D576" i="1"/>
  <c r="D579" i="1"/>
  <c r="D578" i="1"/>
  <c r="D582" i="1"/>
  <c r="D580" i="1"/>
  <c r="D581" i="1"/>
  <c r="D585" i="1"/>
  <c r="D583" i="1"/>
  <c r="D584" i="1"/>
  <c r="D587" i="1"/>
  <c r="D586" i="1"/>
  <c r="D588" i="1"/>
  <c r="D589" i="1"/>
  <c r="D592" i="1"/>
  <c r="D593" i="1"/>
  <c r="D590" i="1"/>
  <c r="D591" i="1"/>
  <c r="D594" i="1"/>
  <c r="D597" i="1"/>
  <c r="D595" i="1"/>
  <c r="D596" i="1"/>
  <c r="D599" i="1"/>
  <c r="D598" i="1"/>
  <c r="D603" i="1"/>
  <c r="D601" i="1"/>
  <c r="D600" i="1"/>
  <c r="D602" i="1"/>
  <c r="D604" i="1"/>
  <c r="D606" i="1"/>
  <c r="D605" i="1"/>
  <c r="D609" i="1"/>
  <c r="D607" i="1"/>
  <c r="D608" i="1"/>
  <c r="D610" i="1"/>
  <c r="D611" i="1"/>
  <c r="D613" i="1"/>
  <c r="D612" i="1"/>
  <c r="D614" i="1"/>
  <c r="D616" i="1"/>
  <c r="D615" i="1"/>
  <c r="D618" i="1"/>
  <c r="D617" i="1"/>
  <c r="D619" i="1"/>
  <c r="D622" i="1"/>
  <c r="D620" i="1"/>
  <c r="D621" i="1"/>
  <c r="D625" i="1"/>
  <c r="D623" i="1"/>
  <c r="D624" i="1"/>
  <c r="D627" i="1"/>
  <c r="D626" i="1"/>
  <c r="D630" i="1"/>
  <c r="D629" i="1"/>
  <c r="D628" i="1"/>
  <c r="D631" i="1"/>
  <c r="D632" i="1"/>
  <c r="D633" i="1"/>
  <c r="D634" i="1"/>
  <c r="D636" i="1"/>
  <c r="D637" i="1"/>
  <c r="D635" i="1"/>
  <c r="D638" i="1"/>
  <c r="D639" i="1"/>
  <c r="D640" i="1"/>
  <c r="D641" i="1"/>
  <c r="D642" i="1"/>
  <c r="D643" i="1"/>
  <c r="D644" i="1"/>
  <c r="D645" i="1"/>
  <c r="D646" i="1"/>
  <c r="D647" i="1"/>
  <c r="D648" i="1"/>
  <c r="D650" i="1"/>
  <c r="D654" i="1"/>
  <c r="D649" i="1"/>
  <c r="D652" i="1"/>
  <c r="D653" i="1"/>
  <c r="D651" i="1"/>
  <c r="D656" i="1"/>
  <c r="D655" i="1"/>
  <c r="D657" i="1"/>
  <c r="D659" i="1"/>
  <c r="D658" i="1"/>
  <c r="D662" i="1"/>
  <c r="D660" i="1"/>
  <c r="D663" i="1"/>
  <c r="D661" i="1"/>
  <c r="D665" i="1"/>
  <c r="D664" i="1"/>
  <c r="D666" i="1"/>
  <c r="D667" i="1"/>
  <c r="D669" i="1"/>
  <c r="D668" i="1"/>
  <c r="D670" i="1"/>
  <c r="D671" i="1"/>
  <c r="D672" i="1"/>
  <c r="D673" i="1"/>
  <c r="D675" i="1"/>
  <c r="D674" i="1"/>
  <c r="D676" i="1"/>
  <c r="D677" i="1"/>
  <c r="D681" i="1"/>
  <c r="D679" i="1"/>
  <c r="D678" i="1"/>
  <c r="D680" i="1"/>
  <c r="D683" i="1"/>
  <c r="D682" i="1"/>
  <c r="D686" i="1"/>
  <c r="D684" i="1"/>
  <c r="D688" i="1"/>
  <c r="D685" i="1"/>
  <c r="D687" i="1"/>
  <c r="D689" i="1"/>
  <c r="D692" i="1"/>
  <c r="D690" i="1"/>
  <c r="D691" i="1"/>
  <c r="D695" i="1"/>
  <c r="D693" i="1"/>
  <c r="D694" i="1"/>
  <c r="D696" i="1"/>
  <c r="D698" i="1"/>
  <c r="D697" i="1"/>
  <c r="D699" i="1"/>
  <c r="D700" i="1"/>
  <c r="D701" i="1"/>
  <c r="D703" i="1"/>
  <c r="D702" i="1"/>
  <c r="D707" i="1"/>
  <c r="D706" i="1"/>
  <c r="D705" i="1"/>
  <c r="D704" i="1"/>
  <c r="D710" i="1"/>
  <c r="D708" i="1"/>
  <c r="D709" i="1"/>
  <c r="D712" i="1"/>
  <c r="D714" i="1"/>
  <c r="D711" i="1"/>
  <c r="D713" i="1"/>
  <c r="D719" i="1"/>
  <c r="D717" i="1"/>
  <c r="D718" i="1"/>
  <c r="D716" i="1"/>
  <c r="D715" i="1"/>
  <c r="D720" i="1"/>
  <c r="D722" i="1"/>
  <c r="D721" i="1"/>
  <c r="D724" i="1"/>
  <c r="D723" i="1"/>
  <c r="D725" i="1"/>
  <c r="D726" i="1"/>
  <c r="D730" i="1"/>
  <c r="D727" i="1"/>
  <c r="D728" i="1"/>
  <c r="D729" i="1"/>
  <c r="D732" i="1"/>
  <c r="D731" i="1"/>
  <c r="D734" i="1"/>
  <c r="D735" i="1"/>
  <c r="D733" i="1"/>
  <c r="D737" i="1"/>
  <c r="D736" i="1"/>
  <c r="D738" i="1"/>
  <c r="D739" i="1"/>
  <c r="D740" i="1"/>
  <c r="D741" i="1"/>
  <c r="D744" i="1"/>
  <c r="D742" i="1"/>
  <c r="D743" i="1"/>
  <c r="D745" i="1"/>
  <c r="D746" i="1"/>
  <c r="D747" i="1"/>
  <c r="D749" i="1"/>
  <c r="D750" i="1"/>
  <c r="D748" i="1"/>
  <c r="D752" i="1"/>
  <c r="D751" i="1"/>
  <c r="D754" i="1"/>
  <c r="D755" i="1"/>
  <c r="D753" i="1"/>
  <c r="D756" i="1"/>
  <c r="D758" i="1"/>
  <c r="D761" i="1"/>
  <c r="D762" i="1"/>
  <c r="O749" i="1" l="1"/>
  <c r="R749" i="1" s="1"/>
  <c r="E754" i="1"/>
  <c r="U728" i="1"/>
  <c r="E728" i="1"/>
  <c r="V728" i="1" s="1"/>
  <c r="E762" i="1"/>
  <c r="E753" i="1"/>
  <c r="E752" i="1"/>
  <c r="U747" i="1"/>
  <c r="E747" i="1"/>
  <c r="V747" i="1" s="1"/>
  <c r="U742" i="1"/>
  <c r="E742" i="1"/>
  <c r="V742" i="1" s="1"/>
  <c r="U739" i="1"/>
  <c r="E739" i="1"/>
  <c r="V739" i="1" s="1"/>
  <c r="U733" i="1"/>
  <c r="E733" i="1"/>
  <c r="V733" i="1" s="1"/>
  <c r="U732" i="1"/>
  <c r="E732" i="1"/>
  <c r="V732" i="1" s="1"/>
  <c r="U730" i="1"/>
  <c r="E730" i="1"/>
  <c r="V730" i="1" s="1"/>
  <c r="U724" i="1"/>
  <c r="E724" i="1"/>
  <c r="V724" i="1" s="1"/>
  <c r="U715" i="1"/>
  <c r="E715" i="1"/>
  <c r="V715" i="1" s="1"/>
  <c r="U719" i="1"/>
  <c r="E719" i="1"/>
  <c r="V719" i="1" s="1"/>
  <c r="U712" i="1"/>
  <c r="E712" i="1"/>
  <c r="V712" i="1" s="1"/>
  <c r="U704" i="1"/>
  <c r="E704" i="1"/>
  <c r="V704" i="1" s="1"/>
  <c r="U702" i="1"/>
  <c r="E702" i="1"/>
  <c r="V702" i="1" s="1"/>
  <c r="U699" i="1"/>
  <c r="E699" i="1"/>
  <c r="V699" i="1" s="1"/>
  <c r="U694" i="1"/>
  <c r="E694" i="1"/>
  <c r="V694" i="1" s="1"/>
  <c r="U690" i="1"/>
  <c r="E690" i="1"/>
  <c r="V690" i="1" s="1"/>
  <c r="U685" i="1"/>
  <c r="E685" i="1"/>
  <c r="V685" i="1" s="1"/>
  <c r="U682" i="1"/>
  <c r="E682" i="1"/>
  <c r="V682" i="1" s="1"/>
  <c r="U679" i="1"/>
  <c r="E679" i="1"/>
  <c r="V679" i="1" s="1"/>
  <c r="U674" i="1"/>
  <c r="E674" i="1"/>
  <c r="V674" i="1" s="1"/>
  <c r="U671" i="1"/>
  <c r="E671" i="1"/>
  <c r="V671" i="1" s="1"/>
  <c r="U667" i="1"/>
  <c r="E667" i="1"/>
  <c r="V667" i="1" s="1"/>
  <c r="U661" i="1"/>
  <c r="E661" i="1"/>
  <c r="V661" i="1" s="1"/>
  <c r="U658" i="1"/>
  <c r="E658" i="1"/>
  <c r="V658" i="1" s="1"/>
  <c r="U656" i="1"/>
  <c r="E656" i="1"/>
  <c r="V656" i="1" s="1"/>
  <c r="U649" i="1"/>
  <c r="E649" i="1"/>
  <c r="V649" i="1" s="1"/>
  <c r="U647" i="1"/>
  <c r="E647" i="1"/>
  <c r="V647" i="1" s="1"/>
  <c r="U643" i="1"/>
  <c r="E643" i="1"/>
  <c r="V643" i="1" s="1"/>
  <c r="U639" i="1"/>
  <c r="E639" i="1"/>
  <c r="V639" i="1" s="1"/>
  <c r="U636" i="1"/>
  <c r="E636" i="1"/>
  <c r="V636" i="1" s="1"/>
  <c r="U631" i="1"/>
  <c r="E631" i="1"/>
  <c r="V631" i="1" s="1"/>
  <c r="U626" i="1"/>
  <c r="E626" i="1"/>
  <c r="V626" i="1" s="1"/>
  <c r="U625" i="1"/>
  <c r="E625" i="1"/>
  <c r="V625" i="1" s="1"/>
  <c r="U619" i="1"/>
  <c r="E619" i="1"/>
  <c r="V619" i="1" s="1"/>
  <c r="U616" i="1"/>
  <c r="E616" i="1"/>
  <c r="V616" i="1" s="1"/>
  <c r="U611" i="1"/>
  <c r="E611" i="1"/>
  <c r="V611" i="1" s="1"/>
  <c r="U609" i="1"/>
  <c r="E609" i="1"/>
  <c r="V609" i="1" s="1"/>
  <c r="U602" i="1"/>
  <c r="E602" i="1"/>
  <c r="V602" i="1" s="1"/>
  <c r="U598" i="1"/>
  <c r="E598" i="1"/>
  <c r="V598" i="1" s="1"/>
  <c r="U597" i="1"/>
  <c r="E597" i="1"/>
  <c r="V597" i="1" s="1"/>
  <c r="U593" i="1"/>
  <c r="E593" i="1"/>
  <c r="V593" i="1" s="1"/>
  <c r="U586" i="1"/>
  <c r="E586" i="1"/>
  <c r="V586" i="1" s="1"/>
  <c r="U585" i="1"/>
  <c r="E585" i="1"/>
  <c r="V585" i="1" s="1"/>
  <c r="U578" i="1"/>
  <c r="E578" i="1"/>
  <c r="V578" i="1" s="1"/>
  <c r="U575" i="1"/>
  <c r="E575" i="1"/>
  <c r="V575" i="1" s="1"/>
  <c r="U573" i="1"/>
  <c r="E573" i="1"/>
  <c r="V573" i="1" s="1"/>
  <c r="U569" i="1"/>
  <c r="E569" i="1"/>
  <c r="V569" i="1" s="1"/>
  <c r="U562" i="1"/>
  <c r="E562" i="1"/>
  <c r="V562" i="1" s="1"/>
  <c r="U559" i="1"/>
  <c r="E559" i="1"/>
  <c r="V559" i="1" s="1"/>
  <c r="U555" i="1"/>
  <c r="E555" i="1"/>
  <c r="V555" i="1" s="1"/>
  <c r="U551" i="1"/>
  <c r="E551" i="1"/>
  <c r="V551" i="1" s="1"/>
  <c r="U545" i="1"/>
  <c r="E545" i="1"/>
  <c r="V545" i="1" s="1"/>
  <c r="U542" i="1"/>
  <c r="E542" i="1"/>
  <c r="V542" i="1" s="1"/>
  <c r="U539" i="1"/>
  <c r="E539" i="1"/>
  <c r="V539" i="1" s="1"/>
  <c r="U536" i="1"/>
  <c r="E536" i="1"/>
  <c r="V536" i="1" s="1"/>
  <c r="U531" i="1"/>
  <c r="E531" i="1"/>
  <c r="V531" i="1" s="1"/>
  <c r="U528" i="1"/>
  <c r="E528" i="1"/>
  <c r="V528" i="1" s="1"/>
  <c r="U523" i="1"/>
  <c r="E523" i="1"/>
  <c r="V523" i="1" s="1"/>
  <c r="U518" i="1"/>
  <c r="E518" i="1"/>
  <c r="V518" i="1" s="1"/>
  <c r="U516" i="1"/>
  <c r="E516" i="1"/>
  <c r="V516" i="1" s="1"/>
  <c r="U509" i="1"/>
  <c r="E509" i="1"/>
  <c r="V509" i="1" s="1"/>
  <c r="U507" i="1"/>
  <c r="E507" i="1"/>
  <c r="V507" i="1" s="1"/>
  <c r="U502" i="1"/>
  <c r="E502" i="1"/>
  <c r="V502" i="1" s="1"/>
  <c r="U498" i="1"/>
  <c r="E498" i="1"/>
  <c r="V498" i="1" s="1"/>
  <c r="U495" i="1"/>
  <c r="E495" i="1"/>
  <c r="V495" i="1" s="1"/>
  <c r="U491" i="1"/>
  <c r="E491" i="1"/>
  <c r="V491" i="1" s="1"/>
  <c r="U489" i="1"/>
  <c r="E489" i="1"/>
  <c r="V489" i="1" s="1"/>
  <c r="U483" i="1"/>
  <c r="E483" i="1"/>
  <c r="V483" i="1" s="1"/>
  <c r="U479" i="1"/>
  <c r="E479" i="1"/>
  <c r="V479" i="1" s="1"/>
  <c r="U474" i="1"/>
  <c r="E474" i="1"/>
  <c r="V474" i="1" s="1"/>
  <c r="U472" i="1"/>
  <c r="E472" i="1"/>
  <c r="V472" i="1" s="1"/>
  <c r="U467" i="1"/>
  <c r="E467" i="1"/>
  <c r="V467" i="1" s="1"/>
  <c r="U463" i="1"/>
  <c r="E463" i="1"/>
  <c r="V463" i="1" s="1"/>
  <c r="U458" i="1"/>
  <c r="E458" i="1"/>
  <c r="V458" i="1" s="1"/>
  <c r="U454" i="1"/>
  <c r="E454" i="1"/>
  <c r="V454" i="1" s="1"/>
  <c r="U450" i="1"/>
  <c r="E450" i="1"/>
  <c r="V450" i="1" s="1"/>
  <c r="U447" i="1"/>
  <c r="E447" i="1"/>
  <c r="V447" i="1" s="1"/>
  <c r="U443" i="1"/>
  <c r="E443" i="1"/>
  <c r="V443" i="1" s="1"/>
  <c r="U437" i="1"/>
  <c r="E437" i="1"/>
  <c r="V437" i="1" s="1"/>
  <c r="U435" i="1"/>
  <c r="E435" i="1"/>
  <c r="V435" i="1" s="1"/>
  <c r="U431" i="1"/>
  <c r="E431" i="1"/>
  <c r="V431" i="1" s="1"/>
  <c r="E750" i="1"/>
  <c r="E761" i="1"/>
  <c r="E755" i="1"/>
  <c r="E748" i="1"/>
  <c r="V748" i="1" s="1"/>
  <c r="U746" i="1"/>
  <c r="E746" i="1"/>
  <c r="V746" i="1" s="1"/>
  <c r="U744" i="1"/>
  <c r="E744" i="1"/>
  <c r="V744" i="1" s="1"/>
  <c r="U738" i="1"/>
  <c r="E738" i="1"/>
  <c r="V738" i="1" s="1"/>
  <c r="U735" i="1"/>
  <c r="E735" i="1"/>
  <c r="V735" i="1" s="1"/>
  <c r="U729" i="1"/>
  <c r="E729" i="1"/>
  <c r="V729" i="1" s="1"/>
  <c r="U726" i="1"/>
  <c r="E726" i="1"/>
  <c r="V726" i="1" s="1"/>
  <c r="U721" i="1"/>
  <c r="E721" i="1"/>
  <c r="V721" i="1" s="1"/>
  <c r="U716" i="1"/>
  <c r="E716" i="1"/>
  <c r="V716" i="1" s="1"/>
  <c r="U713" i="1"/>
  <c r="E713" i="1"/>
  <c r="V713" i="1" s="1"/>
  <c r="U709" i="1"/>
  <c r="E709" i="1"/>
  <c r="V709" i="1" s="1"/>
  <c r="U705" i="1"/>
  <c r="E705" i="1"/>
  <c r="V705" i="1" s="1"/>
  <c r="U703" i="1"/>
  <c r="E703" i="1"/>
  <c r="V703" i="1" s="1"/>
  <c r="U697" i="1"/>
  <c r="E697" i="1"/>
  <c r="V697" i="1" s="1"/>
  <c r="U693" i="1"/>
  <c r="E693" i="1"/>
  <c r="V693" i="1" s="1"/>
  <c r="U692" i="1"/>
  <c r="E692" i="1"/>
  <c r="V692" i="1" s="1"/>
  <c r="U688" i="1"/>
  <c r="E688" i="1"/>
  <c r="V688" i="1" s="1"/>
  <c r="U683" i="1"/>
  <c r="E683" i="1"/>
  <c r="V683" i="1" s="1"/>
  <c r="U681" i="1"/>
  <c r="E681" i="1"/>
  <c r="V681" i="1" s="1"/>
  <c r="U675" i="1"/>
  <c r="E675" i="1"/>
  <c r="V675" i="1" s="1"/>
  <c r="U670" i="1"/>
  <c r="E670" i="1"/>
  <c r="V670" i="1" s="1"/>
  <c r="U666" i="1"/>
  <c r="E666" i="1"/>
  <c r="V666" i="1" s="1"/>
  <c r="U663" i="1"/>
  <c r="E663" i="1"/>
  <c r="V663" i="1" s="1"/>
  <c r="U659" i="1"/>
  <c r="E659" i="1"/>
  <c r="V659" i="1" s="1"/>
  <c r="U651" i="1"/>
  <c r="E651" i="1"/>
  <c r="V651" i="1" s="1"/>
  <c r="U654" i="1"/>
  <c r="E654" i="1"/>
  <c r="V654" i="1" s="1"/>
  <c r="U646" i="1"/>
  <c r="E646" i="1"/>
  <c r="V646" i="1" s="1"/>
  <c r="U642" i="1"/>
  <c r="E642" i="1"/>
  <c r="V642" i="1" s="1"/>
  <c r="U638" i="1"/>
  <c r="E638" i="1"/>
  <c r="V638" i="1" s="1"/>
  <c r="U634" i="1"/>
  <c r="E634" i="1"/>
  <c r="V634" i="1" s="1"/>
  <c r="U628" i="1"/>
  <c r="E628" i="1"/>
  <c r="V628" i="1" s="1"/>
  <c r="U627" i="1"/>
  <c r="E627" i="1"/>
  <c r="V627" i="1" s="1"/>
  <c r="U621" i="1"/>
  <c r="E621" i="1"/>
  <c r="V621" i="1" s="1"/>
  <c r="U617" i="1"/>
  <c r="E617" i="1"/>
  <c r="V617" i="1" s="1"/>
  <c r="U614" i="1"/>
  <c r="E614" i="1"/>
  <c r="V614" i="1" s="1"/>
  <c r="U610" i="1"/>
  <c r="E610" i="1"/>
  <c r="V610" i="1" s="1"/>
  <c r="U605" i="1"/>
  <c r="E605" i="1"/>
  <c r="V605" i="1" s="1"/>
  <c r="U600" i="1"/>
  <c r="E600" i="1"/>
  <c r="V600" i="1" s="1"/>
  <c r="U599" i="1"/>
  <c r="E599" i="1"/>
  <c r="V599" i="1" s="1"/>
  <c r="U594" i="1"/>
  <c r="E594" i="1"/>
  <c r="V594" i="1" s="1"/>
  <c r="U592" i="1"/>
  <c r="E592" i="1"/>
  <c r="V592" i="1" s="1"/>
  <c r="U587" i="1"/>
  <c r="E587" i="1"/>
  <c r="V587" i="1" s="1"/>
  <c r="U581" i="1"/>
  <c r="E581" i="1"/>
  <c r="V581" i="1" s="1"/>
  <c r="U579" i="1"/>
  <c r="E579" i="1"/>
  <c r="V579" i="1" s="1"/>
  <c r="U574" i="1"/>
  <c r="E574" i="1"/>
  <c r="V574" i="1" s="1"/>
  <c r="U570" i="1"/>
  <c r="E570" i="1"/>
  <c r="V570" i="1" s="1"/>
  <c r="U565" i="1"/>
  <c r="E565" i="1"/>
  <c r="V565" i="1" s="1"/>
  <c r="U563" i="1"/>
  <c r="E563" i="1"/>
  <c r="V563" i="1" s="1"/>
  <c r="U557" i="1"/>
  <c r="E557" i="1"/>
  <c r="V557" i="1" s="1"/>
  <c r="U552" i="1"/>
  <c r="E552" i="1"/>
  <c r="V552" i="1" s="1"/>
  <c r="U550" i="1"/>
  <c r="E550" i="1"/>
  <c r="V550" i="1" s="1"/>
  <c r="U546" i="1"/>
  <c r="E546" i="1"/>
  <c r="V546" i="1" s="1"/>
  <c r="U540" i="1"/>
  <c r="E540" i="1"/>
  <c r="V540" i="1" s="1"/>
  <c r="U541" i="1"/>
  <c r="E541" i="1"/>
  <c r="V541" i="1" s="1"/>
  <c r="U532" i="1"/>
  <c r="E532" i="1"/>
  <c r="V532" i="1" s="1"/>
  <c r="U529" i="1"/>
  <c r="E529" i="1"/>
  <c r="V529" i="1" s="1"/>
  <c r="U526" i="1"/>
  <c r="E526" i="1"/>
  <c r="V526" i="1" s="1"/>
  <c r="U522" i="1"/>
  <c r="E522" i="1"/>
  <c r="V522" i="1" s="1"/>
  <c r="U520" i="1"/>
  <c r="E520" i="1"/>
  <c r="V520" i="1" s="1"/>
  <c r="U513" i="1"/>
  <c r="E513" i="1"/>
  <c r="V513" i="1" s="1"/>
  <c r="U511" i="1"/>
  <c r="E511" i="1"/>
  <c r="V511" i="1" s="1"/>
  <c r="U508" i="1"/>
  <c r="E508" i="1"/>
  <c r="V508" i="1" s="1"/>
  <c r="U500" i="1"/>
  <c r="E500" i="1"/>
  <c r="V500" i="1" s="1"/>
  <c r="U499" i="1"/>
  <c r="E499" i="1"/>
  <c r="V499" i="1" s="1"/>
  <c r="U494" i="1"/>
  <c r="E494" i="1"/>
  <c r="V494" i="1" s="1"/>
  <c r="U488" i="1"/>
  <c r="E488" i="1"/>
  <c r="V488" i="1" s="1"/>
  <c r="U484" i="1"/>
  <c r="E484" i="1"/>
  <c r="V484" i="1" s="1"/>
  <c r="U481" i="1"/>
  <c r="E481" i="1"/>
  <c r="V481" i="1" s="1"/>
  <c r="U477" i="1"/>
  <c r="E477" i="1"/>
  <c r="V477" i="1" s="1"/>
  <c r="U476" i="1"/>
  <c r="E476" i="1"/>
  <c r="V476" i="1" s="1"/>
  <c r="U473" i="1"/>
  <c r="E473" i="1"/>
  <c r="V473" i="1" s="1"/>
  <c r="U465" i="1"/>
  <c r="E465" i="1"/>
  <c r="V465" i="1" s="1"/>
  <c r="U460" i="1"/>
  <c r="E460" i="1"/>
  <c r="V460" i="1" s="1"/>
  <c r="U457" i="1"/>
  <c r="E457" i="1"/>
  <c r="V457" i="1" s="1"/>
  <c r="U455" i="1"/>
  <c r="E455" i="1"/>
  <c r="V455" i="1" s="1"/>
  <c r="U449" i="1"/>
  <c r="E449" i="1"/>
  <c r="V449" i="1" s="1"/>
  <c r="U445" i="1"/>
  <c r="E445" i="1"/>
  <c r="V445" i="1" s="1"/>
  <c r="U442" i="1"/>
  <c r="E442" i="1"/>
  <c r="V442" i="1" s="1"/>
  <c r="U440" i="1"/>
  <c r="E440" i="1"/>
  <c r="V440" i="1" s="1"/>
  <c r="U434" i="1"/>
  <c r="E434" i="1"/>
  <c r="V434" i="1" s="1"/>
  <c r="U430" i="1"/>
  <c r="E430" i="1"/>
  <c r="V430" i="1" s="1"/>
  <c r="E758" i="1"/>
  <c r="U741" i="1"/>
  <c r="E741" i="1"/>
  <c r="V741" i="1" s="1"/>
  <c r="U734" i="1"/>
  <c r="E734" i="1"/>
  <c r="V734" i="1" s="1"/>
  <c r="U725" i="1"/>
  <c r="E725" i="1"/>
  <c r="V725" i="1" s="1"/>
  <c r="U722" i="1"/>
  <c r="E722" i="1"/>
  <c r="V722" i="1" s="1"/>
  <c r="U718" i="1"/>
  <c r="E718" i="1"/>
  <c r="V718" i="1" s="1"/>
  <c r="U711" i="1"/>
  <c r="E711" i="1"/>
  <c r="V711" i="1" s="1"/>
  <c r="U708" i="1"/>
  <c r="E708" i="1"/>
  <c r="V708" i="1" s="1"/>
  <c r="U706" i="1"/>
  <c r="E706" i="1"/>
  <c r="V706" i="1" s="1"/>
  <c r="U701" i="1"/>
  <c r="E701" i="1"/>
  <c r="V701" i="1" s="1"/>
  <c r="U698" i="1"/>
  <c r="E698" i="1"/>
  <c r="V698" i="1" s="1"/>
  <c r="U695" i="1"/>
  <c r="E695" i="1"/>
  <c r="V695" i="1" s="1"/>
  <c r="U689" i="1"/>
  <c r="E689" i="1"/>
  <c r="V689" i="1" s="1"/>
  <c r="U684" i="1"/>
  <c r="E684" i="1"/>
  <c r="V684" i="1" s="1"/>
  <c r="U680" i="1"/>
  <c r="E680" i="1"/>
  <c r="V680" i="1" s="1"/>
  <c r="U677" i="1"/>
  <c r="E677" i="1"/>
  <c r="V677" i="1" s="1"/>
  <c r="U673" i="1"/>
  <c r="E673" i="1"/>
  <c r="V673" i="1" s="1"/>
  <c r="U668" i="1"/>
  <c r="E668" i="1"/>
  <c r="V668" i="1" s="1"/>
  <c r="U664" i="1"/>
  <c r="E664" i="1"/>
  <c r="V664" i="1" s="1"/>
  <c r="U660" i="1"/>
  <c r="E660" i="1"/>
  <c r="V660" i="1" s="1"/>
  <c r="U657" i="1"/>
  <c r="E657" i="1"/>
  <c r="V657" i="1" s="1"/>
  <c r="U653" i="1"/>
  <c r="E653" i="1"/>
  <c r="V653" i="1" s="1"/>
  <c r="U650" i="1"/>
  <c r="E650" i="1"/>
  <c r="V650" i="1" s="1"/>
  <c r="U645" i="1"/>
  <c r="E645" i="1"/>
  <c r="V645" i="1" s="1"/>
  <c r="U641" i="1"/>
  <c r="E641" i="1"/>
  <c r="V641" i="1" s="1"/>
  <c r="U635" i="1"/>
  <c r="E635" i="1"/>
  <c r="V635" i="1" s="1"/>
  <c r="U633" i="1"/>
  <c r="E633" i="1"/>
  <c r="V633" i="1" s="1"/>
  <c r="U629" i="1"/>
  <c r="E629" i="1"/>
  <c r="V629" i="1" s="1"/>
  <c r="U624" i="1"/>
  <c r="E624" i="1"/>
  <c r="V624" i="1" s="1"/>
  <c r="U620" i="1"/>
  <c r="E620" i="1"/>
  <c r="V620" i="1" s="1"/>
  <c r="U618" i="1"/>
  <c r="E618" i="1"/>
  <c r="V618" i="1" s="1"/>
  <c r="U612" i="1"/>
  <c r="E612" i="1"/>
  <c r="V612" i="1" s="1"/>
  <c r="U608" i="1"/>
  <c r="E608" i="1"/>
  <c r="V608" i="1" s="1"/>
  <c r="U606" i="1"/>
  <c r="E606" i="1"/>
  <c r="V606" i="1" s="1"/>
  <c r="U601" i="1"/>
  <c r="E601" i="1"/>
  <c r="V601" i="1" s="1"/>
  <c r="U596" i="1"/>
  <c r="E596" i="1"/>
  <c r="V596" i="1" s="1"/>
  <c r="U591" i="1"/>
  <c r="E591" i="1"/>
  <c r="V591" i="1" s="1"/>
  <c r="U589" i="1"/>
  <c r="E589" i="1"/>
  <c r="V589" i="1" s="1"/>
  <c r="U584" i="1"/>
  <c r="E584" i="1"/>
  <c r="V584" i="1" s="1"/>
  <c r="U580" i="1"/>
  <c r="E580" i="1"/>
  <c r="V580" i="1" s="1"/>
  <c r="U576" i="1"/>
  <c r="E576" i="1"/>
  <c r="V576" i="1" s="1"/>
  <c r="U572" i="1"/>
  <c r="E572" i="1"/>
  <c r="V572" i="1" s="1"/>
  <c r="U567" i="1"/>
  <c r="E567" i="1"/>
  <c r="V567" i="1" s="1"/>
  <c r="U566" i="1"/>
  <c r="E566" i="1"/>
  <c r="V566" i="1" s="1"/>
  <c r="U561" i="1"/>
  <c r="E561" i="1"/>
  <c r="V561" i="1" s="1"/>
  <c r="U558" i="1"/>
  <c r="E558" i="1"/>
  <c r="V558" i="1" s="1"/>
  <c r="U553" i="1"/>
  <c r="E553" i="1"/>
  <c r="V553" i="1" s="1"/>
  <c r="U549" i="1"/>
  <c r="E549" i="1"/>
  <c r="V549" i="1" s="1"/>
  <c r="U547" i="1"/>
  <c r="E547" i="1"/>
  <c r="V547" i="1" s="1"/>
  <c r="U538" i="1"/>
  <c r="E538" i="1"/>
  <c r="V538" i="1" s="1"/>
  <c r="U535" i="1"/>
  <c r="E535" i="1"/>
  <c r="V535" i="1" s="1"/>
  <c r="U534" i="1"/>
  <c r="E534" i="1"/>
  <c r="V534" i="1" s="1"/>
  <c r="U527" i="1"/>
  <c r="E527" i="1"/>
  <c r="V527" i="1" s="1"/>
  <c r="U525" i="1"/>
  <c r="E525" i="1"/>
  <c r="V525" i="1" s="1"/>
  <c r="U519" i="1"/>
  <c r="E519" i="1"/>
  <c r="V519" i="1" s="1"/>
  <c r="U517" i="1"/>
  <c r="E517" i="1"/>
  <c r="V517" i="1" s="1"/>
  <c r="U514" i="1"/>
  <c r="E514" i="1"/>
  <c r="V514" i="1" s="1"/>
  <c r="U512" i="1"/>
  <c r="E512" i="1"/>
  <c r="V512" i="1" s="1"/>
  <c r="U505" i="1"/>
  <c r="E505" i="1"/>
  <c r="V505" i="1" s="1"/>
  <c r="U501" i="1"/>
  <c r="E501" i="1"/>
  <c r="V501" i="1" s="1"/>
  <c r="U497" i="1"/>
  <c r="E497" i="1"/>
  <c r="V497" i="1" s="1"/>
  <c r="U492" i="1"/>
  <c r="E492" i="1"/>
  <c r="V492" i="1" s="1"/>
  <c r="U490" i="1"/>
  <c r="E490" i="1"/>
  <c r="V490" i="1" s="1"/>
  <c r="U485" i="1"/>
  <c r="E485" i="1"/>
  <c r="V485" i="1" s="1"/>
  <c r="U480" i="1"/>
  <c r="E480" i="1"/>
  <c r="V480" i="1" s="1"/>
  <c r="U475" i="1"/>
  <c r="E475" i="1"/>
  <c r="V475" i="1" s="1"/>
  <c r="U471" i="1"/>
  <c r="E471" i="1"/>
  <c r="V471" i="1" s="1"/>
  <c r="U469" i="1"/>
  <c r="E469" i="1"/>
  <c r="V469" i="1" s="1"/>
  <c r="U464" i="1"/>
  <c r="E464" i="1"/>
  <c r="V464" i="1" s="1"/>
  <c r="U462" i="1"/>
  <c r="E462" i="1"/>
  <c r="V462" i="1" s="1"/>
  <c r="U456" i="1"/>
  <c r="E456" i="1"/>
  <c r="V456" i="1" s="1"/>
  <c r="U453" i="1"/>
  <c r="E453" i="1"/>
  <c r="V453" i="1" s="1"/>
  <c r="U451" i="1"/>
  <c r="E451" i="1"/>
  <c r="V451" i="1" s="1"/>
  <c r="U446" i="1"/>
  <c r="E446" i="1"/>
  <c r="V446" i="1" s="1"/>
  <c r="U441" i="1"/>
  <c r="E441" i="1"/>
  <c r="V441" i="1" s="1"/>
  <c r="U438" i="1"/>
  <c r="E438" i="1"/>
  <c r="V438" i="1" s="1"/>
  <c r="U433" i="1"/>
  <c r="E433" i="1"/>
  <c r="V433" i="1" s="1"/>
  <c r="E764" i="1"/>
  <c r="AC751" i="1"/>
  <c r="AE751" i="1" s="1"/>
  <c r="G751" i="1"/>
  <c r="X767" i="1"/>
  <c r="K767" i="1"/>
  <c r="A768" i="1"/>
  <c r="F750" i="1"/>
  <c r="J750" i="1" s="1"/>
  <c r="T747" i="1"/>
  <c r="AF747" i="1" s="1"/>
  <c r="S748" i="1"/>
  <c r="U748" i="1" s="1"/>
  <c r="U745" i="1"/>
  <c r="E745" i="1"/>
  <c r="V745" i="1" s="1"/>
  <c r="U736" i="1"/>
  <c r="E736" i="1"/>
  <c r="V736" i="1" s="1"/>
  <c r="E756" i="1"/>
  <c r="E751" i="1"/>
  <c r="E749" i="1"/>
  <c r="V749" i="1" s="1"/>
  <c r="U743" i="1"/>
  <c r="E743" i="1"/>
  <c r="V743" i="1" s="1"/>
  <c r="U740" i="1"/>
  <c r="E740" i="1"/>
  <c r="V740" i="1" s="1"/>
  <c r="U737" i="1"/>
  <c r="E737" i="1"/>
  <c r="V737" i="1" s="1"/>
  <c r="U731" i="1"/>
  <c r="E731" i="1"/>
  <c r="V731" i="1" s="1"/>
  <c r="U727" i="1"/>
  <c r="E727" i="1"/>
  <c r="V727" i="1" s="1"/>
  <c r="U723" i="1"/>
  <c r="E723" i="1"/>
  <c r="V723" i="1" s="1"/>
  <c r="U720" i="1"/>
  <c r="E720" i="1"/>
  <c r="V720" i="1" s="1"/>
  <c r="U717" i="1"/>
  <c r="E717" i="1"/>
  <c r="V717" i="1" s="1"/>
  <c r="U714" i="1"/>
  <c r="E714" i="1"/>
  <c r="V714" i="1" s="1"/>
  <c r="U710" i="1"/>
  <c r="E710" i="1"/>
  <c r="V710" i="1" s="1"/>
  <c r="U707" i="1"/>
  <c r="E707" i="1"/>
  <c r="V707" i="1" s="1"/>
  <c r="U700" i="1"/>
  <c r="E700" i="1"/>
  <c r="V700" i="1" s="1"/>
  <c r="U696" i="1"/>
  <c r="E696" i="1"/>
  <c r="V696" i="1" s="1"/>
  <c r="U691" i="1"/>
  <c r="E691" i="1"/>
  <c r="V691" i="1" s="1"/>
  <c r="U687" i="1"/>
  <c r="E687" i="1"/>
  <c r="V687" i="1" s="1"/>
  <c r="U686" i="1"/>
  <c r="E686" i="1"/>
  <c r="V686" i="1" s="1"/>
  <c r="U678" i="1"/>
  <c r="E678" i="1"/>
  <c r="V678" i="1" s="1"/>
  <c r="U676" i="1"/>
  <c r="E676" i="1"/>
  <c r="V676" i="1" s="1"/>
  <c r="U672" i="1"/>
  <c r="E672" i="1"/>
  <c r="V672" i="1" s="1"/>
  <c r="U669" i="1"/>
  <c r="E669" i="1"/>
  <c r="V669" i="1" s="1"/>
  <c r="U665" i="1"/>
  <c r="E665" i="1"/>
  <c r="V665" i="1" s="1"/>
  <c r="U662" i="1"/>
  <c r="E662" i="1"/>
  <c r="V662" i="1" s="1"/>
  <c r="U655" i="1"/>
  <c r="E655" i="1"/>
  <c r="V655" i="1" s="1"/>
  <c r="U652" i="1"/>
  <c r="E652" i="1"/>
  <c r="V652" i="1" s="1"/>
  <c r="U648" i="1"/>
  <c r="E648" i="1"/>
  <c r="V648" i="1" s="1"/>
  <c r="U644" i="1"/>
  <c r="E644" i="1"/>
  <c r="V644" i="1" s="1"/>
  <c r="U640" i="1"/>
  <c r="E640" i="1"/>
  <c r="V640" i="1" s="1"/>
  <c r="U637" i="1"/>
  <c r="E637" i="1"/>
  <c r="V637" i="1" s="1"/>
  <c r="U632" i="1"/>
  <c r="E632" i="1"/>
  <c r="V632" i="1" s="1"/>
  <c r="U630" i="1"/>
  <c r="E630" i="1"/>
  <c r="V630" i="1" s="1"/>
  <c r="U623" i="1"/>
  <c r="E623" i="1"/>
  <c r="V623" i="1" s="1"/>
  <c r="U622" i="1"/>
  <c r="E622" i="1"/>
  <c r="V622" i="1" s="1"/>
  <c r="U615" i="1"/>
  <c r="E615" i="1"/>
  <c r="V615" i="1" s="1"/>
  <c r="U613" i="1"/>
  <c r="E613" i="1"/>
  <c r="V613" i="1" s="1"/>
  <c r="U607" i="1"/>
  <c r="E607" i="1"/>
  <c r="V607" i="1" s="1"/>
  <c r="U604" i="1"/>
  <c r="E604" i="1"/>
  <c r="V604" i="1" s="1"/>
  <c r="U603" i="1"/>
  <c r="E603" i="1"/>
  <c r="V603" i="1" s="1"/>
  <c r="U595" i="1"/>
  <c r="E595" i="1"/>
  <c r="V595" i="1" s="1"/>
  <c r="U590" i="1"/>
  <c r="E590" i="1"/>
  <c r="V590" i="1" s="1"/>
  <c r="U588" i="1"/>
  <c r="E588" i="1"/>
  <c r="V588" i="1" s="1"/>
  <c r="U583" i="1"/>
  <c r="E583" i="1"/>
  <c r="V583" i="1" s="1"/>
  <c r="U582" i="1"/>
  <c r="E582" i="1"/>
  <c r="V582" i="1" s="1"/>
  <c r="U577" i="1"/>
  <c r="E577" i="1"/>
  <c r="V577" i="1" s="1"/>
  <c r="U571" i="1"/>
  <c r="E571" i="1"/>
  <c r="V571" i="1" s="1"/>
  <c r="U568" i="1"/>
  <c r="E568" i="1"/>
  <c r="V568" i="1" s="1"/>
  <c r="U564" i="1"/>
  <c r="E564" i="1"/>
  <c r="V564" i="1" s="1"/>
  <c r="U560" i="1"/>
  <c r="E560" i="1"/>
  <c r="V560" i="1" s="1"/>
  <c r="U556" i="1"/>
  <c r="E556" i="1"/>
  <c r="V556" i="1" s="1"/>
  <c r="U554" i="1"/>
  <c r="E554" i="1"/>
  <c r="V554" i="1" s="1"/>
  <c r="U548" i="1"/>
  <c r="E548" i="1"/>
  <c r="V548" i="1" s="1"/>
  <c r="U544" i="1"/>
  <c r="E544" i="1"/>
  <c r="V544" i="1" s="1"/>
  <c r="U543" i="1"/>
  <c r="E543" i="1"/>
  <c r="V543" i="1" s="1"/>
  <c r="U537" i="1"/>
  <c r="E537" i="1"/>
  <c r="V537" i="1" s="1"/>
  <c r="U533" i="1"/>
  <c r="E533" i="1"/>
  <c r="V533" i="1" s="1"/>
  <c r="U530" i="1"/>
  <c r="E530" i="1"/>
  <c r="V530" i="1" s="1"/>
  <c r="U524" i="1"/>
  <c r="E524" i="1"/>
  <c r="V524" i="1" s="1"/>
  <c r="U521" i="1"/>
  <c r="E521" i="1"/>
  <c r="V521" i="1" s="1"/>
  <c r="U515" i="1"/>
  <c r="E515" i="1"/>
  <c r="V515" i="1" s="1"/>
  <c r="U510" i="1"/>
  <c r="E510" i="1"/>
  <c r="V510" i="1" s="1"/>
  <c r="U506" i="1"/>
  <c r="E506" i="1"/>
  <c r="V506" i="1" s="1"/>
  <c r="U504" i="1"/>
  <c r="E504" i="1"/>
  <c r="V504" i="1" s="1"/>
  <c r="U503" i="1"/>
  <c r="E503" i="1"/>
  <c r="V503" i="1" s="1"/>
  <c r="U496" i="1"/>
  <c r="E496" i="1"/>
  <c r="V496" i="1" s="1"/>
  <c r="U493" i="1"/>
  <c r="E493" i="1"/>
  <c r="V493" i="1" s="1"/>
  <c r="U487" i="1"/>
  <c r="E487" i="1"/>
  <c r="V487" i="1" s="1"/>
  <c r="U486" i="1"/>
  <c r="E486" i="1"/>
  <c r="V486" i="1" s="1"/>
  <c r="U482" i="1"/>
  <c r="E482" i="1"/>
  <c r="V482" i="1" s="1"/>
  <c r="U478" i="1"/>
  <c r="E478" i="1"/>
  <c r="V478" i="1" s="1"/>
  <c r="U470" i="1"/>
  <c r="E470" i="1"/>
  <c r="V470" i="1" s="1"/>
  <c r="U468" i="1"/>
  <c r="E468" i="1"/>
  <c r="V468" i="1" s="1"/>
  <c r="U466" i="1"/>
  <c r="E466" i="1"/>
  <c r="V466" i="1" s="1"/>
  <c r="U461" i="1"/>
  <c r="E461" i="1"/>
  <c r="V461" i="1" s="1"/>
  <c r="U459" i="1"/>
  <c r="E459" i="1"/>
  <c r="V459" i="1" s="1"/>
  <c r="U452" i="1"/>
  <c r="E452" i="1"/>
  <c r="V452" i="1" s="1"/>
  <c r="U448" i="1"/>
  <c r="E448" i="1"/>
  <c r="V448" i="1" s="1"/>
  <c r="U444" i="1"/>
  <c r="E444" i="1"/>
  <c r="V444" i="1" s="1"/>
  <c r="U439" i="1"/>
  <c r="E439" i="1"/>
  <c r="V439" i="1" s="1"/>
  <c r="U436" i="1"/>
  <c r="E436" i="1"/>
  <c r="V436" i="1" s="1"/>
  <c r="U432" i="1"/>
  <c r="E432" i="1"/>
  <c r="V432" i="1" s="1"/>
  <c r="M752" i="1"/>
  <c r="N752" i="1" s="1"/>
  <c r="P752" i="1"/>
  <c r="Q752" i="1"/>
  <c r="L753" i="1"/>
  <c r="C767" i="1"/>
  <c r="Y766" i="1"/>
  <c r="AJ767" i="1"/>
  <c r="Z766" i="1"/>
  <c r="AA766" i="1" s="1"/>
  <c r="AH766" i="1" s="1"/>
  <c r="I767" i="1"/>
  <c r="H767" i="1" s="1"/>
  <c r="E766" i="1"/>
  <c r="AB772" i="1"/>
  <c r="W748" i="1" l="1"/>
  <c r="AG748" i="1" s="1"/>
  <c r="B748" i="1" s="1"/>
  <c r="W736" i="1"/>
  <c r="AG736" i="1" s="1"/>
  <c r="B736" i="1" s="1"/>
  <c r="W433" i="1"/>
  <c r="AG433" i="1" s="1"/>
  <c r="B433" i="1" s="1"/>
  <c r="W441" i="1"/>
  <c r="AG441" i="1" s="1"/>
  <c r="W451" i="1"/>
  <c r="AG451" i="1" s="1"/>
  <c r="W456" i="1"/>
  <c r="AG456" i="1" s="1"/>
  <c r="B456" i="1" s="1"/>
  <c r="W464" i="1"/>
  <c r="AG464" i="1" s="1"/>
  <c r="W471" i="1"/>
  <c r="AG471" i="1" s="1"/>
  <c r="B471" i="1" s="1"/>
  <c r="W480" i="1"/>
  <c r="AG480" i="1" s="1"/>
  <c r="W490" i="1"/>
  <c r="AG490" i="1" s="1"/>
  <c r="B490" i="1" s="1"/>
  <c r="W497" i="1"/>
  <c r="AG497" i="1" s="1"/>
  <c r="W505" i="1"/>
  <c r="AG505" i="1" s="1"/>
  <c r="B505" i="1" s="1"/>
  <c r="W514" i="1"/>
  <c r="AG514" i="1" s="1"/>
  <c r="B514" i="1" s="1"/>
  <c r="W519" i="1"/>
  <c r="AG519" i="1" s="1"/>
  <c r="B519" i="1" s="1"/>
  <c r="W527" i="1"/>
  <c r="AG527" i="1" s="1"/>
  <c r="W535" i="1"/>
  <c r="AG535" i="1" s="1"/>
  <c r="W547" i="1"/>
  <c r="AG547" i="1" s="1"/>
  <c r="W553" i="1"/>
  <c r="AG553" i="1" s="1"/>
  <c r="B553" i="1" s="1"/>
  <c r="W561" i="1"/>
  <c r="AG561" i="1" s="1"/>
  <c r="W567" i="1"/>
  <c r="AG567" i="1" s="1"/>
  <c r="B567" i="1" s="1"/>
  <c r="W576" i="1"/>
  <c r="AG576" i="1" s="1"/>
  <c r="W584" i="1"/>
  <c r="AG584" i="1" s="1"/>
  <c r="B584" i="1" s="1"/>
  <c r="W591" i="1"/>
  <c r="AG591" i="1" s="1"/>
  <c r="W601" i="1"/>
  <c r="AG601" i="1" s="1"/>
  <c r="B601" i="1" s="1"/>
  <c r="W608" i="1"/>
  <c r="AG608" i="1" s="1"/>
  <c r="W618" i="1"/>
  <c r="W624" i="1"/>
  <c r="AG624" i="1" s="1"/>
  <c r="B624" i="1" s="1"/>
  <c r="W633" i="1"/>
  <c r="AG633" i="1" s="1"/>
  <c r="B633" i="1" s="1"/>
  <c r="W641" i="1"/>
  <c r="AG641" i="1" s="1"/>
  <c r="W650" i="1"/>
  <c r="AG650" i="1" s="1"/>
  <c r="B650" i="1" s="1"/>
  <c r="W657" i="1"/>
  <c r="AG657" i="1" s="1"/>
  <c r="W664" i="1"/>
  <c r="AG664" i="1" s="1"/>
  <c r="W673" i="1"/>
  <c r="AG673" i="1" s="1"/>
  <c r="B673" i="1" s="1"/>
  <c r="W680" i="1"/>
  <c r="AG680" i="1" s="1"/>
  <c r="B680" i="1" s="1"/>
  <c r="W689" i="1"/>
  <c r="AG689" i="1" s="1"/>
  <c r="W698" i="1"/>
  <c r="AG698" i="1" s="1"/>
  <c r="B698" i="1" s="1"/>
  <c r="W706" i="1"/>
  <c r="AG706" i="1" s="1"/>
  <c r="W711" i="1"/>
  <c r="AG711" i="1" s="1"/>
  <c r="B711" i="1" s="1"/>
  <c r="W722" i="1"/>
  <c r="AG722" i="1" s="1"/>
  <c r="W732" i="1"/>
  <c r="AG732" i="1" s="1"/>
  <c r="B732" i="1" s="1"/>
  <c r="W739" i="1"/>
  <c r="AG739" i="1" s="1"/>
  <c r="B739" i="1" s="1"/>
  <c r="W747" i="1"/>
  <c r="AG747" i="1" s="1"/>
  <c r="B747" i="1" s="1"/>
  <c r="W745" i="1"/>
  <c r="AG745" i="1" s="1"/>
  <c r="B745" i="1" s="1"/>
  <c r="W438" i="1"/>
  <c r="AG438" i="1" s="1"/>
  <c r="W446" i="1"/>
  <c r="AG446" i="1" s="1"/>
  <c r="W453" i="1"/>
  <c r="AG453" i="1" s="1"/>
  <c r="B453" i="1" s="1"/>
  <c r="W462" i="1"/>
  <c r="AG462" i="1" s="1"/>
  <c r="B462" i="1" s="1"/>
  <c r="W469" i="1"/>
  <c r="AG469" i="1" s="1"/>
  <c r="W475" i="1"/>
  <c r="AG475" i="1" s="1"/>
  <c r="B475" i="1" s="1"/>
  <c r="W485" i="1"/>
  <c r="AG485" i="1" s="1"/>
  <c r="W492" i="1"/>
  <c r="AG492" i="1" s="1"/>
  <c r="W501" i="1"/>
  <c r="AG501" i="1" s="1"/>
  <c r="W512" i="1"/>
  <c r="AG512" i="1" s="1"/>
  <c r="W517" i="1"/>
  <c r="AG517" i="1" s="1"/>
  <c r="W525" i="1"/>
  <c r="AG525" i="1" s="1"/>
  <c r="W534" i="1"/>
  <c r="AG534" i="1" s="1"/>
  <c r="W538" i="1"/>
  <c r="AG538" i="1" s="1"/>
  <c r="B538" i="1" s="1"/>
  <c r="W549" i="1"/>
  <c r="AG549" i="1" s="1"/>
  <c r="B549" i="1" s="1"/>
  <c r="W558" i="1"/>
  <c r="AG558" i="1" s="1"/>
  <c r="B558" i="1" s="1"/>
  <c r="W566" i="1"/>
  <c r="AG566" i="1" s="1"/>
  <c r="W572" i="1"/>
  <c r="AG572" i="1" s="1"/>
  <c r="B572" i="1" s="1"/>
  <c r="W580" i="1"/>
  <c r="AG580" i="1" s="1"/>
  <c r="W589" i="1"/>
  <c r="AG589" i="1" s="1"/>
  <c r="B589" i="1" s="1"/>
  <c r="W596" i="1"/>
  <c r="AG596" i="1" s="1"/>
  <c r="B596" i="1" s="1"/>
  <c r="W606" i="1"/>
  <c r="AG606" i="1" s="1"/>
  <c r="W612" i="1"/>
  <c r="AG612" i="1" s="1"/>
  <c r="W620" i="1"/>
  <c r="AG620" i="1" s="1"/>
  <c r="B620" i="1" s="1"/>
  <c r="W629" i="1"/>
  <c r="AG629" i="1" s="1"/>
  <c r="W635" i="1"/>
  <c r="AG635" i="1" s="1"/>
  <c r="B635" i="1" s="1"/>
  <c r="W645" i="1"/>
  <c r="AG645" i="1" s="1"/>
  <c r="W653" i="1"/>
  <c r="AG653" i="1" s="1"/>
  <c r="B653" i="1" s="1"/>
  <c r="W436" i="1"/>
  <c r="AG436" i="1" s="1"/>
  <c r="B436" i="1" s="1"/>
  <c r="W444" i="1"/>
  <c r="AG444" i="1" s="1"/>
  <c r="B444" i="1" s="1"/>
  <c r="W452" i="1"/>
  <c r="AG452" i="1" s="1"/>
  <c r="B452" i="1" s="1"/>
  <c r="W461" i="1"/>
  <c r="AG461" i="1" s="1"/>
  <c r="B461" i="1" s="1"/>
  <c r="W468" i="1"/>
  <c r="AG468" i="1" s="1"/>
  <c r="B468" i="1" s="1"/>
  <c r="W478" i="1"/>
  <c r="AG478" i="1" s="1"/>
  <c r="B478" i="1" s="1"/>
  <c r="W486" i="1"/>
  <c r="AG486" i="1" s="1"/>
  <c r="W493" i="1"/>
  <c r="AG493" i="1" s="1"/>
  <c r="B493" i="1" s="1"/>
  <c r="W503" i="1"/>
  <c r="AG503" i="1" s="1"/>
  <c r="B503" i="1" s="1"/>
  <c r="W506" i="1"/>
  <c r="AG506" i="1" s="1"/>
  <c r="B506" i="1" s="1"/>
  <c r="W515" i="1"/>
  <c r="AG515" i="1" s="1"/>
  <c r="B515" i="1" s="1"/>
  <c r="W524" i="1"/>
  <c r="AG524" i="1" s="1"/>
  <c r="B524" i="1" s="1"/>
  <c r="W533" i="1"/>
  <c r="AG533" i="1" s="1"/>
  <c r="W543" i="1"/>
  <c r="AG543" i="1" s="1"/>
  <c r="B543" i="1" s="1"/>
  <c r="W548" i="1"/>
  <c r="AG548" i="1" s="1"/>
  <c r="B548" i="1" s="1"/>
  <c r="W556" i="1"/>
  <c r="AG556" i="1" s="1"/>
  <c r="B556" i="1" s="1"/>
  <c r="W564" i="1"/>
  <c r="AG564" i="1" s="1"/>
  <c r="W571" i="1"/>
  <c r="AG571" i="1" s="1"/>
  <c r="B571" i="1" s="1"/>
  <c r="W582" i="1"/>
  <c r="AG582" i="1" s="1"/>
  <c r="W588" i="1"/>
  <c r="AG588" i="1" s="1"/>
  <c r="B588" i="1" s="1"/>
  <c r="W595" i="1"/>
  <c r="AG595" i="1" s="1"/>
  <c r="W604" i="1"/>
  <c r="AG604" i="1" s="1"/>
  <c r="B604" i="1" s="1"/>
  <c r="W613" i="1"/>
  <c r="AG613" i="1" s="1"/>
  <c r="W622" i="1"/>
  <c r="AG622" i="1" s="1"/>
  <c r="B622" i="1" s="1"/>
  <c r="W630" i="1"/>
  <c r="AG630" i="1" s="1"/>
  <c r="W637" i="1"/>
  <c r="AG637" i="1" s="1"/>
  <c r="W644" i="1"/>
  <c r="AG644" i="1" s="1"/>
  <c r="W652" i="1"/>
  <c r="AG652" i="1" s="1"/>
  <c r="W662" i="1"/>
  <c r="AG662" i="1" s="1"/>
  <c r="W669" i="1"/>
  <c r="AG669" i="1" s="1"/>
  <c r="B669" i="1" s="1"/>
  <c r="W676" i="1"/>
  <c r="AG676" i="1" s="1"/>
  <c r="W686" i="1"/>
  <c r="AG686" i="1" s="1"/>
  <c r="W691" i="1"/>
  <c r="AG691" i="1" s="1"/>
  <c r="W700" i="1"/>
  <c r="AG700" i="1" s="1"/>
  <c r="B700" i="1" s="1"/>
  <c r="W710" i="1"/>
  <c r="AG710" i="1" s="1"/>
  <c r="W717" i="1"/>
  <c r="AG717" i="1" s="1"/>
  <c r="B717" i="1" s="1"/>
  <c r="W723" i="1"/>
  <c r="AG723" i="1" s="1"/>
  <c r="W731" i="1"/>
  <c r="AG731" i="1" s="1"/>
  <c r="B731" i="1" s="1"/>
  <c r="W740" i="1"/>
  <c r="AG740" i="1" s="1"/>
  <c r="O750" i="1"/>
  <c r="R750" i="1" s="1"/>
  <c r="V750" i="1" s="1"/>
  <c r="W734" i="1"/>
  <c r="AG734" i="1" s="1"/>
  <c r="B734" i="1" s="1"/>
  <c r="W470" i="1"/>
  <c r="AG470" i="1" s="1"/>
  <c r="W482" i="1"/>
  <c r="AG482" i="1" s="1"/>
  <c r="B482" i="1" s="1"/>
  <c r="W487" i="1"/>
  <c r="AG487" i="1" s="1"/>
  <c r="W496" i="1"/>
  <c r="AG496" i="1" s="1"/>
  <c r="B496" i="1" s="1"/>
  <c r="W504" i="1"/>
  <c r="AG504" i="1" s="1"/>
  <c r="W510" i="1"/>
  <c r="AG510" i="1" s="1"/>
  <c r="W521" i="1"/>
  <c r="AG521" i="1" s="1"/>
  <c r="W530" i="1"/>
  <c r="AG530" i="1" s="1"/>
  <c r="B530" i="1" s="1"/>
  <c r="W537" i="1"/>
  <c r="AG537" i="1" s="1"/>
  <c r="W544" i="1"/>
  <c r="AG544" i="1" s="1"/>
  <c r="B544" i="1" s="1"/>
  <c r="W554" i="1"/>
  <c r="AG554" i="1" s="1"/>
  <c r="B554" i="1" s="1"/>
  <c r="W560" i="1"/>
  <c r="AG560" i="1" s="1"/>
  <c r="W568" i="1"/>
  <c r="AG568" i="1" s="1"/>
  <c r="W577" i="1"/>
  <c r="AG577" i="1" s="1"/>
  <c r="W583" i="1"/>
  <c r="AG583" i="1" s="1"/>
  <c r="W590" i="1"/>
  <c r="AG590" i="1" s="1"/>
  <c r="W603" i="1"/>
  <c r="AG603" i="1" s="1"/>
  <c r="W607" i="1"/>
  <c r="AG607" i="1" s="1"/>
  <c r="B607" i="1" s="1"/>
  <c r="W615" i="1"/>
  <c r="AG615" i="1" s="1"/>
  <c r="W623" i="1"/>
  <c r="AG623" i="1" s="1"/>
  <c r="B623" i="1" s="1"/>
  <c r="W632" i="1"/>
  <c r="AG632" i="1" s="1"/>
  <c r="W640" i="1"/>
  <c r="AG640" i="1" s="1"/>
  <c r="B640" i="1" s="1"/>
  <c r="W648" i="1"/>
  <c r="AG648" i="1" s="1"/>
  <c r="W655" i="1"/>
  <c r="AG655" i="1" s="1"/>
  <c r="B655" i="1" s="1"/>
  <c r="W665" i="1"/>
  <c r="AG665" i="1" s="1"/>
  <c r="W672" i="1"/>
  <c r="AG672" i="1" s="1"/>
  <c r="W678" i="1"/>
  <c r="AG678" i="1" s="1"/>
  <c r="W687" i="1"/>
  <c r="AG687" i="1" s="1"/>
  <c r="W696" i="1"/>
  <c r="AG696" i="1" s="1"/>
  <c r="B696" i="1" s="1"/>
  <c r="W707" i="1"/>
  <c r="AG707" i="1" s="1"/>
  <c r="B707" i="1" s="1"/>
  <c r="W714" i="1"/>
  <c r="AG714" i="1" s="1"/>
  <c r="W720" i="1"/>
  <c r="AG720" i="1" s="1"/>
  <c r="B720" i="1" s="1"/>
  <c r="W727" i="1"/>
  <c r="AG727" i="1" s="1"/>
  <c r="W737" i="1"/>
  <c r="AG737" i="1" s="1"/>
  <c r="B737" i="1" s="1"/>
  <c r="W743" i="1"/>
  <c r="AG743" i="1" s="1"/>
  <c r="W728" i="1"/>
  <c r="AG728" i="1" s="1"/>
  <c r="B728" i="1" s="1"/>
  <c r="W660" i="1"/>
  <c r="AG660" i="1" s="1"/>
  <c r="B660" i="1" s="1"/>
  <c r="W668" i="1"/>
  <c r="AG668" i="1" s="1"/>
  <c r="B668" i="1" s="1"/>
  <c r="W677" i="1"/>
  <c r="AG677" i="1" s="1"/>
  <c r="B677" i="1" s="1"/>
  <c r="W684" i="1"/>
  <c r="AG684" i="1" s="1"/>
  <c r="B684" i="1" s="1"/>
  <c r="W695" i="1"/>
  <c r="AG695" i="1" s="1"/>
  <c r="W701" i="1"/>
  <c r="AG701" i="1" s="1"/>
  <c r="B701" i="1" s="1"/>
  <c r="W708" i="1"/>
  <c r="AG708" i="1" s="1"/>
  <c r="W718" i="1"/>
  <c r="AG718" i="1" s="1"/>
  <c r="B718" i="1" s="1"/>
  <c r="W725" i="1"/>
  <c r="AG725" i="1" s="1"/>
  <c r="W741" i="1"/>
  <c r="AG741" i="1" s="1"/>
  <c r="B741" i="1" s="1"/>
  <c r="M753" i="1"/>
  <c r="N753" i="1" s="1"/>
  <c r="P753" i="1"/>
  <c r="Q753" i="1"/>
  <c r="L754" i="1"/>
  <c r="W430" i="1"/>
  <c r="W440" i="1"/>
  <c r="W445" i="1"/>
  <c r="W455" i="1"/>
  <c r="W460" i="1"/>
  <c r="W473" i="1"/>
  <c r="W477" i="1"/>
  <c r="W484" i="1"/>
  <c r="W494" i="1"/>
  <c r="W500" i="1"/>
  <c r="W511" i="1"/>
  <c r="W520" i="1"/>
  <c r="W526" i="1"/>
  <c r="W532" i="1"/>
  <c r="W540" i="1"/>
  <c r="W550" i="1"/>
  <c r="W557" i="1"/>
  <c r="W565" i="1"/>
  <c r="W574" i="1"/>
  <c r="W581" i="1"/>
  <c r="W592" i="1"/>
  <c r="W599" i="1"/>
  <c r="W605" i="1"/>
  <c r="W614" i="1"/>
  <c r="W621" i="1"/>
  <c r="W628" i="1"/>
  <c r="W638" i="1"/>
  <c r="W646" i="1"/>
  <c r="W651" i="1"/>
  <c r="W663" i="1"/>
  <c r="W670" i="1"/>
  <c r="W681" i="1"/>
  <c r="W688" i="1"/>
  <c r="W693" i="1"/>
  <c r="W703" i="1"/>
  <c r="W709" i="1"/>
  <c r="W716" i="1"/>
  <c r="W726" i="1"/>
  <c r="W735" i="1"/>
  <c r="W744" i="1"/>
  <c r="W435" i="1"/>
  <c r="W443" i="1"/>
  <c r="W450" i="1"/>
  <c r="W458" i="1"/>
  <c r="W467" i="1"/>
  <c r="W474" i="1"/>
  <c r="W483" i="1"/>
  <c r="W491" i="1"/>
  <c r="W498" i="1"/>
  <c r="W507" i="1"/>
  <c r="W516" i="1"/>
  <c r="W523" i="1"/>
  <c r="W531" i="1"/>
  <c r="W539" i="1"/>
  <c r="W545" i="1"/>
  <c r="W555" i="1"/>
  <c r="W562" i="1"/>
  <c r="W573" i="1"/>
  <c r="W578" i="1"/>
  <c r="W586" i="1"/>
  <c r="W597" i="1"/>
  <c r="W602" i="1"/>
  <c r="W611" i="1"/>
  <c r="W619" i="1"/>
  <c r="W626" i="1"/>
  <c r="W636" i="1"/>
  <c r="W643" i="1"/>
  <c r="W649" i="1"/>
  <c r="W658" i="1"/>
  <c r="W667" i="1"/>
  <c r="W674" i="1"/>
  <c r="W682" i="1"/>
  <c r="W690" i="1"/>
  <c r="W699" i="1"/>
  <c r="W704" i="1"/>
  <c r="W719" i="1"/>
  <c r="W724" i="1"/>
  <c r="W432" i="1"/>
  <c r="W439" i="1"/>
  <c r="W448" i="1"/>
  <c r="W459" i="1"/>
  <c r="W466" i="1"/>
  <c r="T748" i="1"/>
  <c r="AF748" i="1" s="1"/>
  <c r="S749" i="1"/>
  <c r="Y767" i="1"/>
  <c r="C768" i="1"/>
  <c r="Z767" i="1"/>
  <c r="AA767" i="1" s="1"/>
  <c r="AH767" i="1" s="1"/>
  <c r="AJ768" i="1"/>
  <c r="I768" i="1"/>
  <c r="H768" i="1" s="1"/>
  <c r="AC752" i="1"/>
  <c r="AE752" i="1" s="1"/>
  <c r="G752" i="1"/>
  <c r="AB773" i="1"/>
  <c r="E767" i="1"/>
  <c r="K768" i="1"/>
  <c r="A769" i="1"/>
  <c r="X768" i="1"/>
  <c r="F751" i="1"/>
  <c r="O751" i="1" s="1"/>
  <c r="R751" i="1" s="1"/>
  <c r="V751" i="1" s="1"/>
  <c r="W434" i="1"/>
  <c r="W442" i="1"/>
  <c r="W449" i="1"/>
  <c r="W457" i="1"/>
  <c r="W465" i="1"/>
  <c r="W476" i="1"/>
  <c r="W481" i="1"/>
  <c r="W488" i="1"/>
  <c r="W499" i="1"/>
  <c r="W508" i="1"/>
  <c r="W513" i="1"/>
  <c r="W522" i="1"/>
  <c r="W529" i="1"/>
  <c r="W541" i="1"/>
  <c r="W546" i="1"/>
  <c r="W552" i="1"/>
  <c r="W563" i="1"/>
  <c r="W570" i="1"/>
  <c r="W579" i="1"/>
  <c r="W587" i="1"/>
  <c r="W594" i="1"/>
  <c r="W600" i="1"/>
  <c r="W610" i="1"/>
  <c r="W617" i="1"/>
  <c r="W627" i="1"/>
  <c r="W634" i="1"/>
  <c r="W642" i="1"/>
  <c r="W654" i="1"/>
  <c r="W659" i="1"/>
  <c r="W666" i="1"/>
  <c r="W675" i="1"/>
  <c r="W683" i="1"/>
  <c r="W692" i="1"/>
  <c r="W697" i="1"/>
  <c r="W705" i="1"/>
  <c r="W713" i="1"/>
  <c r="W721" i="1"/>
  <c r="W729" i="1"/>
  <c r="W738" i="1"/>
  <c r="W746" i="1"/>
  <c r="W431" i="1"/>
  <c r="W437" i="1"/>
  <c r="W447" i="1"/>
  <c r="W454" i="1"/>
  <c r="W463" i="1"/>
  <c r="W472" i="1"/>
  <c r="W479" i="1"/>
  <c r="W489" i="1"/>
  <c r="W495" i="1"/>
  <c r="W502" i="1"/>
  <c r="W509" i="1"/>
  <c r="W518" i="1"/>
  <c r="W528" i="1"/>
  <c r="W536" i="1"/>
  <c r="W542" i="1"/>
  <c r="W551" i="1"/>
  <c r="W559" i="1"/>
  <c r="W569" i="1"/>
  <c r="W575" i="1"/>
  <c r="W585" i="1"/>
  <c r="W593" i="1"/>
  <c r="W598" i="1"/>
  <c r="W609" i="1"/>
  <c r="W616" i="1"/>
  <c r="W625" i="1"/>
  <c r="W631" i="1"/>
  <c r="W639" i="1"/>
  <c r="W647" i="1"/>
  <c r="W656" i="1"/>
  <c r="W661" i="1"/>
  <c r="W671" i="1"/>
  <c r="W679" i="1"/>
  <c r="W685" i="1"/>
  <c r="W694" i="1"/>
  <c r="W702" i="1"/>
  <c r="W712" i="1"/>
  <c r="W715" i="1"/>
  <c r="W730" i="1"/>
  <c r="W733" i="1"/>
  <c r="W742" i="1"/>
  <c r="AG618" i="1"/>
  <c r="B606" i="1" l="1"/>
  <c r="J751" i="1"/>
  <c r="B512" i="1"/>
  <c r="AG733" i="1"/>
  <c r="B733" i="1" s="1"/>
  <c r="AG702" i="1"/>
  <c r="B702" i="1" s="1"/>
  <c r="AG671" i="1"/>
  <c r="AG639" i="1"/>
  <c r="B639" i="1" s="1"/>
  <c r="AG609" i="1"/>
  <c r="B609" i="1" s="1"/>
  <c r="AG575" i="1"/>
  <c r="B575" i="1" s="1"/>
  <c r="AG542" i="1"/>
  <c r="AG509" i="1"/>
  <c r="B509" i="1" s="1"/>
  <c r="AG479" i="1"/>
  <c r="AG447" i="1"/>
  <c r="B447" i="1" s="1"/>
  <c r="AG738" i="1"/>
  <c r="B738" i="1" s="1"/>
  <c r="AG705" i="1"/>
  <c r="B705" i="1" s="1"/>
  <c r="AG675" i="1"/>
  <c r="B675" i="1" s="1"/>
  <c r="AG642" i="1"/>
  <c r="B642" i="1" s="1"/>
  <c r="AG610" i="1"/>
  <c r="B610" i="1" s="1"/>
  <c r="AG579" i="1"/>
  <c r="B579" i="1" s="1"/>
  <c r="AG546" i="1"/>
  <c r="B546" i="1" s="1"/>
  <c r="AG513" i="1"/>
  <c r="B513" i="1" s="1"/>
  <c r="AG481" i="1"/>
  <c r="B481" i="1" s="1"/>
  <c r="AG449" i="1"/>
  <c r="B449" i="1" s="1"/>
  <c r="I769" i="1"/>
  <c r="H769" i="1" s="1"/>
  <c r="Z768" i="1"/>
  <c r="AA768" i="1" s="1"/>
  <c r="AH768" i="1" s="1"/>
  <c r="C769" i="1"/>
  <c r="Y768" i="1"/>
  <c r="AJ769" i="1"/>
  <c r="AG439" i="1"/>
  <c r="B439" i="1" s="1"/>
  <c r="AG724" i="1"/>
  <c r="B724" i="1" s="1"/>
  <c r="AG690" i="1"/>
  <c r="B690" i="1" s="1"/>
  <c r="AG658" i="1"/>
  <c r="B658" i="1" s="1"/>
  <c r="AG626" i="1"/>
  <c r="B626" i="1" s="1"/>
  <c r="AG597" i="1"/>
  <c r="B597" i="1" s="1"/>
  <c r="AG562" i="1"/>
  <c r="B562" i="1" s="1"/>
  <c r="AG531" i="1"/>
  <c r="B531" i="1" s="1"/>
  <c r="AG498" i="1"/>
  <c r="B498" i="1" s="1"/>
  <c r="AG467" i="1"/>
  <c r="B467" i="1" s="1"/>
  <c r="AG435" i="1"/>
  <c r="B435" i="1" s="1"/>
  <c r="AG716" i="1"/>
  <c r="B716" i="1" s="1"/>
  <c r="AG688" i="1"/>
  <c r="B688" i="1" s="1"/>
  <c r="AG651" i="1"/>
  <c r="B651" i="1" s="1"/>
  <c r="AG621" i="1"/>
  <c r="B621" i="1" s="1"/>
  <c r="AG592" i="1"/>
  <c r="B592" i="1" s="1"/>
  <c r="AG557" i="1"/>
  <c r="B557" i="1" s="1"/>
  <c r="AG526" i="1"/>
  <c r="B526" i="1" s="1"/>
  <c r="AG494" i="1"/>
  <c r="B494" i="1" s="1"/>
  <c r="AG460" i="1"/>
  <c r="B460" i="1" s="1"/>
  <c r="AG430" i="1"/>
  <c r="B430" i="1" s="1"/>
  <c r="AG730" i="1"/>
  <c r="B730" i="1" s="1"/>
  <c r="AG694" i="1"/>
  <c r="B694" i="1" s="1"/>
  <c r="AG661" i="1"/>
  <c r="B661" i="1" s="1"/>
  <c r="AG631" i="1"/>
  <c r="B631" i="1" s="1"/>
  <c r="AG598" i="1"/>
  <c r="B598" i="1" s="1"/>
  <c r="AG569" i="1"/>
  <c r="B569" i="1" s="1"/>
  <c r="AG536" i="1"/>
  <c r="B536" i="1" s="1"/>
  <c r="AG502" i="1"/>
  <c r="B502" i="1" s="1"/>
  <c r="AG472" i="1"/>
  <c r="B472" i="1" s="1"/>
  <c r="AG437" i="1"/>
  <c r="B437" i="1" s="1"/>
  <c r="AG729" i="1"/>
  <c r="B729" i="1" s="1"/>
  <c r="AG697" i="1"/>
  <c r="B697" i="1" s="1"/>
  <c r="AG666" i="1"/>
  <c r="B666" i="1" s="1"/>
  <c r="AG634" i="1"/>
  <c r="B634" i="1" s="1"/>
  <c r="AG600" i="1"/>
  <c r="B600" i="1" s="1"/>
  <c r="AG570" i="1"/>
  <c r="B570" i="1" s="1"/>
  <c r="AG541" i="1"/>
  <c r="B541" i="1" s="1"/>
  <c r="AG508" i="1"/>
  <c r="B508" i="1" s="1"/>
  <c r="AG476" i="1"/>
  <c r="B476" i="1" s="1"/>
  <c r="AG442" i="1"/>
  <c r="B442" i="1" s="1"/>
  <c r="K769" i="1"/>
  <c r="A770" i="1"/>
  <c r="X769" i="1"/>
  <c r="E768" i="1"/>
  <c r="AG466" i="1"/>
  <c r="B466" i="1" s="1"/>
  <c r="AG432" i="1"/>
  <c r="B432" i="1" s="1"/>
  <c r="AG719" i="1"/>
  <c r="B719" i="1" s="1"/>
  <c r="AG682" i="1"/>
  <c r="B682" i="1" s="1"/>
  <c r="AG649" i="1"/>
  <c r="B649" i="1" s="1"/>
  <c r="AG619" i="1"/>
  <c r="B619" i="1" s="1"/>
  <c r="AG586" i="1"/>
  <c r="B586" i="1" s="1"/>
  <c r="AG555" i="1"/>
  <c r="B555" i="1" s="1"/>
  <c r="AG523" i="1"/>
  <c r="B523" i="1" s="1"/>
  <c r="AG491" i="1"/>
  <c r="B491" i="1" s="1"/>
  <c r="AG458" i="1"/>
  <c r="B458" i="1" s="1"/>
  <c r="AG744" i="1"/>
  <c r="B744" i="1" s="1"/>
  <c r="AG709" i="1"/>
  <c r="B709" i="1" s="1"/>
  <c r="AG681" i="1"/>
  <c r="B681" i="1" s="1"/>
  <c r="AG646" i="1"/>
  <c r="B646" i="1" s="1"/>
  <c r="AG614" i="1"/>
  <c r="B614" i="1" s="1"/>
  <c r="AG581" i="1"/>
  <c r="B581" i="1" s="1"/>
  <c r="AG550" i="1"/>
  <c r="B550" i="1" s="1"/>
  <c r="AG520" i="1"/>
  <c r="AG484" i="1"/>
  <c r="B484" i="1" s="1"/>
  <c r="AG455" i="1"/>
  <c r="AC753" i="1"/>
  <c r="AE753" i="1" s="1"/>
  <c r="G753" i="1"/>
  <c r="B535" i="1"/>
  <c r="B441" i="1"/>
  <c r="B686" i="1"/>
  <c r="B652" i="1"/>
  <c r="B637" i="1"/>
  <c r="AG685" i="1"/>
  <c r="B685" i="1" s="1"/>
  <c r="AG656" i="1"/>
  <c r="AG593" i="1"/>
  <c r="B593" i="1" s="1"/>
  <c r="AG528" i="1"/>
  <c r="AG463" i="1"/>
  <c r="B463" i="1" s="1"/>
  <c r="AG431" i="1"/>
  <c r="AG721" i="1"/>
  <c r="B721" i="1" s="1"/>
  <c r="AG692" i="1"/>
  <c r="AG627" i="1"/>
  <c r="B627" i="1" s="1"/>
  <c r="AG594" i="1"/>
  <c r="AG563" i="1"/>
  <c r="B563" i="1" s="1"/>
  <c r="AG529" i="1"/>
  <c r="AG499" i="1"/>
  <c r="B499" i="1" s="1"/>
  <c r="AG465" i="1"/>
  <c r="AG434" i="1"/>
  <c r="B434" i="1" s="1"/>
  <c r="F752" i="1"/>
  <c r="J752" i="1" s="1"/>
  <c r="B525" i="1"/>
  <c r="B492" i="1"/>
  <c r="B446" i="1"/>
  <c r="B687" i="1"/>
  <c r="B672" i="1"/>
  <c r="B590" i="1"/>
  <c r="B577" i="1"/>
  <c r="B560" i="1"/>
  <c r="B510" i="1"/>
  <c r="AG459" i="1"/>
  <c r="B459" i="1" s="1"/>
  <c r="AG704" i="1"/>
  <c r="AG674" i="1"/>
  <c r="B674" i="1" s="1"/>
  <c r="AG643" i="1"/>
  <c r="B643" i="1" s="1"/>
  <c r="AG611" i="1"/>
  <c r="B611" i="1" s="1"/>
  <c r="AG578" i="1"/>
  <c r="B578" i="1" s="1"/>
  <c r="AG545" i="1"/>
  <c r="B545" i="1" s="1"/>
  <c r="AG516" i="1"/>
  <c r="AG483" i="1"/>
  <c r="B483" i="1" s="1"/>
  <c r="AG450" i="1"/>
  <c r="B450" i="1" s="1"/>
  <c r="AG735" i="1"/>
  <c r="B735" i="1" s="1"/>
  <c r="AG703" i="1"/>
  <c r="AG670" i="1"/>
  <c r="B670" i="1" s="1"/>
  <c r="AG638" i="1"/>
  <c r="B638" i="1" s="1"/>
  <c r="AG605" i="1"/>
  <c r="B605" i="1" s="1"/>
  <c r="AG574" i="1"/>
  <c r="B574" i="1" s="1"/>
  <c r="AG540" i="1"/>
  <c r="B540" i="1" s="1"/>
  <c r="AG511" i="1"/>
  <c r="AG477" i="1"/>
  <c r="B477" i="1" s="1"/>
  <c r="AG445" i="1"/>
  <c r="B445" i="1" s="1"/>
  <c r="M754" i="1"/>
  <c r="N754" i="1" s="1"/>
  <c r="P754" i="1"/>
  <c r="Q754" i="1"/>
  <c r="L755" i="1"/>
  <c r="B664" i="1"/>
  <c r="B618" i="1"/>
  <c r="AG715" i="1"/>
  <c r="B715" i="1" s="1"/>
  <c r="AG625" i="1"/>
  <c r="B625" i="1" s="1"/>
  <c r="AG559" i="1"/>
  <c r="AG495" i="1"/>
  <c r="B495" i="1" s="1"/>
  <c r="AG659" i="1"/>
  <c r="B659" i="1" s="1"/>
  <c r="B722" i="1"/>
  <c r="B706" i="1"/>
  <c r="B689" i="1"/>
  <c r="B657" i="1"/>
  <c r="B641" i="1"/>
  <c r="B608" i="1"/>
  <c r="B591" i="1"/>
  <c r="B576" i="1"/>
  <c r="B561" i="1"/>
  <c r="B547" i="1"/>
  <c r="B527" i="1"/>
  <c r="B497" i="1"/>
  <c r="B480" i="1"/>
  <c r="B464" i="1"/>
  <c r="B451" i="1"/>
  <c r="B740" i="1"/>
  <c r="B723" i="1"/>
  <c r="B710" i="1"/>
  <c r="B691" i="1"/>
  <c r="B676" i="1"/>
  <c r="B662" i="1"/>
  <c r="B644" i="1"/>
  <c r="B630" i="1"/>
  <c r="B613" i="1"/>
  <c r="B595" i="1"/>
  <c r="B582" i="1"/>
  <c r="B564" i="1"/>
  <c r="AG742" i="1"/>
  <c r="B742" i="1" s="1"/>
  <c r="AG712" i="1"/>
  <c r="B712" i="1" s="1"/>
  <c r="AG679" i="1"/>
  <c r="B679" i="1" s="1"/>
  <c r="AG647" i="1"/>
  <c r="B647" i="1" s="1"/>
  <c r="AG616" i="1"/>
  <c r="B616" i="1" s="1"/>
  <c r="AG585" i="1"/>
  <c r="B585" i="1" s="1"/>
  <c r="AG551" i="1"/>
  <c r="B551" i="1" s="1"/>
  <c r="AG518" i="1"/>
  <c r="B518" i="1" s="1"/>
  <c r="AG489" i="1"/>
  <c r="B489" i="1" s="1"/>
  <c r="AG454" i="1"/>
  <c r="B454" i="1" s="1"/>
  <c r="AG746" i="1"/>
  <c r="AG713" i="1"/>
  <c r="B713" i="1" s="1"/>
  <c r="AG683" i="1"/>
  <c r="B683" i="1" s="1"/>
  <c r="AG654" i="1"/>
  <c r="B654" i="1" s="1"/>
  <c r="AG617" i="1"/>
  <c r="B617" i="1" s="1"/>
  <c r="AG587" i="1"/>
  <c r="B587" i="1" s="1"/>
  <c r="AG552" i="1"/>
  <c r="B552" i="1" s="1"/>
  <c r="AG522" i="1"/>
  <c r="B522" i="1" s="1"/>
  <c r="AG488" i="1"/>
  <c r="B488" i="1" s="1"/>
  <c r="AG457" i="1"/>
  <c r="B457" i="1" s="1"/>
  <c r="AB774" i="1"/>
  <c r="B725" i="1"/>
  <c r="B708" i="1"/>
  <c r="B695" i="1"/>
  <c r="B645" i="1"/>
  <c r="B629" i="1"/>
  <c r="B612" i="1"/>
  <c r="B580" i="1"/>
  <c r="B566" i="1"/>
  <c r="B534" i="1"/>
  <c r="B517" i="1"/>
  <c r="B501" i="1"/>
  <c r="B485" i="1"/>
  <c r="B469" i="1"/>
  <c r="B438" i="1"/>
  <c r="T749" i="1"/>
  <c r="AF749" i="1" s="1"/>
  <c r="S750" i="1"/>
  <c r="U749" i="1"/>
  <c r="W749" i="1" s="1"/>
  <c r="B743" i="1"/>
  <c r="B727" i="1"/>
  <c r="B714" i="1"/>
  <c r="B678" i="1"/>
  <c r="B665" i="1"/>
  <c r="B648" i="1"/>
  <c r="B632" i="1"/>
  <c r="B615" i="1"/>
  <c r="B603" i="1"/>
  <c r="B583" i="1"/>
  <c r="B568" i="1"/>
  <c r="B537" i="1"/>
  <c r="B521" i="1"/>
  <c r="B504" i="1"/>
  <c r="B487" i="1"/>
  <c r="B470" i="1"/>
  <c r="AG448" i="1"/>
  <c r="B448" i="1" s="1"/>
  <c r="AG699" i="1"/>
  <c r="AG667" i="1"/>
  <c r="B667" i="1" s="1"/>
  <c r="AG636" i="1"/>
  <c r="B636" i="1" s="1"/>
  <c r="AG602" i="1"/>
  <c r="B602" i="1" s="1"/>
  <c r="AG573" i="1"/>
  <c r="B573" i="1" s="1"/>
  <c r="AG539" i="1"/>
  <c r="B539" i="1" s="1"/>
  <c r="AG507" i="1"/>
  <c r="B507" i="1" s="1"/>
  <c r="AG474" i="1"/>
  <c r="B474" i="1" s="1"/>
  <c r="AG443" i="1"/>
  <c r="B443" i="1" s="1"/>
  <c r="AG726" i="1"/>
  <c r="B726" i="1" s="1"/>
  <c r="AG693" i="1"/>
  <c r="B693" i="1" s="1"/>
  <c r="AG663" i="1"/>
  <c r="B663" i="1" s="1"/>
  <c r="AG628" i="1"/>
  <c r="B628" i="1" s="1"/>
  <c r="AG599" i="1"/>
  <c r="B599" i="1" s="1"/>
  <c r="AG565" i="1"/>
  <c r="B565" i="1" s="1"/>
  <c r="AG532" i="1"/>
  <c r="B532" i="1" s="1"/>
  <c r="AG500" i="1"/>
  <c r="B500" i="1" s="1"/>
  <c r="AG473" i="1"/>
  <c r="B473" i="1" s="1"/>
  <c r="AG440" i="1"/>
  <c r="B440" i="1" s="1"/>
  <c r="B533" i="1"/>
  <c r="B486" i="1"/>
  <c r="O752" i="1" l="1"/>
  <c r="R752" i="1" s="1"/>
  <c r="V752" i="1" s="1"/>
  <c r="AG749" i="1"/>
  <c r="B749" i="1" s="1"/>
  <c r="AC754" i="1"/>
  <c r="AE754" i="1" s="1"/>
  <c r="G754" i="1"/>
  <c r="F753" i="1"/>
  <c r="J753" i="1" s="1"/>
  <c r="E769" i="1"/>
  <c r="T750" i="1"/>
  <c r="AF750" i="1" s="1"/>
  <c r="S751" i="1"/>
  <c r="U750" i="1"/>
  <c r="W750" i="1" s="1"/>
  <c r="M755" i="1"/>
  <c r="N755" i="1" s="1"/>
  <c r="P755" i="1"/>
  <c r="Q755" i="1"/>
  <c r="L756" i="1"/>
  <c r="Z769" i="1"/>
  <c r="AA769" i="1" s="1"/>
  <c r="AH769" i="1" s="1"/>
  <c r="I770" i="1"/>
  <c r="H770" i="1" s="1"/>
  <c r="Y769" i="1"/>
  <c r="AJ770" i="1"/>
  <c r="C770" i="1"/>
  <c r="B699" i="1"/>
  <c r="AB775" i="1"/>
  <c r="B746" i="1"/>
  <c r="B559" i="1"/>
  <c r="B511" i="1"/>
  <c r="B703" i="1"/>
  <c r="B516" i="1"/>
  <c r="B704" i="1"/>
  <c r="B465" i="1"/>
  <c r="B529" i="1"/>
  <c r="B594" i="1"/>
  <c r="B692" i="1"/>
  <c r="B431" i="1"/>
  <c r="B528" i="1"/>
  <c r="B656" i="1"/>
  <c r="B455" i="1"/>
  <c r="B520" i="1"/>
  <c r="A771" i="1"/>
  <c r="X770" i="1"/>
  <c r="K770" i="1"/>
  <c r="B479" i="1"/>
  <c r="B542" i="1"/>
  <c r="B671" i="1"/>
  <c r="A772" i="1" l="1"/>
  <c r="X771" i="1"/>
  <c r="K771" i="1"/>
  <c r="M756" i="1"/>
  <c r="N756" i="1" s="1"/>
  <c r="P756" i="1"/>
  <c r="Q756" i="1"/>
  <c r="L757" i="1"/>
  <c r="Y770" i="1"/>
  <c r="Z770" i="1"/>
  <c r="AA770" i="1" s="1"/>
  <c r="AH770" i="1" s="1"/>
  <c r="C771" i="1"/>
  <c r="AJ771" i="1"/>
  <c r="I771" i="1"/>
  <c r="H771" i="1" s="1"/>
  <c r="AB776" i="1"/>
  <c r="AG750" i="1"/>
  <c r="O753" i="1"/>
  <c r="R753" i="1" s="1"/>
  <c r="V753" i="1" s="1"/>
  <c r="E770" i="1"/>
  <c r="AC755" i="1"/>
  <c r="AE755" i="1" s="1"/>
  <c r="G755" i="1"/>
  <c r="T751" i="1"/>
  <c r="AF751" i="1" s="1"/>
  <c r="S752" i="1"/>
  <c r="U751" i="1"/>
  <c r="W751" i="1" s="1"/>
  <c r="F754" i="1"/>
  <c r="J754" i="1" s="1"/>
  <c r="O754" i="1" l="1"/>
  <c r="R754" i="1" s="1"/>
  <c r="V754" i="1" s="1"/>
  <c r="T752" i="1"/>
  <c r="AF752" i="1" s="1"/>
  <c r="S753" i="1"/>
  <c r="U752" i="1"/>
  <c r="W752" i="1" s="1"/>
  <c r="M757" i="1"/>
  <c r="N757" i="1" s="1"/>
  <c r="P757" i="1"/>
  <c r="Q757" i="1"/>
  <c r="L758" i="1"/>
  <c r="I772" i="1"/>
  <c r="H772" i="1" s="1"/>
  <c r="Y771" i="1"/>
  <c r="C772" i="1"/>
  <c r="Z771" i="1"/>
  <c r="AA771" i="1" s="1"/>
  <c r="AH771" i="1" s="1"/>
  <c r="AJ772" i="1"/>
  <c r="F755" i="1"/>
  <c r="O755" i="1" s="1"/>
  <c r="R755" i="1" s="1"/>
  <c r="V755" i="1" s="1"/>
  <c r="B750" i="1"/>
  <c r="E771" i="1"/>
  <c r="K772" i="1"/>
  <c r="X772" i="1"/>
  <c r="A773" i="1"/>
  <c r="AG751" i="1"/>
  <c r="AB777" i="1"/>
  <c r="AC756" i="1"/>
  <c r="AE756" i="1" s="1"/>
  <c r="G756" i="1"/>
  <c r="Y772" i="1" l="1"/>
  <c r="C773" i="1"/>
  <c r="AJ773" i="1"/>
  <c r="Z772" i="1"/>
  <c r="AA772" i="1" s="1"/>
  <c r="AH772" i="1" s="1"/>
  <c r="I773" i="1"/>
  <c r="H773" i="1" s="1"/>
  <c r="AB778" i="1"/>
  <c r="J755" i="1"/>
  <c r="E772" i="1"/>
  <c r="F756" i="1"/>
  <c r="J756" i="1" s="1"/>
  <c r="B751" i="1"/>
  <c r="K773" i="1"/>
  <c r="A774" i="1"/>
  <c r="X773" i="1"/>
  <c r="AG752" i="1"/>
  <c r="B752" i="1" s="1"/>
  <c r="AC757" i="1"/>
  <c r="AE757" i="1" s="1"/>
  <c r="G757" i="1"/>
  <c r="T753" i="1"/>
  <c r="AF753" i="1" s="1"/>
  <c r="S754" i="1"/>
  <c r="U753" i="1"/>
  <c r="W753" i="1" s="1"/>
  <c r="M758" i="1"/>
  <c r="N758" i="1" s="1"/>
  <c r="P758" i="1"/>
  <c r="Q758" i="1"/>
  <c r="L759" i="1"/>
  <c r="O756" i="1" l="1"/>
  <c r="R756" i="1" s="1"/>
  <c r="V756" i="1" s="1"/>
  <c r="AC758" i="1"/>
  <c r="AE758" i="1" s="1"/>
  <c r="G758" i="1"/>
  <c r="F757" i="1"/>
  <c r="O757" i="1" s="1"/>
  <c r="R757" i="1" s="1"/>
  <c r="V757" i="1" s="1"/>
  <c r="E773" i="1"/>
  <c r="M759" i="1"/>
  <c r="N759" i="1" s="1"/>
  <c r="P759" i="1"/>
  <c r="Q759" i="1"/>
  <c r="L760" i="1"/>
  <c r="AG753" i="1"/>
  <c r="B753" i="1" s="1"/>
  <c r="C774" i="1"/>
  <c r="Y773" i="1"/>
  <c r="AJ774" i="1"/>
  <c r="Z773" i="1"/>
  <c r="AA773" i="1" s="1"/>
  <c r="AH773" i="1" s="1"/>
  <c r="I774" i="1"/>
  <c r="H774" i="1" s="1"/>
  <c r="T754" i="1"/>
  <c r="AF754" i="1" s="1"/>
  <c r="S755" i="1"/>
  <c r="U754" i="1"/>
  <c r="W754" i="1" s="1"/>
  <c r="X774" i="1"/>
  <c r="K774" i="1"/>
  <c r="A775" i="1"/>
  <c r="AB779" i="1"/>
  <c r="J757" i="1" l="1"/>
  <c r="I775" i="1"/>
  <c r="H775" i="1" s="1"/>
  <c r="Y774" i="1"/>
  <c r="C775" i="1"/>
  <c r="Z774" i="1"/>
  <c r="AA774" i="1" s="1"/>
  <c r="AH774" i="1" s="1"/>
  <c r="AJ775" i="1"/>
  <c r="T755" i="1"/>
  <c r="AF755" i="1" s="1"/>
  <c r="S756" i="1"/>
  <c r="U755" i="1"/>
  <c r="W755" i="1" s="1"/>
  <c r="AC759" i="1"/>
  <c r="AE759" i="1" s="1"/>
  <c r="G759" i="1"/>
  <c r="AB780" i="1"/>
  <c r="X775" i="1"/>
  <c r="A776" i="1"/>
  <c r="K775" i="1"/>
  <c r="M760" i="1"/>
  <c r="N760" i="1" s="1"/>
  <c r="P760" i="1"/>
  <c r="Q760" i="1"/>
  <c r="L761" i="1"/>
  <c r="AG754" i="1"/>
  <c r="E774" i="1"/>
  <c r="F758" i="1"/>
  <c r="J758" i="1" s="1"/>
  <c r="X776" i="1" l="1"/>
  <c r="K776" i="1"/>
  <c r="A777" i="1"/>
  <c r="E775" i="1"/>
  <c r="Z775" i="1"/>
  <c r="AA775" i="1" s="1"/>
  <c r="AH775" i="1" s="1"/>
  <c r="I776" i="1"/>
  <c r="H776" i="1" s="1"/>
  <c r="C776" i="1"/>
  <c r="AJ776" i="1"/>
  <c r="Y775" i="1"/>
  <c r="AB781" i="1"/>
  <c r="O758" i="1"/>
  <c r="R758" i="1" s="1"/>
  <c r="V758" i="1" s="1"/>
  <c r="M761" i="1"/>
  <c r="N761" i="1" s="1"/>
  <c r="P761" i="1"/>
  <c r="Q761" i="1"/>
  <c r="L762" i="1"/>
  <c r="AG755" i="1"/>
  <c r="B755" i="1" s="1"/>
  <c r="AC760" i="1"/>
  <c r="AE760" i="1" s="1"/>
  <c r="G760" i="1"/>
  <c r="B754" i="1"/>
  <c r="F759" i="1"/>
  <c r="O759" i="1" s="1"/>
  <c r="R759" i="1" s="1"/>
  <c r="V759" i="1" s="1"/>
  <c r="T756" i="1"/>
  <c r="AF756" i="1" s="1"/>
  <c r="S757" i="1"/>
  <c r="U756" i="1"/>
  <c r="W756" i="1" s="1"/>
  <c r="J759" i="1" l="1"/>
  <c r="AC761" i="1"/>
  <c r="AE761" i="1" s="1"/>
  <c r="G761" i="1"/>
  <c r="AB782" i="1"/>
  <c r="M762" i="1"/>
  <c r="N762" i="1" s="1"/>
  <c r="P762" i="1"/>
  <c r="Q762" i="1"/>
  <c r="L763" i="1"/>
  <c r="AG756" i="1"/>
  <c r="B756" i="1" s="1"/>
  <c r="Z776" i="1"/>
  <c r="AA776" i="1" s="1"/>
  <c r="AH776" i="1" s="1"/>
  <c r="C777" i="1"/>
  <c r="AJ777" i="1"/>
  <c r="Y776" i="1"/>
  <c r="I777" i="1"/>
  <c r="H777" i="1" s="1"/>
  <c r="E776" i="1"/>
  <c r="F760" i="1"/>
  <c r="J760" i="1" s="1"/>
  <c r="T757" i="1"/>
  <c r="AF757" i="1" s="1"/>
  <c r="S758" i="1"/>
  <c r="U757" i="1"/>
  <c r="W757" i="1" s="1"/>
  <c r="X777" i="1"/>
  <c r="K777" i="1"/>
  <c r="A778" i="1"/>
  <c r="O760" i="1" l="1"/>
  <c r="R760" i="1" s="1"/>
  <c r="V760" i="1" s="1"/>
  <c r="AC762" i="1"/>
  <c r="AE762" i="1" s="1"/>
  <c r="G762" i="1"/>
  <c r="F761" i="1"/>
  <c r="O761" i="1" s="1"/>
  <c r="R761" i="1" s="1"/>
  <c r="V761" i="1" s="1"/>
  <c r="AB783" i="1"/>
  <c r="A779" i="1"/>
  <c r="X778" i="1"/>
  <c r="K778" i="1"/>
  <c r="AG757" i="1"/>
  <c r="B757" i="1" s="1"/>
  <c r="E777" i="1"/>
  <c r="T758" i="1"/>
  <c r="AF758" i="1" s="1"/>
  <c r="S759" i="1"/>
  <c r="U758" i="1"/>
  <c r="W758" i="1" s="1"/>
  <c r="Z777" i="1"/>
  <c r="AA777" i="1" s="1"/>
  <c r="AH777" i="1" s="1"/>
  <c r="C778" i="1"/>
  <c r="AJ778" i="1"/>
  <c r="I778" i="1"/>
  <c r="H778" i="1" s="1"/>
  <c r="Y777" i="1"/>
  <c r="M763" i="1"/>
  <c r="N763" i="1" s="1"/>
  <c r="P763" i="1"/>
  <c r="Q763" i="1"/>
  <c r="L764" i="1"/>
  <c r="J761" i="1" l="1"/>
  <c r="AC763" i="1"/>
  <c r="AE763" i="1" s="1"/>
  <c r="G763" i="1"/>
  <c r="AG758" i="1"/>
  <c r="B758" i="1" s="1"/>
  <c r="K779" i="1"/>
  <c r="X779" i="1"/>
  <c r="A780" i="1"/>
  <c r="M764" i="1"/>
  <c r="N764" i="1" s="1"/>
  <c r="P764" i="1"/>
  <c r="Q764" i="1"/>
  <c r="L765" i="1"/>
  <c r="T759" i="1"/>
  <c r="AF759" i="1" s="1"/>
  <c r="S760" i="1"/>
  <c r="U759" i="1"/>
  <c r="W759" i="1" s="1"/>
  <c r="AB784" i="1"/>
  <c r="E778" i="1"/>
  <c r="Z778" i="1"/>
  <c r="AA778" i="1" s="1"/>
  <c r="AH778" i="1" s="1"/>
  <c r="AJ779" i="1"/>
  <c r="I779" i="1"/>
  <c r="H779" i="1" s="1"/>
  <c r="C779" i="1"/>
  <c r="Y778" i="1"/>
  <c r="F762" i="1"/>
  <c r="J762" i="1" s="1"/>
  <c r="Y779" i="1" l="1"/>
  <c r="C780" i="1"/>
  <c r="Z779" i="1"/>
  <c r="AA779" i="1" s="1"/>
  <c r="AH779" i="1" s="1"/>
  <c r="AJ780" i="1"/>
  <c r="I780" i="1"/>
  <c r="H780" i="1" s="1"/>
  <c r="M765" i="1"/>
  <c r="N765" i="1" s="1"/>
  <c r="L766" i="1"/>
  <c r="F763" i="1"/>
  <c r="J763" i="1" s="1"/>
  <c r="O762" i="1"/>
  <c r="R762" i="1" s="1"/>
  <c r="V762" i="1" s="1"/>
  <c r="AG759" i="1"/>
  <c r="AC764" i="1"/>
  <c r="AE764" i="1" s="1"/>
  <c r="G764" i="1"/>
  <c r="E779" i="1"/>
  <c r="AB785" i="1"/>
  <c r="T760" i="1"/>
  <c r="AF760" i="1" s="1"/>
  <c r="S761" i="1"/>
  <c r="U760" i="1"/>
  <c r="W760" i="1" s="1"/>
  <c r="K780" i="1"/>
  <c r="X780" i="1"/>
  <c r="A781" i="1"/>
  <c r="G765" i="1" l="1"/>
  <c r="AC765" i="1"/>
  <c r="AE765" i="1" s="1"/>
  <c r="F764" i="1"/>
  <c r="J764" i="1" s="1"/>
  <c r="M766" i="1"/>
  <c r="N766" i="1" s="1"/>
  <c r="L767" i="1"/>
  <c r="E780" i="1"/>
  <c r="K781" i="1"/>
  <c r="A782" i="1"/>
  <c r="X781" i="1"/>
  <c r="O763" i="1"/>
  <c r="R763" i="1" s="1"/>
  <c r="V763" i="1" s="1"/>
  <c r="T761" i="1"/>
  <c r="AF761" i="1" s="1"/>
  <c r="S762" i="1"/>
  <c r="U761" i="1"/>
  <c r="W761" i="1" s="1"/>
  <c r="Z780" i="1"/>
  <c r="AA780" i="1" s="1"/>
  <c r="AH780" i="1" s="1"/>
  <c r="C781" i="1"/>
  <c r="AJ781" i="1"/>
  <c r="Y780" i="1"/>
  <c r="I781" i="1"/>
  <c r="H781" i="1" s="1"/>
  <c r="AG760" i="1"/>
  <c r="B760" i="1" s="1"/>
  <c r="AB786" i="1"/>
  <c r="B759" i="1"/>
  <c r="O764" i="1" l="1"/>
  <c r="R764" i="1" s="1"/>
  <c r="V764" i="1" s="1"/>
  <c r="G766" i="1"/>
  <c r="AC766" i="1"/>
  <c r="AE766" i="1" s="1"/>
  <c r="AG761" i="1"/>
  <c r="B761" i="1" s="1"/>
  <c r="I782" i="1"/>
  <c r="H782" i="1" s="1"/>
  <c r="Y781" i="1"/>
  <c r="Z781" i="1"/>
  <c r="AA781" i="1" s="1"/>
  <c r="AH781" i="1" s="1"/>
  <c r="AJ782" i="1"/>
  <c r="C782" i="1"/>
  <c r="M767" i="1"/>
  <c r="N767" i="1" s="1"/>
  <c r="L768" i="1"/>
  <c r="AB787" i="1"/>
  <c r="T762" i="1"/>
  <c r="AF762" i="1" s="1"/>
  <c r="S763" i="1"/>
  <c r="U762" i="1"/>
  <c r="W762" i="1" s="1"/>
  <c r="F765" i="1"/>
  <c r="J765" i="1" s="1"/>
  <c r="E781" i="1"/>
  <c r="K782" i="1"/>
  <c r="A783" i="1"/>
  <c r="X782" i="1"/>
  <c r="P765" i="1" l="1"/>
  <c r="P766" i="1" s="1"/>
  <c r="P767" i="1" s="1"/>
  <c r="P768" i="1" s="1"/>
  <c r="T763" i="1"/>
  <c r="AF763" i="1" s="1"/>
  <c r="S764" i="1"/>
  <c r="U763" i="1"/>
  <c r="W763" i="1" s="1"/>
  <c r="AJ783" i="1"/>
  <c r="Y782" i="1"/>
  <c r="I783" i="1"/>
  <c r="H783" i="1" s="1"/>
  <c r="Z782" i="1"/>
  <c r="AA782" i="1" s="1"/>
  <c r="AH782" i="1" s="1"/>
  <c r="C783" i="1"/>
  <c r="O765" i="1"/>
  <c r="E782" i="1"/>
  <c r="AB788" i="1"/>
  <c r="X783" i="1"/>
  <c r="K783" i="1"/>
  <c r="A784" i="1"/>
  <c r="AG762" i="1"/>
  <c r="AC767" i="1"/>
  <c r="AE767" i="1" s="1"/>
  <c r="G767" i="1"/>
  <c r="F766" i="1"/>
  <c r="J766" i="1" s="1"/>
  <c r="M768" i="1"/>
  <c r="N768" i="1" s="1"/>
  <c r="L769" i="1"/>
  <c r="Q765" i="1" l="1"/>
  <c r="Q766" i="1" s="1"/>
  <c r="Q767" i="1" s="1"/>
  <c r="Q768" i="1" s="1"/>
  <c r="Q769" i="1" s="1"/>
  <c r="I784" i="1"/>
  <c r="H784" i="1" s="1"/>
  <c r="Y783" i="1"/>
  <c r="C784" i="1"/>
  <c r="Z783" i="1"/>
  <c r="AA783" i="1" s="1"/>
  <c r="AH783" i="1" s="1"/>
  <c r="AJ784" i="1"/>
  <c r="AG763" i="1"/>
  <c r="B763" i="1" s="1"/>
  <c r="B762" i="1"/>
  <c r="T764" i="1"/>
  <c r="S765" i="1"/>
  <c r="U764" i="1"/>
  <c r="W764" i="1" s="1"/>
  <c r="AC768" i="1"/>
  <c r="AE768" i="1" s="1"/>
  <c r="G768" i="1"/>
  <c r="O766" i="1"/>
  <c r="F767" i="1"/>
  <c r="O767" i="1" s="1"/>
  <c r="X784" i="1"/>
  <c r="K784" i="1"/>
  <c r="A785" i="1"/>
  <c r="M769" i="1"/>
  <c r="N769" i="1" s="1"/>
  <c r="P769" i="1"/>
  <c r="L770" i="1"/>
  <c r="AB789" i="1"/>
  <c r="E783" i="1"/>
  <c r="R765" i="1" l="1"/>
  <c r="V765" i="1" s="1"/>
  <c r="R767" i="1"/>
  <c r="V767" i="1" s="1"/>
  <c r="R766" i="1"/>
  <c r="V766" i="1" s="1"/>
  <c r="J767" i="1"/>
  <c r="X785" i="1"/>
  <c r="K785" i="1"/>
  <c r="A786" i="1"/>
  <c r="AG764" i="1"/>
  <c r="G769" i="1"/>
  <c r="AC769" i="1"/>
  <c r="AE769" i="1" s="1"/>
  <c r="U765" i="1"/>
  <c r="T765" i="1"/>
  <c r="AF765" i="1" s="1"/>
  <c r="S766" i="1"/>
  <c r="AB790" i="1"/>
  <c r="M770" i="1"/>
  <c r="N770" i="1" s="1"/>
  <c r="P770" i="1"/>
  <c r="Q770" i="1"/>
  <c r="L771" i="1"/>
  <c r="Y784" i="1"/>
  <c r="C785" i="1"/>
  <c r="Z784" i="1"/>
  <c r="AA784" i="1" s="1"/>
  <c r="AH784" i="1" s="1"/>
  <c r="AJ785" i="1"/>
  <c r="I785" i="1"/>
  <c r="H785" i="1" s="1"/>
  <c r="F768" i="1"/>
  <c r="O768" i="1" s="1"/>
  <c r="R768" i="1" s="1"/>
  <c r="V768" i="1" s="1"/>
  <c r="AF764" i="1"/>
  <c r="AA764" i="1"/>
  <c r="E784" i="1"/>
  <c r="W765" i="1" l="1"/>
  <c r="AG765" i="1" s="1"/>
  <c r="B765" i="1" s="1"/>
  <c r="J768" i="1"/>
  <c r="G770" i="1"/>
  <c r="AC770" i="1"/>
  <c r="AE770" i="1" s="1"/>
  <c r="U766" i="1"/>
  <c r="W766" i="1" s="1"/>
  <c r="T766" i="1"/>
  <c r="AF766" i="1" s="1"/>
  <c r="S767" i="1"/>
  <c r="F769" i="1"/>
  <c r="O769" i="1" s="1"/>
  <c r="R769" i="1" s="1"/>
  <c r="V769" i="1" s="1"/>
  <c r="M771" i="1"/>
  <c r="N771" i="1" s="1"/>
  <c r="P771" i="1"/>
  <c r="Q771" i="1"/>
  <c r="L772" i="1"/>
  <c r="K786" i="1"/>
  <c r="X786" i="1"/>
  <c r="A787" i="1"/>
  <c r="AH764" i="1"/>
  <c r="E785" i="1"/>
  <c r="AB791" i="1"/>
  <c r="B764" i="1"/>
  <c r="Y785" i="1"/>
  <c r="Z785" i="1"/>
  <c r="AA785" i="1" s="1"/>
  <c r="AH785" i="1" s="1"/>
  <c r="C786" i="1"/>
  <c r="AJ786" i="1"/>
  <c r="I786" i="1"/>
  <c r="H786" i="1" s="1"/>
  <c r="J769" i="1" l="1"/>
  <c r="E786" i="1"/>
  <c r="G771" i="1"/>
  <c r="AC771" i="1"/>
  <c r="AE771" i="1" s="1"/>
  <c r="AG766" i="1"/>
  <c r="AB792" i="1"/>
  <c r="K787" i="1"/>
  <c r="A788" i="1"/>
  <c r="X787" i="1"/>
  <c r="M772" i="1"/>
  <c r="N772" i="1" s="1"/>
  <c r="P772" i="1"/>
  <c r="Q772" i="1"/>
  <c r="L773" i="1"/>
  <c r="Z786" i="1"/>
  <c r="AA786" i="1" s="1"/>
  <c r="AH786" i="1" s="1"/>
  <c r="C787" i="1"/>
  <c r="I787" i="1"/>
  <c r="H787" i="1" s="1"/>
  <c r="AJ787" i="1"/>
  <c r="Y786" i="1"/>
  <c r="U767" i="1"/>
  <c r="W767" i="1" s="1"/>
  <c r="T767" i="1"/>
  <c r="AF767" i="1" s="1"/>
  <c r="S768" i="1"/>
  <c r="F770" i="1"/>
  <c r="J770" i="1" s="1"/>
  <c r="O770" i="1" l="1"/>
  <c r="R770" i="1" s="1"/>
  <c r="V770" i="1" s="1"/>
  <c r="AC772" i="1"/>
  <c r="AE772" i="1" s="1"/>
  <c r="G772" i="1"/>
  <c r="E787" i="1"/>
  <c r="M773" i="1"/>
  <c r="N773" i="1" s="1"/>
  <c r="P773" i="1"/>
  <c r="Q773" i="1"/>
  <c r="L774" i="1"/>
  <c r="C788" i="1"/>
  <c r="AJ788" i="1"/>
  <c r="I788" i="1"/>
  <c r="H788" i="1" s="1"/>
  <c r="Y787" i="1"/>
  <c r="Z787" i="1"/>
  <c r="AA787" i="1" s="1"/>
  <c r="AH787" i="1" s="1"/>
  <c r="AG767" i="1"/>
  <c r="B767" i="1" s="1"/>
  <c r="X788" i="1"/>
  <c r="K788" i="1"/>
  <c r="A789" i="1"/>
  <c r="AB793" i="1"/>
  <c r="F771" i="1"/>
  <c r="O771" i="1" s="1"/>
  <c r="R771" i="1" s="1"/>
  <c r="V771" i="1" s="1"/>
  <c r="U768" i="1"/>
  <c r="W768" i="1" s="1"/>
  <c r="T768" i="1"/>
  <c r="AF768" i="1" s="1"/>
  <c r="S769" i="1"/>
  <c r="B766" i="1"/>
  <c r="J771" i="1" l="1"/>
  <c r="G773" i="1"/>
  <c r="AC773" i="1"/>
  <c r="AE773" i="1" s="1"/>
  <c r="M774" i="1"/>
  <c r="N774" i="1" s="1"/>
  <c r="P774" i="1"/>
  <c r="Q774" i="1"/>
  <c r="L775" i="1"/>
  <c r="AG768" i="1"/>
  <c r="K789" i="1"/>
  <c r="X789" i="1"/>
  <c r="A790" i="1"/>
  <c r="E788" i="1"/>
  <c r="U769" i="1"/>
  <c r="W769" i="1" s="1"/>
  <c r="T769" i="1"/>
  <c r="AF769" i="1" s="1"/>
  <c r="S770" i="1"/>
  <c r="F772" i="1"/>
  <c r="O772" i="1" s="1"/>
  <c r="R772" i="1" s="1"/>
  <c r="V772" i="1" s="1"/>
  <c r="AB794" i="1"/>
  <c r="Y788" i="1"/>
  <c r="C789" i="1"/>
  <c r="AJ789" i="1"/>
  <c r="I789" i="1"/>
  <c r="H789" i="1" s="1"/>
  <c r="Z788" i="1"/>
  <c r="AA788" i="1" s="1"/>
  <c r="AH788" i="1" s="1"/>
  <c r="J772" i="1" l="1"/>
  <c r="U770" i="1"/>
  <c r="W770" i="1" s="1"/>
  <c r="T770" i="1"/>
  <c r="AF770" i="1" s="1"/>
  <c r="S771" i="1"/>
  <c r="M775" i="1"/>
  <c r="N775" i="1" s="1"/>
  <c r="P775" i="1"/>
  <c r="Q775" i="1"/>
  <c r="L776" i="1"/>
  <c r="Z789" i="1"/>
  <c r="AA789" i="1" s="1"/>
  <c r="AH789" i="1" s="1"/>
  <c r="C790" i="1"/>
  <c r="AJ790" i="1"/>
  <c r="I790" i="1"/>
  <c r="H790" i="1" s="1"/>
  <c r="Y789" i="1"/>
  <c r="AG769" i="1"/>
  <c r="AB795" i="1"/>
  <c r="E789" i="1"/>
  <c r="X790" i="1"/>
  <c r="A791" i="1"/>
  <c r="K790" i="1"/>
  <c r="B768" i="1"/>
  <c r="F773" i="1"/>
  <c r="O773" i="1" s="1"/>
  <c r="R773" i="1" s="1"/>
  <c r="V773" i="1" s="1"/>
  <c r="AC774" i="1"/>
  <c r="AE774" i="1" s="1"/>
  <c r="G774" i="1"/>
  <c r="F774" i="1" l="1"/>
  <c r="J774" i="1" s="1"/>
  <c r="J773" i="1"/>
  <c r="AB796" i="1"/>
  <c r="E790" i="1"/>
  <c r="U771" i="1"/>
  <c r="W771" i="1" s="1"/>
  <c r="T771" i="1"/>
  <c r="AF771" i="1" s="1"/>
  <c r="S772" i="1"/>
  <c r="AC775" i="1"/>
  <c r="AE775" i="1" s="1"/>
  <c r="G775" i="1"/>
  <c r="K791" i="1"/>
  <c r="X791" i="1"/>
  <c r="A792" i="1"/>
  <c r="Y790" i="1"/>
  <c r="Z790" i="1"/>
  <c r="AA790" i="1" s="1"/>
  <c r="AH790" i="1" s="1"/>
  <c r="C791" i="1"/>
  <c r="I791" i="1"/>
  <c r="H791" i="1" s="1"/>
  <c r="AJ791" i="1"/>
  <c r="B769" i="1"/>
  <c r="M776" i="1"/>
  <c r="N776" i="1" s="1"/>
  <c r="P776" i="1"/>
  <c r="Q776" i="1"/>
  <c r="L777" i="1"/>
  <c r="AG770" i="1"/>
  <c r="B770" i="1" s="1"/>
  <c r="O774" i="1" l="1"/>
  <c r="R774" i="1" s="1"/>
  <c r="V774" i="1" s="1"/>
  <c r="A793" i="1"/>
  <c r="X792" i="1"/>
  <c r="K792" i="1"/>
  <c r="F775" i="1"/>
  <c r="O775" i="1" s="1"/>
  <c r="R775" i="1" s="1"/>
  <c r="V775" i="1" s="1"/>
  <c r="AG771" i="1"/>
  <c r="Z791" i="1"/>
  <c r="AA791" i="1" s="1"/>
  <c r="AH791" i="1" s="1"/>
  <c r="C792" i="1"/>
  <c r="AJ792" i="1"/>
  <c r="Y791" i="1"/>
  <c r="I792" i="1"/>
  <c r="H792" i="1" s="1"/>
  <c r="AB797" i="1"/>
  <c r="G776" i="1"/>
  <c r="AC776" i="1"/>
  <c r="AE776" i="1" s="1"/>
  <c r="U772" i="1"/>
  <c r="W772" i="1" s="1"/>
  <c r="T772" i="1"/>
  <c r="AF772" i="1" s="1"/>
  <c r="S773" i="1"/>
  <c r="M777" i="1"/>
  <c r="N777" i="1" s="1"/>
  <c r="P777" i="1"/>
  <c r="Q777" i="1"/>
  <c r="L778" i="1"/>
  <c r="E791" i="1"/>
  <c r="J775" i="1" l="1"/>
  <c r="AC777" i="1"/>
  <c r="AE777" i="1" s="1"/>
  <c r="G777" i="1"/>
  <c r="AG772" i="1"/>
  <c r="B772" i="1" s="1"/>
  <c r="M778" i="1"/>
  <c r="N778" i="1" s="1"/>
  <c r="P778" i="1"/>
  <c r="Q778" i="1"/>
  <c r="L779" i="1"/>
  <c r="AB798" i="1"/>
  <c r="AJ793" i="1"/>
  <c r="I793" i="1"/>
  <c r="H793" i="1" s="1"/>
  <c r="Y792" i="1"/>
  <c r="Z792" i="1"/>
  <c r="AA792" i="1" s="1"/>
  <c r="AH792" i="1" s="1"/>
  <c r="C793" i="1"/>
  <c r="U773" i="1"/>
  <c r="W773" i="1" s="1"/>
  <c r="T773" i="1"/>
  <c r="AF773" i="1" s="1"/>
  <c r="S774" i="1"/>
  <c r="F776" i="1"/>
  <c r="J776" i="1" s="1"/>
  <c r="E792" i="1"/>
  <c r="B771" i="1"/>
  <c r="A794" i="1"/>
  <c r="X793" i="1"/>
  <c r="K793" i="1"/>
  <c r="O776" i="1" l="1"/>
  <c r="R776" i="1" s="1"/>
  <c r="V776" i="1" s="1"/>
  <c r="C794" i="1"/>
  <c r="Y793" i="1"/>
  <c r="AJ794" i="1"/>
  <c r="Z793" i="1"/>
  <c r="AA793" i="1" s="1"/>
  <c r="AH793" i="1" s="1"/>
  <c r="I794" i="1"/>
  <c r="H794" i="1" s="1"/>
  <c r="E793" i="1"/>
  <c r="M779" i="1"/>
  <c r="N779" i="1" s="1"/>
  <c r="P779" i="1"/>
  <c r="Q779" i="1"/>
  <c r="L780" i="1"/>
  <c r="K794" i="1"/>
  <c r="X794" i="1"/>
  <c r="A795" i="1"/>
  <c r="U774" i="1"/>
  <c r="W774" i="1" s="1"/>
  <c r="T774" i="1"/>
  <c r="AF774" i="1" s="1"/>
  <c r="S775" i="1"/>
  <c r="AB799" i="1"/>
  <c r="AG773" i="1"/>
  <c r="B773" i="1" s="1"/>
  <c r="AC778" i="1"/>
  <c r="AE778" i="1" s="1"/>
  <c r="G778" i="1"/>
  <c r="F777" i="1"/>
  <c r="J777" i="1" s="1"/>
  <c r="O777" i="1" l="1"/>
  <c r="R777" i="1" s="1"/>
  <c r="V777" i="1" s="1"/>
  <c r="G779" i="1"/>
  <c r="AC779" i="1"/>
  <c r="AE779" i="1" s="1"/>
  <c r="U775" i="1"/>
  <c r="W775" i="1" s="1"/>
  <c r="T775" i="1"/>
  <c r="AF775" i="1" s="1"/>
  <c r="S776" i="1"/>
  <c r="M780" i="1"/>
  <c r="N780" i="1" s="1"/>
  <c r="P780" i="1"/>
  <c r="Q780" i="1"/>
  <c r="L781" i="1"/>
  <c r="E794" i="1"/>
  <c r="AB800" i="1"/>
  <c r="A796" i="1"/>
  <c r="K795" i="1"/>
  <c r="X795" i="1"/>
  <c r="F778" i="1"/>
  <c r="O778" i="1" s="1"/>
  <c r="R778" i="1" s="1"/>
  <c r="V778" i="1" s="1"/>
  <c r="AG774" i="1"/>
  <c r="I795" i="1"/>
  <c r="H795" i="1" s="1"/>
  <c r="Z794" i="1"/>
  <c r="Y794" i="1"/>
  <c r="C795" i="1"/>
  <c r="AJ795" i="1"/>
  <c r="J778" i="1" l="1"/>
  <c r="Z795" i="1"/>
  <c r="AA795" i="1" s="1"/>
  <c r="AH795" i="1" s="1"/>
  <c r="C796" i="1"/>
  <c r="Y795" i="1"/>
  <c r="AJ796" i="1"/>
  <c r="I796" i="1"/>
  <c r="H796" i="1" s="1"/>
  <c r="AB801" i="1"/>
  <c r="B774" i="1"/>
  <c r="AG775" i="1"/>
  <c r="G780" i="1"/>
  <c r="AC780" i="1"/>
  <c r="AE780" i="1" s="1"/>
  <c r="X796" i="1"/>
  <c r="K796" i="1"/>
  <c r="A797" i="1"/>
  <c r="M781" i="1"/>
  <c r="N781" i="1" s="1"/>
  <c r="P781" i="1"/>
  <c r="Q781" i="1"/>
  <c r="L782" i="1"/>
  <c r="U776" i="1"/>
  <c r="W776" i="1" s="1"/>
  <c r="T776" i="1"/>
  <c r="AF776" i="1" s="1"/>
  <c r="S777" i="1"/>
  <c r="F779" i="1"/>
  <c r="J779" i="1" s="1"/>
  <c r="O779" i="1" l="1"/>
  <c r="R779" i="1" s="1"/>
  <c r="V779" i="1" s="1"/>
  <c r="U777" i="1"/>
  <c r="W777" i="1" s="1"/>
  <c r="T777" i="1"/>
  <c r="AF777" i="1" s="1"/>
  <c r="S778" i="1"/>
  <c r="F780" i="1"/>
  <c r="O780" i="1" s="1"/>
  <c r="R780" i="1" s="1"/>
  <c r="V780" i="1" s="1"/>
  <c r="G781" i="1"/>
  <c r="AC781" i="1"/>
  <c r="AE781" i="1" s="1"/>
  <c r="AG776" i="1"/>
  <c r="B776" i="1" s="1"/>
  <c r="Z796" i="1"/>
  <c r="AA796" i="1" s="1"/>
  <c r="AH796" i="1" s="1"/>
  <c r="C797" i="1"/>
  <c r="Y796" i="1"/>
  <c r="I797" i="1"/>
  <c r="H797" i="1" s="1"/>
  <c r="AJ797" i="1"/>
  <c r="M782" i="1"/>
  <c r="N782" i="1" s="1"/>
  <c r="P782" i="1"/>
  <c r="Q782" i="1"/>
  <c r="L783" i="1"/>
  <c r="X797" i="1"/>
  <c r="A798" i="1"/>
  <c r="K797" i="1"/>
  <c r="B775" i="1"/>
  <c r="AB802" i="1"/>
  <c r="AJ798" i="1" l="1"/>
  <c r="I798" i="1"/>
  <c r="H798" i="1" s="1"/>
  <c r="C798" i="1"/>
  <c r="Y797" i="1"/>
  <c r="Z797" i="1"/>
  <c r="AA797" i="1" s="1"/>
  <c r="AH797" i="1" s="1"/>
  <c r="M783" i="1"/>
  <c r="N783" i="1" s="1"/>
  <c r="P783" i="1"/>
  <c r="Q783" i="1"/>
  <c r="L784" i="1"/>
  <c r="J780" i="1"/>
  <c r="U778" i="1"/>
  <c r="W778" i="1" s="1"/>
  <c r="T778" i="1"/>
  <c r="AF778" i="1" s="1"/>
  <c r="S779" i="1"/>
  <c r="AB803" i="1"/>
  <c r="K798" i="1"/>
  <c r="X798" i="1"/>
  <c r="A799" i="1"/>
  <c r="F781" i="1"/>
  <c r="O781" i="1" s="1"/>
  <c r="R781" i="1" s="1"/>
  <c r="V781" i="1" s="1"/>
  <c r="AC782" i="1"/>
  <c r="AE782" i="1" s="1"/>
  <c r="G782" i="1"/>
  <c r="AG777" i="1"/>
  <c r="B777" i="1" s="1"/>
  <c r="J781" i="1" l="1"/>
  <c r="K799" i="1"/>
  <c r="A800" i="1"/>
  <c r="X799" i="1"/>
  <c r="Z798" i="1"/>
  <c r="AA798" i="1" s="1"/>
  <c r="AH798" i="1" s="1"/>
  <c r="I799" i="1"/>
  <c r="H799" i="1" s="1"/>
  <c r="Y798" i="1"/>
  <c r="C799" i="1"/>
  <c r="AJ799" i="1"/>
  <c r="U779" i="1"/>
  <c r="W779" i="1" s="1"/>
  <c r="T779" i="1"/>
  <c r="AF779" i="1" s="1"/>
  <c r="S780" i="1"/>
  <c r="M784" i="1"/>
  <c r="N784" i="1" s="1"/>
  <c r="P784" i="1"/>
  <c r="Q784" i="1"/>
  <c r="L785" i="1"/>
  <c r="F782" i="1"/>
  <c r="J782" i="1" s="1"/>
  <c r="AB804" i="1"/>
  <c r="AG778" i="1"/>
  <c r="AC783" i="1"/>
  <c r="AE783" i="1" s="1"/>
  <c r="G783" i="1"/>
  <c r="O782" i="1" l="1"/>
  <c r="R782" i="1" s="1"/>
  <c r="V782" i="1" s="1"/>
  <c r="G784" i="1"/>
  <c r="AC784" i="1"/>
  <c r="AE784" i="1" s="1"/>
  <c r="AG779" i="1"/>
  <c r="M785" i="1"/>
  <c r="N785" i="1" s="1"/>
  <c r="P785" i="1"/>
  <c r="Q785" i="1"/>
  <c r="L786" i="1"/>
  <c r="I800" i="1"/>
  <c r="H800" i="1" s="1"/>
  <c r="Y799" i="1"/>
  <c r="Z799" i="1"/>
  <c r="AA799" i="1" s="1"/>
  <c r="AH799" i="1" s="1"/>
  <c r="AJ800" i="1"/>
  <c r="C800" i="1"/>
  <c r="F783" i="1"/>
  <c r="J783" i="1" s="1"/>
  <c r="AB805" i="1"/>
  <c r="U780" i="1"/>
  <c r="W780" i="1" s="1"/>
  <c r="T780" i="1"/>
  <c r="AF780" i="1" s="1"/>
  <c r="S781" i="1"/>
  <c r="K800" i="1"/>
  <c r="A801" i="1"/>
  <c r="X800" i="1"/>
  <c r="B778" i="1"/>
  <c r="O783" i="1" l="1"/>
  <c r="R783" i="1" s="1"/>
  <c r="V783" i="1" s="1"/>
  <c r="G785" i="1"/>
  <c r="AC785" i="1"/>
  <c r="AE785" i="1" s="1"/>
  <c r="Y800" i="1"/>
  <c r="C801" i="1"/>
  <c r="Z800" i="1"/>
  <c r="AA800" i="1" s="1"/>
  <c r="AH800" i="1" s="1"/>
  <c r="AJ801" i="1"/>
  <c r="I801" i="1"/>
  <c r="H801" i="1" s="1"/>
  <c r="M786" i="1"/>
  <c r="N786" i="1" s="1"/>
  <c r="P786" i="1"/>
  <c r="Q786" i="1"/>
  <c r="L787" i="1"/>
  <c r="AG780" i="1"/>
  <c r="F784" i="1"/>
  <c r="J784" i="1" s="1"/>
  <c r="K801" i="1"/>
  <c r="A802" i="1"/>
  <c r="X801" i="1"/>
  <c r="U781" i="1"/>
  <c r="W781" i="1" s="1"/>
  <c r="T781" i="1"/>
  <c r="AF781" i="1" s="1"/>
  <c r="S782" i="1"/>
  <c r="AB806" i="1"/>
  <c r="B779" i="1"/>
  <c r="O784" i="1" l="1"/>
  <c r="R784" i="1" s="1"/>
  <c r="V784" i="1" s="1"/>
  <c r="AB807" i="1"/>
  <c r="AG781" i="1"/>
  <c r="B781" i="1" s="1"/>
  <c r="M787" i="1"/>
  <c r="N787" i="1" s="1"/>
  <c r="P787" i="1"/>
  <c r="Q787" i="1"/>
  <c r="L788" i="1"/>
  <c r="X802" i="1"/>
  <c r="K802" i="1"/>
  <c r="A803" i="1"/>
  <c r="U782" i="1"/>
  <c r="W782" i="1" s="1"/>
  <c r="T782" i="1"/>
  <c r="AF782" i="1" s="1"/>
  <c r="S783" i="1"/>
  <c r="Z801" i="1"/>
  <c r="AA801" i="1" s="1"/>
  <c r="AH801" i="1" s="1"/>
  <c r="C802" i="1"/>
  <c r="AJ802" i="1"/>
  <c r="I802" i="1"/>
  <c r="H802" i="1" s="1"/>
  <c r="Y801" i="1"/>
  <c r="B780" i="1"/>
  <c r="F785" i="1"/>
  <c r="J785" i="1" s="1"/>
  <c r="G786" i="1"/>
  <c r="AC786" i="1"/>
  <c r="AE786" i="1" s="1"/>
  <c r="O785" i="1" l="1"/>
  <c r="R785" i="1" s="1"/>
  <c r="V785" i="1" s="1"/>
  <c r="I803" i="1"/>
  <c r="H803" i="1" s="1"/>
  <c r="Y802" i="1"/>
  <c r="C803" i="1"/>
  <c r="AJ803" i="1"/>
  <c r="Z802" i="1"/>
  <c r="AA802" i="1" s="1"/>
  <c r="AH802" i="1" s="1"/>
  <c r="U783" i="1"/>
  <c r="W783" i="1" s="1"/>
  <c r="T783" i="1"/>
  <c r="AF783" i="1" s="1"/>
  <c r="S784" i="1"/>
  <c r="AB808" i="1"/>
  <c r="AC787" i="1"/>
  <c r="AE787" i="1" s="1"/>
  <c r="G787" i="1"/>
  <c r="X803" i="1"/>
  <c r="A804" i="1"/>
  <c r="K803" i="1"/>
  <c r="F786" i="1"/>
  <c r="O786" i="1" s="1"/>
  <c r="R786" i="1" s="1"/>
  <c r="V786" i="1" s="1"/>
  <c r="AG782" i="1"/>
  <c r="M788" i="1"/>
  <c r="N788" i="1" s="1"/>
  <c r="P788" i="1"/>
  <c r="Q788" i="1"/>
  <c r="L789" i="1"/>
  <c r="J786" i="1" l="1"/>
  <c r="F787" i="1"/>
  <c r="J787" i="1" s="1"/>
  <c r="X804" i="1"/>
  <c r="K804" i="1"/>
  <c r="A805" i="1"/>
  <c r="AG783" i="1"/>
  <c r="B783" i="1" s="1"/>
  <c r="G788" i="1"/>
  <c r="AC788" i="1"/>
  <c r="AE788" i="1" s="1"/>
  <c r="I804" i="1"/>
  <c r="H804" i="1" s="1"/>
  <c r="Y803" i="1"/>
  <c r="AJ804" i="1"/>
  <c r="Z803" i="1"/>
  <c r="AA803" i="1" s="1"/>
  <c r="AH803" i="1" s="1"/>
  <c r="C804" i="1"/>
  <c r="M789" i="1"/>
  <c r="N789" i="1" s="1"/>
  <c r="P789" i="1"/>
  <c r="Q789" i="1"/>
  <c r="L790" i="1"/>
  <c r="B782" i="1"/>
  <c r="AB809" i="1"/>
  <c r="U784" i="1"/>
  <c r="W784" i="1" s="1"/>
  <c r="T784" i="1"/>
  <c r="AF784" i="1" s="1"/>
  <c r="S785" i="1"/>
  <c r="O787" i="1" l="1"/>
  <c r="R787" i="1" s="1"/>
  <c r="V787" i="1" s="1"/>
  <c r="AB810" i="1"/>
  <c r="U785" i="1"/>
  <c r="W785" i="1" s="1"/>
  <c r="T785" i="1"/>
  <c r="AF785" i="1" s="1"/>
  <c r="S786" i="1"/>
  <c r="AC789" i="1"/>
  <c r="AE789" i="1" s="1"/>
  <c r="G789" i="1"/>
  <c r="F788" i="1"/>
  <c r="J788" i="1" s="1"/>
  <c r="X805" i="1"/>
  <c r="A806" i="1"/>
  <c r="K805" i="1"/>
  <c r="AG784" i="1"/>
  <c r="B784" i="1" s="1"/>
  <c r="M790" i="1"/>
  <c r="N790" i="1" s="1"/>
  <c r="P790" i="1"/>
  <c r="Q790" i="1"/>
  <c r="L791" i="1"/>
  <c r="Z804" i="1"/>
  <c r="AA804" i="1" s="1"/>
  <c r="AH804" i="1" s="1"/>
  <c r="AJ805" i="1"/>
  <c r="I805" i="1"/>
  <c r="H805" i="1" s="1"/>
  <c r="Y804" i="1"/>
  <c r="C805" i="1"/>
  <c r="G790" i="1" l="1"/>
  <c r="AC790" i="1"/>
  <c r="AE790" i="1" s="1"/>
  <c r="F789" i="1"/>
  <c r="J789" i="1" s="1"/>
  <c r="U786" i="1"/>
  <c r="W786" i="1" s="1"/>
  <c r="T786" i="1"/>
  <c r="AF786" i="1" s="1"/>
  <c r="S787" i="1"/>
  <c r="M791" i="1"/>
  <c r="N791" i="1" s="1"/>
  <c r="P791" i="1"/>
  <c r="Q791" i="1"/>
  <c r="L792" i="1"/>
  <c r="O788" i="1"/>
  <c r="R788" i="1" s="1"/>
  <c r="V788" i="1" s="1"/>
  <c r="Z805" i="1"/>
  <c r="AA805" i="1" s="1"/>
  <c r="AH805" i="1" s="1"/>
  <c r="C806" i="1"/>
  <c r="AJ806" i="1"/>
  <c r="Y805" i="1"/>
  <c r="I806" i="1"/>
  <c r="H806" i="1" s="1"/>
  <c r="AB811" i="1"/>
  <c r="X806" i="1"/>
  <c r="K806" i="1"/>
  <c r="A807" i="1"/>
  <c r="AG785" i="1"/>
  <c r="O789" i="1" l="1"/>
  <c r="R789" i="1" s="1"/>
  <c r="V789" i="1" s="1"/>
  <c r="K807" i="1"/>
  <c r="A808" i="1"/>
  <c r="X807" i="1"/>
  <c r="AB812" i="1"/>
  <c r="M792" i="1"/>
  <c r="N792" i="1" s="1"/>
  <c r="P792" i="1"/>
  <c r="Q792" i="1"/>
  <c r="L793" i="1"/>
  <c r="AG786" i="1"/>
  <c r="B786" i="1" s="1"/>
  <c r="F790" i="1"/>
  <c r="O790" i="1" s="1"/>
  <c r="R790" i="1" s="1"/>
  <c r="V790" i="1" s="1"/>
  <c r="U787" i="1"/>
  <c r="W787" i="1" s="1"/>
  <c r="T787" i="1"/>
  <c r="AF787" i="1" s="1"/>
  <c r="S788" i="1"/>
  <c r="B785" i="1"/>
  <c r="C807" i="1"/>
  <c r="Y806" i="1"/>
  <c r="AJ807" i="1"/>
  <c r="I807" i="1"/>
  <c r="H807" i="1" s="1"/>
  <c r="Z806" i="1"/>
  <c r="AA806" i="1" s="1"/>
  <c r="AH806" i="1" s="1"/>
  <c r="G791" i="1"/>
  <c r="AC791" i="1"/>
  <c r="AE791" i="1" s="1"/>
  <c r="J790" i="1" l="1"/>
  <c r="G792" i="1"/>
  <c r="AC792" i="1"/>
  <c r="AE792" i="1" s="1"/>
  <c r="K808" i="1"/>
  <c r="A809" i="1"/>
  <c r="X808" i="1"/>
  <c r="U788" i="1"/>
  <c r="W788" i="1" s="1"/>
  <c r="T788" i="1"/>
  <c r="AF788" i="1" s="1"/>
  <c r="S789" i="1"/>
  <c r="AB813" i="1"/>
  <c r="I808" i="1"/>
  <c r="H808" i="1" s="1"/>
  <c r="Z807" i="1"/>
  <c r="AA807" i="1" s="1"/>
  <c r="AH807" i="1" s="1"/>
  <c r="AJ808" i="1"/>
  <c r="C808" i="1"/>
  <c r="Y807" i="1"/>
  <c r="AG787" i="1"/>
  <c r="B787" i="1" s="1"/>
  <c r="F791" i="1"/>
  <c r="J791" i="1" s="1"/>
  <c r="M793" i="1"/>
  <c r="N793" i="1" s="1"/>
  <c r="P793" i="1"/>
  <c r="Q793" i="1"/>
  <c r="L794" i="1"/>
  <c r="O791" i="1" l="1"/>
  <c r="R791" i="1" s="1"/>
  <c r="V791" i="1" s="1"/>
  <c r="AG788" i="1"/>
  <c r="AB814" i="1"/>
  <c r="C809" i="1"/>
  <c r="AJ809" i="1"/>
  <c r="Z808" i="1"/>
  <c r="AA808" i="1" s="1"/>
  <c r="AH808" i="1" s="1"/>
  <c r="Y808" i="1"/>
  <c r="I809" i="1"/>
  <c r="H809" i="1" s="1"/>
  <c r="AC793" i="1"/>
  <c r="AE793" i="1" s="1"/>
  <c r="G793" i="1"/>
  <c r="U789" i="1"/>
  <c r="W789" i="1" s="1"/>
  <c r="T789" i="1"/>
  <c r="AF789" i="1" s="1"/>
  <c r="S790" i="1"/>
  <c r="K809" i="1"/>
  <c r="A810" i="1"/>
  <c r="X809" i="1"/>
  <c r="F792" i="1"/>
  <c r="J792" i="1" s="1"/>
  <c r="M794" i="1"/>
  <c r="N794" i="1" s="1"/>
  <c r="P794" i="1"/>
  <c r="Q794" i="1"/>
  <c r="L795" i="1"/>
  <c r="M795" i="1" l="1"/>
  <c r="N795" i="1" s="1"/>
  <c r="L796" i="1"/>
  <c r="Y809" i="1"/>
  <c r="AJ810" i="1"/>
  <c r="I810" i="1"/>
  <c r="H810" i="1" s="1"/>
  <c r="Z809" i="1"/>
  <c r="AA809" i="1" s="1"/>
  <c r="AH809" i="1" s="1"/>
  <c r="C810" i="1"/>
  <c r="U790" i="1"/>
  <c r="W790" i="1" s="1"/>
  <c r="T790" i="1"/>
  <c r="AF790" i="1" s="1"/>
  <c r="S791" i="1"/>
  <c r="F793" i="1"/>
  <c r="J793" i="1" s="1"/>
  <c r="AB815" i="1"/>
  <c r="O792" i="1"/>
  <c r="R792" i="1" s="1"/>
  <c r="V792" i="1" s="1"/>
  <c r="K810" i="1"/>
  <c r="A811" i="1"/>
  <c r="X810" i="1"/>
  <c r="AC794" i="1"/>
  <c r="AE794" i="1" s="1"/>
  <c r="G794" i="1"/>
  <c r="AG789" i="1"/>
  <c r="B789" i="1" s="1"/>
  <c r="B788" i="1"/>
  <c r="O793" i="1" l="1"/>
  <c r="R793" i="1" s="1"/>
  <c r="V793" i="1" s="1"/>
  <c r="AG790" i="1"/>
  <c r="B790" i="1" s="1"/>
  <c r="AB816" i="1"/>
  <c r="G795" i="1"/>
  <c r="AC795" i="1"/>
  <c r="AE795" i="1" s="1"/>
  <c r="F794" i="1"/>
  <c r="O794" i="1" s="1"/>
  <c r="Z810" i="1"/>
  <c r="AA810" i="1" s="1"/>
  <c r="AH810" i="1" s="1"/>
  <c r="AJ811" i="1"/>
  <c r="I811" i="1"/>
  <c r="H811" i="1" s="1"/>
  <c r="Y810" i="1"/>
  <c r="C811" i="1"/>
  <c r="U791" i="1"/>
  <c r="W791" i="1" s="1"/>
  <c r="T791" i="1"/>
  <c r="AF791" i="1" s="1"/>
  <c r="S792" i="1"/>
  <c r="A812" i="1"/>
  <c r="X811" i="1"/>
  <c r="K811" i="1"/>
  <c r="M796" i="1"/>
  <c r="N796" i="1" s="1"/>
  <c r="L797" i="1"/>
  <c r="J794" i="1" l="1"/>
  <c r="R794" i="1"/>
  <c r="P795" i="1"/>
  <c r="F795" i="1"/>
  <c r="O795" i="1" s="1"/>
  <c r="AC796" i="1"/>
  <c r="AE796" i="1" s="1"/>
  <c r="G796" i="1"/>
  <c r="M797" i="1"/>
  <c r="N797" i="1" s="1"/>
  <c r="L798" i="1"/>
  <c r="AG791" i="1"/>
  <c r="B791" i="1" s="1"/>
  <c r="K812" i="1"/>
  <c r="X812" i="1"/>
  <c r="A813" i="1"/>
  <c r="C812" i="1"/>
  <c r="Y811" i="1"/>
  <c r="AJ812" i="1"/>
  <c r="I812" i="1"/>
  <c r="H812" i="1" s="1"/>
  <c r="Z811" i="1"/>
  <c r="AA811" i="1" s="1"/>
  <c r="AH811" i="1" s="1"/>
  <c r="U792" i="1"/>
  <c r="W792" i="1" s="1"/>
  <c r="T792" i="1"/>
  <c r="AF792" i="1" s="1"/>
  <c r="S793" i="1"/>
  <c r="AB817" i="1"/>
  <c r="AG792" i="1" l="1"/>
  <c r="B792" i="1" s="1"/>
  <c r="F796" i="1"/>
  <c r="J796" i="1" s="1"/>
  <c r="AB818" i="1"/>
  <c r="Q795" i="1"/>
  <c r="Q796" i="1" s="1"/>
  <c r="Q797" i="1" s="1"/>
  <c r="Q798" i="1" s="1"/>
  <c r="P796" i="1"/>
  <c r="P797" i="1" s="1"/>
  <c r="P798" i="1" s="1"/>
  <c r="G797" i="1"/>
  <c r="AC797" i="1"/>
  <c r="AE797" i="1" s="1"/>
  <c r="J795" i="1"/>
  <c r="S794" i="1"/>
  <c r="V794" i="1"/>
  <c r="U793" i="1"/>
  <c r="W793" i="1" s="1"/>
  <c r="T793" i="1"/>
  <c r="AF793" i="1" s="1"/>
  <c r="A814" i="1"/>
  <c r="X813" i="1"/>
  <c r="K813" i="1"/>
  <c r="Y812" i="1"/>
  <c r="Z812" i="1"/>
  <c r="AA812" i="1" s="1"/>
  <c r="AH812" i="1" s="1"/>
  <c r="C813" i="1"/>
  <c r="AJ813" i="1"/>
  <c r="I813" i="1"/>
  <c r="H813" i="1" s="1"/>
  <c r="M798" i="1"/>
  <c r="N798" i="1" s="1"/>
  <c r="L799" i="1"/>
  <c r="O796" i="1" l="1"/>
  <c r="R796" i="1" s="1"/>
  <c r="AC798" i="1"/>
  <c r="AE798" i="1" s="1"/>
  <c r="G798" i="1"/>
  <c r="AG793" i="1"/>
  <c r="B793" i="1" s="1"/>
  <c r="AB819" i="1"/>
  <c r="M799" i="1"/>
  <c r="N799" i="1" s="1"/>
  <c r="P799" i="1"/>
  <c r="Q799" i="1"/>
  <c r="L800" i="1"/>
  <c r="Y813" i="1"/>
  <c r="Z813" i="1"/>
  <c r="AA813" i="1" s="1"/>
  <c r="AH813" i="1" s="1"/>
  <c r="C814" i="1"/>
  <c r="AJ814" i="1"/>
  <c r="I814" i="1"/>
  <c r="H814" i="1" s="1"/>
  <c r="F797" i="1"/>
  <c r="J797" i="1" s="1"/>
  <c r="R795" i="1"/>
  <c r="X814" i="1"/>
  <c r="K814" i="1"/>
  <c r="A815" i="1"/>
  <c r="U794" i="1"/>
  <c r="W794" i="1" s="1"/>
  <c r="T794" i="1"/>
  <c r="S795" i="1"/>
  <c r="O797" i="1" l="1"/>
  <c r="R797" i="1" s="1"/>
  <c r="T795" i="1"/>
  <c r="AF795" i="1" s="1"/>
  <c r="S796" i="1"/>
  <c r="AF794" i="1"/>
  <c r="AA794" i="1"/>
  <c r="F798" i="1"/>
  <c r="O798" i="1" s="1"/>
  <c r="R798" i="1" s="1"/>
  <c r="G799" i="1"/>
  <c r="AC799" i="1"/>
  <c r="AE799" i="1" s="1"/>
  <c r="AG794" i="1"/>
  <c r="B794" i="1" s="1"/>
  <c r="AJ815" i="1"/>
  <c r="Y814" i="1"/>
  <c r="I815" i="1"/>
  <c r="H815" i="1" s="1"/>
  <c r="Z814" i="1"/>
  <c r="AA814" i="1" s="1"/>
  <c r="AH814" i="1" s="1"/>
  <c r="C815" i="1"/>
  <c r="X815" i="1"/>
  <c r="A816" i="1"/>
  <c r="K815" i="1"/>
  <c r="M800" i="1"/>
  <c r="N800" i="1" s="1"/>
  <c r="P800" i="1"/>
  <c r="Q800" i="1"/>
  <c r="L801" i="1"/>
  <c r="AB820" i="1"/>
  <c r="AH794" i="1" l="1"/>
  <c r="J798" i="1"/>
  <c r="Y815" i="1"/>
  <c r="I816" i="1"/>
  <c r="H816" i="1" s="1"/>
  <c r="Z815" i="1"/>
  <c r="AA815" i="1" s="1"/>
  <c r="AH815" i="1" s="1"/>
  <c r="C816" i="1"/>
  <c r="AJ816" i="1"/>
  <c r="T796" i="1"/>
  <c r="AF796" i="1" s="1"/>
  <c r="S797" i="1"/>
  <c r="AB821" i="1"/>
  <c r="G800" i="1"/>
  <c r="AC800" i="1"/>
  <c r="AE800" i="1" s="1"/>
  <c r="K816" i="1"/>
  <c r="X816" i="1"/>
  <c r="A817" i="1"/>
  <c r="M801" i="1"/>
  <c r="N801" i="1" s="1"/>
  <c r="P801" i="1"/>
  <c r="Q801" i="1"/>
  <c r="L802" i="1"/>
  <c r="F799" i="1"/>
  <c r="O799" i="1" s="1"/>
  <c r="R799" i="1" s="1"/>
  <c r="AB822" i="1" l="1"/>
  <c r="M802" i="1"/>
  <c r="N802" i="1" s="1"/>
  <c r="P802" i="1"/>
  <c r="Q802" i="1"/>
  <c r="L803" i="1"/>
  <c r="J799" i="1"/>
  <c r="K817" i="1"/>
  <c r="A818" i="1"/>
  <c r="X817" i="1"/>
  <c r="F800" i="1"/>
  <c r="O800" i="1" s="1"/>
  <c r="R800" i="1" s="1"/>
  <c r="T797" i="1"/>
  <c r="AF797" i="1" s="1"/>
  <c r="S798" i="1"/>
  <c r="G801" i="1"/>
  <c r="AC801" i="1"/>
  <c r="AE801" i="1" s="1"/>
  <c r="Z816" i="1"/>
  <c r="AA816" i="1" s="1"/>
  <c r="AH816" i="1" s="1"/>
  <c r="AJ817" i="1"/>
  <c r="I817" i="1"/>
  <c r="H817" i="1" s="1"/>
  <c r="Y816" i="1"/>
  <c r="C817" i="1"/>
  <c r="J800" i="1" l="1"/>
  <c r="T798" i="1"/>
  <c r="AF798" i="1" s="1"/>
  <c r="S799" i="1"/>
  <c r="G802" i="1"/>
  <c r="AC802" i="1"/>
  <c r="AE802" i="1" s="1"/>
  <c r="AB823" i="1"/>
  <c r="F801" i="1"/>
  <c r="O801" i="1" s="1"/>
  <c r="R801" i="1" s="1"/>
  <c r="K818" i="1"/>
  <c r="A819" i="1"/>
  <c r="X818" i="1"/>
  <c r="C818" i="1"/>
  <c r="Y817" i="1"/>
  <c r="AJ818" i="1"/>
  <c r="Z817" i="1"/>
  <c r="AA817" i="1" s="1"/>
  <c r="AH817" i="1" s="1"/>
  <c r="I818" i="1"/>
  <c r="H818" i="1" s="1"/>
  <c r="M803" i="1"/>
  <c r="N803" i="1" s="1"/>
  <c r="P803" i="1"/>
  <c r="Q803" i="1"/>
  <c r="L804" i="1"/>
  <c r="M804" i="1" l="1"/>
  <c r="N804" i="1" s="1"/>
  <c r="P804" i="1"/>
  <c r="Q804" i="1"/>
  <c r="L805" i="1"/>
  <c r="F802" i="1"/>
  <c r="J802" i="1" s="1"/>
  <c r="T799" i="1"/>
  <c r="AF799" i="1" s="1"/>
  <c r="S800" i="1"/>
  <c r="AJ819" i="1"/>
  <c r="I819" i="1"/>
  <c r="H819" i="1" s="1"/>
  <c r="Y818" i="1"/>
  <c r="Z818" i="1"/>
  <c r="AA818" i="1" s="1"/>
  <c r="AH818" i="1" s="1"/>
  <c r="C819" i="1"/>
  <c r="J801" i="1"/>
  <c r="AB824" i="1"/>
  <c r="AC803" i="1"/>
  <c r="AE803" i="1" s="1"/>
  <c r="G803" i="1"/>
  <c r="X819" i="1"/>
  <c r="K819" i="1"/>
  <c r="A820" i="1"/>
  <c r="G804" i="1" l="1"/>
  <c r="AC804" i="1"/>
  <c r="AE804" i="1" s="1"/>
  <c r="T800" i="1"/>
  <c r="AF800" i="1" s="1"/>
  <c r="S801" i="1"/>
  <c r="AB825" i="1"/>
  <c r="Z819" i="1"/>
  <c r="AA819" i="1" s="1"/>
  <c r="AH819" i="1" s="1"/>
  <c r="C820" i="1"/>
  <c r="AJ820" i="1"/>
  <c r="I820" i="1"/>
  <c r="H820" i="1" s="1"/>
  <c r="Y819" i="1"/>
  <c r="M805" i="1"/>
  <c r="N805" i="1" s="1"/>
  <c r="P805" i="1"/>
  <c r="Q805" i="1"/>
  <c r="L806" i="1"/>
  <c r="O802" i="1"/>
  <c r="R802" i="1" s="1"/>
  <c r="X820" i="1"/>
  <c r="K820" i="1"/>
  <c r="A821" i="1"/>
  <c r="F803" i="1"/>
  <c r="O803" i="1" s="1"/>
  <c r="R803" i="1" s="1"/>
  <c r="J803" i="1" l="1"/>
  <c r="AC805" i="1"/>
  <c r="AE805" i="1" s="1"/>
  <c r="G805" i="1"/>
  <c r="Y820" i="1"/>
  <c r="AJ821" i="1"/>
  <c r="I821" i="1"/>
  <c r="H821" i="1" s="1"/>
  <c r="Z820" i="1"/>
  <c r="AA820" i="1" s="1"/>
  <c r="AH820" i="1" s="1"/>
  <c r="C821" i="1"/>
  <c r="M806" i="1"/>
  <c r="N806" i="1" s="1"/>
  <c r="P806" i="1"/>
  <c r="Q806" i="1"/>
  <c r="L807" i="1"/>
  <c r="T801" i="1"/>
  <c r="AF801" i="1" s="1"/>
  <c r="S802" i="1"/>
  <c r="X821" i="1"/>
  <c r="A822" i="1"/>
  <c r="K821" i="1"/>
  <c r="F804" i="1"/>
  <c r="O804" i="1" s="1"/>
  <c r="R804" i="1" s="1"/>
  <c r="AB826" i="1"/>
  <c r="AB827" i="1" l="1"/>
  <c r="J804" i="1"/>
  <c r="A823" i="1"/>
  <c r="X822" i="1"/>
  <c r="K822" i="1"/>
  <c r="M807" i="1"/>
  <c r="N807" i="1" s="1"/>
  <c r="P807" i="1"/>
  <c r="Q807" i="1"/>
  <c r="L808" i="1"/>
  <c r="F805" i="1"/>
  <c r="J805" i="1" s="1"/>
  <c r="G806" i="1"/>
  <c r="AC806" i="1"/>
  <c r="AE806" i="1" s="1"/>
  <c r="Y821" i="1"/>
  <c r="AJ822" i="1"/>
  <c r="Z821" i="1"/>
  <c r="AA821" i="1" s="1"/>
  <c r="AH821" i="1" s="1"/>
  <c r="I822" i="1"/>
  <c r="H822" i="1" s="1"/>
  <c r="C822" i="1"/>
  <c r="T802" i="1"/>
  <c r="AF802" i="1" s="1"/>
  <c r="S803" i="1"/>
  <c r="F806" i="1" l="1"/>
  <c r="J806" i="1" s="1"/>
  <c r="M808" i="1"/>
  <c r="N808" i="1" s="1"/>
  <c r="P808" i="1"/>
  <c r="Q808" i="1"/>
  <c r="L809" i="1"/>
  <c r="O805" i="1"/>
  <c r="R805" i="1" s="1"/>
  <c r="Y822" i="1"/>
  <c r="C823" i="1"/>
  <c r="AJ823" i="1"/>
  <c r="I823" i="1"/>
  <c r="H823" i="1" s="1"/>
  <c r="Z822" i="1"/>
  <c r="AA822" i="1" s="1"/>
  <c r="AH822" i="1" s="1"/>
  <c r="AB828" i="1"/>
  <c r="T803" i="1"/>
  <c r="AF803" i="1" s="1"/>
  <c r="S804" i="1"/>
  <c r="G807" i="1"/>
  <c r="AC807" i="1"/>
  <c r="AE807" i="1" s="1"/>
  <c r="X823" i="1"/>
  <c r="K823" i="1"/>
  <c r="A824" i="1"/>
  <c r="O806" i="1" l="1"/>
  <c r="R806" i="1" s="1"/>
  <c r="T804" i="1"/>
  <c r="AF804" i="1" s="1"/>
  <c r="S805" i="1"/>
  <c r="K824" i="1"/>
  <c r="A825" i="1"/>
  <c r="X824" i="1"/>
  <c r="AC808" i="1"/>
  <c r="AE808" i="1" s="1"/>
  <c r="G808" i="1"/>
  <c r="Z823" i="1"/>
  <c r="AA823" i="1" s="1"/>
  <c r="AH823" i="1" s="1"/>
  <c r="C824" i="1"/>
  <c r="AJ824" i="1"/>
  <c r="I824" i="1"/>
  <c r="H824" i="1" s="1"/>
  <c r="Y823" i="1"/>
  <c r="F807" i="1"/>
  <c r="O807" i="1" s="1"/>
  <c r="R807" i="1" s="1"/>
  <c r="AB829" i="1"/>
  <c r="M809" i="1"/>
  <c r="N809" i="1" s="1"/>
  <c r="P809" i="1"/>
  <c r="Q809" i="1"/>
  <c r="L810" i="1"/>
  <c r="J807" i="1" l="1"/>
  <c r="M810" i="1"/>
  <c r="N810" i="1" s="1"/>
  <c r="P810" i="1"/>
  <c r="Q810" i="1"/>
  <c r="L811" i="1"/>
  <c r="F808" i="1"/>
  <c r="J808" i="1" s="1"/>
  <c r="K825" i="1"/>
  <c r="X825" i="1"/>
  <c r="A826" i="1"/>
  <c r="T805" i="1"/>
  <c r="AF805" i="1" s="1"/>
  <c r="S806" i="1"/>
  <c r="AB830" i="1"/>
  <c r="G809" i="1"/>
  <c r="AC809" i="1"/>
  <c r="AE809" i="1" s="1"/>
  <c r="AJ825" i="1"/>
  <c r="Z824" i="1"/>
  <c r="AA824" i="1" s="1"/>
  <c r="AH824" i="1" s="1"/>
  <c r="I825" i="1"/>
  <c r="H825" i="1" s="1"/>
  <c r="Y824" i="1"/>
  <c r="C825" i="1"/>
  <c r="T806" i="1" l="1"/>
  <c r="AF806" i="1" s="1"/>
  <c r="S807" i="1"/>
  <c r="F809" i="1"/>
  <c r="J809" i="1" s="1"/>
  <c r="G810" i="1"/>
  <c r="AC810" i="1"/>
  <c r="AE810" i="1" s="1"/>
  <c r="K826" i="1"/>
  <c r="A827" i="1"/>
  <c r="X826" i="1"/>
  <c r="O808" i="1"/>
  <c r="R808" i="1" s="1"/>
  <c r="AB831" i="1"/>
  <c r="AJ826" i="1"/>
  <c r="Y825" i="1"/>
  <c r="I826" i="1"/>
  <c r="H826" i="1" s="1"/>
  <c r="C826" i="1"/>
  <c r="Z825" i="1"/>
  <c r="AA825" i="1" s="1"/>
  <c r="AH825" i="1" s="1"/>
  <c r="M811" i="1"/>
  <c r="N811" i="1" s="1"/>
  <c r="P811" i="1"/>
  <c r="Q811" i="1"/>
  <c r="L812" i="1"/>
  <c r="O809" i="1" l="1"/>
  <c r="R809" i="1" s="1"/>
  <c r="M812" i="1"/>
  <c r="N812" i="1" s="1"/>
  <c r="P812" i="1"/>
  <c r="Q812" i="1"/>
  <c r="L813" i="1"/>
  <c r="F810" i="1"/>
  <c r="J810" i="1" s="1"/>
  <c r="T807" i="1"/>
  <c r="AF807" i="1" s="1"/>
  <c r="S808" i="1"/>
  <c r="Z826" i="1"/>
  <c r="AA826" i="1" s="1"/>
  <c r="AH826" i="1" s="1"/>
  <c r="C827" i="1"/>
  <c r="AJ827" i="1"/>
  <c r="I827" i="1"/>
  <c r="H827" i="1" s="1"/>
  <c r="Y826" i="1"/>
  <c r="AC811" i="1"/>
  <c r="AE811" i="1" s="1"/>
  <c r="G811" i="1"/>
  <c r="AB832" i="1"/>
  <c r="A828" i="1"/>
  <c r="K827" i="1"/>
  <c r="X827" i="1"/>
  <c r="G812" i="1" l="1"/>
  <c r="AC812" i="1"/>
  <c r="AE812" i="1" s="1"/>
  <c r="C828" i="1"/>
  <c r="Y827" i="1"/>
  <c r="AJ828" i="1"/>
  <c r="Z827" i="1"/>
  <c r="I828" i="1"/>
  <c r="H828" i="1" s="1"/>
  <c r="AB833" i="1"/>
  <c r="T808" i="1"/>
  <c r="AF808" i="1" s="1"/>
  <c r="S809" i="1"/>
  <c r="X828" i="1"/>
  <c r="K828" i="1"/>
  <c r="A829" i="1"/>
  <c r="F811" i="1"/>
  <c r="J811" i="1" s="1"/>
  <c r="O810" i="1"/>
  <c r="R810" i="1" s="1"/>
  <c r="M813" i="1"/>
  <c r="N813" i="1" s="1"/>
  <c r="P813" i="1"/>
  <c r="Q813" i="1"/>
  <c r="L814" i="1"/>
  <c r="O811" i="1" l="1"/>
  <c r="R811" i="1" s="1"/>
  <c r="AB834" i="1"/>
  <c r="T809" i="1"/>
  <c r="AF809" i="1" s="1"/>
  <c r="S810" i="1"/>
  <c r="M814" i="1"/>
  <c r="N814" i="1" s="1"/>
  <c r="P814" i="1"/>
  <c r="Q814" i="1"/>
  <c r="L815" i="1"/>
  <c r="F812" i="1"/>
  <c r="J812" i="1" s="1"/>
  <c r="AC813" i="1"/>
  <c r="AE813" i="1" s="1"/>
  <c r="G813" i="1"/>
  <c r="A830" i="1"/>
  <c r="K829" i="1"/>
  <c r="X829" i="1"/>
  <c r="Y828" i="1"/>
  <c r="I829" i="1"/>
  <c r="H829" i="1" s="1"/>
  <c r="Z828" i="1"/>
  <c r="AA828" i="1" s="1"/>
  <c r="AH828" i="1" s="1"/>
  <c r="C829" i="1"/>
  <c r="AJ829" i="1"/>
  <c r="Z829" i="1" l="1"/>
  <c r="AA829" i="1" s="1"/>
  <c r="AH829" i="1" s="1"/>
  <c r="C830" i="1"/>
  <c r="Y829" i="1"/>
  <c r="I830" i="1"/>
  <c r="H830" i="1" s="1"/>
  <c r="AJ830" i="1"/>
  <c r="F813" i="1"/>
  <c r="O813" i="1" s="1"/>
  <c r="R813" i="1" s="1"/>
  <c r="AB835" i="1"/>
  <c r="AC814" i="1"/>
  <c r="AE814" i="1" s="1"/>
  <c r="G814" i="1"/>
  <c r="X830" i="1"/>
  <c r="K830" i="1"/>
  <c r="A831" i="1"/>
  <c r="O812" i="1"/>
  <c r="R812" i="1" s="1"/>
  <c r="M815" i="1"/>
  <c r="N815" i="1" s="1"/>
  <c r="P815" i="1"/>
  <c r="Q815" i="1"/>
  <c r="L816" i="1"/>
  <c r="T810" i="1"/>
  <c r="AF810" i="1" s="1"/>
  <c r="S811" i="1"/>
  <c r="M816" i="1" l="1"/>
  <c r="N816" i="1" s="1"/>
  <c r="P816" i="1"/>
  <c r="Q816" i="1"/>
  <c r="L817" i="1"/>
  <c r="I831" i="1"/>
  <c r="H831" i="1" s="1"/>
  <c r="Y830" i="1"/>
  <c r="C831" i="1"/>
  <c r="Z830" i="1"/>
  <c r="AA830" i="1" s="1"/>
  <c r="AH830" i="1" s="1"/>
  <c r="AJ831" i="1"/>
  <c r="T811" i="1"/>
  <c r="AF811" i="1" s="1"/>
  <c r="S812" i="1"/>
  <c r="X831" i="1"/>
  <c r="A832" i="1"/>
  <c r="K831" i="1"/>
  <c r="AB836" i="1"/>
  <c r="J813" i="1"/>
  <c r="AC815" i="1"/>
  <c r="AE815" i="1" s="1"/>
  <c r="G815" i="1"/>
  <c r="F814" i="1"/>
  <c r="J814" i="1" s="1"/>
  <c r="O814" i="1" l="1"/>
  <c r="R814" i="1" s="1"/>
  <c r="G816" i="1"/>
  <c r="AC816" i="1"/>
  <c r="AE816" i="1" s="1"/>
  <c r="Z831" i="1"/>
  <c r="AA831" i="1" s="1"/>
  <c r="AH831" i="1" s="1"/>
  <c r="C832" i="1"/>
  <c r="AJ832" i="1"/>
  <c r="I832" i="1"/>
  <c r="H832" i="1" s="1"/>
  <c r="Y831" i="1"/>
  <c r="T812" i="1"/>
  <c r="AF812" i="1" s="1"/>
  <c r="S813" i="1"/>
  <c r="M817" i="1"/>
  <c r="N817" i="1" s="1"/>
  <c r="P817" i="1"/>
  <c r="Q817" i="1"/>
  <c r="L818" i="1"/>
  <c r="F815" i="1"/>
  <c r="O815" i="1" s="1"/>
  <c r="R815" i="1" s="1"/>
  <c r="K832" i="1"/>
  <c r="X832" i="1"/>
  <c r="A833" i="1"/>
  <c r="AB837" i="1"/>
  <c r="J815" i="1" l="1"/>
  <c r="F816" i="1"/>
  <c r="O816" i="1" s="1"/>
  <c r="R816" i="1" s="1"/>
  <c r="K833" i="1"/>
  <c r="A834" i="1"/>
  <c r="X833" i="1"/>
  <c r="G817" i="1"/>
  <c r="AC817" i="1"/>
  <c r="AE817" i="1" s="1"/>
  <c r="Y832" i="1"/>
  <c r="Z832" i="1"/>
  <c r="AA832" i="1" s="1"/>
  <c r="AH832" i="1" s="1"/>
  <c r="C833" i="1"/>
  <c r="AJ833" i="1"/>
  <c r="I833" i="1"/>
  <c r="H833" i="1" s="1"/>
  <c r="AB838" i="1"/>
  <c r="M818" i="1"/>
  <c r="N818" i="1" s="1"/>
  <c r="P818" i="1"/>
  <c r="Q818" i="1"/>
  <c r="L819" i="1"/>
  <c r="T813" i="1"/>
  <c r="AF813" i="1" s="1"/>
  <c r="S814" i="1"/>
  <c r="J816" i="1" l="1"/>
  <c r="M819" i="1"/>
  <c r="N819" i="1" s="1"/>
  <c r="P819" i="1"/>
  <c r="Q819" i="1"/>
  <c r="L820" i="1"/>
  <c r="G818" i="1"/>
  <c r="AC818" i="1"/>
  <c r="AE818" i="1" s="1"/>
  <c r="K834" i="1"/>
  <c r="X834" i="1"/>
  <c r="A835" i="1"/>
  <c r="AB839" i="1"/>
  <c r="T814" i="1"/>
  <c r="AF814" i="1" s="1"/>
  <c r="S815" i="1"/>
  <c r="F817" i="1"/>
  <c r="J817" i="1" s="1"/>
  <c r="C834" i="1"/>
  <c r="Z833" i="1"/>
  <c r="AA833" i="1" s="1"/>
  <c r="AH833" i="1" s="1"/>
  <c r="AJ834" i="1"/>
  <c r="I834" i="1"/>
  <c r="H834" i="1" s="1"/>
  <c r="Y833" i="1"/>
  <c r="O817" i="1" l="1"/>
  <c r="R817" i="1" s="1"/>
  <c r="G819" i="1"/>
  <c r="AC819" i="1"/>
  <c r="AE819" i="1" s="1"/>
  <c r="AB840" i="1"/>
  <c r="Y834" i="1"/>
  <c r="C835" i="1"/>
  <c r="Z834" i="1"/>
  <c r="AA834" i="1" s="1"/>
  <c r="AH834" i="1" s="1"/>
  <c r="AJ835" i="1"/>
  <c r="I835" i="1"/>
  <c r="H835" i="1" s="1"/>
  <c r="F818" i="1"/>
  <c r="O818" i="1" s="1"/>
  <c r="R818" i="1" s="1"/>
  <c r="M820" i="1"/>
  <c r="N820" i="1" s="1"/>
  <c r="P820" i="1"/>
  <c r="Q820" i="1"/>
  <c r="L821" i="1"/>
  <c r="T815" i="1"/>
  <c r="AF815" i="1" s="1"/>
  <c r="S816" i="1"/>
  <c r="K835" i="1"/>
  <c r="X835" i="1"/>
  <c r="A836" i="1"/>
  <c r="J818" i="1" l="1"/>
  <c r="AB841" i="1"/>
  <c r="AC820" i="1"/>
  <c r="AE820" i="1" s="1"/>
  <c r="G820" i="1"/>
  <c r="F819" i="1"/>
  <c r="J819" i="1" s="1"/>
  <c r="X836" i="1"/>
  <c r="A837" i="1"/>
  <c r="K836" i="1"/>
  <c r="T816" i="1"/>
  <c r="AF816" i="1" s="1"/>
  <c r="S817" i="1"/>
  <c r="Z835" i="1"/>
  <c r="AA835" i="1" s="1"/>
  <c r="AH835" i="1" s="1"/>
  <c r="I836" i="1"/>
  <c r="H836" i="1" s="1"/>
  <c r="Y835" i="1"/>
  <c r="C836" i="1"/>
  <c r="AJ836" i="1"/>
  <c r="M821" i="1"/>
  <c r="N821" i="1" s="1"/>
  <c r="P821" i="1"/>
  <c r="Q821" i="1"/>
  <c r="L822" i="1"/>
  <c r="O819" i="1" l="1"/>
  <c r="R819" i="1" s="1"/>
  <c r="M822" i="1"/>
  <c r="N822" i="1" s="1"/>
  <c r="P822" i="1"/>
  <c r="Q822" i="1"/>
  <c r="L823" i="1"/>
  <c r="Y836" i="1"/>
  <c r="C837" i="1"/>
  <c r="Z836" i="1"/>
  <c r="AA836" i="1" s="1"/>
  <c r="AH836" i="1" s="1"/>
  <c r="AJ837" i="1"/>
  <c r="I837" i="1"/>
  <c r="H837" i="1" s="1"/>
  <c r="AB842" i="1"/>
  <c r="AC821" i="1"/>
  <c r="AE821" i="1" s="1"/>
  <c r="G821" i="1"/>
  <c r="T817" i="1"/>
  <c r="AF817" i="1" s="1"/>
  <c r="S818" i="1"/>
  <c r="X837" i="1"/>
  <c r="K837" i="1"/>
  <c r="A838" i="1"/>
  <c r="F820" i="1"/>
  <c r="O820" i="1" s="1"/>
  <c r="R820" i="1" s="1"/>
  <c r="J820" i="1" l="1"/>
  <c r="I838" i="1"/>
  <c r="H838" i="1" s="1"/>
  <c r="Y837" i="1"/>
  <c r="Z837" i="1"/>
  <c r="AA837" i="1" s="1"/>
  <c r="AH837" i="1" s="1"/>
  <c r="C838" i="1"/>
  <c r="AJ838" i="1"/>
  <c r="M823" i="1"/>
  <c r="N823" i="1" s="1"/>
  <c r="P823" i="1"/>
  <c r="Q823" i="1"/>
  <c r="L824" i="1"/>
  <c r="K838" i="1"/>
  <c r="A839" i="1"/>
  <c r="X838" i="1"/>
  <c r="T818" i="1"/>
  <c r="AF818" i="1" s="1"/>
  <c r="S819" i="1"/>
  <c r="AB843" i="1"/>
  <c r="F821" i="1"/>
  <c r="J821" i="1" s="1"/>
  <c r="AC822" i="1"/>
  <c r="AE822" i="1" s="1"/>
  <c r="G822" i="1"/>
  <c r="O821" i="1" l="1"/>
  <c r="R821" i="1" s="1"/>
  <c r="T819" i="1"/>
  <c r="AF819" i="1" s="1"/>
  <c r="S820" i="1"/>
  <c r="M824" i="1"/>
  <c r="N824" i="1" s="1"/>
  <c r="P824" i="1"/>
  <c r="Q824" i="1"/>
  <c r="L825" i="1"/>
  <c r="Z838" i="1"/>
  <c r="AA838" i="1" s="1"/>
  <c r="AH838" i="1" s="1"/>
  <c r="C839" i="1"/>
  <c r="AJ839" i="1"/>
  <c r="Y838" i="1"/>
  <c r="I839" i="1"/>
  <c r="H839" i="1" s="1"/>
  <c r="F822" i="1"/>
  <c r="O822" i="1" s="1"/>
  <c r="R822" i="1" s="1"/>
  <c r="AB844" i="1"/>
  <c r="K839" i="1"/>
  <c r="A840" i="1"/>
  <c r="X839" i="1"/>
  <c r="AC823" i="1"/>
  <c r="AE823" i="1" s="1"/>
  <c r="G823" i="1"/>
  <c r="J822" i="1" l="1"/>
  <c r="T820" i="1"/>
  <c r="AF820" i="1" s="1"/>
  <c r="S821" i="1"/>
  <c r="K840" i="1"/>
  <c r="X840" i="1"/>
  <c r="A841" i="1"/>
  <c r="F823" i="1"/>
  <c r="O823" i="1" s="1"/>
  <c r="R823" i="1" s="1"/>
  <c r="M825" i="1"/>
  <c r="N825" i="1" s="1"/>
  <c r="P825" i="1"/>
  <c r="Q825" i="1"/>
  <c r="L826" i="1"/>
  <c r="C840" i="1"/>
  <c r="Y839" i="1"/>
  <c r="AJ840" i="1"/>
  <c r="Z839" i="1"/>
  <c r="AA839" i="1" s="1"/>
  <c r="AH839" i="1" s="1"/>
  <c r="I840" i="1"/>
  <c r="H840" i="1" s="1"/>
  <c r="AB845" i="1"/>
  <c r="AC824" i="1"/>
  <c r="AE824" i="1" s="1"/>
  <c r="G824" i="1"/>
  <c r="AC825" i="1" l="1"/>
  <c r="AE825" i="1" s="1"/>
  <c r="G825" i="1"/>
  <c r="K841" i="1"/>
  <c r="X841" i="1"/>
  <c r="A842" i="1"/>
  <c r="T821" i="1"/>
  <c r="AF821" i="1" s="1"/>
  <c r="S822" i="1"/>
  <c r="M826" i="1"/>
  <c r="N826" i="1" s="1"/>
  <c r="P826" i="1"/>
  <c r="Q826" i="1"/>
  <c r="L827" i="1"/>
  <c r="J823" i="1"/>
  <c r="Z840" i="1"/>
  <c r="AA840" i="1" s="1"/>
  <c r="AH840" i="1" s="1"/>
  <c r="AJ841" i="1"/>
  <c r="I841" i="1"/>
  <c r="H841" i="1" s="1"/>
  <c r="Y840" i="1"/>
  <c r="C841" i="1"/>
  <c r="F824" i="1"/>
  <c r="J824" i="1" s="1"/>
  <c r="AB846" i="1"/>
  <c r="O824" i="1" l="1"/>
  <c r="R824" i="1" s="1"/>
  <c r="X842" i="1"/>
  <c r="K842" i="1"/>
  <c r="A843" i="1"/>
  <c r="F825" i="1"/>
  <c r="O825" i="1" s="1"/>
  <c r="R825" i="1" s="1"/>
  <c r="AC826" i="1"/>
  <c r="AE826" i="1" s="1"/>
  <c r="G826" i="1"/>
  <c r="C842" i="1"/>
  <c r="I842" i="1"/>
  <c r="H842" i="1" s="1"/>
  <c r="Y841" i="1"/>
  <c r="AJ842" i="1"/>
  <c r="Z841" i="1"/>
  <c r="AA841" i="1" s="1"/>
  <c r="AH841" i="1" s="1"/>
  <c r="AB847" i="1"/>
  <c r="M827" i="1"/>
  <c r="N827" i="1" s="1"/>
  <c r="P827" i="1"/>
  <c r="Q827" i="1"/>
  <c r="L828" i="1"/>
  <c r="T822" i="1"/>
  <c r="AF822" i="1" s="1"/>
  <c r="S823" i="1"/>
  <c r="F826" i="1" l="1"/>
  <c r="O826" i="1" s="1"/>
  <c r="R826" i="1" s="1"/>
  <c r="M828" i="1"/>
  <c r="N828" i="1" s="1"/>
  <c r="L829" i="1"/>
  <c r="X843" i="1"/>
  <c r="K843" i="1"/>
  <c r="A844" i="1"/>
  <c r="AC827" i="1"/>
  <c r="AE827" i="1" s="1"/>
  <c r="G827" i="1"/>
  <c r="J825" i="1"/>
  <c r="T823" i="1"/>
  <c r="AF823" i="1" s="1"/>
  <c r="S824" i="1"/>
  <c r="AJ843" i="1"/>
  <c r="I843" i="1"/>
  <c r="H843" i="1" s="1"/>
  <c r="Z842" i="1"/>
  <c r="AA842" i="1" s="1"/>
  <c r="AH842" i="1" s="1"/>
  <c r="C843" i="1"/>
  <c r="Y842" i="1"/>
  <c r="AB848" i="1"/>
  <c r="J826" i="1" l="1"/>
  <c r="M829" i="1"/>
  <c r="N829" i="1" s="1"/>
  <c r="L830" i="1"/>
  <c r="Y843" i="1"/>
  <c r="C844" i="1"/>
  <c r="Z843" i="1"/>
  <c r="AA843" i="1" s="1"/>
  <c r="AH843" i="1" s="1"/>
  <c r="AJ844" i="1"/>
  <c r="I844" i="1"/>
  <c r="H844" i="1" s="1"/>
  <c r="F827" i="1"/>
  <c r="O827" i="1" s="1"/>
  <c r="AB849" i="1"/>
  <c r="T824" i="1"/>
  <c r="AF824" i="1" s="1"/>
  <c r="S825" i="1"/>
  <c r="X844" i="1"/>
  <c r="A845" i="1"/>
  <c r="K844" i="1"/>
  <c r="G828" i="1"/>
  <c r="AC828" i="1"/>
  <c r="AE828" i="1" s="1"/>
  <c r="J827" i="1" l="1"/>
  <c r="C845" i="1"/>
  <c r="Y844" i="1"/>
  <c r="AJ845" i="1"/>
  <c r="I845" i="1"/>
  <c r="H845" i="1" s="1"/>
  <c r="Z844" i="1"/>
  <c r="AA844" i="1" s="1"/>
  <c r="AH844" i="1" s="1"/>
  <c r="F828" i="1"/>
  <c r="J828" i="1" s="1"/>
  <c r="AC829" i="1"/>
  <c r="AE829" i="1" s="1"/>
  <c r="G829" i="1"/>
  <c r="A846" i="1"/>
  <c r="X845" i="1"/>
  <c r="K845" i="1"/>
  <c r="T825" i="1"/>
  <c r="AF825" i="1" s="1"/>
  <c r="S826" i="1"/>
  <c r="R827" i="1"/>
  <c r="P828" i="1"/>
  <c r="AB850" i="1"/>
  <c r="M830" i="1"/>
  <c r="N830" i="1" s="1"/>
  <c r="L831" i="1"/>
  <c r="O828" i="1" l="1"/>
  <c r="T826" i="1"/>
  <c r="AF826" i="1" s="1"/>
  <c r="S827" i="1"/>
  <c r="AB851" i="1"/>
  <c r="A847" i="1"/>
  <c r="X846" i="1"/>
  <c r="K846" i="1"/>
  <c r="AC830" i="1"/>
  <c r="AE830" i="1" s="1"/>
  <c r="G830" i="1"/>
  <c r="Q828" i="1"/>
  <c r="Q829" i="1" s="1"/>
  <c r="Q830" i="1" s="1"/>
  <c r="Q831" i="1" s="1"/>
  <c r="P829" i="1"/>
  <c r="P830" i="1" s="1"/>
  <c r="P831" i="1" s="1"/>
  <c r="F829" i="1"/>
  <c r="J829" i="1" s="1"/>
  <c r="Y845" i="1"/>
  <c r="AJ846" i="1"/>
  <c r="Z845" i="1"/>
  <c r="AA845" i="1" s="1"/>
  <c r="AH845" i="1" s="1"/>
  <c r="I846" i="1"/>
  <c r="H846" i="1" s="1"/>
  <c r="C846" i="1"/>
  <c r="M831" i="1"/>
  <c r="N831" i="1" s="1"/>
  <c r="L832" i="1"/>
  <c r="O829" i="1" l="1"/>
  <c r="R829" i="1" s="1"/>
  <c r="AC831" i="1"/>
  <c r="AE831" i="1" s="1"/>
  <c r="G831" i="1"/>
  <c r="F830" i="1"/>
  <c r="J830" i="1" s="1"/>
  <c r="M832" i="1"/>
  <c r="N832" i="1" s="1"/>
  <c r="P832" i="1"/>
  <c r="Q832" i="1"/>
  <c r="L833" i="1"/>
  <c r="I847" i="1"/>
  <c r="H847" i="1" s="1"/>
  <c r="Z846" i="1"/>
  <c r="AA846" i="1" s="1"/>
  <c r="AH846" i="1" s="1"/>
  <c r="C847" i="1"/>
  <c r="Y846" i="1"/>
  <c r="AJ847" i="1"/>
  <c r="AB852" i="1"/>
  <c r="R828" i="1"/>
  <c r="X847" i="1"/>
  <c r="K847" i="1"/>
  <c r="A848" i="1"/>
  <c r="T827" i="1"/>
  <c r="S828" i="1"/>
  <c r="T828" i="1" l="1"/>
  <c r="AF828" i="1" s="1"/>
  <c r="S829" i="1"/>
  <c r="AC832" i="1"/>
  <c r="AE832" i="1" s="1"/>
  <c r="G832" i="1"/>
  <c r="F831" i="1"/>
  <c r="J831" i="1" s="1"/>
  <c r="Y847" i="1"/>
  <c r="C848" i="1"/>
  <c r="AJ848" i="1"/>
  <c r="Z847" i="1"/>
  <c r="AA847" i="1" s="1"/>
  <c r="AH847" i="1" s="1"/>
  <c r="I848" i="1"/>
  <c r="H848" i="1" s="1"/>
  <c r="AF827" i="1"/>
  <c r="AA827" i="1"/>
  <c r="K848" i="1"/>
  <c r="X848" i="1"/>
  <c r="A849" i="1"/>
  <c r="AB853" i="1"/>
  <c r="M833" i="1"/>
  <c r="N833" i="1" s="1"/>
  <c r="P833" i="1"/>
  <c r="Q833" i="1"/>
  <c r="L834" i="1"/>
  <c r="O830" i="1"/>
  <c r="R830" i="1" s="1"/>
  <c r="O831" i="1" l="1"/>
  <c r="R831" i="1" s="1"/>
  <c r="AH827" i="1"/>
  <c r="X849" i="1"/>
  <c r="K849" i="1"/>
  <c r="A850" i="1"/>
  <c r="T829" i="1"/>
  <c r="AF829" i="1" s="1"/>
  <c r="S830" i="1"/>
  <c r="M834" i="1"/>
  <c r="N834" i="1" s="1"/>
  <c r="P834" i="1"/>
  <c r="Q834" i="1"/>
  <c r="L835" i="1"/>
  <c r="AB854" i="1"/>
  <c r="C849" i="1"/>
  <c r="Y848" i="1"/>
  <c r="AJ849" i="1"/>
  <c r="I849" i="1"/>
  <c r="H849" i="1" s="1"/>
  <c r="Z848" i="1"/>
  <c r="AA848" i="1" s="1"/>
  <c r="AH848" i="1" s="1"/>
  <c r="AC833" i="1"/>
  <c r="AE833" i="1" s="1"/>
  <c r="G833" i="1"/>
  <c r="F832" i="1"/>
  <c r="J832" i="1" s="1"/>
  <c r="O832" i="1" l="1"/>
  <c r="R832" i="1" s="1"/>
  <c r="AB855" i="1"/>
  <c r="M835" i="1"/>
  <c r="N835" i="1" s="1"/>
  <c r="P835" i="1"/>
  <c r="Q835" i="1"/>
  <c r="L836" i="1"/>
  <c r="T830" i="1"/>
  <c r="AF830" i="1" s="1"/>
  <c r="S831" i="1"/>
  <c r="AC834" i="1"/>
  <c r="AE834" i="1" s="1"/>
  <c r="G834" i="1"/>
  <c r="F833" i="1"/>
  <c r="O833" i="1" s="1"/>
  <c r="R833" i="1" s="1"/>
  <c r="Z849" i="1"/>
  <c r="AA849" i="1" s="1"/>
  <c r="AH849" i="1" s="1"/>
  <c r="C850" i="1"/>
  <c r="AJ850" i="1"/>
  <c r="Y849" i="1"/>
  <c r="I850" i="1"/>
  <c r="H850" i="1" s="1"/>
  <c r="X850" i="1"/>
  <c r="A851" i="1"/>
  <c r="K850" i="1"/>
  <c r="J833" i="1" l="1"/>
  <c r="Y850" i="1"/>
  <c r="C851" i="1"/>
  <c r="Z850" i="1"/>
  <c r="AA850" i="1" s="1"/>
  <c r="AH850" i="1" s="1"/>
  <c r="AJ851" i="1"/>
  <c r="I851" i="1"/>
  <c r="H851" i="1" s="1"/>
  <c r="T831" i="1"/>
  <c r="AF831" i="1" s="1"/>
  <c r="S832" i="1"/>
  <c r="AC835" i="1"/>
  <c r="AE835" i="1" s="1"/>
  <c r="G835" i="1"/>
  <c r="AB856" i="1"/>
  <c r="X851" i="1"/>
  <c r="K851" i="1"/>
  <c r="A852" i="1"/>
  <c r="F834" i="1"/>
  <c r="O834" i="1" s="1"/>
  <c r="R834" i="1" s="1"/>
  <c r="M836" i="1"/>
  <c r="N836" i="1" s="1"/>
  <c r="P836" i="1"/>
  <c r="Q836" i="1"/>
  <c r="L837" i="1"/>
  <c r="AC836" i="1" l="1"/>
  <c r="AE836" i="1" s="1"/>
  <c r="G836" i="1"/>
  <c r="K852" i="1"/>
  <c r="A853" i="1"/>
  <c r="X852" i="1"/>
  <c r="Z851" i="1"/>
  <c r="AA851" i="1" s="1"/>
  <c r="AH851" i="1" s="1"/>
  <c r="AJ852" i="1"/>
  <c r="I852" i="1"/>
  <c r="H852" i="1" s="1"/>
  <c r="Y851" i="1"/>
  <c r="C852" i="1"/>
  <c r="M837" i="1"/>
  <c r="N837" i="1" s="1"/>
  <c r="P837" i="1"/>
  <c r="Q837" i="1"/>
  <c r="L838" i="1"/>
  <c r="J834" i="1"/>
  <c r="AB857" i="1"/>
  <c r="F835" i="1"/>
  <c r="O835" i="1" s="1"/>
  <c r="R835" i="1" s="1"/>
  <c r="T832" i="1"/>
  <c r="AF832" i="1" s="1"/>
  <c r="S833" i="1"/>
  <c r="T833" i="1" l="1"/>
  <c r="AF833" i="1" s="1"/>
  <c r="S834" i="1"/>
  <c r="J835" i="1"/>
  <c r="AB858" i="1"/>
  <c r="M838" i="1"/>
  <c r="N838" i="1" s="1"/>
  <c r="P838" i="1"/>
  <c r="Q838" i="1"/>
  <c r="L839" i="1"/>
  <c r="K853" i="1"/>
  <c r="A854" i="1"/>
  <c r="X853" i="1"/>
  <c r="F836" i="1"/>
  <c r="O836" i="1" s="1"/>
  <c r="R836" i="1" s="1"/>
  <c r="AC837" i="1"/>
  <c r="AE837" i="1" s="1"/>
  <c r="G837" i="1"/>
  <c r="I853" i="1"/>
  <c r="H853" i="1" s="1"/>
  <c r="Y852" i="1"/>
  <c r="Z852" i="1"/>
  <c r="AA852" i="1" s="1"/>
  <c r="AH852" i="1" s="1"/>
  <c r="C853" i="1"/>
  <c r="AJ853" i="1"/>
  <c r="J836" i="1" l="1"/>
  <c r="Y853" i="1"/>
  <c r="Z853" i="1"/>
  <c r="AA853" i="1" s="1"/>
  <c r="AH853" i="1" s="1"/>
  <c r="C854" i="1"/>
  <c r="AJ854" i="1"/>
  <c r="I854" i="1"/>
  <c r="H854" i="1" s="1"/>
  <c r="X854" i="1"/>
  <c r="A855" i="1"/>
  <c r="K854" i="1"/>
  <c r="AC838" i="1"/>
  <c r="AE838" i="1" s="1"/>
  <c r="G838" i="1"/>
  <c r="T834" i="1"/>
  <c r="AF834" i="1" s="1"/>
  <c r="S835" i="1"/>
  <c r="F837" i="1"/>
  <c r="O837" i="1" s="1"/>
  <c r="R837" i="1" s="1"/>
  <c r="M839" i="1"/>
  <c r="N839" i="1" s="1"/>
  <c r="P839" i="1"/>
  <c r="Q839" i="1"/>
  <c r="L840" i="1"/>
  <c r="AB859" i="1"/>
  <c r="J837" i="1" l="1"/>
  <c r="Y854" i="1"/>
  <c r="I855" i="1"/>
  <c r="H855" i="1" s="1"/>
  <c r="Z854" i="1"/>
  <c r="AA854" i="1" s="1"/>
  <c r="AH854" i="1" s="1"/>
  <c r="C855" i="1"/>
  <c r="AJ855" i="1"/>
  <c r="AB860" i="1"/>
  <c r="AC839" i="1"/>
  <c r="AE839" i="1" s="1"/>
  <c r="G839" i="1"/>
  <c r="T835" i="1"/>
  <c r="AF835" i="1" s="1"/>
  <c r="S836" i="1"/>
  <c r="F838" i="1"/>
  <c r="J838" i="1" s="1"/>
  <c r="M840" i="1"/>
  <c r="N840" i="1" s="1"/>
  <c r="P840" i="1"/>
  <c r="Q840" i="1"/>
  <c r="L841" i="1"/>
  <c r="X855" i="1"/>
  <c r="A856" i="1"/>
  <c r="K855" i="1"/>
  <c r="AC840" i="1" l="1"/>
  <c r="AE840" i="1" s="1"/>
  <c r="G840" i="1"/>
  <c r="AB861" i="1"/>
  <c r="F839" i="1"/>
  <c r="J839" i="1" s="1"/>
  <c r="X856" i="1"/>
  <c r="K856" i="1"/>
  <c r="A857" i="1"/>
  <c r="T836" i="1"/>
  <c r="AF836" i="1" s="1"/>
  <c r="S837" i="1"/>
  <c r="Z855" i="1"/>
  <c r="I856" i="1"/>
  <c r="H856" i="1" s="1"/>
  <c r="Y855" i="1"/>
  <c r="C856" i="1"/>
  <c r="AJ856" i="1"/>
  <c r="M841" i="1"/>
  <c r="N841" i="1" s="1"/>
  <c r="P841" i="1"/>
  <c r="Q841" i="1"/>
  <c r="L842" i="1"/>
  <c r="O838" i="1"/>
  <c r="R838" i="1" s="1"/>
  <c r="O839" i="1" l="1"/>
  <c r="R839" i="1" s="1"/>
  <c r="Z856" i="1"/>
  <c r="AA856" i="1" s="1"/>
  <c r="AH856" i="1" s="1"/>
  <c r="I857" i="1"/>
  <c r="H857" i="1" s="1"/>
  <c r="C857" i="1"/>
  <c r="AJ857" i="1"/>
  <c r="Y856" i="1"/>
  <c r="M842" i="1"/>
  <c r="N842" i="1" s="1"/>
  <c r="P842" i="1"/>
  <c r="Q842" i="1"/>
  <c r="L843" i="1"/>
  <c r="X857" i="1"/>
  <c r="K857" i="1"/>
  <c r="A858" i="1"/>
  <c r="F840" i="1"/>
  <c r="J840" i="1" s="1"/>
  <c r="AC841" i="1"/>
  <c r="AE841" i="1" s="1"/>
  <c r="G841" i="1"/>
  <c r="AB862" i="1"/>
  <c r="T837" i="1"/>
  <c r="AF837" i="1" s="1"/>
  <c r="S838" i="1"/>
  <c r="AC842" i="1" l="1"/>
  <c r="AE842" i="1" s="1"/>
  <c r="G842" i="1"/>
  <c r="K858" i="1"/>
  <c r="A859" i="1"/>
  <c r="X858" i="1"/>
  <c r="Y857" i="1"/>
  <c r="C858" i="1"/>
  <c r="AJ858" i="1"/>
  <c r="Z857" i="1"/>
  <c r="AA857" i="1" s="1"/>
  <c r="AH857" i="1" s="1"/>
  <c r="I858" i="1"/>
  <c r="H858" i="1" s="1"/>
  <c r="AB863" i="1"/>
  <c r="O840" i="1"/>
  <c r="R840" i="1" s="1"/>
  <c r="F841" i="1"/>
  <c r="J841" i="1" s="1"/>
  <c r="T838" i="1"/>
  <c r="AF838" i="1" s="1"/>
  <c r="S839" i="1"/>
  <c r="M843" i="1"/>
  <c r="N843" i="1" s="1"/>
  <c r="P843" i="1"/>
  <c r="Q843" i="1"/>
  <c r="L844" i="1"/>
  <c r="C859" i="1" l="1"/>
  <c r="Y858" i="1"/>
  <c r="AJ859" i="1"/>
  <c r="Z858" i="1"/>
  <c r="AA858" i="1" s="1"/>
  <c r="AH858" i="1" s="1"/>
  <c r="I859" i="1"/>
  <c r="H859" i="1" s="1"/>
  <c r="M844" i="1"/>
  <c r="N844" i="1" s="1"/>
  <c r="P844" i="1"/>
  <c r="Q844" i="1"/>
  <c r="L845" i="1"/>
  <c r="T839" i="1"/>
  <c r="AF839" i="1" s="1"/>
  <c r="S840" i="1"/>
  <c r="K859" i="1"/>
  <c r="A860" i="1"/>
  <c r="X859" i="1"/>
  <c r="O841" i="1"/>
  <c r="R841" i="1" s="1"/>
  <c r="AC843" i="1"/>
  <c r="AE843" i="1" s="1"/>
  <c r="G843" i="1"/>
  <c r="AB864" i="1"/>
  <c r="F842" i="1"/>
  <c r="J842" i="1" s="1"/>
  <c r="O842" i="1" l="1"/>
  <c r="R842" i="1" s="1"/>
  <c r="AC844" i="1"/>
  <c r="AE844" i="1" s="1"/>
  <c r="G844" i="1"/>
  <c r="M845" i="1"/>
  <c r="N845" i="1" s="1"/>
  <c r="P845" i="1"/>
  <c r="Q845" i="1"/>
  <c r="L846" i="1"/>
  <c r="AB865" i="1"/>
  <c r="F843" i="1"/>
  <c r="J843" i="1" s="1"/>
  <c r="A861" i="1"/>
  <c r="X860" i="1"/>
  <c r="K860" i="1"/>
  <c r="Y859" i="1"/>
  <c r="I860" i="1"/>
  <c r="H860" i="1" s="1"/>
  <c r="Z859" i="1"/>
  <c r="AA859" i="1" s="1"/>
  <c r="AH859" i="1" s="1"/>
  <c r="C860" i="1"/>
  <c r="AJ860" i="1"/>
  <c r="T840" i="1"/>
  <c r="AF840" i="1" s="1"/>
  <c r="S841" i="1"/>
  <c r="O843" i="1" l="1"/>
  <c r="R843" i="1" s="1"/>
  <c r="AC845" i="1"/>
  <c r="AE845" i="1" s="1"/>
  <c r="G845" i="1"/>
  <c r="T841" i="1"/>
  <c r="AF841" i="1" s="1"/>
  <c r="S842" i="1"/>
  <c r="M846" i="1"/>
  <c r="N846" i="1" s="1"/>
  <c r="P846" i="1"/>
  <c r="Q846" i="1"/>
  <c r="L847" i="1"/>
  <c r="F844" i="1"/>
  <c r="O844" i="1" s="1"/>
  <c r="R844" i="1" s="1"/>
  <c r="C861" i="1"/>
  <c r="Y860" i="1"/>
  <c r="AJ861" i="1"/>
  <c r="Z860" i="1"/>
  <c r="AA860" i="1" s="1"/>
  <c r="AH860" i="1" s="1"/>
  <c r="I861" i="1"/>
  <c r="H861" i="1" s="1"/>
  <c r="X861" i="1"/>
  <c r="K861" i="1"/>
  <c r="A862" i="1"/>
  <c r="AB866" i="1"/>
  <c r="X862" i="1" l="1"/>
  <c r="K862" i="1"/>
  <c r="A863" i="1"/>
  <c r="J844" i="1"/>
  <c r="F845" i="1"/>
  <c r="O845" i="1" s="1"/>
  <c r="R845" i="1" s="1"/>
  <c r="AC846" i="1"/>
  <c r="AE846" i="1" s="1"/>
  <c r="G846" i="1"/>
  <c r="T842" i="1"/>
  <c r="AF842" i="1" s="1"/>
  <c r="S843" i="1"/>
  <c r="AB867" i="1"/>
  <c r="M847" i="1"/>
  <c r="N847" i="1" s="1"/>
  <c r="P847" i="1"/>
  <c r="Q847" i="1"/>
  <c r="L848" i="1"/>
  <c r="I862" i="1"/>
  <c r="H862" i="1" s="1"/>
  <c r="Y861" i="1"/>
  <c r="Z861" i="1"/>
  <c r="AA861" i="1" s="1"/>
  <c r="AH861" i="1" s="1"/>
  <c r="C862" i="1"/>
  <c r="AJ862" i="1"/>
  <c r="J845" i="1" l="1"/>
  <c r="M848" i="1"/>
  <c r="N848" i="1" s="1"/>
  <c r="P848" i="1"/>
  <c r="Q848" i="1"/>
  <c r="L849" i="1"/>
  <c r="T843" i="1"/>
  <c r="AF843" i="1" s="1"/>
  <c r="S844" i="1"/>
  <c r="A864" i="1"/>
  <c r="X863" i="1"/>
  <c r="K863" i="1"/>
  <c r="AB868" i="1"/>
  <c r="F846" i="1"/>
  <c r="O846" i="1" s="1"/>
  <c r="R846" i="1" s="1"/>
  <c r="AC847" i="1"/>
  <c r="AE847" i="1" s="1"/>
  <c r="G847" i="1"/>
  <c r="Y862" i="1"/>
  <c r="I863" i="1"/>
  <c r="H863" i="1" s="1"/>
  <c r="Z862" i="1"/>
  <c r="AA862" i="1" s="1"/>
  <c r="AH862" i="1" s="1"/>
  <c r="AJ863" i="1"/>
  <c r="C863" i="1"/>
  <c r="AB869" i="1" l="1"/>
  <c r="K864" i="1"/>
  <c r="X864" i="1"/>
  <c r="A865" i="1"/>
  <c r="J846" i="1"/>
  <c r="M849" i="1"/>
  <c r="N849" i="1" s="1"/>
  <c r="P849" i="1"/>
  <c r="Q849" i="1"/>
  <c r="L850" i="1"/>
  <c r="F847" i="1"/>
  <c r="J847" i="1" s="1"/>
  <c r="AJ864" i="1"/>
  <c r="Y863" i="1"/>
  <c r="I864" i="1"/>
  <c r="H864" i="1" s="1"/>
  <c r="C864" i="1"/>
  <c r="Z863" i="1"/>
  <c r="AA863" i="1" s="1"/>
  <c r="AH863" i="1" s="1"/>
  <c r="T844" i="1"/>
  <c r="AF844" i="1" s="1"/>
  <c r="S845" i="1"/>
  <c r="AC848" i="1"/>
  <c r="AE848" i="1" s="1"/>
  <c r="G848" i="1"/>
  <c r="O847" i="1" l="1"/>
  <c r="R847" i="1" s="1"/>
  <c r="F848" i="1"/>
  <c r="O848" i="1" s="1"/>
  <c r="R848" i="1" s="1"/>
  <c r="Z864" i="1"/>
  <c r="AA864" i="1" s="1"/>
  <c r="AH864" i="1" s="1"/>
  <c r="AJ865" i="1"/>
  <c r="I865" i="1"/>
  <c r="H865" i="1" s="1"/>
  <c r="Y864" i="1"/>
  <c r="C865" i="1"/>
  <c r="AC849" i="1"/>
  <c r="AE849" i="1" s="1"/>
  <c r="G849" i="1"/>
  <c r="T845" i="1"/>
  <c r="AF845" i="1" s="1"/>
  <c r="S846" i="1"/>
  <c r="M850" i="1"/>
  <c r="N850" i="1" s="1"/>
  <c r="P850" i="1"/>
  <c r="Q850" i="1"/>
  <c r="L851" i="1"/>
  <c r="K865" i="1"/>
  <c r="A866" i="1"/>
  <c r="X865" i="1"/>
  <c r="AB870" i="1"/>
  <c r="J848" i="1" l="1"/>
  <c r="AC850" i="1"/>
  <c r="AE850" i="1" s="1"/>
  <c r="G850" i="1"/>
  <c r="F849" i="1"/>
  <c r="J849" i="1" s="1"/>
  <c r="Y865" i="1"/>
  <c r="C866" i="1"/>
  <c r="Z865" i="1"/>
  <c r="AA865" i="1" s="1"/>
  <c r="AH865" i="1" s="1"/>
  <c r="AJ866" i="1"/>
  <c r="I866" i="1"/>
  <c r="H866" i="1" s="1"/>
  <c r="T846" i="1"/>
  <c r="AF846" i="1" s="1"/>
  <c r="S847" i="1"/>
  <c r="M851" i="1"/>
  <c r="N851" i="1" s="1"/>
  <c r="P851" i="1"/>
  <c r="Q851" i="1"/>
  <c r="L852" i="1"/>
  <c r="A867" i="1"/>
  <c r="X866" i="1"/>
  <c r="K866" i="1"/>
  <c r="AB871" i="1"/>
  <c r="O849" i="1" l="1"/>
  <c r="R849" i="1" s="1"/>
  <c r="AC851" i="1"/>
  <c r="AE851" i="1" s="1"/>
  <c r="G851" i="1"/>
  <c r="T847" i="1"/>
  <c r="AF847" i="1" s="1"/>
  <c r="S848" i="1"/>
  <c r="M852" i="1"/>
  <c r="N852" i="1" s="1"/>
  <c r="P852" i="1"/>
  <c r="Q852" i="1"/>
  <c r="L853" i="1"/>
  <c r="AJ867" i="1"/>
  <c r="I867" i="1"/>
  <c r="H867" i="1" s="1"/>
  <c r="Y866" i="1"/>
  <c r="Z866" i="1"/>
  <c r="AA866" i="1" s="1"/>
  <c r="AH866" i="1" s="1"/>
  <c r="C867" i="1"/>
  <c r="F850" i="1"/>
  <c r="J850" i="1" s="1"/>
  <c r="AB872" i="1"/>
  <c r="X867" i="1"/>
  <c r="K867" i="1"/>
  <c r="A868" i="1"/>
  <c r="O850" i="1" l="1"/>
  <c r="R850" i="1" s="1"/>
  <c r="AC852" i="1"/>
  <c r="AE852" i="1" s="1"/>
  <c r="G852" i="1"/>
  <c r="T848" i="1"/>
  <c r="AF848" i="1" s="1"/>
  <c r="S849" i="1"/>
  <c r="M853" i="1"/>
  <c r="N853" i="1" s="1"/>
  <c r="P853" i="1"/>
  <c r="Q853" i="1"/>
  <c r="L854" i="1"/>
  <c r="AB873" i="1"/>
  <c r="K868" i="1"/>
  <c r="A869" i="1"/>
  <c r="X868" i="1"/>
  <c r="F851" i="1"/>
  <c r="J851" i="1" s="1"/>
  <c r="Z867" i="1"/>
  <c r="AA867" i="1" s="1"/>
  <c r="AH867" i="1" s="1"/>
  <c r="I868" i="1"/>
  <c r="H868" i="1" s="1"/>
  <c r="Y867" i="1"/>
  <c r="C868" i="1"/>
  <c r="AJ868" i="1"/>
  <c r="O851" i="1" l="1"/>
  <c r="R851" i="1" s="1"/>
  <c r="Y868" i="1"/>
  <c r="C869" i="1"/>
  <c r="Z868" i="1"/>
  <c r="AA868" i="1" s="1"/>
  <c r="AH868" i="1" s="1"/>
  <c r="AJ869" i="1"/>
  <c r="I869" i="1"/>
  <c r="H869" i="1" s="1"/>
  <c r="AB874" i="1"/>
  <c r="F852" i="1"/>
  <c r="J852" i="1" s="1"/>
  <c r="AC853" i="1"/>
  <c r="AE853" i="1" s="1"/>
  <c r="G853" i="1"/>
  <c r="X869" i="1"/>
  <c r="K869" i="1"/>
  <c r="A870" i="1"/>
  <c r="M854" i="1"/>
  <c r="N854" i="1" s="1"/>
  <c r="P854" i="1"/>
  <c r="Q854" i="1"/>
  <c r="L855" i="1"/>
  <c r="T849" i="1"/>
  <c r="AF849" i="1" s="1"/>
  <c r="S850" i="1"/>
  <c r="O852" i="1" l="1"/>
  <c r="R852" i="1" s="1"/>
  <c r="C870" i="1"/>
  <c r="Z869" i="1"/>
  <c r="AA869" i="1" s="1"/>
  <c r="AH869" i="1" s="1"/>
  <c r="AJ870" i="1"/>
  <c r="I870" i="1"/>
  <c r="H870" i="1" s="1"/>
  <c r="Y869" i="1"/>
  <c r="AB875" i="1"/>
  <c r="T850" i="1"/>
  <c r="AF850" i="1" s="1"/>
  <c r="S851" i="1"/>
  <c r="AC854" i="1"/>
  <c r="AE854" i="1" s="1"/>
  <c r="G854" i="1"/>
  <c r="X870" i="1"/>
  <c r="A871" i="1"/>
  <c r="K870" i="1"/>
  <c r="F853" i="1"/>
  <c r="J853" i="1" s="1"/>
  <c r="M855" i="1"/>
  <c r="N855" i="1" s="1"/>
  <c r="P855" i="1"/>
  <c r="Q855" i="1"/>
  <c r="L856" i="1"/>
  <c r="C871" i="1" l="1"/>
  <c r="Y870" i="1"/>
  <c r="AJ871" i="1"/>
  <c r="Z870" i="1"/>
  <c r="AA870" i="1" s="1"/>
  <c r="AH870" i="1" s="1"/>
  <c r="I871" i="1"/>
  <c r="H871" i="1" s="1"/>
  <c r="AC855" i="1"/>
  <c r="AE855" i="1" s="1"/>
  <c r="G855" i="1"/>
  <c r="F854" i="1"/>
  <c r="O854" i="1" s="1"/>
  <c r="R854" i="1" s="1"/>
  <c r="T851" i="1"/>
  <c r="AF851" i="1" s="1"/>
  <c r="S852" i="1"/>
  <c r="M856" i="1"/>
  <c r="N856" i="1" s="1"/>
  <c r="L857" i="1"/>
  <c r="O853" i="1"/>
  <c r="R853" i="1" s="1"/>
  <c r="X871" i="1"/>
  <c r="K871" i="1"/>
  <c r="A872" i="1"/>
  <c r="AB876" i="1"/>
  <c r="Z871" i="1" l="1"/>
  <c r="AA871" i="1" s="1"/>
  <c r="AH871" i="1" s="1"/>
  <c r="I872" i="1"/>
  <c r="H872" i="1" s="1"/>
  <c r="C872" i="1"/>
  <c r="Y871" i="1"/>
  <c r="AJ872" i="1"/>
  <c r="AB877" i="1"/>
  <c r="J854" i="1"/>
  <c r="G856" i="1"/>
  <c r="AC856" i="1"/>
  <c r="AE856" i="1" s="1"/>
  <c r="X872" i="1"/>
  <c r="A873" i="1"/>
  <c r="K872" i="1"/>
  <c r="M857" i="1"/>
  <c r="N857" i="1" s="1"/>
  <c r="L858" i="1"/>
  <c r="T852" i="1"/>
  <c r="AF852" i="1" s="1"/>
  <c r="S853" i="1"/>
  <c r="F855" i="1"/>
  <c r="O855" i="1" s="1"/>
  <c r="J855" i="1" l="1"/>
  <c r="AC857" i="1"/>
  <c r="AE857" i="1" s="1"/>
  <c r="G857" i="1"/>
  <c r="I873" i="1"/>
  <c r="H873" i="1" s="1"/>
  <c r="Y872" i="1"/>
  <c r="C873" i="1"/>
  <c r="Z872" i="1"/>
  <c r="AA872" i="1" s="1"/>
  <c r="AH872" i="1" s="1"/>
  <c r="AJ873" i="1"/>
  <c r="AB878" i="1"/>
  <c r="M858" i="1"/>
  <c r="N858" i="1" s="1"/>
  <c r="L859" i="1"/>
  <c r="F856" i="1"/>
  <c r="J856" i="1" s="1"/>
  <c r="X873" i="1"/>
  <c r="K873" i="1"/>
  <c r="A874" i="1"/>
  <c r="R855" i="1"/>
  <c r="P856" i="1"/>
  <c r="T853" i="1"/>
  <c r="AF853" i="1" s="1"/>
  <c r="S854" i="1"/>
  <c r="O856" i="1" l="1"/>
  <c r="AC858" i="1"/>
  <c r="AE858" i="1" s="1"/>
  <c r="G858" i="1"/>
  <c r="Q856" i="1"/>
  <c r="Q857" i="1" s="1"/>
  <c r="Q858" i="1" s="1"/>
  <c r="Q859" i="1" s="1"/>
  <c r="P857" i="1"/>
  <c r="P858" i="1" s="1"/>
  <c r="P859" i="1" s="1"/>
  <c r="K874" i="1"/>
  <c r="X874" i="1"/>
  <c r="A875" i="1"/>
  <c r="M859" i="1"/>
  <c r="N859" i="1" s="1"/>
  <c r="L860" i="1"/>
  <c r="AB879" i="1"/>
  <c r="F857" i="1"/>
  <c r="J857" i="1" s="1"/>
  <c r="T854" i="1"/>
  <c r="AF854" i="1" s="1"/>
  <c r="S855" i="1"/>
  <c r="Z873" i="1"/>
  <c r="AA873" i="1" s="1"/>
  <c r="AH873" i="1" s="1"/>
  <c r="C874" i="1"/>
  <c r="AJ874" i="1"/>
  <c r="I874" i="1"/>
  <c r="H874" i="1" s="1"/>
  <c r="Y873" i="1"/>
  <c r="O857" i="1" l="1"/>
  <c r="R857" i="1" s="1"/>
  <c r="AB880" i="1"/>
  <c r="I875" i="1"/>
  <c r="H875" i="1" s="1"/>
  <c r="Y874" i="1"/>
  <c r="Z874" i="1"/>
  <c r="AA874" i="1" s="1"/>
  <c r="AH874" i="1" s="1"/>
  <c r="C875" i="1"/>
  <c r="AJ875" i="1"/>
  <c r="F858" i="1"/>
  <c r="O858" i="1" s="1"/>
  <c r="R858" i="1" s="1"/>
  <c r="R856" i="1"/>
  <c r="AC859" i="1"/>
  <c r="AE859" i="1" s="1"/>
  <c r="G859" i="1"/>
  <c r="T855" i="1"/>
  <c r="S856" i="1"/>
  <c r="M860" i="1"/>
  <c r="N860" i="1" s="1"/>
  <c r="P860" i="1"/>
  <c r="Q860" i="1"/>
  <c r="L861" i="1"/>
  <c r="K875" i="1"/>
  <c r="A876" i="1"/>
  <c r="X875" i="1"/>
  <c r="J858" i="1" l="1"/>
  <c r="AC860" i="1"/>
  <c r="AE860" i="1" s="1"/>
  <c r="G860" i="1"/>
  <c r="F859" i="1"/>
  <c r="O859" i="1" s="1"/>
  <c r="R859" i="1" s="1"/>
  <c r="AB881" i="1"/>
  <c r="Z875" i="1"/>
  <c r="AA875" i="1" s="1"/>
  <c r="AH875" i="1" s="1"/>
  <c r="C876" i="1"/>
  <c r="AJ876" i="1"/>
  <c r="I876" i="1"/>
  <c r="H876" i="1" s="1"/>
  <c r="Y875" i="1"/>
  <c r="M861" i="1"/>
  <c r="N861" i="1" s="1"/>
  <c r="P861" i="1"/>
  <c r="Q861" i="1"/>
  <c r="L862" i="1"/>
  <c r="T856" i="1"/>
  <c r="AF856" i="1" s="1"/>
  <c r="S857" i="1"/>
  <c r="X876" i="1"/>
  <c r="K876" i="1"/>
  <c r="A877" i="1"/>
  <c r="AF855" i="1"/>
  <c r="AA855" i="1"/>
  <c r="K877" i="1" l="1"/>
  <c r="A878" i="1"/>
  <c r="X877" i="1"/>
  <c r="AH855" i="1"/>
  <c r="J859" i="1"/>
  <c r="C877" i="1"/>
  <c r="Y876" i="1"/>
  <c r="AJ877" i="1"/>
  <c r="Z876" i="1"/>
  <c r="AA876" i="1" s="1"/>
  <c r="AH876" i="1" s="1"/>
  <c r="I877" i="1"/>
  <c r="H877" i="1" s="1"/>
  <c r="T857" i="1"/>
  <c r="AF857" i="1" s="1"/>
  <c r="S858" i="1"/>
  <c r="AC861" i="1"/>
  <c r="AE861" i="1" s="1"/>
  <c r="G861" i="1"/>
  <c r="AB882" i="1"/>
  <c r="F860" i="1"/>
  <c r="O860" i="1" s="1"/>
  <c r="R860" i="1" s="1"/>
  <c r="M862" i="1"/>
  <c r="N862" i="1" s="1"/>
  <c r="P862" i="1"/>
  <c r="Q862" i="1"/>
  <c r="L863" i="1"/>
  <c r="Y877" i="1" l="1"/>
  <c r="Z877" i="1"/>
  <c r="AA877" i="1" s="1"/>
  <c r="AH877" i="1" s="1"/>
  <c r="C878" i="1"/>
  <c r="I878" i="1"/>
  <c r="H878" i="1" s="1"/>
  <c r="AJ878" i="1"/>
  <c r="AC862" i="1"/>
  <c r="AE862" i="1" s="1"/>
  <c r="G862" i="1"/>
  <c r="M863" i="1"/>
  <c r="N863" i="1" s="1"/>
  <c r="P863" i="1"/>
  <c r="Q863" i="1"/>
  <c r="L864" i="1"/>
  <c r="T858" i="1"/>
  <c r="AF858" i="1" s="1"/>
  <c r="S859" i="1"/>
  <c r="X878" i="1"/>
  <c r="K878" i="1"/>
  <c r="A879" i="1"/>
  <c r="AB883" i="1"/>
  <c r="J860" i="1"/>
  <c r="F861" i="1"/>
  <c r="O861" i="1" s="1"/>
  <c r="R861" i="1" s="1"/>
  <c r="J861" i="1" l="1"/>
  <c r="AC863" i="1"/>
  <c r="AE863" i="1" s="1"/>
  <c r="G863" i="1"/>
  <c r="AB884" i="1"/>
  <c r="I879" i="1"/>
  <c r="H879" i="1" s="1"/>
  <c r="Y878" i="1"/>
  <c r="Z878" i="1"/>
  <c r="AA878" i="1" s="1"/>
  <c r="AH878" i="1" s="1"/>
  <c r="AJ879" i="1"/>
  <c r="C879" i="1"/>
  <c r="M864" i="1"/>
  <c r="N864" i="1" s="1"/>
  <c r="P864" i="1"/>
  <c r="Q864" i="1"/>
  <c r="L865" i="1"/>
  <c r="F862" i="1"/>
  <c r="J862" i="1" s="1"/>
  <c r="K879" i="1"/>
  <c r="X879" i="1"/>
  <c r="A880" i="1"/>
  <c r="T859" i="1"/>
  <c r="AF859" i="1" s="1"/>
  <c r="S860" i="1"/>
  <c r="AJ880" i="1" l="1"/>
  <c r="Y879" i="1"/>
  <c r="I880" i="1"/>
  <c r="H880" i="1" s="1"/>
  <c r="C880" i="1"/>
  <c r="Z879" i="1"/>
  <c r="AA879" i="1" s="1"/>
  <c r="AH879" i="1" s="1"/>
  <c r="O862" i="1"/>
  <c r="R862" i="1" s="1"/>
  <c r="T860" i="1"/>
  <c r="AF860" i="1" s="1"/>
  <c r="S861" i="1"/>
  <c r="AC864" i="1"/>
  <c r="AE864" i="1" s="1"/>
  <c r="G864" i="1"/>
  <c r="AB885" i="1"/>
  <c r="F863" i="1"/>
  <c r="O863" i="1" s="1"/>
  <c r="R863" i="1" s="1"/>
  <c r="X880" i="1"/>
  <c r="K880" i="1"/>
  <c r="A881" i="1"/>
  <c r="M865" i="1"/>
  <c r="N865" i="1" s="1"/>
  <c r="P865" i="1"/>
  <c r="Q865" i="1"/>
  <c r="L866" i="1"/>
  <c r="J863" i="1" l="1"/>
  <c r="AC865" i="1"/>
  <c r="AE865" i="1" s="1"/>
  <c r="G865" i="1"/>
  <c r="Z880" i="1"/>
  <c r="AA880" i="1" s="1"/>
  <c r="AH880" i="1" s="1"/>
  <c r="AJ881" i="1"/>
  <c r="I881" i="1"/>
  <c r="H881" i="1" s="1"/>
  <c r="C881" i="1"/>
  <c r="Y880" i="1"/>
  <c r="AB886" i="1"/>
  <c r="T861" i="1"/>
  <c r="AF861" i="1" s="1"/>
  <c r="S862" i="1"/>
  <c r="M866" i="1"/>
  <c r="N866" i="1" s="1"/>
  <c r="P866" i="1"/>
  <c r="Q866" i="1"/>
  <c r="L867" i="1"/>
  <c r="F864" i="1"/>
  <c r="O864" i="1" s="1"/>
  <c r="R864" i="1" s="1"/>
  <c r="K881" i="1"/>
  <c r="X881" i="1"/>
  <c r="A882" i="1"/>
  <c r="K882" i="1" l="1"/>
  <c r="A883" i="1"/>
  <c r="X882" i="1"/>
  <c r="M867" i="1"/>
  <c r="N867" i="1" s="1"/>
  <c r="P867" i="1"/>
  <c r="Q867" i="1"/>
  <c r="L868" i="1"/>
  <c r="T862" i="1"/>
  <c r="AF862" i="1" s="1"/>
  <c r="S863" i="1"/>
  <c r="AJ882" i="1"/>
  <c r="Z881" i="1"/>
  <c r="AA881" i="1" s="1"/>
  <c r="AH881" i="1" s="1"/>
  <c r="I882" i="1"/>
  <c r="H882" i="1" s="1"/>
  <c r="Y881" i="1"/>
  <c r="C882" i="1"/>
  <c r="J864" i="1"/>
  <c r="AB887" i="1"/>
  <c r="F865" i="1"/>
  <c r="J865" i="1" s="1"/>
  <c r="AC866" i="1"/>
  <c r="AE866" i="1" s="1"/>
  <c r="G866" i="1"/>
  <c r="O865" i="1" l="1"/>
  <c r="R865" i="1" s="1"/>
  <c r="K883" i="1"/>
  <c r="X883" i="1"/>
  <c r="A884" i="1"/>
  <c r="AB888" i="1"/>
  <c r="F866" i="1"/>
  <c r="O866" i="1" s="1"/>
  <c r="R866" i="1" s="1"/>
  <c r="T863" i="1"/>
  <c r="AF863" i="1" s="1"/>
  <c r="S864" i="1"/>
  <c r="AC867" i="1"/>
  <c r="AE867" i="1" s="1"/>
  <c r="G867" i="1"/>
  <c r="M868" i="1"/>
  <c r="N868" i="1" s="1"/>
  <c r="P868" i="1"/>
  <c r="Q868" i="1"/>
  <c r="L869" i="1"/>
  <c r="I883" i="1"/>
  <c r="H883" i="1" s="1"/>
  <c r="C883" i="1"/>
  <c r="Y882" i="1"/>
  <c r="Z882" i="1"/>
  <c r="AA882" i="1" s="1"/>
  <c r="AH882" i="1" s="1"/>
  <c r="AJ883" i="1"/>
  <c r="J866" i="1" l="1"/>
  <c r="T864" i="1"/>
  <c r="AF864" i="1" s="1"/>
  <c r="S865" i="1"/>
  <c r="AB889" i="1"/>
  <c r="AC868" i="1"/>
  <c r="AE868" i="1" s="1"/>
  <c r="G868" i="1"/>
  <c r="K884" i="1"/>
  <c r="A885" i="1"/>
  <c r="X884" i="1"/>
  <c r="M869" i="1"/>
  <c r="N869" i="1" s="1"/>
  <c r="P869" i="1"/>
  <c r="Q869" i="1"/>
  <c r="L870" i="1"/>
  <c r="F867" i="1"/>
  <c r="J867" i="1" s="1"/>
  <c r="Z883" i="1"/>
  <c r="AA883" i="1" s="1"/>
  <c r="AH883" i="1" s="1"/>
  <c r="C884" i="1"/>
  <c r="I884" i="1"/>
  <c r="H884" i="1" s="1"/>
  <c r="Y883" i="1"/>
  <c r="AJ884" i="1"/>
  <c r="O867" i="1" l="1"/>
  <c r="R867" i="1" s="1"/>
  <c r="Y884" i="1"/>
  <c r="C885" i="1"/>
  <c r="Z884" i="1"/>
  <c r="AA884" i="1" s="1"/>
  <c r="AH884" i="1" s="1"/>
  <c r="AJ885" i="1"/>
  <c r="I885" i="1"/>
  <c r="H885" i="1" s="1"/>
  <c r="AB890" i="1"/>
  <c r="K885" i="1"/>
  <c r="X885" i="1"/>
  <c r="A886" i="1"/>
  <c r="F868" i="1"/>
  <c r="O868" i="1" s="1"/>
  <c r="R868" i="1" s="1"/>
  <c r="T865" i="1"/>
  <c r="AF865" i="1" s="1"/>
  <c r="S866" i="1"/>
  <c r="AC869" i="1"/>
  <c r="AE869" i="1" s="1"/>
  <c r="G869" i="1"/>
  <c r="M870" i="1"/>
  <c r="N870" i="1" s="1"/>
  <c r="P870" i="1"/>
  <c r="Q870" i="1"/>
  <c r="L871" i="1"/>
  <c r="J868" i="1" l="1"/>
  <c r="M871" i="1"/>
  <c r="N871" i="1" s="1"/>
  <c r="P871" i="1"/>
  <c r="Q871" i="1"/>
  <c r="L872" i="1"/>
  <c r="F869" i="1"/>
  <c r="O869" i="1" s="1"/>
  <c r="R869" i="1" s="1"/>
  <c r="K886" i="1"/>
  <c r="A887" i="1"/>
  <c r="X886" i="1"/>
  <c r="Z885" i="1"/>
  <c r="AA885" i="1" s="1"/>
  <c r="AH885" i="1" s="1"/>
  <c r="C886" i="1"/>
  <c r="AJ886" i="1"/>
  <c r="I886" i="1"/>
  <c r="H886" i="1" s="1"/>
  <c r="Y885" i="1"/>
  <c r="AB891" i="1"/>
  <c r="AC870" i="1"/>
  <c r="AE870" i="1" s="1"/>
  <c r="G870" i="1"/>
  <c r="T866" i="1"/>
  <c r="AF866" i="1" s="1"/>
  <c r="S867" i="1"/>
  <c r="F870" i="1" l="1"/>
  <c r="O870" i="1" s="1"/>
  <c r="R870" i="1" s="1"/>
  <c r="Z886" i="1"/>
  <c r="AA886" i="1" s="1"/>
  <c r="AH886" i="1" s="1"/>
  <c r="I887" i="1"/>
  <c r="H887" i="1" s="1"/>
  <c r="AJ887" i="1"/>
  <c r="Y886" i="1"/>
  <c r="C887" i="1"/>
  <c r="M872" i="1"/>
  <c r="N872" i="1" s="1"/>
  <c r="P872" i="1"/>
  <c r="Q872" i="1"/>
  <c r="L873" i="1"/>
  <c r="T867" i="1"/>
  <c r="AF867" i="1" s="1"/>
  <c r="S868" i="1"/>
  <c r="J869" i="1"/>
  <c r="AB892" i="1"/>
  <c r="K887" i="1"/>
  <c r="X887" i="1"/>
  <c r="A888" i="1"/>
  <c r="AC871" i="1"/>
  <c r="AE871" i="1" s="1"/>
  <c r="G871" i="1"/>
  <c r="J870" i="1" l="1"/>
  <c r="F871" i="1"/>
  <c r="J871" i="1" s="1"/>
  <c r="A889" i="1"/>
  <c r="K888" i="1"/>
  <c r="X888" i="1"/>
  <c r="AB893" i="1"/>
  <c r="AJ888" i="1"/>
  <c r="Y887" i="1"/>
  <c r="I888" i="1"/>
  <c r="H888" i="1" s="1"/>
  <c r="Z887" i="1"/>
  <c r="C888" i="1"/>
  <c r="T868" i="1"/>
  <c r="AF868" i="1" s="1"/>
  <c r="S869" i="1"/>
  <c r="AC872" i="1"/>
  <c r="AE872" i="1" s="1"/>
  <c r="G872" i="1"/>
  <c r="M873" i="1"/>
  <c r="N873" i="1" s="1"/>
  <c r="P873" i="1"/>
  <c r="Q873" i="1"/>
  <c r="L874" i="1"/>
  <c r="O871" i="1" l="1"/>
  <c r="R871" i="1" s="1"/>
  <c r="K889" i="1"/>
  <c r="X889" i="1"/>
  <c r="A890" i="1"/>
  <c r="AB894" i="1"/>
  <c r="AC873" i="1"/>
  <c r="AE873" i="1" s="1"/>
  <c r="G873" i="1"/>
  <c r="T869" i="1"/>
  <c r="AF869" i="1" s="1"/>
  <c r="S870" i="1"/>
  <c r="AJ889" i="1"/>
  <c r="Y888" i="1"/>
  <c r="I889" i="1"/>
  <c r="H889" i="1" s="1"/>
  <c r="C889" i="1"/>
  <c r="Z888" i="1"/>
  <c r="AA888" i="1" s="1"/>
  <c r="AH888" i="1" s="1"/>
  <c r="M874" i="1"/>
  <c r="N874" i="1" s="1"/>
  <c r="P874" i="1"/>
  <c r="Q874" i="1"/>
  <c r="L875" i="1"/>
  <c r="F872" i="1"/>
  <c r="O872" i="1" s="1"/>
  <c r="R872" i="1" s="1"/>
  <c r="M875" i="1" l="1"/>
  <c r="N875" i="1" s="1"/>
  <c r="P875" i="1"/>
  <c r="Q875" i="1"/>
  <c r="L876" i="1"/>
  <c r="F873" i="1"/>
  <c r="O873" i="1" s="1"/>
  <c r="R873" i="1" s="1"/>
  <c r="AB895" i="1"/>
  <c r="J872" i="1"/>
  <c r="T870" i="1"/>
  <c r="AF870" i="1" s="1"/>
  <c r="S871" i="1"/>
  <c r="K890" i="1"/>
  <c r="X890" i="1"/>
  <c r="A891" i="1"/>
  <c r="AC874" i="1"/>
  <c r="AE874" i="1" s="1"/>
  <c r="G874" i="1"/>
  <c r="Z889" i="1"/>
  <c r="AA889" i="1" s="1"/>
  <c r="AH889" i="1" s="1"/>
  <c r="AJ890" i="1"/>
  <c r="I890" i="1"/>
  <c r="H890" i="1" s="1"/>
  <c r="Y889" i="1"/>
  <c r="C890" i="1"/>
  <c r="J873" i="1" l="1"/>
  <c r="T871" i="1"/>
  <c r="AF871" i="1" s="1"/>
  <c r="S872" i="1"/>
  <c r="Y890" i="1"/>
  <c r="C891" i="1"/>
  <c r="Z890" i="1"/>
  <c r="AA890" i="1" s="1"/>
  <c r="AH890" i="1" s="1"/>
  <c r="AJ891" i="1"/>
  <c r="I891" i="1"/>
  <c r="H891" i="1" s="1"/>
  <c r="M876" i="1"/>
  <c r="N876" i="1" s="1"/>
  <c r="P876" i="1"/>
  <c r="Q876" i="1"/>
  <c r="L877" i="1"/>
  <c r="X891" i="1"/>
  <c r="K891" i="1"/>
  <c r="A892" i="1"/>
  <c r="F874" i="1"/>
  <c r="O874" i="1" s="1"/>
  <c r="R874" i="1" s="1"/>
  <c r="AB896" i="1"/>
  <c r="AC875" i="1"/>
  <c r="AE875" i="1" s="1"/>
  <c r="G875" i="1"/>
  <c r="J874" i="1" l="1"/>
  <c r="AC876" i="1"/>
  <c r="AE876" i="1" s="1"/>
  <c r="G876" i="1"/>
  <c r="F875" i="1"/>
  <c r="J875" i="1" s="1"/>
  <c r="AB897" i="1"/>
  <c r="Z891" i="1"/>
  <c r="AA891" i="1" s="1"/>
  <c r="AH891" i="1" s="1"/>
  <c r="C892" i="1"/>
  <c r="AJ892" i="1"/>
  <c r="Y891" i="1"/>
  <c r="I892" i="1"/>
  <c r="H892" i="1" s="1"/>
  <c r="M877" i="1"/>
  <c r="N877" i="1" s="1"/>
  <c r="P877" i="1"/>
  <c r="Q877" i="1"/>
  <c r="L878" i="1"/>
  <c r="T872" i="1"/>
  <c r="AF872" i="1" s="1"/>
  <c r="S873" i="1"/>
  <c r="K892" i="1"/>
  <c r="X892" i="1"/>
  <c r="A893" i="1"/>
  <c r="O875" i="1" l="1"/>
  <c r="R875" i="1" s="1"/>
  <c r="M878" i="1"/>
  <c r="N878" i="1" s="1"/>
  <c r="P878" i="1"/>
  <c r="Q878" i="1"/>
  <c r="L879" i="1"/>
  <c r="Y892" i="1"/>
  <c r="AJ893" i="1"/>
  <c r="I893" i="1"/>
  <c r="H893" i="1" s="1"/>
  <c r="C893" i="1"/>
  <c r="Z892" i="1"/>
  <c r="AA892" i="1" s="1"/>
  <c r="AH892" i="1" s="1"/>
  <c r="K893" i="1"/>
  <c r="A894" i="1"/>
  <c r="X893" i="1"/>
  <c r="T873" i="1"/>
  <c r="AF873" i="1" s="1"/>
  <c r="S874" i="1"/>
  <c r="AB898" i="1"/>
  <c r="AC877" i="1"/>
  <c r="AE877" i="1" s="1"/>
  <c r="G877" i="1"/>
  <c r="F876" i="1"/>
  <c r="O876" i="1" s="1"/>
  <c r="R876" i="1" s="1"/>
  <c r="J876" i="1" l="1"/>
  <c r="M879" i="1"/>
  <c r="N879" i="1" s="1"/>
  <c r="P879" i="1"/>
  <c r="Q879" i="1"/>
  <c r="L880" i="1"/>
  <c r="F877" i="1"/>
  <c r="O877" i="1" s="1"/>
  <c r="R877" i="1" s="1"/>
  <c r="K894" i="1"/>
  <c r="X894" i="1"/>
  <c r="A895" i="1"/>
  <c r="T874" i="1"/>
  <c r="AF874" i="1" s="1"/>
  <c r="S875" i="1"/>
  <c r="AB899" i="1"/>
  <c r="Z893" i="1"/>
  <c r="AA893" i="1" s="1"/>
  <c r="AH893" i="1" s="1"/>
  <c r="I894" i="1"/>
  <c r="H894" i="1" s="1"/>
  <c r="C894" i="1"/>
  <c r="Y893" i="1"/>
  <c r="AJ894" i="1"/>
  <c r="AC878" i="1"/>
  <c r="AE878" i="1" s="1"/>
  <c r="G878" i="1"/>
  <c r="F878" i="1" l="1"/>
  <c r="O878" i="1" s="1"/>
  <c r="R878" i="1" s="1"/>
  <c r="T875" i="1"/>
  <c r="AF875" i="1" s="1"/>
  <c r="S876" i="1"/>
  <c r="K895" i="1"/>
  <c r="A896" i="1"/>
  <c r="X895" i="1"/>
  <c r="J877" i="1"/>
  <c r="AB900" i="1"/>
  <c r="Z894" i="1"/>
  <c r="AA894" i="1" s="1"/>
  <c r="AH894" i="1" s="1"/>
  <c r="C895" i="1"/>
  <c r="AJ895" i="1"/>
  <c r="Y894" i="1"/>
  <c r="I895" i="1"/>
  <c r="H895" i="1" s="1"/>
  <c r="AC879" i="1"/>
  <c r="AE879" i="1" s="1"/>
  <c r="G879" i="1"/>
  <c r="M880" i="1"/>
  <c r="N880" i="1" s="1"/>
  <c r="P880" i="1"/>
  <c r="Q880" i="1"/>
  <c r="L881" i="1"/>
  <c r="J878" i="1" l="1"/>
  <c r="F879" i="1"/>
  <c r="J879" i="1" s="1"/>
  <c r="AB901" i="1"/>
  <c r="K896" i="1"/>
  <c r="A897" i="1"/>
  <c r="X896" i="1"/>
  <c r="AC880" i="1"/>
  <c r="AE880" i="1" s="1"/>
  <c r="G880" i="1"/>
  <c r="Z895" i="1"/>
  <c r="AA895" i="1" s="1"/>
  <c r="AH895" i="1" s="1"/>
  <c r="C896" i="1"/>
  <c r="AJ896" i="1"/>
  <c r="I896" i="1"/>
  <c r="H896" i="1" s="1"/>
  <c r="Y895" i="1"/>
  <c r="M881" i="1"/>
  <c r="N881" i="1" s="1"/>
  <c r="P881" i="1"/>
  <c r="Q881" i="1"/>
  <c r="L882" i="1"/>
  <c r="T876" i="1"/>
  <c r="AF876" i="1" s="1"/>
  <c r="S877" i="1"/>
  <c r="O879" i="1" l="1"/>
  <c r="R879" i="1" s="1"/>
  <c r="T877" i="1"/>
  <c r="AF877" i="1" s="1"/>
  <c r="S878" i="1"/>
  <c r="AC881" i="1"/>
  <c r="AE881" i="1" s="1"/>
  <c r="G881" i="1"/>
  <c r="F880" i="1"/>
  <c r="O880" i="1" s="1"/>
  <c r="R880" i="1" s="1"/>
  <c r="Y896" i="1"/>
  <c r="AJ897" i="1"/>
  <c r="I897" i="1"/>
  <c r="H897" i="1" s="1"/>
  <c r="Z896" i="1"/>
  <c r="AA896" i="1" s="1"/>
  <c r="AH896" i="1" s="1"/>
  <c r="C897" i="1"/>
  <c r="AB902" i="1"/>
  <c r="M882" i="1"/>
  <c r="N882" i="1" s="1"/>
  <c r="P882" i="1"/>
  <c r="Q882" i="1"/>
  <c r="L883" i="1"/>
  <c r="A898" i="1"/>
  <c r="X897" i="1"/>
  <c r="K897" i="1"/>
  <c r="J880" i="1" l="1"/>
  <c r="M883" i="1"/>
  <c r="N883" i="1" s="1"/>
  <c r="P883" i="1"/>
  <c r="Q883" i="1"/>
  <c r="L884" i="1"/>
  <c r="F881" i="1"/>
  <c r="O881" i="1" s="1"/>
  <c r="R881" i="1" s="1"/>
  <c r="I898" i="1"/>
  <c r="H898" i="1" s="1"/>
  <c r="Y897" i="1"/>
  <c r="C898" i="1"/>
  <c r="Z897" i="1"/>
  <c r="AA897" i="1" s="1"/>
  <c r="AH897" i="1" s="1"/>
  <c r="AJ898" i="1"/>
  <c r="AB903" i="1"/>
  <c r="T878" i="1"/>
  <c r="AF878" i="1" s="1"/>
  <c r="S879" i="1"/>
  <c r="K898" i="1"/>
  <c r="X898" i="1"/>
  <c r="A899" i="1"/>
  <c r="AC882" i="1"/>
  <c r="AE882" i="1" s="1"/>
  <c r="G882" i="1"/>
  <c r="F882" i="1" l="1"/>
  <c r="J882" i="1" s="1"/>
  <c r="X899" i="1"/>
  <c r="A900" i="1"/>
  <c r="K899" i="1"/>
  <c r="M884" i="1"/>
  <c r="N884" i="1" s="1"/>
  <c r="P884" i="1"/>
  <c r="Q884" i="1"/>
  <c r="L885" i="1"/>
  <c r="T879" i="1"/>
  <c r="AF879" i="1" s="1"/>
  <c r="S880" i="1"/>
  <c r="Y898" i="1"/>
  <c r="AJ899" i="1"/>
  <c r="Z898" i="1"/>
  <c r="AA898" i="1" s="1"/>
  <c r="AH898" i="1" s="1"/>
  <c r="I899" i="1"/>
  <c r="H899" i="1" s="1"/>
  <c r="C899" i="1"/>
  <c r="J881" i="1"/>
  <c r="AB904" i="1"/>
  <c r="AC883" i="1"/>
  <c r="AE883" i="1" s="1"/>
  <c r="G883" i="1"/>
  <c r="I900" i="1" l="1"/>
  <c r="H900" i="1" s="1"/>
  <c r="C900" i="1"/>
  <c r="Z899" i="1"/>
  <c r="AA899" i="1" s="1"/>
  <c r="AH899" i="1" s="1"/>
  <c r="AJ900" i="1"/>
  <c r="Y899" i="1"/>
  <c r="F883" i="1"/>
  <c r="J883" i="1" s="1"/>
  <c r="AB905" i="1"/>
  <c r="T880" i="1"/>
  <c r="AF880" i="1" s="1"/>
  <c r="S881" i="1"/>
  <c r="AC884" i="1"/>
  <c r="AE884" i="1" s="1"/>
  <c r="G884" i="1"/>
  <c r="O882" i="1"/>
  <c r="R882" i="1" s="1"/>
  <c r="M885" i="1"/>
  <c r="N885" i="1" s="1"/>
  <c r="P885" i="1"/>
  <c r="Q885" i="1"/>
  <c r="L886" i="1"/>
  <c r="X900" i="1"/>
  <c r="A901" i="1"/>
  <c r="K900" i="1"/>
  <c r="O883" i="1" l="1"/>
  <c r="R883" i="1" s="1"/>
  <c r="T881" i="1"/>
  <c r="AF881" i="1" s="1"/>
  <c r="S882" i="1"/>
  <c r="M886" i="1"/>
  <c r="N886" i="1" s="1"/>
  <c r="P886" i="1"/>
  <c r="Q886" i="1"/>
  <c r="L887" i="1"/>
  <c r="AC885" i="1"/>
  <c r="AE885" i="1" s="1"/>
  <c r="G885" i="1"/>
  <c r="X901" i="1"/>
  <c r="K901" i="1"/>
  <c r="A902" i="1"/>
  <c r="AB906" i="1"/>
  <c r="Z900" i="1"/>
  <c r="AA900" i="1" s="1"/>
  <c r="AH900" i="1" s="1"/>
  <c r="C901" i="1"/>
  <c r="Y900" i="1"/>
  <c r="I901" i="1"/>
  <c r="H901" i="1" s="1"/>
  <c r="AJ901" i="1"/>
  <c r="F884" i="1"/>
  <c r="J884" i="1" s="1"/>
  <c r="O884" i="1" l="1"/>
  <c r="R884" i="1" s="1"/>
  <c r="M887" i="1"/>
  <c r="N887" i="1" s="1"/>
  <c r="P887" i="1"/>
  <c r="Q887" i="1"/>
  <c r="L888" i="1"/>
  <c r="F885" i="1"/>
  <c r="J885" i="1" s="1"/>
  <c r="T882" i="1"/>
  <c r="AF882" i="1" s="1"/>
  <c r="S883" i="1"/>
  <c r="X902" i="1"/>
  <c r="A903" i="1"/>
  <c r="K902" i="1"/>
  <c r="AB907" i="1"/>
  <c r="C902" i="1"/>
  <c r="AJ902" i="1"/>
  <c r="Y901" i="1"/>
  <c r="I902" i="1"/>
  <c r="H902" i="1" s="1"/>
  <c r="Z901" i="1"/>
  <c r="AA901" i="1" s="1"/>
  <c r="AH901" i="1" s="1"/>
  <c r="AC886" i="1"/>
  <c r="AE886" i="1" s="1"/>
  <c r="G886" i="1"/>
  <c r="O885" i="1" l="1"/>
  <c r="R885" i="1" s="1"/>
  <c r="AC887" i="1"/>
  <c r="AE887" i="1" s="1"/>
  <c r="G887" i="1"/>
  <c r="T883" i="1"/>
  <c r="AF883" i="1" s="1"/>
  <c r="S884" i="1"/>
  <c r="F886" i="1"/>
  <c r="O886" i="1" s="1"/>
  <c r="R886" i="1" s="1"/>
  <c r="M888" i="1"/>
  <c r="N888" i="1" s="1"/>
  <c r="L889" i="1"/>
  <c r="A904" i="1"/>
  <c r="X903" i="1"/>
  <c r="K903" i="1"/>
  <c r="AB908" i="1"/>
  <c r="C903" i="1"/>
  <c r="AJ903" i="1"/>
  <c r="Z902" i="1"/>
  <c r="AA902" i="1" s="1"/>
  <c r="AH902" i="1" s="1"/>
  <c r="Y902" i="1"/>
  <c r="I903" i="1"/>
  <c r="H903" i="1" s="1"/>
  <c r="J886" i="1" l="1"/>
  <c r="G888" i="1"/>
  <c r="AC888" i="1"/>
  <c r="AE888" i="1" s="1"/>
  <c r="AB909" i="1"/>
  <c r="Z903" i="1"/>
  <c r="AA903" i="1" s="1"/>
  <c r="AH903" i="1" s="1"/>
  <c r="C904" i="1"/>
  <c r="AJ904" i="1"/>
  <c r="Y903" i="1"/>
  <c r="I904" i="1"/>
  <c r="H904" i="1" s="1"/>
  <c r="M889" i="1"/>
  <c r="N889" i="1" s="1"/>
  <c r="L890" i="1"/>
  <c r="T884" i="1"/>
  <c r="AF884" i="1" s="1"/>
  <c r="S885" i="1"/>
  <c r="F887" i="1"/>
  <c r="O887" i="1" s="1"/>
  <c r="K904" i="1"/>
  <c r="X904" i="1"/>
  <c r="A905" i="1"/>
  <c r="J887" i="1" l="1"/>
  <c r="R887" i="1"/>
  <c r="P888" i="1"/>
  <c r="AC889" i="1"/>
  <c r="AE889" i="1" s="1"/>
  <c r="G889" i="1"/>
  <c r="AB910" i="1"/>
  <c r="A906" i="1"/>
  <c r="X905" i="1"/>
  <c r="K905" i="1"/>
  <c r="Y904" i="1"/>
  <c r="C905" i="1"/>
  <c r="AJ905" i="1"/>
  <c r="Z904" i="1"/>
  <c r="AA904" i="1" s="1"/>
  <c r="AH904" i="1" s="1"/>
  <c r="I905" i="1"/>
  <c r="H905" i="1" s="1"/>
  <c r="M890" i="1"/>
  <c r="N890" i="1" s="1"/>
  <c r="L891" i="1"/>
  <c r="F888" i="1"/>
  <c r="J888" i="1" s="1"/>
  <c r="T885" i="1"/>
  <c r="AF885" i="1" s="1"/>
  <c r="S886" i="1"/>
  <c r="O888" i="1" l="1"/>
  <c r="T886" i="1"/>
  <c r="AF886" i="1" s="1"/>
  <c r="S887" i="1"/>
  <c r="X906" i="1"/>
  <c r="K906" i="1"/>
  <c r="A907" i="1"/>
  <c r="AB911" i="1"/>
  <c r="Q888" i="1"/>
  <c r="Q889" i="1" s="1"/>
  <c r="Q890" i="1" s="1"/>
  <c r="Q891" i="1" s="1"/>
  <c r="P889" i="1"/>
  <c r="P890" i="1" s="1"/>
  <c r="P891" i="1" s="1"/>
  <c r="G890" i="1"/>
  <c r="AC890" i="1"/>
  <c r="AE890" i="1" s="1"/>
  <c r="M891" i="1"/>
  <c r="N891" i="1" s="1"/>
  <c r="L892" i="1"/>
  <c r="C906" i="1"/>
  <c r="Z905" i="1"/>
  <c r="AA905" i="1" s="1"/>
  <c r="AH905" i="1" s="1"/>
  <c r="Y905" i="1"/>
  <c r="AJ906" i="1"/>
  <c r="I906" i="1"/>
  <c r="H906" i="1" s="1"/>
  <c r="F889" i="1"/>
  <c r="J889" i="1" s="1"/>
  <c r="O889" i="1" l="1"/>
  <c r="R889" i="1" s="1"/>
  <c r="F890" i="1"/>
  <c r="O890" i="1" s="1"/>
  <c r="R890" i="1" s="1"/>
  <c r="I907" i="1"/>
  <c r="H907" i="1" s="1"/>
  <c r="Y906" i="1"/>
  <c r="Z906" i="1"/>
  <c r="AA906" i="1" s="1"/>
  <c r="AH906" i="1" s="1"/>
  <c r="C907" i="1"/>
  <c r="AJ907" i="1"/>
  <c r="R888" i="1"/>
  <c r="T887" i="1"/>
  <c r="S888" i="1"/>
  <c r="AC891" i="1"/>
  <c r="AE891" i="1" s="1"/>
  <c r="G891" i="1"/>
  <c r="X907" i="1"/>
  <c r="A908" i="1"/>
  <c r="K907" i="1"/>
  <c r="M892" i="1"/>
  <c r="N892" i="1" s="1"/>
  <c r="P892" i="1"/>
  <c r="Q892" i="1"/>
  <c r="L893" i="1"/>
  <c r="AB912" i="1"/>
  <c r="J890" i="1" l="1"/>
  <c r="AB913" i="1"/>
  <c r="AJ908" i="1"/>
  <c r="Y907" i="1"/>
  <c r="I908" i="1"/>
  <c r="H908" i="1" s="1"/>
  <c r="Z907" i="1"/>
  <c r="AA907" i="1" s="1"/>
  <c r="AH907" i="1" s="1"/>
  <c r="C908" i="1"/>
  <c r="T888" i="1"/>
  <c r="AF888" i="1" s="1"/>
  <c r="S889" i="1"/>
  <c r="AC892" i="1"/>
  <c r="AE892" i="1" s="1"/>
  <c r="G892" i="1"/>
  <c r="AF887" i="1"/>
  <c r="AA887" i="1"/>
  <c r="M893" i="1"/>
  <c r="N893" i="1" s="1"/>
  <c r="P893" i="1"/>
  <c r="Q893" i="1"/>
  <c r="L894" i="1"/>
  <c r="F891" i="1"/>
  <c r="J891" i="1" s="1"/>
  <c r="X908" i="1"/>
  <c r="A909" i="1"/>
  <c r="K908" i="1"/>
  <c r="X909" i="1" l="1"/>
  <c r="K909" i="1"/>
  <c r="A910" i="1"/>
  <c r="O891" i="1"/>
  <c r="R891" i="1" s="1"/>
  <c r="F892" i="1"/>
  <c r="O892" i="1" s="1"/>
  <c r="R892" i="1" s="1"/>
  <c r="AC893" i="1"/>
  <c r="AE893" i="1" s="1"/>
  <c r="G893" i="1"/>
  <c r="Z908" i="1"/>
  <c r="AA908" i="1" s="1"/>
  <c r="AH908" i="1" s="1"/>
  <c r="C909" i="1"/>
  <c r="AJ909" i="1"/>
  <c r="Y908" i="1"/>
  <c r="I909" i="1"/>
  <c r="H909" i="1" s="1"/>
  <c r="M894" i="1"/>
  <c r="N894" i="1" s="1"/>
  <c r="P894" i="1"/>
  <c r="Q894" i="1"/>
  <c r="L895" i="1"/>
  <c r="AH887" i="1"/>
  <c r="T889" i="1"/>
  <c r="AF889" i="1" s="1"/>
  <c r="S890" i="1"/>
  <c r="AB914" i="1"/>
  <c r="J892" i="1" l="1"/>
  <c r="AC894" i="1"/>
  <c r="AE894" i="1" s="1"/>
  <c r="G894" i="1"/>
  <c r="C910" i="1"/>
  <c r="Y909" i="1"/>
  <c r="AJ910" i="1"/>
  <c r="Z909" i="1"/>
  <c r="AA909" i="1" s="1"/>
  <c r="AH909" i="1" s="1"/>
  <c r="I910" i="1"/>
  <c r="H910" i="1" s="1"/>
  <c r="AB915" i="1"/>
  <c r="M895" i="1"/>
  <c r="N895" i="1" s="1"/>
  <c r="P895" i="1"/>
  <c r="Q895" i="1"/>
  <c r="L896" i="1"/>
  <c r="F893" i="1"/>
  <c r="O893" i="1" s="1"/>
  <c r="R893" i="1" s="1"/>
  <c r="T890" i="1"/>
  <c r="AF890" i="1" s="1"/>
  <c r="S891" i="1"/>
  <c r="K910" i="1"/>
  <c r="A911" i="1"/>
  <c r="X910" i="1"/>
  <c r="M896" i="1" l="1"/>
  <c r="N896" i="1" s="1"/>
  <c r="P896" i="1"/>
  <c r="Q896" i="1"/>
  <c r="L897" i="1"/>
  <c r="AB916" i="1"/>
  <c r="AJ911" i="1"/>
  <c r="Y910" i="1"/>
  <c r="I911" i="1"/>
  <c r="H911" i="1" s="1"/>
  <c r="C911" i="1"/>
  <c r="Z910" i="1"/>
  <c r="AA910" i="1" s="1"/>
  <c r="AH910" i="1" s="1"/>
  <c r="J893" i="1"/>
  <c r="K911" i="1"/>
  <c r="A912" i="1"/>
  <c r="X911" i="1"/>
  <c r="T891" i="1"/>
  <c r="AF891" i="1" s="1"/>
  <c r="S892" i="1"/>
  <c r="AC895" i="1"/>
  <c r="AE895" i="1" s="1"/>
  <c r="G895" i="1"/>
  <c r="F894" i="1"/>
  <c r="J894" i="1" s="1"/>
  <c r="T892" i="1" l="1"/>
  <c r="AF892" i="1" s="1"/>
  <c r="S893" i="1"/>
  <c r="A913" i="1"/>
  <c r="X912" i="1"/>
  <c r="K912" i="1"/>
  <c r="M897" i="1"/>
  <c r="N897" i="1" s="1"/>
  <c r="P897" i="1"/>
  <c r="Q897" i="1"/>
  <c r="L898" i="1"/>
  <c r="F895" i="1"/>
  <c r="J895" i="1" s="1"/>
  <c r="O894" i="1"/>
  <c r="R894" i="1" s="1"/>
  <c r="Y911" i="1"/>
  <c r="C912" i="1"/>
  <c r="Z911" i="1"/>
  <c r="AA911" i="1" s="1"/>
  <c r="AH911" i="1" s="1"/>
  <c r="AJ912" i="1"/>
  <c r="I912" i="1"/>
  <c r="H912" i="1" s="1"/>
  <c r="AB917" i="1"/>
  <c r="AC896" i="1"/>
  <c r="AE896" i="1" s="1"/>
  <c r="G896" i="1"/>
  <c r="O895" i="1" l="1"/>
  <c r="R895" i="1" s="1"/>
  <c r="A914" i="1"/>
  <c r="X913" i="1"/>
  <c r="K913" i="1"/>
  <c r="AC897" i="1"/>
  <c r="AE897" i="1" s="1"/>
  <c r="G897" i="1"/>
  <c r="T893" i="1"/>
  <c r="AF893" i="1" s="1"/>
  <c r="S894" i="1"/>
  <c r="AB918" i="1"/>
  <c r="M898" i="1"/>
  <c r="N898" i="1" s="1"/>
  <c r="P898" i="1"/>
  <c r="Q898" i="1"/>
  <c r="L899" i="1"/>
  <c r="F896" i="1"/>
  <c r="O896" i="1" s="1"/>
  <c r="R896" i="1" s="1"/>
  <c r="I913" i="1"/>
  <c r="H913" i="1" s="1"/>
  <c r="Y912" i="1"/>
  <c r="Z912" i="1"/>
  <c r="AA912" i="1" s="1"/>
  <c r="AH912" i="1" s="1"/>
  <c r="C913" i="1"/>
  <c r="AJ913" i="1"/>
  <c r="J896" i="1" l="1"/>
  <c r="AC898" i="1"/>
  <c r="AE898" i="1" s="1"/>
  <c r="G898" i="1"/>
  <c r="AB919" i="1"/>
  <c r="X914" i="1"/>
  <c r="K914" i="1"/>
  <c r="A915" i="1"/>
  <c r="M899" i="1"/>
  <c r="N899" i="1" s="1"/>
  <c r="P899" i="1"/>
  <c r="Q899" i="1"/>
  <c r="L900" i="1"/>
  <c r="T894" i="1"/>
  <c r="AF894" i="1" s="1"/>
  <c r="S895" i="1"/>
  <c r="F897" i="1"/>
  <c r="J897" i="1" s="1"/>
  <c r="AJ914" i="1"/>
  <c r="I914" i="1"/>
  <c r="H914" i="1" s="1"/>
  <c r="Y913" i="1"/>
  <c r="C914" i="1"/>
  <c r="Z913" i="1"/>
  <c r="AA913" i="1" s="1"/>
  <c r="AH913" i="1" s="1"/>
  <c r="O897" i="1" l="1"/>
  <c r="R897" i="1" s="1"/>
  <c r="AC899" i="1"/>
  <c r="AE899" i="1" s="1"/>
  <c r="G899" i="1"/>
  <c r="M900" i="1"/>
  <c r="N900" i="1" s="1"/>
  <c r="P900" i="1"/>
  <c r="Q900" i="1"/>
  <c r="L901" i="1"/>
  <c r="K915" i="1"/>
  <c r="A916" i="1"/>
  <c r="X915" i="1"/>
  <c r="AB920" i="1"/>
  <c r="F898" i="1"/>
  <c r="J898" i="1" s="1"/>
  <c r="T895" i="1"/>
  <c r="AF895" i="1" s="1"/>
  <c r="S896" i="1"/>
  <c r="Y914" i="1"/>
  <c r="C915" i="1"/>
  <c r="Z914" i="1"/>
  <c r="AA914" i="1" s="1"/>
  <c r="AH914" i="1" s="1"/>
  <c r="I915" i="1"/>
  <c r="H915" i="1" s="1"/>
  <c r="AJ915" i="1"/>
  <c r="O898" i="1" l="1"/>
  <c r="R898" i="1" s="1"/>
  <c r="AC900" i="1"/>
  <c r="AE900" i="1" s="1"/>
  <c r="G900" i="1"/>
  <c r="M901" i="1"/>
  <c r="N901" i="1" s="1"/>
  <c r="P901" i="1"/>
  <c r="Q901" i="1"/>
  <c r="L902" i="1"/>
  <c r="F899" i="1"/>
  <c r="J899" i="1" s="1"/>
  <c r="T896" i="1"/>
  <c r="AF896" i="1" s="1"/>
  <c r="S897" i="1"/>
  <c r="Y915" i="1"/>
  <c r="I916" i="1"/>
  <c r="H916" i="1" s="1"/>
  <c r="Z915" i="1"/>
  <c r="AA915" i="1" s="1"/>
  <c r="AH915" i="1" s="1"/>
  <c r="C916" i="1"/>
  <c r="AJ916" i="1"/>
  <c r="AB921" i="1"/>
  <c r="K916" i="1"/>
  <c r="X916" i="1"/>
  <c r="A917" i="1"/>
  <c r="K917" i="1" l="1"/>
  <c r="X917" i="1"/>
  <c r="A918" i="1"/>
  <c r="O899" i="1"/>
  <c r="R899" i="1" s="1"/>
  <c r="F900" i="1"/>
  <c r="O900" i="1" s="1"/>
  <c r="R900" i="1" s="1"/>
  <c r="I917" i="1"/>
  <c r="H917" i="1" s="1"/>
  <c r="Y916" i="1"/>
  <c r="C917" i="1"/>
  <c r="AJ917" i="1"/>
  <c r="Z916" i="1"/>
  <c r="AA916" i="1" s="1"/>
  <c r="AH916" i="1" s="1"/>
  <c r="AB922" i="1"/>
  <c r="T897" i="1"/>
  <c r="AF897" i="1" s="1"/>
  <c r="S898" i="1"/>
  <c r="AC901" i="1"/>
  <c r="AE901" i="1" s="1"/>
  <c r="G901" i="1"/>
  <c r="M902" i="1"/>
  <c r="N902" i="1" s="1"/>
  <c r="P902" i="1"/>
  <c r="Q902" i="1"/>
  <c r="L903" i="1"/>
  <c r="J900" i="1" l="1"/>
  <c r="AC902" i="1"/>
  <c r="AE902" i="1" s="1"/>
  <c r="G902" i="1"/>
  <c r="T898" i="1"/>
  <c r="AF898" i="1" s="1"/>
  <c r="S899" i="1"/>
  <c r="I918" i="1"/>
  <c r="H918" i="1" s="1"/>
  <c r="Y917" i="1"/>
  <c r="Z917" i="1"/>
  <c r="AA917" i="1" s="1"/>
  <c r="AH917" i="1" s="1"/>
  <c r="C918" i="1"/>
  <c r="AJ918" i="1"/>
  <c r="M903" i="1"/>
  <c r="N903" i="1" s="1"/>
  <c r="P903" i="1"/>
  <c r="Q903" i="1"/>
  <c r="L904" i="1"/>
  <c r="F901" i="1"/>
  <c r="J901" i="1" s="1"/>
  <c r="AB923" i="1"/>
  <c r="X918" i="1"/>
  <c r="K918" i="1"/>
  <c r="A919" i="1"/>
  <c r="Z918" i="1" l="1"/>
  <c r="C919" i="1"/>
  <c r="Y918" i="1"/>
  <c r="AJ919" i="1"/>
  <c r="I919" i="1"/>
  <c r="H919" i="1" s="1"/>
  <c r="K919" i="1"/>
  <c r="A920" i="1"/>
  <c r="X919" i="1"/>
  <c r="AB924" i="1"/>
  <c r="M904" i="1"/>
  <c r="N904" i="1" s="1"/>
  <c r="P904" i="1"/>
  <c r="Q904" i="1"/>
  <c r="L905" i="1"/>
  <c r="O901" i="1"/>
  <c r="R901" i="1" s="1"/>
  <c r="F902" i="1"/>
  <c r="O902" i="1" s="1"/>
  <c r="R902" i="1" s="1"/>
  <c r="AC903" i="1"/>
  <c r="AE903" i="1" s="1"/>
  <c r="G903" i="1"/>
  <c r="T899" i="1"/>
  <c r="AF899" i="1" s="1"/>
  <c r="S900" i="1"/>
  <c r="F903" i="1" l="1"/>
  <c r="O903" i="1" s="1"/>
  <c r="R903" i="1" s="1"/>
  <c r="J902" i="1"/>
  <c r="AB925" i="1"/>
  <c r="T900" i="1"/>
  <c r="AF900" i="1" s="1"/>
  <c r="S901" i="1"/>
  <c r="Z919" i="1"/>
  <c r="AA919" i="1" s="1"/>
  <c r="AH919" i="1" s="1"/>
  <c r="C920" i="1"/>
  <c r="AJ920" i="1"/>
  <c r="I920" i="1"/>
  <c r="H920" i="1" s="1"/>
  <c r="Y919" i="1"/>
  <c r="AC904" i="1"/>
  <c r="AE904" i="1" s="1"/>
  <c r="G904" i="1"/>
  <c r="M905" i="1"/>
  <c r="N905" i="1" s="1"/>
  <c r="P905" i="1"/>
  <c r="Q905" i="1"/>
  <c r="L906" i="1"/>
  <c r="X920" i="1"/>
  <c r="K920" i="1"/>
  <c r="A921" i="1"/>
  <c r="J903" i="1" l="1"/>
  <c r="AJ921" i="1"/>
  <c r="I921" i="1"/>
  <c r="H921" i="1" s="1"/>
  <c r="Y920" i="1"/>
  <c r="Z920" i="1"/>
  <c r="AA920" i="1" s="1"/>
  <c r="AH920" i="1" s="1"/>
  <c r="C921" i="1"/>
  <c r="X921" i="1"/>
  <c r="K921" i="1"/>
  <c r="A922" i="1"/>
  <c r="M906" i="1"/>
  <c r="N906" i="1" s="1"/>
  <c r="P906" i="1"/>
  <c r="Q906" i="1"/>
  <c r="L907" i="1"/>
  <c r="T901" i="1"/>
  <c r="AF901" i="1" s="1"/>
  <c r="S902" i="1"/>
  <c r="F904" i="1"/>
  <c r="O904" i="1" s="1"/>
  <c r="R904" i="1" s="1"/>
  <c r="AC905" i="1"/>
  <c r="AE905" i="1" s="1"/>
  <c r="G905" i="1"/>
  <c r="AB926" i="1"/>
  <c r="J904" i="1" l="1"/>
  <c r="AC906" i="1"/>
  <c r="AE906" i="1" s="1"/>
  <c r="G906" i="1"/>
  <c r="I922" i="1"/>
  <c r="H922" i="1" s="1"/>
  <c r="Z921" i="1"/>
  <c r="AA921" i="1" s="1"/>
  <c r="AH921" i="1" s="1"/>
  <c r="C922" i="1"/>
  <c r="Y921" i="1"/>
  <c r="AJ922" i="1"/>
  <c r="M907" i="1"/>
  <c r="N907" i="1" s="1"/>
  <c r="P907" i="1"/>
  <c r="Q907" i="1"/>
  <c r="L908" i="1"/>
  <c r="AB927" i="1"/>
  <c r="F905" i="1"/>
  <c r="J905" i="1" s="1"/>
  <c r="T902" i="1"/>
  <c r="AF902" i="1" s="1"/>
  <c r="S903" i="1"/>
  <c r="K922" i="1"/>
  <c r="A923" i="1"/>
  <c r="X922" i="1"/>
  <c r="O905" i="1" l="1"/>
  <c r="R905" i="1" s="1"/>
  <c r="A924" i="1"/>
  <c r="X923" i="1"/>
  <c r="K923" i="1"/>
  <c r="AB928" i="1"/>
  <c r="AC907" i="1"/>
  <c r="AE907" i="1" s="1"/>
  <c r="G907" i="1"/>
  <c r="F906" i="1"/>
  <c r="O906" i="1" s="1"/>
  <c r="R906" i="1" s="1"/>
  <c r="M908" i="1"/>
  <c r="N908" i="1" s="1"/>
  <c r="P908" i="1"/>
  <c r="Q908" i="1"/>
  <c r="L909" i="1"/>
  <c r="I923" i="1"/>
  <c r="H923" i="1" s="1"/>
  <c r="Y922" i="1"/>
  <c r="C923" i="1"/>
  <c r="Z922" i="1"/>
  <c r="AA922" i="1" s="1"/>
  <c r="AH922" i="1" s="1"/>
  <c r="AJ923" i="1"/>
  <c r="T903" i="1"/>
  <c r="AF903" i="1" s="1"/>
  <c r="S904" i="1"/>
  <c r="J906" i="1" l="1"/>
  <c r="AC908" i="1"/>
  <c r="AE908" i="1" s="1"/>
  <c r="G908" i="1"/>
  <c r="AB929" i="1"/>
  <c r="M909" i="1"/>
  <c r="N909" i="1" s="1"/>
  <c r="P909" i="1"/>
  <c r="Q909" i="1"/>
  <c r="L910" i="1"/>
  <c r="Z923" i="1"/>
  <c r="AA923" i="1" s="1"/>
  <c r="AH923" i="1" s="1"/>
  <c r="C924" i="1"/>
  <c r="AJ924" i="1"/>
  <c r="I924" i="1"/>
  <c r="H924" i="1" s="1"/>
  <c r="Y923" i="1"/>
  <c r="T904" i="1"/>
  <c r="AF904" i="1" s="1"/>
  <c r="S905" i="1"/>
  <c r="F907" i="1"/>
  <c r="O907" i="1" s="1"/>
  <c r="R907" i="1" s="1"/>
  <c r="K924" i="1"/>
  <c r="X924" i="1"/>
  <c r="A925" i="1"/>
  <c r="AJ925" i="1" l="1"/>
  <c r="Y924" i="1"/>
  <c r="I925" i="1"/>
  <c r="H925" i="1" s="1"/>
  <c r="Z924" i="1"/>
  <c r="AA924" i="1" s="1"/>
  <c r="AH924" i="1" s="1"/>
  <c r="C925" i="1"/>
  <c r="AC909" i="1"/>
  <c r="AE909" i="1" s="1"/>
  <c r="G909" i="1"/>
  <c r="J907" i="1"/>
  <c r="T905" i="1"/>
  <c r="AF905" i="1" s="1"/>
  <c r="S906" i="1"/>
  <c r="M910" i="1"/>
  <c r="N910" i="1" s="1"/>
  <c r="P910" i="1"/>
  <c r="Q910" i="1"/>
  <c r="L911" i="1"/>
  <c r="AB930" i="1"/>
  <c r="A926" i="1"/>
  <c r="X925" i="1"/>
  <c r="K925" i="1"/>
  <c r="F908" i="1"/>
  <c r="O908" i="1" s="1"/>
  <c r="R908" i="1" s="1"/>
  <c r="J908" i="1" l="1"/>
  <c r="AB931" i="1"/>
  <c r="I926" i="1"/>
  <c r="H926" i="1" s="1"/>
  <c r="Z925" i="1"/>
  <c r="AA925" i="1" s="1"/>
  <c r="AH925" i="1" s="1"/>
  <c r="Y925" i="1"/>
  <c r="C926" i="1"/>
  <c r="AJ926" i="1"/>
  <c r="AC910" i="1"/>
  <c r="AE910" i="1" s="1"/>
  <c r="G910" i="1"/>
  <c r="T906" i="1"/>
  <c r="AF906" i="1" s="1"/>
  <c r="S907" i="1"/>
  <c r="F909" i="1"/>
  <c r="J909" i="1" s="1"/>
  <c r="X926" i="1"/>
  <c r="K926" i="1"/>
  <c r="A927" i="1"/>
  <c r="M911" i="1"/>
  <c r="N911" i="1" s="1"/>
  <c r="P911" i="1"/>
  <c r="Q911" i="1"/>
  <c r="L912" i="1"/>
  <c r="M912" i="1" l="1"/>
  <c r="N912" i="1" s="1"/>
  <c r="P912" i="1"/>
  <c r="Q912" i="1"/>
  <c r="L913" i="1"/>
  <c r="A928" i="1"/>
  <c r="X927" i="1"/>
  <c r="K927" i="1"/>
  <c r="T907" i="1"/>
  <c r="AF907" i="1" s="1"/>
  <c r="S908" i="1"/>
  <c r="O909" i="1"/>
  <c r="R909" i="1" s="1"/>
  <c r="AC911" i="1"/>
  <c r="AE911" i="1" s="1"/>
  <c r="G911" i="1"/>
  <c r="C927" i="1"/>
  <c r="Y926" i="1"/>
  <c r="I927" i="1"/>
  <c r="H927" i="1" s="1"/>
  <c r="AJ927" i="1"/>
  <c r="Z926" i="1"/>
  <c r="AA926" i="1" s="1"/>
  <c r="AH926" i="1" s="1"/>
  <c r="F910" i="1"/>
  <c r="J910" i="1" s="1"/>
  <c r="AB932" i="1"/>
  <c r="T908" i="1" l="1"/>
  <c r="AF908" i="1" s="1"/>
  <c r="S909" i="1"/>
  <c r="AB933" i="1"/>
  <c r="AJ928" i="1"/>
  <c r="I928" i="1"/>
  <c r="H928" i="1" s="1"/>
  <c r="Y927" i="1"/>
  <c r="C928" i="1"/>
  <c r="Z927" i="1"/>
  <c r="AA927" i="1" s="1"/>
  <c r="AH927" i="1" s="1"/>
  <c r="AC912" i="1"/>
  <c r="AE912" i="1" s="1"/>
  <c r="G912" i="1"/>
  <c r="O910" i="1"/>
  <c r="R910" i="1" s="1"/>
  <c r="A929" i="1"/>
  <c r="X928" i="1"/>
  <c r="K928" i="1"/>
  <c r="F911" i="1"/>
  <c r="O911" i="1" s="1"/>
  <c r="R911" i="1" s="1"/>
  <c r="M913" i="1"/>
  <c r="N913" i="1" s="1"/>
  <c r="P913" i="1"/>
  <c r="Q913" i="1"/>
  <c r="L914" i="1"/>
  <c r="J911" i="1" l="1"/>
  <c r="Z928" i="1"/>
  <c r="AA928" i="1" s="1"/>
  <c r="AH928" i="1" s="1"/>
  <c r="C929" i="1"/>
  <c r="Y928" i="1"/>
  <c r="AJ929" i="1"/>
  <c r="I929" i="1"/>
  <c r="H929" i="1" s="1"/>
  <c r="K929" i="1"/>
  <c r="X929" i="1"/>
  <c r="A930" i="1"/>
  <c r="F912" i="1"/>
  <c r="J912" i="1" s="1"/>
  <c r="AB934" i="1"/>
  <c r="AC913" i="1"/>
  <c r="AE913" i="1" s="1"/>
  <c r="G913" i="1"/>
  <c r="T909" i="1"/>
  <c r="AF909" i="1" s="1"/>
  <c r="S910" i="1"/>
  <c r="M914" i="1"/>
  <c r="N914" i="1" s="1"/>
  <c r="P914" i="1"/>
  <c r="Q914" i="1"/>
  <c r="L915" i="1"/>
  <c r="O912" i="1" l="1"/>
  <c r="R912" i="1" s="1"/>
  <c r="AB935" i="1"/>
  <c r="I930" i="1"/>
  <c r="H930" i="1" s="1"/>
  <c r="Y929" i="1"/>
  <c r="Z929" i="1"/>
  <c r="AA929" i="1" s="1"/>
  <c r="AH929" i="1" s="1"/>
  <c r="C930" i="1"/>
  <c r="AJ930" i="1"/>
  <c r="AC914" i="1"/>
  <c r="AE914" i="1" s="1"/>
  <c r="G914" i="1"/>
  <c r="F913" i="1"/>
  <c r="J913" i="1" s="1"/>
  <c r="T910" i="1"/>
  <c r="AF910" i="1" s="1"/>
  <c r="S911" i="1"/>
  <c r="M915" i="1"/>
  <c r="N915" i="1" s="1"/>
  <c r="P915" i="1"/>
  <c r="Q915" i="1"/>
  <c r="L916" i="1"/>
  <c r="A931" i="1"/>
  <c r="X930" i="1"/>
  <c r="K930" i="1"/>
  <c r="X931" i="1" l="1"/>
  <c r="K931" i="1"/>
  <c r="A932" i="1"/>
  <c r="F914" i="1"/>
  <c r="O914" i="1" s="1"/>
  <c r="R914" i="1" s="1"/>
  <c r="M916" i="1"/>
  <c r="N916" i="1" s="1"/>
  <c r="P916" i="1"/>
  <c r="Q916" i="1"/>
  <c r="L917" i="1"/>
  <c r="T911" i="1"/>
  <c r="AF911" i="1" s="1"/>
  <c r="S912" i="1"/>
  <c r="O913" i="1"/>
  <c r="R913" i="1" s="1"/>
  <c r="AB936" i="1"/>
  <c r="AC915" i="1"/>
  <c r="AE915" i="1" s="1"/>
  <c r="G915" i="1"/>
  <c r="AJ931" i="1"/>
  <c r="Z930" i="1"/>
  <c r="AA930" i="1" s="1"/>
  <c r="AH930" i="1" s="1"/>
  <c r="I931" i="1"/>
  <c r="H931" i="1" s="1"/>
  <c r="Y930" i="1"/>
  <c r="C931" i="1"/>
  <c r="AC916" i="1" l="1"/>
  <c r="AE916" i="1" s="1"/>
  <c r="G916" i="1"/>
  <c r="X932" i="1"/>
  <c r="A933" i="1"/>
  <c r="K932" i="1"/>
  <c r="AJ932" i="1"/>
  <c r="Y931" i="1"/>
  <c r="I932" i="1"/>
  <c r="H932" i="1" s="1"/>
  <c r="Z931" i="1"/>
  <c r="AA931" i="1" s="1"/>
  <c r="AH931" i="1" s="1"/>
  <c r="C932" i="1"/>
  <c r="AB937" i="1"/>
  <c r="F915" i="1"/>
  <c r="O915" i="1" s="1"/>
  <c r="R915" i="1" s="1"/>
  <c r="M917" i="1"/>
  <c r="N917" i="1" s="1"/>
  <c r="P917" i="1"/>
  <c r="Q917" i="1"/>
  <c r="L918" i="1"/>
  <c r="J914" i="1"/>
  <c r="T912" i="1"/>
  <c r="AF912" i="1" s="1"/>
  <c r="S913" i="1"/>
  <c r="J915" i="1" l="1"/>
  <c r="T913" i="1"/>
  <c r="AF913" i="1" s="1"/>
  <c r="S914" i="1"/>
  <c r="AJ933" i="1"/>
  <c r="Y932" i="1"/>
  <c r="I933" i="1"/>
  <c r="H933" i="1" s="1"/>
  <c r="Z932" i="1"/>
  <c r="AA932" i="1" s="1"/>
  <c r="AH932" i="1" s="1"/>
  <c r="C933" i="1"/>
  <c r="AC917" i="1"/>
  <c r="AE917" i="1" s="1"/>
  <c r="G917" i="1"/>
  <c r="F916" i="1"/>
  <c r="J916" i="1" s="1"/>
  <c r="M918" i="1"/>
  <c r="N918" i="1" s="1"/>
  <c r="P918" i="1"/>
  <c r="Q918" i="1"/>
  <c r="L919" i="1"/>
  <c r="AB938" i="1"/>
  <c r="X933" i="1"/>
  <c r="A934" i="1"/>
  <c r="K933" i="1"/>
  <c r="Z933" i="1" l="1"/>
  <c r="AA933" i="1" s="1"/>
  <c r="AH933" i="1" s="1"/>
  <c r="AJ934" i="1"/>
  <c r="I934" i="1"/>
  <c r="H934" i="1" s="1"/>
  <c r="Y933" i="1"/>
  <c r="C934" i="1"/>
  <c r="M919" i="1"/>
  <c r="N919" i="1" s="1"/>
  <c r="L920" i="1"/>
  <c r="F917" i="1"/>
  <c r="O917" i="1" s="1"/>
  <c r="R917" i="1" s="1"/>
  <c r="O916" i="1"/>
  <c r="R916" i="1" s="1"/>
  <c r="T914" i="1"/>
  <c r="AF914" i="1" s="1"/>
  <c r="S915" i="1"/>
  <c r="AC918" i="1"/>
  <c r="AE918" i="1" s="1"/>
  <c r="G918" i="1"/>
  <c r="AB939" i="1"/>
  <c r="X934" i="1"/>
  <c r="A935" i="1"/>
  <c r="K934" i="1"/>
  <c r="J917" i="1" l="1"/>
  <c r="AB940" i="1"/>
  <c r="F918" i="1"/>
  <c r="J918" i="1" s="1"/>
  <c r="T915" i="1"/>
  <c r="AF915" i="1" s="1"/>
  <c r="S916" i="1"/>
  <c r="X935" i="1"/>
  <c r="A936" i="1"/>
  <c r="K935" i="1"/>
  <c r="M920" i="1"/>
  <c r="N920" i="1" s="1"/>
  <c r="L921" i="1"/>
  <c r="Y934" i="1"/>
  <c r="Z934" i="1"/>
  <c r="AA934" i="1" s="1"/>
  <c r="AH934" i="1" s="1"/>
  <c r="C935" i="1"/>
  <c r="I935" i="1"/>
  <c r="H935" i="1" s="1"/>
  <c r="AJ935" i="1"/>
  <c r="G919" i="1"/>
  <c r="AC919" i="1"/>
  <c r="AE919" i="1" s="1"/>
  <c r="O918" i="1" l="1"/>
  <c r="R918" i="1" s="1"/>
  <c r="M921" i="1"/>
  <c r="N921" i="1" s="1"/>
  <c r="L922" i="1"/>
  <c r="K936" i="1"/>
  <c r="X936" i="1"/>
  <c r="A937" i="1"/>
  <c r="AB941" i="1"/>
  <c r="AC920" i="1"/>
  <c r="AE920" i="1" s="1"/>
  <c r="G920" i="1"/>
  <c r="T916" i="1"/>
  <c r="AF916" i="1" s="1"/>
  <c r="S917" i="1"/>
  <c r="F919" i="1"/>
  <c r="J919" i="1" s="1"/>
  <c r="I936" i="1"/>
  <c r="H936" i="1" s="1"/>
  <c r="Y935" i="1"/>
  <c r="C936" i="1"/>
  <c r="Z935" i="1"/>
  <c r="AA935" i="1" s="1"/>
  <c r="AH935" i="1" s="1"/>
  <c r="AJ936" i="1"/>
  <c r="P919" i="1" l="1"/>
  <c r="Q919" i="1" s="1"/>
  <c r="Q920" i="1" s="1"/>
  <c r="Q921" i="1" s="1"/>
  <c r="Q922" i="1" s="1"/>
  <c r="T917" i="1"/>
  <c r="AF917" i="1" s="1"/>
  <c r="S918" i="1"/>
  <c r="AB942" i="1"/>
  <c r="M922" i="1"/>
  <c r="N922" i="1" s="1"/>
  <c r="L923" i="1"/>
  <c r="O919" i="1"/>
  <c r="A938" i="1"/>
  <c r="X937" i="1"/>
  <c r="K937" i="1"/>
  <c r="F920" i="1"/>
  <c r="J920" i="1" s="1"/>
  <c r="Y936" i="1"/>
  <c r="C937" i="1"/>
  <c r="Z936" i="1"/>
  <c r="AA936" i="1" s="1"/>
  <c r="AH936" i="1" s="1"/>
  <c r="AJ937" i="1"/>
  <c r="I937" i="1"/>
  <c r="H937" i="1" s="1"/>
  <c r="G921" i="1"/>
  <c r="AC921" i="1"/>
  <c r="AE921" i="1" s="1"/>
  <c r="P920" i="1" l="1"/>
  <c r="P921" i="1" s="1"/>
  <c r="P922" i="1" s="1"/>
  <c r="P923" i="1" s="1"/>
  <c r="O920" i="1"/>
  <c r="R920" i="1" s="1"/>
  <c r="Z937" i="1"/>
  <c r="AA937" i="1" s="1"/>
  <c r="AH937" i="1" s="1"/>
  <c r="C938" i="1"/>
  <c r="AJ938" i="1"/>
  <c r="Y937" i="1"/>
  <c r="I938" i="1"/>
  <c r="H938" i="1" s="1"/>
  <c r="F921" i="1"/>
  <c r="O921" i="1" s="1"/>
  <c r="R921" i="1" s="1"/>
  <c r="K938" i="1"/>
  <c r="X938" i="1"/>
  <c r="A939" i="1"/>
  <c r="AB943" i="1"/>
  <c r="G922" i="1"/>
  <c r="AC922" i="1"/>
  <c r="AE922" i="1" s="1"/>
  <c r="R919" i="1"/>
  <c r="M923" i="1"/>
  <c r="N923" i="1" s="1"/>
  <c r="Q923" i="1"/>
  <c r="L924" i="1"/>
  <c r="T918" i="1"/>
  <c r="S919" i="1"/>
  <c r="J921" i="1" l="1"/>
  <c r="AF918" i="1"/>
  <c r="AA918" i="1"/>
  <c r="M924" i="1"/>
  <c r="N924" i="1" s="1"/>
  <c r="P924" i="1"/>
  <c r="Q924" i="1"/>
  <c r="L925" i="1"/>
  <c r="T919" i="1"/>
  <c r="AF919" i="1" s="1"/>
  <c r="S920" i="1"/>
  <c r="F922" i="1"/>
  <c r="J922" i="1" s="1"/>
  <c r="A940" i="1"/>
  <c r="X939" i="1"/>
  <c r="K939" i="1"/>
  <c r="AC923" i="1"/>
  <c r="AE923" i="1" s="1"/>
  <c r="G923" i="1"/>
  <c r="AB944" i="1"/>
  <c r="Y938" i="1"/>
  <c r="C939" i="1"/>
  <c r="Z938" i="1"/>
  <c r="AA938" i="1" s="1"/>
  <c r="AH938" i="1" s="1"/>
  <c r="AJ939" i="1"/>
  <c r="I939" i="1"/>
  <c r="H939" i="1" s="1"/>
  <c r="O922" i="1" l="1"/>
  <c r="R922" i="1" s="1"/>
  <c r="AH918" i="1"/>
  <c r="AC924" i="1"/>
  <c r="AE924" i="1" s="1"/>
  <c r="G924" i="1"/>
  <c r="X940" i="1"/>
  <c r="A941" i="1"/>
  <c r="K940" i="1"/>
  <c r="M925" i="1"/>
  <c r="N925" i="1" s="1"/>
  <c r="P925" i="1"/>
  <c r="Q925" i="1"/>
  <c r="L926" i="1"/>
  <c r="F923" i="1"/>
  <c r="J923" i="1" s="1"/>
  <c r="T920" i="1"/>
  <c r="AF920" i="1" s="1"/>
  <c r="S921" i="1"/>
  <c r="Y939" i="1"/>
  <c r="C940" i="1"/>
  <c r="Z939" i="1"/>
  <c r="AA939" i="1" s="1"/>
  <c r="AH939" i="1" s="1"/>
  <c r="AJ940" i="1"/>
  <c r="I940" i="1"/>
  <c r="H940" i="1" s="1"/>
  <c r="AB945" i="1"/>
  <c r="O923" i="1" l="1"/>
  <c r="R923" i="1" s="1"/>
  <c r="K941" i="1"/>
  <c r="X941" i="1"/>
  <c r="A942" i="1"/>
  <c r="F924" i="1"/>
  <c r="J924" i="1" s="1"/>
  <c r="G925" i="1"/>
  <c r="AC925" i="1"/>
  <c r="AE925" i="1" s="1"/>
  <c r="I941" i="1"/>
  <c r="H941" i="1" s="1"/>
  <c r="Y940" i="1"/>
  <c r="C941" i="1"/>
  <c r="Z940" i="1"/>
  <c r="AA940" i="1" s="1"/>
  <c r="AH940" i="1" s="1"/>
  <c r="AJ941" i="1"/>
  <c r="AB946" i="1"/>
  <c r="T921" i="1"/>
  <c r="AF921" i="1" s="1"/>
  <c r="S922" i="1"/>
  <c r="M926" i="1"/>
  <c r="N926" i="1" s="1"/>
  <c r="P926" i="1"/>
  <c r="Q926" i="1"/>
  <c r="L927" i="1"/>
  <c r="G926" i="1" l="1"/>
  <c r="AC926" i="1"/>
  <c r="AE926" i="1" s="1"/>
  <c r="F925" i="1"/>
  <c r="O925" i="1" s="1"/>
  <c r="R925" i="1" s="1"/>
  <c r="M927" i="1"/>
  <c r="N927" i="1" s="1"/>
  <c r="P927" i="1"/>
  <c r="Q927" i="1"/>
  <c r="L928" i="1"/>
  <c r="T922" i="1"/>
  <c r="AF922" i="1" s="1"/>
  <c r="S923" i="1"/>
  <c r="O924" i="1"/>
  <c r="R924" i="1" s="1"/>
  <c r="K942" i="1"/>
  <c r="A943" i="1"/>
  <c r="X942" i="1"/>
  <c r="Y941" i="1"/>
  <c r="Z941" i="1"/>
  <c r="AA941" i="1" s="1"/>
  <c r="AH941" i="1" s="1"/>
  <c r="C942" i="1"/>
  <c r="AJ942" i="1"/>
  <c r="I942" i="1"/>
  <c r="H942" i="1" s="1"/>
  <c r="AB947" i="1"/>
  <c r="AB948" i="1" l="1"/>
  <c r="C943" i="1"/>
  <c r="Y942" i="1"/>
  <c r="AJ943" i="1"/>
  <c r="Z942" i="1"/>
  <c r="AA942" i="1" s="1"/>
  <c r="AH942" i="1" s="1"/>
  <c r="I943" i="1"/>
  <c r="H943" i="1" s="1"/>
  <c r="J925" i="1"/>
  <c r="K943" i="1"/>
  <c r="A944" i="1"/>
  <c r="X943" i="1"/>
  <c r="T923" i="1"/>
  <c r="AF923" i="1" s="1"/>
  <c r="S924" i="1"/>
  <c r="G927" i="1"/>
  <c r="AC927" i="1"/>
  <c r="AE927" i="1" s="1"/>
  <c r="F926" i="1"/>
  <c r="J926" i="1" s="1"/>
  <c r="M928" i="1"/>
  <c r="N928" i="1" s="1"/>
  <c r="P928" i="1"/>
  <c r="Q928" i="1"/>
  <c r="L929" i="1"/>
  <c r="O926" i="1" l="1"/>
  <c r="R926" i="1" s="1"/>
  <c r="M929" i="1"/>
  <c r="N929" i="1" s="1"/>
  <c r="P929" i="1"/>
  <c r="Q929" i="1"/>
  <c r="L930" i="1"/>
  <c r="F927" i="1"/>
  <c r="O927" i="1" s="1"/>
  <c r="R927" i="1" s="1"/>
  <c r="AJ944" i="1"/>
  <c r="Y943" i="1"/>
  <c r="I944" i="1"/>
  <c r="H944" i="1" s="1"/>
  <c r="Z943" i="1"/>
  <c r="AA943" i="1" s="1"/>
  <c r="AH943" i="1" s="1"/>
  <c r="C944" i="1"/>
  <c r="T924" i="1"/>
  <c r="AF924" i="1" s="1"/>
  <c r="S925" i="1"/>
  <c r="A945" i="1"/>
  <c r="X944" i="1"/>
  <c r="K944" i="1"/>
  <c r="AB949" i="1"/>
  <c r="G928" i="1"/>
  <c r="AC928" i="1"/>
  <c r="AE928" i="1" s="1"/>
  <c r="J927" i="1" l="1"/>
  <c r="F928" i="1"/>
  <c r="J928" i="1" s="1"/>
  <c r="Z944" i="1"/>
  <c r="AA944" i="1" s="1"/>
  <c r="AH944" i="1" s="1"/>
  <c r="I945" i="1"/>
  <c r="H945" i="1" s="1"/>
  <c r="Y944" i="1"/>
  <c r="C945" i="1"/>
  <c r="AJ945" i="1"/>
  <c r="M930" i="1"/>
  <c r="N930" i="1" s="1"/>
  <c r="P930" i="1"/>
  <c r="Q930" i="1"/>
  <c r="L931" i="1"/>
  <c r="A946" i="1"/>
  <c r="X945" i="1"/>
  <c r="K945" i="1"/>
  <c r="AB950" i="1"/>
  <c r="T925" i="1"/>
  <c r="AF925" i="1" s="1"/>
  <c r="S926" i="1"/>
  <c r="G929" i="1"/>
  <c r="AC929" i="1"/>
  <c r="AE929" i="1" s="1"/>
  <c r="O928" i="1" l="1"/>
  <c r="R928" i="1" s="1"/>
  <c r="X946" i="1"/>
  <c r="K946" i="1"/>
  <c r="A947" i="1"/>
  <c r="AC930" i="1"/>
  <c r="AE930" i="1" s="1"/>
  <c r="G930" i="1"/>
  <c r="F929" i="1"/>
  <c r="O929" i="1" s="1"/>
  <c r="R929" i="1" s="1"/>
  <c r="T926" i="1"/>
  <c r="AF926" i="1" s="1"/>
  <c r="S927" i="1"/>
  <c r="M931" i="1"/>
  <c r="N931" i="1" s="1"/>
  <c r="P931" i="1"/>
  <c r="Q931" i="1"/>
  <c r="L932" i="1"/>
  <c r="AB951" i="1"/>
  <c r="I946" i="1"/>
  <c r="H946" i="1" s="1"/>
  <c r="Y945" i="1"/>
  <c r="C946" i="1"/>
  <c r="AJ946" i="1"/>
  <c r="Z945" i="1"/>
  <c r="AA945" i="1" s="1"/>
  <c r="AH945" i="1" s="1"/>
  <c r="J929" i="1" l="1"/>
  <c r="AB952" i="1"/>
  <c r="A948" i="1"/>
  <c r="K947" i="1"/>
  <c r="X947" i="1"/>
  <c r="G931" i="1"/>
  <c r="AC931" i="1"/>
  <c r="AE931" i="1" s="1"/>
  <c r="F930" i="1"/>
  <c r="O930" i="1" s="1"/>
  <c r="R930" i="1" s="1"/>
  <c r="Y946" i="1"/>
  <c r="I947" i="1"/>
  <c r="H947" i="1" s="1"/>
  <c r="Z946" i="1"/>
  <c r="C947" i="1"/>
  <c r="AJ947" i="1"/>
  <c r="M932" i="1"/>
  <c r="N932" i="1" s="1"/>
  <c r="P932" i="1"/>
  <c r="Q932" i="1"/>
  <c r="L933" i="1"/>
  <c r="T927" i="1"/>
  <c r="S928" i="1"/>
  <c r="AF928" i="1" l="1"/>
  <c r="AF927" i="1"/>
  <c r="M933" i="1"/>
  <c r="N933" i="1" s="1"/>
  <c r="P933" i="1"/>
  <c r="Q933" i="1"/>
  <c r="L934" i="1"/>
  <c r="J930" i="1"/>
  <c r="Z947" i="1"/>
  <c r="AA947" i="1" s="1"/>
  <c r="AH947" i="1" s="1"/>
  <c r="C948" i="1"/>
  <c r="AJ948" i="1"/>
  <c r="Y947" i="1"/>
  <c r="I948" i="1"/>
  <c r="H948" i="1" s="1"/>
  <c r="T928" i="1"/>
  <c r="S929" i="1"/>
  <c r="AB953" i="1"/>
  <c r="G932" i="1"/>
  <c r="AC932" i="1"/>
  <c r="AE932" i="1" s="1"/>
  <c r="F931" i="1"/>
  <c r="J931" i="1" s="1"/>
  <c r="A949" i="1"/>
  <c r="X948" i="1"/>
  <c r="K948" i="1"/>
  <c r="O931" i="1" l="1"/>
  <c r="R931" i="1" s="1"/>
  <c r="AC933" i="1"/>
  <c r="AE933" i="1" s="1"/>
  <c r="G933" i="1"/>
  <c r="M934" i="1"/>
  <c r="N934" i="1" s="1"/>
  <c r="P934" i="1"/>
  <c r="Q934" i="1"/>
  <c r="L935" i="1"/>
  <c r="T929" i="1"/>
  <c r="AF929" i="1" s="1"/>
  <c r="S930" i="1"/>
  <c r="AB954" i="1"/>
  <c r="K949" i="1"/>
  <c r="X949" i="1"/>
  <c r="A950" i="1"/>
  <c r="F932" i="1"/>
  <c r="J932" i="1" s="1"/>
  <c r="Y948" i="1"/>
  <c r="AJ949" i="1"/>
  <c r="Z948" i="1"/>
  <c r="AA948" i="1" s="1"/>
  <c r="AH948" i="1" s="1"/>
  <c r="I949" i="1"/>
  <c r="H949" i="1" s="1"/>
  <c r="C949" i="1"/>
  <c r="O932" i="1" l="1"/>
  <c r="R932" i="1" s="1"/>
  <c r="T930" i="1"/>
  <c r="AF930" i="1" s="1"/>
  <c r="S931" i="1"/>
  <c r="A951" i="1"/>
  <c r="K950" i="1"/>
  <c r="X950" i="1"/>
  <c r="F933" i="1"/>
  <c r="O933" i="1" s="1"/>
  <c r="R933" i="1" s="1"/>
  <c r="AC934" i="1"/>
  <c r="AE934" i="1" s="1"/>
  <c r="G934" i="1"/>
  <c r="Y949" i="1"/>
  <c r="C950" i="1"/>
  <c r="Z949" i="1"/>
  <c r="AA949" i="1" s="1"/>
  <c r="AH949" i="1" s="1"/>
  <c r="AJ950" i="1"/>
  <c r="I950" i="1"/>
  <c r="H950" i="1" s="1"/>
  <c r="AB955" i="1"/>
  <c r="M935" i="1"/>
  <c r="N935" i="1" s="1"/>
  <c r="P935" i="1"/>
  <c r="Q935" i="1"/>
  <c r="L936" i="1"/>
  <c r="AC935" i="1" l="1"/>
  <c r="AE935" i="1" s="1"/>
  <c r="G935" i="1"/>
  <c r="J933" i="1"/>
  <c r="K951" i="1"/>
  <c r="X951" i="1"/>
  <c r="A952" i="1"/>
  <c r="AB956" i="1"/>
  <c r="F934" i="1"/>
  <c r="J934" i="1" s="1"/>
  <c r="Y950" i="1"/>
  <c r="C951" i="1"/>
  <c r="Z950" i="1"/>
  <c r="AA950" i="1" s="1"/>
  <c r="AH950" i="1" s="1"/>
  <c r="AJ951" i="1"/>
  <c r="I951" i="1"/>
  <c r="H951" i="1" s="1"/>
  <c r="T931" i="1"/>
  <c r="AF931" i="1" s="1"/>
  <c r="S932" i="1"/>
  <c r="M936" i="1"/>
  <c r="N936" i="1" s="1"/>
  <c r="P936" i="1"/>
  <c r="Q936" i="1"/>
  <c r="L937" i="1"/>
  <c r="AC936" i="1" l="1"/>
  <c r="AE936" i="1" s="1"/>
  <c r="G936" i="1"/>
  <c r="AB957" i="1"/>
  <c r="M937" i="1"/>
  <c r="N937" i="1" s="1"/>
  <c r="P937" i="1"/>
  <c r="Q937" i="1"/>
  <c r="L938" i="1"/>
  <c r="T932" i="1"/>
  <c r="AF932" i="1" s="1"/>
  <c r="S933" i="1"/>
  <c r="O934" i="1"/>
  <c r="R934" i="1" s="1"/>
  <c r="A953" i="1"/>
  <c r="X952" i="1"/>
  <c r="K952" i="1"/>
  <c r="F935" i="1"/>
  <c r="O935" i="1" s="1"/>
  <c r="R935" i="1" s="1"/>
  <c r="C952" i="1"/>
  <c r="AJ952" i="1"/>
  <c r="Y951" i="1"/>
  <c r="I952" i="1"/>
  <c r="H952" i="1" s="1"/>
  <c r="Z951" i="1"/>
  <c r="AA951" i="1" s="1"/>
  <c r="AH951" i="1" s="1"/>
  <c r="X953" i="1" l="1"/>
  <c r="K953" i="1"/>
  <c r="A954" i="1"/>
  <c r="T933" i="1"/>
  <c r="AF933" i="1" s="1"/>
  <c r="S934" i="1"/>
  <c r="AC937" i="1"/>
  <c r="AE937" i="1" s="1"/>
  <c r="G937" i="1"/>
  <c r="F936" i="1"/>
  <c r="J936" i="1" s="1"/>
  <c r="J935" i="1"/>
  <c r="M938" i="1"/>
  <c r="N938" i="1" s="1"/>
  <c r="P938" i="1"/>
  <c r="Q938" i="1"/>
  <c r="L939" i="1"/>
  <c r="Z952" i="1"/>
  <c r="AA952" i="1" s="1"/>
  <c r="AH952" i="1" s="1"/>
  <c r="C953" i="1"/>
  <c r="AJ953" i="1"/>
  <c r="Y952" i="1"/>
  <c r="I953" i="1"/>
  <c r="H953" i="1" s="1"/>
  <c r="AB958" i="1"/>
  <c r="O936" i="1" l="1"/>
  <c r="R936" i="1" s="1"/>
  <c r="AC938" i="1"/>
  <c r="AE938" i="1" s="1"/>
  <c r="G938" i="1"/>
  <c r="AB959" i="1"/>
  <c r="M939" i="1"/>
  <c r="N939" i="1" s="1"/>
  <c r="P939" i="1"/>
  <c r="Q939" i="1"/>
  <c r="L940" i="1"/>
  <c r="T934" i="1"/>
  <c r="AF934" i="1" s="1"/>
  <c r="S935" i="1"/>
  <c r="F937" i="1"/>
  <c r="O937" i="1" s="1"/>
  <c r="R937" i="1" s="1"/>
  <c r="Z953" i="1"/>
  <c r="AA953" i="1" s="1"/>
  <c r="AH953" i="1" s="1"/>
  <c r="AJ954" i="1"/>
  <c r="I954" i="1"/>
  <c r="H954" i="1" s="1"/>
  <c r="Y953" i="1"/>
  <c r="C954" i="1"/>
  <c r="X954" i="1"/>
  <c r="A955" i="1"/>
  <c r="K954" i="1"/>
  <c r="J937" i="1" l="1"/>
  <c r="M940" i="1"/>
  <c r="N940" i="1" s="1"/>
  <c r="P940" i="1"/>
  <c r="Q940" i="1"/>
  <c r="L941" i="1"/>
  <c r="F938" i="1"/>
  <c r="J938" i="1" s="1"/>
  <c r="T935" i="1"/>
  <c r="AF935" i="1" s="1"/>
  <c r="S936" i="1"/>
  <c r="Y954" i="1"/>
  <c r="AJ955" i="1"/>
  <c r="Z954" i="1"/>
  <c r="AA954" i="1" s="1"/>
  <c r="AH954" i="1" s="1"/>
  <c r="I955" i="1"/>
  <c r="H955" i="1" s="1"/>
  <c r="C955" i="1"/>
  <c r="X955" i="1"/>
  <c r="K955" i="1"/>
  <c r="A956" i="1"/>
  <c r="AB960" i="1"/>
  <c r="AC939" i="1"/>
  <c r="AE939" i="1" s="1"/>
  <c r="G939" i="1"/>
  <c r="F939" i="1" l="1"/>
  <c r="J939" i="1" s="1"/>
  <c r="Z955" i="1"/>
  <c r="AA955" i="1" s="1"/>
  <c r="AH955" i="1" s="1"/>
  <c r="I956" i="1"/>
  <c r="H956" i="1" s="1"/>
  <c r="Y955" i="1"/>
  <c r="C956" i="1"/>
  <c r="AJ956" i="1"/>
  <c r="T936" i="1"/>
  <c r="AF936" i="1" s="1"/>
  <c r="S937" i="1"/>
  <c r="O938" i="1"/>
  <c r="R938" i="1" s="1"/>
  <c r="K956" i="1"/>
  <c r="A957" i="1"/>
  <c r="X956" i="1"/>
  <c r="AC940" i="1"/>
  <c r="AE940" i="1" s="1"/>
  <c r="G940" i="1"/>
  <c r="AB961" i="1"/>
  <c r="M941" i="1"/>
  <c r="N941" i="1" s="1"/>
  <c r="P941" i="1"/>
  <c r="Q941" i="1"/>
  <c r="L942" i="1"/>
  <c r="M942" i="1" l="1"/>
  <c r="N942" i="1" s="1"/>
  <c r="P942" i="1"/>
  <c r="Q942" i="1"/>
  <c r="L943" i="1"/>
  <c r="O939" i="1"/>
  <c r="R939" i="1" s="1"/>
  <c r="AB962" i="1"/>
  <c r="Y956" i="1"/>
  <c r="Z956" i="1"/>
  <c r="AA956" i="1" s="1"/>
  <c r="AH956" i="1" s="1"/>
  <c r="C957" i="1"/>
  <c r="AJ957" i="1"/>
  <c r="I957" i="1"/>
  <c r="H957" i="1" s="1"/>
  <c r="AC941" i="1"/>
  <c r="AE941" i="1" s="1"/>
  <c r="G941" i="1"/>
  <c r="F940" i="1"/>
  <c r="O940" i="1" s="1"/>
  <c r="R940" i="1" s="1"/>
  <c r="K957" i="1"/>
  <c r="A958" i="1"/>
  <c r="X957" i="1"/>
  <c r="T937" i="1"/>
  <c r="AF937" i="1" s="1"/>
  <c r="S938" i="1"/>
  <c r="Y957" i="1" l="1"/>
  <c r="AJ958" i="1"/>
  <c r="Z957" i="1"/>
  <c r="AA957" i="1" s="1"/>
  <c r="AH957" i="1" s="1"/>
  <c r="I958" i="1"/>
  <c r="H958" i="1" s="1"/>
  <c r="C958" i="1"/>
  <c r="J940" i="1"/>
  <c r="AB963" i="1"/>
  <c r="T938" i="1"/>
  <c r="AF938" i="1" s="1"/>
  <c r="S939" i="1"/>
  <c r="A959" i="1"/>
  <c r="X958" i="1"/>
  <c r="K958" i="1"/>
  <c r="AC942" i="1"/>
  <c r="AE942" i="1" s="1"/>
  <c r="G942" i="1"/>
  <c r="F941" i="1"/>
  <c r="O941" i="1" s="1"/>
  <c r="R941" i="1" s="1"/>
  <c r="M943" i="1"/>
  <c r="N943" i="1" s="1"/>
  <c r="P943" i="1"/>
  <c r="Q943" i="1"/>
  <c r="L944" i="1"/>
  <c r="J941" i="1" l="1"/>
  <c r="M944" i="1"/>
  <c r="N944" i="1" s="1"/>
  <c r="P944" i="1"/>
  <c r="Q944" i="1"/>
  <c r="L945" i="1"/>
  <c r="F942" i="1"/>
  <c r="J942" i="1" s="1"/>
  <c r="C959" i="1"/>
  <c r="Y958" i="1"/>
  <c r="AJ959" i="1"/>
  <c r="Z958" i="1"/>
  <c r="AA958" i="1" s="1"/>
  <c r="AH958" i="1" s="1"/>
  <c r="I959" i="1"/>
  <c r="H959" i="1" s="1"/>
  <c r="X959" i="1"/>
  <c r="K959" i="1"/>
  <c r="A960" i="1"/>
  <c r="AC943" i="1"/>
  <c r="AE943" i="1" s="1"/>
  <c r="G943" i="1"/>
  <c r="T939" i="1"/>
  <c r="AF939" i="1" s="1"/>
  <c r="S940" i="1"/>
  <c r="AB964" i="1"/>
  <c r="O942" i="1" l="1"/>
  <c r="R942" i="1" s="1"/>
  <c r="Y959" i="1"/>
  <c r="C960" i="1"/>
  <c r="Z959" i="1"/>
  <c r="AA959" i="1" s="1"/>
  <c r="AH959" i="1" s="1"/>
  <c r="AJ960" i="1"/>
  <c r="I960" i="1"/>
  <c r="H960" i="1" s="1"/>
  <c r="M945" i="1"/>
  <c r="N945" i="1" s="1"/>
  <c r="P945" i="1"/>
  <c r="Q945" i="1"/>
  <c r="L946" i="1"/>
  <c r="AB965" i="1"/>
  <c r="T940" i="1"/>
  <c r="AF940" i="1" s="1"/>
  <c r="S941" i="1"/>
  <c r="K960" i="1"/>
  <c r="X960" i="1"/>
  <c r="A961" i="1"/>
  <c r="F943" i="1"/>
  <c r="J943" i="1" s="1"/>
  <c r="AC944" i="1"/>
  <c r="AE944" i="1" s="1"/>
  <c r="G944" i="1"/>
  <c r="O943" i="1" l="1"/>
  <c r="R943" i="1" s="1"/>
  <c r="AB966" i="1"/>
  <c r="AC945" i="1"/>
  <c r="AE945" i="1" s="1"/>
  <c r="G945" i="1"/>
  <c r="X961" i="1"/>
  <c r="A962" i="1"/>
  <c r="K961" i="1"/>
  <c r="T941" i="1"/>
  <c r="AF941" i="1" s="1"/>
  <c r="S942" i="1"/>
  <c r="M946" i="1"/>
  <c r="N946" i="1" s="1"/>
  <c r="P946" i="1"/>
  <c r="Q946" i="1"/>
  <c r="L947" i="1"/>
  <c r="F944" i="1"/>
  <c r="O944" i="1" s="1"/>
  <c r="R944" i="1" s="1"/>
  <c r="I961" i="1"/>
  <c r="H961" i="1" s="1"/>
  <c r="Y960" i="1"/>
  <c r="C961" i="1"/>
  <c r="Z960" i="1"/>
  <c r="AA960" i="1" s="1"/>
  <c r="AH960" i="1" s="1"/>
  <c r="AJ961" i="1"/>
  <c r="J944" i="1" l="1"/>
  <c r="M947" i="1"/>
  <c r="N947" i="1" s="1"/>
  <c r="L948" i="1"/>
  <c r="T942" i="1"/>
  <c r="AF942" i="1" s="1"/>
  <c r="S943" i="1"/>
  <c r="X962" i="1"/>
  <c r="A963" i="1"/>
  <c r="K962" i="1"/>
  <c r="Y961" i="1"/>
  <c r="AJ962" i="1"/>
  <c r="Z961" i="1"/>
  <c r="AA961" i="1" s="1"/>
  <c r="AH961" i="1" s="1"/>
  <c r="I962" i="1"/>
  <c r="H962" i="1" s="1"/>
  <c r="C962" i="1"/>
  <c r="AB967" i="1"/>
  <c r="F945" i="1"/>
  <c r="O945" i="1" s="1"/>
  <c r="R945" i="1" s="1"/>
  <c r="AC946" i="1"/>
  <c r="AE946" i="1" s="1"/>
  <c r="G946" i="1"/>
  <c r="G947" i="1" l="1"/>
  <c r="AC947" i="1"/>
  <c r="AE947" i="1" s="1"/>
  <c r="F946" i="1"/>
  <c r="J946" i="1" s="1"/>
  <c r="X963" i="1"/>
  <c r="A964" i="1"/>
  <c r="K963" i="1"/>
  <c r="M948" i="1"/>
  <c r="N948" i="1" s="1"/>
  <c r="L949" i="1"/>
  <c r="J945" i="1"/>
  <c r="C963" i="1"/>
  <c r="Y962" i="1"/>
  <c r="Z962" i="1"/>
  <c r="AA962" i="1" s="1"/>
  <c r="AH962" i="1" s="1"/>
  <c r="I963" i="1"/>
  <c r="H963" i="1" s="1"/>
  <c r="AJ963" i="1"/>
  <c r="AB968" i="1"/>
  <c r="T943" i="1"/>
  <c r="AF943" i="1" s="1"/>
  <c r="S944" i="1"/>
  <c r="O946" i="1" l="1"/>
  <c r="R946" i="1" s="1"/>
  <c r="T944" i="1"/>
  <c r="AF944" i="1" s="1"/>
  <c r="S945" i="1"/>
  <c r="M949" i="1"/>
  <c r="N949" i="1" s="1"/>
  <c r="L950" i="1"/>
  <c r="AB969" i="1"/>
  <c r="A965" i="1"/>
  <c r="X964" i="1"/>
  <c r="K964" i="1"/>
  <c r="AC948" i="1"/>
  <c r="AE948" i="1" s="1"/>
  <c r="G948" i="1"/>
  <c r="Z963" i="1"/>
  <c r="AA963" i="1" s="1"/>
  <c r="AH963" i="1" s="1"/>
  <c r="AJ964" i="1"/>
  <c r="I964" i="1"/>
  <c r="H964" i="1" s="1"/>
  <c r="C964" i="1"/>
  <c r="Y963" i="1"/>
  <c r="F947" i="1"/>
  <c r="O947" i="1" s="1"/>
  <c r="P947" i="1" l="1"/>
  <c r="Q947" i="1" s="1"/>
  <c r="Q948" i="1" s="1"/>
  <c r="Q949" i="1" s="1"/>
  <c r="Q950" i="1" s="1"/>
  <c r="J947" i="1"/>
  <c r="A966" i="1"/>
  <c r="X965" i="1"/>
  <c r="K965" i="1"/>
  <c r="AB970" i="1"/>
  <c r="AC949" i="1"/>
  <c r="AE949" i="1" s="1"/>
  <c r="G949" i="1"/>
  <c r="M950" i="1"/>
  <c r="N950" i="1" s="1"/>
  <c r="L951" i="1"/>
  <c r="F948" i="1"/>
  <c r="O948" i="1" s="1"/>
  <c r="Y964" i="1"/>
  <c r="C965" i="1"/>
  <c r="Z964" i="1"/>
  <c r="AA964" i="1" s="1"/>
  <c r="AH964" i="1" s="1"/>
  <c r="AJ965" i="1"/>
  <c r="I965" i="1"/>
  <c r="H965" i="1" s="1"/>
  <c r="T945" i="1"/>
  <c r="AF945" i="1" s="1"/>
  <c r="S946" i="1"/>
  <c r="P948" i="1" l="1"/>
  <c r="P949" i="1" s="1"/>
  <c r="P950" i="1" s="1"/>
  <c r="P951" i="1" s="1"/>
  <c r="R948" i="1"/>
  <c r="M951" i="1"/>
  <c r="N951" i="1" s="1"/>
  <c r="Q951" i="1"/>
  <c r="L952" i="1"/>
  <c r="F949" i="1"/>
  <c r="O949" i="1" s="1"/>
  <c r="R949" i="1" s="1"/>
  <c r="X966" i="1"/>
  <c r="K966" i="1"/>
  <c r="A967" i="1"/>
  <c r="J948" i="1"/>
  <c r="T946" i="1"/>
  <c r="S947" i="1"/>
  <c r="AC950" i="1"/>
  <c r="AE950" i="1" s="1"/>
  <c r="G950" i="1"/>
  <c r="AB971" i="1"/>
  <c r="AJ966" i="1"/>
  <c r="Z965" i="1"/>
  <c r="AA965" i="1" s="1"/>
  <c r="AH965" i="1" s="1"/>
  <c r="I966" i="1"/>
  <c r="H966" i="1" s="1"/>
  <c r="Y965" i="1"/>
  <c r="C966" i="1"/>
  <c r="R947" i="1"/>
  <c r="J949" i="1" l="1"/>
  <c r="F950" i="1"/>
  <c r="O950" i="1" s="1"/>
  <c r="R950" i="1" s="1"/>
  <c r="AF946" i="1"/>
  <c r="AA946" i="1"/>
  <c r="AB972" i="1"/>
  <c r="AC951" i="1"/>
  <c r="AE951" i="1" s="1"/>
  <c r="G951" i="1"/>
  <c r="Y966" i="1"/>
  <c r="C967" i="1"/>
  <c r="I967" i="1"/>
  <c r="H967" i="1" s="1"/>
  <c r="Z966" i="1"/>
  <c r="AA966" i="1" s="1"/>
  <c r="AH966" i="1" s="1"/>
  <c r="AJ967" i="1"/>
  <c r="T947" i="1"/>
  <c r="AF947" i="1" s="1"/>
  <c r="S948" i="1"/>
  <c r="X967" i="1"/>
  <c r="K967" i="1"/>
  <c r="A968" i="1"/>
  <c r="M952" i="1"/>
  <c r="N952" i="1" s="1"/>
  <c r="P952" i="1"/>
  <c r="Q952" i="1"/>
  <c r="L953" i="1"/>
  <c r="J950" i="1" l="1"/>
  <c r="C968" i="1"/>
  <c r="AJ968" i="1"/>
  <c r="Z967" i="1"/>
  <c r="AA967" i="1" s="1"/>
  <c r="AH967" i="1" s="1"/>
  <c r="Y967" i="1"/>
  <c r="I968" i="1"/>
  <c r="H968" i="1" s="1"/>
  <c r="M953" i="1"/>
  <c r="N953" i="1" s="1"/>
  <c r="P953" i="1"/>
  <c r="Q953" i="1"/>
  <c r="L954" i="1"/>
  <c r="X968" i="1"/>
  <c r="K968" i="1"/>
  <c r="A969" i="1"/>
  <c r="T948" i="1"/>
  <c r="AF948" i="1" s="1"/>
  <c r="S949" i="1"/>
  <c r="AC952" i="1"/>
  <c r="AE952" i="1" s="1"/>
  <c r="G952" i="1"/>
  <c r="F951" i="1"/>
  <c r="J951" i="1" s="1"/>
  <c r="AB973" i="1"/>
  <c r="AH946" i="1"/>
  <c r="O951" i="1" l="1"/>
  <c r="R951" i="1" s="1"/>
  <c r="AB974" i="1"/>
  <c r="T949" i="1"/>
  <c r="AF949" i="1" s="1"/>
  <c r="S950" i="1"/>
  <c r="AC953" i="1"/>
  <c r="AE953" i="1" s="1"/>
  <c r="G953" i="1"/>
  <c r="C969" i="1"/>
  <c r="Z968" i="1"/>
  <c r="AA968" i="1" s="1"/>
  <c r="AH968" i="1" s="1"/>
  <c r="AJ969" i="1"/>
  <c r="I969" i="1"/>
  <c r="H969" i="1" s="1"/>
  <c r="Y968" i="1"/>
  <c r="F952" i="1"/>
  <c r="J952" i="1" s="1"/>
  <c r="M954" i="1"/>
  <c r="N954" i="1" s="1"/>
  <c r="P954" i="1"/>
  <c r="Q954" i="1"/>
  <c r="L955" i="1"/>
  <c r="K969" i="1"/>
  <c r="X969" i="1"/>
  <c r="A970" i="1"/>
  <c r="O952" i="1" l="1"/>
  <c r="R952" i="1" s="1"/>
  <c r="M955" i="1"/>
  <c r="N955" i="1" s="1"/>
  <c r="P955" i="1"/>
  <c r="Q955" i="1"/>
  <c r="L956" i="1"/>
  <c r="F953" i="1"/>
  <c r="O953" i="1" s="1"/>
  <c r="R953" i="1" s="1"/>
  <c r="T950" i="1"/>
  <c r="AF950" i="1" s="1"/>
  <c r="S951" i="1"/>
  <c r="K970" i="1"/>
  <c r="X970" i="1"/>
  <c r="A971" i="1"/>
  <c r="C970" i="1"/>
  <c r="AJ970" i="1"/>
  <c r="I970" i="1"/>
  <c r="H970" i="1" s="1"/>
  <c r="Y969" i="1"/>
  <c r="Z969" i="1"/>
  <c r="AA969" i="1" s="1"/>
  <c r="AH969" i="1" s="1"/>
  <c r="AC954" i="1"/>
  <c r="AE954" i="1" s="1"/>
  <c r="G954" i="1"/>
  <c r="AB975" i="1"/>
  <c r="J953" i="1" l="1"/>
  <c r="AJ971" i="1"/>
  <c r="I971" i="1"/>
  <c r="H971" i="1" s="1"/>
  <c r="Z970" i="1"/>
  <c r="AA970" i="1" s="1"/>
  <c r="AH970" i="1" s="1"/>
  <c r="Y970" i="1"/>
  <c r="C971" i="1"/>
  <c r="F954" i="1"/>
  <c r="O954" i="1" s="1"/>
  <c r="R954" i="1" s="1"/>
  <c r="X971" i="1"/>
  <c r="K971" i="1"/>
  <c r="A972" i="1"/>
  <c r="T951" i="1"/>
  <c r="AF951" i="1" s="1"/>
  <c r="S952" i="1"/>
  <c r="AC955" i="1"/>
  <c r="AE955" i="1" s="1"/>
  <c r="G955" i="1"/>
  <c r="AB976" i="1"/>
  <c r="M956" i="1"/>
  <c r="N956" i="1" s="1"/>
  <c r="P956" i="1"/>
  <c r="Q956" i="1"/>
  <c r="L957" i="1"/>
  <c r="J954" i="1" l="1"/>
  <c r="AB977" i="1"/>
  <c r="T952" i="1"/>
  <c r="AF952" i="1" s="1"/>
  <c r="S953" i="1"/>
  <c r="AC956" i="1"/>
  <c r="AE956" i="1" s="1"/>
  <c r="G956" i="1"/>
  <c r="F955" i="1"/>
  <c r="O955" i="1" s="1"/>
  <c r="R955" i="1" s="1"/>
  <c r="Y971" i="1"/>
  <c r="C972" i="1"/>
  <c r="Z971" i="1"/>
  <c r="AA971" i="1" s="1"/>
  <c r="AH971" i="1" s="1"/>
  <c r="AJ972" i="1"/>
  <c r="I972" i="1"/>
  <c r="H972" i="1" s="1"/>
  <c r="M957" i="1"/>
  <c r="N957" i="1" s="1"/>
  <c r="P957" i="1"/>
  <c r="Q957" i="1"/>
  <c r="L958" i="1"/>
  <c r="K972" i="1"/>
  <c r="A973" i="1"/>
  <c r="X972" i="1"/>
  <c r="J955" i="1" l="1"/>
  <c r="M958" i="1"/>
  <c r="N958" i="1" s="1"/>
  <c r="P958" i="1"/>
  <c r="Q958" i="1"/>
  <c r="L959" i="1"/>
  <c r="T953" i="1"/>
  <c r="AF953" i="1" s="1"/>
  <c r="S954" i="1"/>
  <c r="AB978" i="1"/>
  <c r="AC957" i="1"/>
  <c r="AE957" i="1" s="1"/>
  <c r="G957" i="1"/>
  <c r="C973" i="1"/>
  <c r="Y972" i="1"/>
  <c r="AJ973" i="1"/>
  <c r="Z972" i="1"/>
  <c r="AA972" i="1" s="1"/>
  <c r="AH972" i="1" s="1"/>
  <c r="I973" i="1"/>
  <c r="H973" i="1" s="1"/>
  <c r="K973" i="1"/>
  <c r="X973" i="1"/>
  <c r="A974" i="1"/>
  <c r="F956" i="1"/>
  <c r="J956" i="1" s="1"/>
  <c r="O956" i="1" l="1"/>
  <c r="R956" i="1" s="1"/>
  <c r="AC958" i="1"/>
  <c r="AE958" i="1" s="1"/>
  <c r="G958" i="1"/>
  <c r="Y973" i="1"/>
  <c r="C974" i="1"/>
  <c r="AJ974" i="1"/>
  <c r="I974" i="1"/>
  <c r="H974" i="1" s="1"/>
  <c r="Z973" i="1"/>
  <c r="AA973" i="1" s="1"/>
  <c r="AH973" i="1" s="1"/>
  <c r="AB979" i="1"/>
  <c r="M959" i="1"/>
  <c r="N959" i="1" s="1"/>
  <c r="P959" i="1"/>
  <c r="Q959" i="1"/>
  <c r="L960" i="1"/>
  <c r="K974" i="1"/>
  <c r="A975" i="1"/>
  <c r="X974" i="1"/>
  <c r="F957" i="1"/>
  <c r="J957" i="1" s="1"/>
  <c r="T954" i="1"/>
  <c r="AF954" i="1" s="1"/>
  <c r="S955" i="1"/>
  <c r="O957" i="1" l="1"/>
  <c r="R957" i="1" s="1"/>
  <c r="AC959" i="1"/>
  <c r="AE959" i="1" s="1"/>
  <c r="G959" i="1"/>
  <c r="F958" i="1"/>
  <c r="O958" i="1" s="1"/>
  <c r="R958" i="1" s="1"/>
  <c r="I975" i="1"/>
  <c r="H975" i="1" s="1"/>
  <c r="Y974" i="1"/>
  <c r="Z974" i="1"/>
  <c r="AA974" i="1" s="1"/>
  <c r="AH974" i="1" s="1"/>
  <c r="C975" i="1"/>
  <c r="AJ975" i="1"/>
  <c r="M960" i="1"/>
  <c r="N960" i="1" s="1"/>
  <c r="P960" i="1"/>
  <c r="Q960" i="1"/>
  <c r="L961" i="1"/>
  <c r="AB980" i="1"/>
  <c r="T955" i="1"/>
  <c r="AF955" i="1" s="1"/>
  <c r="S956" i="1"/>
  <c r="X975" i="1"/>
  <c r="K975" i="1"/>
  <c r="A976" i="1"/>
  <c r="J958" i="1" l="1"/>
  <c r="Z975" i="1"/>
  <c r="AA975" i="1" s="1"/>
  <c r="AH975" i="1" s="1"/>
  <c r="AJ976" i="1"/>
  <c r="I976" i="1"/>
  <c r="H976" i="1" s="1"/>
  <c r="Y975" i="1"/>
  <c r="C976" i="1"/>
  <c r="M961" i="1"/>
  <c r="N961" i="1" s="1"/>
  <c r="P961" i="1"/>
  <c r="Q961" i="1"/>
  <c r="L962" i="1"/>
  <c r="T956" i="1"/>
  <c r="AF956" i="1" s="1"/>
  <c r="S957" i="1"/>
  <c r="F959" i="1"/>
  <c r="J959" i="1" s="1"/>
  <c r="A977" i="1"/>
  <c r="X976" i="1"/>
  <c r="K976" i="1"/>
  <c r="AB981" i="1"/>
  <c r="AC960" i="1"/>
  <c r="AE960" i="1" s="1"/>
  <c r="G960" i="1"/>
  <c r="O959" i="1" l="1"/>
  <c r="R959" i="1" s="1"/>
  <c r="F960" i="1"/>
  <c r="J960" i="1" s="1"/>
  <c r="AC961" i="1"/>
  <c r="AE961" i="1" s="1"/>
  <c r="G961" i="1"/>
  <c r="AB982" i="1"/>
  <c r="Z976" i="1"/>
  <c r="C977" i="1"/>
  <c r="I977" i="1"/>
  <c r="H977" i="1" s="1"/>
  <c r="Y976" i="1"/>
  <c r="AJ977" i="1"/>
  <c r="M962" i="1"/>
  <c r="N962" i="1" s="1"/>
  <c r="P962" i="1"/>
  <c r="Q962" i="1"/>
  <c r="L963" i="1"/>
  <c r="X977" i="1"/>
  <c r="A978" i="1"/>
  <c r="K977" i="1"/>
  <c r="T957" i="1"/>
  <c r="AF957" i="1" s="1"/>
  <c r="S958" i="1"/>
  <c r="O960" i="1" l="1"/>
  <c r="R960" i="1" s="1"/>
  <c r="A979" i="1"/>
  <c r="X978" i="1"/>
  <c r="K978" i="1"/>
  <c r="T958" i="1"/>
  <c r="AF958" i="1" s="1"/>
  <c r="S959" i="1"/>
  <c r="Y977" i="1"/>
  <c r="C978" i="1"/>
  <c r="Z977" i="1"/>
  <c r="AA977" i="1" s="1"/>
  <c r="AH977" i="1" s="1"/>
  <c r="AJ978" i="1"/>
  <c r="I978" i="1"/>
  <c r="H978" i="1" s="1"/>
  <c r="AB983" i="1"/>
  <c r="AC962" i="1"/>
  <c r="AE962" i="1" s="1"/>
  <c r="G962" i="1"/>
  <c r="M963" i="1"/>
  <c r="N963" i="1" s="1"/>
  <c r="P963" i="1"/>
  <c r="Q963" i="1"/>
  <c r="L964" i="1"/>
  <c r="F961" i="1"/>
  <c r="O961" i="1" s="1"/>
  <c r="R961" i="1" s="1"/>
  <c r="J961" i="1" l="1"/>
  <c r="M964" i="1"/>
  <c r="N964" i="1" s="1"/>
  <c r="P964" i="1"/>
  <c r="Q964" i="1"/>
  <c r="L965" i="1"/>
  <c r="I979" i="1"/>
  <c r="H979" i="1" s="1"/>
  <c r="Y978" i="1"/>
  <c r="C979" i="1"/>
  <c r="Z978" i="1"/>
  <c r="AA978" i="1" s="1"/>
  <c r="AH978" i="1" s="1"/>
  <c r="AJ979" i="1"/>
  <c r="T959" i="1"/>
  <c r="AF959" i="1" s="1"/>
  <c r="S960" i="1"/>
  <c r="AC963" i="1"/>
  <c r="AE963" i="1" s="1"/>
  <c r="G963" i="1"/>
  <c r="F962" i="1"/>
  <c r="J962" i="1" s="1"/>
  <c r="AB984" i="1"/>
  <c r="X979" i="1"/>
  <c r="K979" i="1"/>
  <c r="A980" i="1"/>
  <c r="O962" i="1" l="1"/>
  <c r="R962" i="1" s="1"/>
  <c r="Y979" i="1"/>
  <c r="C980" i="1"/>
  <c r="Z979" i="1"/>
  <c r="AA979" i="1" s="1"/>
  <c r="AH979" i="1" s="1"/>
  <c r="AJ980" i="1"/>
  <c r="I980" i="1"/>
  <c r="H980" i="1" s="1"/>
  <c r="AB985" i="1"/>
  <c r="M965" i="1"/>
  <c r="N965" i="1" s="1"/>
  <c r="P965" i="1"/>
  <c r="Q965" i="1"/>
  <c r="L966" i="1"/>
  <c r="F963" i="1"/>
  <c r="J963" i="1" s="1"/>
  <c r="K980" i="1"/>
  <c r="A981" i="1"/>
  <c r="X980" i="1"/>
  <c r="T960" i="1"/>
  <c r="AF960" i="1" s="1"/>
  <c r="S961" i="1"/>
  <c r="AC964" i="1"/>
  <c r="AE964" i="1" s="1"/>
  <c r="G964" i="1"/>
  <c r="O963" i="1" l="1"/>
  <c r="R963" i="1" s="1"/>
  <c r="AC965" i="1"/>
  <c r="AE965" i="1" s="1"/>
  <c r="G965" i="1"/>
  <c r="Z980" i="1"/>
  <c r="AA980" i="1" s="1"/>
  <c r="AH980" i="1" s="1"/>
  <c r="C981" i="1"/>
  <c r="Y980" i="1"/>
  <c r="I981" i="1"/>
  <c r="H981" i="1" s="1"/>
  <c r="AJ981" i="1"/>
  <c r="M966" i="1"/>
  <c r="N966" i="1" s="1"/>
  <c r="P966" i="1"/>
  <c r="Q966" i="1"/>
  <c r="L967" i="1"/>
  <c r="AB986" i="1"/>
  <c r="T961" i="1"/>
  <c r="AF961" i="1" s="1"/>
  <c r="S962" i="1"/>
  <c r="K981" i="1"/>
  <c r="A982" i="1"/>
  <c r="X981" i="1"/>
  <c r="F964" i="1"/>
  <c r="J964" i="1" s="1"/>
  <c r="O964" i="1" l="1"/>
  <c r="R964" i="1" s="1"/>
  <c r="AJ982" i="1"/>
  <c r="Y981" i="1"/>
  <c r="I982" i="1"/>
  <c r="H982" i="1" s="1"/>
  <c r="Z981" i="1"/>
  <c r="AA981" i="1" s="1"/>
  <c r="AH981" i="1" s="1"/>
  <c r="C982" i="1"/>
  <c r="K982" i="1"/>
  <c r="A983" i="1"/>
  <c r="X982" i="1"/>
  <c r="F965" i="1"/>
  <c r="O965" i="1" s="1"/>
  <c r="R965" i="1" s="1"/>
  <c r="AC966" i="1"/>
  <c r="AE966" i="1" s="1"/>
  <c r="G966" i="1"/>
  <c r="AB987" i="1"/>
  <c r="T962" i="1"/>
  <c r="AF962" i="1" s="1"/>
  <c r="S963" i="1"/>
  <c r="M967" i="1"/>
  <c r="N967" i="1" s="1"/>
  <c r="P967" i="1"/>
  <c r="Q967" i="1"/>
  <c r="L968" i="1"/>
  <c r="J965" i="1" l="1"/>
  <c r="AB988" i="1"/>
  <c r="Z982" i="1"/>
  <c r="AA982" i="1" s="1"/>
  <c r="AH982" i="1" s="1"/>
  <c r="AJ983" i="1"/>
  <c r="I983" i="1"/>
  <c r="H983" i="1" s="1"/>
  <c r="C983" i="1"/>
  <c r="Y982" i="1"/>
  <c r="X983" i="1"/>
  <c r="K983" i="1"/>
  <c r="A984" i="1"/>
  <c r="AC967" i="1"/>
  <c r="AE967" i="1" s="1"/>
  <c r="G967" i="1"/>
  <c r="M968" i="1"/>
  <c r="N968" i="1" s="1"/>
  <c r="P968" i="1"/>
  <c r="Q968" i="1"/>
  <c r="L969" i="1"/>
  <c r="T963" i="1"/>
  <c r="AF963" i="1" s="1"/>
  <c r="S964" i="1"/>
  <c r="F966" i="1"/>
  <c r="J966" i="1" s="1"/>
  <c r="O966" i="1" l="1"/>
  <c r="R966" i="1" s="1"/>
  <c r="T964" i="1"/>
  <c r="AF964" i="1" s="1"/>
  <c r="S965" i="1"/>
  <c r="AC968" i="1"/>
  <c r="AE968" i="1" s="1"/>
  <c r="G968" i="1"/>
  <c r="Y983" i="1"/>
  <c r="I984" i="1"/>
  <c r="H984" i="1" s="1"/>
  <c r="Z983" i="1"/>
  <c r="AA983" i="1" s="1"/>
  <c r="AH983" i="1" s="1"/>
  <c r="AJ984" i="1"/>
  <c r="C984" i="1"/>
  <c r="M969" i="1"/>
  <c r="N969" i="1" s="1"/>
  <c r="P969" i="1"/>
  <c r="Q969" i="1"/>
  <c r="L970" i="1"/>
  <c r="F967" i="1"/>
  <c r="O967" i="1" s="1"/>
  <c r="R967" i="1" s="1"/>
  <c r="K984" i="1"/>
  <c r="A985" i="1"/>
  <c r="X984" i="1"/>
  <c r="AB989" i="1"/>
  <c r="K985" i="1" l="1"/>
  <c r="A986" i="1"/>
  <c r="X985" i="1"/>
  <c r="J967" i="1"/>
  <c r="F968" i="1"/>
  <c r="J968" i="1" s="1"/>
  <c r="AC969" i="1"/>
  <c r="AE969" i="1" s="1"/>
  <c r="G969" i="1"/>
  <c r="AB990" i="1"/>
  <c r="M970" i="1"/>
  <c r="N970" i="1" s="1"/>
  <c r="P970" i="1"/>
  <c r="Q970" i="1"/>
  <c r="L971" i="1"/>
  <c r="T965" i="1"/>
  <c r="AF965" i="1" s="1"/>
  <c r="S966" i="1"/>
  <c r="Y984" i="1"/>
  <c r="AJ985" i="1"/>
  <c r="I985" i="1"/>
  <c r="H985" i="1" s="1"/>
  <c r="Z984" i="1"/>
  <c r="AA984" i="1" s="1"/>
  <c r="AH984" i="1" s="1"/>
  <c r="C985" i="1"/>
  <c r="O968" i="1" l="1"/>
  <c r="R968" i="1" s="1"/>
  <c r="M971" i="1"/>
  <c r="N971" i="1" s="1"/>
  <c r="P971" i="1"/>
  <c r="Q971" i="1"/>
  <c r="L972" i="1"/>
  <c r="AB991" i="1"/>
  <c r="I986" i="1"/>
  <c r="H986" i="1" s="1"/>
  <c r="Y985" i="1"/>
  <c r="AJ986" i="1"/>
  <c r="C986" i="1"/>
  <c r="Z985" i="1"/>
  <c r="AA985" i="1" s="1"/>
  <c r="AH985" i="1" s="1"/>
  <c r="T966" i="1"/>
  <c r="AF966" i="1" s="1"/>
  <c r="S967" i="1"/>
  <c r="F969" i="1"/>
  <c r="J969" i="1" s="1"/>
  <c r="A987" i="1"/>
  <c r="X986" i="1"/>
  <c r="K986" i="1"/>
  <c r="AC970" i="1"/>
  <c r="AE970" i="1" s="1"/>
  <c r="G970" i="1"/>
  <c r="Y986" i="1" l="1"/>
  <c r="I987" i="1"/>
  <c r="H987" i="1" s="1"/>
  <c r="Z986" i="1"/>
  <c r="AA986" i="1" s="1"/>
  <c r="AH986" i="1" s="1"/>
  <c r="C987" i="1"/>
  <c r="AJ987" i="1"/>
  <c r="O969" i="1"/>
  <c r="R969" i="1" s="1"/>
  <c r="AB992" i="1"/>
  <c r="AC971" i="1"/>
  <c r="AE971" i="1" s="1"/>
  <c r="G971" i="1"/>
  <c r="F970" i="1"/>
  <c r="O970" i="1" s="1"/>
  <c r="R970" i="1" s="1"/>
  <c r="K987" i="1"/>
  <c r="X987" i="1"/>
  <c r="A988" i="1"/>
  <c r="T967" i="1"/>
  <c r="AF967" i="1" s="1"/>
  <c r="S968" i="1"/>
  <c r="M972" i="1"/>
  <c r="N972" i="1" s="1"/>
  <c r="P972" i="1"/>
  <c r="Q972" i="1"/>
  <c r="L973" i="1"/>
  <c r="J970" i="1" l="1"/>
  <c r="T968" i="1"/>
  <c r="AF968" i="1" s="1"/>
  <c r="S969" i="1"/>
  <c r="C988" i="1"/>
  <c r="Z987" i="1"/>
  <c r="AA987" i="1" s="1"/>
  <c r="AH987" i="1" s="1"/>
  <c r="Y987" i="1"/>
  <c r="AJ988" i="1"/>
  <c r="I988" i="1"/>
  <c r="H988" i="1" s="1"/>
  <c r="F971" i="1"/>
  <c r="O971" i="1" s="1"/>
  <c r="R971" i="1" s="1"/>
  <c r="AC972" i="1"/>
  <c r="AE972" i="1" s="1"/>
  <c r="G972" i="1"/>
  <c r="M973" i="1"/>
  <c r="N973" i="1" s="1"/>
  <c r="P973" i="1"/>
  <c r="Q973" i="1"/>
  <c r="L974" i="1"/>
  <c r="K988" i="1"/>
  <c r="A989" i="1"/>
  <c r="X988" i="1"/>
  <c r="AB993" i="1"/>
  <c r="J971" i="1" l="1"/>
  <c r="AC973" i="1"/>
  <c r="AE973" i="1" s="1"/>
  <c r="G973" i="1"/>
  <c r="Z988" i="1"/>
  <c r="AA988" i="1" s="1"/>
  <c r="AH988" i="1" s="1"/>
  <c r="C989" i="1"/>
  <c r="Y988" i="1"/>
  <c r="I989" i="1"/>
  <c r="H989" i="1" s="1"/>
  <c r="AJ989" i="1"/>
  <c r="M974" i="1"/>
  <c r="N974" i="1" s="1"/>
  <c r="P974" i="1"/>
  <c r="Q974" i="1"/>
  <c r="L975" i="1"/>
  <c r="X989" i="1"/>
  <c r="K989" i="1"/>
  <c r="A990" i="1"/>
  <c r="F972" i="1"/>
  <c r="J972" i="1" s="1"/>
  <c r="T969" i="1"/>
  <c r="AF969" i="1" s="1"/>
  <c r="S970" i="1"/>
  <c r="AB994" i="1"/>
  <c r="Y989" i="1" l="1"/>
  <c r="C990" i="1"/>
  <c r="Z989" i="1"/>
  <c r="AA989" i="1" s="1"/>
  <c r="AH989" i="1" s="1"/>
  <c r="AJ990" i="1"/>
  <c r="I990" i="1"/>
  <c r="H990" i="1" s="1"/>
  <c r="X990" i="1"/>
  <c r="A991" i="1"/>
  <c r="K990" i="1"/>
  <c r="M975" i="1"/>
  <c r="N975" i="1" s="1"/>
  <c r="P975" i="1"/>
  <c r="Q975" i="1"/>
  <c r="L976" i="1"/>
  <c r="T970" i="1"/>
  <c r="AF970" i="1" s="1"/>
  <c r="S971" i="1"/>
  <c r="AB995" i="1"/>
  <c r="O972" i="1"/>
  <c r="R972" i="1" s="1"/>
  <c r="F973" i="1"/>
  <c r="J973" i="1" s="1"/>
  <c r="AC974" i="1"/>
  <c r="AE974" i="1" s="1"/>
  <c r="G974" i="1"/>
  <c r="O973" i="1" l="1"/>
  <c r="R973" i="1" s="1"/>
  <c r="M976" i="1"/>
  <c r="N976" i="1" s="1"/>
  <c r="P976" i="1"/>
  <c r="Q976" i="1"/>
  <c r="L977" i="1"/>
  <c r="T971" i="1"/>
  <c r="AF971" i="1" s="1"/>
  <c r="S972" i="1"/>
  <c r="F974" i="1"/>
  <c r="O974" i="1" s="1"/>
  <c r="R974" i="1" s="1"/>
  <c r="AB996" i="1"/>
  <c r="K991" i="1"/>
  <c r="X991" i="1"/>
  <c r="A992" i="1"/>
  <c r="AC975" i="1"/>
  <c r="AE975" i="1" s="1"/>
  <c r="G975" i="1"/>
  <c r="AJ991" i="1"/>
  <c r="Y990" i="1"/>
  <c r="I991" i="1"/>
  <c r="H991" i="1" s="1"/>
  <c r="Z990" i="1"/>
  <c r="AA990" i="1" s="1"/>
  <c r="AH990" i="1" s="1"/>
  <c r="C991" i="1"/>
  <c r="F975" i="1" l="1"/>
  <c r="J975" i="1" s="1"/>
  <c r="X992" i="1"/>
  <c r="K992" i="1"/>
  <c r="A993" i="1"/>
  <c r="T972" i="1"/>
  <c r="AF972" i="1" s="1"/>
  <c r="S973" i="1"/>
  <c r="J974" i="1"/>
  <c r="AC976" i="1"/>
  <c r="AE976" i="1" s="1"/>
  <c r="G976" i="1"/>
  <c r="AB997" i="1"/>
  <c r="Z991" i="1"/>
  <c r="AA991" i="1" s="1"/>
  <c r="AH991" i="1" s="1"/>
  <c r="C992" i="1"/>
  <c r="Y991" i="1"/>
  <c r="AJ992" i="1"/>
  <c r="I992" i="1"/>
  <c r="H992" i="1" s="1"/>
  <c r="M977" i="1"/>
  <c r="N977" i="1" s="1"/>
  <c r="L978" i="1"/>
  <c r="O975" i="1" l="1"/>
  <c r="R975" i="1" s="1"/>
  <c r="AC977" i="1"/>
  <c r="AE977" i="1" s="1"/>
  <c r="G977" i="1"/>
  <c r="AB998" i="1"/>
  <c r="M978" i="1"/>
  <c r="N978" i="1" s="1"/>
  <c r="AC978" i="1" s="1"/>
  <c r="AE978" i="1" s="1"/>
  <c r="L979" i="1"/>
  <c r="F976" i="1"/>
  <c r="J976" i="1" s="1"/>
  <c r="X993" i="1"/>
  <c r="A994" i="1"/>
  <c r="K993" i="1"/>
  <c r="T973" i="1"/>
  <c r="AF973" i="1" s="1"/>
  <c r="S974" i="1"/>
  <c r="C993" i="1"/>
  <c r="Y992" i="1"/>
  <c r="AJ993" i="1"/>
  <c r="Z992" i="1"/>
  <c r="AA992" i="1" s="1"/>
  <c r="AH992" i="1" s="1"/>
  <c r="I993" i="1"/>
  <c r="H993" i="1" s="1"/>
  <c r="O976" i="1" l="1"/>
  <c r="P977" i="1" s="1"/>
  <c r="AB999" i="1"/>
  <c r="M979" i="1"/>
  <c r="N979" i="1" s="1"/>
  <c r="L980" i="1"/>
  <c r="G978" i="1"/>
  <c r="F977" i="1"/>
  <c r="J977" i="1" s="1"/>
  <c r="T974" i="1"/>
  <c r="AF974" i="1" s="1"/>
  <c r="S975" i="1"/>
  <c r="X994" i="1"/>
  <c r="K994" i="1"/>
  <c r="A995" i="1"/>
  <c r="C994" i="1"/>
  <c r="Y993" i="1"/>
  <c r="AJ994" i="1"/>
  <c r="Z993" i="1"/>
  <c r="AA993" i="1" s="1"/>
  <c r="AH993" i="1" s="1"/>
  <c r="I994" i="1"/>
  <c r="H994" i="1" s="1"/>
  <c r="R976" i="1" l="1"/>
  <c r="O977" i="1"/>
  <c r="Q977" i="1"/>
  <c r="Q978" i="1" s="1"/>
  <c r="Q979" i="1" s="1"/>
  <c r="Q980" i="1" s="1"/>
  <c r="P978" i="1"/>
  <c r="P979" i="1" s="1"/>
  <c r="P980" i="1" s="1"/>
  <c r="K995" i="1"/>
  <c r="X995" i="1"/>
  <c r="A996" i="1"/>
  <c r="T975" i="1"/>
  <c r="AF975" i="1" s="1"/>
  <c r="S976" i="1"/>
  <c r="AC979" i="1"/>
  <c r="AE979" i="1" s="1"/>
  <c r="G979" i="1"/>
  <c r="AB1000" i="1"/>
  <c r="F978" i="1"/>
  <c r="O978" i="1" s="1"/>
  <c r="Z994" i="1"/>
  <c r="AA994" i="1" s="1"/>
  <c r="AH994" i="1" s="1"/>
  <c r="C995" i="1"/>
  <c r="AJ995" i="1"/>
  <c r="Y994" i="1"/>
  <c r="I995" i="1"/>
  <c r="H995" i="1" s="1"/>
  <c r="M980" i="1"/>
  <c r="N980" i="1" s="1"/>
  <c r="L981" i="1"/>
  <c r="R978" i="1" l="1"/>
  <c r="M981" i="1"/>
  <c r="N981" i="1" s="1"/>
  <c r="P981" i="1"/>
  <c r="Q981" i="1"/>
  <c r="L982" i="1"/>
  <c r="J978" i="1"/>
  <c r="F979" i="1"/>
  <c r="J979" i="1" s="1"/>
  <c r="X996" i="1"/>
  <c r="A997" i="1"/>
  <c r="K996" i="1"/>
  <c r="AJ996" i="1"/>
  <c r="Y995" i="1"/>
  <c r="I996" i="1"/>
  <c r="H996" i="1" s="1"/>
  <c r="C996" i="1"/>
  <c r="Z995" i="1"/>
  <c r="AA995" i="1" s="1"/>
  <c r="AH995" i="1" s="1"/>
  <c r="R977" i="1"/>
  <c r="T976" i="1"/>
  <c r="S977" i="1"/>
  <c r="AC980" i="1"/>
  <c r="AE980" i="1" s="1"/>
  <c r="G980" i="1"/>
  <c r="AB1001" i="1"/>
  <c r="O979" i="1" l="1"/>
  <c r="R979" i="1" s="1"/>
  <c r="F980" i="1"/>
  <c r="J980" i="1" s="1"/>
  <c r="AF976" i="1"/>
  <c r="AA976" i="1"/>
  <c r="X997" i="1"/>
  <c r="A998" i="1"/>
  <c r="K997" i="1"/>
  <c r="AC981" i="1"/>
  <c r="AE981" i="1" s="1"/>
  <c r="G981" i="1"/>
  <c r="AB1002" i="1"/>
  <c r="AJ997" i="1"/>
  <c r="Y996" i="1"/>
  <c r="I997" i="1"/>
  <c r="H997" i="1" s="1"/>
  <c r="Z996" i="1"/>
  <c r="AA996" i="1" s="1"/>
  <c r="AH996" i="1" s="1"/>
  <c r="C997" i="1"/>
  <c r="T977" i="1"/>
  <c r="AF977" i="1" s="1"/>
  <c r="S978" i="1"/>
  <c r="M982" i="1"/>
  <c r="N982" i="1" s="1"/>
  <c r="P982" i="1"/>
  <c r="Q982" i="1"/>
  <c r="L983" i="1"/>
  <c r="O980" i="1" l="1"/>
  <c r="R980" i="1" s="1"/>
  <c r="AH976" i="1"/>
  <c r="AC982" i="1"/>
  <c r="AE982" i="1" s="1"/>
  <c r="G982" i="1"/>
  <c r="M983" i="1"/>
  <c r="N983" i="1" s="1"/>
  <c r="P983" i="1"/>
  <c r="Q983" i="1"/>
  <c r="L984" i="1"/>
  <c r="AB1003" i="1"/>
  <c r="X998" i="1"/>
  <c r="A999" i="1"/>
  <c r="K998" i="1"/>
  <c r="F981" i="1"/>
  <c r="O981" i="1" s="1"/>
  <c r="R981" i="1" s="1"/>
  <c r="T978" i="1"/>
  <c r="AF978" i="1" s="1"/>
  <c r="S979" i="1"/>
  <c r="Y997" i="1"/>
  <c r="C998" i="1"/>
  <c r="Z997" i="1"/>
  <c r="AA997" i="1" s="1"/>
  <c r="AH997" i="1" s="1"/>
  <c r="AJ998" i="1"/>
  <c r="I998" i="1"/>
  <c r="H998" i="1" s="1"/>
  <c r="J981" i="1" l="1"/>
  <c r="X999" i="1"/>
  <c r="K999" i="1"/>
  <c r="A1000" i="1"/>
  <c r="M984" i="1"/>
  <c r="N984" i="1" s="1"/>
  <c r="P984" i="1"/>
  <c r="Q984" i="1"/>
  <c r="L985" i="1"/>
  <c r="F982" i="1"/>
  <c r="O982" i="1" s="1"/>
  <c r="R982" i="1" s="1"/>
  <c r="T979" i="1"/>
  <c r="AF979" i="1" s="1"/>
  <c r="S980" i="1"/>
  <c r="Y998" i="1"/>
  <c r="C999" i="1"/>
  <c r="Z998" i="1"/>
  <c r="AA998" i="1" s="1"/>
  <c r="AH998" i="1" s="1"/>
  <c r="AJ999" i="1"/>
  <c r="I999" i="1"/>
  <c r="H999" i="1" s="1"/>
  <c r="AB1004" i="1"/>
  <c r="AC983" i="1"/>
  <c r="AE983" i="1" s="1"/>
  <c r="G983" i="1"/>
  <c r="AB1005" i="1" l="1"/>
  <c r="J982" i="1"/>
  <c r="F983" i="1"/>
  <c r="J983" i="1" s="1"/>
  <c r="Y999" i="1"/>
  <c r="C1000" i="1"/>
  <c r="Z999" i="1"/>
  <c r="AA999" i="1" s="1"/>
  <c r="AH999" i="1" s="1"/>
  <c r="AJ1000" i="1"/>
  <c r="I1000" i="1"/>
  <c r="H1000" i="1" s="1"/>
  <c r="AC984" i="1"/>
  <c r="AE984" i="1" s="1"/>
  <c r="G984" i="1"/>
  <c r="T980" i="1"/>
  <c r="AF980" i="1" s="1"/>
  <c r="S981" i="1"/>
  <c r="M985" i="1"/>
  <c r="N985" i="1" s="1"/>
  <c r="P985" i="1"/>
  <c r="Q985" i="1"/>
  <c r="L986" i="1"/>
  <c r="A1001" i="1"/>
  <c r="X1000" i="1"/>
  <c r="K1000" i="1"/>
  <c r="O983" i="1" l="1"/>
  <c r="R983" i="1" s="1"/>
  <c r="Z1000" i="1"/>
  <c r="AA1000" i="1" s="1"/>
  <c r="AH1000" i="1" s="1"/>
  <c r="AJ1001" i="1"/>
  <c r="I1001" i="1"/>
  <c r="H1001" i="1" s="1"/>
  <c r="Y1000" i="1"/>
  <c r="C1001" i="1"/>
  <c r="T981" i="1"/>
  <c r="AF981" i="1" s="1"/>
  <c r="S982" i="1"/>
  <c r="X1001" i="1"/>
  <c r="K1001" i="1"/>
  <c r="A1002" i="1"/>
  <c r="AB1006" i="1"/>
  <c r="AC985" i="1"/>
  <c r="AE985" i="1" s="1"/>
  <c r="G985" i="1"/>
  <c r="M986" i="1"/>
  <c r="N986" i="1" s="1"/>
  <c r="P986" i="1"/>
  <c r="Q986" i="1"/>
  <c r="L987" i="1"/>
  <c r="F984" i="1"/>
  <c r="J984" i="1" s="1"/>
  <c r="M987" i="1" l="1"/>
  <c r="N987" i="1" s="1"/>
  <c r="P987" i="1"/>
  <c r="Q987" i="1"/>
  <c r="L988" i="1"/>
  <c r="F985" i="1"/>
  <c r="J985" i="1" s="1"/>
  <c r="I1002" i="1"/>
  <c r="H1002" i="1" s="1"/>
  <c r="Z1001" i="1"/>
  <c r="AA1001" i="1" s="1"/>
  <c r="AH1001" i="1" s="1"/>
  <c r="C1002" i="1"/>
  <c r="Y1001" i="1"/>
  <c r="AJ1002" i="1"/>
  <c r="T982" i="1"/>
  <c r="AF982" i="1" s="1"/>
  <c r="S983" i="1"/>
  <c r="O984" i="1"/>
  <c r="R984" i="1" s="1"/>
  <c r="AB1007" i="1"/>
  <c r="K1002" i="1"/>
  <c r="X1002" i="1"/>
  <c r="A1003" i="1"/>
  <c r="AC986" i="1"/>
  <c r="AE986" i="1" s="1"/>
  <c r="G986" i="1"/>
  <c r="Y1002" i="1" l="1"/>
  <c r="C1003" i="1"/>
  <c r="AJ1003" i="1"/>
  <c r="Z1002" i="1"/>
  <c r="AA1002" i="1" s="1"/>
  <c r="AH1002" i="1" s="1"/>
  <c r="I1003" i="1"/>
  <c r="H1003" i="1" s="1"/>
  <c r="AB1008" i="1"/>
  <c r="T983" i="1"/>
  <c r="AF983" i="1" s="1"/>
  <c r="S984" i="1"/>
  <c r="O985" i="1"/>
  <c r="R985" i="1" s="1"/>
  <c r="K1003" i="1"/>
  <c r="A1004" i="1"/>
  <c r="X1003" i="1"/>
  <c r="AC987" i="1"/>
  <c r="AE987" i="1" s="1"/>
  <c r="G987" i="1"/>
  <c r="F986" i="1"/>
  <c r="J986" i="1" s="1"/>
  <c r="M988" i="1"/>
  <c r="N988" i="1" s="1"/>
  <c r="P988" i="1"/>
  <c r="Q988" i="1"/>
  <c r="L989" i="1"/>
  <c r="O986" i="1" l="1"/>
  <c r="R986" i="1" s="1"/>
  <c r="F987" i="1"/>
  <c r="O987" i="1" s="1"/>
  <c r="R987" i="1" s="1"/>
  <c r="X1004" i="1"/>
  <c r="K1004" i="1"/>
  <c r="A1005" i="1"/>
  <c r="T984" i="1"/>
  <c r="AF984" i="1" s="1"/>
  <c r="S985" i="1"/>
  <c r="AC988" i="1"/>
  <c r="AE988" i="1" s="1"/>
  <c r="G988" i="1"/>
  <c r="M989" i="1"/>
  <c r="N989" i="1" s="1"/>
  <c r="P989" i="1"/>
  <c r="Q989" i="1"/>
  <c r="L990" i="1"/>
  <c r="C1004" i="1"/>
  <c r="Y1003" i="1"/>
  <c r="AJ1004" i="1"/>
  <c r="I1004" i="1"/>
  <c r="H1004" i="1" s="1"/>
  <c r="Z1003" i="1"/>
  <c r="AA1003" i="1" s="1"/>
  <c r="AH1003" i="1" s="1"/>
  <c r="AB1009" i="1"/>
  <c r="AB1010" i="1" l="1"/>
  <c r="J987" i="1"/>
  <c r="T985" i="1"/>
  <c r="AF985" i="1" s="1"/>
  <c r="S986" i="1"/>
  <c r="Y1004" i="1"/>
  <c r="Z1004" i="1"/>
  <c r="AA1004" i="1" s="1"/>
  <c r="AH1004" i="1" s="1"/>
  <c r="C1005" i="1"/>
  <c r="AJ1005" i="1"/>
  <c r="I1005" i="1"/>
  <c r="H1005" i="1" s="1"/>
  <c r="AC989" i="1"/>
  <c r="AE989" i="1" s="1"/>
  <c r="G989" i="1"/>
  <c r="M990" i="1"/>
  <c r="N990" i="1" s="1"/>
  <c r="P990" i="1"/>
  <c r="Q990" i="1"/>
  <c r="L991" i="1"/>
  <c r="F988" i="1"/>
  <c r="O988" i="1" s="1"/>
  <c r="R988" i="1" s="1"/>
  <c r="X1005" i="1"/>
  <c r="K1005" i="1"/>
  <c r="A1006" i="1"/>
  <c r="J988" i="1" l="1"/>
  <c r="AC990" i="1"/>
  <c r="AE990" i="1" s="1"/>
  <c r="G990" i="1"/>
  <c r="M991" i="1"/>
  <c r="N991" i="1" s="1"/>
  <c r="P991" i="1"/>
  <c r="Q991" i="1"/>
  <c r="L992" i="1"/>
  <c r="AB1011" i="1"/>
  <c r="Z1005" i="1"/>
  <c r="AA1005" i="1" s="1"/>
  <c r="AH1005" i="1" s="1"/>
  <c r="C1006" i="1"/>
  <c r="AJ1006" i="1"/>
  <c r="Y1005" i="1"/>
  <c r="I1006" i="1"/>
  <c r="H1006" i="1" s="1"/>
  <c r="K1006" i="1"/>
  <c r="A1007" i="1"/>
  <c r="X1006" i="1"/>
  <c r="F989" i="1"/>
  <c r="O989" i="1" s="1"/>
  <c r="R989" i="1" s="1"/>
  <c r="T986" i="1"/>
  <c r="AF986" i="1" s="1"/>
  <c r="S987" i="1"/>
  <c r="J989" i="1" l="1"/>
  <c r="F990" i="1"/>
  <c r="O990" i="1" s="1"/>
  <c r="R990" i="1" s="1"/>
  <c r="T987" i="1"/>
  <c r="AF987" i="1" s="1"/>
  <c r="S988" i="1"/>
  <c r="AB1012" i="1"/>
  <c r="AC991" i="1"/>
  <c r="AE991" i="1" s="1"/>
  <c r="G991" i="1"/>
  <c r="I1007" i="1"/>
  <c r="H1007" i="1" s="1"/>
  <c r="Y1006" i="1"/>
  <c r="Z1006" i="1"/>
  <c r="AA1006" i="1" s="1"/>
  <c r="AH1006" i="1" s="1"/>
  <c r="C1007" i="1"/>
  <c r="AJ1007" i="1"/>
  <c r="K1007" i="1"/>
  <c r="A1008" i="1"/>
  <c r="X1007" i="1"/>
  <c r="M992" i="1"/>
  <c r="N992" i="1" s="1"/>
  <c r="P992" i="1"/>
  <c r="Q992" i="1"/>
  <c r="L993" i="1"/>
  <c r="J990" i="1" l="1"/>
  <c r="M993" i="1"/>
  <c r="N993" i="1" s="1"/>
  <c r="P993" i="1"/>
  <c r="Q993" i="1"/>
  <c r="L994" i="1"/>
  <c r="Y1007" i="1"/>
  <c r="C1008" i="1"/>
  <c r="AJ1008" i="1"/>
  <c r="Z1007" i="1"/>
  <c r="AA1007" i="1" s="1"/>
  <c r="AH1007" i="1" s="1"/>
  <c r="I1008" i="1"/>
  <c r="H1008" i="1" s="1"/>
  <c r="AB1013" i="1"/>
  <c r="A1009" i="1"/>
  <c r="X1008" i="1"/>
  <c r="K1008" i="1"/>
  <c r="F991" i="1"/>
  <c r="J991" i="1" s="1"/>
  <c r="T988" i="1"/>
  <c r="AF988" i="1" s="1"/>
  <c r="S989" i="1"/>
  <c r="AC992" i="1"/>
  <c r="AE992" i="1" s="1"/>
  <c r="G992" i="1"/>
  <c r="AB1014" i="1" l="1"/>
  <c r="M994" i="1"/>
  <c r="N994" i="1" s="1"/>
  <c r="P994" i="1"/>
  <c r="Q994" i="1"/>
  <c r="L995" i="1"/>
  <c r="T989" i="1"/>
  <c r="AF989" i="1" s="1"/>
  <c r="S990" i="1"/>
  <c r="O991" i="1"/>
  <c r="R991" i="1" s="1"/>
  <c r="I1009" i="1"/>
  <c r="H1009" i="1" s="1"/>
  <c r="C1009" i="1"/>
  <c r="Z1008" i="1"/>
  <c r="AA1008" i="1" s="1"/>
  <c r="AH1008" i="1" s="1"/>
  <c r="AJ1009" i="1"/>
  <c r="Y1008" i="1"/>
  <c r="F992" i="1"/>
  <c r="J992" i="1" s="1"/>
  <c r="K1009" i="1"/>
  <c r="X1009" i="1"/>
  <c r="A1010" i="1"/>
  <c r="AC993" i="1"/>
  <c r="AE993" i="1" s="1"/>
  <c r="G993" i="1"/>
  <c r="Z1009" i="1" l="1"/>
  <c r="C1010" i="1"/>
  <c r="Y1009" i="1"/>
  <c r="AJ1010" i="1"/>
  <c r="I1010" i="1"/>
  <c r="H1010" i="1" s="1"/>
  <c r="M995" i="1"/>
  <c r="N995" i="1" s="1"/>
  <c r="P995" i="1"/>
  <c r="Q995" i="1"/>
  <c r="L996" i="1"/>
  <c r="O992" i="1"/>
  <c r="R992" i="1" s="1"/>
  <c r="AB1015" i="1"/>
  <c r="F993" i="1"/>
  <c r="J993" i="1" s="1"/>
  <c r="K1010" i="1"/>
  <c r="X1010" i="1"/>
  <c r="A1011" i="1"/>
  <c r="T990" i="1"/>
  <c r="AF990" i="1" s="1"/>
  <c r="S991" i="1"/>
  <c r="AC994" i="1"/>
  <c r="AE994" i="1" s="1"/>
  <c r="G994" i="1"/>
  <c r="O993" i="1" l="1"/>
  <c r="R993" i="1" s="1"/>
  <c r="F994" i="1"/>
  <c r="O994" i="1" s="1"/>
  <c r="R994" i="1" s="1"/>
  <c r="AC995" i="1"/>
  <c r="AE995" i="1" s="1"/>
  <c r="G995" i="1"/>
  <c r="T991" i="1"/>
  <c r="AF991" i="1" s="1"/>
  <c r="S992" i="1"/>
  <c r="Y1010" i="1"/>
  <c r="C1011" i="1"/>
  <c r="Z1010" i="1"/>
  <c r="AA1010" i="1" s="1"/>
  <c r="AH1010" i="1" s="1"/>
  <c r="AJ1011" i="1"/>
  <c r="I1011" i="1"/>
  <c r="H1011" i="1" s="1"/>
  <c r="M996" i="1"/>
  <c r="N996" i="1" s="1"/>
  <c r="P996" i="1"/>
  <c r="Q996" i="1"/>
  <c r="L997" i="1"/>
  <c r="X1011" i="1"/>
  <c r="K1011" i="1"/>
  <c r="A1012" i="1"/>
  <c r="AB1016" i="1"/>
  <c r="J994" i="1" l="1"/>
  <c r="Y1011" i="1"/>
  <c r="C1012" i="1"/>
  <c r="AJ1012" i="1"/>
  <c r="Z1011" i="1"/>
  <c r="AA1011" i="1" s="1"/>
  <c r="AH1011" i="1" s="1"/>
  <c r="I1012" i="1"/>
  <c r="H1012" i="1" s="1"/>
  <c r="M997" i="1"/>
  <c r="N997" i="1" s="1"/>
  <c r="P997" i="1"/>
  <c r="Q997" i="1"/>
  <c r="L998" i="1"/>
  <c r="F995" i="1"/>
  <c r="O995" i="1" s="1"/>
  <c r="R995" i="1" s="1"/>
  <c r="A1013" i="1"/>
  <c r="X1012" i="1"/>
  <c r="K1012" i="1"/>
  <c r="AB1017" i="1"/>
  <c r="T992" i="1"/>
  <c r="AF992" i="1" s="1"/>
  <c r="S993" i="1"/>
  <c r="AC996" i="1"/>
  <c r="AE996" i="1" s="1"/>
  <c r="G996" i="1"/>
  <c r="J995" i="1" l="1"/>
  <c r="AC997" i="1"/>
  <c r="AE997" i="1" s="1"/>
  <c r="G997" i="1"/>
  <c r="AB1018" i="1"/>
  <c r="X1013" i="1"/>
  <c r="K1013" i="1"/>
  <c r="A1014" i="1"/>
  <c r="M998" i="1"/>
  <c r="N998" i="1" s="1"/>
  <c r="P998" i="1"/>
  <c r="Q998" i="1"/>
  <c r="L999" i="1"/>
  <c r="F996" i="1"/>
  <c r="O996" i="1" s="1"/>
  <c r="R996" i="1" s="1"/>
  <c r="T993" i="1"/>
  <c r="AF993" i="1" s="1"/>
  <c r="S994" i="1"/>
  <c r="C1013" i="1"/>
  <c r="Z1012" i="1"/>
  <c r="AA1012" i="1" s="1"/>
  <c r="AH1012" i="1" s="1"/>
  <c r="AJ1013" i="1"/>
  <c r="I1013" i="1"/>
  <c r="H1013" i="1" s="1"/>
  <c r="Y1012" i="1"/>
  <c r="J996" i="1" l="1"/>
  <c r="AB1019" i="1"/>
  <c r="AC998" i="1"/>
  <c r="AE998" i="1" s="1"/>
  <c r="G998" i="1"/>
  <c r="Z1013" i="1"/>
  <c r="AA1013" i="1" s="1"/>
  <c r="AH1013" i="1" s="1"/>
  <c r="C1014" i="1"/>
  <c r="AJ1014" i="1"/>
  <c r="I1014" i="1"/>
  <c r="H1014" i="1" s="1"/>
  <c r="Y1013" i="1"/>
  <c r="F997" i="1"/>
  <c r="J997" i="1" s="1"/>
  <c r="T994" i="1"/>
  <c r="AF994" i="1" s="1"/>
  <c r="S995" i="1"/>
  <c r="M999" i="1"/>
  <c r="N999" i="1" s="1"/>
  <c r="P999" i="1"/>
  <c r="Q999" i="1"/>
  <c r="L1000" i="1"/>
  <c r="K1014" i="1"/>
  <c r="X1014" i="1"/>
  <c r="A1015" i="1"/>
  <c r="O997" i="1" l="1"/>
  <c r="R997" i="1" s="1"/>
  <c r="AC999" i="1"/>
  <c r="AE999" i="1" s="1"/>
  <c r="G999" i="1"/>
  <c r="T995" i="1"/>
  <c r="AF995" i="1" s="1"/>
  <c r="S996" i="1"/>
  <c r="F998" i="1"/>
  <c r="O998" i="1" s="1"/>
  <c r="R998" i="1" s="1"/>
  <c r="M1000" i="1"/>
  <c r="N1000" i="1" s="1"/>
  <c r="P1000" i="1"/>
  <c r="Q1000" i="1"/>
  <c r="L1001" i="1"/>
  <c r="K1015" i="1"/>
  <c r="A1016" i="1"/>
  <c r="X1015" i="1"/>
  <c r="I1015" i="1"/>
  <c r="H1015" i="1" s="1"/>
  <c r="Y1014" i="1"/>
  <c r="C1015" i="1"/>
  <c r="AJ1015" i="1"/>
  <c r="Z1014" i="1"/>
  <c r="AA1014" i="1" s="1"/>
  <c r="AH1014" i="1" s="1"/>
  <c r="AB1020" i="1"/>
  <c r="J998" i="1" l="1"/>
  <c r="K1016" i="1"/>
  <c r="A1017" i="1"/>
  <c r="X1016" i="1"/>
  <c r="AB1021" i="1"/>
  <c r="I1016" i="1"/>
  <c r="H1016" i="1" s="1"/>
  <c r="C1016" i="1"/>
  <c r="Z1015" i="1"/>
  <c r="AA1015" i="1" s="1"/>
  <c r="AH1015" i="1" s="1"/>
  <c r="AJ1016" i="1"/>
  <c r="Y1015" i="1"/>
  <c r="AC1000" i="1"/>
  <c r="AE1000" i="1" s="1"/>
  <c r="G1000" i="1"/>
  <c r="T996" i="1"/>
  <c r="AF996" i="1" s="1"/>
  <c r="S997" i="1"/>
  <c r="F999" i="1"/>
  <c r="O999" i="1" s="1"/>
  <c r="R999" i="1" s="1"/>
  <c r="M1001" i="1"/>
  <c r="N1001" i="1" s="1"/>
  <c r="P1001" i="1"/>
  <c r="Q1001" i="1"/>
  <c r="L1002" i="1"/>
  <c r="J999" i="1" l="1"/>
  <c r="AC1001" i="1"/>
  <c r="AE1001" i="1" s="1"/>
  <c r="G1001" i="1"/>
  <c r="AB1022" i="1"/>
  <c r="K1017" i="1"/>
  <c r="X1017" i="1"/>
  <c r="A1018" i="1"/>
  <c r="T997" i="1"/>
  <c r="AF997" i="1" s="1"/>
  <c r="S998" i="1"/>
  <c r="M1002" i="1"/>
  <c r="N1002" i="1" s="1"/>
  <c r="P1002" i="1"/>
  <c r="Q1002" i="1"/>
  <c r="L1003" i="1"/>
  <c r="F1000" i="1"/>
  <c r="O1000" i="1" s="1"/>
  <c r="R1000" i="1" s="1"/>
  <c r="C1017" i="1"/>
  <c r="Y1016" i="1"/>
  <c r="AJ1017" i="1"/>
  <c r="Z1016" i="1"/>
  <c r="AA1016" i="1" s="1"/>
  <c r="AH1016" i="1" s="1"/>
  <c r="I1017" i="1"/>
  <c r="H1017" i="1" s="1"/>
  <c r="J1000" i="1" l="1"/>
  <c r="K1018" i="1"/>
  <c r="A1019" i="1"/>
  <c r="X1018" i="1"/>
  <c r="AJ1018" i="1"/>
  <c r="Z1017" i="1"/>
  <c r="AA1017" i="1" s="1"/>
  <c r="AH1017" i="1" s="1"/>
  <c r="I1018" i="1"/>
  <c r="H1018" i="1" s="1"/>
  <c r="Y1017" i="1"/>
  <c r="C1018" i="1"/>
  <c r="AB1023" i="1"/>
  <c r="AC1002" i="1"/>
  <c r="AE1002" i="1" s="1"/>
  <c r="G1002" i="1"/>
  <c r="T998" i="1"/>
  <c r="AF998" i="1" s="1"/>
  <c r="S999" i="1"/>
  <c r="F1001" i="1"/>
  <c r="J1001" i="1" s="1"/>
  <c r="M1003" i="1"/>
  <c r="N1003" i="1" s="1"/>
  <c r="P1003" i="1"/>
  <c r="Q1003" i="1"/>
  <c r="L1004" i="1"/>
  <c r="AC1003" i="1" l="1"/>
  <c r="AE1003" i="1" s="1"/>
  <c r="G1003" i="1"/>
  <c r="C1019" i="1"/>
  <c r="Y1018" i="1"/>
  <c r="AJ1019" i="1"/>
  <c r="I1019" i="1"/>
  <c r="H1019" i="1" s="1"/>
  <c r="Z1018" i="1"/>
  <c r="AA1018" i="1" s="1"/>
  <c r="AH1018" i="1" s="1"/>
  <c r="T999" i="1"/>
  <c r="AF999" i="1" s="1"/>
  <c r="S1000" i="1"/>
  <c r="AB1024" i="1"/>
  <c r="A1020" i="1"/>
  <c r="X1019" i="1"/>
  <c r="K1019" i="1"/>
  <c r="O1001" i="1"/>
  <c r="R1001" i="1" s="1"/>
  <c r="F1002" i="1"/>
  <c r="O1002" i="1" s="1"/>
  <c r="R1002" i="1" s="1"/>
  <c r="M1004" i="1"/>
  <c r="N1004" i="1" s="1"/>
  <c r="P1004" i="1"/>
  <c r="Q1004" i="1"/>
  <c r="L1005" i="1"/>
  <c r="J1002" i="1" l="1"/>
  <c r="AC1004" i="1"/>
  <c r="AE1004" i="1" s="1"/>
  <c r="G1004" i="1"/>
  <c r="Y1019" i="1"/>
  <c r="C1020" i="1"/>
  <c r="AJ1020" i="1"/>
  <c r="Z1019" i="1"/>
  <c r="AA1019" i="1" s="1"/>
  <c r="AH1019" i="1" s="1"/>
  <c r="I1020" i="1"/>
  <c r="H1020" i="1" s="1"/>
  <c r="AB1025" i="1"/>
  <c r="M1005" i="1"/>
  <c r="N1005" i="1" s="1"/>
  <c r="P1005" i="1"/>
  <c r="Q1005" i="1"/>
  <c r="L1006" i="1"/>
  <c r="F1003" i="1"/>
  <c r="J1003" i="1" s="1"/>
  <c r="A1021" i="1"/>
  <c r="X1020" i="1"/>
  <c r="K1020" i="1"/>
  <c r="T1000" i="1"/>
  <c r="AF1000" i="1" s="1"/>
  <c r="S1001" i="1"/>
  <c r="T1001" i="1" l="1"/>
  <c r="AF1001" i="1" s="1"/>
  <c r="S1002" i="1"/>
  <c r="Z1020" i="1"/>
  <c r="AA1020" i="1" s="1"/>
  <c r="AH1020" i="1" s="1"/>
  <c r="I1021" i="1"/>
  <c r="H1021" i="1" s="1"/>
  <c r="Y1020" i="1"/>
  <c r="C1021" i="1"/>
  <c r="AJ1021" i="1"/>
  <c r="AC1005" i="1"/>
  <c r="AE1005" i="1" s="1"/>
  <c r="G1005" i="1"/>
  <c r="AB1026" i="1"/>
  <c r="F1004" i="1"/>
  <c r="J1004" i="1" s="1"/>
  <c r="X1021" i="1"/>
  <c r="K1021" i="1"/>
  <c r="A1022" i="1"/>
  <c r="O1003" i="1"/>
  <c r="R1003" i="1" s="1"/>
  <c r="M1006" i="1"/>
  <c r="N1006" i="1" s="1"/>
  <c r="P1006" i="1"/>
  <c r="Q1006" i="1"/>
  <c r="L1007" i="1"/>
  <c r="K1022" i="1" l="1"/>
  <c r="A1023" i="1"/>
  <c r="X1022" i="1"/>
  <c r="T1002" i="1"/>
  <c r="AF1002" i="1" s="1"/>
  <c r="S1003" i="1"/>
  <c r="M1007" i="1"/>
  <c r="N1007" i="1" s="1"/>
  <c r="P1007" i="1"/>
  <c r="Q1007" i="1"/>
  <c r="L1008" i="1"/>
  <c r="O1004" i="1"/>
  <c r="R1004" i="1" s="1"/>
  <c r="AB1027" i="1"/>
  <c r="AC1006" i="1"/>
  <c r="AE1006" i="1" s="1"/>
  <c r="G1006" i="1"/>
  <c r="C1022" i="1"/>
  <c r="Y1021" i="1"/>
  <c r="AJ1022" i="1"/>
  <c r="Z1021" i="1"/>
  <c r="AA1021" i="1" s="1"/>
  <c r="AH1021" i="1" s="1"/>
  <c r="I1022" i="1"/>
  <c r="H1022" i="1" s="1"/>
  <c r="F1005" i="1"/>
  <c r="J1005" i="1" s="1"/>
  <c r="O1005" i="1" l="1"/>
  <c r="R1005" i="1" s="1"/>
  <c r="I1023" i="1"/>
  <c r="H1023" i="1" s="1"/>
  <c r="Y1022" i="1"/>
  <c r="Z1022" i="1"/>
  <c r="AA1022" i="1" s="1"/>
  <c r="AH1022" i="1" s="1"/>
  <c r="C1023" i="1"/>
  <c r="AJ1023" i="1"/>
  <c r="AB1028" i="1"/>
  <c r="A1024" i="1"/>
  <c r="X1023" i="1"/>
  <c r="K1023" i="1"/>
  <c r="AC1007" i="1"/>
  <c r="AE1007" i="1" s="1"/>
  <c r="G1007" i="1"/>
  <c r="F1006" i="1"/>
  <c r="J1006" i="1" s="1"/>
  <c r="M1008" i="1"/>
  <c r="N1008" i="1" s="1"/>
  <c r="P1008" i="1"/>
  <c r="Q1008" i="1"/>
  <c r="L1009" i="1"/>
  <c r="T1003" i="1"/>
  <c r="AF1003" i="1" s="1"/>
  <c r="S1004" i="1"/>
  <c r="T1004" i="1" l="1"/>
  <c r="AF1004" i="1" s="1"/>
  <c r="S1005" i="1"/>
  <c r="O1006" i="1"/>
  <c r="R1006" i="1" s="1"/>
  <c r="F1007" i="1"/>
  <c r="O1007" i="1" s="1"/>
  <c r="R1007" i="1" s="1"/>
  <c r="Z1023" i="1"/>
  <c r="AA1023" i="1" s="1"/>
  <c r="AH1023" i="1" s="1"/>
  <c r="C1024" i="1"/>
  <c r="AJ1024" i="1"/>
  <c r="I1024" i="1"/>
  <c r="H1024" i="1" s="1"/>
  <c r="Y1023" i="1"/>
  <c r="A1025" i="1"/>
  <c r="X1024" i="1"/>
  <c r="K1024" i="1"/>
  <c r="AC1008" i="1"/>
  <c r="AE1008" i="1" s="1"/>
  <c r="G1008" i="1"/>
  <c r="M1009" i="1"/>
  <c r="N1009" i="1" s="1"/>
  <c r="P1009" i="1"/>
  <c r="Q1009" i="1"/>
  <c r="L1010" i="1"/>
  <c r="AB1029" i="1"/>
  <c r="J1007" i="1" l="1"/>
  <c r="AC1009" i="1"/>
  <c r="AE1009" i="1" s="1"/>
  <c r="G1009" i="1"/>
  <c r="M1010" i="1"/>
  <c r="N1010" i="1" s="1"/>
  <c r="L1011" i="1"/>
  <c r="F1008" i="1"/>
  <c r="O1008" i="1" s="1"/>
  <c r="R1008" i="1" s="1"/>
  <c r="T1005" i="1"/>
  <c r="AF1005" i="1" s="1"/>
  <c r="S1006" i="1"/>
  <c r="Y1024" i="1"/>
  <c r="C1025" i="1"/>
  <c r="Z1024" i="1"/>
  <c r="AA1024" i="1" s="1"/>
  <c r="AH1024" i="1" s="1"/>
  <c r="AJ1025" i="1"/>
  <c r="I1025" i="1"/>
  <c r="H1025" i="1" s="1"/>
  <c r="AB1030" i="1"/>
  <c r="X1025" i="1"/>
  <c r="K1025" i="1"/>
  <c r="A1026" i="1"/>
  <c r="Z1025" i="1" l="1"/>
  <c r="AA1025" i="1" s="1"/>
  <c r="AH1025" i="1" s="1"/>
  <c r="AJ1026" i="1"/>
  <c r="I1026" i="1"/>
  <c r="H1026" i="1" s="1"/>
  <c r="Y1025" i="1"/>
  <c r="C1026" i="1"/>
  <c r="M1011" i="1"/>
  <c r="N1011" i="1" s="1"/>
  <c r="L1012" i="1"/>
  <c r="K1026" i="1"/>
  <c r="X1026" i="1"/>
  <c r="A1027" i="1"/>
  <c r="AB1031" i="1"/>
  <c r="J1008" i="1"/>
  <c r="T1006" i="1"/>
  <c r="AF1006" i="1" s="1"/>
  <c r="S1007" i="1"/>
  <c r="F1009" i="1"/>
  <c r="O1009" i="1" s="1"/>
  <c r="G1010" i="1"/>
  <c r="AC1010" i="1"/>
  <c r="AE1010" i="1" s="1"/>
  <c r="R1009" i="1" l="1"/>
  <c r="P1010" i="1"/>
  <c r="J1009" i="1"/>
  <c r="I1027" i="1"/>
  <c r="H1027" i="1" s="1"/>
  <c r="Z1026" i="1"/>
  <c r="AA1026" i="1" s="1"/>
  <c r="AH1026" i="1" s="1"/>
  <c r="C1027" i="1"/>
  <c r="Y1026" i="1"/>
  <c r="AJ1027" i="1"/>
  <c r="AC1011" i="1"/>
  <c r="AE1011" i="1" s="1"/>
  <c r="G1011" i="1"/>
  <c r="F1010" i="1"/>
  <c r="O1010" i="1" s="1"/>
  <c r="T1007" i="1"/>
  <c r="AF1007" i="1" s="1"/>
  <c r="S1008" i="1"/>
  <c r="AB1032" i="1"/>
  <c r="M1012" i="1"/>
  <c r="N1012" i="1" s="1"/>
  <c r="L1013" i="1"/>
  <c r="K1027" i="1"/>
  <c r="A1028" i="1"/>
  <c r="X1027" i="1"/>
  <c r="J1010" i="1" l="1"/>
  <c r="G1012" i="1"/>
  <c r="AC1012" i="1"/>
  <c r="AE1012" i="1" s="1"/>
  <c r="T1008" i="1"/>
  <c r="AF1008" i="1" s="1"/>
  <c r="S1009" i="1"/>
  <c r="F1011" i="1"/>
  <c r="J1011" i="1" s="1"/>
  <c r="Q1010" i="1"/>
  <c r="Q1011" i="1" s="1"/>
  <c r="Q1012" i="1" s="1"/>
  <c r="Q1013" i="1" s="1"/>
  <c r="P1011" i="1"/>
  <c r="P1012" i="1" s="1"/>
  <c r="P1013" i="1" s="1"/>
  <c r="C1028" i="1"/>
  <c r="Y1027" i="1"/>
  <c r="AJ1028" i="1"/>
  <c r="Z1027" i="1"/>
  <c r="AA1027" i="1" s="1"/>
  <c r="AH1027" i="1" s="1"/>
  <c r="I1028" i="1"/>
  <c r="H1028" i="1" s="1"/>
  <c r="M1013" i="1"/>
  <c r="N1013" i="1" s="1"/>
  <c r="L1014" i="1"/>
  <c r="A1029" i="1"/>
  <c r="K1028" i="1"/>
  <c r="X1028" i="1"/>
  <c r="AB1033" i="1"/>
  <c r="O1011" i="1" l="1"/>
  <c r="R1011" i="1" s="1"/>
  <c r="M1014" i="1"/>
  <c r="N1014" i="1" s="1"/>
  <c r="P1014" i="1"/>
  <c r="Q1014" i="1"/>
  <c r="L1015" i="1"/>
  <c r="AB1034" i="1"/>
  <c r="F1012" i="1"/>
  <c r="J1012" i="1" s="1"/>
  <c r="Z1028" i="1"/>
  <c r="AA1028" i="1" s="1"/>
  <c r="AH1028" i="1" s="1"/>
  <c r="C1029" i="1"/>
  <c r="Y1028" i="1"/>
  <c r="AJ1029" i="1"/>
  <c r="I1029" i="1"/>
  <c r="H1029" i="1" s="1"/>
  <c r="X1029" i="1"/>
  <c r="K1029" i="1"/>
  <c r="A1030" i="1"/>
  <c r="T1009" i="1"/>
  <c r="S1010" i="1"/>
  <c r="G1013" i="1"/>
  <c r="AC1013" i="1"/>
  <c r="AE1013" i="1" s="1"/>
  <c r="R1010" i="1"/>
  <c r="O1012" i="1" l="1"/>
  <c r="R1012" i="1" s="1"/>
  <c r="F1013" i="1"/>
  <c r="O1013" i="1" s="1"/>
  <c r="R1013" i="1" s="1"/>
  <c r="K1030" i="1"/>
  <c r="A1031" i="1"/>
  <c r="X1030" i="1"/>
  <c r="AB1035" i="1"/>
  <c r="M1015" i="1"/>
  <c r="N1015" i="1" s="1"/>
  <c r="P1015" i="1"/>
  <c r="Q1015" i="1"/>
  <c r="L1016" i="1"/>
  <c r="T1010" i="1"/>
  <c r="AF1010" i="1" s="1"/>
  <c r="S1011" i="1"/>
  <c r="I1030" i="1"/>
  <c r="H1030" i="1" s="1"/>
  <c r="Y1029" i="1"/>
  <c r="C1030" i="1"/>
  <c r="AJ1030" i="1"/>
  <c r="Z1029" i="1"/>
  <c r="AA1029" i="1" s="1"/>
  <c r="AH1029" i="1" s="1"/>
  <c r="AF1009" i="1"/>
  <c r="AA1009" i="1"/>
  <c r="G1014" i="1"/>
  <c r="AC1014" i="1"/>
  <c r="AE1014" i="1" s="1"/>
  <c r="J1013" i="1" l="1"/>
  <c r="AH1009" i="1"/>
  <c r="AB1036" i="1"/>
  <c r="I1031" i="1"/>
  <c r="H1031" i="1" s="1"/>
  <c r="Y1030" i="1"/>
  <c r="C1031" i="1"/>
  <c r="Z1030" i="1"/>
  <c r="AA1030" i="1" s="1"/>
  <c r="AH1030" i="1" s="1"/>
  <c r="AJ1031" i="1"/>
  <c r="AC1015" i="1"/>
  <c r="AE1015" i="1" s="1"/>
  <c r="G1015" i="1"/>
  <c r="K1031" i="1"/>
  <c r="A1032" i="1"/>
  <c r="X1031" i="1"/>
  <c r="M1016" i="1"/>
  <c r="N1016" i="1" s="1"/>
  <c r="P1016" i="1"/>
  <c r="Q1016" i="1"/>
  <c r="L1017" i="1"/>
  <c r="F1014" i="1"/>
  <c r="J1014" i="1" s="1"/>
  <c r="T1011" i="1"/>
  <c r="AF1011" i="1" s="1"/>
  <c r="S1012" i="1"/>
  <c r="O1014" i="1" l="1"/>
  <c r="R1014" i="1" s="1"/>
  <c r="F1015" i="1"/>
  <c r="O1015" i="1" s="1"/>
  <c r="R1015" i="1" s="1"/>
  <c r="Y1031" i="1"/>
  <c r="I1032" i="1"/>
  <c r="H1032" i="1" s="1"/>
  <c r="Z1031" i="1"/>
  <c r="AA1031" i="1" s="1"/>
  <c r="AH1031" i="1" s="1"/>
  <c r="C1032" i="1"/>
  <c r="AJ1032" i="1"/>
  <c r="AB1037" i="1"/>
  <c r="AC1016" i="1"/>
  <c r="AE1016" i="1" s="1"/>
  <c r="G1016" i="1"/>
  <c r="A1033" i="1"/>
  <c r="K1032" i="1"/>
  <c r="X1032" i="1"/>
  <c r="T1012" i="1"/>
  <c r="AF1012" i="1" s="1"/>
  <c r="S1013" i="1"/>
  <c r="M1017" i="1"/>
  <c r="N1017" i="1" s="1"/>
  <c r="P1017" i="1"/>
  <c r="Q1017" i="1"/>
  <c r="L1018" i="1"/>
  <c r="J1015" i="1" l="1"/>
  <c r="AB1038" i="1"/>
  <c r="AC1017" i="1"/>
  <c r="AE1017" i="1" s="1"/>
  <c r="G1017" i="1"/>
  <c r="X1033" i="1"/>
  <c r="K1033" i="1"/>
  <c r="A1034" i="1"/>
  <c r="M1018" i="1"/>
  <c r="N1018" i="1" s="1"/>
  <c r="P1018" i="1"/>
  <c r="Q1018" i="1"/>
  <c r="L1019" i="1"/>
  <c r="T1013" i="1"/>
  <c r="AF1013" i="1" s="1"/>
  <c r="S1014" i="1"/>
  <c r="AJ1033" i="1"/>
  <c r="I1033" i="1"/>
  <c r="H1033" i="1" s="1"/>
  <c r="C1033" i="1"/>
  <c r="Y1032" i="1"/>
  <c r="Z1032" i="1"/>
  <c r="AA1032" i="1" s="1"/>
  <c r="AH1032" i="1" s="1"/>
  <c r="F1016" i="1"/>
  <c r="J1016" i="1" s="1"/>
  <c r="O1016" i="1" l="1"/>
  <c r="R1016" i="1" s="1"/>
  <c r="M1019" i="1"/>
  <c r="N1019" i="1" s="1"/>
  <c r="P1019" i="1"/>
  <c r="Q1019" i="1"/>
  <c r="L1020" i="1"/>
  <c r="AB1039" i="1"/>
  <c r="T1014" i="1"/>
  <c r="AF1014" i="1" s="1"/>
  <c r="S1015" i="1"/>
  <c r="Y1033" i="1"/>
  <c r="AJ1034" i="1"/>
  <c r="Z1033" i="1"/>
  <c r="AA1033" i="1" s="1"/>
  <c r="AH1033" i="1" s="1"/>
  <c r="I1034" i="1"/>
  <c r="H1034" i="1" s="1"/>
  <c r="C1034" i="1"/>
  <c r="AC1018" i="1"/>
  <c r="AE1018" i="1" s="1"/>
  <c r="G1018" i="1"/>
  <c r="X1034" i="1"/>
  <c r="K1034" i="1"/>
  <c r="A1035" i="1"/>
  <c r="F1017" i="1"/>
  <c r="O1017" i="1" s="1"/>
  <c r="R1017" i="1" s="1"/>
  <c r="Y1034" i="1" l="1"/>
  <c r="AJ1035" i="1"/>
  <c r="Z1034" i="1"/>
  <c r="AA1034" i="1" s="1"/>
  <c r="AH1034" i="1" s="1"/>
  <c r="I1035" i="1"/>
  <c r="H1035" i="1" s="1"/>
  <c r="C1035" i="1"/>
  <c r="T1015" i="1"/>
  <c r="AF1015" i="1" s="1"/>
  <c r="S1016" i="1"/>
  <c r="K1035" i="1"/>
  <c r="X1035" i="1"/>
  <c r="A1036" i="1"/>
  <c r="F1018" i="1"/>
  <c r="J1018" i="1" s="1"/>
  <c r="AB1040" i="1"/>
  <c r="J1017" i="1"/>
  <c r="AC1019" i="1"/>
  <c r="AE1019" i="1" s="1"/>
  <c r="G1019" i="1"/>
  <c r="M1020" i="1"/>
  <c r="N1020" i="1" s="1"/>
  <c r="P1020" i="1"/>
  <c r="Q1020" i="1"/>
  <c r="L1021" i="1"/>
  <c r="O1018" i="1" l="1"/>
  <c r="R1018" i="1" s="1"/>
  <c r="T1016" i="1"/>
  <c r="AF1016" i="1" s="1"/>
  <c r="S1017" i="1"/>
  <c r="AB1041" i="1"/>
  <c r="F1019" i="1"/>
  <c r="J1019" i="1" s="1"/>
  <c r="C1036" i="1"/>
  <c r="AJ1036" i="1"/>
  <c r="Y1035" i="1"/>
  <c r="I1036" i="1"/>
  <c r="H1036" i="1" s="1"/>
  <c r="Z1035" i="1"/>
  <c r="AA1035" i="1" s="1"/>
  <c r="AH1035" i="1" s="1"/>
  <c r="AC1020" i="1"/>
  <c r="AE1020" i="1" s="1"/>
  <c r="G1020" i="1"/>
  <c r="M1021" i="1"/>
  <c r="N1021" i="1" s="1"/>
  <c r="P1021" i="1"/>
  <c r="Q1021" i="1"/>
  <c r="L1022" i="1"/>
  <c r="X1036" i="1"/>
  <c r="K1036" i="1"/>
  <c r="A1037" i="1"/>
  <c r="O1019" i="1" l="1"/>
  <c r="R1019" i="1" s="1"/>
  <c r="T1017" i="1"/>
  <c r="AF1017" i="1" s="1"/>
  <c r="S1018" i="1"/>
  <c r="AC1021" i="1"/>
  <c r="AE1021" i="1" s="1"/>
  <c r="G1021" i="1"/>
  <c r="AB1042" i="1"/>
  <c r="AJ1037" i="1"/>
  <c r="Y1036" i="1"/>
  <c r="I1037" i="1"/>
  <c r="H1037" i="1" s="1"/>
  <c r="C1037" i="1"/>
  <c r="Z1036" i="1"/>
  <c r="AA1036" i="1" s="1"/>
  <c r="AH1036" i="1" s="1"/>
  <c r="A1038" i="1"/>
  <c r="X1037" i="1"/>
  <c r="K1037" i="1"/>
  <c r="M1022" i="1"/>
  <c r="N1022" i="1" s="1"/>
  <c r="P1022" i="1"/>
  <c r="Q1022" i="1"/>
  <c r="L1023" i="1"/>
  <c r="F1020" i="1"/>
  <c r="J1020" i="1" s="1"/>
  <c r="O1020" i="1" l="1"/>
  <c r="R1020" i="1" s="1"/>
  <c r="AC1022" i="1"/>
  <c r="AE1022" i="1" s="1"/>
  <c r="G1022" i="1"/>
  <c r="A1039" i="1"/>
  <c r="X1038" i="1"/>
  <c r="K1038" i="1"/>
  <c r="T1018" i="1"/>
  <c r="AF1018" i="1" s="1"/>
  <c r="S1019" i="1"/>
  <c r="M1023" i="1"/>
  <c r="N1023" i="1" s="1"/>
  <c r="P1023" i="1"/>
  <c r="Q1023" i="1"/>
  <c r="L1024" i="1"/>
  <c r="AB1043" i="1"/>
  <c r="F1021" i="1"/>
  <c r="O1021" i="1" s="1"/>
  <c r="R1021" i="1" s="1"/>
  <c r="Z1037" i="1"/>
  <c r="I1038" i="1"/>
  <c r="H1038" i="1" s="1"/>
  <c r="C1038" i="1"/>
  <c r="Y1037" i="1"/>
  <c r="AJ1038" i="1"/>
  <c r="J1021" i="1" l="1"/>
  <c r="AB1044" i="1"/>
  <c r="F1022" i="1"/>
  <c r="J1022" i="1" s="1"/>
  <c r="T1019" i="1"/>
  <c r="AF1019" i="1" s="1"/>
  <c r="S1020" i="1"/>
  <c r="C1039" i="1"/>
  <c r="Y1038" i="1"/>
  <c r="AJ1039" i="1"/>
  <c r="Z1038" i="1"/>
  <c r="AA1038" i="1" s="1"/>
  <c r="AH1038" i="1" s="1"/>
  <c r="I1039" i="1"/>
  <c r="H1039" i="1" s="1"/>
  <c r="AC1023" i="1"/>
  <c r="AE1023" i="1" s="1"/>
  <c r="G1023" i="1"/>
  <c r="M1024" i="1"/>
  <c r="N1024" i="1" s="1"/>
  <c r="P1024" i="1"/>
  <c r="Q1024" i="1"/>
  <c r="L1025" i="1"/>
  <c r="X1039" i="1"/>
  <c r="K1039" i="1"/>
  <c r="A1040" i="1"/>
  <c r="O1022" i="1" l="1"/>
  <c r="R1022" i="1" s="1"/>
  <c r="AC1024" i="1"/>
  <c r="AE1024" i="1" s="1"/>
  <c r="G1024" i="1"/>
  <c r="F1023" i="1"/>
  <c r="J1023" i="1" s="1"/>
  <c r="T1020" i="1"/>
  <c r="AF1020" i="1" s="1"/>
  <c r="S1021" i="1"/>
  <c r="AB1045" i="1"/>
  <c r="AJ1040" i="1"/>
  <c r="Z1039" i="1"/>
  <c r="AA1039" i="1" s="1"/>
  <c r="AH1039" i="1" s="1"/>
  <c r="I1040" i="1"/>
  <c r="H1040" i="1" s="1"/>
  <c r="C1040" i="1"/>
  <c r="Y1039" i="1"/>
  <c r="X1040" i="1"/>
  <c r="K1040" i="1"/>
  <c r="A1041" i="1"/>
  <c r="M1025" i="1"/>
  <c r="N1025" i="1" s="1"/>
  <c r="P1025" i="1"/>
  <c r="Q1025" i="1"/>
  <c r="L1026" i="1"/>
  <c r="O1023" i="1" l="1"/>
  <c r="R1023" i="1" s="1"/>
  <c r="AC1025" i="1"/>
  <c r="AE1025" i="1" s="1"/>
  <c r="G1025" i="1"/>
  <c r="T1021" i="1"/>
  <c r="AF1021" i="1" s="1"/>
  <c r="S1022" i="1"/>
  <c r="C1041" i="1"/>
  <c r="AJ1041" i="1"/>
  <c r="Z1040" i="1"/>
  <c r="AA1040" i="1" s="1"/>
  <c r="AH1040" i="1" s="1"/>
  <c r="Y1040" i="1"/>
  <c r="I1041" i="1"/>
  <c r="H1041" i="1" s="1"/>
  <c r="F1024" i="1"/>
  <c r="O1024" i="1" s="1"/>
  <c r="R1024" i="1" s="1"/>
  <c r="A1042" i="1"/>
  <c r="X1041" i="1"/>
  <c r="K1041" i="1"/>
  <c r="AB1046" i="1"/>
  <c r="M1026" i="1"/>
  <c r="N1026" i="1" s="1"/>
  <c r="P1026" i="1"/>
  <c r="Q1026" i="1"/>
  <c r="L1027" i="1"/>
  <c r="J1024" i="1" l="1"/>
  <c r="AC1026" i="1"/>
  <c r="AE1026" i="1" s="1"/>
  <c r="G1026" i="1"/>
  <c r="Y1041" i="1"/>
  <c r="I1042" i="1"/>
  <c r="H1042" i="1" s="1"/>
  <c r="Z1041" i="1"/>
  <c r="AA1041" i="1" s="1"/>
  <c r="AH1041" i="1" s="1"/>
  <c r="C1042" i="1"/>
  <c r="AJ1042" i="1"/>
  <c r="M1027" i="1"/>
  <c r="N1027" i="1" s="1"/>
  <c r="P1027" i="1"/>
  <c r="Q1027" i="1"/>
  <c r="L1028" i="1"/>
  <c r="AB1047" i="1"/>
  <c r="X1042" i="1"/>
  <c r="K1042" i="1"/>
  <c r="A1043" i="1"/>
  <c r="F1025" i="1"/>
  <c r="J1025" i="1" s="1"/>
  <c r="T1022" i="1"/>
  <c r="AF1022" i="1" s="1"/>
  <c r="S1023" i="1"/>
  <c r="O1025" i="1" l="1"/>
  <c r="R1025" i="1" s="1"/>
  <c r="Z1042" i="1"/>
  <c r="AA1042" i="1" s="1"/>
  <c r="AH1042" i="1" s="1"/>
  <c r="C1043" i="1"/>
  <c r="Y1042" i="1"/>
  <c r="AJ1043" i="1"/>
  <c r="I1043" i="1"/>
  <c r="H1043" i="1" s="1"/>
  <c r="M1028" i="1"/>
  <c r="N1028" i="1" s="1"/>
  <c r="P1028" i="1"/>
  <c r="Q1028" i="1"/>
  <c r="L1029" i="1"/>
  <c r="T1023" i="1"/>
  <c r="AF1023" i="1" s="1"/>
  <c r="S1024" i="1"/>
  <c r="AB1048" i="1"/>
  <c r="K1043" i="1"/>
  <c r="X1043" i="1"/>
  <c r="A1044" i="1"/>
  <c r="F1026" i="1"/>
  <c r="O1026" i="1" s="1"/>
  <c r="R1026" i="1" s="1"/>
  <c r="AC1027" i="1"/>
  <c r="AE1027" i="1" s="1"/>
  <c r="G1027" i="1"/>
  <c r="J1026" i="1" l="1"/>
  <c r="AB1049" i="1"/>
  <c r="T1024" i="1"/>
  <c r="AF1024" i="1" s="1"/>
  <c r="S1025" i="1"/>
  <c r="AC1028" i="1"/>
  <c r="AE1028" i="1" s="1"/>
  <c r="G1028" i="1"/>
  <c r="X1044" i="1"/>
  <c r="K1044" i="1"/>
  <c r="A1045" i="1"/>
  <c r="M1029" i="1"/>
  <c r="N1029" i="1" s="1"/>
  <c r="P1029" i="1"/>
  <c r="Q1029" i="1"/>
  <c r="L1030" i="1"/>
  <c r="F1027" i="1"/>
  <c r="J1027" i="1" s="1"/>
  <c r="Y1043" i="1"/>
  <c r="Z1043" i="1"/>
  <c r="AA1043" i="1" s="1"/>
  <c r="AH1043" i="1" s="1"/>
  <c r="C1044" i="1"/>
  <c r="I1044" i="1"/>
  <c r="H1044" i="1" s="1"/>
  <c r="AJ1044" i="1"/>
  <c r="O1027" i="1" l="1"/>
  <c r="R1027" i="1" s="1"/>
  <c r="AC1029" i="1"/>
  <c r="AE1029" i="1" s="1"/>
  <c r="G1029" i="1"/>
  <c r="C1045" i="1"/>
  <c r="AJ1045" i="1"/>
  <c r="Z1044" i="1"/>
  <c r="AA1044" i="1" s="1"/>
  <c r="AH1044" i="1" s="1"/>
  <c r="I1045" i="1"/>
  <c r="H1045" i="1" s="1"/>
  <c r="Y1044" i="1"/>
  <c r="T1025" i="1"/>
  <c r="AF1025" i="1" s="1"/>
  <c r="S1026" i="1"/>
  <c r="M1030" i="1"/>
  <c r="N1030" i="1" s="1"/>
  <c r="P1030" i="1"/>
  <c r="Q1030" i="1"/>
  <c r="L1031" i="1"/>
  <c r="X1045" i="1"/>
  <c r="K1045" i="1"/>
  <c r="A1046" i="1"/>
  <c r="F1028" i="1"/>
  <c r="O1028" i="1" s="1"/>
  <c r="R1028" i="1" s="1"/>
  <c r="AB1050" i="1"/>
  <c r="J1028" i="1" l="1"/>
  <c r="X1046" i="1"/>
  <c r="K1046" i="1"/>
  <c r="A1047" i="1"/>
  <c r="F1029" i="1"/>
  <c r="O1029" i="1" s="1"/>
  <c r="R1029" i="1" s="1"/>
  <c r="AB1051" i="1"/>
  <c r="AC1030" i="1"/>
  <c r="AE1030" i="1" s="1"/>
  <c r="G1030" i="1"/>
  <c r="C1046" i="1"/>
  <c r="Y1045" i="1"/>
  <c r="AJ1046" i="1"/>
  <c r="Z1045" i="1"/>
  <c r="AA1045" i="1" s="1"/>
  <c r="AH1045" i="1" s="1"/>
  <c r="I1046" i="1"/>
  <c r="H1046" i="1" s="1"/>
  <c r="M1031" i="1"/>
  <c r="N1031" i="1" s="1"/>
  <c r="P1031" i="1"/>
  <c r="Q1031" i="1"/>
  <c r="L1032" i="1"/>
  <c r="T1026" i="1"/>
  <c r="AF1026" i="1" s="1"/>
  <c r="S1027" i="1"/>
  <c r="J1029" i="1" l="1"/>
  <c r="T1027" i="1"/>
  <c r="AF1027" i="1" s="1"/>
  <c r="S1028" i="1"/>
  <c r="AC1031" i="1"/>
  <c r="AE1031" i="1" s="1"/>
  <c r="G1031" i="1"/>
  <c r="AB1052" i="1"/>
  <c r="Y1046" i="1"/>
  <c r="AJ1047" i="1"/>
  <c r="I1047" i="1"/>
  <c r="H1047" i="1" s="1"/>
  <c r="Z1046" i="1"/>
  <c r="AA1046" i="1" s="1"/>
  <c r="AH1046" i="1" s="1"/>
  <c r="C1047" i="1"/>
  <c r="M1032" i="1"/>
  <c r="N1032" i="1" s="1"/>
  <c r="P1032" i="1"/>
  <c r="Q1032" i="1"/>
  <c r="L1033" i="1"/>
  <c r="F1030" i="1"/>
  <c r="J1030" i="1" s="1"/>
  <c r="X1047" i="1"/>
  <c r="K1047" i="1"/>
  <c r="A1048" i="1"/>
  <c r="O1030" i="1" l="1"/>
  <c r="R1030" i="1" s="1"/>
  <c r="AB1053" i="1"/>
  <c r="A1049" i="1"/>
  <c r="X1048" i="1"/>
  <c r="K1048" i="1"/>
  <c r="AC1032" i="1"/>
  <c r="AE1032" i="1" s="1"/>
  <c r="G1032" i="1"/>
  <c r="T1028" i="1"/>
  <c r="AF1028" i="1" s="1"/>
  <c r="S1029" i="1"/>
  <c r="C1048" i="1"/>
  <c r="AJ1048" i="1"/>
  <c r="Z1047" i="1"/>
  <c r="AA1047" i="1" s="1"/>
  <c r="AH1047" i="1" s="1"/>
  <c r="Y1047" i="1"/>
  <c r="I1048" i="1"/>
  <c r="H1048" i="1" s="1"/>
  <c r="M1033" i="1"/>
  <c r="N1033" i="1" s="1"/>
  <c r="P1033" i="1"/>
  <c r="Q1033" i="1"/>
  <c r="L1034" i="1"/>
  <c r="F1031" i="1"/>
  <c r="J1031" i="1" s="1"/>
  <c r="M1034" i="1" l="1"/>
  <c r="N1034" i="1" s="1"/>
  <c r="P1034" i="1"/>
  <c r="Q1034" i="1"/>
  <c r="L1035" i="1"/>
  <c r="AB1054" i="1"/>
  <c r="Y1048" i="1"/>
  <c r="I1049" i="1"/>
  <c r="H1049" i="1" s="1"/>
  <c r="Z1048" i="1"/>
  <c r="AA1048" i="1" s="1"/>
  <c r="AH1048" i="1" s="1"/>
  <c r="AJ1049" i="1"/>
  <c r="C1049" i="1"/>
  <c r="O1031" i="1"/>
  <c r="R1031" i="1" s="1"/>
  <c r="T1029" i="1"/>
  <c r="AF1029" i="1" s="1"/>
  <c r="S1030" i="1"/>
  <c r="F1032" i="1"/>
  <c r="J1032" i="1" s="1"/>
  <c r="X1049" i="1"/>
  <c r="K1049" i="1"/>
  <c r="A1050" i="1"/>
  <c r="AC1033" i="1"/>
  <c r="AE1033" i="1" s="1"/>
  <c r="G1033" i="1"/>
  <c r="O1032" i="1" l="1"/>
  <c r="R1032" i="1" s="1"/>
  <c r="K1050" i="1"/>
  <c r="A1051" i="1"/>
  <c r="X1050" i="1"/>
  <c r="T1030" i="1"/>
  <c r="AF1030" i="1" s="1"/>
  <c r="S1031" i="1"/>
  <c r="AB1055" i="1"/>
  <c r="AC1034" i="1"/>
  <c r="AE1034" i="1" s="1"/>
  <c r="G1034" i="1"/>
  <c r="I1050" i="1"/>
  <c r="H1050" i="1" s="1"/>
  <c r="Y1049" i="1"/>
  <c r="C1050" i="1"/>
  <c r="Z1049" i="1"/>
  <c r="AA1049" i="1" s="1"/>
  <c r="AH1049" i="1" s="1"/>
  <c r="AJ1050" i="1"/>
  <c r="M1035" i="1"/>
  <c r="N1035" i="1" s="1"/>
  <c r="P1035" i="1"/>
  <c r="Q1035" i="1"/>
  <c r="L1036" i="1"/>
  <c r="F1033" i="1"/>
  <c r="J1033" i="1" s="1"/>
  <c r="O1033" i="1" l="1"/>
  <c r="R1033" i="1" s="1"/>
  <c r="AB1056" i="1"/>
  <c r="AC1035" i="1"/>
  <c r="AE1035" i="1" s="1"/>
  <c r="G1035" i="1"/>
  <c r="F1034" i="1"/>
  <c r="O1034" i="1" s="1"/>
  <c r="R1034" i="1" s="1"/>
  <c r="Y1050" i="1"/>
  <c r="AJ1051" i="1"/>
  <c r="Z1050" i="1"/>
  <c r="AA1050" i="1" s="1"/>
  <c r="AH1050" i="1" s="1"/>
  <c r="I1051" i="1"/>
  <c r="H1051" i="1" s="1"/>
  <c r="C1051" i="1"/>
  <c r="M1036" i="1"/>
  <c r="N1036" i="1" s="1"/>
  <c r="P1036" i="1"/>
  <c r="Q1036" i="1"/>
  <c r="L1037" i="1"/>
  <c r="T1031" i="1"/>
  <c r="AF1031" i="1" s="1"/>
  <c r="S1032" i="1"/>
  <c r="X1051" i="1"/>
  <c r="K1051" i="1"/>
  <c r="A1052" i="1"/>
  <c r="J1034" i="1" l="1"/>
  <c r="AC1036" i="1"/>
  <c r="AE1036" i="1" s="1"/>
  <c r="G1036" i="1"/>
  <c r="AB1057" i="1"/>
  <c r="M1037" i="1"/>
  <c r="N1037" i="1" s="1"/>
  <c r="P1037" i="1"/>
  <c r="Q1037" i="1"/>
  <c r="L1038" i="1"/>
  <c r="F1035" i="1"/>
  <c r="O1035" i="1" s="1"/>
  <c r="R1035" i="1" s="1"/>
  <c r="Y1051" i="1"/>
  <c r="C1052" i="1"/>
  <c r="Z1051" i="1"/>
  <c r="AA1051" i="1" s="1"/>
  <c r="AH1051" i="1" s="1"/>
  <c r="I1052" i="1"/>
  <c r="H1052" i="1" s="1"/>
  <c r="AJ1052" i="1"/>
  <c r="X1052" i="1"/>
  <c r="K1052" i="1"/>
  <c r="A1053" i="1"/>
  <c r="T1032" i="1"/>
  <c r="AF1032" i="1" s="1"/>
  <c r="S1033" i="1"/>
  <c r="T1033" i="1" l="1"/>
  <c r="AF1033" i="1" s="1"/>
  <c r="S1034" i="1"/>
  <c r="J1035" i="1"/>
  <c r="F1036" i="1"/>
  <c r="O1036" i="1" s="1"/>
  <c r="R1036" i="1" s="1"/>
  <c r="Z1052" i="1"/>
  <c r="AA1052" i="1" s="1"/>
  <c r="AH1052" i="1" s="1"/>
  <c r="C1053" i="1"/>
  <c r="Y1052" i="1"/>
  <c r="AJ1053" i="1"/>
  <c r="I1053" i="1"/>
  <c r="H1053" i="1" s="1"/>
  <c r="AC1037" i="1"/>
  <c r="AE1037" i="1" s="1"/>
  <c r="G1037" i="1"/>
  <c r="X1053" i="1"/>
  <c r="K1053" i="1"/>
  <c r="A1054" i="1"/>
  <c r="M1038" i="1"/>
  <c r="N1038" i="1" s="1"/>
  <c r="L1039" i="1"/>
  <c r="AB1058" i="1"/>
  <c r="M1039" i="1" l="1"/>
  <c r="N1039" i="1" s="1"/>
  <c r="L1040" i="1"/>
  <c r="J1036" i="1"/>
  <c r="X1054" i="1"/>
  <c r="A1055" i="1"/>
  <c r="K1054" i="1"/>
  <c r="F1037" i="1"/>
  <c r="J1037" i="1" s="1"/>
  <c r="AB1059" i="1"/>
  <c r="T1034" i="1"/>
  <c r="AF1034" i="1" s="1"/>
  <c r="S1035" i="1"/>
  <c r="G1038" i="1"/>
  <c r="AC1038" i="1"/>
  <c r="AE1038" i="1" s="1"/>
  <c r="AJ1054" i="1"/>
  <c r="Y1053" i="1"/>
  <c r="I1054" i="1"/>
  <c r="H1054" i="1" s="1"/>
  <c r="Z1053" i="1"/>
  <c r="AA1053" i="1" s="1"/>
  <c r="AH1053" i="1" s="1"/>
  <c r="C1054" i="1"/>
  <c r="T1035" i="1" l="1"/>
  <c r="AF1035" i="1" s="1"/>
  <c r="S1036" i="1"/>
  <c r="M1040" i="1"/>
  <c r="N1040" i="1" s="1"/>
  <c r="L1041" i="1"/>
  <c r="O1037" i="1"/>
  <c r="K1055" i="1"/>
  <c r="X1055" i="1"/>
  <c r="A1056" i="1"/>
  <c r="F1038" i="1"/>
  <c r="J1038" i="1" s="1"/>
  <c r="AB1060" i="1"/>
  <c r="Y1054" i="1"/>
  <c r="C1055" i="1"/>
  <c r="Z1054" i="1"/>
  <c r="AA1054" i="1" s="1"/>
  <c r="AH1054" i="1" s="1"/>
  <c r="AJ1055" i="1"/>
  <c r="I1055" i="1"/>
  <c r="H1055" i="1" s="1"/>
  <c r="G1039" i="1"/>
  <c r="AC1039" i="1"/>
  <c r="AE1039" i="1" s="1"/>
  <c r="O1038" i="1" l="1"/>
  <c r="R1037" i="1"/>
  <c r="P1038" i="1"/>
  <c r="F1039" i="1"/>
  <c r="O1039" i="1" s="1"/>
  <c r="T1036" i="1"/>
  <c r="AF1036" i="1" s="1"/>
  <c r="S1037" i="1"/>
  <c r="Y1055" i="1"/>
  <c r="C1056" i="1"/>
  <c r="AJ1056" i="1"/>
  <c r="I1056" i="1"/>
  <c r="H1056" i="1" s="1"/>
  <c r="Z1055" i="1"/>
  <c r="AA1055" i="1" s="1"/>
  <c r="AH1055" i="1" s="1"/>
  <c r="AB1061" i="1"/>
  <c r="M1041" i="1"/>
  <c r="N1041" i="1" s="1"/>
  <c r="L1042" i="1"/>
  <c r="K1056" i="1"/>
  <c r="A1057" i="1"/>
  <c r="X1056" i="1"/>
  <c r="G1040" i="1"/>
  <c r="AC1040" i="1"/>
  <c r="AE1040" i="1" s="1"/>
  <c r="J1039" i="1" l="1"/>
  <c r="M1042" i="1"/>
  <c r="N1042" i="1" s="1"/>
  <c r="L1043" i="1"/>
  <c r="AB1062" i="1"/>
  <c r="T1037" i="1"/>
  <c r="S1038" i="1"/>
  <c r="F1040" i="1"/>
  <c r="O1040" i="1" s="1"/>
  <c r="K1057" i="1"/>
  <c r="A1058" i="1"/>
  <c r="X1057" i="1"/>
  <c r="Q1038" i="1"/>
  <c r="P1039" i="1"/>
  <c r="P1040" i="1" s="1"/>
  <c r="P1041" i="1" s="1"/>
  <c r="P1042" i="1" s="1"/>
  <c r="AC1041" i="1"/>
  <c r="AE1041" i="1" s="1"/>
  <c r="G1041" i="1"/>
  <c r="Z1056" i="1"/>
  <c r="AA1056" i="1" s="1"/>
  <c r="AH1056" i="1" s="1"/>
  <c r="C1057" i="1"/>
  <c r="AJ1057" i="1"/>
  <c r="Y1056" i="1"/>
  <c r="I1057" i="1"/>
  <c r="H1057" i="1" s="1"/>
  <c r="F1041" i="1" l="1"/>
  <c r="O1041" i="1" s="1"/>
  <c r="Q1039" i="1"/>
  <c r="R1038" i="1"/>
  <c r="AC1042" i="1"/>
  <c r="AE1042" i="1" s="1"/>
  <c r="G1042" i="1"/>
  <c r="AF1037" i="1"/>
  <c r="AA1037" i="1"/>
  <c r="Y1057" i="1"/>
  <c r="Z1057" i="1"/>
  <c r="AA1057" i="1" s="1"/>
  <c r="AH1057" i="1" s="1"/>
  <c r="I1058" i="1"/>
  <c r="H1058" i="1" s="1"/>
  <c r="C1058" i="1"/>
  <c r="AJ1058" i="1"/>
  <c r="J1040" i="1"/>
  <c r="AB1063" i="1"/>
  <c r="A1059" i="1"/>
  <c r="X1058" i="1"/>
  <c r="K1058" i="1"/>
  <c r="T1038" i="1"/>
  <c r="AF1038" i="1" s="1"/>
  <c r="S1039" i="1"/>
  <c r="M1043" i="1"/>
  <c r="N1043" i="1" s="1"/>
  <c r="P1043" i="1"/>
  <c r="L1044" i="1"/>
  <c r="AH1037" i="1" l="1"/>
  <c r="J1041" i="1"/>
  <c r="F1042" i="1"/>
  <c r="O1042" i="1" s="1"/>
  <c r="M1044" i="1"/>
  <c r="N1044" i="1" s="1"/>
  <c r="P1044" i="1"/>
  <c r="L1045" i="1"/>
  <c r="T1039" i="1"/>
  <c r="AF1039" i="1" s="1"/>
  <c r="S1040" i="1"/>
  <c r="AJ1059" i="1"/>
  <c r="Y1058" i="1"/>
  <c r="I1059" i="1"/>
  <c r="H1059" i="1" s="1"/>
  <c r="Z1058" i="1"/>
  <c r="AA1058" i="1" s="1"/>
  <c r="AH1058" i="1" s="1"/>
  <c r="C1059" i="1"/>
  <c r="AC1043" i="1"/>
  <c r="AE1043" i="1" s="1"/>
  <c r="G1043" i="1"/>
  <c r="X1059" i="1"/>
  <c r="K1059" i="1"/>
  <c r="A1060" i="1"/>
  <c r="AB1064" i="1"/>
  <c r="Q1040" i="1"/>
  <c r="R1039" i="1"/>
  <c r="J1042" i="1" l="1"/>
  <c r="AB1065" i="1"/>
  <c r="F1043" i="1"/>
  <c r="J1043" i="1" s="1"/>
  <c r="M1045" i="1"/>
  <c r="N1045" i="1" s="1"/>
  <c r="P1045" i="1"/>
  <c r="L1046" i="1"/>
  <c r="AC1044" i="1"/>
  <c r="AE1044" i="1" s="1"/>
  <c r="G1044" i="1"/>
  <c r="Z1059" i="1"/>
  <c r="AA1059" i="1" s="1"/>
  <c r="AH1059" i="1" s="1"/>
  <c r="C1060" i="1"/>
  <c r="AJ1060" i="1"/>
  <c r="I1060" i="1"/>
  <c r="H1060" i="1" s="1"/>
  <c r="Y1059" i="1"/>
  <c r="Q1041" i="1"/>
  <c r="R1040" i="1"/>
  <c r="X1060" i="1"/>
  <c r="K1060" i="1"/>
  <c r="A1061" i="1"/>
  <c r="T1040" i="1"/>
  <c r="AF1040" i="1" s="1"/>
  <c r="S1041" i="1"/>
  <c r="O1043" i="1" l="1"/>
  <c r="Q1042" i="1"/>
  <c r="R1041" i="1"/>
  <c r="AC1045" i="1"/>
  <c r="AE1045" i="1" s="1"/>
  <c r="G1045" i="1"/>
  <c r="T1041" i="1"/>
  <c r="AF1041" i="1" s="1"/>
  <c r="S1042" i="1"/>
  <c r="C1061" i="1"/>
  <c r="Y1060" i="1"/>
  <c r="AJ1061" i="1"/>
  <c r="Z1060" i="1"/>
  <c r="AA1060" i="1" s="1"/>
  <c r="AH1060" i="1" s="1"/>
  <c r="I1061" i="1"/>
  <c r="H1061" i="1" s="1"/>
  <c r="M1046" i="1"/>
  <c r="N1046" i="1" s="1"/>
  <c r="P1046" i="1"/>
  <c r="L1047" i="1"/>
  <c r="A1062" i="1"/>
  <c r="K1061" i="1"/>
  <c r="X1061" i="1"/>
  <c r="F1044" i="1"/>
  <c r="J1044" i="1" s="1"/>
  <c r="AB1066" i="1"/>
  <c r="O1044" i="1" l="1"/>
  <c r="M1047" i="1"/>
  <c r="N1047" i="1" s="1"/>
  <c r="P1047" i="1"/>
  <c r="L1048" i="1"/>
  <c r="Q1043" i="1"/>
  <c r="R1042" i="1"/>
  <c r="AC1046" i="1"/>
  <c r="AE1046" i="1" s="1"/>
  <c r="G1046" i="1"/>
  <c r="AB1067" i="1"/>
  <c r="X1062" i="1"/>
  <c r="K1062" i="1"/>
  <c r="A1063" i="1"/>
  <c r="T1042" i="1"/>
  <c r="AF1042" i="1" s="1"/>
  <c r="S1043" i="1"/>
  <c r="F1045" i="1"/>
  <c r="J1045" i="1" s="1"/>
  <c r="Y1061" i="1"/>
  <c r="C1062" i="1"/>
  <c r="Z1061" i="1"/>
  <c r="AA1061" i="1" s="1"/>
  <c r="AH1061" i="1" s="1"/>
  <c r="AJ1062" i="1"/>
  <c r="I1062" i="1"/>
  <c r="H1062" i="1" s="1"/>
  <c r="O1045" i="1" l="1"/>
  <c r="AB1068" i="1"/>
  <c r="Q1044" i="1"/>
  <c r="R1043" i="1"/>
  <c r="M1048" i="1"/>
  <c r="N1048" i="1" s="1"/>
  <c r="P1048" i="1"/>
  <c r="L1049" i="1"/>
  <c r="T1043" i="1"/>
  <c r="AF1043" i="1" s="1"/>
  <c r="S1044" i="1"/>
  <c r="F1046" i="1"/>
  <c r="O1046" i="1" s="1"/>
  <c r="I1063" i="1"/>
  <c r="H1063" i="1" s="1"/>
  <c r="Z1062" i="1"/>
  <c r="AA1062" i="1" s="1"/>
  <c r="AH1062" i="1" s="1"/>
  <c r="C1063" i="1"/>
  <c r="Y1062" i="1"/>
  <c r="AJ1063" i="1"/>
  <c r="X1063" i="1"/>
  <c r="A1064" i="1"/>
  <c r="K1063" i="1"/>
  <c r="AC1047" i="1"/>
  <c r="AE1047" i="1" s="1"/>
  <c r="G1047" i="1"/>
  <c r="F1047" i="1" l="1"/>
  <c r="J1047" i="1" s="1"/>
  <c r="A1065" i="1"/>
  <c r="X1064" i="1"/>
  <c r="K1064" i="1"/>
  <c r="T1044" i="1"/>
  <c r="AF1044" i="1" s="1"/>
  <c r="S1045" i="1"/>
  <c r="M1049" i="1"/>
  <c r="N1049" i="1" s="1"/>
  <c r="P1049" i="1"/>
  <c r="L1050" i="1"/>
  <c r="AB1069" i="1"/>
  <c r="Y1063" i="1"/>
  <c r="AJ1064" i="1"/>
  <c r="I1064" i="1"/>
  <c r="H1064" i="1" s="1"/>
  <c r="Z1063" i="1"/>
  <c r="AA1063" i="1" s="1"/>
  <c r="AH1063" i="1" s="1"/>
  <c r="C1064" i="1"/>
  <c r="J1046" i="1"/>
  <c r="Q1045" i="1"/>
  <c r="R1044" i="1"/>
  <c r="AC1048" i="1"/>
  <c r="AE1048" i="1" s="1"/>
  <c r="G1048" i="1"/>
  <c r="O1047" i="1" l="1"/>
  <c r="X1065" i="1"/>
  <c r="K1065" i="1"/>
  <c r="A1066" i="1"/>
  <c r="AC1049" i="1"/>
  <c r="AE1049" i="1" s="1"/>
  <c r="G1049" i="1"/>
  <c r="AB1070" i="1"/>
  <c r="F1048" i="1"/>
  <c r="J1048" i="1" s="1"/>
  <c r="Q1046" i="1"/>
  <c r="R1045" i="1"/>
  <c r="M1050" i="1"/>
  <c r="N1050" i="1" s="1"/>
  <c r="P1050" i="1"/>
  <c r="L1051" i="1"/>
  <c r="T1045" i="1"/>
  <c r="AF1045" i="1" s="1"/>
  <c r="S1046" i="1"/>
  <c r="AJ1065" i="1"/>
  <c r="Y1064" i="1"/>
  <c r="I1065" i="1"/>
  <c r="H1065" i="1" s="1"/>
  <c r="Z1064" i="1"/>
  <c r="AA1064" i="1" s="1"/>
  <c r="AH1064" i="1" s="1"/>
  <c r="C1065" i="1"/>
  <c r="O1048" i="1" l="1"/>
  <c r="Q1047" i="1"/>
  <c r="R1046" i="1"/>
  <c r="AB1071" i="1"/>
  <c r="T1046" i="1"/>
  <c r="AF1046" i="1" s="1"/>
  <c r="S1047" i="1"/>
  <c r="K1066" i="1"/>
  <c r="X1066" i="1"/>
  <c r="A1067" i="1"/>
  <c r="AC1050" i="1"/>
  <c r="AE1050" i="1" s="1"/>
  <c r="G1050" i="1"/>
  <c r="M1051" i="1"/>
  <c r="N1051" i="1" s="1"/>
  <c r="P1051" i="1"/>
  <c r="L1052" i="1"/>
  <c r="F1049" i="1"/>
  <c r="O1049" i="1" s="1"/>
  <c r="Z1065" i="1"/>
  <c r="AA1065" i="1" s="1"/>
  <c r="AH1065" i="1" s="1"/>
  <c r="C1066" i="1"/>
  <c r="Y1065" i="1"/>
  <c r="AJ1066" i="1"/>
  <c r="I1066" i="1"/>
  <c r="H1066" i="1" s="1"/>
  <c r="AC1051" i="1" l="1"/>
  <c r="AE1051" i="1" s="1"/>
  <c r="G1051" i="1"/>
  <c r="X1067" i="1"/>
  <c r="K1067" i="1"/>
  <c r="A1068" i="1"/>
  <c r="T1047" i="1"/>
  <c r="AF1047" i="1" s="1"/>
  <c r="S1048" i="1"/>
  <c r="AB1072" i="1"/>
  <c r="Y1066" i="1"/>
  <c r="I1067" i="1"/>
  <c r="H1067" i="1" s="1"/>
  <c r="Z1066" i="1"/>
  <c r="AA1066" i="1" s="1"/>
  <c r="AH1066" i="1" s="1"/>
  <c r="C1067" i="1"/>
  <c r="AJ1067" i="1"/>
  <c r="M1052" i="1"/>
  <c r="N1052" i="1" s="1"/>
  <c r="P1052" i="1"/>
  <c r="L1053" i="1"/>
  <c r="J1049" i="1"/>
  <c r="F1050" i="1"/>
  <c r="J1050" i="1" s="1"/>
  <c r="Q1048" i="1"/>
  <c r="R1047" i="1"/>
  <c r="O1050" i="1" l="1"/>
  <c r="AB1073" i="1"/>
  <c r="F1051" i="1"/>
  <c r="J1051" i="1" s="1"/>
  <c r="AC1052" i="1"/>
  <c r="AE1052" i="1" s="1"/>
  <c r="G1052" i="1"/>
  <c r="T1048" i="1"/>
  <c r="AF1048" i="1" s="1"/>
  <c r="S1049" i="1"/>
  <c r="Q1049" i="1"/>
  <c r="R1048" i="1"/>
  <c r="M1053" i="1"/>
  <c r="N1053" i="1" s="1"/>
  <c r="P1053" i="1"/>
  <c r="L1054" i="1"/>
  <c r="Y1067" i="1"/>
  <c r="AJ1068" i="1"/>
  <c r="I1068" i="1"/>
  <c r="H1068" i="1" s="1"/>
  <c r="C1068" i="1"/>
  <c r="Z1067" i="1"/>
  <c r="A1069" i="1"/>
  <c r="K1068" i="1"/>
  <c r="X1068" i="1"/>
  <c r="O1051" i="1" l="1"/>
  <c r="AJ1069" i="1"/>
  <c r="I1069" i="1"/>
  <c r="H1069" i="1" s="1"/>
  <c r="Y1068" i="1"/>
  <c r="C1069" i="1"/>
  <c r="Z1068" i="1"/>
  <c r="AA1068" i="1" s="1"/>
  <c r="AH1068" i="1" s="1"/>
  <c r="Q1050" i="1"/>
  <c r="R1049" i="1"/>
  <c r="K1069" i="1"/>
  <c r="X1069" i="1"/>
  <c r="A1070" i="1"/>
  <c r="T1049" i="1"/>
  <c r="AF1049" i="1" s="1"/>
  <c r="S1050" i="1"/>
  <c r="F1052" i="1"/>
  <c r="O1052" i="1" s="1"/>
  <c r="AC1053" i="1"/>
  <c r="AE1053" i="1" s="1"/>
  <c r="G1053" i="1"/>
  <c r="AB1074" i="1"/>
  <c r="M1054" i="1"/>
  <c r="N1054" i="1" s="1"/>
  <c r="P1054" i="1"/>
  <c r="L1055" i="1"/>
  <c r="J1052" i="1" l="1"/>
  <c r="AC1054" i="1"/>
  <c r="AE1054" i="1" s="1"/>
  <c r="G1054" i="1"/>
  <c r="X1070" i="1"/>
  <c r="K1070" i="1"/>
  <c r="A1071" i="1"/>
  <c r="Q1051" i="1"/>
  <c r="R1050" i="1"/>
  <c r="Y1069" i="1"/>
  <c r="C1070" i="1"/>
  <c r="Z1069" i="1"/>
  <c r="AA1069" i="1" s="1"/>
  <c r="AH1069" i="1" s="1"/>
  <c r="AJ1070" i="1"/>
  <c r="I1070" i="1"/>
  <c r="H1070" i="1" s="1"/>
  <c r="M1055" i="1"/>
  <c r="N1055" i="1" s="1"/>
  <c r="P1055" i="1"/>
  <c r="L1056" i="1"/>
  <c r="AB1075" i="1"/>
  <c r="T1050" i="1"/>
  <c r="AF1050" i="1" s="1"/>
  <c r="S1051" i="1"/>
  <c r="F1053" i="1"/>
  <c r="O1053" i="1" s="1"/>
  <c r="J1053" i="1" l="1"/>
  <c r="M1056" i="1"/>
  <c r="N1056" i="1" s="1"/>
  <c r="P1056" i="1"/>
  <c r="L1057" i="1"/>
  <c r="T1051" i="1"/>
  <c r="AF1051" i="1" s="1"/>
  <c r="S1052" i="1"/>
  <c r="Q1052" i="1"/>
  <c r="R1051" i="1"/>
  <c r="X1071" i="1"/>
  <c r="K1071" i="1"/>
  <c r="A1072" i="1"/>
  <c r="F1054" i="1"/>
  <c r="O1054" i="1" s="1"/>
  <c r="AB1076" i="1"/>
  <c r="AC1055" i="1"/>
  <c r="AE1055" i="1" s="1"/>
  <c r="G1055" i="1"/>
  <c r="Z1070" i="1"/>
  <c r="AA1070" i="1" s="1"/>
  <c r="AH1070" i="1" s="1"/>
  <c r="C1071" i="1"/>
  <c r="AJ1071" i="1"/>
  <c r="I1071" i="1"/>
  <c r="H1071" i="1" s="1"/>
  <c r="Y1070" i="1"/>
  <c r="J1054" i="1" l="1"/>
  <c r="F1055" i="1"/>
  <c r="J1055" i="1" s="1"/>
  <c r="Q1053" i="1"/>
  <c r="R1052" i="1"/>
  <c r="AC1056" i="1"/>
  <c r="AE1056" i="1" s="1"/>
  <c r="G1056" i="1"/>
  <c r="AB1077" i="1"/>
  <c r="C1072" i="1"/>
  <c r="AJ1072" i="1"/>
  <c r="Y1071" i="1"/>
  <c r="I1072" i="1"/>
  <c r="H1072" i="1" s="1"/>
  <c r="Z1071" i="1"/>
  <c r="AA1071" i="1" s="1"/>
  <c r="AH1071" i="1" s="1"/>
  <c r="M1057" i="1"/>
  <c r="N1057" i="1" s="1"/>
  <c r="P1057" i="1"/>
  <c r="L1058" i="1"/>
  <c r="T1052" i="1"/>
  <c r="AF1052" i="1" s="1"/>
  <c r="S1053" i="1"/>
  <c r="K1072" i="1"/>
  <c r="A1073" i="1"/>
  <c r="X1072" i="1"/>
  <c r="M1058" i="1" l="1"/>
  <c r="N1058" i="1" s="1"/>
  <c r="P1058" i="1"/>
  <c r="L1059" i="1"/>
  <c r="AJ1073" i="1"/>
  <c r="Y1072" i="1"/>
  <c r="I1073" i="1"/>
  <c r="H1073" i="1" s="1"/>
  <c r="Z1072" i="1"/>
  <c r="AA1072" i="1" s="1"/>
  <c r="AH1072" i="1" s="1"/>
  <c r="C1073" i="1"/>
  <c r="Q1054" i="1"/>
  <c r="R1053" i="1"/>
  <c r="K1073" i="1"/>
  <c r="X1073" i="1"/>
  <c r="A1074" i="1"/>
  <c r="T1053" i="1"/>
  <c r="AF1053" i="1" s="1"/>
  <c r="S1054" i="1"/>
  <c r="F1056" i="1"/>
  <c r="O1056" i="1" s="1"/>
  <c r="O1055" i="1"/>
  <c r="AC1057" i="1"/>
  <c r="AE1057" i="1" s="1"/>
  <c r="G1057" i="1"/>
  <c r="AB1078" i="1"/>
  <c r="AB1079" i="1" l="1"/>
  <c r="J1056" i="1"/>
  <c r="X1074" i="1"/>
  <c r="K1074" i="1"/>
  <c r="A1075" i="1"/>
  <c r="T1054" i="1"/>
  <c r="AF1054" i="1" s="1"/>
  <c r="S1055" i="1"/>
  <c r="Y1073" i="1"/>
  <c r="Z1073" i="1"/>
  <c r="AA1073" i="1" s="1"/>
  <c r="AH1073" i="1" s="1"/>
  <c r="C1074" i="1"/>
  <c r="AJ1074" i="1"/>
  <c r="I1074" i="1"/>
  <c r="H1074" i="1" s="1"/>
  <c r="Q1055" i="1"/>
  <c r="Q1056" i="1" s="1"/>
  <c r="Q1057" i="1" s="1"/>
  <c r="Q1058" i="1" s="1"/>
  <c r="Q1059" i="1" s="1"/>
  <c r="R1054" i="1"/>
  <c r="AC1058" i="1"/>
  <c r="AE1058" i="1" s="1"/>
  <c r="G1058" i="1"/>
  <c r="F1057" i="1"/>
  <c r="J1057" i="1" s="1"/>
  <c r="M1059" i="1"/>
  <c r="N1059" i="1" s="1"/>
  <c r="P1059" i="1"/>
  <c r="L1060" i="1"/>
  <c r="R1055" i="1" l="1"/>
  <c r="AC1059" i="1"/>
  <c r="AE1059" i="1" s="1"/>
  <c r="G1059" i="1"/>
  <c r="F1058" i="1"/>
  <c r="J1058" i="1" s="1"/>
  <c r="K1075" i="1"/>
  <c r="A1076" i="1"/>
  <c r="X1075" i="1"/>
  <c r="M1060" i="1"/>
  <c r="N1060" i="1" s="1"/>
  <c r="P1060" i="1"/>
  <c r="Q1060" i="1"/>
  <c r="L1061" i="1"/>
  <c r="O1057" i="1"/>
  <c r="R1057" i="1" s="1"/>
  <c r="T1055" i="1"/>
  <c r="AF1055" i="1" s="1"/>
  <c r="S1056" i="1"/>
  <c r="AB1080" i="1"/>
  <c r="Z1074" i="1"/>
  <c r="AA1074" i="1" s="1"/>
  <c r="AH1074" i="1" s="1"/>
  <c r="C1075" i="1"/>
  <c r="AJ1075" i="1"/>
  <c r="Y1074" i="1"/>
  <c r="I1075" i="1"/>
  <c r="H1075" i="1" s="1"/>
  <c r="R1056" i="1"/>
  <c r="O1058" i="1" l="1"/>
  <c r="R1058" i="1" s="1"/>
  <c r="AC1060" i="1"/>
  <c r="AE1060" i="1" s="1"/>
  <c r="G1060" i="1"/>
  <c r="AB1081" i="1"/>
  <c r="M1061" i="1"/>
  <c r="N1061" i="1" s="1"/>
  <c r="P1061" i="1"/>
  <c r="Q1061" i="1"/>
  <c r="L1062" i="1"/>
  <c r="F1059" i="1"/>
  <c r="J1059" i="1" s="1"/>
  <c r="Y1075" i="1"/>
  <c r="I1076" i="1"/>
  <c r="H1076" i="1" s="1"/>
  <c r="Z1075" i="1"/>
  <c r="AA1075" i="1" s="1"/>
  <c r="AH1075" i="1" s="1"/>
  <c r="C1076" i="1"/>
  <c r="AJ1076" i="1"/>
  <c r="T1056" i="1"/>
  <c r="AF1056" i="1" s="1"/>
  <c r="S1057" i="1"/>
  <c r="X1076" i="1"/>
  <c r="K1076" i="1"/>
  <c r="A1077" i="1"/>
  <c r="O1059" i="1" l="1"/>
  <c r="R1059" i="1" s="1"/>
  <c r="AC1061" i="1"/>
  <c r="AE1061" i="1" s="1"/>
  <c r="G1061" i="1"/>
  <c r="F1060" i="1"/>
  <c r="J1060" i="1" s="1"/>
  <c r="X1077" i="1"/>
  <c r="K1077" i="1"/>
  <c r="A1078" i="1"/>
  <c r="T1057" i="1"/>
  <c r="AF1057" i="1" s="1"/>
  <c r="S1058" i="1"/>
  <c r="M1062" i="1"/>
  <c r="N1062" i="1" s="1"/>
  <c r="P1062" i="1"/>
  <c r="Q1062" i="1"/>
  <c r="L1063" i="1"/>
  <c r="I1077" i="1"/>
  <c r="H1077" i="1" s="1"/>
  <c r="Y1076" i="1"/>
  <c r="C1077" i="1"/>
  <c r="Z1076" i="1"/>
  <c r="AA1076" i="1" s="1"/>
  <c r="AH1076" i="1" s="1"/>
  <c r="AJ1077" i="1"/>
  <c r="AB1082" i="1"/>
  <c r="O1060" i="1" l="1"/>
  <c r="R1060" i="1" s="1"/>
  <c r="K1078" i="1"/>
  <c r="A1079" i="1"/>
  <c r="X1078" i="1"/>
  <c r="F1061" i="1"/>
  <c r="J1061" i="1" s="1"/>
  <c r="AC1062" i="1"/>
  <c r="AE1062" i="1" s="1"/>
  <c r="G1062" i="1"/>
  <c r="AB1083" i="1"/>
  <c r="M1063" i="1"/>
  <c r="N1063" i="1" s="1"/>
  <c r="P1063" i="1"/>
  <c r="Q1063" i="1"/>
  <c r="L1064" i="1"/>
  <c r="T1058" i="1"/>
  <c r="AF1058" i="1" s="1"/>
  <c r="S1059" i="1"/>
  <c r="Y1077" i="1"/>
  <c r="C1078" i="1"/>
  <c r="Z1077" i="1"/>
  <c r="AA1077" i="1" s="1"/>
  <c r="AH1077" i="1" s="1"/>
  <c r="AJ1078" i="1"/>
  <c r="I1078" i="1"/>
  <c r="H1078" i="1" s="1"/>
  <c r="O1061" i="1" l="1"/>
  <c r="R1061" i="1" s="1"/>
  <c r="M1064" i="1"/>
  <c r="N1064" i="1" s="1"/>
  <c r="P1064" i="1"/>
  <c r="Q1064" i="1"/>
  <c r="L1065" i="1"/>
  <c r="C1079" i="1"/>
  <c r="Z1078" i="1"/>
  <c r="AA1078" i="1" s="1"/>
  <c r="AH1078" i="1" s="1"/>
  <c r="AJ1079" i="1"/>
  <c r="I1079" i="1"/>
  <c r="H1079" i="1" s="1"/>
  <c r="Y1078" i="1"/>
  <c r="AB1084" i="1"/>
  <c r="K1079" i="1"/>
  <c r="A1080" i="1"/>
  <c r="X1079" i="1"/>
  <c r="T1059" i="1"/>
  <c r="AF1059" i="1" s="1"/>
  <c r="S1060" i="1"/>
  <c r="F1062" i="1"/>
  <c r="O1062" i="1" s="1"/>
  <c r="R1062" i="1" s="1"/>
  <c r="AC1063" i="1"/>
  <c r="AE1063" i="1" s="1"/>
  <c r="G1063" i="1"/>
  <c r="J1062" i="1" l="1"/>
  <c r="T1060" i="1"/>
  <c r="AF1060" i="1" s="1"/>
  <c r="S1061" i="1"/>
  <c r="K1080" i="1"/>
  <c r="A1081" i="1"/>
  <c r="X1080" i="1"/>
  <c r="AB1085" i="1"/>
  <c r="AC1064" i="1"/>
  <c r="AE1064" i="1" s="1"/>
  <c r="G1064" i="1"/>
  <c r="F1063" i="1"/>
  <c r="O1063" i="1" s="1"/>
  <c r="R1063" i="1" s="1"/>
  <c r="Y1079" i="1"/>
  <c r="C1080" i="1"/>
  <c r="AJ1080" i="1"/>
  <c r="Z1079" i="1"/>
  <c r="AA1079" i="1" s="1"/>
  <c r="AH1079" i="1" s="1"/>
  <c r="I1080" i="1"/>
  <c r="H1080" i="1" s="1"/>
  <c r="M1065" i="1"/>
  <c r="N1065" i="1" s="1"/>
  <c r="P1065" i="1"/>
  <c r="Q1065" i="1"/>
  <c r="L1066" i="1"/>
  <c r="J1063" i="1" l="1"/>
  <c r="M1066" i="1"/>
  <c r="N1066" i="1" s="1"/>
  <c r="P1066" i="1"/>
  <c r="Q1066" i="1"/>
  <c r="L1067" i="1"/>
  <c r="AB1086" i="1"/>
  <c r="F1064" i="1"/>
  <c r="J1064" i="1" s="1"/>
  <c r="AJ1081" i="1"/>
  <c r="Y1080" i="1"/>
  <c r="I1081" i="1"/>
  <c r="H1081" i="1" s="1"/>
  <c r="C1081" i="1"/>
  <c r="Z1080" i="1"/>
  <c r="AA1080" i="1" s="1"/>
  <c r="AH1080" i="1" s="1"/>
  <c r="T1061" i="1"/>
  <c r="AF1061" i="1" s="1"/>
  <c r="S1062" i="1"/>
  <c r="AC1065" i="1"/>
  <c r="AE1065" i="1" s="1"/>
  <c r="G1065" i="1"/>
  <c r="A1082" i="1"/>
  <c r="X1081" i="1"/>
  <c r="K1081" i="1"/>
  <c r="O1064" i="1" l="1"/>
  <c r="R1064" i="1" s="1"/>
  <c r="F1065" i="1"/>
  <c r="O1065" i="1" s="1"/>
  <c r="R1065" i="1" s="1"/>
  <c r="M1067" i="1"/>
  <c r="N1067" i="1" s="1"/>
  <c r="P1067" i="1"/>
  <c r="Q1067" i="1"/>
  <c r="L1068" i="1"/>
  <c r="AB1087" i="1"/>
  <c r="X1082" i="1"/>
  <c r="K1082" i="1"/>
  <c r="A1083" i="1"/>
  <c r="Z1081" i="1"/>
  <c r="AA1081" i="1" s="1"/>
  <c r="AH1081" i="1" s="1"/>
  <c r="I1082" i="1"/>
  <c r="H1082" i="1" s="1"/>
  <c r="Y1081" i="1"/>
  <c r="C1082" i="1"/>
  <c r="AJ1082" i="1"/>
  <c r="T1062" i="1"/>
  <c r="AF1062" i="1" s="1"/>
  <c r="S1063" i="1"/>
  <c r="AC1066" i="1"/>
  <c r="AE1066" i="1" s="1"/>
  <c r="G1066" i="1"/>
  <c r="J1065" i="1" l="1"/>
  <c r="AC1067" i="1"/>
  <c r="AE1067" i="1" s="1"/>
  <c r="G1067" i="1"/>
  <c r="M1068" i="1"/>
  <c r="N1068" i="1" s="1"/>
  <c r="L1069" i="1"/>
  <c r="F1066" i="1"/>
  <c r="O1066" i="1" s="1"/>
  <c r="R1066" i="1" s="1"/>
  <c r="T1063" i="1"/>
  <c r="AF1063" i="1" s="1"/>
  <c r="S1064" i="1"/>
  <c r="X1083" i="1"/>
  <c r="K1083" i="1"/>
  <c r="A1084" i="1"/>
  <c r="C1083" i="1"/>
  <c r="Z1082" i="1"/>
  <c r="AA1082" i="1" s="1"/>
  <c r="AH1082" i="1" s="1"/>
  <c r="AJ1083" i="1"/>
  <c r="I1083" i="1"/>
  <c r="H1083" i="1" s="1"/>
  <c r="Y1082" i="1"/>
  <c r="AB1088" i="1"/>
  <c r="AB1089" i="1" l="1"/>
  <c r="K1084" i="1"/>
  <c r="A1085" i="1"/>
  <c r="X1084" i="1"/>
  <c r="T1064" i="1"/>
  <c r="AF1064" i="1" s="1"/>
  <c r="S1065" i="1"/>
  <c r="J1066" i="1"/>
  <c r="AC1068" i="1"/>
  <c r="AE1068" i="1" s="1"/>
  <c r="G1068" i="1"/>
  <c r="M1069" i="1"/>
  <c r="N1069" i="1" s="1"/>
  <c r="L1070" i="1"/>
  <c r="F1067" i="1"/>
  <c r="O1067" i="1" s="1"/>
  <c r="Y1083" i="1"/>
  <c r="C1084" i="1"/>
  <c r="AJ1084" i="1"/>
  <c r="Z1083" i="1"/>
  <c r="AA1083" i="1" s="1"/>
  <c r="AH1083" i="1" s="1"/>
  <c r="I1084" i="1"/>
  <c r="H1084" i="1" s="1"/>
  <c r="R1067" i="1" l="1"/>
  <c r="P1068" i="1"/>
  <c r="G1069" i="1"/>
  <c r="AC1069" i="1"/>
  <c r="AE1069" i="1" s="1"/>
  <c r="I1085" i="1"/>
  <c r="H1085" i="1" s="1"/>
  <c r="Y1084" i="1"/>
  <c r="C1085" i="1"/>
  <c r="AJ1085" i="1"/>
  <c r="Z1084" i="1"/>
  <c r="AA1084" i="1" s="1"/>
  <c r="AH1084" i="1" s="1"/>
  <c r="J1067" i="1"/>
  <c r="M1070" i="1"/>
  <c r="N1070" i="1" s="1"/>
  <c r="L1071" i="1"/>
  <c r="K1085" i="1"/>
  <c r="A1086" i="1"/>
  <c r="X1085" i="1"/>
  <c r="AB1090" i="1"/>
  <c r="F1068" i="1"/>
  <c r="J1068" i="1" s="1"/>
  <c r="T1065" i="1"/>
  <c r="AF1065" i="1" s="1"/>
  <c r="S1066" i="1"/>
  <c r="O1068" i="1" l="1"/>
  <c r="Y1085" i="1"/>
  <c r="I1086" i="1"/>
  <c r="H1086" i="1" s="1"/>
  <c r="Z1085" i="1"/>
  <c r="AA1085" i="1" s="1"/>
  <c r="AH1085" i="1" s="1"/>
  <c r="C1086" i="1"/>
  <c r="AJ1086" i="1"/>
  <c r="M1071" i="1"/>
  <c r="N1071" i="1" s="1"/>
  <c r="L1072" i="1"/>
  <c r="X1086" i="1"/>
  <c r="K1086" i="1"/>
  <c r="A1087" i="1"/>
  <c r="T1066" i="1"/>
  <c r="AF1066" i="1" s="1"/>
  <c r="S1067" i="1"/>
  <c r="AB1091" i="1"/>
  <c r="Q1068" i="1"/>
  <c r="Q1069" i="1" s="1"/>
  <c r="Q1070" i="1" s="1"/>
  <c r="Q1071" i="1" s="1"/>
  <c r="P1069" i="1"/>
  <c r="P1070" i="1" s="1"/>
  <c r="P1071" i="1" s="1"/>
  <c r="G1070" i="1"/>
  <c r="AC1070" i="1"/>
  <c r="AE1070" i="1" s="1"/>
  <c r="F1069" i="1"/>
  <c r="J1069" i="1" s="1"/>
  <c r="O1069" i="1" l="1"/>
  <c r="R1069" i="1" s="1"/>
  <c r="AB1092" i="1"/>
  <c r="M1072" i="1"/>
  <c r="N1072" i="1" s="1"/>
  <c r="P1072" i="1"/>
  <c r="Q1072" i="1"/>
  <c r="L1073" i="1"/>
  <c r="T1067" i="1"/>
  <c r="S1068" i="1"/>
  <c r="Y1086" i="1"/>
  <c r="C1087" i="1"/>
  <c r="Z1086" i="1"/>
  <c r="AA1086" i="1" s="1"/>
  <c r="AH1086" i="1" s="1"/>
  <c r="AJ1087" i="1"/>
  <c r="I1087" i="1"/>
  <c r="H1087" i="1" s="1"/>
  <c r="X1087" i="1"/>
  <c r="A1088" i="1"/>
  <c r="K1087" i="1"/>
  <c r="F1070" i="1"/>
  <c r="O1070" i="1" s="1"/>
  <c r="R1070" i="1" s="1"/>
  <c r="R1068" i="1"/>
  <c r="G1071" i="1"/>
  <c r="AC1071" i="1"/>
  <c r="AE1071" i="1" s="1"/>
  <c r="J1070" i="1" l="1"/>
  <c r="G1072" i="1"/>
  <c r="AC1072" i="1"/>
  <c r="AE1072" i="1" s="1"/>
  <c r="M1073" i="1"/>
  <c r="N1073" i="1" s="1"/>
  <c r="P1073" i="1"/>
  <c r="Q1073" i="1"/>
  <c r="L1074" i="1"/>
  <c r="AB1093" i="1"/>
  <c r="Y1087" i="1"/>
  <c r="C1088" i="1"/>
  <c r="AJ1088" i="1"/>
  <c r="Z1087" i="1"/>
  <c r="AA1087" i="1" s="1"/>
  <c r="AH1087" i="1" s="1"/>
  <c r="I1088" i="1"/>
  <c r="H1088" i="1" s="1"/>
  <c r="AF1067" i="1"/>
  <c r="AA1067" i="1"/>
  <c r="F1071" i="1"/>
  <c r="J1071" i="1" s="1"/>
  <c r="K1088" i="1"/>
  <c r="X1088" i="1"/>
  <c r="A1089" i="1"/>
  <c r="T1068" i="1"/>
  <c r="AF1068" i="1" s="1"/>
  <c r="S1069" i="1"/>
  <c r="AH1067" i="1" l="1"/>
  <c r="O1071" i="1"/>
  <c r="R1071" i="1" s="1"/>
  <c r="AB1094" i="1"/>
  <c r="K1089" i="1"/>
  <c r="X1089" i="1"/>
  <c r="A1090" i="1"/>
  <c r="M1074" i="1"/>
  <c r="N1074" i="1" s="1"/>
  <c r="P1074" i="1"/>
  <c r="Q1074" i="1"/>
  <c r="L1075" i="1"/>
  <c r="T1069" i="1"/>
  <c r="AF1069" i="1" s="1"/>
  <c r="S1070" i="1"/>
  <c r="Z1088" i="1"/>
  <c r="AA1088" i="1" s="1"/>
  <c r="AH1088" i="1" s="1"/>
  <c r="C1089" i="1"/>
  <c r="AJ1089" i="1"/>
  <c r="Y1088" i="1"/>
  <c r="I1089" i="1"/>
  <c r="H1089" i="1" s="1"/>
  <c r="AC1073" i="1"/>
  <c r="AE1073" i="1" s="1"/>
  <c r="G1073" i="1"/>
  <c r="F1072" i="1"/>
  <c r="O1072" i="1" s="1"/>
  <c r="R1072" i="1" s="1"/>
  <c r="J1072" i="1" l="1"/>
  <c r="F1073" i="1"/>
  <c r="J1073" i="1" s="1"/>
  <c r="AJ1090" i="1"/>
  <c r="Z1089" i="1"/>
  <c r="AA1089" i="1" s="1"/>
  <c r="AH1089" i="1" s="1"/>
  <c r="I1090" i="1"/>
  <c r="H1090" i="1" s="1"/>
  <c r="C1090" i="1"/>
  <c r="Y1089" i="1"/>
  <c r="AB1095" i="1"/>
  <c r="T1070" i="1"/>
  <c r="AF1070" i="1" s="1"/>
  <c r="S1071" i="1"/>
  <c r="AC1074" i="1"/>
  <c r="AE1074" i="1" s="1"/>
  <c r="G1074" i="1"/>
  <c r="M1075" i="1"/>
  <c r="N1075" i="1" s="1"/>
  <c r="P1075" i="1"/>
  <c r="Q1075" i="1"/>
  <c r="L1076" i="1"/>
  <c r="A1091" i="1"/>
  <c r="K1090" i="1"/>
  <c r="X1090" i="1"/>
  <c r="AJ1091" i="1" l="1"/>
  <c r="Y1090" i="1"/>
  <c r="I1091" i="1"/>
  <c r="H1091" i="1" s="1"/>
  <c r="Z1090" i="1"/>
  <c r="AA1090" i="1" s="1"/>
  <c r="AH1090" i="1" s="1"/>
  <c r="C1091" i="1"/>
  <c r="M1076" i="1"/>
  <c r="N1076" i="1" s="1"/>
  <c r="P1076" i="1"/>
  <c r="Q1076" i="1"/>
  <c r="L1077" i="1"/>
  <c r="T1071" i="1"/>
  <c r="AF1071" i="1" s="1"/>
  <c r="S1072" i="1"/>
  <c r="K1091" i="1"/>
  <c r="X1091" i="1"/>
  <c r="A1092" i="1"/>
  <c r="O1073" i="1"/>
  <c r="R1073" i="1" s="1"/>
  <c r="AC1075" i="1"/>
  <c r="AE1075" i="1" s="1"/>
  <c r="G1075" i="1"/>
  <c r="F1074" i="1"/>
  <c r="J1074" i="1" s="1"/>
  <c r="AB1096" i="1"/>
  <c r="O1074" i="1" l="1"/>
  <c r="R1074" i="1" s="1"/>
  <c r="AC1076" i="1"/>
  <c r="AE1076" i="1" s="1"/>
  <c r="G1076" i="1"/>
  <c r="M1077" i="1"/>
  <c r="N1077" i="1" s="1"/>
  <c r="P1077" i="1"/>
  <c r="Q1077" i="1"/>
  <c r="L1078" i="1"/>
  <c r="AB1097" i="1"/>
  <c r="F1075" i="1"/>
  <c r="O1075" i="1" s="1"/>
  <c r="R1075" i="1" s="1"/>
  <c r="A1093" i="1"/>
  <c r="X1092" i="1"/>
  <c r="K1092" i="1"/>
  <c r="Z1091" i="1"/>
  <c r="AA1091" i="1" s="1"/>
  <c r="AH1091" i="1" s="1"/>
  <c r="C1092" i="1"/>
  <c r="AJ1092" i="1"/>
  <c r="I1092" i="1"/>
  <c r="H1092" i="1" s="1"/>
  <c r="Y1091" i="1"/>
  <c r="T1072" i="1"/>
  <c r="AF1072" i="1" s="1"/>
  <c r="S1073" i="1"/>
  <c r="J1075" i="1" l="1"/>
  <c r="Y1092" i="1"/>
  <c r="I1093" i="1"/>
  <c r="H1093" i="1" s="1"/>
  <c r="Z1092" i="1"/>
  <c r="AA1092" i="1" s="1"/>
  <c r="AH1092" i="1" s="1"/>
  <c r="C1093" i="1"/>
  <c r="AJ1093" i="1"/>
  <c r="T1073" i="1"/>
  <c r="AF1073" i="1" s="1"/>
  <c r="S1074" i="1"/>
  <c r="A1094" i="1"/>
  <c r="X1093" i="1"/>
  <c r="K1093" i="1"/>
  <c r="AC1077" i="1"/>
  <c r="AE1077" i="1" s="1"/>
  <c r="G1077" i="1"/>
  <c r="F1076" i="1"/>
  <c r="O1076" i="1" s="1"/>
  <c r="R1076" i="1" s="1"/>
  <c r="AB1098" i="1"/>
  <c r="M1078" i="1"/>
  <c r="N1078" i="1" s="1"/>
  <c r="P1078" i="1"/>
  <c r="Q1078" i="1"/>
  <c r="L1079" i="1"/>
  <c r="J1076" i="1" l="1"/>
  <c r="AC1078" i="1"/>
  <c r="AE1078" i="1" s="1"/>
  <c r="G1078" i="1"/>
  <c r="F1077" i="1"/>
  <c r="J1077" i="1" s="1"/>
  <c r="M1079" i="1"/>
  <c r="N1079" i="1" s="1"/>
  <c r="P1079" i="1"/>
  <c r="Q1079" i="1"/>
  <c r="L1080" i="1"/>
  <c r="Z1093" i="1"/>
  <c r="AA1093" i="1" s="1"/>
  <c r="AH1093" i="1" s="1"/>
  <c r="C1094" i="1"/>
  <c r="AJ1094" i="1"/>
  <c r="Y1093" i="1"/>
  <c r="I1094" i="1"/>
  <c r="H1094" i="1" s="1"/>
  <c r="AB1099" i="1"/>
  <c r="X1094" i="1"/>
  <c r="K1094" i="1"/>
  <c r="A1095" i="1"/>
  <c r="T1074" i="1"/>
  <c r="AF1074" i="1" s="1"/>
  <c r="S1075" i="1"/>
  <c r="O1077" i="1" l="1"/>
  <c r="R1077" i="1" s="1"/>
  <c r="AC1079" i="1"/>
  <c r="AE1079" i="1" s="1"/>
  <c r="G1079" i="1"/>
  <c r="K1095" i="1"/>
  <c r="X1095" i="1"/>
  <c r="A1096" i="1"/>
  <c r="T1075" i="1"/>
  <c r="AF1075" i="1" s="1"/>
  <c r="S1076" i="1"/>
  <c r="AB1100" i="1"/>
  <c r="M1080" i="1"/>
  <c r="N1080" i="1" s="1"/>
  <c r="P1080" i="1"/>
  <c r="Q1080" i="1"/>
  <c r="L1081" i="1"/>
  <c r="F1078" i="1"/>
  <c r="J1078" i="1" s="1"/>
  <c r="Z1094" i="1"/>
  <c r="AA1094" i="1" s="1"/>
  <c r="AH1094" i="1" s="1"/>
  <c r="C1095" i="1"/>
  <c r="AJ1095" i="1"/>
  <c r="Y1094" i="1"/>
  <c r="I1095" i="1"/>
  <c r="H1095" i="1" s="1"/>
  <c r="O1078" i="1" l="1"/>
  <c r="R1078" i="1" s="1"/>
  <c r="Y1095" i="1"/>
  <c r="C1096" i="1"/>
  <c r="AJ1096" i="1"/>
  <c r="Z1095" i="1"/>
  <c r="AA1095" i="1" s="1"/>
  <c r="AH1095" i="1" s="1"/>
  <c r="I1096" i="1"/>
  <c r="H1096" i="1" s="1"/>
  <c r="AC1080" i="1"/>
  <c r="AE1080" i="1" s="1"/>
  <c r="G1080" i="1"/>
  <c r="M1081" i="1"/>
  <c r="N1081" i="1" s="1"/>
  <c r="P1081" i="1"/>
  <c r="Q1081" i="1"/>
  <c r="L1082" i="1"/>
  <c r="AB1101" i="1"/>
  <c r="T1076" i="1"/>
  <c r="AF1076" i="1" s="1"/>
  <c r="S1077" i="1"/>
  <c r="X1096" i="1"/>
  <c r="K1096" i="1"/>
  <c r="A1097" i="1"/>
  <c r="F1079" i="1"/>
  <c r="J1079" i="1" s="1"/>
  <c r="AJ1097" i="1" l="1"/>
  <c r="Y1096" i="1"/>
  <c r="I1097" i="1"/>
  <c r="H1097" i="1" s="1"/>
  <c r="C1097" i="1"/>
  <c r="Z1096" i="1"/>
  <c r="AA1096" i="1" s="1"/>
  <c r="AH1096" i="1" s="1"/>
  <c r="AB1102" i="1"/>
  <c r="F1080" i="1"/>
  <c r="O1080" i="1" s="1"/>
  <c r="R1080" i="1" s="1"/>
  <c r="AC1081" i="1"/>
  <c r="AE1081" i="1" s="1"/>
  <c r="G1081" i="1"/>
  <c r="K1097" i="1"/>
  <c r="A1098" i="1"/>
  <c r="X1097" i="1"/>
  <c r="O1079" i="1"/>
  <c r="R1079" i="1" s="1"/>
  <c r="T1077" i="1"/>
  <c r="AF1077" i="1" s="1"/>
  <c r="S1078" i="1"/>
  <c r="M1082" i="1"/>
  <c r="N1082" i="1" s="1"/>
  <c r="P1082" i="1"/>
  <c r="Q1082" i="1"/>
  <c r="L1083" i="1"/>
  <c r="J1080" i="1" l="1"/>
  <c r="AC1082" i="1"/>
  <c r="AE1082" i="1" s="1"/>
  <c r="G1082" i="1"/>
  <c r="Z1097" i="1"/>
  <c r="AA1097" i="1" s="1"/>
  <c r="AH1097" i="1" s="1"/>
  <c r="C1098" i="1"/>
  <c r="Y1097" i="1"/>
  <c r="AJ1098" i="1"/>
  <c r="I1098" i="1"/>
  <c r="H1098" i="1" s="1"/>
  <c r="F1081" i="1"/>
  <c r="J1081" i="1" s="1"/>
  <c r="M1083" i="1"/>
  <c r="N1083" i="1" s="1"/>
  <c r="P1083" i="1"/>
  <c r="Q1083" i="1"/>
  <c r="L1084" i="1"/>
  <c r="T1078" i="1"/>
  <c r="AF1078" i="1" s="1"/>
  <c r="S1079" i="1"/>
  <c r="X1098" i="1"/>
  <c r="K1098" i="1"/>
  <c r="A1099" i="1"/>
  <c r="AB1103" i="1"/>
  <c r="O1081" i="1" l="1"/>
  <c r="R1081" i="1" s="1"/>
  <c r="AB1104" i="1"/>
  <c r="Y1098" i="1"/>
  <c r="I1099" i="1"/>
  <c r="H1099" i="1" s="1"/>
  <c r="Z1098" i="1"/>
  <c r="AA1098" i="1" s="1"/>
  <c r="AH1098" i="1" s="1"/>
  <c r="C1099" i="1"/>
  <c r="AJ1099" i="1"/>
  <c r="A1100" i="1"/>
  <c r="X1099" i="1"/>
  <c r="K1099" i="1"/>
  <c r="T1079" i="1"/>
  <c r="AF1079" i="1" s="1"/>
  <c r="S1080" i="1"/>
  <c r="AC1083" i="1"/>
  <c r="AE1083" i="1" s="1"/>
  <c r="G1083" i="1"/>
  <c r="F1082" i="1"/>
  <c r="J1082" i="1" s="1"/>
  <c r="M1084" i="1"/>
  <c r="N1084" i="1" s="1"/>
  <c r="P1084" i="1"/>
  <c r="Q1084" i="1"/>
  <c r="L1085" i="1"/>
  <c r="O1082" i="1" l="1"/>
  <c r="R1082" i="1" s="1"/>
  <c r="C1100" i="1"/>
  <c r="Y1099" i="1"/>
  <c r="AJ1100" i="1"/>
  <c r="I1100" i="1"/>
  <c r="H1100" i="1" s="1"/>
  <c r="Z1099" i="1"/>
  <c r="AA1099" i="1" s="1"/>
  <c r="AH1099" i="1" s="1"/>
  <c r="AB1105" i="1"/>
  <c r="AC1084" i="1"/>
  <c r="AE1084" i="1" s="1"/>
  <c r="G1084" i="1"/>
  <c r="T1080" i="1"/>
  <c r="AF1080" i="1" s="1"/>
  <c r="S1081" i="1"/>
  <c r="M1085" i="1"/>
  <c r="N1085" i="1" s="1"/>
  <c r="P1085" i="1"/>
  <c r="Q1085" i="1"/>
  <c r="L1086" i="1"/>
  <c r="F1083" i="1"/>
  <c r="O1083" i="1" s="1"/>
  <c r="R1083" i="1" s="1"/>
  <c r="X1100" i="1"/>
  <c r="K1100" i="1"/>
  <c r="A1101" i="1"/>
  <c r="AC1085" i="1" l="1"/>
  <c r="AE1085" i="1" s="1"/>
  <c r="G1085" i="1"/>
  <c r="Z1100" i="1"/>
  <c r="Y1100" i="1"/>
  <c r="C1101" i="1"/>
  <c r="AJ1101" i="1"/>
  <c r="I1101" i="1"/>
  <c r="H1101" i="1" s="1"/>
  <c r="M1086" i="1"/>
  <c r="N1086" i="1" s="1"/>
  <c r="P1086" i="1"/>
  <c r="Q1086" i="1"/>
  <c r="L1087" i="1"/>
  <c r="T1081" i="1"/>
  <c r="AF1081" i="1" s="1"/>
  <c r="S1082" i="1"/>
  <c r="X1101" i="1"/>
  <c r="K1101" i="1"/>
  <c r="A1102" i="1"/>
  <c r="J1083" i="1"/>
  <c r="AB1106" i="1"/>
  <c r="F1084" i="1"/>
  <c r="O1084" i="1" s="1"/>
  <c r="R1084" i="1" s="1"/>
  <c r="J1084" i="1" l="1"/>
  <c r="AC1086" i="1"/>
  <c r="AE1086" i="1" s="1"/>
  <c r="G1086" i="1"/>
  <c r="Z1101" i="1"/>
  <c r="AA1101" i="1" s="1"/>
  <c r="AH1101" i="1" s="1"/>
  <c r="AJ1102" i="1"/>
  <c r="I1102" i="1"/>
  <c r="H1102" i="1" s="1"/>
  <c r="Y1101" i="1"/>
  <c r="C1102" i="1"/>
  <c r="M1087" i="1"/>
  <c r="N1087" i="1" s="1"/>
  <c r="P1087" i="1"/>
  <c r="Q1087" i="1"/>
  <c r="L1088" i="1"/>
  <c r="F1085" i="1"/>
  <c r="J1085" i="1" s="1"/>
  <c r="K1102" i="1"/>
  <c r="X1102" i="1"/>
  <c r="A1103" i="1"/>
  <c r="AB1107" i="1"/>
  <c r="T1082" i="1"/>
  <c r="AF1082" i="1" s="1"/>
  <c r="S1083" i="1"/>
  <c r="T1083" i="1" l="1"/>
  <c r="AF1083" i="1" s="1"/>
  <c r="S1084" i="1"/>
  <c r="AB1108" i="1"/>
  <c r="O1085" i="1"/>
  <c r="R1085" i="1" s="1"/>
  <c r="X1103" i="1"/>
  <c r="A1104" i="1"/>
  <c r="K1103" i="1"/>
  <c r="C1103" i="1"/>
  <c r="AJ1103" i="1"/>
  <c r="Y1102" i="1"/>
  <c r="I1103" i="1"/>
  <c r="H1103" i="1" s="1"/>
  <c r="Z1102" i="1"/>
  <c r="AA1102" i="1" s="1"/>
  <c r="AH1102" i="1" s="1"/>
  <c r="M1088" i="1"/>
  <c r="N1088" i="1" s="1"/>
  <c r="P1088" i="1"/>
  <c r="Q1088" i="1"/>
  <c r="L1089" i="1"/>
  <c r="F1086" i="1"/>
  <c r="O1086" i="1" s="1"/>
  <c r="R1086" i="1" s="1"/>
  <c r="AC1087" i="1"/>
  <c r="AE1087" i="1" s="1"/>
  <c r="G1087" i="1"/>
  <c r="J1086" i="1" l="1"/>
  <c r="AC1088" i="1"/>
  <c r="AE1088" i="1" s="1"/>
  <c r="G1088" i="1"/>
  <c r="X1104" i="1"/>
  <c r="K1104" i="1"/>
  <c r="A1105" i="1"/>
  <c r="AB1109" i="1"/>
  <c r="Y1103" i="1"/>
  <c r="Z1103" i="1"/>
  <c r="AA1103" i="1" s="1"/>
  <c r="AH1103" i="1" s="1"/>
  <c r="C1104" i="1"/>
  <c r="AJ1104" i="1"/>
  <c r="I1104" i="1"/>
  <c r="H1104" i="1" s="1"/>
  <c r="T1084" i="1"/>
  <c r="AF1084" i="1" s="1"/>
  <c r="S1085" i="1"/>
  <c r="F1087" i="1"/>
  <c r="J1087" i="1" s="1"/>
  <c r="M1089" i="1"/>
  <c r="N1089" i="1" s="1"/>
  <c r="P1089" i="1"/>
  <c r="Q1089" i="1"/>
  <c r="L1090" i="1"/>
  <c r="AB1110" i="1" l="1"/>
  <c r="C1105" i="1"/>
  <c r="Y1104" i="1"/>
  <c r="AJ1105" i="1"/>
  <c r="I1105" i="1"/>
  <c r="H1105" i="1" s="1"/>
  <c r="Z1104" i="1"/>
  <c r="AA1104" i="1" s="1"/>
  <c r="AH1104" i="1" s="1"/>
  <c r="AC1089" i="1"/>
  <c r="AE1089" i="1" s="1"/>
  <c r="G1089" i="1"/>
  <c r="T1085" i="1"/>
  <c r="AF1085" i="1" s="1"/>
  <c r="S1086" i="1"/>
  <c r="F1088" i="1"/>
  <c r="J1088" i="1" s="1"/>
  <c r="M1090" i="1"/>
  <c r="N1090" i="1" s="1"/>
  <c r="P1090" i="1"/>
  <c r="Q1090" i="1"/>
  <c r="L1091" i="1"/>
  <c r="O1087" i="1"/>
  <c r="R1087" i="1" s="1"/>
  <c r="K1105" i="1"/>
  <c r="A1106" i="1"/>
  <c r="X1105" i="1"/>
  <c r="O1088" i="1" l="1"/>
  <c r="R1088" i="1" s="1"/>
  <c r="I1106" i="1"/>
  <c r="H1106" i="1" s="1"/>
  <c r="Y1105" i="1"/>
  <c r="Z1105" i="1"/>
  <c r="AA1105" i="1" s="1"/>
  <c r="AH1105" i="1" s="1"/>
  <c r="C1106" i="1"/>
  <c r="AJ1106" i="1"/>
  <c r="X1106" i="1"/>
  <c r="K1106" i="1"/>
  <c r="A1107" i="1"/>
  <c r="F1089" i="1"/>
  <c r="J1089" i="1" s="1"/>
  <c r="M1091" i="1"/>
  <c r="N1091" i="1" s="1"/>
  <c r="P1091" i="1"/>
  <c r="Q1091" i="1"/>
  <c r="L1092" i="1"/>
  <c r="AB1111" i="1"/>
  <c r="AC1090" i="1"/>
  <c r="AE1090" i="1" s="1"/>
  <c r="G1090" i="1"/>
  <c r="T1086" i="1"/>
  <c r="AF1086" i="1" s="1"/>
  <c r="S1087" i="1"/>
  <c r="O1089" i="1" l="1"/>
  <c r="R1089" i="1" s="1"/>
  <c r="T1087" i="1"/>
  <c r="AF1087" i="1" s="1"/>
  <c r="S1088" i="1"/>
  <c r="X1107" i="1"/>
  <c r="K1107" i="1"/>
  <c r="A1108" i="1"/>
  <c r="AC1091" i="1"/>
  <c r="AE1091" i="1" s="1"/>
  <c r="G1091" i="1"/>
  <c r="AB1112" i="1"/>
  <c r="F1090" i="1"/>
  <c r="J1090" i="1" s="1"/>
  <c r="M1092" i="1"/>
  <c r="N1092" i="1" s="1"/>
  <c r="P1092" i="1"/>
  <c r="Q1092" i="1"/>
  <c r="L1093" i="1"/>
  <c r="AJ1107" i="1"/>
  <c r="I1107" i="1"/>
  <c r="H1107" i="1" s="1"/>
  <c r="Y1106" i="1"/>
  <c r="Z1106" i="1"/>
  <c r="AA1106" i="1" s="1"/>
  <c r="AH1106" i="1" s="1"/>
  <c r="C1107" i="1"/>
  <c r="F1091" i="1" l="1"/>
  <c r="O1091" i="1" s="1"/>
  <c r="R1091" i="1" s="1"/>
  <c r="Z1107" i="1"/>
  <c r="AA1107" i="1" s="1"/>
  <c r="AH1107" i="1" s="1"/>
  <c r="C1108" i="1"/>
  <c r="AJ1108" i="1"/>
  <c r="Y1107" i="1"/>
  <c r="I1108" i="1"/>
  <c r="H1108" i="1" s="1"/>
  <c r="T1088" i="1"/>
  <c r="AF1088" i="1" s="1"/>
  <c r="S1089" i="1"/>
  <c r="K1108" i="1"/>
  <c r="A1109" i="1"/>
  <c r="X1108" i="1"/>
  <c r="AC1092" i="1"/>
  <c r="AE1092" i="1" s="1"/>
  <c r="G1092" i="1"/>
  <c r="AB1113" i="1"/>
  <c r="M1093" i="1"/>
  <c r="N1093" i="1" s="1"/>
  <c r="P1093" i="1"/>
  <c r="Q1093" i="1"/>
  <c r="L1094" i="1"/>
  <c r="O1090" i="1"/>
  <c r="R1090" i="1" s="1"/>
  <c r="J1091" i="1" l="1"/>
  <c r="AJ1109" i="1"/>
  <c r="Y1108" i="1"/>
  <c r="I1109" i="1"/>
  <c r="H1109" i="1" s="1"/>
  <c r="Z1108" i="1"/>
  <c r="AA1108" i="1" s="1"/>
  <c r="AH1108" i="1" s="1"/>
  <c r="C1109" i="1"/>
  <c r="T1089" i="1"/>
  <c r="AF1089" i="1" s="1"/>
  <c r="S1090" i="1"/>
  <c r="AB1114" i="1"/>
  <c r="K1109" i="1"/>
  <c r="A1110" i="1"/>
  <c r="X1109" i="1"/>
  <c r="AC1093" i="1"/>
  <c r="AE1093" i="1" s="1"/>
  <c r="G1093" i="1"/>
  <c r="M1094" i="1"/>
  <c r="N1094" i="1" s="1"/>
  <c r="P1094" i="1"/>
  <c r="Q1094" i="1"/>
  <c r="L1095" i="1"/>
  <c r="F1092" i="1"/>
  <c r="O1092" i="1" s="1"/>
  <c r="R1092" i="1" s="1"/>
  <c r="AC1094" i="1" l="1"/>
  <c r="AE1094" i="1" s="1"/>
  <c r="G1094" i="1"/>
  <c r="T1090" i="1"/>
  <c r="AF1090" i="1" s="1"/>
  <c r="S1091" i="1"/>
  <c r="M1095" i="1"/>
  <c r="N1095" i="1" s="1"/>
  <c r="P1095" i="1"/>
  <c r="Q1095" i="1"/>
  <c r="L1096" i="1"/>
  <c r="F1093" i="1"/>
  <c r="J1093" i="1" s="1"/>
  <c r="K1110" i="1"/>
  <c r="X1110" i="1"/>
  <c r="A1111" i="1"/>
  <c r="J1092" i="1"/>
  <c r="Y1109" i="1"/>
  <c r="I1110" i="1"/>
  <c r="H1110" i="1" s="1"/>
  <c r="Z1109" i="1"/>
  <c r="AA1109" i="1" s="1"/>
  <c r="AH1109" i="1" s="1"/>
  <c r="C1110" i="1"/>
  <c r="AJ1110" i="1"/>
  <c r="AB1115" i="1"/>
  <c r="AC1095" i="1" l="1"/>
  <c r="AE1095" i="1" s="1"/>
  <c r="G1095" i="1"/>
  <c r="T1091" i="1"/>
  <c r="AF1091" i="1" s="1"/>
  <c r="S1092" i="1"/>
  <c r="M1096" i="1"/>
  <c r="N1096" i="1" s="1"/>
  <c r="P1096" i="1"/>
  <c r="Q1096" i="1"/>
  <c r="L1097" i="1"/>
  <c r="A1112" i="1"/>
  <c r="K1111" i="1"/>
  <c r="X1111" i="1"/>
  <c r="O1093" i="1"/>
  <c r="R1093" i="1" s="1"/>
  <c r="F1094" i="1"/>
  <c r="O1094" i="1" s="1"/>
  <c r="R1094" i="1" s="1"/>
  <c r="AB1116" i="1"/>
  <c r="Z1110" i="1"/>
  <c r="AA1110" i="1" s="1"/>
  <c r="AH1110" i="1" s="1"/>
  <c r="AJ1111" i="1"/>
  <c r="I1111" i="1"/>
  <c r="H1111" i="1" s="1"/>
  <c r="Y1110" i="1"/>
  <c r="C1111" i="1"/>
  <c r="AB1117" i="1" l="1"/>
  <c r="J1094" i="1"/>
  <c r="Z1111" i="1"/>
  <c r="AA1111" i="1" s="1"/>
  <c r="AH1111" i="1" s="1"/>
  <c r="AJ1112" i="1"/>
  <c r="I1112" i="1"/>
  <c r="H1112" i="1" s="1"/>
  <c r="Y1111" i="1"/>
  <c r="C1112" i="1"/>
  <c r="F1095" i="1"/>
  <c r="J1095" i="1" s="1"/>
  <c r="AC1096" i="1"/>
  <c r="AE1096" i="1" s="1"/>
  <c r="G1096" i="1"/>
  <c r="X1112" i="1"/>
  <c r="K1112" i="1"/>
  <c r="A1113" i="1"/>
  <c r="M1097" i="1"/>
  <c r="N1097" i="1" s="1"/>
  <c r="P1097" i="1"/>
  <c r="Q1097" i="1"/>
  <c r="L1098" i="1"/>
  <c r="T1092" i="1"/>
  <c r="AF1092" i="1" s="1"/>
  <c r="S1093" i="1"/>
  <c r="O1095" i="1" l="1"/>
  <c r="R1095" i="1" s="1"/>
  <c r="M1098" i="1"/>
  <c r="N1098" i="1" s="1"/>
  <c r="P1098" i="1"/>
  <c r="Q1098" i="1"/>
  <c r="L1099" i="1"/>
  <c r="X1113" i="1"/>
  <c r="K1113" i="1"/>
  <c r="A1114" i="1"/>
  <c r="F1096" i="1"/>
  <c r="J1096" i="1" s="1"/>
  <c r="T1093" i="1"/>
  <c r="AF1093" i="1" s="1"/>
  <c r="S1094" i="1"/>
  <c r="AC1097" i="1"/>
  <c r="AE1097" i="1" s="1"/>
  <c r="G1097" i="1"/>
  <c r="Y1112" i="1"/>
  <c r="AJ1113" i="1"/>
  <c r="Z1112" i="1"/>
  <c r="AA1112" i="1" s="1"/>
  <c r="AH1112" i="1" s="1"/>
  <c r="I1113" i="1"/>
  <c r="H1113" i="1" s="1"/>
  <c r="C1113" i="1"/>
  <c r="AB1118" i="1"/>
  <c r="C1114" i="1" l="1"/>
  <c r="AJ1114" i="1"/>
  <c r="Y1113" i="1"/>
  <c r="I1114" i="1"/>
  <c r="H1114" i="1" s="1"/>
  <c r="Z1113" i="1"/>
  <c r="AA1113" i="1" s="1"/>
  <c r="AH1113" i="1" s="1"/>
  <c r="O1096" i="1"/>
  <c r="R1096" i="1" s="1"/>
  <c r="K1114" i="1"/>
  <c r="A1115" i="1"/>
  <c r="X1114" i="1"/>
  <c r="F1097" i="1"/>
  <c r="J1097" i="1" s="1"/>
  <c r="AC1098" i="1"/>
  <c r="AE1098" i="1" s="1"/>
  <c r="G1098" i="1"/>
  <c r="T1094" i="1"/>
  <c r="AF1094" i="1" s="1"/>
  <c r="S1095" i="1"/>
  <c r="AB1119" i="1"/>
  <c r="M1099" i="1"/>
  <c r="N1099" i="1" s="1"/>
  <c r="P1099" i="1"/>
  <c r="Q1099" i="1"/>
  <c r="L1100" i="1"/>
  <c r="AC1099" i="1" l="1"/>
  <c r="AE1099" i="1" s="1"/>
  <c r="G1099" i="1"/>
  <c r="T1095" i="1"/>
  <c r="AF1095" i="1" s="1"/>
  <c r="S1096" i="1"/>
  <c r="F1098" i="1"/>
  <c r="O1098" i="1" s="1"/>
  <c r="R1098" i="1" s="1"/>
  <c r="O1097" i="1"/>
  <c r="R1097" i="1" s="1"/>
  <c r="C1115" i="1"/>
  <c r="Z1114" i="1"/>
  <c r="AA1114" i="1" s="1"/>
  <c r="AH1114" i="1" s="1"/>
  <c r="AJ1115" i="1"/>
  <c r="I1115" i="1"/>
  <c r="H1115" i="1" s="1"/>
  <c r="Y1114" i="1"/>
  <c r="M1100" i="1"/>
  <c r="N1100" i="1" s="1"/>
  <c r="P1100" i="1"/>
  <c r="Q1100" i="1"/>
  <c r="L1101" i="1"/>
  <c r="AB1120" i="1"/>
  <c r="X1115" i="1"/>
  <c r="K1115" i="1"/>
  <c r="A1116" i="1"/>
  <c r="J1098" i="1" l="1"/>
  <c r="AC1100" i="1"/>
  <c r="AE1100" i="1" s="1"/>
  <c r="G1100" i="1"/>
  <c r="AJ1116" i="1"/>
  <c r="I1116" i="1"/>
  <c r="H1116" i="1" s="1"/>
  <c r="Y1115" i="1"/>
  <c r="Z1115" i="1"/>
  <c r="AA1115" i="1" s="1"/>
  <c r="AH1115" i="1" s="1"/>
  <c r="C1116" i="1"/>
  <c r="M1101" i="1"/>
  <c r="N1101" i="1" s="1"/>
  <c r="L1102" i="1"/>
  <c r="F1099" i="1"/>
  <c r="J1099" i="1" s="1"/>
  <c r="X1116" i="1"/>
  <c r="K1116" i="1"/>
  <c r="A1117" i="1"/>
  <c r="AB1121" i="1"/>
  <c r="T1096" i="1"/>
  <c r="AF1096" i="1" s="1"/>
  <c r="S1097" i="1"/>
  <c r="Z1116" i="1" l="1"/>
  <c r="AA1116" i="1" s="1"/>
  <c r="AH1116" i="1" s="1"/>
  <c r="AJ1117" i="1"/>
  <c r="I1117" i="1"/>
  <c r="H1117" i="1" s="1"/>
  <c r="C1117" i="1"/>
  <c r="Y1116" i="1"/>
  <c r="T1097" i="1"/>
  <c r="AF1097" i="1" s="1"/>
  <c r="S1098" i="1"/>
  <c r="AB1122" i="1"/>
  <c r="AC1101" i="1"/>
  <c r="AE1101" i="1" s="1"/>
  <c r="G1101" i="1"/>
  <c r="O1099" i="1"/>
  <c r="R1099" i="1" s="1"/>
  <c r="M1102" i="1"/>
  <c r="N1102" i="1" s="1"/>
  <c r="L1103" i="1"/>
  <c r="F1100" i="1"/>
  <c r="J1100" i="1" s="1"/>
  <c r="K1117" i="1"/>
  <c r="A1118" i="1"/>
  <c r="X1117" i="1"/>
  <c r="O1100" i="1" l="1"/>
  <c r="R1100" i="1" s="1"/>
  <c r="F1101" i="1"/>
  <c r="J1101" i="1" s="1"/>
  <c r="G1102" i="1"/>
  <c r="AC1102" i="1"/>
  <c r="AE1102" i="1" s="1"/>
  <c r="AB1123" i="1"/>
  <c r="M1103" i="1"/>
  <c r="N1103" i="1" s="1"/>
  <c r="L1104" i="1"/>
  <c r="X1118" i="1"/>
  <c r="K1118" i="1"/>
  <c r="A1119" i="1"/>
  <c r="Z1117" i="1"/>
  <c r="AA1117" i="1" s="1"/>
  <c r="AH1117" i="1" s="1"/>
  <c r="C1118" i="1"/>
  <c r="Y1117" i="1"/>
  <c r="AJ1118" i="1"/>
  <c r="I1118" i="1"/>
  <c r="H1118" i="1" s="1"/>
  <c r="T1098" i="1"/>
  <c r="AF1098" i="1" s="1"/>
  <c r="S1099" i="1"/>
  <c r="P1101" i="1" l="1"/>
  <c r="P1102" i="1" s="1"/>
  <c r="P1103" i="1" s="1"/>
  <c r="P1104" i="1" s="1"/>
  <c r="O1101" i="1"/>
  <c r="AB1124" i="1"/>
  <c r="G1103" i="1"/>
  <c r="AC1103" i="1"/>
  <c r="AE1103" i="1" s="1"/>
  <c r="M1104" i="1"/>
  <c r="N1104" i="1" s="1"/>
  <c r="L1105" i="1"/>
  <c r="Z1118" i="1"/>
  <c r="AA1118" i="1" s="1"/>
  <c r="AH1118" i="1" s="1"/>
  <c r="C1119" i="1"/>
  <c r="AJ1119" i="1"/>
  <c r="Y1118" i="1"/>
  <c r="I1119" i="1"/>
  <c r="H1119" i="1" s="1"/>
  <c r="T1099" i="1"/>
  <c r="AF1099" i="1" s="1"/>
  <c r="S1100" i="1"/>
  <c r="X1119" i="1"/>
  <c r="A1120" i="1"/>
  <c r="K1119" i="1"/>
  <c r="F1102" i="1"/>
  <c r="O1102" i="1" s="1"/>
  <c r="Q1101" i="1" l="1"/>
  <c r="Q1102" i="1" s="1"/>
  <c r="Q1103" i="1" s="1"/>
  <c r="Q1104" i="1" s="1"/>
  <c r="Q1105" i="1" s="1"/>
  <c r="J1102" i="1"/>
  <c r="AJ1120" i="1"/>
  <c r="I1120" i="1"/>
  <c r="H1120" i="1" s="1"/>
  <c r="Y1119" i="1"/>
  <c r="Z1119" i="1"/>
  <c r="AA1119" i="1" s="1"/>
  <c r="AH1119" i="1" s="1"/>
  <c r="C1120" i="1"/>
  <c r="F1103" i="1"/>
  <c r="O1103" i="1" s="1"/>
  <c r="T1100" i="1"/>
  <c r="S1101" i="1"/>
  <c r="AC1104" i="1"/>
  <c r="AE1104" i="1" s="1"/>
  <c r="G1104" i="1"/>
  <c r="X1120" i="1"/>
  <c r="K1120" i="1"/>
  <c r="A1121" i="1"/>
  <c r="M1105" i="1"/>
  <c r="N1105" i="1" s="1"/>
  <c r="P1105" i="1"/>
  <c r="L1106" i="1"/>
  <c r="AB1125" i="1"/>
  <c r="R1103" i="1" l="1"/>
  <c r="R1101" i="1"/>
  <c r="R1102" i="1"/>
  <c r="M1106" i="1"/>
  <c r="N1106" i="1" s="1"/>
  <c r="P1106" i="1"/>
  <c r="Q1106" i="1"/>
  <c r="L1107" i="1"/>
  <c r="F1104" i="1"/>
  <c r="J1104" i="1" s="1"/>
  <c r="AF1100" i="1"/>
  <c r="AA1100" i="1"/>
  <c r="Y1120" i="1"/>
  <c r="Z1120" i="1"/>
  <c r="AA1120" i="1" s="1"/>
  <c r="AH1120" i="1" s="1"/>
  <c r="C1121" i="1"/>
  <c r="AJ1121" i="1"/>
  <c r="I1121" i="1"/>
  <c r="H1121" i="1" s="1"/>
  <c r="AB1126" i="1"/>
  <c r="J1103" i="1"/>
  <c r="AC1105" i="1"/>
  <c r="AE1105" i="1" s="1"/>
  <c r="G1105" i="1"/>
  <c r="K1121" i="1"/>
  <c r="A1122" i="1"/>
  <c r="X1121" i="1"/>
  <c r="T1101" i="1"/>
  <c r="AF1101" i="1" s="1"/>
  <c r="S1102" i="1"/>
  <c r="AH1100" i="1" l="1"/>
  <c r="T1102" i="1"/>
  <c r="AF1102" i="1" s="1"/>
  <c r="S1103" i="1"/>
  <c r="AB1127" i="1"/>
  <c r="M1107" i="1"/>
  <c r="N1107" i="1" s="1"/>
  <c r="P1107" i="1"/>
  <c r="Q1107" i="1"/>
  <c r="L1108" i="1"/>
  <c r="F1105" i="1"/>
  <c r="O1105" i="1" s="1"/>
  <c r="R1105" i="1" s="1"/>
  <c r="O1104" i="1"/>
  <c r="R1104" i="1" s="1"/>
  <c r="Y1121" i="1"/>
  <c r="I1122" i="1"/>
  <c r="H1122" i="1" s="1"/>
  <c r="Z1121" i="1"/>
  <c r="AA1121" i="1" s="1"/>
  <c r="AH1121" i="1" s="1"/>
  <c r="C1122" i="1"/>
  <c r="AJ1122" i="1"/>
  <c r="X1122" i="1"/>
  <c r="A1123" i="1"/>
  <c r="K1122" i="1"/>
  <c r="AC1106" i="1"/>
  <c r="AE1106" i="1" s="1"/>
  <c r="G1106" i="1"/>
  <c r="F1106" i="1" l="1"/>
  <c r="O1106" i="1" s="1"/>
  <c r="R1106" i="1" s="1"/>
  <c r="J1105" i="1"/>
  <c r="K1123" i="1"/>
  <c r="X1123" i="1"/>
  <c r="A1124" i="1"/>
  <c r="T1103" i="1"/>
  <c r="AF1103" i="1" s="1"/>
  <c r="S1104" i="1"/>
  <c r="AC1107" i="1"/>
  <c r="AE1107" i="1" s="1"/>
  <c r="G1107" i="1"/>
  <c r="AB1128" i="1"/>
  <c r="I1123" i="1"/>
  <c r="H1123" i="1" s="1"/>
  <c r="Y1122" i="1"/>
  <c r="C1123" i="1"/>
  <c r="Z1122" i="1"/>
  <c r="AA1122" i="1" s="1"/>
  <c r="AH1122" i="1" s="1"/>
  <c r="AJ1123" i="1"/>
  <c r="M1108" i="1"/>
  <c r="N1108" i="1" s="1"/>
  <c r="P1108" i="1"/>
  <c r="Q1108" i="1"/>
  <c r="L1109" i="1"/>
  <c r="J1106" i="1" l="1"/>
  <c r="AC1108" i="1"/>
  <c r="AE1108" i="1" s="1"/>
  <c r="G1108" i="1"/>
  <c r="F1107" i="1"/>
  <c r="J1107" i="1" s="1"/>
  <c r="I1124" i="1"/>
  <c r="H1124" i="1" s="1"/>
  <c r="Y1123" i="1"/>
  <c r="Z1123" i="1"/>
  <c r="AA1123" i="1" s="1"/>
  <c r="AH1123" i="1" s="1"/>
  <c r="C1124" i="1"/>
  <c r="AJ1124" i="1"/>
  <c r="M1109" i="1"/>
  <c r="N1109" i="1" s="1"/>
  <c r="P1109" i="1"/>
  <c r="Q1109" i="1"/>
  <c r="L1110" i="1"/>
  <c r="T1104" i="1"/>
  <c r="AF1104" i="1" s="1"/>
  <c r="S1105" i="1"/>
  <c r="AB1129" i="1"/>
  <c r="A1125" i="1"/>
  <c r="X1124" i="1"/>
  <c r="K1124" i="1"/>
  <c r="M1110" i="1" l="1"/>
  <c r="N1110" i="1" s="1"/>
  <c r="P1110" i="1"/>
  <c r="Q1110" i="1"/>
  <c r="L1111" i="1"/>
  <c r="A1126" i="1"/>
  <c r="X1125" i="1"/>
  <c r="K1125" i="1"/>
  <c r="F1108" i="1"/>
  <c r="J1108" i="1" s="1"/>
  <c r="Y1124" i="1"/>
  <c r="C1125" i="1"/>
  <c r="AJ1125" i="1"/>
  <c r="Z1124" i="1"/>
  <c r="AA1124" i="1" s="1"/>
  <c r="AH1124" i="1" s="1"/>
  <c r="I1125" i="1"/>
  <c r="H1125" i="1" s="1"/>
  <c r="AB1130" i="1"/>
  <c r="T1105" i="1"/>
  <c r="AF1105" i="1" s="1"/>
  <c r="S1106" i="1"/>
  <c r="O1107" i="1"/>
  <c r="R1107" i="1" s="1"/>
  <c r="AC1109" i="1"/>
  <c r="AE1109" i="1" s="1"/>
  <c r="G1109" i="1"/>
  <c r="O1108" i="1" l="1"/>
  <c r="R1108" i="1" s="1"/>
  <c r="T1106" i="1"/>
  <c r="AF1106" i="1" s="1"/>
  <c r="S1107" i="1"/>
  <c r="C1126" i="1"/>
  <c r="Y1125" i="1"/>
  <c r="AJ1126" i="1"/>
  <c r="I1126" i="1"/>
  <c r="H1126" i="1" s="1"/>
  <c r="Z1125" i="1"/>
  <c r="AA1125" i="1" s="1"/>
  <c r="AH1125" i="1" s="1"/>
  <c r="A1127" i="1"/>
  <c r="X1126" i="1"/>
  <c r="K1126" i="1"/>
  <c r="M1111" i="1"/>
  <c r="N1111" i="1" s="1"/>
  <c r="P1111" i="1"/>
  <c r="Q1111" i="1"/>
  <c r="L1112" i="1"/>
  <c r="F1109" i="1"/>
  <c r="J1109" i="1" s="1"/>
  <c r="AB1131" i="1"/>
  <c r="AC1110" i="1"/>
  <c r="AE1110" i="1" s="1"/>
  <c r="G1110" i="1"/>
  <c r="O1109" i="1" l="1"/>
  <c r="R1109" i="1" s="1"/>
  <c r="F1110" i="1"/>
  <c r="O1110" i="1" s="1"/>
  <c r="R1110" i="1" s="1"/>
  <c r="AB1132" i="1"/>
  <c r="Z1126" i="1"/>
  <c r="AA1126" i="1" s="1"/>
  <c r="AH1126" i="1" s="1"/>
  <c r="AJ1127" i="1"/>
  <c r="I1127" i="1"/>
  <c r="H1127" i="1" s="1"/>
  <c r="Y1126" i="1"/>
  <c r="C1127" i="1"/>
  <c r="AC1111" i="1"/>
  <c r="AE1111" i="1" s="1"/>
  <c r="G1111" i="1"/>
  <c r="X1127" i="1"/>
  <c r="K1127" i="1"/>
  <c r="A1128" i="1"/>
  <c r="T1107" i="1"/>
  <c r="AF1107" i="1" s="1"/>
  <c r="S1108" i="1"/>
  <c r="M1112" i="1"/>
  <c r="N1112" i="1" s="1"/>
  <c r="P1112" i="1"/>
  <c r="Q1112" i="1"/>
  <c r="L1113" i="1"/>
  <c r="J1110" i="1" l="1"/>
  <c r="M1113" i="1"/>
  <c r="N1113" i="1" s="1"/>
  <c r="P1113" i="1"/>
  <c r="Q1113" i="1"/>
  <c r="L1114" i="1"/>
  <c r="A1129" i="1"/>
  <c r="X1128" i="1"/>
  <c r="K1128" i="1"/>
  <c r="F1111" i="1"/>
  <c r="J1111" i="1" s="1"/>
  <c r="AB1133" i="1"/>
  <c r="T1108" i="1"/>
  <c r="AF1108" i="1" s="1"/>
  <c r="S1109" i="1"/>
  <c r="Z1127" i="1"/>
  <c r="AA1127" i="1" s="1"/>
  <c r="AH1127" i="1" s="1"/>
  <c r="C1128" i="1"/>
  <c r="AJ1128" i="1"/>
  <c r="Y1127" i="1"/>
  <c r="I1128" i="1"/>
  <c r="H1128" i="1" s="1"/>
  <c r="AC1112" i="1"/>
  <c r="AE1112" i="1" s="1"/>
  <c r="G1112" i="1"/>
  <c r="O1111" i="1" l="1"/>
  <c r="R1111" i="1" s="1"/>
  <c r="AB1134" i="1"/>
  <c r="X1129" i="1"/>
  <c r="K1129" i="1"/>
  <c r="A1130" i="1"/>
  <c r="M1114" i="1"/>
  <c r="N1114" i="1" s="1"/>
  <c r="P1114" i="1"/>
  <c r="Q1114" i="1"/>
  <c r="L1115" i="1"/>
  <c r="T1109" i="1"/>
  <c r="AF1109" i="1" s="1"/>
  <c r="S1110" i="1"/>
  <c r="F1112" i="1"/>
  <c r="O1112" i="1" s="1"/>
  <c r="R1112" i="1" s="1"/>
  <c r="Y1128" i="1"/>
  <c r="C1129" i="1"/>
  <c r="AJ1129" i="1"/>
  <c r="Z1128" i="1"/>
  <c r="AA1128" i="1" s="1"/>
  <c r="AH1128" i="1" s="1"/>
  <c r="I1129" i="1"/>
  <c r="H1129" i="1" s="1"/>
  <c r="AC1113" i="1"/>
  <c r="AE1113" i="1" s="1"/>
  <c r="G1113" i="1"/>
  <c r="J1112" i="1" l="1"/>
  <c r="C1130" i="1"/>
  <c r="Z1129" i="1"/>
  <c r="AJ1130" i="1"/>
  <c r="I1130" i="1"/>
  <c r="H1130" i="1" s="1"/>
  <c r="Y1129" i="1"/>
  <c r="D1128" i="1" s="1"/>
  <c r="AC1114" i="1"/>
  <c r="AE1114" i="1" s="1"/>
  <c r="G1114" i="1"/>
  <c r="F1113" i="1"/>
  <c r="J1113" i="1" s="1"/>
  <c r="T1110" i="1"/>
  <c r="AF1110" i="1" s="1"/>
  <c r="S1111" i="1"/>
  <c r="M1115" i="1"/>
  <c r="N1115" i="1" s="1"/>
  <c r="P1115" i="1"/>
  <c r="Q1115" i="1"/>
  <c r="L1116" i="1"/>
  <c r="K1130" i="1"/>
  <c r="A1131" i="1"/>
  <c r="X1130" i="1"/>
  <c r="AB1135" i="1"/>
  <c r="D1122" i="1" l="1"/>
  <c r="D1126" i="1"/>
  <c r="E1126" i="1" s="1"/>
  <c r="D1125" i="1"/>
  <c r="D1124" i="1"/>
  <c r="D1127" i="1"/>
  <c r="E1127" i="1" s="1"/>
  <c r="O1113" i="1"/>
  <c r="R1113" i="1" s="1"/>
  <c r="Z1130" i="1"/>
  <c r="AA1130" i="1" s="1"/>
  <c r="AH1130" i="1" s="1"/>
  <c r="C1131" i="1"/>
  <c r="AJ1131" i="1"/>
  <c r="Y1130" i="1"/>
  <c r="I1131" i="1"/>
  <c r="H1131" i="1" s="1"/>
  <c r="M1116" i="1"/>
  <c r="N1116" i="1" s="1"/>
  <c r="P1116" i="1"/>
  <c r="Q1116" i="1"/>
  <c r="L1117" i="1"/>
  <c r="AB1136" i="1"/>
  <c r="K1131" i="1"/>
  <c r="A1132" i="1"/>
  <c r="X1131" i="1"/>
  <c r="T1111" i="1"/>
  <c r="AF1111" i="1" s="1"/>
  <c r="S1112" i="1"/>
  <c r="E1124" i="1"/>
  <c r="E1125" i="1"/>
  <c r="E1128" i="1"/>
  <c r="D1129" i="1"/>
  <c r="D795" i="1"/>
  <c r="D796" i="1"/>
  <c r="D798" i="1"/>
  <c r="D797" i="1"/>
  <c r="D803" i="1"/>
  <c r="D801" i="1"/>
  <c r="D802" i="1"/>
  <c r="D800" i="1"/>
  <c r="D799" i="1"/>
  <c r="D804" i="1"/>
  <c r="D806" i="1"/>
  <c r="D805" i="1"/>
  <c r="D807" i="1"/>
  <c r="D810" i="1"/>
  <c r="D808" i="1"/>
  <c r="D809" i="1"/>
  <c r="D811" i="1"/>
  <c r="D812" i="1"/>
  <c r="D816" i="1"/>
  <c r="D814" i="1"/>
  <c r="D813" i="1"/>
  <c r="D815" i="1"/>
  <c r="D818" i="1"/>
  <c r="D817" i="1"/>
  <c r="D821" i="1"/>
  <c r="D819" i="1"/>
  <c r="D822" i="1"/>
  <c r="D820" i="1"/>
  <c r="D824" i="1"/>
  <c r="D823" i="1"/>
  <c r="D826" i="1"/>
  <c r="D825" i="1"/>
  <c r="D827" i="1"/>
  <c r="D828" i="1"/>
  <c r="D831" i="1"/>
  <c r="D829" i="1"/>
  <c r="D833" i="1"/>
  <c r="D830" i="1"/>
  <c r="D832" i="1"/>
  <c r="D834" i="1"/>
  <c r="D835" i="1"/>
  <c r="D836" i="1"/>
  <c r="D838" i="1"/>
  <c r="D837" i="1"/>
  <c r="D839" i="1"/>
  <c r="D840" i="1"/>
  <c r="D842" i="1"/>
  <c r="D841" i="1"/>
  <c r="D843" i="1"/>
  <c r="D844" i="1"/>
  <c r="D845" i="1"/>
  <c r="D848" i="1"/>
  <c r="D847" i="1"/>
  <c r="D846" i="1"/>
  <c r="D851" i="1"/>
  <c r="D850" i="1"/>
  <c r="D849" i="1"/>
  <c r="D853" i="1"/>
  <c r="D855" i="1"/>
  <c r="D852" i="1"/>
  <c r="D854" i="1"/>
  <c r="D856" i="1"/>
  <c r="D859" i="1"/>
  <c r="D860" i="1"/>
  <c r="D858" i="1"/>
  <c r="D857" i="1"/>
  <c r="D861" i="1"/>
  <c r="D862" i="1"/>
  <c r="D863" i="1"/>
  <c r="D864" i="1"/>
  <c r="D866" i="1"/>
  <c r="D867" i="1"/>
  <c r="D865" i="1"/>
  <c r="D868" i="1"/>
  <c r="D872" i="1"/>
  <c r="D869" i="1"/>
  <c r="D870" i="1"/>
  <c r="D871" i="1"/>
  <c r="D873" i="1"/>
  <c r="D874" i="1"/>
  <c r="D877" i="1"/>
  <c r="D879" i="1"/>
  <c r="D875" i="1"/>
  <c r="D878" i="1"/>
  <c r="D876" i="1"/>
  <c r="D883" i="1"/>
  <c r="D880" i="1"/>
  <c r="D881" i="1"/>
  <c r="D882" i="1"/>
  <c r="D884" i="1"/>
  <c r="D885" i="1"/>
  <c r="D886" i="1"/>
  <c r="D888" i="1"/>
  <c r="D887" i="1"/>
  <c r="D889" i="1"/>
  <c r="D890" i="1"/>
  <c r="D891" i="1"/>
  <c r="D892" i="1"/>
  <c r="D894" i="1"/>
  <c r="D893" i="1"/>
  <c r="D895" i="1"/>
  <c r="D897" i="1"/>
  <c r="D896" i="1"/>
  <c r="D899" i="1"/>
  <c r="D900" i="1"/>
  <c r="D902" i="1"/>
  <c r="D898" i="1"/>
  <c r="D901" i="1"/>
  <c r="D904" i="1"/>
  <c r="D903" i="1"/>
  <c r="D907" i="1"/>
  <c r="D905" i="1"/>
  <c r="D906" i="1"/>
  <c r="D910" i="1"/>
  <c r="D908" i="1"/>
  <c r="D909" i="1"/>
  <c r="D913" i="1"/>
  <c r="D915" i="1"/>
  <c r="D911" i="1"/>
  <c r="D912" i="1"/>
  <c r="D914" i="1"/>
  <c r="D916" i="1"/>
  <c r="D919" i="1"/>
  <c r="D917" i="1"/>
  <c r="D918" i="1"/>
  <c r="D920" i="1"/>
  <c r="D921" i="1"/>
  <c r="D923" i="1"/>
  <c r="D922" i="1"/>
  <c r="D924" i="1"/>
  <c r="D925" i="1"/>
  <c r="D926" i="1"/>
  <c r="D927" i="1"/>
  <c r="D928" i="1"/>
  <c r="D929" i="1"/>
  <c r="D930" i="1"/>
  <c r="D931" i="1"/>
  <c r="D932" i="1"/>
  <c r="D934" i="1"/>
  <c r="D933" i="1"/>
  <c r="D935" i="1"/>
  <c r="D936" i="1"/>
  <c r="D940" i="1"/>
  <c r="D937" i="1"/>
  <c r="D938" i="1"/>
  <c r="D939" i="1"/>
  <c r="D941" i="1"/>
  <c r="D942" i="1"/>
  <c r="D943" i="1"/>
  <c r="D944" i="1"/>
  <c r="D946" i="1"/>
  <c r="D947" i="1"/>
  <c r="D945" i="1"/>
  <c r="D948" i="1"/>
  <c r="D949" i="1"/>
  <c r="D950" i="1"/>
  <c r="D951" i="1"/>
  <c r="D954" i="1"/>
  <c r="D952" i="1"/>
  <c r="D953" i="1"/>
  <c r="D955" i="1"/>
  <c r="D957" i="1"/>
  <c r="D956" i="1"/>
  <c r="D958" i="1"/>
  <c r="D959" i="1"/>
  <c r="D960" i="1"/>
  <c r="D961" i="1"/>
  <c r="D964" i="1"/>
  <c r="D962" i="1"/>
  <c r="D963" i="1"/>
  <c r="D965" i="1"/>
  <c r="D969" i="1"/>
  <c r="D966" i="1"/>
  <c r="D968" i="1"/>
  <c r="D967" i="1"/>
  <c r="D970" i="1"/>
  <c r="D971" i="1"/>
  <c r="D973" i="1"/>
  <c r="D972" i="1"/>
  <c r="D974" i="1"/>
  <c r="D975" i="1"/>
  <c r="D977" i="1"/>
  <c r="D976" i="1"/>
  <c r="D978" i="1"/>
  <c r="D979" i="1"/>
  <c r="D980" i="1"/>
  <c r="D981" i="1"/>
  <c r="D982" i="1"/>
  <c r="D983" i="1"/>
  <c r="D986" i="1"/>
  <c r="D984" i="1"/>
  <c r="D985" i="1"/>
  <c r="D989" i="1"/>
  <c r="D987" i="1"/>
  <c r="D988" i="1"/>
  <c r="D990" i="1"/>
  <c r="D993" i="1"/>
  <c r="D992" i="1"/>
  <c r="D991" i="1"/>
  <c r="D994" i="1"/>
  <c r="D995" i="1"/>
  <c r="D996" i="1"/>
  <c r="D998" i="1"/>
  <c r="D997" i="1"/>
  <c r="D1000" i="1"/>
  <c r="D999" i="1"/>
  <c r="D1002" i="1"/>
  <c r="D1001" i="1"/>
  <c r="D1004" i="1"/>
  <c r="D1003" i="1"/>
  <c r="D1007" i="1"/>
  <c r="D1005" i="1"/>
  <c r="D1009" i="1"/>
  <c r="D1008" i="1"/>
  <c r="D1006" i="1"/>
  <c r="D1011" i="1"/>
  <c r="D1013" i="1"/>
  <c r="D1012" i="1"/>
  <c r="D1010" i="1"/>
  <c r="D1017" i="1"/>
  <c r="D1015" i="1"/>
  <c r="D1014" i="1"/>
  <c r="D1016" i="1"/>
  <c r="D1020" i="1"/>
  <c r="D1018" i="1"/>
  <c r="D1019" i="1"/>
  <c r="D1021" i="1"/>
  <c r="D1022" i="1"/>
  <c r="D1023" i="1"/>
  <c r="D1024" i="1"/>
  <c r="D1025" i="1"/>
  <c r="D1026" i="1"/>
  <c r="D1029" i="1"/>
  <c r="D1028" i="1"/>
  <c r="D1027" i="1"/>
  <c r="D1030" i="1"/>
  <c r="D1031" i="1"/>
  <c r="D1034" i="1"/>
  <c r="D1032" i="1"/>
  <c r="D1033" i="1"/>
  <c r="D1035" i="1"/>
  <c r="D1036" i="1"/>
  <c r="D1038" i="1"/>
  <c r="D1037" i="1"/>
  <c r="D1041" i="1"/>
  <c r="D1042" i="1"/>
  <c r="D1040" i="1"/>
  <c r="D1039" i="1"/>
  <c r="D1045" i="1"/>
  <c r="D1044" i="1"/>
  <c r="D1043" i="1"/>
  <c r="D1047" i="1"/>
  <c r="D1046" i="1"/>
  <c r="D1048" i="1"/>
  <c r="D1049" i="1"/>
  <c r="D1050" i="1"/>
  <c r="D1052" i="1"/>
  <c r="D1051" i="1"/>
  <c r="D1054" i="1"/>
  <c r="D1053" i="1"/>
  <c r="D1055" i="1"/>
  <c r="D1056" i="1"/>
  <c r="D1058" i="1"/>
  <c r="D1057" i="1"/>
  <c r="D1059" i="1"/>
  <c r="D1060" i="1"/>
  <c r="D1063" i="1"/>
  <c r="D1061" i="1"/>
  <c r="D1062" i="1"/>
  <c r="D1064" i="1"/>
  <c r="D1065" i="1"/>
  <c r="D1066" i="1"/>
  <c r="D1069" i="1"/>
  <c r="D1068" i="1"/>
  <c r="D1067" i="1"/>
  <c r="D1070" i="1"/>
  <c r="D1071" i="1"/>
  <c r="D1072" i="1"/>
  <c r="D1075" i="1"/>
  <c r="D1074" i="1"/>
  <c r="D1073" i="1"/>
  <c r="D1077" i="1"/>
  <c r="D1078" i="1"/>
  <c r="D1076" i="1"/>
  <c r="D1079" i="1"/>
  <c r="D1080" i="1"/>
  <c r="D1082" i="1"/>
  <c r="D1081" i="1"/>
  <c r="D1084" i="1"/>
  <c r="D1085" i="1"/>
  <c r="D1083" i="1"/>
  <c r="D1086" i="1"/>
  <c r="D1087" i="1"/>
  <c r="D1088" i="1"/>
  <c r="D1091" i="1"/>
  <c r="D1092" i="1"/>
  <c r="D1089" i="1"/>
  <c r="D1090" i="1"/>
  <c r="D1094" i="1"/>
  <c r="D1093" i="1"/>
  <c r="D1095" i="1"/>
  <c r="D1096" i="1"/>
  <c r="D1097" i="1"/>
  <c r="D1098" i="1"/>
  <c r="D1101" i="1"/>
  <c r="D1099" i="1"/>
  <c r="D1100" i="1"/>
  <c r="D1103" i="1"/>
  <c r="D1102" i="1"/>
  <c r="D1105" i="1"/>
  <c r="D1104" i="1"/>
  <c r="D1106" i="1"/>
  <c r="D1108" i="1"/>
  <c r="D1107" i="1"/>
  <c r="D1110" i="1"/>
  <c r="D1109" i="1"/>
  <c r="D1111" i="1"/>
  <c r="D1114" i="1"/>
  <c r="D1113" i="1"/>
  <c r="D1112" i="1"/>
  <c r="D1115" i="1"/>
  <c r="D1116" i="1"/>
  <c r="D1121" i="1"/>
  <c r="D1117" i="1"/>
  <c r="D1119" i="1"/>
  <c r="D1120" i="1"/>
  <c r="D1118" i="1"/>
  <c r="E1130" i="1"/>
  <c r="AC1115" i="1"/>
  <c r="AE1115" i="1" s="1"/>
  <c r="G1115" i="1"/>
  <c r="E1122" i="1"/>
  <c r="F1114" i="1"/>
  <c r="O1114" i="1" s="1"/>
  <c r="R1114" i="1" s="1"/>
  <c r="D1123" i="1"/>
  <c r="J1114" i="1" l="1"/>
  <c r="U1108" i="1"/>
  <c r="E1108" i="1"/>
  <c r="V1108" i="1" s="1"/>
  <c r="U1089" i="1"/>
  <c r="E1089" i="1"/>
  <c r="V1089" i="1" s="1"/>
  <c r="U1079" i="1"/>
  <c r="E1079" i="1"/>
  <c r="V1079" i="1" s="1"/>
  <c r="U1062" i="1"/>
  <c r="E1062" i="1"/>
  <c r="V1062" i="1" s="1"/>
  <c r="U1055" i="1"/>
  <c r="E1055" i="1"/>
  <c r="V1055" i="1" s="1"/>
  <c r="U1052" i="1"/>
  <c r="E1052" i="1"/>
  <c r="V1052" i="1" s="1"/>
  <c r="U1046" i="1"/>
  <c r="E1046" i="1"/>
  <c r="V1046" i="1" s="1"/>
  <c r="U1041" i="1"/>
  <c r="E1041" i="1"/>
  <c r="V1041" i="1" s="1"/>
  <c r="U1035" i="1"/>
  <c r="E1035" i="1"/>
  <c r="V1035" i="1" s="1"/>
  <c r="U1031" i="1"/>
  <c r="E1031" i="1"/>
  <c r="V1031" i="1" s="1"/>
  <c r="U1029" i="1"/>
  <c r="E1029" i="1"/>
  <c r="V1029" i="1" s="1"/>
  <c r="U1023" i="1"/>
  <c r="E1023" i="1"/>
  <c r="V1023" i="1" s="1"/>
  <c r="U1018" i="1"/>
  <c r="E1018" i="1"/>
  <c r="V1018" i="1" s="1"/>
  <c r="U1015" i="1"/>
  <c r="E1015" i="1"/>
  <c r="V1015" i="1" s="1"/>
  <c r="U1013" i="1"/>
  <c r="E1013" i="1"/>
  <c r="V1013" i="1" s="1"/>
  <c r="U1009" i="1"/>
  <c r="E1009" i="1"/>
  <c r="V1009" i="1" s="1"/>
  <c r="U1004" i="1"/>
  <c r="E1004" i="1"/>
  <c r="V1004" i="1" s="1"/>
  <c r="U1000" i="1"/>
  <c r="E1000" i="1"/>
  <c r="V1000" i="1" s="1"/>
  <c r="U995" i="1"/>
  <c r="E995" i="1"/>
  <c r="V995" i="1" s="1"/>
  <c r="U993" i="1"/>
  <c r="E993" i="1"/>
  <c r="V993" i="1" s="1"/>
  <c r="U989" i="1"/>
  <c r="E989" i="1"/>
  <c r="V989" i="1" s="1"/>
  <c r="U983" i="1"/>
  <c r="E983" i="1"/>
  <c r="V983" i="1" s="1"/>
  <c r="U979" i="1"/>
  <c r="E979" i="1"/>
  <c r="V979" i="1" s="1"/>
  <c r="U975" i="1"/>
  <c r="E975" i="1"/>
  <c r="V975" i="1" s="1"/>
  <c r="U971" i="1"/>
  <c r="E971" i="1"/>
  <c r="V971" i="1" s="1"/>
  <c r="U966" i="1"/>
  <c r="E966" i="1"/>
  <c r="V966" i="1" s="1"/>
  <c r="U962" i="1"/>
  <c r="E962" i="1"/>
  <c r="V962" i="1" s="1"/>
  <c r="U959" i="1"/>
  <c r="E959" i="1"/>
  <c r="V959" i="1" s="1"/>
  <c r="U955" i="1"/>
  <c r="E955" i="1"/>
  <c r="V955" i="1" s="1"/>
  <c r="U951" i="1"/>
  <c r="E951" i="1"/>
  <c r="V951" i="1" s="1"/>
  <c r="U945" i="1"/>
  <c r="E945" i="1"/>
  <c r="V945" i="1" s="1"/>
  <c r="U943" i="1"/>
  <c r="E943" i="1"/>
  <c r="V943" i="1" s="1"/>
  <c r="U938" i="1"/>
  <c r="E938" i="1"/>
  <c r="V938" i="1" s="1"/>
  <c r="U935" i="1"/>
  <c r="E935" i="1"/>
  <c r="V935" i="1" s="1"/>
  <c r="U931" i="1"/>
  <c r="E931" i="1"/>
  <c r="V931" i="1" s="1"/>
  <c r="U927" i="1"/>
  <c r="E927" i="1"/>
  <c r="V927" i="1" s="1"/>
  <c r="U922" i="1"/>
  <c r="E922" i="1"/>
  <c r="V922" i="1" s="1"/>
  <c r="U918" i="1"/>
  <c r="E918" i="1"/>
  <c r="V918" i="1" s="1"/>
  <c r="U914" i="1"/>
  <c r="E914" i="1"/>
  <c r="V914" i="1" s="1"/>
  <c r="U913" i="1"/>
  <c r="E913" i="1"/>
  <c r="V913" i="1" s="1"/>
  <c r="U906" i="1"/>
  <c r="E906" i="1"/>
  <c r="V906" i="1" s="1"/>
  <c r="U904" i="1"/>
  <c r="E904" i="1"/>
  <c r="V904" i="1" s="1"/>
  <c r="U900" i="1"/>
  <c r="E900" i="1"/>
  <c r="V900" i="1" s="1"/>
  <c r="U895" i="1"/>
  <c r="E895" i="1"/>
  <c r="V895" i="1" s="1"/>
  <c r="U891" i="1"/>
  <c r="E891" i="1"/>
  <c r="V891" i="1" s="1"/>
  <c r="U888" i="1"/>
  <c r="E888" i="1"/>
  <c r="V888" i="1" s="1"/>
  <c r="U882" i="1"/>
  <c r="E882" i="1"/>
  <c r="V882" i="1" s="1"/>
  <c r="U876" i="1"/>
  <c r="E876" i="1"/>
  <c r="V876" i="1" s="1"/>
  <c r="U877" i="1"/>
  <c r="E877" i="1"/>
  <c r="V877" i="1" s="1"/>
  <c r="U870" i="1"/>
  <c r="E870" i="1"/>
  <c r="V870" i="1" s="1"/>
  <c r="U865" i="1"/>
  <c r="E865" i="1"/>
  <c r="V865" i="1" s="1"/>
  <c r="U863" i="1"/>
  <c r="E863" i="1"/>
  <c r="V863" i="1" s="1"/>
  <c r="U858" i="1"/>
  <c r="E858" i="1"/>
  <c r="V858" i="1" s="1"/>
  <c r="U854" i="1"/>
  <c r="E854" i="1"/>
  <c r="V854" i="1" s="1"/>
  <c r="U849" i="1"/>
  <c r="E849" i="1"/>
  <c r="V849" i="1" s="1"/>
  <c r="U847" i="1"/>
  <c r="E847" i="1"/>
  <c r="V847" i="1" s="1"/>
  <c r="U843" i="1"/>
  <c r="E843" i="1"/>
  <c r="V843" i="1" s="1"/>
  <c r="U839" i="1"/>
  <c r="E839" i="1"/>
  <c r="V839" i="1" s="1"/>
  <c r="U835" i="1"/>
  <c r="E835" i="1"/>
  <c r="V835" i="1" s="1"/>
  <c r="U833" i="1"/>
  <c r="E833" i="1"/>
  <c r="V833" i="1" s="1"/>
  <c r="U827" i="1"/>
  <c r="E827" i="1"/>
  <c r="V827" i="1" s="1"/>
  <c r="U824" i="1"/>
  <c r="E824" i="1"/>
  <c r="V824" i="1" s="1"/>
  <c r="U821" i="1"/>
  <c r="E821" i="1"/>
  <c r="V821" i="1" s="1"/>
  <c r="U813" i="1"/>
  <c r="E813" i="1"/>
  <c r="V813" i="1" s="1"/>
  <c r="U811" i="1"/>
  <c r="E811" i="1"/>
  <c r="V811" i="1" s="1"/>
  <c r="U807" i="1"/>
  <c r="E807" i="1"/>
  <c r="V807" i="1" s="1"/>
  <c r="U799" i="1"/>
  <c r="E799" i="1"/>
  <c r="V799" i="1" s="1"/>
  <c r="U803" i="1"/>
  <c r="E803" i="1"/>
  <c r="V803" i="1" s="1"/>
  <c r="U795" i="1"/>
  <c r="E795" i="1"/>
  <c r="V795" i="1" s="1"/>
  <c r="Y1131" i="1"/>
  <c r="AJ1132" i="1"/>
  <c r="Z1131" i="1"/>
  <c r="AA1131" i="1" s="1"/>
  <c r="AH1131" i="1" s="1"/>
  <c r="I1132" i="1"/>
  <c r="H1132" i="1" s="1"/>
  <c r="C1132" i="1"/>
  <c r="AB1137" i="1"/>
  <c r="AC1116" i="1"/>
  <c r="AE1116" i="1" s="1"/>
  <c r="G1116" i="1"/>
  <c r="U1111" i="1"/>
  <c r="E1111" i="1"/>
  <c r="V1111" i="1" s="1"/>
  <c r="U1101" i="1"/>
  <c r="E1101" i="1"/>
  <c r="V1101" i="1" s="1"/>
  <c r="U1087" i="1"/>
  <c r="E1087" i="1"/>
  <c r="V1087" i="1" s="1"/>
  <c r="U1084" i="1"/>
  <c r="E1084" i="1"/>
  <c r="V1084" i="1" s="1"/>
  <c r="U1069" i="1"/>
  <c r="E1069" i="1"/>
  <c r="V1069" i="1" s="1"/>
  <c r="U1059" i="1"/>
  <c r="E1059" i="1"/>
  <c r="V1059" i="1" s="1"/>
  <c r="U1045" i="1"/>
  <c r="E1045" i="1"/>
  <c r="V1045" i="1" s="1"/>
  <c r="F1115" i="1"/>
  <c r="J1115" i="1" s="1"/>
  <c r="E1117" i="1"/>
  <c r="U1112" i="1"/>
  <c r="E1112" i="1"/>
  <c r="V1112" i="1" s="1"/>
  <c r="U1109" i="1"/>
  <c r="E1109" i="1"/>
  <c r="V1109" i="1" s="1"/>
  <c r="U1106" i="1"/>
  <c r="E1106" i="1"/>
  <c r="V1106" i="1" s="1"/>
  <c r="U1103" i="1"/>
  <c r="E1103" i="1"/>
  <c r="V1103" i="1" s="1"/>
  <c r="U1098" i="1"/>
  <c r="E1098" i="1"/>
  <c r="V1098" i="1" s="1"/>
  <c r="U1093" i="1"/>
  <c r="E1093" i="1"/>
  <c r="V1093" i="1" s="1"/>
  <c r="U1092" i="1"/>
  <c r="E1092" i="1"/>
  <c r="V1092" i="1" s="1"/>
  <c r="U1086" i="1"/>
  <c r="E1086" i="1"/>
  <c r="V1086" i="1" s="1"/>
  <c r="U1081" i="1"/>
  <c r="E1081" i="1"/>
  <c r="V1081" i="1" s="1"/>
  <c r="U1076" i="1"/>
  <c r="E1076" i="1"/>
  <c r="V1076" i="1" s="1"/>
  <c r="U1074" i="1"/>
  <c r="E1074" i="1"/>
  <c r="V1074" i="1" s="1"/>
  <c r="U1070" i="1"/>
  <c r="E1070" i="1"/>
  <c r="V1070" i="1" s="1"/>
  <c r="U1066" i="1"/>
  <c r="E1066" i="1"/>
  <c r="V1066" i="1" s="1"/>
  <c r="U1061" i="1"/>
  <c r="E1061" i="1"/>
  <c r="V1061" i="1" s="1"/>
  <c r="U1057" i="1"/>
  <c r="E1057" i="1"/>
  <c r="V1057" i="1" s="1"/>
  <c r="U1053" i="1"/>
  <c r="E1053" i="1"/>
  <c r="V1053" i="1" s="1"/>
  <c r="U1050" i="1"/>
  <c r="E1050" i="1"/>
  <c r="V1050" i="1" s="1"/>
  <c r="U1047" i="1"/>
  <c r="E1047" i="1"/>
  <c r="V1047" i="1" s="1"/>
  <c r="U1039" i="1"/>
  <c r="E1039" i="1"/>
  <c r="V1039" i="1" s="1"/>
  <c r="U1037" i="1"/>
  <c r="E1037" i="1"/>
  <c r="V1037" i="1" s="1"/>
  <c r="U1033" i="1"/>
  <c r="E1033" i="1"/>
  <c r="V1033" i="1" s="1"/>
  <c r="U1030" i="1"/>
  <c r="E1030" i="1"/>
  <c r="V1030" i="1" s="1"/>
  <c r="U1026" i="1"/>
  <c r="E1026" i="1"/>
  <c r="V1026" i="1" s="1"/>
  <c r="U1022" i="1"/>
  <c r="E1022" i="1"/>
  <c r="V1022" i="1" s="1"/>
  <c r="U1020" i="1"/>
  <c r="E1020" i="1"/>
  <c r="V1020" i="1" s="1"/>
  <c r="U1017" i="1"/>
  <c r="E1017" i="1"/>
  <c r="V1017" i="1" s="1"/>
  <c r="U1011" i="1"/>
  <c r="E1011" i="1"/>
  <c r="V1011" i="1" s="1"/>
  <c r="U1005" i="1"/>
  <c r="E1005" i="1"/>
  <c r="V1005" i="1" s="1"/>
  <c r="U1001" i="1"/>
  <c r="E1001" i="1"/>
  <c r="V1001" i="1" s="1"/>
  <c r="U997" i="1"/>
  <c r="E997" i="1"/>
  <c r="V997" i="1" s="1"/>
  <c r="U994" i="1"/>
  <c r="E994" i="1"/>
  <c r="V994" i="1" s="1"/>
  <c r="U990" i="1"/>
  <c r="E990" i="1"/>
  <c r="V990" i="1" s="1"/>
  <c r="U985" i="1"/>
  <c r="E985" i="1"/>
  <c r="V985" i="1" s="1"/>
  <c r="U982" i="1"/>
  <c r="E982" i="1"/>
  <c r="V982" i="1" s="1"/>
  <c r="U978" i="1"/>
  <c r="E978" i="1"/>
  <c r="V978" i="1" s="1"/>
  <c r="U974" i="1"/>
  <c r="E974" i="1"/>
  <c r="V974" i="1" s="1"/>
  <c r="U970" i="1"/>
  <c r="E970" i="1"/>
  <c r="V970" i="1" s="1"/>
  <c r="U969" i="1"/>
  <c r="E969" i="1"/>
  <c r="V969" i="1" s="1"/>
  <c r="U964" i="1"/>
  <c r="E964" i="1"/>
  <c r="V964" i="1" s="1"/>
  <c r="U958" i="1"/>
  <c r="E958" i="1"/>
  <c r="V958" i="1" s="1"/>
  <c r="U953" i="1"/>
  <c r="E953" i="1"/>
  <c r="V953" i="1" s="1"/>
  <c r="U950" i="1"/>
  <c r="E950" i="1"/>
  <c r="V950" i="1" s="1"/>
  <c r="U947" i="1"/>
  <c r="E947" i="1"/>
  <c r="V947" i="1" s="1"/>
  <c r="U942" i="1"/>
  <c r="E942" i="1"/>
  <c r="V942" i="1" s="1"/>
  <c r="U937" i="1"/>
  <c r="E937" i="1"/>
  <c r="V937" i="1" s="1"/>
  <c r="U933" i="1"/>
  <c r="E933" i="1"/>
  <c r="V933" i="1" s="1"/>
  <c r="U930" i="1"/>
  <c r="E930" i="1"/>
  <c r="V930" i="1" s="1"/>
  <c r="U926" i="1"/>
  <c r="E926" i="1"/>
  <c r="V926" i="1" s="1"/>
  <c r="U923" i="1"/>
  <c r="E923" i="1"/>
  <c r="V923" i="1" s="1"/>
  <c r="U917" i="1"/>
  <c r="E917" i="1"/>
  <c r="V917" i="1" s="1"/>
  <c r="U912" i="1"/>
  <c r="E912" i="1"/>
  <c r="V912" i="1" s="1"/>
  <c r="U909" i="1"/>
  <c r="E909" i="1"/>
  <c r="V909" i="1" s="1"/>
  <c r="U905" i="1"/>
  <c r="E905" i="1"/>
  <c r="V905" i="1" s="1"/>
  <c r="U901" i="1"/>
  <c r="E901" i="1"/>
  <c r="V901" i="1" s="1"/>
  <c r="U899" i="1"/>
  <c r="E899" i="1"/>
  <c r="V899" i="1" s="1"/>
  <c r="U893" i="1"/>
  <c r="E893" i="1"/>
  <c r="V893" i="1" s="1"/>
  <c r="U890" i="1"/>
  <c r="E890" i="1"/>
  <c r="V890" i="1" s="1"/>
  <c r="U886" i="1"/>
  <c r="E886" i="1"/>
  <c r="V886" i="1" s="1"/>
  <c r="U881" i="1"/>
  <c r="E881" i="1"/>
  <c r="V881" i="1" s="1"/>
  <c r="U878" i="1"/>
  <c r="E878" i="1"/>
  <c r="V878" i="1" s="1"/>
  <c r="U874" i="1"/>
  <c r="E874" i="1"/>
  <c r="V874" i="1" s="1"/>
  <c r="U869" i="1"/>
  <c r="E869" i="1"/>
  <c r="V869" i="1" s="1"/>
  <c r="U867" i="1"/>
  <c r="E867" i="1"/>
  <c r="V867" i="1" s="1"/>
  <c r="U862" i="1"/>
  <c r="E862" i="1"/>
  <c r="V862" i="1" s="1"/>
  <c r="U860" i="1"/>
  <c r="E860" i="1"/>
  <c r="V860" i="1" s="1"/>
  <c r="U852" i="1"/>
  <c r="E852" i="1"/>
  <c r="V852" i="1" s="1"/>
  <c r="U850" i="1"/>
  <c r="E850" i="1"/>
  <c r="V850" i="1" s="1"/>
  <c r="U848" i="1"/>
  <c r="E848" i="1"/>
  <c r="V848" i="1" s="1"/>
  <c r="U841" i="1"/>
  <c r="E841" i="1"/>
  <c r="V841" i="1" s="1"/>
  <c r="U837" i="1"/>
  <c r="E837" i="1"/>
  <c r="V837" i="1" s="1"/>
  <c r="U834" i="1"/>
  <c r="E834" i="1"/>
  <c r="V834" i="1" s="1"/>
  <c r="U829" i="1"/>
  <c r="E829" i="1"/>
  <c r="V829" i="1" s="1"/>
  <c r="U825" i="1"/>
  <c r="E825" i="1"/>
  <c r="V825" i="1" s="1"/>
  <c r="U820" i="1"/>
  <c r="E820" i="1"/>
  <c r="V820" i="1" s="1"/>
  <c r="U817" i="1"/>
  <c r="E817" i="1"/>
  <c r="V817" i="1" s="1"/>
  <c r="U814" i="1"/>
  <c r="E814" i="1"/>
  <c r="V814" i="1" s="1"/>
  <c r="U809" i="1"/>
  <c r="E809" i="1"/>
  <c r="V809" i="1" s="1"/>
  <c r="U805" i="1"/>
  <c r="E805" i="1"/>
  <c r="V805" i="1" s="1"/>
  <c r="U800" i="1"/>
  <c r="E800" i="1"/>
  <c r="V800" i="1" s="1"/>
  <c r="U797" i="1"/>
  <c r="E797" i="1"/>
  <c r="V797" i="1" s="1"/>
  <c r="E1129" i="1"/>
  <c r="M1117" i="1"/>
  <c r="N1117" i="1" s="1"/>
  <c r="P1117" i="1"/>
  <c r="Q1117" i="1"/>
  <c r="L1118" i="1"/>
  <c r="E1131" i="1"/>
  <c r="E1119" i="1"/>
  <c r="U1102" i="1"/>
  <c r="E1102" i="1"/>
  <c r="V1102" i="1" s="1"/>
  <c r="U1073" i="1"/>
  <c r="E1073" i="1"/>
  <c r="V1073" i="1" s="1"/>
  <c r="E1123" i="1"/>
  <c r="E1118" i="1"/>
  <c r="E1121" i="1"/>
  <c r="E1113" i="1"/>
  <c r="V1113" i="1" s="1"/>
  <c r="U1110" i="1"/>
  <c r="E1110" i="1"/>
  <c r="V1110" i="1" s="1"/>
  <c r="U1104" i="1"/>
  <c r="E1104" i="1"/>
  <c r="V1104" i="1" s="1"/>
  <c r="U1100" i="1"/>
  <c r="E1100" i="1"/>
  <c r="V1100" i="1" s="1"/>
  <c r="U1097" i="1"/>
  <c r="E1097" i="1"/>
  <c r="V1097" i="1" s="1"/>
  <c r="U1094" i="1"/>
  <c r="E1094" i="1"/>
  <c r="V1094" i="1" s="1"/>
  <c r="U1091" i="1"/>
  <c r="E1091" i="1"/>
  <c r="V1091" i="1" s="1"/>
  <c r="U1083" i="1"/>
  <c r="E1083" i="1"/>
  <c r="V1083" i="1" s="1"/>
  <c r="U1082" i="1"/>
  <c r="E1082" i="1"/>
  <c r="V1082" i="1" s="1"/>
  <c r="U1078" i="1"/>
  <c r="E1078" i="1"/>
  <c r="V1078" i="1" s="1"/>
  <c r="U1075" i="1"/>
  <c r="E1075" i="1"/>
  <c r="V1075" i="1" s="1"/>
  <c r="U1067" i="1"/>
  <c r="E1067" i="1"/>
  <c r="V1067" i="1" s="1"/>
  <c r="U1065" i="1"/>
  <c r="E1065" i="1"/>
  <c r="V1065" i="1" s="1"/>
  <c r="U1063" i="1"/>
  <c r="E1063" i="1"/>
  <c r="V1063" i="1" s="1"/>
  <c r="U1058" i="1"/>
  <c r="E1058" i="1"/>
  <c r="V1058" i="1" s="1"/>
  <c r="U1054" i="1"/>
  <c r="E1054" i="1"/>
  <c r="V1054" i="1" s="1"/>
  <c r="U1049" i="1"/>
  <c r="E1049" i="1"/>
  <c r="V1049" i="1" s="1"/>
  <c r="U1043" i="1"/>
  <c r="E1043" i="1"/>
  <c r="V1043" i="1" s="1"/>
  <c r="U1040" i="1"/>
  <c r="E1040" i="1"/>
  <c r="V1040" i="1" s="1"/>
  <c r="U1038" i="1"/>
  <c r="E1038" i="1"/>
  <c r="V1038" i="1" s="1"/>
  <c r="U1032" i="1"/>
  <c r="E1032" i="1"/>
  <c r="V1032" i="1" s="1"/>
  <c r="U1027" i="1"/>
  <c r="E1027" i="1"/>
  <c r="V1027" i="1" s="1"/>
  <c r="U1025" i="1"/>
  <c r="E1025" i="1"/>
  <c r="V1025" i="1" s="1"/>
  <c r="U1021" i="1"/>
  <c r="E1021" i="1"/>
  <c r="V1021" i="1" s="1"/>
  <c r="U1016" i="1"/>
  <c r="E1016" i="1"/>
  <c r="V1016" i="1" s="1"/>
  <c r="U1010" i="1"/>
  <c r="E1010" i="1"/>
  <c r="V1010" i="1" s="1"/>
  <c r="U1006" i="1"/>
  <c r="E1006" i="1"/>
  <c r="V1006" i="1" s="1"/>
  <c r="U1007" i="1"/>
  <c r="E1007" i="1"/>
  <c r="V1007" i="1" s="1"/>
  <c r="U1002" i="1"/>
  <c r="E1002" i="1"/>
  <c r="V1002" i="1" s="1"/>
  <c r="U998" i="1"/>
  <c r="E998" i="1"/>
  <c r="V998" i="1" s="1"/>
  <c r="U991" i="1"/>
  <c r="E991" i="1"/>
  <c r="V991" i="1" s="1"/>
  <c r="U988" i="1"/>
  <c r="E988" i="1"/>
  <c r="V988" i="1" s="1"/>
  <c r="U984" i="1"/>
  <c r="E984" i="1"/>
  <c r="V984" i="1" s="1"/>
  <c r="U981" i="1"/>
  <c r="E981" i="1"/>
  <c r="V981" i="1" s="1"/>
  <c r="U976" i="1"/>
  <c r="E976" i="1"/>
  <c r="V976" i="1" s="1"/>
  <c r="U972" i="1"/>
  <c r="E972" i="1"/>
  <c r="V972" i="1" s="1"/>
  <c r="U967" i="1"/>
  <c r="E967" i="1"/>
  <c r="V967" i="1" s="1"/>
  <c r="U965" i="1"/>
  <c r="E965" i="1"/>
  <c r="V965" i="1" s="1"/>
  <c r="U961" i="1"/>
  <c r="E961" i="1"/>
  <c r="V961" i="1" s="1"/>
  <c r="U956" i="1"/>
  <c r="E956" i="1"/>
  <c r="V956" i="1" s="1"/>
  <c r="U952" i="1"/>
  <c r="E952" i="1"/>
  <c r="V952" i="1" s="1"/>
  <c r="U949" i="1"/>
  <c r="E949" i="1"/>
  <c r="V949" i="1" s="1"/>
  <c r="U946" i="1"/>
  <c r="E946" i="1"/>
  <c r="V946" i="1" s="1"/>
  <c r="U941" i="1"/>
  <c r="E941" i="1"/>
  <c r="V941" i="1" s="1"/>
  <c r="U940" i="1"/>
  <c r="E940" i="1"/>
  <c r="V940" i="1" s="1"/>
  <c r="U934" i="1"/>
  <c r="E934" i="1"/>
  <c r="V934" i="1" s="1"/>
  <c r="U929" i="1"/>
  <c r="E929" i="1"/>
  <c r="V929" i="1" s="1"/>
  <c r="U925" i="1"/>
  <c r="E925" i="1"/>
  <c r="V925" i="1" s="1"/>
  <c r="U921" i="1"/>
  <c r="E921" i="1"/>
  <c r="V921" i="1" s="1"/>
  <c r="U919" i="1"/>
  <c r="E919" i="1"/>
  <c r="V919" i="1" s="1"/>
  <c r="U911" i="1"/>
  <c r="E911" i="1"/>
  <c r="V911" i="1" s="1"/>
  <c r="U908" i="1"/>
  <c r="E908" i="1"/>
  <c r="V908" i="1" s="1"/>
  <c r="U907" i="1"/>
  <c r="E907" i="1"/>
  <c r="V907" i="1" s="1"/>
  <c r="U898" i="1"/>
  <c r="E898" i="1"/>
  <c r="V898" i="1" s="1"/>
  <c r="U896" i="1"/>
  <c r="E896" i="1"/>
  <c r="V896" i="1" s="1"/>
  <c r="U894" i="1"/>
  <c r="E894" i="1"/>
  <c r="V894" i="1" s="1"/>
  <c r="U889" i="1"/>
  <c r="E889" i="1"/>
  <c r="V889" i="1" s="1"/>
  <c r="U885" i="1"/>
  <c r="E885" i="1"/>
  <c r="V885" i="1" s="1"/>
  <c r="U880" i="1"/>
  <c r="E880" i="1"/>
  <c r="V880" i="1" s="1"/>
  <c r="U875" i="1"/>
  <c r="E875" i="1"/>
  <c r="V875" i="1" s="1"/>
  <c r="U873" i="1"/>
  <c r="E873" i="1"/>
  <c r="V873" i="1" s="1"/>
  <c r="U872" i="1"/>
  <c r="E872" i="1"/>
  <c r="V872" i="1" s="1"/>
  <c r="U866" i="1"/>
  <c r="E866" i="1"/>
  <c r="V866" i="1" s="1"/>
  <c r="U861" i="1"/>
  <c r="E861" i="1"/>
  <c r="V861" i="1" s="1"/>
  <c r="U859" i="1"/>
  <c r="E859" i="1"/>
  <c r="V859" i="1" s="1"/>
  <c r="U855" i="1"/>
  <c r="E855" i="1"/>
  <c r="V855" i="1" s="1"/>
  <c r="U851" i="1"/>
  <c r="E851" i="1"/>
  <c r="V851" i="1" s="1"/>
  <c r="U845" i="1"/>
  <c r="E845" i="1"/>
  <c r="V845" i="1" s="1"/>
  <c r="U842" i="1"/>
  <c r="E842" i="1"/>
  <c r="V842" i="1" s="1"/>
  <c r="U838" i="1"/>
  <c r="E838" i="1"/>
  <c r="V838" i="1" s="1"/>
  <c r="U832" i="1"/>
  <c r="E832" i="1"/>
  <c r="V832" i="1" s="1"/>
  <c r="U831" i="1"/>
  <c r="E831" i="1"/>
  <c r="V831" i="1" s="1"/>
  <c r="U826" i="1"/>
  <c r="E826" i="1"/>
  <c r="V826" i="1" s="1"/>
  <c r="U822" i="1"/>
  <c r="E822" i="1"/>
  <c r="V822" i="1" s="1"/>
  <c r="U818" i="1"/>
  <c r="E818" i="1"/>
  <c r="V818" i="1" s="1"/>
  <c r="U816" i="1"/>
  <c r="E816" i="1"/>
  <c r="V816" i="1" s="1"/>
  <c r="U808" i="1"/>
  <c r="E808" i="1"/>
  <c r="V808" i="1" s="1"/>
  <c r="U806" i="1"/>
  <c r="E806" i="1"/>
  <c r="V806" i="1" s="1"/>
  <c r="U802" i="1"/>
  <c r="E802" i="1"/>
  <c r="V802" i="1" s="1"/>
  <c r="U798" i="1"/>
  <c r="E798" i="1"/>
  <c r="V798" i="1" s="1"/>
  <c r="T1112" i="1"/>
  <c r="AF1112" i="1" s="1"/>
  <c r="S1113" i="1"/>
  <c r="K1132" i="1"/>
  <c r="A1133" i="1"/>
  <c r="X1132" i="1"/>
  <c r="E1115" i="1"/>
  <c r="U1095" i="1"/>
  <c r="E1095" i="1"/>
  <c r="V1095" i="1" s="1"/>
  <c r="U1071" i="1"/>
  <c r="E1071" i="1"/>
  <c r="V1071" i="1" s="1"/>
  <c r="E1120" i="1"/>
  <c r="E1116" i="1"/>
  <c r="E1114" i="1"/>
  <c r="V1114" i="1" s="1"/>
  <c r="U1107" i="1"/>
  <c r="E1107" i="1"/>
  <c r="V1107" i="1" s="1"/>
  <c r="U1105" i="1"/>
  <c r="E1105" i="1"/>
  <c r="V1105" i="1" s="1"/>
  <c r="U1099" i="1"/>
  <c r="E1099" i="1"/>
  <c r="V1099" i="1" s="1"/>
  <c r="U1096" i="1"/>
  <c r="E1096" i="1"/>
  <c r="V1096" i="1" s="1"/>
  <c r="U1090" i="1"/>
  <c r="E1090" i="1"/>
  <c r="V1090" i="1" s="1"/>
  <c r="U1088" i="1"/>
  <c r="E1088" i="1"/>
  <c r="V1088" i="1" s="1"/>
  <c r="U1085" i="1"/>
  <c r="E1085" i="1"/>
  <c r="V1085" i="1" s="1"/>
  <c r="U1080" i="1"/>
  <c r="E1080" i="1"/>
  <c r="V1080" i="1" s="1"/>
  <c r="U1077" i="1"/>
  <c r="E1077" i="1"/>
  <c r="V1077" i="1" s="1"/>
  <c r="U1072" i="1"/>
  <c r="E1072" i="1"/>
  <c r="V1072" i="1" s="1"/>
  <c r="U1068" i="1"/>
  <c r="E1068" i="1"/>
  <c r="V1068" i="1" s="1"/>
  <c r="U1064" i="1"/>
  <c r="E1064" i="1"/>
  <c r="V1064" i="1" s="1"/>
  <c r="U1060" i="1"/>
  <c r="E1060" i="1"/>
  <c r="V1060" i="1" s="1"/>
  <c r="U1056" i="1"/>
  <c r="E1056" i="1"/>
  <c r="V1056" i="1" s="1"/>
  <c r="U1051" i="1"/>
  <c r="E1051" i="1"/>
  <c r="V1051" i="1" s="1"/>
  <c r="U1048" i="1"/>
  <c r="E1048" i="1"/>
  <c r="V1048" i="1" s="1"/>
  <c r="U1044" i="1"/>
  <c r="E1044" i="1"/>
  <c r="V1044" i="1" s="1"/>
  <c r="U1042" i="1"/>
  <c r="E1042" i="1"/>
  <c r="V1042" i="1" s="1"/>
  <c r="U1036" i="1"/>
  <c r="E1036" i="1"/>
  <c r="V1036" i="1" s="1"/>
  <c r="U1034" i="1"/>
  <c r="E1034" i="1"/>
  <c r="V1034" i="1" s="1"/>
  <c r="U1028" i="1"/>
  <c r="E1028" i="1"/>
  <c r="V1028" i="1" s="1"/>
  <c r="U1024" i="1"/>
  <c r="E1024" i="1"/>
  <c r="V1024" i="1" s="1"/>
  <c r="U1019" i="1"/>
  <c r="E1019" i="1"/>
  <c r="V1019" i="1" s="1"/>
  <c r="U1014" i="1"/>
  <c r="E1014" i="1"/>
  <c r="V1014" i="1" s="1"/>
  <c r="U1012" i="1"/>
  <c r="E1012" i="1"/>
  <c r="V1012" i="1" s="1"/>
  <c r="U1008" i="1"/>
  <c r="E1008" i="1"/>
  <c r="V1008" i="1" s="1"/>
  <c r="U1003" i="1"/>
  <c r="E1003" i="1"/>
  <c r="V1003" i="1" s="1"/>
  <c r="U999" i="1"/>
  <c r="E999" i="1"/>
  <c r="V999" i="1" s="1"/>
  <c r="U996" i="1"/>
  <c r="E996" i="1"/>
  <c r="V996" i="1" s="1"/>
  <c r="U992" i="1"/>
  <c r="E992" i="1"/>
  <c r="V992" i="1" s="1"/>
  <c r="U987" i="1"/>
  <c r="E987" i="1"/>
  <c r="V987" i="1" s="1"/>
  <c r="U986" i="1"/>
  <c r="E986" i="1"/>
  <c r="V986" i="1" s="1"/>
  <c r="U980" i="1"/>
  <c r="E980" i="1"/>
  <c r="V980" i="1" s="1"/>
  <c r="U977" i="1"/>
  <c r="E977" i="1"/>
  <c r="V977" i="1" s="1"/>
  <c r="U973" i="1"/>
  <c r="E973" i="1"/>
  <c r="V973" i="1" s="1"/>
  <c r="U968" i="1"/>
  <c r="E968" i="1"/>
  <c r="V968" i="1" s="1"/>
  <c r="U963" i="1"/>
  <c r="E963" i="1"/>
  <c r="V963" i="1" s="1"/>
  <c r="U960" i="1"/>
  <c r="E960" i="1"/>
  <c r="V960" i="1" s="1"/>
  <c r="U957" i="1"/>
  <c r="E957" i="1"/>
  <c r="V957" i="1" s="1"/>
  <c r="U954" i="1"/>
  <c r="E954" i="1"/>
  <c r="V954" i="1" s="1"/>
  <c r="U948" i="1"/>
  <c r="E948" i="1"/>
  <c r="V948" i="1" s="1"/>
  <c r="U944" i="1"/>
  <c r="E944" i="1"/>
  <c r="V944" i="1" s="1"/>
  <c r="U939" i="1"/>
  <c r="E939" i="1"/>
  <c r="V939" i="1" s="1"/>
  <c r="U936" i="1"/>
  <c r="E936" i="1"/>
  <c r="V936" i="1" s="1"/>
  <c r="U932" i="1"/>
  <c r="E932" i="1"/>
  <c r="V932" i="1" s="1"/>
  <c r="U928" i="1"/>
  <c r="E928" i="1"/>
  <c r="V928" i="1" s="1"/>
  <c r="U924" i="1"/>
  <c r="E924" i="1"/>
  <c r="V924" i="1" s="1"/>
  <c r="U920" i="1"/>
  <c r="E920" i="1"/>
  <c r="V920" i="1" s="1"/>
  <c r="U916" i="1"/>
  <c r="E916" i="1"/>
  <c r="V916" i="1" s="1"/>
  <c r="U915" i="1"/>
  <c r="E915" i="1"/>
  <c r="V915" i="1" s="1"/>
  <c r="U910" i="1"/>
  <c r="E910" i="1"/>
  <c r="V910" i="1" s="1"/>
  <c r="U903" i="1"/>
  <c r="E903" i="1"/>
  <c r="V903" i="1" s="1"/>
  <c r="U902" i="1"/>
  <c r="E902" i="1"/>
  <c r="V902" i="1" s="1"/>
  <c r="U897" i="1"/>
  <c r="E897" i="1"/>
  <c r="V897" i="1" s="1"/>
  <c r="U892" i="1"/>
  <c r="E892" i="1"/>
  <c r="V892" i="1" s="1"/>
  <c r="U887" i="1"/>
  <c r="E887" i="1"/>
  <c r="V887" i="1" s="1"/>
  <c r="U884" i="1"/>
  <c r="E884" i="1"/>
  <c r="V884" i="1" s="1"/>
  <c r="U883" i="1"/>
  <c r="E883" i="1"/>
  <c r="V883" i="1" s="1"/>
  <c r="U879" i="1"/>
  <c r="E879" i="1"/>
  <c r="V879" i="1" s="1"/>
  <c r="U871" i="1"/>
  <c r="E871" i="1"/>
  <c r="V871" i="1" s="1"/>
  <c r="U868" i="1"/>
  <c r="E868" i="1"/>
  <c r="V868" i="1" s="1"/>
  <c r="U864" i="1"/>
  <c r="E864" i="1"/>
  <c r="V864" i="1" s="1"/>
  <c r="U857" i="1"/>
  <c r="E857" i="1"/>
  <c r="V857" i="1" s="1"/>
  <c r="U856" i="1"/>
  <c r="E856" i="1"/>
  <c r="V856" i="1" s="1"/>
  <c r="U853" i="1"/>
  <c r="E853" i="1"/>
  <c r="V853" i="1" s="1"/>
  <c r="U846" i="1"/>
  <c r="E846" i="1"/>
  <c r="V846" i="1" s="1"/>
  <c r="U844" i="1"/>
  <c r="E844" i="1"/>
  <c r="V844" i="1" s="1"/>
  <c r="U840" i="1"/>
  <c r="E840" i="1"/>
  <c r="V840" i="1" s="1"/>
  <c r="U836" i="1"/>
  <c r="E836" i="1"/>
  <c r="V836" i="1" s="1"/>
  <c r="U830" i="1"/>
  <c r="E830" i="1"/>
  <c r="V830" i="1" s="1"/>
  <c r="U828" i="1"/>
  <c r="E828" i="1"/>
  <c r="V828" i="1" s="1"/>
  <c r="U823" i="1"/>
  <c r="E823" i="1"/>
  <c r="V823" i="1" s="1"/>
  <c r="U819" i="1"/>
  <c r="E819" i="1"/>
  <c r="V819" i="1" s="1"/>
  <c r="U815" i="1"/>
  <c r="E815" i="1"/>
  <c r="V815" i="1" s="1"/>
  <c r="U812" i="1"/>
  <c r="E812" i="1"/>
  <c r="V812" i="1" s="1"/>
  <c r="U810" i="1"/>
  <c r="E810" i="1"/>
  <c r="V810" i="1" s="1"/>
  <c r="U804" i="1"/>
  <c r="E804" i="1"/>
  <c r="V804" i="1" s="1"/>
  <c r="U801" i="1"/>
  <c r="E801" i="1"/>
  <c r="V801" i="1" s="1"/>
  <c r="U796" i="1"/>
  <c r="E796" i="1"/>
  <c r="V796" i="1" s="1"/>
  <c r="W1095" i="1" l="1"/>
  <c r="AG1095" i="1" s="1"/>
  <c r="B1095" i="1" s="1"/>
  <c r="W1052" i="1"/>
  <c r="AG1052" i="1" s="1"/>
  <c r="B1052" i="1" s="1"/>
  <c r="W1062" i="1"/>
  <c r="AG1062" i="1" s="1"/>
  <c r="B1062" i="1" s="1"/>
  <c r="W1089" i="1"/>
  <c r="AG1089" i="1" s="1"/>
  <c r="B1089" i="1" s="1"/>
  <c r="O1115" i="1"/>
  <c r="R1115" i="1" s="1"/>
  <c r="V1115" i="1" s="1"/>
  <c r="W1071" i="1"/>
  <c r="AG1071" i="1" s="1"/>
  <c r="B1071" i="1" s="1"/>
  <c r="W801" i="1"/>
  <c r="W810" i="1"/>
  <c r="W815" i="1"/>
  <c r="W823" i="1"/>
  <c r="W830" i="1"/>
  <c r="W840" i="1"/>
  <c r="W846" i="1"/>
  <c r="W856" i="1"/>
  <c r="W864" i="1"/>
  <c r="W871" i="1"/>
  <c r="W883" i="1"/>
  <c r="W887" i="1"/>
  <c r="W897" i="1"/>
  <c r="W903" i="1"/>
  <c r="W915" i="1"/>
  <c r="W920" i="1"/>
  <c r="W928" i="1"/>
  <c r="W936" i="1"/>
  <c r="W944" i="1"/>
  <c r="W954" i="1"/>
  <c r="W960" i="1"/>
  <c r="W968" i="1"/>
  <c r="W977" i="1"/>
  <c r="W986" i="1"/>
  <c r="W992" i="1"/>
  <c r="W999" i="1"/>
  <c r="W1008" i="1"/>
  <c r="W1014" i="1"/>
  <c r="W1024" i="1"/>
  <c r="W1034" i="1"/>
  <c r="W1042" i="1"/>
  <c r="W1048" i="1"/>
  <c r="W1056" i="1"/>
  <c r="W1064" i="1"/>
  <c r="W1072" i="1"/>
  <c r="W1080" i="1"/>
  <c r="W1088" i="1"/>
  <c r="W1096" i="1"/>
  <c r="W1105" i="1"/>
  <c r="T1113" i="1"/>
  <c r="AF1113" i="1" s="1"/>
  <c r="S1114" i="1"/>
  <c r="W798" i="1"/>
  <c r="W806" i="1"/>
  <c r="W816" i="1"/>
  <c r="W822" i="1"/>
  <c r="W831" i="1"/>
  <c r="W838" i="1"/>
  <c r="W845" i="1"/>
  <c r="W855" i="1"/>
  <c r="W861" i="1"/>
  <c r="W872" i="1"/>
  <c r="W875" i="1"/>
  <c r="W885" i="1"/>
  <c r="W894" i="1"/>
  <c r="W898" i="1"/>
  <c r="W908" i="1"/>
  <c r="W919" i="1"/>
  <c r="W925" i="1"/>
  <c r="W934" i="1"/>
  <c r="W941" i="1"/>
  <c r="W949" i="1"/>
  <c r="W956" i="1"/>
  <c r="W965" i="1"/>
  <c r="W972" i="1"/>
  <c r="W981" i="1"/>
  <c r="W988" i="1"/>
  <c r="W998" i="1"/>
  <c r="W1007" i="1"/>
  <c r="W1010" i="1"/>
  <c r="W1021" i="1"/>
  <c r="W1027" i="1"/>
  <c r="W1038" i="1"/>
  <c r="W1043" i="1"/>
  <c r="W1054" i="1"/>
  <c r="W1063" i="1"/>
  <c r="W1067" i="1"/>
  <c r="W1078" i="1"/>
  <c r="W1083" i="1"/>
  <c r="W1094" i="1"/>
  <c r="W1100" i="1"/>
  <c r="W1110" i="1"/>
  <c r="W1102" i="1"/>
  <c r="W800" i="1"/>
  <c r="W809" i="1"/>
  <c r="W817" i="1"/>
  <c r="W825" i="1"/>
  <c r="W834" i="1"/>
  <c r="W841" i="1"/>
  <c r="W850" i="1"/>
  <c r="W860" i="1"/>
  <c r="W867" i="1"/>
  <c r="W874" i="1"/>
  <c r="W881" i="1"/>
  <c r="W890" i="1"/>
  <c r="W899" i="1"/>
  <c r="W905" i="1"/>
  <c r="W912" i="1"/>
  <c r="W923" i="1"/>
  <c r="W930" i="1"/>
  <c r="W937" i="1"/>
  <c r="W947" i="1"/>
  <c r="W953" i="1"/>
  <c r="W964" i="1"/>
  <c r="W970" i="1"/>
  <c r="W978" i="1"/>
  <c r="W985" i="1"/>
  <c r="W994" i="1"/>
  <c r="W1001" i="1"/>
  <c r="W1011" i="1"/>
  <c r="W1020" i="1"/>
  <c r="W1026" i="1"/>
  <c r="W1033" i="1"/>
  <c r="W1039" i="1"/>
  <c r="W1050" i="1"/>
  <c r="W1057" i="1"/>
  <c r="W1066" i="1"/>
  <c r="W1074" i="1"/>
  <c r="W1081" i="1"/>
  <c r="W1092" i="1"/>
  <c r="W1098" i="1"/>
  <c r="W1106" i="1"/>
  <c r="W1112" i="1"/>
  <c r="W1045" i="1"/>
  <c r="W1069" i="1"/>
  <c r="W1087" i="1"/>
  <c r="W1111" i="1"/>
  <c r="W803" i="1"/>
  <c r="W807" i="1"/>
  <c r="W813" i="1"/>
  <c r="W824" i="1"/>
  <c r="W833" i="1"/>
  <c r="W839" i="1"/>
  <c r="W847" i="1"/>
  <c r="W854" i="1"/>
  <c r="W863" i="1"/>
  <c r="W870" i="1"/>
  <c r="W876" i="1"/>
  <c r="W888" i="1"/>
  <c r="W895" i="1"/>
  <c r="W904" i="1"/>
  <c r="W913" i="1"/>
  <c r="W918" i="1"/>
  <c r="W927" i="1"/>
  <c r="W935" i="1"/>
  <c r="W943" i="1"/>
  <c r="W951" i="1"/>
  <c r="W959" i="1"/>
  <c r="W966" i="1"/>
  <c r="W975" i="1"/>
  <c r="W983" i="1"/>
  <c r="W993" i="1"/>
  <c r="W1000" i="1"/>
  <c r="W1009" i="1"/>
  <c r="W1015" i="1"/>
  <c r="W1023" i="1"/>
  <c r="W1031" i="1"/>
  <c r="W1041" i="1"/>
  <c r="Y1132" i="1"/>
  <c r="C1133" i="1"/>
  <c r="Z1132" i="1"/>
  <c r="AA1132" i="1" s="1"/>
  <c r="AH1132" i="1" s="1"/>
  <c r="AJ1133" i="1"/>
  <c r="I1133" i="1"/>
  <c r="H1133" i="1" s="1"/>
  <c r="F1116" i="1"/>
  <c r="O1116" i="1" s="1"/>
  <c r="R1116" i="1" s="1"/>
  <c r="V1116" i="1" s="1"/>
  <c r="AC1117" i="1"/>
  <c r="AE1117" i="1" s="1"/>
  <c r="G1117" i="1"/>
  <c r="W796" i="1"/>
  <c r="W804" i="1"/>
  <c r="W812" i="1"/>
  <c r="W819" i="1"/>
  <c r="W828" i="1"/>
  <c r="W836" i="1"/>
  <c r="W844" i="1"/>
  <c r="W853" i="1"/>
  <c r="W857" i="1"/>
  <c r="W868" i="1"/>
  <c r="W879" i="1"/>
  <c r="W884" i="1"/>
  <c r="W892" i="1"/>
  <c r="W902" i="1"/>
  <c r="W910" i="1"/>
  <c r="W916" i="1"/>
  <c r="W924" i="1"/>
  <c r="W932" i="1"/>
  <c r="W939" i="1"/>
  <c r="W948" i="1"/>
  <c r="W957" i="1"/>
  <c r="W963" i="1"/>
  <c r="W973" i="1"/>
  <c r="W980" i="1"/>
  <c r="W987" i="1"/>
  <c r="W996" i="1"/>
  <c r="W1003" i="1"/>
  <c r="W1012" i="1"/>
  <c r="W1019" i="1"/>
  <c r="W1028" i="1"/>
  <c r="W1036" i="1"/>
  <c r="W1044" i="1"/>
  <c r="W1051" i="1"/>
  <c r="W1060" i="1"/>
  <c r="W1068" i="1"/>
  <c r="W1077" i="1"/>
  <c r="W1085" i="1"/>
  <c r="W1090" i="1"/>
  <c r="W1099" i="1"/>
  <c r="W1107" i="1"/>
  <c r="X1133" i="1"/>
  <c r="K1133" i="1"/>
  <c r="A1134" i="1"/>
  <c r="W802" i="1"/>
  <c r="W808" i="1"/>
  <c r="W818" i="1"/>
  <c r="W826" i="1"/>
  <c r="W832" i="1"/>
  <c r="W842" i="1"/>
  <c r="W851" i="1"/>
  <c r="W859" i="1"/>
  <c r="W866" i="1"/>
  <c r="W873" i="1"/>
  <c r="W880" i="1"/>
  <c r="W889" i="1"/>
  <c r="W896" i="1"/>
  <c r="W907" i="1"/>
  <c r="W911" i="1"/>
  <c r="W921" i="1"/>
  <c r="W929" i="1"/>
  <c r="W940" i="1"/>
  <c r="W946" i="1"/>
  <c r="W952" i="1"/>
  <c r="W961" i="1"/>
  <c r="W967" i="1"/>
  <c r="W976" i="1"/>
  <c r="W984" i="1"/>
  <c r="W991" i="1"/>
  <c r="W1002" i="1"/>
  <c r="W1006" i="1"/>
  <c r="W1016" i="1"/>
  <c r="W1025" i="1"/>
  <c r="W1032" i="1"/>
  <c r="W1040" i="1"/>
  <c r="W1049" i="1"/>
  <c r="W1058" i="1"/>
  <c r="W1065" i="1"/>
  <c r="W1075" i="1"/>
  <c r="W1082" i="1"/>
  <c r="W1091" i="1"/>
  <c r="W1097" i="1"/>
  <c r="W1104" i="1"/>
  <c r="U1113" i="1"/>
  <c r="W1113" i="1" s="1"/>
  <c r="W1073" i="1"/>
  <c r="M1118" i="1"/>
  <c r="N1118" i="1" s="1"/>
  <c r="P1118" i="1"/>
  <c r="Q1118" i="1"/>
  <c r="L1119" i="1"/>
  <c r="W797" i="1"/>
  <c r="W805" i="1"/>
  <c r="W814" i="1"/>
  <c r="W820" i="1"/>
  <c r="W829" i="1"/>
  <c r="W837" i="1"/>
  <c r="W848" i="1"/>
  <c r="W852" i="1"/>
  <c r="W862" i="1"/>
  <c r="W869" i="1"/>
  <c r="W878" i="1"/>
  <c r="W886" i="1"/>
  <c r="W893" i="1"/>
  <c r="W901" i="1"/>
  <c r="W909" i="1"/>
  <c r="W917" i="1"/>
  <c r="W926" i="1"/>
  <c r="W933" i="1"/>
  <c r="W942" i="1"/>
  <c r="W950" i="1"/>
  <c r="W958" i="1"/>
  <c r="W969" i="1"/>
  <c r="W974" i="1"/>
  <c r="W982" i="1"/>
  <c r="W990" i="1"/>
  <c r="W997" i="1"/>
  <c r="W1005" i="1"/>
  <c r="W1017" i="1"/>
  <c r="W1022" i="1"/>
  <c r="W1030" i="1"/>
  <c r="W1037" i="1"/>
  <c r="W1047" i="1"/>
  <c r="W1053" i="1"/>
  <c r="W1061" i="1"/>
  <c r="W1070" i="1"/>
  <c r="W1076" i="1"/>
  <c r="W1086" i="1"/>
  <c r="W1093" i="1"/>
  <c r="W1103" i="1"/>
  <c r="W1109" i="1"/>
  <c r="W1059" i="1"/>
  <c r="W1084" i="1"/>
  <c r="W1101" i="1"/>
  <c r="E1132" i="1"/>
  <c r="W795" i="1"/>
  <c r="W799" i="1"/>
  <c r="W811" i="1"/>
  <c r="W821" i="1"/>
  <c r="W827" i="1"/>
  <c r="W835" i="1"/>
  <c r="W843" i="1"/>
  <c r="W849" i="1"/>
  <c r="W858" i="1"/>
  <c r="W865" i="1"/>
  <c r="W877" i="1"/>
  <c r="W882" i="1"/>
  <c r="W891" i="1"/>
  <c r="W900" i="1"/>
  <c r="W906" i="1"/>
  <c r="W914" i="1"/>
  <c r="W922" i="1"/>
  <c r="W931" i="1"/>
  <c r="W938" i="1"/>
  <c r="W945" i="1"/>
  <c r="W955" i="1"/>
  <c r="W962" i="1"/>
  <c r="W971" i="1"/>
  <c r="W979" i="1"/>
  <c r="W989" i="1"/>
  <c r="W995" i="1"/>
  <c r="W1004" i="1"/>
  <c r="W1013" i="1"/>
  <c r="W1018" i="1"/>
  <c r="W1029" i="1"/>
  <c r="W1035" i="1"/>
  <c r="W1046" i="1"/>
  <c r="W1055" i="1"/>
  <c r="W1079" i="1"/>
  <c r="W1108" i="1"/>
  <c r="AB1138" i="1"/>
  <c r="J1116" i="1" l="1"/>
  <c r="AG1079" i="1"/>
  <c r="AG1029" i="1"/>
  <c r="B1029" i="1" s="1"/>
  <c r="AG995" i="1"/>
  <c r="B995" i="1" s="1"/>
  <c r="AG962" i="1"/>
  <c r="AG931" i="1"/>
  <c r="AG900" i="1"/>
  <c r="AG865" i="1"/>
  <c r="B865" i="1" s="1"/>
  <c r="AG835" i="1"/>
  <c r="B835" i="1" s="1"/>
  <c r="AG799" i="1"/>
  <c r="B799" i="1" s="1"/>
  <c r="AG1109" i="1"/>
  <c r="B1109" i="1" s="1"/>
  <c r="AG1076" i="1"/>
  <c r="B1076" i="1" s="1"/>
  <c r="AG1047" i="1"/>
  <c r="B1047" i="1" s="1"/>
  <c r="AG1017" i="1"/>
  <c r="AG982" i="1"/>
  <c r="B982" i="1" s="1"/>
  <c r="AG950" i="1"/>
  <c r="AG917" i="1"/>
  <c r="B917" i="1" s="1"/>
  <c r="AG886" i="1"/>
  <c r="AG852" i="1"/>
  <c r="B852" i="1" s="1"/>
  <c r="AG820" i="1"/>
  <c r="M1119" i="1"/>
  <c r="N1119" i="1" s="1"/>
  <c r="P1119" i="1"/>
  <c r="Q1119" i="1"/>
  <c r="L1120" i="1"/>
  <c r="AG1073" i="1"/>
  <c r="B1073" i="1" s="1"/>
  <c r="AG1091" i="1"/>
  <c r="AG1058" i="1"/>
  <c r="B1058" i="1" s="1"/>
  <c r="AG1025" i="1"/>
  <c r="AG991" i="1"/>
  <c r="B991" i="1" s="1"/>
  <c r="AG961" i="1"/>
  <c r="AG929" i="1"/>
  <c r="B929" i="1" s="1"/>
  <c r="AG896" i="1"/>
  <c r="AG866" i="1"/>
  <c r="B866" i="1" s="1"/>
  <c r="AG832" i="1"/>
  <c r="AG802" i="1"/>
  <c r="B802" i="1" s="1"/>
  <c r="AG1099" i="1"/>
  <c r="AG1068" i="1"/>
  <c r="B1068" i="1" s="1"/>
  <c r="AG1036" i="1"/>
  <c r="AG1003" i="1"/>
  <c r="B1003" i="1" s="1"/>
  <c r="AG973" i="1"/>
  <c r="AG939" i="1"/>
  <c r="B939" i="1" s="1"/>
  <c r="AG910" i="1"/>
  <c r="AG879" i="1"/>
  <c r="B879" i="1" s="1"/>
  <c r="AG844" i="1"/>
  <c r="AG812" i="1"/>
  <c r="B812" i="1" s="1"/>
  <c r="E1133" i="1"/>
  <c r="AG1015" i="1"/>
  <c r="AG983" i="1"/>
  <c r="B983" i="1" s="1"/>
  <c r="AG951" i="1"/>
  <c r="B951" i="1" s="1"/>
  <c r="AG918" i="1"/>
  <c r="B918" i="1" s="1"/>
  <c r="AG888" i="1"/>
  <c r="B888" i="1" s="1"/>
  <c r="AG854" i="1"/>
  <c r="B854" i="1" s="1"/>
  <c r="AG824" i="1"/>
  <c r="B824" i="1" s="1"/>
  <c r="AG1111" i="1"/>
  <c r="AG1112" i="1"/>
  <c r="B1112" i="1" s="1"/>
  <c r="AG1081" i="1"/>
  <c r="B1081" i="1" s="1"/>
  <c r="AG1050" i="1"/>
  <c r="B1050" i="1" s="1"/>
  <c r="AG1020" i="1"/>
  <c r="AG985" i="1"/>
  <c r="B985" i="1" s="1"/>
  <c r="AG953" i="1"/>
  <c r="B953" i="1" s="1"/>
  <c r="AG923" i="1"/>
  <c r="AG890" i="1"/>
  <c r="B890" i="1" s="1"/>
  <c r="AG860" i="1"/>
  <c r="AG825" i="1"/>
  <c r="B825" i="1" s="1"/>
  <c r="AG1102" i="1"/>
  <c r="B1102" i="1" s="1"/>
  <c r="AG1083" i="1"/>
  <c r="B1083" i="1" s="1"/>
  <c r="AG1054" i="1"/>
  <c r="B1054" i="1" s="1"/>
  <c r="AG1021" i="1"/>
  <c r="B1021" i="1" s="1"/>
  <c r="AG988" i="1"/>
  <c r="B988" i="1" s="1"/>
  <c r="AG956" i="1"/>
  <c r="B956" i="1" s="1"/>
  <c r="AG925" i="1"/>
  <c r="B925" i="1" s="1"/>
  <c r="AG894" i="1"/>
  <c r="B894" i="1" s="1"/>
  <c r="AG861" i="1"/>
  <c r="B861" i="1" s="1"/>
  <c r="AG831" i="1"/>
  <c r="B831" i="1" s="1"/>
  <c r="AG798" i="1"/>
  <c r="B798" i="1" s="1"/>
  <c r="AG1105" i="1"/>
  <c r="AG1072" i="1"/>
  <c r="B1072" i="1" s="1"/>
  <c r="AG1042" i="1"/>
  <c r="B1042" i="1" s="1"/>
  <c r="AG1008" i="1"/>
  <c r="B1008" i="1" s="1"/>
  <c r="AG977" i="1"/>
  <c r="AG944" i="1"/>
  <c r="B944" i="1" s="1"/>
  <c r="AG915" i="1"/>
  <c r="B915" i="1" s="1"/>
  <c r="AG883" i="1"/>
  <c r="B883" i="1" s="1"/>
  <c r="AG846" i="1"/>
  <c r="B846" i="1" s="1"/>
  <c r="AG815" i="1"/>
  <c r="AG1055" i="1"/>
  <c r="AG1018" i="1"/>
  <c r="B1018" i="1" s="1"/>
  <c r="AG989" i="1"/>
  <c r="B989" i="1" s="1"/>
  <c r="AG955" i="1"/>
  <c r="B955" i="1" s="1"/>
  <c r="AG922" i="1"/>
  <c r="B922" i="1" s="1"/>
  <c r="AG891" i="1"/>
  <c r="B891" i="1" s="1"/>
  <c r="AG858" i="1"/>
  <c r="B858" i="1" s="1"/>
  <c r="AG827" i="1"/>
  <c r="AG795" i="1"/>
  <c r="B795" i="1" s="1"/>
  <c r="AG1101" i="1"/>
  <c r="B1101" i="1" s="1"/>
  <c r="AG1103" i="1"/>
  <c r="B1103" i="1" s="1"/>
  <c r="AG1070" i="1"/>
  <c r="B1070" i="1" s="1"/>
  <c r="AG1037" i="1"/>
  <c r="B1037" i="1" s="1"/>
  <c r="AG1005" i="1"/>
  <c r="B1005" i="1" s="1"/>
  <c r="AG974" i="1"/>
  <c r="AG942" i="1"/>
  <c r="B942" i="1" s="1"/>
  <c r="AG909" i="1"/>
  <c r="B909" i="1" s="1"/>
  <c r="AG878" i="1"/>
  <c r="B878" i="1" s="1"/>
  <c r="AG848" i="1"/>
  <c r="AG814" i="1"/>
  <c r="B814" i="1" s="1"/>
  <c r="AG1113" i="1"/>
  <c r="B1113" i="1" s="1"/>
  <c r="AG1082" i="1"/>
  <c r="AG1049" i="1"/>
  <c r="AG1016" i="1"/>
  <c r="B1016" i="1" s="1"/>
  <c r="AG984" i="1"/>
  <c r="B984" i="1" s="1"/>
  <c r="AG952" i="1"/>
  <c r="B952" i="1" s="1"/>
  <c r="AG921" i="1"/>
  <c r="B921" i="1" s="1"/>
  <c r="AG889" i="1"/>
  <c r="B889" i="1" s="1"/>
  <c r="AG859" i="1"/>
  <c r="B859" i="1" s="1"/>
  <c r="AG826" i="1"/>
  <c r="B826" i="1" s="1"/>
  <c r="X1134" i="1"/>
  <c r="K1134" i="1"/>
  <c r="A1135" i="1"/>
  <c r="AG1090" i="1"/>
  <c r="B1090" i="1" s="1"/>
  <c r="AG1060" i="1"/>
  <c r="B1060" i="1" s="1"/>
  <c r="AG1028" i="1"/>
  <c r="B1028" i="1" s="1"/>
  <c r="AG996" i="1"/>
  <c r="B996" i="1" s="1"/>
  <c r="AG963" i="1"/>
  <c r="B963" i="1" s="1"/>
  <c r="AG932" i="1"/>
  <c r="B932" i="1" s="1"/>
  <c r="AG902" i="1"/>
  <c r="B902" i="1" s="1"/>
  <c r="AG868" i="1"/>
  <c r="B868" i="1" s="1"/>
  <c r="AG836" i="1"/>
  <c r="B836" i="1" s="1"/>
  <c r="AG804" i="1"/>
  <c r="B804" i="1" s="1"/>
  <c r="AG1041" i="1"/>
  <c r="AG1009" i="1"/>
  <c r="B1009" i="1" s="1"/>
  <c r="AG975" i="1"/>
  <c r="AG943" i="1"/>
  <c r="B943" i="1" s="1"/>
  <c r="AG913" i="1"/>
  <c r="B913" i="1" s="1"/>
  <c r="AG876" i="1"/>
  <c r="B876" i="1" s="1"/>
  <c r="AG847" i="1"/>
  <c r="B847" i="1" s="1"/>
  <c r="AG813" i="1"/>
  <c r="B813" i="1" s="1"/>
  <c r="AG1087" i="1"/>
  <c r="B1087" i="1" s="1"/>
  <c r="AG1106" i="1"/>
  <c r="B1106" i="1" s="1"/>
  <c r="AG1074" i="1"/>
  <c r="AG1039" i="1"/>
  <c r="B1039" i="1" s="1"/>
  <c r="AG1011" i="1"/>
  <c r="AG978" i="1"/>
  <c r="B978" i="1" s="1"/>
  <c r="AG947" i="1"/>
  <c r="B947" i="1" s="1"/>
  <c r="AG912" i="1"/>
  <c r="B912" i="1" s="1"/>
  <c r="AG881" i="1"/>
  <c r="B881" i="1" s="1"/>
  <c r="AG850" i="1"/>
  <c r="B850" i="1" s="1"/>
  <c r="AG817" i="1"/>
  <c r="B817" i="1" s="1"/>
  <c r="AG1110" i="1"/>
  <c r="B1110" i="1" s="1"/>
  <c r="AG1078" i="1"/>
  <c r="B1078" i="1" s="1"/>
  <c r="AG1043" i="1"/>
  <c r="B1043" i="1" s="1"/>
  <c r="AG1010" i="1"/>
  <c r="AG981" i="1"/>
  <c r="B981" i="1" s="1"/>
  <c r="AG949" i="1"/>
  <c r="B949" i="1" s="1"/>
  <c r="AG919" i="1"/>
  <c r="B919" i="1" s="1"/>
  <c r="AG885" i="1"/>
  <c r="B885" i="1" s="1"/>
  <c r="AG855" i="1"/>
  <c r="B855" i="1" s="1"/>
  <c r="AG822" i="1"/>
  <c r="B822" i="1" s="1"/>
  <c r="T1114" i="1"/>
  <c r="AF1114" i="1" s="1"/>
  <c r="S1115" i="1"/>
  <c r="U1114" i="1"/>
  <c r="W1114" i="1" s="1"/>
  <c r="AG1096" i="1"/>
  <c r="B1096" i="1" s="1"/>
  <c r="AG1064" i="1"/>
  <c r="AG1034" i="1"/>
  <c r="B1034" i="1" s="1"/>
  <c r="AG999" i="1"/>
  <c r="AG968" i="1"/>
  <c r="B968" i="1" s="1"/>
  <c r="AG936" i="1"/>
  <c r="AG903" i="1"/>
  <c r="B903" i="1" s="1"/>
  <c r="AG871" i="1"/>
  <c r="AG840" i="1"/>
  <c r="B840" i="1" s="1"/>
  <c r="AG810" i="1"/>
  <c r="AB1139" i="1"/>
  <c r="AG1046" i="1"/>
  <c r="B1046" i="1" s="1"/>
  <c r="AG1013" i="1"/>
  <c r="AG979" i="1"/>
  <c r="B979" i="1" s="1"/>
  <c r="AG945" i="1"/>
  <c r="AG914" i="1"/>
  <c r="B914" i="1" s="1"/>
  <c r="AG882" i="1"/>
  <c r="AG849" i="1"/>
  <c r="B849" i="1" s="1"/>
  <c r="AG821" i="1"/>
  <c r="AG1084" i="1"/>
  <c r="B1084" i="1" s="1"/>
  <c r="AG1093" i="1"/>
  <c r="AG1061" i="1"/>
  <c r="B1061" i="1" s="1"/>
  <c r="AG1030" i="1"/>
  <c r="AG997" i="1"/>
  <c r="B997" i="1" s="1"/>
  <c r="AG969" i="1"/>
  <c r="AG933" i="1"/>
  <c r="B933" i="1" s="1"/>
  <c r="AG901" i="1"/>
  <c r="B901" i="1" s="1"/>
  <c r="AG869" i="1"/>
  <c r="B869" i="1" s="1"/>
  <c r="AG837" i="1"/>
  <c r="AG805" i="1"/>
  <c r="B805" i="1" s="1"/>
  <c r="AG1104" i="1"/>
  <c r="AG1075" i="1"/>
  <c r="B1075" i="1" s="1"/>
  <c r="AG1040" i="1"/>
  <c r="AG1006" i="1"/>
  <c r="B1006" i="1" s="1"/>
  <c r="AG976" i="1"/>
  <c r="AG946" i="1"/>
  <c r="B946" i="1" s="1"/>
  <c r="AG911" i="1"/>
  <c r="AG880" i="1"/>
  <c r="B880" i="1" s="1"/>
  <c r="AG851" i="1"/>
  <c r="B851" i="1" s="1"/>
  <c r="AG818" i="1"/>
  <c r="B818" i="1" s="1"/>
  <c r="AG1085" i="1"/>
  <c r="AG1051" i="1"/>
  <c r="B1051" i="1" s="1"/>
  <c r="AG1019" i="1"/>
  <c r="AG987" i="1"/>
  <c r="B987" i="1" s="1"/>
  <c r="AG957" i="1"/>
  <c r="AG924" i="1"/>
  <c r="B924" i="1" s="1"/>
  <c r="AG892" i="1"/>
  <c r="AG857" i="1"/>
  <c r="B857" i="1" s="1"/>
  <c r="AG828" i="1"/>
  <c r="AG796" i="1"/>
  <c r="B796" i="1" s="1"/>
  <c r="AG1031" i="1"/>
  <c r="B1031" i="1" s="1"/>
  <c r="AG1000" i="1"/>
  <c r="AG966" i="1"/>
  <c r="B966" i="1" s="1"/>
  <c r="AG935" i="1"/>
  <c r="AG904" i="1"/>
  <c r="AG870" i="1"/>
  <c r="B870" i="1" s="1"/>
  <c r="AG839" i="1"/>
  <c r="B839" i="1" s="1"/>
  <c r="AG807" i="1"/>
  <c r="B807" i="1" s="1"/>
  <c r="AG1069" i="1"/>
  <c r="B1069" i="1" s="1"/>
  <c r="AG1098" i="1"/>
  <c r="B1098" i="1" s="1"/>
  <c r="AG1066" i="1"/>
  <c r="B1066" i="1" s="1"/>
  <c r="AG1033" i="1"/>
  <c r="B1033" i="1" s="1"/>
  <c r="AG1001" i="1"/>
  <c r="B1001" i="1" s="1"/>
  <c r="AG970" i="1"/>
  <c r="B970" i="1" s="1"/>
  <c r="AG937" i="1"/>
  <c r="B937" i="1" s="1"/>
  <c r="AG905" i="1"/>
  <c r="B905" i="1" s="1"/>
  <c r="AG874" i="1"/>
  <c r="B874" i="1" s="1"/>
  <c r="AG841" i="1"/>
  <c r="B841" i="1" s="1"/>
  <c r="AG809" i="1"/>
  <c r="B809" i="1" s="1"/>
  <c r="AG1100" i="1"/>
  <c r="B1100" i="1" s="1"/>
  <c r="AG1067" i="1"/>
  <c r="B1067" i="1" s="1"/>
  <c r="AG1038" i="1"/>
  <c r="B1038" i="1" s="1"/>
  <c r="AG1007" i="1"/>
  <c r="B1007" i="1" s="1"/>
  <c r="AG972" i="1"/>
  <c r="B972" i="1" s="1"/>
  <c r="AG941" i="1"/>
  <c r="B941" i="1" s="1"/>
  <c r="AG908" i="1"/>
  <c r="B908" i="1" s="1"/>
  <c r="AG875" i="1"/>
  <c r="B875" i="1" s="1"/>
  <c r="AG845" i="1"/>
  <c r="B845" i="1" s="1"/>
  <c r="AG816" i="1"/>
  <c r="B816" i="1" s="1"/>
  <c r="AG1088" i="1"/>
  <c r="AG1056" i="1"/>
  <c r="B1056" i="1" s="1"/>
  <c r="AG1024" i="1"/>
  <c r="AG992" i="1"/>
  <c r="B992" i="1" s="1"/>
  <c r="AG960" i="1"/>
  <c r="AG928" i="1"/>
  <c r="B928" i="1" s="1"/>
  <c r="AG897" i="1"/>
  <c r="AG864" i="1"/>
  <c r="B864" i="1" s="1"/>
  <c r="AG830" i="1"/>
  <c r="AG801" i="1"/>
  <c r="B801" i="1" s="1"/>
  <c r="AG1108" i="1"/>
  <c r="AG1035" i="1"/>
  <c r="B1035" i="1" s="1"/>
  <c r="AG1004" i="1"/>
  <c r="AG971" i="1"/>
  <c r="B971" i="1" s="1"/>
  <c r="AG938" i="1"/>
  <c r="AG906" i="1"/>
  <c r="B906" i="1" s="1"/>
  <c r="AG877" i="1"/>
  <c r="B877" i="1" s="1"/>
  <c r="AG843" i="1"/>
  <c r="B843" i="1" s="1"/>
  <c r="AG811" i="1"/>
  <c r="AG1059" i="1"/>
  <c r="B1059" i="1" s="1"/>
  <c r="AG1086" i="1"/>
  <c r="AG1053" i="1"/>
  <c r="B1053" i="1" s="1"/>
  <c r="AG1022" i="1"/>
  <c r="AG990" i="1"/>
  <c r="B990" i="1" s="1"/>
  <c r="AG958" i="1"/>
  <c r="AG926" i="1"/>
  <c r="B926" i="1" s="1"/>
  <c r="AG893" i="1"/>
  <c r="AG862" i="1"/>
  <c r="B862" i="1" s="1"/>
  <c r="AG829" i="1"/>
  <c r="AG797" i="1"/>
  <c r="B797" i="1" s="1"/>
  <c r="AC1118" i="1"/>
  <c r="AE1118" i="1" s="1"/>
  <c r="G1118" i="1"/>
  <c r="AG1097" i="1"/>
  <c r="B1097" i="1" s="1"/>
  <c r="AG1065" i="1"/>
  <c r="AG1032" i="1"/>
  <c r="B1032" i="1" s="1"/>
  <c r="AG1002" i="1"/>
  <c r="AG967" i="1"/>
  <c r="B967" i="1" s="1"/>
  <c r="AG940" i="1"/>
  <c r="AG907" i="1"/>
  <c r="B907" i="1" s="1"/>
  <c r="AG873" i="1"/>
  <c r="AG842" i="1"/>
  <c r="B842" i="1" s="1"/>
  <c r="AG808" i="1"/>
  <c r="Z1133" i="1"/>
  <c r="AA1133" i="1" s="1"/>
  <c r="AH1133" i="1" s="1"/>
  <c r="C1134" i="1"/>
  <c r="Y1133" i="1"/>
  <c r="AJ1134" i="1"/>
  <c r="I1134" i="1"/>
  <c r="H1134" i="1" s="1"/>
  <c r="AG1107" i="1"/>
  <c r="AG1077" i="1"/>
  <c r="B1077" i="1" s="1"/>
  <c r="AG1044" i="1"/>
  <c r="AG1012" i="1"/>
  <c r="B1012" i="1" s="1"/>
  <c r="AG980" i="1"/>
  <c r="AG948" i="1"/>
  <c r="B948" i="1" s="1"/>
  <c r="AG916" i="1"/>
  <c r="AG884" i="1"/>
  <c r="B884" i="1" s="1"/>
  <c r="AG853" i="1"/>
  <c r="AG819" i="1"/>
  <c r="B819" i="1" s="1"/>
  <c r="F1117" i="1"/>
  <c r="J1117" i="1" s="1"/>
  <c r="AG1023" i="1"/>
  <c r="B1023" i="1" s="1"/>
  <c r="AG993" i="1"/>
  <c r="AG959" i="1"/>
  <c r="B959" i="1" s="1"/>
  <c r="AG927" i="1"/>
  <c r="B927" i="1" s="1"/>
  <c r="AG895" i="1"/>
  <c r="B895" i="1" s="1"/>
  <c r="AG863" i="1"/>
  <c r="B863" i="1" s="1"/>
  <c r="AG833" i="1"/>
  <c r="B833" i="1" s="1"/>
  <c r="AG803" i="1"/>
  <c r="B803" i="1" s="1"/>
  <c r="AG1045" i="1"/>
  <c r="B1045" i="1" s="1"/>
  <c r="AG1092" i="1"/>
  <c r="B1092" i="1" s="1"/>
  <c r="AG1057" i="1"/>
  <c r="B1057" i="1" s="1"/>
  <c r="AG1026" i="1"/>
  <c r="B1026" i="1" s="1"/>
  <c r="AG994" i="1"/>
  <c r="B994" i="1" s="1"/>
  <c r="AG964" i="1"/>
  <c r="AG930" i="1"/>
  <c r="B930" i="1" s="1"/>
  <c r="AG899" i="1"/>
  <c r="AG867" i="1"/>
  <c r="B867" i="1" s="1"/>
  <c r="AG834" i="1"/>
  <c r="B834" i="1" s="1"/>
  <c r="AG800" i="1"/>
  <c r="AG1094" i="1"/>
  <c r="B1094" i="1" s="1"/>
  <c r="AG1063" i="1"/>
  <c r="AG1027" i="1"/>
  <c r="B1027" i="1" s="1"/>
  <c r="AG998" i="1"/>
  <c r="B998" i="1" s="1"/>
  <c r="AG965" i="1"/>
  <c r="B965" i="1" s="1"/>
  <c r="AG934" i="1"/>
  <c r="B934" i="1" s="1"/>
  <c r="AG898" i="1"/>
  <c r="B898" i="1" s="1"/>
  <c r="AG872" i="1"/>
  <c r="AG838" i="1"/>
  <c r="B838" i="1" s="1"/>
  <c r="AG806" i="1"/>
  <c r="B806" i="1" s="1"/>
  <c r="AG1080" i="1"/>
  <c r="B1080" i="1" s="1"/>
  <c r="AG1048" i="1"/>
  <c r="AG1014" i="1"/>
  <c r="B1014" i="1" s="1"/>
  <c r="AG986" i="1"/>
  <c r="B986" i="1" s="1"/>
  <c r="AG954" i="1"/>
  <c r="B954" i="1" s="1"/>
  <c r="AG920" i="1"/>
  <c r="B920" i="1" s="1"/>
  <c r="AG887" i="1"/>
  <c r="B887" i="1" s="1"/>
  <c r="AG856" i="1"/>
  <c r="B856" i="1" s="1"/>
  <c r="AG823" i="1"/>
  <c r="B823" i="1" s="1"/>
  <c r="O1117" i="1" l="1"/>
  <c r="R1117" i="1" s="1"/>
  <c r="V1117" i="1" s="1"/>
  <c r="AB1140" i="1"/>
  <c r="T1115" i="1"/>
  <c r="AF1115" i="1" s="1"/>
  <c r="S1116" i="1"/>
  <c r="U1115" i="1"/>
  <c r="W1115" i="1" s="1"/>
  <c r="B899" i="1"/>
  <c r="B964" i="1"/>
  <c r="B993" i="1"/>
  <c r="E1134" i="1"/>
  <c r="B935" i="1"/>
  <c r="B1000" i="1"/>
  <c r="AJ1135" i="1"/>
  <c r="Y1134" i="1"/>
  <c r="I1135" i="1"/>
  <c r="H1135" i="1" s="1"/>
  <c r="C1135" i="1"/>
  <c r="Z1134" i="1"/>
  <c r="AA1134" i="1" s="1"/>
  <c r="AH1134" i="1" s="1"/>
  <c r="B1049" i="1"/>
  <c r="B848" i="1"/>
  <c r="B974" i="1"/>
  <c r="B1055" i="1"/>
  <c r="B977" i="1"/>
  <c r="B1105" i="1"/>
  <c r="B1020" i="1"/>
  <c r="B1111" i="1"/>
  <c r="B931" i="1"/>
  <c r="B1079" i="1"/>
  <c r="X1135" i="1"/>
  <c r="K1135" i="1"/>
  <c r="A1136" i="1"/>
  <c r="AC1119" i="1"/>
  <c r="AE1119" i="1" s="1"/>
  <c r="G1119" i="1"/>
  <c r="B1048" i="1"/>
  <c r="B872" i="1"/>
  <c r="B1063" i="1"/>
  <c r="B800" i="1"/>
  <c r="B853" i="1"/>
  <c r="B916" i="1"/>
  <c r="B980" i="1"/>
  <c r="B1044" i="1"/>
  <c r="B1107" i="1"/>
  <c r="B808" i="1"/>
  <c r="B873" i="1"/>
  <c r="B940" i="1"/>
  <c r="B1002" i="1"/>
  <c r="B1065" i="1"/>
  <c r="F1118" i="1"/>
  <c r="J1118" i="1" s="1"/>
  <c r="B829" i="1"/>
  <c r="B893" i="1"/>
  <c r="B958" i="1"/>
  <c r="B1022" i="1"/>
  <c r="B1086" i="1"/>
  <c r="B811" i="1"/>
  <c r="B938" i="1"/>
  <c r="B1004" i="1"/>
  <c r="B1108" i="1"/>
  <c r="B830" i="1"/>
  <c r="B897" i="1"/>
  <c r="B960" i="1"/>
  <c r="B1024" i="1"/>
  <c r="B1088" i="1"/>
  <c r="B904" i="1"/>
  <c r="B828" i="1"/>
  <c r="B892" i="1"/>
  <c r="B957" i="1"/>
  <c r="B1019" i="1"/>
  <c r="B1085" i="1"/>
  <c r="B911" i="1"/>
  <c r="B976" i="1"/>
  <c r="B1040" i="1"/>
  <c r="B1104" i="1"/>
  <c r="B837" i="1"/>
  <c r="B969" i="1"/>
  <c r="B1030" i="1"/>
  <c r="B1093" i="1"/>
  <c r="B821" i="1"/>
  <c r="B882" i="1"/>
  <c r="B945" i="1"/>
  <c r="B1013" i="1"/>
  <c r="B810" i="1"/>
  <c r="B871" i="1"/>
  <c r="B936" i="1"/>
  <c r="B999" i="1"/>
  <c r="B1064" i="1"/>
  <c r="AG1114" i="1"/>
  <c r="B1114" i="1" s="1"/>
  <c r="B1010" i="1"/>
  <c r="B1011" i="1"/>
  <c r="B1074" i="1"/>
  <c r="B975" i="1"/>
  <c r="B1041" i="1"/>
  <c r="B1082" i="1"/>
  <c r="B827" i="1"/>
  <c r="B815" i="1"/>
  <c r="B860" i="1"/>
  <c r="B923" i="1"/>
  <c r="B1015" i="1"/>
  <c r="B844" i="1"/>
  <c r="B910" i="1"/>
  <c r="B973" i="1"/>
  <c r="B1036" i="1"/>
  <c r="B1099" i="1"/>
  <c r="B832" i="1"/>
  <c r="B896" i="1"/>
  <c r="B961" i="1"/>
  <c r="B1025" i="1"/>
  <c r="B1091" i="1"/>
  <c r="M1120" i="1"/>
  <c r="N1120" i="1" s="1"/>
  <c r="P1120" i="1"/>
  <c r="Q1120" i="1"/>
  <c r="L1121" i="1"/>
  <c r="B820" i="1"/>
  <c r="B886" i="1"/>
  <c r="B950" i="1"/>
  <c r="B1017" i="1"/>
  <c r="B900" i="1"/>
  <c r="B962" i="1"/>
  <c r="O1118" i="1" l="1"/>
  <c r="R1118" i="1" s="1"/>
  <c r="V1118" i="1" s="1"/>
  <c r="AC1120" i="1"/>
  <c r="AE1120" i="1" s="1"/>
  <c r="G1120" i="1"/>
  <c r="Y1135" i="1"/>
  <c r="C1136" i="1"/>
  <c r="Z1135" i="1"/>
  <c r="AA1135" i="1" s="1"/>
  <c r="AH1135" i="1" s="1"/>
  <c r="AJ1136" i="1"/>
  <c r="I1136" i="1"/>
  <c r="H1136" i="1" s="1"/>
  <c r="AG1115" i="1"/>
  <c r="B1115" i="1" s="1"/>
  <c r="M1121" i="1"/>
  <c r="N1121" i="1" s="1"/>
  <c r="P1121" i="1"/>
  <c r="Q1121" i="1"/>
  <c r="L1122" i="1"/>
  <c r="F1119" i="1"/>
  <c r="O1119" i="1" s="1"/>
  <c r="R1119" i="1" s="1"/>
  <c r="V1119" i="1" s="1"/>
  <c r="K1136" i="1"/>
  <c r="A1137" i="1"/>
  <c r="X1136" i="1"/>
  <c r="T1116" i="1"/>
  <c r="AF1116" i="1" s="1"/>
  <c r="S1117" i="1"/>
  <c r="U1116" i="1"/>
  <c r="W1116" i="1" s="1"/>
  <c r="AB1141" i="1"/>
  <c r="E1135" i="1"/>
  <c r="J1119" i="1" l="1"/>
  <c r="Z1136" i="1"/>
  <c r="AA1136" i="1" s="1"/>
  <c r="AH1136" i="1" s="1"/>
  <c r="I1137" i="1"/>
  <c r="H1137" i="1" s="1"/>
  <c r="Y1136" i="1"/>
  <c r="C1137" i="1"/>
  <c r="AJ1137" i="1"/>
  <c r="AG1116" i="1"/>
  <c r="B1116" i="1" s="1"/>
  <c r="T1117" i="1"/>
  <c r="AF1117" i="1" s="1"/>
  <c r="S1118" i="1"/>
  <c r="U1117" i="1"/>
  <c r="W1117" i="1" s="1"/>
  <c r="AC1121" i="1"/>
  <c r="AE1121" i="1" s="1"/>
  <c r="G1121" i="1"/>
  <c r="F1120" i="1"/>
  <c r="O1120" i="1" s="1"/>
  <c r="R1120" i="1" s="1"/>
  <c r="V1120" i="1" s="1"/>
  <c r="A1138" i="1"/>
  <c r="X1137" i="1"/>
  <c r="K1137" i="1"/>
  <c r="M1122" i="1"/>
  <c r="N1122" i="1" s="1"/>
  <c r="P1122" i="1"/>
  <c r="Q1122" i="1"/>
  <c r="L1123" i="1"/>
  <c r="E1136" i="1"/>
  <c r="AB1142" i="1"/>
  <c r="M1123" i="1" l="1"/>
  <c r="N1123" i="1" s="1"/>
  <c r="P1123" i="1"/>
  <c r="Q1123" i="1"/>
  <c r="L1124" i="1"/>
  <c r="T1118" i="1"/>
  <c r="AF1118" i="1" s="1"/>
  <c r="S1119" i="1"/>
  <c r="U1118" i="1"/>
  <c r="W1118" i="1" s="1"/>
  <c r="F1121" i="1"/>
  <c r="O1121" i="1" s="1"/>
  <c r="R1121" i="1" s="1"/>
  <c r="V1121" i="1" s="1"/>
  <c r="AB1143" i="1"/>
  <c r="C1138" i="1"/>
  <c r="Y1137" i="1"/>
  <c r="AJ1138" i="1"/>
  <c r="I1138" i="1"/>
  <c r="H1138" i="1" s="1"/>
  <c r="Z1137" i="1"/>
  <c r="AA1137" i="1" s="1"/>
  <c r="AH1137" i="1" s="1"/>
  <c r="J1120" i="1"/>
  <c r="AC1122" i="1"/>
  <c r="AE1122" i="1" s="1"/>
  <c r="G1122" i="1"/>
  <c r="X1138" i="1"/>
  <c r="K1138" i="1"/>
  <c r="A1139" i="1"/>
  <c r="AG1117" i="1"/>
  <c r="B1117" i="1" s="1"/>
  <c r="E1137" i="1"/>
  <c r="J1121" i="1" l="1"/>
  <c r="T1119" i="1"/>
  <c r="AF1119" i="1" s="1"/>
  <c r="S1120" i="1"/>
  <c r="U1119" i="1"/>
  <c r="W1119" i="1" s="1"/>
  <c r="AC1123" i="1"/>
  <c r="AE1123" i="1" s="1"/>
  <c r="G1123" i="1"/>
  <c r="Z1138" i="1"/>
  <c r="AA1138" i="1" s="1"/>
  <c r="AH1138" i="1" s="1"/>
  <c r="AJ1139" i="1"/>
  <c r="I1139" i="1"/>
  <c r="H1139" i="1" s="1"/>
  <c r="Y1138" i="1"/>
  <c r="C1139" i="1"/>
  <c r="AB1144" i="1"/>
  <c r="M1124" i="1"/>
  <c r="N1124" i="1" s="1"/>
  <c r="P1124" i="1"/>
  <c r="Q1124" i="1"/>
  <c r="L1125" i="1"/>
  <c r="K1139" i="1"/>
  <c r="X1139" i="1"/>
  <c r="A1140" i="1"/>
  <c r="F1122" i="1"/>
  <c r="J1122" i="1" s="1"/>
  <c r="E1138" i="1"/>
  <c r="AG1118" i="1"/>
  <c r="B1118" i="1" s="1"/>
  <c r="O1122" i="1" l="1"/>
  <c r="R1122" i="1" s="1"/>
  <c r="V1122" i="1" s="1"/>
  <c r="M1125" i="1"/>
  <c r="N1125" i="1" s="1"/>
  <c r="P1125" i="1"/>
  <c r="Q1125" i="1"/>
  <c r="L1126" i="1"/>
  <c r="AG1119" i="1"/>
  <c r="X1140" i="1"/>
  <c r="K1140" i="1"/>
  <c r="A1141" i="1"/>
  <c r="AB1145" i="1"/>
  <c r="E1139" i="1"/>
  <c r="T1120" i="1"/>
  <c r="AF1120" i="1" s="1"/>
  <c r="S1121" i="1"/>
  <c r="U1120" i="1"/>
  <c r="W1120" i="1" s="1"/>
  <c r="Y1139" i="1"/>
  <c r="I1140" i="1"/>
  <c r="H1140" i="1" s="1"/>
  <c r="Z1139" i="1"/>
  <c r="AA1139" i="1" s="1"/>
  <c r="AH1139" i="1" s="1"/>
  <c r="C1140" i="1"/>
  <c r="AJ1140" i="1"/>
  <c r="F1123" i="1"/>
  <c r="O1123" i="1" s="1"/>
  <c r="R1123" i="1" s="1"/>
  <c r="V1123" i="1" s="1"/>
  <c r="AC1124" i="1"/>
  <c r="AE1124" i="1" s="1"/>
  <c r="G1124" i="1"/>
  <c r="AG1120" i="1" l="1"/>
  <c r="B1120" i="1" s="1"/>
  <c r="A1142" i="1"/>
  <c r="K1141" i="1"/>
  <c r="X1141" i="1"/>
  <c r="M1126" i="1"/>
  <c r="N1126" i="1" s="1"/>
  <c r="P1126" i="1"/>
  <c r="Q1126" i="1"/>
  <c r="L1127" i="1"/>
  <c r="Z1140" i="1"/>
  <c r="AA1140" i="1" s="1"/>
  <c r="AH1140" i="1" s="1"/>
  <c r="C1141" i="1"/>
  <c r="Y1140" i="1"/>
  <c r="AJ1141" i="1"/>
  <c r="I1141" i="1"/>
  <c r="H1141" i="1" s="1"/>
  <c r="J1123" i="1"/>
  <c r="T1121" i="1"/>
  <c r="AF1121" i="1" s="1"/>
  <c r="S1122" i="1"/>
  <c r="U1121" i="1"/>
  <c r="W1121" i="1" s="1"/>
  <c r="AB1146" i="1"/>
  <c r="F1124" i="1"/>
  <c r="J1124" i="1" s="1"/>
  <c r="E1140" i="1"/>
  <c r="B1119" i="1"/>
  <c r="AC1125" i="1"/>
  <c r="AE1125" i="1" s="1"/>
  <c r="G1125" i="1"/>
  <c r="O1124" i="1" l="1"/>
  <c r="R1124" i="1" s="1"/>
  <c r="V1124" i="1" s="1"/>
  <c r="T1122" i="1"/>
  <c r="AF1122" i="1" s="1"/>
  <c r="S1123" i="1"/>
  <c r="U1122" i="1"/>
  <c r="W1122" i="1" s="1"/>
  <c r="AB1147" i="1"/>
  <c r="M1127" i="1"/>
  <c r="N1127" i="1" s="1"/>
  <c r="P1127" i="1"/>
  <c r="Q1127" i="1"/>
  <c r="L1128" i="1"/>
  <c r="AJ1142" i="1"/>
  <c r="I1142" i="1"/>
  <c r="H1142" i="1" s="1"/>
  <c r="Y1141" i="1"/>
  <c r="Z1141" i="1"/>
  <c r="AA1141" i="1" s="1"/>
  <c r="AH1141" i="1" s="1"/>
  <c r="C1142" i="1"/>
  <c r="F1125" i="1"/>
  <c r="O1125" i="1" s="1"/>
  <c r="R1125" i="1" s="1"/>
  <c r="V1125" i="1" s="1"/>
  <c r="AG1121" i="1"/>
  <c r="E1141" i="1"/>
  <c r="AC1126" i="1"/>
  <c r="AE1126" i="1" s="1"/>
  <c r="G1126" i="1"/>
  <c r="K1142" i="1"/>
  <c r="X1142" i="1"/>
  <c r="A1143" i="1"/>
  <c r="E1142" i="1" l="1"/>
  <c r="F1126" i="1"/>
  <c r="J1126" i="1" s="1"/>
  <c r="J1125" i="1"/>
  <c r="M1128" i="1"/>
  <c r="N1128" i="1" s="1"/>
  <c r="P1128" i="1"/>
  <c r="Q1128" i="1"/>
  <c r="L1129" i="1"/>
  <c r="AG1122" i="1"/>
  <c r="K1143" i="1"/>
  <c r="A1144" i="1"/>
  <c r="X1143" i="1"/>
  <c r="AB1148" i="1"/>
  <c r="T1123" i="1"/>
  <c r="AF1123" i="1" s="1"/>
  <c r="S1124" i="1"/>
  <c r="U1123" i="1"/>
  <c r="W1123" i="1" s="1"/>
  <c r="Z1142" i="1"/>
  <c r="AA1142" i="1" s="1"/>
  <c r="AH1142" i="1" s="1"/>
  <c r="AJ1143" i="1"/>
  <c r="I1143" i="1"/>
  <c r="H1143" i="1" s="1"/>
  <c r="Y1142" i="1"/>
  <c r="C1143" i="1"/>
  <c r="B1121" i="1"/>
  <c r="AC1127" i="1"/>
  <c r="AE1127" i="1" s="1"/>
  <c r="G1127" i="1"/>
  <c r="O1126" i="1" l="1"/>
  <c r="R1126" i="1" s="1"/>
  <c r="V1126" i="1" s="1"/>
  <c r="Y1143" i="1"/>
  <c r="C1144" i="1"/>
  <c r="AJ1144" i="1"/>
  <c r="I1144" i="1"/>
  <c r="H1144" i="1" s="1"/>
  <c r="Z1143" i="1"/>
  <c r="AA1143" i="1" s="1"/>
  <c r="AH1143" i="1" s="1"/>
  <c r="AG1123" i="1"/>
  <c r="B1123" i="1" s="1"/>
  <c r="AB1149" i="1"/>
  <c r="X1144" i="1"/>
  <c r="K1144" i="1"/>
  <c r="A1145" i="1"/>
  <c r="M1129" i="1"/>
  <c r="N1129" i="1" s="1"/>
  <c r="P1129" i="1"/>
  <c r="Q1129" i="1"/>
  <c r="L1130" i="1"/>
  <c r="E1143" i="1"/>
  <c r="T1124" i="1"/>
  <c r="AF1124" i="1" s="1"/>
  <c r="S1125" i="1"/>
  <c r="U1124" i="1"/>
  <c r="W1124" i="1" s="1"/>
  <c r="F1127" i="1"/>
  <c r="J1127" i="1" s="1"/>
  <c r="B1122" i="1"/>
  <c r="AC1128" i="1"/>
  <c r="AE1128" i="1" s="1"/>
  <c r="G1128" i="1"/>
  <c r="F1128" i="1" l="1"/>
  <c r="O1128" i="1" s="1"/>
  <c r="R1128" i="1" s="1"/>
  <c r="V1128" i="1" s="1"/>
  <c r="M1130" i="1"/>
  <c r="N1130" i="1" s="1"/>
  <c r="L1131" i="1"/>
  <c r="X1145" i="1"/>
  <c r="K1145" i="1"/>
  <c r="A1146" i="1"/>
  <c r="O1127" i="1"/>
  <c r="R1127" i="1" s="1"/>
  <c r="V1127" i="1" s="1"/>
  <c r="AG1124" i="1"/>
  <c r="B1124" i="1" s="1"/>
  <c r="AB1150" i="1"/>
  <c r="E1144" i="1"/>
  <c r="T1125" i="1"/>
  <c r="AF1125" i="1" s="1"/>
  <c r="S1126" i="1"/>
  <c r="U1125" i="1"/>
  <c r="W1125" i="1" s="1"/>
  <c r="Z1144" i="1"/>
  <c r="AA1144" i="1" s="1"/>
  <c r="AH1144" i="1" s="1"/>
  <c r="C1145" i="1"/>
  <c r="AJ1145" i="1"/>
  <c r="I1145" i="1"/>
  <c r="H1145" i="1" s="1"/>
  <c r="Y1144" i="1"/>
  <c r="AC1129" i="1"/>
  <c r="AE1129" i="1" s="1"/>
  <c r="G1129" i="1"/>
  <c r="J1128" i="1" l="1"/>
  <c r="AB1151" i="1"/>
  <c r="AC1130" i="1"/>
  <c r="AE1130" i="1" s="1"/>
  <c r="G1130" i="1"/>
  <c r="AG1125" i="1"/>
  <c r="X1146" i="1"/>
  <c r="K1146" i="1"/>
  <c r="A1147" i="1"/>
  <c r="M1131" i="1"/>
  <c r="N1131" i="1" s="1"/>
  <c r="L1132" i="1"/>
  <c r="F1129" i="1"/>
  <c r="J1129" i="1" s="1"/>
  <c r="C1146" i="1"/>
  <c r="Y1145" i="1"/>
  <c r="AJ1146" i="1"/>
  <c r="Z1145" i="1"/>
  <c r="AA1145" i="1" s="1"/>
  <c r="AH1145" i="1" s="1"/>
  <c r="I1146" i="1"/>
  <c r="H1146" i="1" s="1"/>
  <c r="E1145" i="1"/>
  <c r="T1126" i="1"/>
  <c r="AF1126" i="1" s="1"/>
  <c r="S1127" i="1"/>
  <c r="U1126" i="1"/>
  <c r="W1126" i="1" s="1"/>
  <c r="O1129" i="1" l="1"/>
  <c r="R1129" i="1" s="1"/>
  <c r="V1129" i="1" s="1"/>
  <c r="AC1131" i="1"/>
  <c r="AE1131" i="1" s="1"/>
  <c r="G1131" i="1"/>
  <c r="AJ1147" i="1"/>
  <c r="I1147" i="1"/>
  <c r="H1147" i="1" s="1"/>
  <c r="Y1146" i="1"/>
  <c r="Z1146" i="1"/>
  <c r="AA1146" i="1" s="1"/>
  <c r="AH1146" i="1" s="1"/>
  <c r="C1147" i="1"/>
  <c r="AB1152" i="1"/>
  <c r="E1146" i="1"/>
  <c r="AG1126" i="1"/>
  <c r="M1132" i="1"/>
  <c r="N1132" i="1" s="1"/>
  <c r="L1133" i="1"/>
  <c r="A1148" i="1"/>
  <c r="K1147" i="1"/>
  <c r="X1147" i="1"/>
  <c r="F1130" i="1"/>
  <c r="J1130" i="1" s="1"/>
  <c r="T1127" i="1"/>
  <c r="AF1127" i="1" s="1"/>
  <c r="S1128" i="1"/>
  <c r="U1127" i="1"/>
  <c r="W1127" i="1" s="1"/>
  <c r="B1125" i="1"/>
  <c r="P1130" i="1" l="1"/>
  <c r="Q1130" i="1" s="1"/>
  <c r="Q1131" i="1" s="1"/>
  <c r="Q1132" i="1" s="1"/>
  <c r="Q1133" i="1" s="1"/>
  <c r="G1132" i="1"/>
  <c r="AC1132" i="1"/>
  <c r="AE1132" i="1" s="1"/>
  <c r="F1131" i="1"/>
  <c r="O1131" i="1" s="1"/>
  <c r="T1128" i="1"/>
  <c r="AF1128" i="1" s="1"/>
  <c r="S1129" i="1"/>
  <c r="U1128" i="1"/>
  <c r="W1128" i="1" s="1"/>
  <c r="Y1147" i="1"/>
  <c r="AJ1148" i="1"/>
  <c r="Z1147" i="1"/>
  <c r="AA1147" i="1" s="1"/>
  <c r="AH1147" i="1" s="1"/>
  <c r="I1148" i="1"/>
  <c r="H1148" i="1" s="1"/>
  <c r="C1148" i="1"/>
  <c r="M1133" i="1"/>
  <c r="N1133" i="1" s="1"/>
  <c r="L1134" i="1"/>
  <c r="AB1153" i="1"/>
  <c r="K1148" i="1"/>
  <c r="X1148" i="1"/>
  <c r="A1149" i="1"/>
  <c r="O1130" i="1"/>
  <c r="AG1127" i="1"/>
  <c r="B1126" i="1"/>
  <c r="E1147" i="1"/>
  <c r="P1131" i="1" l="1"/>
  <c r="P1132" i="1" s="1"/>
  <c r="P1133" i="1" s="1"/>
  <c r="P1134" i="1" s="1"/>
  <c r="J1131" i="1"/>
  <c r="R1131" i="1"/>
  <c r="V1131" i="1" s="1"/>
  <c r="AB1154" i="1"/>
  <c r="M1134" i="1"/>
  <c r="N1134" i="1" s="1"/>
  <c r="Q1134" i="1"/>
  <c r="L1135" i="1"/>
  <c r="R1130" i="1"/>
  <c r="V1130" i="1" s="1"/>
  <c r="K1149" i="1"/>
  <c r="A1150" i="1"/>
  <c r="X1149" i="1"/>
  <c r="E1148" i="1"/>
  <c r="B1127" i="1"/>
  <c r="Z1148" i="1"/>
  <c r="AA1148" i="1" s="1"/>
  <c r="AH1148" i="1" s="1"/>
  <c r="I1149" i="1"/>
  <c r="H1149" i="1" s="1"/>
  <c r="Y1148" i="1"/>
  <c r="C1149" i="1"/>
  <c r="AJ1149" i="1"/>
  <c r="AG1128" i="1"/>
  <c r="B1128" i="1" s="1"/>
  <c r="F1132" i="1"/>
  <c r="O1132" i="1" s="1"/>
  <c r="R1132" i="1" s="1"/>
  <c r="V1132" i="1" s="1"/>
  <c r="G1133" i="1"/>
  <c r="AC1133" i="1"/>
  <c r="AE1133" i="1" s="1"/>
  <c r="T1129" i="1"/>
  <c r="S1130" i="1"/>
  <c r="U1129" i="1"/>
  <c r="W1129" i="1" s="1"/>
  <c r="AG1129" i="1" l="1"/>
  <c r="B1129" i="1" s="1"/>
  <c r="F1133" i="1"/>
  <c r="O1133" i="1" s="1"/>
  <c r="R1133" i="1" s="1"/>
  <c r="V1133" i="1" s="1"/>
  <c r="E1149" i="1"/>
  <c r="M1135" i="1"/>
  <c r="N1135" i="1" s="1"/>
  <c r="P1135" i="1"/>
  <c r="Q1135" i="1"/>
  <c r="L1136" i="1"/>
  <c r="AB1155" i="1"/>
  <c r="J1132" i="1"/>
  <c r="I1150" i="1"/>
  <c r="H1150" i="1" s="1"/>
  <c r="Y1149" i="1"/>
  <c r="C1150" i="1"/>
  <c r="Z1149" i="1"/>
  <c r="AA1149" i="1" s="1"/>
  <c r="AH1149" i="1" s="1"/>
  <c r="AJ1150" i="1"/>
  <c r="U1130" i="1"/>
  <c r="W1130" i="1" s="1"/>
  <c r="T1130" i="1"/>
  <c r="AF1130" i="1" s="1"/>
  <c r="S1131" i="1"/>
  <c r="AF1129" i="1"/>
  <c r="AA1129" i="1"/>
  <c r="K1150" i="1"/>
  <c r="X1150" i="1"/>
  <c r="A1151" i="1"/>
  <c r="AC1134" i="1"/>
  <c r="AE1134" i="1" s="1"/>
  <c r="G1134" i="1"/>
  <c r="J1133" i="1" l="1"/>
  <c r="AH1129" i="1"/>
  <c r="AG1130" i="1"/>
  <c r="E1150" i="1"/>
  <c r="U1131" i="1"/>
  <c r="W1131" i="1" s="1"/>
  <c r="T1131" i="1"/>
  <c r="AF1131" i="1" s="1"/>
  <c r="S1132" i="1"/>
  <c r="A1152" i="1"/>
  <c r="X1151" i="1"/>
  <c r="K1151" i="1"/>
  <c r="AC1135" i="1"/>
  <c r="AE1135" i="1" s="1"/>
  <c r="G1135" i="1"/>
  <c r="Z1150" i="1"/>
  <c r="AA1150" i="1" s="1"/>
  <c r="AH1150" i="1" s="1"/>
  <c r="AJ1151" i="1"/>
  <c r="I1151" i="1"/>
  <c r="H1151" i="1" s="1"/>
  <c r="C1151" i="1"/>
  <c r="Y1150" i="1"/>
  <c r="AB1156" i="1"/>
  <c r="F1134" i="1"/>
  <c r="O1134" i="1" s="1"/>
  <c r="R1134" i="1" s="1"/>
  <c r="V1134" i="1" s="1"/>
  <c r="M1136" i="1"/>
  <c r="N1136" i="1" s="1"/>
  <c r="P1136" i="1"/>
  <c r="Q1136" i="1"/>
  <c r="L1137" i="1"/>
  <c r="U1132" i="1" l="1"/>
  <c r="W1132" i="1" s="1"/>
  <c r="T1132" i="1"/>
  <c r="AF1132" i="1" s="1"/>
  <c r="S1133" i="1"/>
  <c r="M1137" i="1"/>
  <c r="N1137" i="1" s="1"/>
  <c r="P1137" i="1"/>
  <c r="Q1137" i="1"/>
  <c r="L1138" i="1"/>
  <c r="F1135" i="1"/>
  <c r="J1135" i="1" s="1"/>
  <c r="Z1151" i="1"/>
  <c r="AA1151" i="1" s="1"/>
  <c r="AH1151" i="1" s="1"/>
  <c r="C1152" i="1"/>
  <c r="AJ1152" i="1"/>
  <c r="I1152" i="1"/>
  <c r="H1152" i="1" s="1"/>
  <c r="Y1151" i="1"/>
  <c r="AC1136" i="1"/>
  <c r="AE1136" i="1" s="1"/>
  <c r="G1136" i="1"/>
  <c r="AG1131" i="1"/>
  <c r="B1131" i="1" s="1"/>
  <c r="E1151" i="1"/>
  <c r="J1134" i="1"/>
  <c r="AB1157" i="1"/>
  <c r="A1153" i="1"/>
  <c r="X1152" i="1"/>
  <c r="K1152" i="1"/>
  <c r="B1130" i="1"/>
  <c r="C1153" i="1" l="1"/>
  <c r="Z1152" i="1"/>
  <c r="AA1152" i="1" s="1"/>
  <c r="AH1152" i="1" s="1"/>
  <c r="AJ1153" i="1"/>
  <c r="I1153" i="1"/>
  <c r="H1153" i="1" s="1"/>
  <c r="Y1152" i="1"/>
  <c r="O1135" i="1"/>
  <c r="R1135" i="1" s="1"/>
  <c r="V1135" i="1" s="1"/>
  <c r="U1133" i="1"/>
  <c r="W1133" i="1" s="1"/>
  <c r="T1133" i="1"/>
  <c r="AF1133" i="1" s="1"/>
  <c r="S1134" i="1"/>
  <c r="X1153" i="1"/>
  <c r="K1153" i="1"/>
  <c r="A1154" i="1"/>
  <c r="AC1137" i="1"/>
  <c r="AE1137" i="1" s="1"/>
  <c r="G1137" i="1"/>
  <c r="AG1132" i="1"/>
  <c r="B1132" i="1" s="1"/>
  <c r="AB1158" i="1"/>
  <c r="F1136" i="1"/>
  <c r="O1136" i="1" s="1"/>
  <c r="R1136" i="1" s="1"/>
  <c r="V1136" i="1" s="1"/>
  <c r="E1152" i="1"/>
  <c r="M1138" i="1"/>
  <c r="N1138" i="1" s="1"/>
  <c r="P1138" i="1"/>
  <c r="Q1138" i="1"/>
  <c r="L1139" i="1"/>
  <c r="J1136" i="1" l="1"/>
  <c r="M1139" i="1"/>
  <c r="N1139" i="1" s="1"/>
  <c r="P1139" i="1"/>
  <c r="Q1139" i="1"/>
  <c r="L1140" i="1"/>
  <c r="I1154" i="1"/>
  <c r="H1154" i="1" s="1"/>
  <c r="Y1153" i="1"/>
  <c r="C1154" i="1"/>
  <c r="AJ1154" i="1"/>
  <c r="Z1153" i="1"/>
  <c r="AA1153" i="1" s="1"/>
  <c r="AH1153" i="1" s="1"/>
  <c r="U1134" i="1"/>
  <c r="W1134" i="1" s="1"/>
  <c r="T1134" i="1"/>
  <c r="AF1134" i="1" s="1"/>
  <c r="S1135" i="1"/>
  <c r="E1153" i="1"/>
  <c r="AC1138" i="1"/>
  <c r="AE1138" i="1" s="1"/>
  <c r="G1138" i="1"/>
  <c r="AB1159" i="1"/>
  <c r="F1137" i="1"/>
  <c r="J1137" i="1" s="1"/>
  <c r="K1154" i="1"/>
  <c r="A1155" i="1"/>
  <c r="X1154" i="1"/>
  <c r="AG1133" i="1"/>
  <c r="B1133" i="1" s="1"/>
  <c r="O1137" i="1" l="1"/>
  <c r="R1137" i="1" s="1"/>
  <c r="V1137" i="1" s="1"/>
  <c r="Z1154" i="1"/>
  <c r="AA1154" i="1" s="1"/>
  <c r="AH1154" i="1" s="1"/>
  <c r="C1155" i="1"/>
  <c r="AJ1155" i="1"/>
  <c r="Y1154" i="1"/>
  <c r="I1155" i="1"/>
  <c r="H1155" i="1" s="1"/>
  <c r="F1138" i="1"/>
  <c r="O1138" i="1" s="1"/>
  <c r="R1138" i="1" s="1"/>
  <c r="V1138" i="1" s="1"/>
  <c r="U1135" i="1"/>
  <c r="W1135" i="1" s="1"/>
  <c r="T1135" i="1"/>
  <c r="AF1135" i="1" s="1"/>
  <c r="S1136" i="1"/>
  <c r="AC1139" i="1"/>
  <c r="AE1139" i="1" s="1"/>
  <c r="G1139" i="1"/>
  <c r="AB1160" i="1"/>
  <c r="K1155" i="1"/>
  <c r="A1156" i="1"/>
  <c r="X1155" i="1"/>
  <c r="AG1134" i="1"/>
  <c r="B1134" i="1" s="1"/>
  <c r="E1154" i="1"/>
  <c r="M1140" i="1"/>
  <c r="N1140" i="1" s="1"/>
  <c r="P1140" i="1"/>
  <c r="Q1140" i="1"/>
  <c r="L1141" i="1"/>
  <c r="J1138" i="1" l="1"/>
  <c r="Z1155" i="1"/>
  <c r="AA1155" i="1" s="1"/>
  <c r="AH1155" i="1" s="1"/>
  <c r="C1156" i="1"/>
  <c r="AJ1156" i="1"/>
  <c r="I1156" i="1"/>
  <c r="H1156" i="1" s="1"/>
  <c r="Y1155" i="1"/>
  <c r="AB1161" i="1"/>
  <c r="U1136" i="1"/>
  <c r="W1136" i="1" s="1"/>
  <c r="T1136" i="1"/>
  <c r="AF1136" i="1" s="1"/>
  <c r="S1137" i="1"/>
  <c r="E1155" i="1"/>
  <c r="AC1140" i="1"/>
  <c r="AE1140" i="1" s="1"/>
  <c r="G1140" i="1"/>
  <c r="X1156" i="1"/>
  <c r="K1156" i="1"/>
  <c r="A1157" i="1"/>
  <c r="M1141" i="1"/>
  <c r="N1141" i="1" s="1"/>
  <c r="P1141" i="1"/>
  <c r="Q1141" i="1"/>
  <c r="L1142" i="1"/>
  <c r="F1139" i="1"/>
  <c r="J1139" i="1" s="1"/>
  <c r="AG1135" i="1"/>
  <c r="B1135" i="1" s="1"/>
  <c r="O1139" i="1" l="1"/>
  <c r="R1139" i="1" s="1"/>
  <c r="V1139" i="1" s="1"/>
  <c r="C1157" i="1"/>
  <c r="Y1156" i="1"/>
  <c r="AJ1157" i="1"/>
  <c r="Z1156" i="1"/>
  <c r="AA1156" i="1" s="1"/>
  <c r="AH1156" i="1" s="1"/>
  <c r="I1157" i="1"/>
  <c r="H1157" i="1" s="1"/>
  <c r="U1137" i="1"/>
  <c r="W1137" i="1" s="1"/>
  <c r="T1137" i="1"/>
  <c r="AF1137" i="1" s="1"/>
  <c r="S1138" i="1"/>
  <c r="AB1162" i="1"/>
  <c r="AC1141" i="1"/>
  <c r="AE1141" i="1" s="1"/>
  <c r="G1141" i="1"/>
  <c r="E1156" i="1"/>
  <c r="M1142" i="1"/>
  <c r="N1142" i="1" s="1"/>
  <c r="P1142" i="1"/>
  <c r="Q1142" i="1"/>
  <c r="L1143" i="1"/>
  <c r="X1157" i="1"/>
  <c r="K1157" i="1"/>
  <c r="A1158" i="1"/>
  <c r="F1140" i="1"/>
  <c r="J1140" i="1" s="1"/>
  <c r="AG1136" i="1"/>
  <c r="M1143" i="1" l="1"/>
  <c r="N1143" i="1" s="1"/>
  <c r="P1143" i="1"/>
  <c r="Q1143" i="1"/>
  <c r="L1144" i="1"/>
  <c r="AG1137" i="1"/>
  <c r="B1137" i="1" s="1"/>
  <c r="E1157" i="1"/>
  <c r="AC1142" i="1"/>
  <c r="AE1142" i="1" s="1"/>
  <c r="G1142" i="1"/>
  <c r="A1159" i="1"/>
  <c r="X1158" i="1"/>
  <c r="K1158" i="1"/>
  <c r="AB1163" i="1"/>
  <c r="AJ1158" i="1"/>
  <c r="I1158" i="1"/>
  <c r="H1158" i="1" s="1"/>
  <c r="Y1157" i="1"/>
  <c r="Z1157" i="1"/>
  <c r="AA1157" i="1" s="1"/>
  <c r="AH1157" i="1" s="1"/>
  <c r="C1158" i="1"/>
  <c r="B1136" i="1"/>
  <c r="O1140" i="1"/>
  <c r="R1140" i="1" s="1"/>
  <c r="V1140" i="1" s="1"/>
  <c r="F1141" i="1"/>
  <c r="O1141" i="1" s="1"/>
  <c r="R1141" i="1" s="1"/>
  <c r="V1141" i="1" s="1"/>
  <c r="U1138" i="1"/>
  <c r="W1138" i="1" s="1"/>
  <c r="T1138" i="1"/>
  <c r="AF1138" i="1" s="1"/>
  <c r="S1139" i="1"/>
  <c r="J1141" i="1" l="1"/>
  <c r="AG1138" i="1"/>
  <c r="B1138" i="1" s="1"/>
  <c r="C1159" i="1"/>
  <c r="Y1158" i="1"/>
  <c r="AJ1159" i="1"/>
  <c r="I1159" i="1"/>
  <c r="H1159" i="1" s="1"/>
  <c r="Z1158" i="1"/>
  <c r="AA1158" i="1" s="1"/>
  <c r="AH1158" i="1" s="1"/>
  <c r="AC1143" i="1"/>
  <c r="AE1143" i="1" s="1"/>
  <c r="G1143" i="1"/>
  <c r="U1139" i="1"/>
  <c r="W1139" i="1" s="1"/>
  <c r="T1139" i="1"/>
  <c r="AF1139" i="1" s="1"/>
  <c r="S1140" i="1"/>
  <c r="X1159" i="1"/>
  <c r="K1159" i="1"/>
  <c r="A1160" i="1"/>
  <c r="M1144" i="1"/>
  <c r="N1144" i="1" s="1"/>
  <c r="P1144" i="1"/>
  <c r="Q1144" i="1"/>
  <c r="L1145" i="1"/>
  <c r="AB1164" i="1"/>
  <c r="E1158" i="1"/>
  <c r="F1142" i="1"/>
  <c r="J1142" i="1" s="1"/>
  <c r="M1145" i="1" l="1"/>
  <c r="N1145" i="1" s="1"/>
  <c r="P1145" i="1"/>
  <c r="Q1145" i="1"/>
  <c r="L1146" i="1"/>
  <c r="X1160" i="1"/>
  <c r="K1160" i="1"/>
  <c r="A1161" i="1"/>
  <c r="U1140" i="1"/>
  <c r="W1140" i="1" s="1"/>
  <c r="T1140" i="1"/>
  <c r="AF1140" i="1" s="1"/>
  <c r="S1141" i="1"/>
  <c r="F1143" i="1"/>
  <c r="J1143" i="1" s="1"/>
  <c r="O1142" i="1"/>
  <c r="R1142" i="1" s="1"/>
  <c r="V1142" i="1" s="1"/>
  <c r="AB1165" i="1"/>
  <c r="AG1139" i="1"/>
  <c r="AC1144" i="1"/>
  <c r="AE1144" i="1" s="1"/>
  <c r="G1144" i="1"/>
  <c r="I1160" i="1"/>
  <c r="H1160" i="1" s="1"/>
  <c r="Z1159" i="1"/>
  <c r="Y1159" i="1"/>
  <c r="C1160" i="1"/>
  <c r="AJ1160" i="1"/>
  <c r="E1159" i="1"/>
  <c r="O1143" i="1" l="1"/>
  <c r="R1143" i="1" s="1"/>
  <c r="V1143" i="1" s="1"/>
  <c r="U1141" i="1"/>
  <c r="W1141" i="1" s="1"/>
  <c r="T1141" i="1"/>
  <c r="AF1141" i="1" s="1"/>
  <c r="S1142" i="1"/>
  <c r="AC1145" i="1"/>
  <c r="AE1145" i="1" s="1"/>
  <c r="G1145" i="1"/>
  <c r="AB1166" i="1"/>
  <c r="AG1140" i="1"/>
  <c r="B1140" i="1" s="1"/>
  <c r="C1161" i="1"/>
  <c r="Y1160" i="1"/>
  <c r="AJ1161" i="1"/>
  <c r="I1161" i="1"/>
  <c r="H1161" i="1" s="1"/>
  <c r="Z1160" i="1"/>
  <c r="AA1160" i="1" s="1"/>
  <c r="AH1160" i="1" s="1"/>
  <c r="F1144" i="1"/>
  <c r="O1144" i="1" s="1"/>
  <c r="R1144" i="1" s="1"/>
  <c r="V1144" i="1" s="1"/>
  <c r="B1139" i="1"/>
  <c r="X1161" i="1"/>
  <c r="K1161" i="1"/>
  <c r="A1162" i="1"/>
  <c r="M1146" i="1"/>
  <c r="N1146" i="1" s="1"/>
  <c r="P1146" i="1"/>
  <c r="Q1146" i="1"/>
  <c r="L1147" i="1"/>
  <c r="J1144" i="1" l="1"/>
  <c r="M1147" i="1"/>
  <c r="N1147" i="1" s="1"/>
  <c r="P1147" i="1"/>
  <c r="Q1147" i="1"/>
  <c r="L1148" i="1"/>
  <c r="X1162" i="1"/>
  <c r="K1162" i="1"/>
  <c r="A1163" i="1"/>
  <c r="AB1167" i="1"/>
  <c r="F1145" i="1"/>
  <c r="J1145" i="1" s="1"/>
  <c r="AG1141" i="1"/>
  <c r="B1141" i="1" s="1"/>
  <c r="AC1146" i="1"/>
  <c r="AE1146" i="1" s="1"/>
  <c r="G1146" i="1"/>
  <c r="Y1161" i="1"/>
  <c r="AJ1162" i="1"/>
  <c r="Z1161" i="1"/>
  <c r="AA1161" i="1" s="1"/>
  <c r="AH1161" i="1" s="1"/>
  <c r="I1162" i="1"/>
  <c r="H1162" i="1" s="1"/>
  <c r="C1162" i="1"/>
  <c r="U1142" i="1"/>
  <c r="W1142" i="1" s="1"/>
  <c r="T1142" i="1"/>
  <c r="AF1142" i="1" s="1"/>
  <c r="S1143" i="1"/>
  <c r="O1145" i="1" l="1"/>
  <c r="R1145" i="1" s="1"/>
  <c r="V1145" i="1" s="1"/>
  <c r="AG1142" i="1"/>
  <c r="B1142" i="1" s="1"/>
  <c r="AB1168" i="1"/>
  <c r="K1163" i="1"/>
  <c r="A1164" i="1"/>
  <c r="X1163" i="1"/>
  <c r="M1148" i="1"/>
  <c r="N1148" i="1" s="1"/>
  <c r="P1148" i="1"/>
  <c r="Q1148" i="1"/>
  <c r="L1149" i="1"/>
  <c r="U1143" i="1"/>
  <c r="W1143" i="1" s="1"/>
  <c r="T1143" i="1"/>
  <c r="AF1143" i="1" s="1"/>
  <c r="S1144" i="1"/>
  <c r="F1146" i="1"/>
  <c r="O1146" i="1" s="1"/>
  <c r="R1146" i="1" s="1"/>
  <c r="V1146" i="1" s="1"/>
  <c r="Y1162" i="1"/>
  <c r="C1163" i="1"/>
  <c r="Z1162" i="1"/>
  <c r="AA1162" i="1" s="1"/>
  <c r="AH1162" i="1" s="1"/>
  <c r="AJ1163" i="1"/>
  <c r="I1163" i="1"/>
  <c r="H1163" i="1" s="1"/>
  <c r="AC1147" i="1"/>
  <c r="AE1147" i="1" s="1"/>
  <c r="G1147" i="1"/>
  <c r="J1146" i="1" l="1"/>
  <c r="U1144" i="1"/>
  <c r="W1144" i="1" s="1"/>
  <c r="T1144" i="1"/>
  <c r="AF1144" i="1" s="1"/>
  <c r="S1145" i="1"/>
  <c r="M1149" i="1"/>
  <c r="N1149" i="1" s="1"/>
  <c r="P1149" i="1"/>
  <c r="Q1149" i="1"/>
  <c r="L1150" i="1"/>
  <c r="Z1163" i="1"/>
  <c r="AA1163" i="1" s="1"/>
  <c r="AH1163" i="1" s="1"/>
  <c r="I1164" i="1"/>
  <c r="H1164" i="1" s="1"/>
  <c r="C1164" i="1"/>
  <c r="Y1163" i="1"/>
  <c r="AJ1164" i="1"/>
  <c r="AB1169" i="1"/>
  <c r="A1165" i="1"/>
  <c r="K1164" i="1"/>
  <c r="X1164" i="1"/>
  <c r="F1147" i="1"/>
  <c r="O1147" i="1" s="1"/>
  <c r="R1147" i="1" s="1"/>
  <c r="V1147" i="1" s="1"/>
  <c r="AG1143" i="1"/>
  <c r="AC1148" i="1"/>
  <c r="AE1148" i="1" s="1"/>
  <c r="G1148" i="1"/>
  <c r="J1147" i="1" l="1"/>
  <c r="AC1149" i="1"/>
  <c r="AE1149" i="1" s="1"/>
  <c r="G1149" i="1"/>
  <c r="X1165" i="1"/>
  <c r="K1165" i="1"/>
  <c r="A1166" i="1"/>
  <c r="U1145" i="1"/>
  <c r="W1145" i="1" s="1"/>
  <c r="T1145" i="1"/>
  <c r="AF1145" i="1" s="1"/>
  <c r="S1146" i="1"/>
  <c r="F1148" i="1"/>
  <c r="O1148" i="1" s="1"/>
  <c r="R1148" i="1" s="1"/>
  <c r="V1148" i="1" s="1"/>
  <c r="Z1164" i="1"/>
  <c r="AA1164" i="1" s="1"/>
  <c r="AH1164" i="1" s="1"/>
  <c r="AJ1165" i="1"/>
  <c r="I1165" i="1"/>
  <c r="H1165" i="1" s="1"/>
  <c r="Y1164" i="1"/>
  <c r="C1165" i="1"/>
  <c r="M1150" i="1"/>
  <c r="N1150" i="1" s="1"/>
  <c r="P1150" i="1"/>
  <c r="Q1150" i="1"/>
  <c r="L1151" i="1"/>
  <c r="B1143" i="1"/>
  <c r="AB1170" i="1"/>
  <c r="AG1144" i="1"/>
  <c r="B1144" i="1" s="1"/>
  <c r="J1148" i="1" l="1"/>
  <c r="M1151" i="1"/>
  <c r="N1151" i="1" s="1"/>
  <c r="P1151" i="1"/>
  <c r="Q1151" i="1"/>
  <c r="L1152" i="1"/>
  <c r="U1146" i="1"/>
  <c r="W1146" i="1" s="1"/>
  <c r="T1146" i="1"/>
  <c r="AF1146" i="1" s="1"/>
  <c r="S1147" i="1"/>
  <c r="Y1165" i="1"/>
  <c r="C1166" i="1"/>
  <c r="Z1165" i="1"/>
  <c r="AA1165" i="1" s="1"/>
  <c r="AH1165" i="1" s="1"/>
  <c r="AJ1166" i="1"/>
  <c r="I1166" i="1"/>
  <c r="H1166" i="1" s="1"/>
  <c r="X1166" i="1"/>
  <c r="K1166" i="1"/>
  <c r="A1167" i="1"/>
  <c r="AB1171" i="1"/>
  <c r="AG1145" i="1"/>
  <c r="F1149" i="1"/>
  <c r="J1149" i="1" s="1"/>
  <c r="AC1150" i="1"/>
  <c r="AE1150" i="1" s="1"/>
  <c r="G1150" i="1"/>
  <c r="F1150" i="1" l="1"/>
  <c r="O1150" i="1" s="1"/>
  <c r="R1150" i="1" s="1"/>
  <c r="V1150" i="1" s="1"/>
  <c r="AJ1167" i="1"/>
  <c r="I1167" i="1"/>
  <c r="H1167" i="1" s="1"/>
  <c r="Y1166" i="1"/>
  <c r="C1167" i="1"/>
  <c r="Z1166" i="1"/>
  <c r="AA1166" i="1" s="1"/>
  <c r="AH1166" i="1" s="1"/>
  <c r="AG1146" i="1"/>
  <c r="B1146" i="1" s="1"/>
  <c r="AC1151" i="1"/>
  <c r="AE1151" i="1" s="1"/>
  <c r="G1151" i="1"/>
  <c r="O1149" i="1"/>
  <c r="R1149" i="1" s="1"/>
  <c r="V1149" i="1" s="1"/>
  <c r="B1145" i="1"/>
  <c r="AB1172" i="1"/>
  <c r="K1167" i="1"/>
  <c r="A1168" i="1"/>
  <c r="X1167" i="1"/>
  <c r="U1147" i="1"/>
  <c r="W1147" i="1" s="1"/>
  <c r="T1147" i="1"/>
  <c r="AF1147" i="1" s="1"/>
  <c r="S1148" i="1"/>
  <c r="M1152" i="1"/>
  <c r="N1152" i="1" s="1"/>
  <c r="P1152" i="1"/>
  <c r="Q1152" i="1"/>
  <c r="L1153" i="1"/>
  <c r="AG1147" i="1" l="1"/>
  <c r="B1147" i="1" s="1"/>
  <c r="AB1173" i="1"/>
  <c r="J1150" i="1"/>
  <c r="AC1152" i="1"/>
  <c r="AE1152" i="1" s="1"/>
  <c r="G1152" i="1"/>
  <c r="M1153" i="1"/>
  <c r="N1153" i="1" s="1"/>
  <c r="P1153" i="1"/>
  <c r="Q1153" i="1"/>
  <c r="L1154" i="1"/>
  <c r="U1148" i="1"/>
  <c r="W1148" i="1" s="1"/>
  <c r="T1148" i="1"/>
  <c r="AF1148" i="1" s="1"/>
  <c r="S1149" i="1"/>
  <c r="Y1167" i="1"/>
  <c r="AJ1168" i="1"/>
  <c r="Z1167" i="1"/>
  <c r="AA1167" i="1" s="1"/>
  <c r="AH1167" i="1" s="1"/>
  <c r="I1168" i="1"/>
  <c r="H1168" i="1" s="1"/>
  <c r="C1168" i="1"/>
  <c r="F1151" i="1"/>
  <c r="O1151" i="1" s="1"/>
  <c r="R1151" i="1" s="1"/>
  <c r="V1151" i="1" s="1"/>
  <c r="A1169" i="1"/>
  <c r="X1168" i="1"/>
  <c r="K1168" i="1"/>
  <c r="J1151" i="1" l="1"/>
  <c r="AG1148" i="1"/>
  <c r="B1148" i="1" s="1"/>
  <c r="M1154" i="1"/>
  <c r="N1154" i="1" s="1"/>
  <c r="P1154" i="1"/>
  <c r="Q1154" i="1"/>
  <c r="L1155" i="1"/>
  <c r="F1152" i="1"/>
  <c r="J1152" i="1" s="1"/>
  <c r="U1149" i="1"/>
  <c r="W1149" i="1" s="1"/>
  <c r="T1149" i="1"/>
  <c r="AF1149" i="1" s="1"/>
  <c r="S1150" i="1"/>
  <c r="Y1168" i="1"/>
  <c r="C1169" i="1"/>
  <c r="AJ1169" i="1"/>
  <c r="I1169" i="1"/>
  <c r="H1169" i="1" s="1"/>
  <c r="Z1168" i="1"/>
  <c r="AA1168" i="1" s="1"/>
  <c r="AH1168" i="1" s="1"/>
  <c r="X1169" i="1"/>
  <c r="K1169" i="1"/>
  <c r="A1170" i="1"/>
  <c r="AC1153" i="1"/>
  <c r="AE1153" i="1" s="1"/>
  <c r="G1153" i="1"/>
  <c r="AB1174" i="1"/>
  <c r="O1152" i="1" l="1"/>
  <c r="R1152" i="1" s="1"/>
  <c r="V1152" i="1" s="1"/>
  <c r="AC1154" i="1"/>
  <c r="AE1154" i="1" s="1"/>
  <c r="G1154" i="1"/>
  <c r="AG1149" i="1"/>
  <c r="F1153" i="1"/>
  <c r="O1153" i="1" s="1"/>
  <c r="R1153" i="1" s="1"/>
  <c r="V1153" i="1" s="1"/>
  <c r="Z1169" i="1"/>
  <c r="AA1169" i="1" s="1"/>
  <c r="AH1169" i="1" s="1"/>
  <c r="C1170" i="1"/>
  <c r="AJ1170" i="1"/>
  <c r="Y1169" i="1"/>
  <c r="I1170" i="1"/>
  <c r="H1170" i="1" s="1"/>
  <c r="U1150" i="1"/>
  <c r="W1150" i="1" s="1"/>
  <c r="T1150" i="1"/>
  <c r="AF1150" i="1" s="1"/>
  <c r="S1151" i="1"/>
  <c r="M1155" i="1"/>
  <c r="N1155" i="1" s="1"/>
  <c r="P1155" i="1"/>
  <c r="Q1155" i="1"/>
  <c r="L1156" i="1"/>
  <c r="AB1175" i="1"/>
  <c r="X1170" i="1"/>
  <c r="K1170" i="1"/>
  <c r="A1171" i="1"/>
  <c r="J1153" i="1" l="1"/>
  <c r="C1171" i="1"/>
  <c r="Z1170" i="1"/>
  <c r="AA1170" i="1" s="1"/>
  <c r="AH1170" i="1" s="1"/>
  <c r="AJ1171" i="1"/>
  <c r="I1171" i="1"/>
  <c r="H1171" i="1" s="1"/>
  <c r="Y1170" i="1"/>
  <c r="AG1150" i="1"/>
  <c r="B1150" i="1" s="1"/>
  <c r="F1154" i="1"/>
  <c r="J1154" i="1" s="1"/>
  <c r="AC1155" i="1"/>
  <c r="AE1155" i="1" s="1"/>
  <c r="G1155" i="1"/>
  <c r="X1171" i="1"/>
  <c r="K1171" i="1"/>
  <c r="A1172" i="1"/>
  <c r="AB1176" i="1"/>
  <c r="M1156" i="1"/>
  <c r="N1156" i="1" s="1"/>
  <c r="P1156" i="1"/>
  <c r="Q1156" i="1"/>
  <c r="L1157" i="1"/>
  <c r="U1151" i="1"/>
  <c r="W1151" i="1" s="1"/>
  <c r="T1151" i="1"/>
  <c r="AF1151" i="1" s="1"/>
  <c r="S1152" i="1"/>
  <c r="B1149" i="1"/>
  <c r="O1154" i="1" l="1"/>
  <c r="R1154" i="1" s="1"/>
  <c r="V1154" i="1" s="1"/>
  <c r="Y1171" i="1"/>
  <c r="I1172" i="1"/>
  <c r="H1172" i="1" s="1"/>
  <c r="Z1171" i="1"/>
  <c r="AA1171" i="1" s="1"/>
  <c r="AH1171" i="1" s="1"/>
  <c r="C1172" i="1"/>
  <c r="AJ1172" i="1"/>
  <c r="U1152" i="1"/>
  <c r="W1152" i="1" s="1"/>
  <c r="T1152" i="1"/>
  <c r="AF1152" i="1" s="1"/>
  <c r="S1153" i="1"/>
  <c r="AB1177" i="1"/>
  <c r="X1172" i="1"/>
  <c r="K1172" i="1"/>
  <c r="A1173" i="1"/>
  <c r="F1155" i="1"/>
  <c r="J1155" i="1" s="1"/>
  <c r="M1157" i="1"/>
  <c r="N1157" i="1" s="1"/>
  <c r="P1157" i="1"/>
  <c r="Q1157" i="1"/>
  <c r="L1158" i="1"/>
  <c r="AG1151" i="1"/>
  <c r="B1151" i="1" s="1"/>
  <c r="AC1156" i="1"/>
  <c r="AE1156" i="1" s="1"/>
  <c r="G1156" i="1"/>
  <c r="AJ1173" i="1" l="1"/>
  <c r="Y1172" i="1"/>
  <c r="I1173" i="1"/>
  <c r="H1173" i="1" s="1"/>
  <c r="C1173" i="1"/>
  <c r="Z1172" i="1"/>
  <c r="AA1172" i="1" s="1"/>
  <c r="AH1172" i="1" s="1"/>
  <c r="AG1152" i="1"/>
  <c r="B1152" i="1" s="1"/>
  <c r="M1158" i="1"/>
  <c r="N1158" i="1" s="1"/>
  <c r="P1158" i="1"/>
  <c r="Q1158" i="1"/>
  <c r="L1159" i="1"/>
  <c r="A1174" i="1"/>
  <c r="K1173" i="1"/>
  <c r="X1173" i="1"/>
  <c r="AB1178" i="1"/>
  <c r="F1156" i="1"/>
  <c r="O1156" i="1" s="1"/>
  <c r="R1156" i="1" s="1"/>
  <c r="V1156" i="1" s="1"/>
  <c r="O1155" i="1"/>
  <c r="R1155" i="1" s="1"/>
  <c r="V1155" i="1" s="1"/>
  <c r="U1153" i="1"/>
  <c r="W1153" i="1" s="1"/>
  <c r="T1153" i="1"/>
  <c r="AF1153" i="1" s="1"/>
  <c r="S1154" i="1"/>
  <c r="AC1157" i="1"/>
  <c r="AE1157" i="1" s="1"/>
  <c r="G1157" i="1"/>
  <c r="AG1153" i="1" l="1"/>
  <c r="B1153" i="1" s="1"/>
  <c r="AC1158" i="1"/>
  <c r="AE1158" i="1" s="1"/>
  <c r="G1158" i="1"/>
  <c r="F1157" i="1"/>
  <c r="J1157" i="1" s="1"/>
  <c r="U1154" i="1"/>
  <c r="W1154" i="1" s="1"/>
  <c r="T1154" i="1"/>
  <c r="AF1154" i="1" s="1"/>
  <c r="S1155" i="1"/>
  <c r="J1156" i="1"/>
  <c r="AB1179" i="1"/>
  <c r="A1175" i="1"/>
  <c r="X1174" i="1"/>
  <c r="K1174" i="1"/>
  <c r="Y1173" i="1"/>
  <c r="C1174" i="1"/>
  <c r="Z1173" i="1"/>
  <c r="AA1173" i="1" s="1"/>
  <c r="AH1173" i="1" s="1"/>
  <c r="AJ1174" i="1"/>
  <c r="I1174" i="1"/>
  <c r="H1174" i="1" s="1"/>
  <c r="M1159" i="1"/>
  <c r="N1159" i="1" s="1"/>
  <c r="P1159" i="1"/>
  <c r="Q1159" i="1"/>
  <c r="L1160" i="1"/>
  <c r="O1157" i="1" l="1"/>
  <c r="R1157" i="1" s="1"/>
  <c r="V1157" i="1" s="1"/>
  <c r="AB1180" i="1"/>
  <c r="AG1154" i="1"/>
  <c r="B1154" i="1" s="1"/>
  <c r="Z1174" i="1"/>
  <c r="AA1174" i="1" s="1"/>
  <c r="AH1174" i="1" s="1"/>
  <c r="C1175" i="1"/>
  <c r="AJ1175" i="1"/>
  <c r="Y1174" i="1"/>
  <c r="I1175" i="1"/>
  <c r="H1175" i="1" s="1"/>
  <c r="AC1159" i="1"/>
  <c r="AE1159" i="1" s="1"/>
  <c r="G1159" i="1"/>
  <c r="X1175" i="1"/>
  <c r="K1175" i="1"/>
  <c r="A1176" i="1"/>
  <c r="U1155" i="1"/>
  <c r="W1155" i="1" s="1"/>
  <c r="T1155" i="1"/>
  <c r="AF1155" i="1" s="1"/>
  <c r="S1156" i="1"/>
  <c r="M1160" i="1"/>
  <c r="N1160" i="1" s="1"/>
  <c r="L1161" i="1"/>
  <c r="F1158" i="1"/>
  <c r="J1158" i="1" s="1"/>
  <c r="O1158" i="1" l="1"/>
  <c r="R1158" i="1" s="1"/>
  <c r="V1158" i="1" s="1"/>
  <c r="U1156" i="1"/>
  <c r="W1156" i="1" s="1"/>
  <c r="T1156" i="1"/>
  <c r="AF1156" i="1" s="1"/>
  <c r="S1157" i="1"/>
  <c r="Y1175" i="1"/>
  <c r="C1176" i="1"/>
  <c r="AJ1176" i="1"/>
  <c r="Z1175" i="1"/>
  <c r="AA1175" i="1" s="1"/>
  <c r="AH1175" i="1" s="1"/>
  <c r="I1176" i="1"/>
  <c r="H1176" i="1" s="1"/>
  <c r="AG1155" i="1"/>
  <c r="B1155" i="1" s="1"/>
  <c r="G1160" i="1"/>
  <c r="AC1160" i="1"/>
  <c r="AE1160" i="1" s="1"/>
  <c r="M1161" i="1"/>
  <c r="N1161" i="1" s="1"/>
  <c r="L1162" i="1"/>
  <c r="K1176" i="1"/>
  <c r="X1176" i="1"/>
  <c r="A1177" i="1"/>
  <c r="F1159" i="1"/>
  <c r="O1159" i="1" s="1"/>
  <c r="AB1181" i="1"/>
  <c r="J1159" i="1" l="1"/>
  <c r="AC1161" i="1"/>
  <c r="AE1161" i="1" s="1"/>
  <c r="G1161" i="1"/>
  <c r="AG1156" i="1"/>
  <c r="B1156" i="1" s="1"/>
  <c r="R1159" i="1"/>
  <c r="P1160" i="1"/>
  <c r="AB1182" i="1"/>
  <c r="M1162" i="1"/>
  <c r="N1162" i="1" s="1"/>
  <c r="L1163" i="1"/>
  <c r="AJ1177" i="1"/>
  <c r="Y1176" i="1"/>
  <c r="I1177" i="1"/>
  <c r="H1177" i="1" s="1"/>
  <c r="C1177" i="1"/>
  <c r="Z1176" i="1"/>
  <c r="AA1176" i="1" s="1"/>
  <c r="AH1176" i="1" s="1"/>
  <c r="X1177" i="1"/>
  <c r="K1177" i="1"/>
  <c r="A1178" i="1"/>
  <c r="F1160" i="1"/>
  <c r="J1160" i="1" s="1"/>
  <c r="U1157" i="1"/>
  <c r="W1157" i="1" s="1"/>
  <c r="T1157" i="1"/>
  <c r="AF1157" i="1" s="1"/>
  <c r="S1158" i="1"/>
  <c r="O1160" i="1" l="1"/>
  <c r="AG1157" i="1"/>
  <c r="B1157" i="1" s="1"/>
  <c r="K1178" i="1"/>
  <c r="A1179" i="1"/>
  <c r="X1178" i="1"/>
  <c r="M1163" i="1"/>
  <c r="N1163" i="1" s="1"/>
  <c r="L1164" i="1"/>
  <c r="AB1183" i="1"/>
  <c r="Q1160" i="1"/>
  <c r="Q1161" i="1" s="1"/>
  <c r="Q1162" i="1" s="1"/>
  <c r="Q1163" i="1" s="1"/>
  <c r="P1161" i="1"/>
  <c r="P1162" i="1" s="1"/>
  <c r="P1163" i="1" s="1"/>
  <c r="F1161" i="1"/>
  <c r="J1161" i="1" s="1"/>
  <c r="AC1162" i="1"/>
  <c r="AE1162" i="1" s="1"/>
  <c r="G1162" i="1"/>
  <c r="S1159" i="1"/>
  <c r="V1159" i="1"/>
  <c r="U1158" i="1"/>
  <c r="W1158" i="1" s="1"/>
  <c r="T1158" i="1"/>
  <c r="AF1158" i="1" s="1"/>
  <c r="Z1177" i="1"/>
  <c r="AA1177" i="1" s="1"/>
  <c r="AH1177" i="1" s="1"/>
  <c r="I1178" i="1"/>
  <c r="H1178" i="1" s="1"/>
  <c r="Y1177" i="1"/>
  <c r="C1178" i="1"/>
  <c r="AJ1178" i="1"/>
  <c r="U1159" i="1" l="1"/>
  <c r="W1159" i="1" s="1"/>
  <c r="T1159" i="1"/>
  <c r="S1160" i="1"/>
  <c r="O1161" i="1"/>
  <c r="R1161" i="1" s="1"/>
  <c r="K1179" i="1"/>
  <c r="X1179" i="1"/>
  <c r="A1180" i="1"/>
  <c r="R1160" i="1"/>
  <c r="AC1163" i="1"/>
  <c r="AE1163" i="1" s="1"/>
  <c r="G1163" i="1"/>
  <c r="AG1158" i="1"/>
  <c r="B1158" i="1" s="1"/>
  <c r="F1162" i="1"/>
  <c r="O1162" i="1" s="1"/>
  <c r="R1162" i="1" s="1"/>
  <c r="AB1184" i="1"/>
  <c r="M1164" i="1"/>
  <c r="N1164" i="1" s="1"/>
  <c r="P1164" i="1"/>
  <c r="Q1164" i="1"/>
  <c r="L1165" i="1"/>
  <c r="C1179" i="1"/>
  <c r="Z1178" i="1"/>
  <c r="AA1178" i="1" s="1"/>
  <c r="AH1178" i="1" s="1"/>
  <c r="AJ1179" i="1"/>
  <c r="I1179" i="1"/>
  <c r="H1179" i="1" s="1"/>
  <c r="Y1178" i="1"/>
  <c r="M1165" i="1" l="1"/>
  <c r="N1165" i="1" s="1"/>
  <c r="P1165" i="1"/>
  <c r="Q1165" i="1"/>
  <c r="L1166" i="1"/>
  <c r="AF1159" i="1"/>
  <c r="AA1159" i="1"/>
  <c r="AB1185" i="1"/>
  <c r="AG1159" i="1"/>
  <c r="B1159" i="1" s="1"/>
  <c r="J1162" i="1"/>
  <c r="K1180" i="1"/>
  <c r="A1181" i="1"/>
  <c r="X1180" i="1"/>
  <c r="AC1164" i="1"/>
  <c r="AE1164" i="1" s="1"/>
  <c r="G1164" i="1"/>
  <c r="F1163" i="1"/>
  <c r="J1163" i="1" s="1"/>
  <c r="Y1179" i="1"/>
  <c r="I1180" i="1"/>
  <c r="H1180" i="1" s="1"/>
  <c r="Z1179" i="1"/>
  <c r="AA1179" i="1" s="1"/>
  <c r="AH1179" i="1" s="1"/>
  <c r="C1180" i="1"/>
  <c r="AJ1180" i="1"/>
  <c r="T1160" i="1"/>
  <c r="AF1160" i="1" s="1"/>
  <c r="S1161" i="1"/>
  <c r="AH1159" i="1" l="1"/>
  <c r="AC1165" i="1"/>
  <c r="AE1165" i="1" s="1"/>
  <c r="G1165" i="1"/>
  <c r="AB1186" i="1"/>
  <c r="M1166" i="1"/>
  <c r="N1166" i="1" s="1"/>
  <c r="P1166" i="1"/>
  <c r="Q1166" i="1"/>
  <c r="L1167" i="1"/>
  <c r="F1164" i="1"/>
  <c r="O1164" i="1" s="1"/>
  <c r="R1164" i="1" s="1"/>
  <c r="T1161" i="1"/>
  <c r="AF1161" i="1" s="1"/>
  <c r="S1162" i="1"/>
  <c r="O1163" i="1"/>
  <c r="R1163" i="1" s="1"/>
  <c r="I1181" i="1"/>
  <c r="H1181" i="1" s="1"/>
  <c r="Y1180" i="1"/>
  <c r="C1181" i="1"/>
  <c r="Z1180" i="1"/>
  <c r="AA1180" i="1" s="1"/>
  <c r="AH1180" i="1" s="1"/>
  <c r="AJ1181" i="1"/>
  <c r="X1181" i="1"/>
  <c r="K1181" i="1"/>
  <c r="A1182" i="1"/>
  <c r="J1164" i="1" l="1"/>
  <c r="Y1181" i="1"/>
  <c r="C1182" i="1"/>
  <c r="Z1181" i="1"/>
  <c r="AA1181" i="1" s="1"/>
  <c r="AH1181" i="1" s="1"/>
  <c r="AJ1182" i="1"/>
  <c r="I1182" i="1"/>
  <c r="H1182" i="1" s="1"/>
  <c r="M1167" i="1"/>
  <c r="N1167" i="1" s="1"/>
  <c r="P1167" i="1"/>
  <c r="Q1167" i="1"/>
  <c r="L1168" i="1"/>
  <c r="F1165" i="1"/>
  <c r="O1165" i="1" s="1"/>
  <c r="R1165" i="1" s="1"/>
  <c r="AB1187" i="1"/>
  <c r="A1183" i="1"/>
  <c r="X1182" i="1"/>
  <c r="K1182" i="1"/>
  <c r="T1162" i="1"/>
  <c r="AF1162" i="1" s="1"/>
  <c r="S1163" i="1"/>
  <c r="AC1166" i="1"/>
  <c r="AE1166" i="1" s="1"/>
  <c r="G1166" i="1"/>
  <c r="J1165" i="1" l="1"/>
  <c r="T1163" i="1"/>
  <c r="AF1163" i="1" s="1"/>
  <c r="S1164" i="1"/>
  <c r="AJ1183" i="1"/>
  <c r="Y1182" i="1"/>
  <c r="I1183" i="1"/>
  <c r="H1183" i="1" s="1"/>
  <c r="Z1182" i="1"/>
  <c r="AA1182" i="1" s="1"/>
  <c r="AH1182" i="1" s="1"/>
  <c r="C1183" i="1"/>
  <c r="AC1167" i="1"/>
  <c r="AE1167" i="1" s="1"/>
  <c r="G1167" i="1"/>
  <c r="X1183" i="1"/>
  <c r="K1183" i="1"/>
  <c r="A1184" i="1"/>
  <c r="AB1188" i="1"/>
  <c r="F1166" i="1"/>
  <c r="O1166" i="1" s="1"/>
  <c r="R1166" i="1" s="1"/>
  <c r="M1168" i="1"/>
  <c r="N1168" i="1" s="1"/>
  <c r="P1168" i="1"/>
  <c r="Q1168" i="1"/>
  <c r="L1169" i="1"/>
  <c r="AC1168" i="1" l="1"/>
  <c r="AE1168" i="1" s="1"/>
  <c r="G1168" i="1"/>
  <c r="J1166" i="1"/>
  <c r="AB1189" i="1"/>
  <c r="Y1183" i="1"/>
  <c r="AJ1184" i="1"/>
  <c r="I1184" i="1"/>
  <c r="H1184" i="1" s="1"/>
  <c r="Z1183" i="1"/>
  <c r="AA1183" i="1" s="1"/>
  <c r="AH1183" i="1" s="1"/>
  <c r="C1184" i="1"/>
  <c r="M1169" i="1"/>
  <c r="N1169" i="1" s="1"/>
  <c r="P1169" i="1"/>
  <c r="Q1169" i="1"/>
  <c r="L1170" i="1"/>
  <c r="X1184" i="1"/>
  <c r="A1185" i="1"/>
  <c r="K1184" i="1"/>
  <c r="F1167" i="1"/>
  <c r="O1167" i="1" s="1"/>
  <c r="R1167" i="1" s="1"/>
  <c r="T1164" i="1"/>
  <c r="AF1164" i="1" s="1"/>
  <c r="S1165" i="1"/>
  <c r="I1185" i="1" l="1"/>
  <c r="H1185" i="1" s="1"/>
  <c r="Y1184" i="1"/>
  <c r="C1185" i="1"/>
  <c r="Z1184" i="1"/>
  <c r="AA1184" i="1" s="1"/>
  <c r="AH1184" i="1" s="1"/>
  <c r="AJ1185" i="1"/>
  <c r="J1167" i="1"/>
  <c r="AB1190" i="1"/>
  <c r="X1185" i="1"/>
  <c r="K1185" i="1"/>
  <c r="A1186" i="1"/>
  <c r="AC1169" i="1"/>
  <c r="AE1169" i="1" s="1"/>
  <c r="G1169" i="1"/>
  <c r="F1168" i="1"/>
  <c r="J1168" i="1" s="1"/>
  <c r="T1165" i="1"/>
  <c r="AF1165" i="1" s="1"/>
  <c r="S1166" i="1"/>
  <c r="M1170" i="1"/>
  <c r="N1170" i="1" s="1"/>
  <c r="P1170" i="1"/>
  <c r="Q1170" i="1"/>
  <c r="L1171" i="1"/>
  <c r="O1168" i="1" l="1"/>
  <c r="R1168" i="1" s="1"/>
  <c r="Z1185" i="1"/>
  <c r="AA1185" i="1" s="1"/>
  <c r="AH1185" i="1" s="1"/>
  <c r="C1186" i="1"/>
  <c r="AJ1186" i="1"/>
  <c r="Y1185" i="1"/>
  <c r="I1186" i="1"/>
  <c r="H1186" i="1" s="1"/>
  <c r="M1171" i="1"/>
  <c r="N1171" i="1" s="1"/>
  <c r="P1171" i="1"/>
  <c r="Q1171" i="1"/>
  <c r="L1172" i="1"/>
  <c r="T1166" i="1"/>
  <c r="AF1166" i="1" s="1"/>
  <c r="S1167" i="1"/>
  <c r="X1186" i="1"/>
  <c r="K1186" i="1"/>
  <c r="A1187" i="1"/>
  <c r="AC1170" i="1"/>
  <c r="AE1170" i="1" s="1"/>
  <c r="G1170" i="1"/>
  <c r="F1169" i="1"/>
  <c r="J1169" i="1" s="1"/>
  <c r="AB1191" i="1"/>
  <c r="O1169" i="1" l="1"/>
  <c r="R1169" i="1" s="1"/>
  <c r="AB1192" i="1"/>
  <c r="F1170" i="1"/>
  <c r="J1170" i="1" s="1"/>
  <c r="K1187" i="1"/>
  <c r="A1188" i="1"/>
  <c r="X1187" i="1"/>
  <c r="T1167" i="1"/>
  <c r="AF1167" i="1" s="1"/>
  <c r="S1168" i="1"/>
  <c r="AC1171" i="1"/>
  <c r="AE1171" i="1" s="1"/>
  <c r="G1171" i="1"/>
  <c r="M1172" i="1"/>
  <c r="N1172" i="1" s="1"/>
  <c r="P1172" i="1"/>
  <c r="Q1172" i="1"/>
  <c r="L1173" i="1"/>
  <c r="Z1186" i="1"/>
  <c r="AA1186" i="1" s="1"/>
  <c r="AH1186" i="1" s="1"/>
  <c r="C1187" i="1"/>
  <c r="AJ1187" i="1"/>
  <c r="Y1186" i="1"/>
  <c r="I1187" i="1"/>
  <c r="H1187" i="1" s="1"/>
  <c r="M1173" i="1" l="1"/>
  <c r="N1173" i="1" s="1"/>
  <c r="P1173" i="1"/>
  <c r="Q1173" i="1"/>
  <c r="L1174" i="1"/>
  <c r="T1168" i="1"/>
  <c r="AF1168" i="1" s="1"/>
  <c r="S1169" i="1"/>
  <c r="K1188" i="1"/>
  <c r="X1188" i="1"/>
  <c r="A1189" i="1"/>
  <c r="F1171" i="1"/>
  <c r="J1171" i="1" s="1"/>
  <c r="AB1193" i="1"/>
  <c r="Y1187" i="1"/>
  <c r="C1188" i="1"/>
  <c r="AJ1188" i="1"/>
  <c r="Z1187" i="1"/>
  <c r="AA1187" i="1" s="1"/>
  <c r="AH1187" i="1" s="1"/>
  <c r="I1188" i="1"/>
  <c r="H1188" i="1" s="1"/>
  <c r="O1170" i="1"/>
  <c r="R1170" i="1" s="1"/>
  <c r="AC1172" i="1"/>
  <c r="AE1172" i="1" s="1"/>
  <c r="G1172" i="1"/>
  <c r="O1171" i="1" l="1"/>
  <c r="R1171" i="1" s="1"/>
  <c r="AB1194" i="1"/>
  <c r="K1189" i="1"/>
  <c r="A1190" i="1"/>
  <c r="X1189" i="1"/>
  <c r="T1169" i="1"/>
  <c r="AF1169" i="1" s="1"/>
  <c r="S1170" i="1"/>
  <c r="C1189" i="1"/>
  <c r="Y1188" i="1"/>
  <c r="AJ1189" i="1"/>
  <c r="I1189" i="1"/>
  <c r="H1189" i="1" s="1"/>
  <c r="Z1188" i="1"/>
  <c r="AA1188" i="1" s="1"/>
  <c r="AH1188" i="1" s="1"/>
  <c r="AC1173" i="1"/>
  <c r="AE1173" i="1" s="1"/>
  <c r="G1173" i="1"/>
  <c r="F1172" i="1"/>
  <c r="O1172" i="1" s="1"/>
  <c r="R1172" i="1" s="1"/>
  <c r="M1174" i="1"/>
  <c r="N1174" i="1" s="1"/>
  <c r="P1174" i="1"/>
  <c r="Q1174" i="1"/>
  <c r="L1175" i="1"/>
  <c r="J1172" i="1" l="1"/>
  <c r="M1175" i="1"/>
  <c r="N1175" i="1" s="1"/>
  <c r="P1175" i="1"/>
  <c r="Q1175" i="1"/>
  <c r="L1176" i="1"/>
  <c r="F1173" i="1"/>
  <c r="O1173" i="1" s="1"/>
  <c r="R1173" i="1" s="1"/>
  <c r="T1170" i="1"/>
  <c r="AF1170" i="1" s="1"/>
  <c r="S1171" i="1"/>
  <c r="Y1189" i="1"/>
  <c r="I1190" i="1"/>
  <c r="H1190" i="1" s="1"/>
  <c r="Z1189" i="1"/>
  <c r="AA1189" i="1" s="1"/>
  <c r="AH1189" i="1" s="1"/>
  <c r="C1190" i="1"/>
  <c r="AJ1190" i="1"/>
  <c r="AC1174" i="1"/>
  <c r="AE1174" i="1" s="1"/>
  <c r="G1174" i="1"/>
  <c r="A1191" i="1"/>
  <c r="K1190" i="1"/>
  <c r="X1190" i="1"/>
  <c r="AB1195" i="1"/>
  <c r="F1174" i="1" l="1"/>
  <c r="O1174" i="1" s="1"/>
  <c r="R1174" i="1" s="1"/>
  <c r="T1171" i="1"/>
  <c r="AF1171" i="1" s="1"/>
  <c r="S1172" i="1"/>
  <c r="M1176" i="1"/>
  <c r="N1176" i="1" s="1"/>
  <c r="P1176" i="1"/>
  <c r="Q1176" i="1"/>
  <c r="L1177" i="1"/>
  <c r="AB1196" i="1"/>
  <c r="X1191" i="1"/>
  <c r="K1191" i="1"/>
  <c r="A1192" i="1"/>
  <c r="J1173" i="1"/>
  <c r="Z1190" i="1"/>
  <c r="AA1190" i="1" s="1"/>
  <c r="AH1190" i="1" s="1"/>
  <c r="C1191" i="1"/>
  <c r="AJ1191" i="1"/>
  <c r="Y1190" i="1"/>
  <c r="I1191" i="1"/>
  <c r="H1191" i="1" s="1"/>
  <c r="AC1175" i="1"/>
  <c r="AE1175" i="1" s="1"/>
  <c r="G1175" i="1"/>
  <c r="J1174" i="1" l="1"/>
  <c r="X1192" i="1"/>
  <c r="K1192" i="1"/>
  <c r="A1193" i="1"/>
  <c r="AB1197" i="1"/>
  <c r="AC1176" i="1"/>
  <c r="AE1176" i="1" s="1"/>
  <c r="G1176" i="1"/>
  <c r="F1175" i="1"/>
  <c r="O1175" i="1" s="1"/>
  <c r="R1175" i="1" s="1"/>
  <c r="Y1191" i="1"/>
  <c r="C1192" i="1"/>
  <c r="Z1191" i="1"/>
  <c r="AA1191" i="1" s="1"/>
  <c r="AH1191" i="1" s="1"/>
  <c r="AJ1192" i="1"/>
  <c r="I1192" i="1"/>
  <c r="H1192" i="1" s="1"/>
  <c r="M1177" i="1"/>
  <c r="N1177" i="1" s="1"/>
  <c r="P1177" i="1"/>
  <c r="Q1177" i="1"/>
  <c r="L1178" i="1"/>
  <c r="T1172" i="1"/>
  <c r="AF1172" i="1" s="1"/>
  <c r="S1173" i="1"/>
  <c r="J1175" i="1" l="1"/>
  <c r="M1178" i="1"/>
  <c r="N1178" i="1" s="1"/>
  <c r="P1178" i="1"/>
  <c r="Q1178" i="1"/>
  <c r="L1179" i="1"/>
  <c r="T1173" i="1"/>
  <c r="AF1173" i="1" s="1"/>
  <c r="S1174" i="1"/>
  <c r="AB1198" i="1"/>
  <c r="Z1192" i="1"/>
  <c r="C1193" i="1"/>
  <c r="AJ1193" i="1"/>
  <c r="I1193" i="1"/>
  <c r="H1193" i="1" s="1"/>
  <c r="Y1192" i="1"/>
  <c r="AC1177" i="1"/>
  <c r="AE1177" i="1" s="1"/>
  <c r="G1177" i="1"/>
  <c r="F1176" i="1"/>
  <c r="O1176" i="1" s="1"/>
  <c r="R1176" i="1" s="1"/>
  <c r="K1193" i="1"/>
  <c r="X1193" i="1"/>
  <c r="A1194" i="1"/>
  <c r="J1176" i="1" l="1"/>
  <c r="C1194" i="1"/>
  <c r="AJ1194" i="1"/>
  <c r="Y1193" i="1"/>
  <c r="I1194" i="1"/>
  <c r="H1194" i="1" s="1"/>
  <c r="Z1193" i="1"/>
  <c r="AA1193" i="1" s="1"/>
  <c r="AH1193" i="1" s="1"/>
  <c r="T1174" i="1"/>
  <c r="AF1174" i="1" s="1"/>
  <c r="S1175" i="1"/>
  <c r="M1179" i="1"/>
  <c r="N1179" i="1" s="1"/>
  <c r="P1179" i="1"/>
  <c r="Q1179" i="1"/>
  <c r="L1180" i="1"/>
  <c r="F1177" i="1"/>
  <c r="J1177" i="1" s="1"/>
  <c r="AB1199" i="1"/>
  <c r="X1194" i="1"/>
  <c r="A1195" i="1"/>
  <c r="K1194" i="1"/>
  <c r="AC1178" i="1"/>
  <c r="AE1178" i="1" s="1"/>
  <c r="G1178" i="1"/>
  <c r="O1177" i="1" l="1"/>
  <c r="R1177" i="1" s="1"/>
  <c r="AC1179" i="1"/>
  <c r="AE1179" i="1" s="1"/>
  <c r="G1179" i="1"/>
  <c r="A1196" i="1"/>
  <c r="X1195" i="1"/>
  <c r="K1195" i="1"/>
  <c r="Y1194" i="1"/>
  <c r="I1195" i="1"/>
  <c r="H1195" i="1" s="1"/>
  <c r="Z1194" i="1"/>
  <c r="AA1194" i="1" s="1"/>
  <c r="AH1194" i="1" s="1"/>
  <c r="C1195" i="1"/>
  <c r="AJ1195" i="1"/>
  <c r="M1180" i="1"/>
  <c r="N1180" i="1" s="1"/>
  <c r="P1180" i="1"/>
  <c r="Q1180" i="1"/>
  <c r="L1181" i="1"/>
  <c r="F1178" i="1"/>
  <c r="J1178" i="1" s="1"/>
  <c r="AB1200" i="1"/>
  <c r="T1175" i="1"/>
  <c r="AF1175" i="1" s="1"/>
  <c r="S1176" i="1"/>
  <c r="O1178" i="1" l="1"/>
  <c r="R1178" i="1" s="1"/>
  <c r="M1181" i="1"/>
  <c r="N1181" i="1" s="1"/>
  <c r="P1181" i="1"/>
  <c r="Q1181" i="1"/>
  <c r="L1182" i="1"/>
  <c r="Z1195" i="1"/>
  <c r="AA1195" i="1" s="1"/>
  <c r="AH1195" i="1" s="1"/>
  <c r="C1196" i="1"/>
  <c r="AJ1196" i="1"/>
  <c r="Y1195" i="1"/>
  <c r="I1196" i="1"/>
  <c r="H1196" i="1" s="1"/>
  <c r="T1176" i="1"/>
  <c r="AF1176" i="1" s="1"/>
  <c r="S1177" i="1"/>
  <c r="A1197" i="1"/>
  <c r="X1196" i="1"/>
  <c r="K1196" i="1"/>
  <c r="F1179" i="1"/>
  <c r="J1179" i="1" s="1"/>
  <c r="AB1201" i="1"/>
  <c r="AC1180" i="1"/>
  <c r="AE1180" i="1" s="1"/>
  <c r="G1180" i="1"/>
  <c r="O1179" i="1" l="1"/>
  <c r="R1179" i="1" s="1"/>
  <c r="F1180" i="1"/>
  <c r="O1180" i="1" s="1"/>
  <c r="R1180" i="1" s="1"/>
  <c r="AC1181" i="1"/>
  <c r="AE1181" i="1" s="1"/>
  <c r="G1181" i="1"/>
  <c r="AB1202" i="1"/>
  <c r="A1198" i="1"/>
  <c r="X1197" i="1"/>
  <c r="K1197" i="1"/>
  <c r="M1182" i="1"/>
  <c r="N1182" i="1" s="1"/>
  <c r="P1182" i="1"/>
  <c r="Q1182" i="1"/>
  <c r="L1183" i="1"/>
  <c r="Y1196" i="1"/>
  <c r="C1197" i="1"/>
  <c r="Z1196" i="1"/>
  <c r="AA1196" i="1" s="1"/>
  <c r="AH1196" i="1" s="1"/>
  <c r="AJ1197" i="1"/>
  <c r="I1197" i="1"/>
  <c r="H1197" i="1" s="1"/>
  <c r="T1177" i="1"/>
  <c r="AF1177" i="1" s="1"/>
  <c r="S1178" i="1"/>
  <c r="J1180" i="1" l="1"/>
  <c r="T1178" i="1"/>
  <c r="AF1178" i="1" s="1"/>
  <c r="S1179" i="1"/>
  <c r="A1199" i="1"/>
  <c r="X1198" i="1"/>
  <c r="K1198" i="1"/>
  <c r="F1181" i="1"/>
  <c r="O1181" i="1" s="1"/>
  <c r="R1181" i="1" s="1"/>
  <c r="AB1203" i="1"/>
  <c r="AC1182" i="1"/>
  <c r="AE1182" i="1" s="1"/>
  <c r="G1182" i="1"/>
  <c r="M1183" i="1"/>
  <c r="N1183" i="1" s="1"/>
  <c r="P1183" i="1"/>
  <c r="Q1183" i="1"/>
  <c r="L1184" i="1"/>
  <c r="Z1197" i="1"/>
  <c r="AA1197" i="1" s="1"/>
  <c r="AH1197" i="1" s="1"/>
  <c r="I1198" i="1"/>
  <c r="H1198" i="1" s="1"/>
  <c r="Y1197" i="1"/>
  <c r="C1198" i="1"/>
  <c r="AJ1198" i="1"/>
  <c r="J1181" i="1" l="1"/>
  <c r="M1184" i="1"/>
  <c r="N1184" i="1" s="1"/>
  <c r="P1184" i="1"/>
  <c r="Q1184" i="1"/>
  <c r="L1185" i="1"/>
  <c r="Y1198" i="1"/>
  <c r="C1199" i="1"/>
  <c r="Z1198" i="1"/>
  <c r="AA1198" i="1" s="1"/>
  <c r="AH1198" i="1" s="1"/>
  <c r="AJ1199" i="1"/>
  <c r="I1199" i="1"/>
  <c r="H1199" i="1" s="1"/>
  <c r="F1182" i="1"/>
  <c r="J1182" i="1" s="1"/>
  <c r="AB1204" i="1"/>
  <c r="X1199" i="1"/>
  <c r="K1199" i="1"/>
  <c r="A1200" i="1"/>
  <c r="T1179" i="1"/>
  <c r="AF1179" i="1" s="1"/>
  <c r="S1180" i="1"/>
  <c r="AC1183" i="1"/>
  <c r="AE1183" i="1" s="1"/>
  <c r="G1183" i="1"/>
  <c r="T1180" i="1" l="1"/>
  <c r="AF1180" i="1" s="1"/>
  <c r="S1181" i="1"/>
  <c r="AC1184" i="1"/>
  <c r="AE1184" i="1" s="1"/>
  <c r="G1184" i="1"/>
  <c r="I1200" i="1"/>
  <c r="H1200" i="1" s="1"/>
  <c r="Y1199" i="1"/>
  <c r="C1200" i="1"/>
  <c r="Z1199" i="1"/>
  <c r="AA1199" i="1" s="1"/>
  <c r="AH1199" i="1" s="1"/>
  <c r="AJ1200" i="1"/>
  <c r="O1182" i="1"/>
  <c r="R1182" i="1" s="1"/>
  <c r="M1185" i="1"/>
  <c r="N1185" i="1" s="1"/>
  <c r="P1185" i="1"/>
  <c r="Q1185" i="1"/>
  <c r="L1186" i="1"/>
  <c r="F1183" i="1"/>
  <c r="O1183" i="1" s="1"/>
  <c r="R1183" i="1" s="1"/>
  <c r="AB1205" i="1"/>
  <c r="X1200" i="1"/>
  <c r="A1201" i="1"/>
  <c r="K1200" i="1"/>
  <c r="Z1200" i="1" l="1"/>
  <c r="AA1200" i="1" s="1"/>
  <c r="AH1200" i="1" s="1"/>
  <c r="AJ1201" i="1"/>
  <c r="I1201" i="1"/>
  <c r="H1201" i="1" s="1"/>
  <c r="Y1200" i="1"/>
  <c r="C1201" i="1"/>
  <c r="J1183" i="1"/>
  <c r="AC1185" i="1"/>
  <c r="AE1185" i="1" s="1"/>
  <c r="G1185" i="1"/>
  <c r="F1184" i="1"/>
  <c r="J1184" i="1" s="1"/>
  <c r="T1181" i="1"/>
  <c r="AF1181" i="1" s="1"/>
  <c r="S1182" i="1"/>
  <c r="AB1206" i="1"/>
  <c r="M1186" i="1"/>
  <c r="N1186" i="1" s="1"/>
  <c r="P1186" i="1"/>
  <c r="Q1186" i="1"/>
  <c r="L1187" i="1"/>
  <c r="K1201" i="1"/>
  <c r="X1201" i="1"/>
  <c r="A1202" i="1"/>
  <c r="O1184" i="1" l="1"/>
  <c r="R1184" i="1" s="1"/>
  <c r="M1187" i="1"/>
  <c r="N1187" i="1" s="1"/>
  <c r="P1187" i="1"/>
  <c r="Q1187" i="1"/>
  <c r="L1188" i="1"/>
  <c r="AB1207" i="1"/>
  <c r="X1202" i="1"/>
  <c r="K1202" i="1"/>
  <c r="A1203" i="1"/>
  <c r="C1202" i="1"/>
  <c r="Z1201" i="1"/>
  <c r="AA1201" i="1" s="1"/>
  <c r="AH1201" i="1" s="1"/>
  <c r="AJ1202" i="1"/>
  <c r="I1202" i="1"/>
  <c r="H1202" i="1" s="1"/>
  <c r="Y1201" i="1"/>
  <c r="T1182" i="1"/>
  <c r="AF1182" i="1" s="1"/>
  <c r="S1183" i="1"/>
  <c r="AC1186" i="1"/>
  <c r="AE1186" i="1" s="1"/>
  <c r="G1186" i="1"/>
  <c r="F1185" i="1"/>
  <c r="O1185" i="1" s="1"/>
  <c r="R1185" i="1" s="1"/>
  <c r="J1185" i="1" l="1"/>
  <c r="F1186" i="1"/>
  <c r="O1186" i="1" s="1"/>
  <c r="R1186" i="1" s="1"/>
  <c r="Y1202" i="1"/>
  <c r="I1203" i="1"/>
  <c r="H1203" i="1" s="1"/>
  <c r="Z1202" i="1"/>
  <c r="AA1202" i="1" s="1"/>
  <c r="AH1202" i="1" s="1"/>
  <c r="C1203" i="1"/>
  <c r="AJ1203" i="1"/>
  <c r="M1188" i="1"/>
  <c r="N1188" i="1" s="1"/>
  <c r="P1188" i="1"/>
  <c r="Q1188" i="1"/>
  <c r="L1189" i="1"/>
  <c r="T1183" i="1"/>
  <c r="AF1183" i="1" s="1"/>
  <c r="S1184" i="1"/>
  <c r="AB1208" i="1"/>
  <c r="X1203" i="1"/>
  <c r="K1203" i="1"/>
  <c r="A1204" i="1"/>
  <c r="AC1187" i="1"/>
  <c r="AE1187" i="1" s="1"/>
  <c r="G1187" i="1"/>
  <c r="J1186" i="1" l="1"/>
  <c r="F1187" i="1"/>
  <c r="J1187" i="1" s="1"/>
  <c r="Z1203" i="1"/>
  <c r="AA1203" i="1" s="1"/>
  <c r="AH1203" i="1" s="1"/>
  <c r="C1204" i="1"/>
  <c r="AJ1204" i="1"/>
  <c r="I1204" i="1"/>
  <c r="H1204" i="1" s="1"/>
  <c r="Y1203" i="1"/>
  <c r="T1184" i="1"/>
  <c r="AF1184" i="1" s="1"/>
  <c r="S1185" i="1"/>
  <c r="AC1188" i="1"/>
  <c r="AE1188" i="1" s="1"/>
  <c r="G1188" i="1"/>
  <c r="A1205" i="1"/>
  <c r="X1204" i="1"/>
  <c r="K1204" i="1"/>
  <c r="AB1209" i="1"/>
  <c r="M1189" i="1"/>
  <c r="N1189" i="1" s="1"/>
  <c r="P1189" i="1"/>
  <c r="Q1189" i="1"/>
  <c r="L1190" i="1"/>
  <c r="O1187" i="1" l="1"/>
  <c r="R1187" i="1" s="1"/>
  <c r="Y1204" i="1"/>
  <c r="C1205" i="1"/>
  <c r="Z1204" i="1"/>
  <c r="AA1204" i="1" s="1"/>
  <c r="AH1204" i="1" s="1"/>
  <c r="AJ1205" i="1"/>
  <c r="I1205" i="1"/>
  <c r="H1205" i="1" s="1"/>
  <c r="X1205" i="1"/>
  <c r="K1205" i="1"/>
  <c r="A1206" i="1"/>
  <c r="T1185" i="1"/>
  <c r="AF1185" i="1" s="1"/>
  <c r="S1186" i="1"/>
  <c r="AC1189" i="1"/>
  <c r="AE1189" i="1" s="1"/>
  <c r="G1189" i="1"/>
  <c r="F1188" i="1"/>
  <c r="O1188" i="1" s="1"/>
  <c r="R1188" i="1" s="1"/>
  <c r="M1190" i="1"/>
  <c r="N1190" i="1" s="1"/>
  <c r="P1190" i="1"/>
  <c r="Q1190" i="1"/>
  <c r="L1191" i="1"/>
  <c r="AB1210" i="1"/>
  <c r="J1188" i="1" l="1"/>
  <c r="F1189" i="1"/>
  <c r="J1189" i="1" s="1"/>
  <c r="X1206" i="1"/>
  <c r="K1206" i="1"/>
  <c r="A1207" i="1"/>
  <c r="AC1190" i="1"/>
  <c r="AE1190" i="1" s="1"/>
  <c r="G1190" i="1"/>
  <c r="T1186" i="1"/>
  <c r="AF1186" i="1" s="1"/>
  <c r="S1187" i="1"/>
  <c r="AB1211" i="1"/>
  <c r="M1191" i="1"/>
  <c r="N1191" i="1" s="1"/>
  <c r="P1191" i="1"/>
  <c r="Q1191" i="1"/>
  <c r="L1192" i="1"/>
  <c r="Z1205" i="1"/>
  <c r="AA1205" i="1" s="1"/>
  <c r="AH1205" i="1" s="1"/>
  <c r="C1206" i="1"/>
  <c r="AJ1206" i="1"/>
  <c r="Y1205" i="1"/>
  <c r="I1206" i="1"/>
  <c r="H1206" i="1" s="1"/>
  <c r="F1190" i="1" l="1"/>
  <c r="J1190" i="1" s="1"/>
  <c r="Y1206" i="1"/>
  <c r="C1207" i="1"/>
  <c r="Z1206" i="1"/>
  <c r="AA1206" i="1" s="1"/>
  <c r="AH1206" i="1" s="1"/>
  <c r="AJ1207" i="1"/>
  <c r="I1207" i="1"/>
  <c r="H1207" i="1" s="1"/>
  <c r="AC1191" i="1"/>
  <c r="AE1191" i="1" s="1"/>
  <c r="G1191" i="1"/>
  <c r="T1187" i="1"/>
  <c r="AF1187" i="1" s="1"/>
  <c r="S1188" i="1"/>
  <c r="X1207" i="1"/>
  <c r="A1208" i="1"/>
  <c r="K1207" i="1"/>
  <c r="O1189" i="1"/>
  <c r="R1189" i="1" s="1"/>
  <c r="M1192" i="1"/>
  <c r="N1192" i="1" s="1"/>
  <c r="P1192" i="1"/>
  <c r="Q1192" i="1"/>
  <c r="L1193" i="1"/>
  <c r="AB1212" i="1"/>
  <c r="M1193" i="1" l="1"/>
  <c r="N1193" i="1" s="1"/>
  <c r="L1194" i="1"/>
  <c r="T1188" i="1"/>
  <c r="AF1188" i="1" s="1"/>
  <c r="S1189" i="1"/>
  <c r="O1190" i="1"/>
  <c r="R1190" i="1" s="1"/>
  <c r="AB1213" i="1"/>
  <c r="K1208" i="1"/>
  <c r="X1208" i="1"/>
  <c r="A1209" i="1"/>
  <c r="F1191" i="1"/>
  <c r="O1191" i="1" s="1"/>
  <c r="R1191" i="1" s="1"/>
  <c r="AC1192" i="1"/>
  <c r="AE1192" i="1" s="1"/>
  <c r="G1192" i="1"/>
  <c r="I1208" i="1"/>
  <c r="H1208" i="1" s="1"/>
  <c r="Z1207" i="1"/>
  <c r="AA1207" i="1" s="1"/>
  <c r="AH1207" i="1" s="1"/>
  <c r="C1208" i="1"/>
  <c r="Y1207" i="1"/>
  <c r="AJ1208" i="1"/>
  <c r="F1192" i="1" l="1"/>
  <c r="O1192" i="1" s="1"/>
  <c r="J1191" i="1"/>
  <c r="K1209" i="1"/>
  <c r="A1210" i="1"/>
  <c r="X1209" i="1"/>
  <c r="AB1214" i="1"/>
  <c r="Y1208" i="1"/>
  <c r="C1209" i="1"/>
  <c r="Z1208" i="1"/>
  <c r="AA1208" i="1" s="1"/>
  <c r="AH1208" i="1" s="1"/>
  <c r="AJ1209" i="1"/>
  <c r="I1209" i="1"/>
  <c r="H1209" i="1" s="1"/>
  <c r="T1189" i="1"/>
  <c r="AF1189" i="1" s="1"/>
  <c r="S1190" i="1"/>
  <c r="AC1193" i="1"/>
  <c r="AE1193" i="1" s="1"/>
  <c r="G1193" i="1"/>
  <c r="M1194" i="1"/>
  <c r="N1194" i="1" s="1"/>
  <c r="L1195" i="1"/>
  <c r="J1192" i="1" l="1"/>
  <c r="R1192" i="1"/>
  <c r="P1193" i="1"/>
  <c r="M1195" i="1"/>
  <c r="N1195" i="1" s="1"/>
  <c r="L1196" i="1"/>
  <c r="T1190" i="1"/>
  <c r="AF1190" i="1" s="1"/>
  <c r="S1191" i="1"/>
  <c r="Y1209" i="1"/>
  <c r="Z1209" i="1"/>
  <c r="AA1209" i="1" s="1"/>
  <c r="AH1209" i="1" s="1"/>
  <c r="C1210" i="1"/>
  <c r="AJ1210" i="1"/>
  <c r="I1210" i="1"/>
  <c r="H1210" i="1" s="1"/>
  <c r="F1193" i="1"/>
  <c r="J1193" i="1" s="1"/>
  <c r="K1210" i="1"/>
  <c r="A1211" i="1"/>
  <c r="X1210" i="1"/>
  <c r="G1194" i="1"/>
  <c r="AC1194" i="1"/>
  <c r="AE1194" i="1" s="1"/>
  <c r="AB1215" i="1"/>
  <c r="AC1195" i="1" l="1"/>
  <c r="AE1195" i="1" s="1"/>
  <c r="G1195" i="1"/>
  <c r="K1211" i="1"/>
  <c r="A1212" i="1"/>
  <c r="X1211" i="1"/>
  <c r="M1196" i="1"/>
  <c r="N1196" i="1" s="1"/>
  <c r="L1197" i="1"/>
  <c r="Q1193" i="1"/>
  <c r="Q1194" i="1" s="1"/>
  <c r="Q1195" i="1" s="1"/>
  <c r="Q1196" i="1" s="1"/>
  <c r="P1194" i="1"/>
  <c r="P1195" i="1" s="1"/>
  <c r="P1196" i="1" s="1"/>
  <c r="AB1216" i="1"/>
  <c r="F1194" i="1"/>
  <c r="O1194" i="1" s="1"/>
  <c r="O1193" i="1"/>
  <c r="AJ1211" i="1"/>
  <c r="Y1210" i="1"/>
  <c r="I1211" i="1"/>
  <c r="H1211" i="1" s="1"/>
  <c r="Z1210" i="1"/>
  <c r="AA1210" i="1" s="1"/>
  <c r="AH1210" i="1" s="1"/>
  <c r="C1211" i="1"/>
  <c r="T1191" i="1"/>
  <c r="AF1191" i="1" s="1"/>
  <c r="S1192" i="1"/>
  <c r="J1194" i="1" l="1"/>
  <c r="R1193" i="1"/>
  <c r="AC1196" i="1"/>
  <c r="AE1196" i="1" s="1"/>
  <c r="G1196" i="1"/>
  <c r="R1194" i="1"/>
  <c r="AB1217" i="1"/>
  <c r="M1197" i="1"/>
  <c r="N1197" i="1" s="1"/>
  <c r="P1197" i="1"/>
  <c r="Q1197" i="1"/>
  <c r="L1198" i="1"/>
  <c r="F1195" i="1"/>
  <c r="J1195" i="1" s="1"/>
  <c r="C1212" i="1"/>
  <c r="Y1211" i="1"/>
  <c r="AJ1212" i="1"/>
  <c r="Z1211" i="1"/>
  <c r="AA1211" i="1" s="1"/>
  <c r="AH1211" i="1" s="1"/>
  <c r="I1212" i="1"/>
  <c r="H1212" i="1" s="1"/>
  <c r="T1192" i="1"/>
  <c r="S1193" i="1"/>
  <c r="K1212" i="1"/>
  <c r="X1212" i="1"/>
  <c r="A1213" i="1"/>
  <c r="Z1212" i="1" l="1"/>
  <c r="AA1212" i="1" s="1"/>
  <c r="AH1212" i="1" s="1"/>
  <c r="I1213" i="1"/>
  <c r="H1213" i="1" s="1"/>
  <c r="C1213" i="1"/>
  <c r="AJ1213" i="1"/>
  <c r="Y1212" i="1"/>
  <c r="O1195" i="1"/>
  <c r="R1195" i="1" s="1"/>
  <c r="T1193" i="1"/>
  <c r="AF1193" i="1" s="1"/>
  <c r="S1194" i="1"/>
  <c r="F1196" i="1"/>
  <c r="O1196" i="1" s="1"/>
  <c r="R1196" i="1" s="1"/>
  <c r="AC1197" i="1"/>
  <c r="AE1197" i="1" s="1"/>
  <c r="G1197" i="1"/>
  <c r="AF1192" i="1"/>
  <c r="AA1192" i="1"/>
  <c r="K1213" i="1"/>
  <c r="A1214" i="1"/>
  <c r="X1213" i="1"/>
  <c r="M1198" i="1"/>
  <c r="N1198" i="1" s="1"/>
  <c r="P1198" i="1"/>
  <c r="Q1198" i="1"/>
  <c r="L1199" i="1"/>
  <c r="AB1218" i="1"/>
  <c r="J1196" i="1" l="1"/>
  <c r="AC1198" i="1"/>
  <c r="AE1198" i="1" s="1"/>
  <c r="G1198" i="1"/>
  <c r="Y1213" i="1"/>
  <c r="C1214" i="1"/>
  <c r="Z1213" i="1"/>
  <c r="AA1213" i="1" s="1"/>
  <c r="AH1213" i="1" s="1"/>
  <c r="AJ1214" i="1"/>
  <c r="I1214" i="1"/>
  <c r="H1214" i="1" s="1"/>
  <c r="AH1192" i="1"/>
  <c r="M1199" i="1"/>
  <c r="N1199" i="1" s="1"/>
  <c r="P1199" i="1"/>
  <c r="Q1199" i="1"/>
  <c r="L1200" i="1"/>
  <c r="A1215" i="1"/>
  <c r="X1214" i="1"/>
  <c r="K1214" i="1"/>
  <c r="F1197" i="1"/>
  <c r="O1197" i="1" s="1"/>
  <c r="R1197" i="1" s="1"/>
  <c r="AB1219" i="1"/>
  <c r="T1194" i="1"/>
  <c r="AF1194" i="1" s="1"/>
  <c r="S1195" i="1"/>
  <c r="J1197" i="1" l="1"/>
  <c r="C1215" i="1"/>
  <c r="AJ1215" i="1"/>
  <c r="Y1214" i="1"/>
  <c r="I1215" i="1"/>
  <c r="H1215" i="1" s="1"/>
  <c r="Z1214" i="1"/>
  <c r="AA1214" i="1" s="1"/>
  <c r="AH1214" i="1" s="1"/>
  <c r="AB1220" i="1"/>
  <c r="AC1199" i="1"/>
  <c r="AE1199" i="1" s="1"/>
  <c r="G1199" i="1"/>
  <c r="X1215" i="1"/>
  <c r="K1215" i="1"/>
  <c r="A1216" i="1"/>
  <c r="M1200" i="1"/>
  <c r="N1200" i="1" s="1"/>
  <c r="P1200" i="1"/>
  <c r="Q1200" i="1"/>
  <c r="L1201" i="1"/>
  <c r="F1198" i="1"/>
  <c r="O1198" i="1" s="1"/>
  <c r="R1198" i="1" s="1"/>
  <c r="T1195" i="1"/>
  <c r="AF1195" i="1" s="1"/>
  <c r="S1196" i="1"/>
  <c r="J1198" i="1" l="1"/>
  <c r="Z1215" i="1"/>
  <c r="AA1215" i="1" s="1"/>
  <c r="AH1215" i="1" s="1"/>
  <c r="AJ1216" i="1"/>
  <c r="Y1215" i="1"/>
  <c r="I1216" i="1"/>
  <c r="H1216" i="1" s="1"/>
  <c r="C1216" i="1"/>
  <c r="AB1221" i="1"/>
  <c r="AC1200" i="1"/>
  <c r="AE1200" i="1" s="1"/>
  <c r="G1200" i="1"/>
  <c r="A1217" i="1"/>
  <c r="K1216" i="1"/>
  <c r="X1216" i="1"/>
  <c r="T1196" i="1"/>
  <c r="AF1196" i="1" s="1"/>
  <c r="S1197" i="1"/>
  <c r="M1201" i="1"/>
  <c r="N1201" i="1" s="1"/>
  <c r="P1201" i="1"/>
  <c r="Q1201" i="1"/>
  <c r="L1202" i="1"/>
  <c r="F1199" i="1"/>
  <c r="J1199" i="1" s="1"/>
  <c r="O1199" i="1" l="1"/>
  <c r="R1199" i="1" s="1"/>
  <c r="T1197" i="1"/>
  <c r="AF1197" i="1" s="1"/>
  <c r="S1198" i="1"/>
  <c r="AB1222" i="1"/>
  <c r="K1217" i="1"/>
  <c r="X1217" i="1"/>
  <c r="A1218" i="1"/>
  <c r="AC1201" i="1"/>
  <c r="AE1201" i="1" s="1"/>
  <c r="G1201" i="1"/>
  <c r="Y1216" i="1"/>
  <c r="Z1216" i="1"/>
  <c r="AA1216" i="1" s="1"/>
  <c r="AH1216" i="1" s="1"/>
  <c r="AJ1217" i="1"/>
  <c r="I1217" i="1"/>
  <c r="H1217" i="1" s="1"/>
  <c r="C1217" i="1"/>
  <c r="F1200" i="1"/>
  <c r="J1200" i="1" s="1"/>
  <c r="M1202" i="1"/>
  <c r="N1202" i="1" s="1"/>
  <c r="P1202" i="1"/>
  <c r="Q1202" i="1"/>
  <c r="L1203" i="1"/>
  <c r="M1203" i="1" l="1"/>
  <c r="N1203" i="1" s="1"/>
  <c r="P1203" i="1"/>
  <c r="Q1203" i="1"/>
  <c r="L1204" i="1"/>
  <c r="T1198" i="1"/>
  <c r="AF1198" i="1" s="1"/>
  <c r="S1199" i="1"/>
  <c r="X1218" i="1"/>
  <c r="K1218" i="1"/>
  <c r="A1219" i="1"/>
  <c r="O1200" i="1"/>
  <c r="R1200" i="1" s="1"/>
  <c r="I1218" i="1"/>
  <c r="H1218" i="1" s="1"/>
  <c r="Z1217" i="1"/>
  <c r="AA1217" i="1" s="1"/>
  <c r="AH1217" i="1" s="1"/>
  <c r="C1218" i="1"/>
  <c r="Y1217" i="1"/>
  <c r="AJ1218" i="1"/>
  <c r="AB1223" i="1"/>
  <c r="AC1202" i="1"/>
  <c r="AE1202" i="1" s="1"/>
  <c r="G1202" i="1"/>
  <c r="F1201" i="1"/>
  <c r="O1201" i="1" s="1"/>
  <c r="R1201" i="1" s="1"/>
  <c r="J1201" i="1" l="1"/>
  <c r="F1202" i="1"/>
  <c r="J1202" i="1" s="1"/>
  <c r="AJ1219" i="1"/>
  <c r="Y1218" i="1"/>
  <c r="I1219" i="1"/>
  <c r="H1219" i="1" s="1"/>
  <c r="Z1218" i="1"/>
  <c r="AA1218" i="1" s="1"/>
  <c r="AH1218" i="1" s="1"/>
  <c r="C1219" i="1"/>
  <c r="AC1203" i="1"/>
  <c r="AE1203" i="1" s="1"/>
  <c r="G1203" i="1"/>
  <c r="X1219" i="1"/>
  <c r="A1220" i="1"/>
  <c r="K1219" i="1"/>
  <c r="M1204" i="1"/>
  <c r="N1204" i="1" s="1"/>
  <c r="P1204" i="1"/>
  <c r="Q1204" i="1"/>
  <c r="L1205" i="1"/>
  <c r="AB1224" i="1"/>
  <c r="T1199" i="1"/>
  <c r="AF1199" i="1" s="1"/>
  <c r="S1200" i="1"/>
  <c r="O1202" i="1" l="1"/>
  <c r="R1202" i="1" s="1"/>
  <c r="M1205" i="1"/>
  <c r="N1205" i="1" s="1"/>
  <c r="P1205" i="1"/>
  <c r="Q1205" i="1"/>
  <c r="L1206" i="1"/>
  <c r="F1203" i="1"/>
  <c r="J1203" i="1" s="1"/>
  <c r="T1200" i="1"/>
  <c r="AF1200" i="1" s="1"/>
  <c r="S1201" i="1"/>
  <c r="K1220" i="1"/>
  <c r="X1220" i="1"/>
  <c r="A1221" i="1"/>
  <c r="AB1225" i="1"/>
  <c r="AJ1220" i="1"/>
  <c r="Z1219" i="1"/>
  <c r="AA1219" i="1" s="1"/>
  <c r="AH1219" i="1" s="1"/>
  <c r="I1220" i="1"/>
  <c r="H1220" i="1" s="1"/>
  <c r="Y1219" i="1"/>
  <c r="C1220" i="1"/>
  <c r="AC1204" i="1"/>
  <c r="AE1204" i="1" s="1"/>
  <c r="G1204" i="1"/>
  <c r="T1201" i="1" l="1"/>
  <c r="AF1201" i="1" s="1"/>
  <c r="S1202" i="1"/>
  <c r="M1206" i="1"/>
  <c r="N1206" i="1" s="1"/>
  <c r="P1206" i="1"/>
  <c r="Q1206" i="1"/>
  <c r="L1207" i="1"/>
  <c r="F1204" i="1"/>
  <c r="J1204" i="1" s="1"/>
  <c r="X1221" i="1"/>
  <c r="K1221" i="1"/>
  <c r="A1222" i="1"/>
  <c r="O1203" i="1"/>
  <c r="R1203" i="1" s="1"/>
  <c r="AB1226" i="1"/>
  <c r="Y1220" i="1"/>
  <c r="AJ1221" i="1"/>
  <c r="Z1220" i="1"/>
  <c r="C1221" i="1"/>
  <c r="I1221" i="1"/>
  <c r="H1221" i="1" s="1"/>
  <c r="AC1205" i="1"/>
  <c r="AE1205" i="1" s="1"/>
  <c r="G1205" i="1"/>
  <c r="O1204" i="1" l="1"/>
  <c r="R1204" i="1" s="1"/>
  <c r="F1205" i="1"/>
  <c r="J1205" i="1" s="1"/>
  <c r="AC1206" i="1"/>
  <c r="AE1206" i="1" s="1"/>
  <c r="G1206" i="1"/>
  <c r="A1223" i="1"/>
  <c r="K1222" i="1"/>
  <c r="X1222" i="1"/>
  <c r="M1207" i="1"/>
  <c r="N1207" i="1" s="1"/>
  <c r="P1207" i="1"/>
  <c r="Q1207" i="1"/>
  <c r="L1208" i="1"/>
  <c r="T1202" i="1"/>
  <c r="AF1202" i="1" s="1"/>
  <c r="S1203" i="1"/>
  <c r="AB1227" i="1"/>
  <c r="Y1221" i="1"/>
  <c r="C1222" i="1"/>
  <c r="I1222" i="1"/>
  <c r="H1222" i="1" s="1"/>
  <c r="AJ1222" i="1"/>
  <c r="Z1221" i="1"/>
  <c r="AA1221" i="1" s="1"/>
  <c r="AH1221" i="1" s="1"/>
  <c r="AB1228" i="1" l="1"/>
  <c r="M1208" i="1"/>
  <c r="N1208" i="1" s="1"/>
  <c r="P1208" i="1"/>
  <c r="Q1208" i="1"/>
  <c r="L1209" i="1"/>
  <c r="AJ1223" i="1"/>
  <c r="Z1222" i="1"/>
  <c r="AA1222" i="1" s="1"/>
  <c r="AH1222" i="1" s="1"/>
  <c r="Y1222" i="1"/>
  <c r="I1223" i="1"/>
  <c r="H1223" i="1" s="1"/>
  <c r="C1223" i="1"/>
  <c r="O1205" i="1"/>
  <c r="R1205" i="1" s="1"/>
  <c r="F1206" i="1"/>
  <c r="J1206" i="1" s="1"/>
  <c r="T1203" i="1"/>
  <c r="AF1203" i="1" s="1"/>
  <c r="S1204" i="1"/>
  <c r="A1224" i="1"/>
  <c r="K1223" i="1"/>
  <c r="X1223" i="1"/>
  <c r="AC1207" i="1"/>
  <c r="AE1207" i="1" s="1"/>
  <c r="G1207" i="1"/>
  <c r="O1206" i="1" l="1"/>
  <c r="R1206" i="1" s="1"/>
  <c r="A1225" i="1"/>
  <c r="X1224" i="1"/>
  <c r="K1224" i="1"/>
  <c r="AB1229" i="1"/>
  <c r="I1224" i="1"/>
  <c r="H1224" i="1" s="1"/>
  <c r="Z1223" i="1"/>
  <c r="AA1223" i="1" s="1"/>
  <c r="AH1223" i="1" s="1"/>
  <c r="C1224" i="1"/>
  <c r="Y1223" i="1"/>
  <c r="AJ1224" i="1"/>
  <c r="T1204" i="1"/>
  <c r="AF1204" i="1" s="1"/>
  <c r="S1205" i="1"/>
  <c r="AC1208" i="1"/>
  <c r="AE1208" i="1" s="1"/>
  <c r="G1208" i="1"/>
  <c r="F1207" i="1"/>
  <c r="O1207" i="1" s="1"/>
  <c r="R1207" i="1" s="1"/>
  <c r="M1209" i="1"/>
  <c r="N1209" i="1" s="1"/>
  <c r="P1209" i="1"/>
  <c r="Q1209" i="1"/>
  <c r="L1210" i="1"/>
  <c r="J1207" i="1" l="1"/>
  <c r="M1210" i="1"/>
  <c r="N1210" i="1" s="1"/>
  <c r="P1210" i="1"/>
  <c r="Q1210" i="1"/>
  <c r="L1211" i="1"/>
  <c r="T1205" i="1"/>
  <c r="AF1205" i="1" s="1"/>
  <c r="S1206" i="1"/>
  <c r="AB1230" i="1"/>
  <c r="Z1224" i="1"/>
  <c r="AA1224" i="1" s="1"/>
  <c r="AH1224" i="1" s="1"/>
  <c r="AJ1225" i="1"/>
  <c r="Y1224" i="1"/>
  <c r="I1225" i="1"/>
  <c r="H1225" i="1" s="1"/>
  <c r="C1225" i="1"/>
  <c r="F1208" i="1"/>
  <c r="O1208" i="1" s="1"/>
  <c r="R1208" i="1" s="1"/>
  <c r="K1225" i="1"/>
  <c r="A1226" i="1"/>
  <c r="X1225" i="1"/>
  <c r="AC1209" i="1"/>
  <c r="AE1209" i="1" s="1"/>
  <c r="G1209" i="1"/>
  <c r="J1208" i="1" l="1"/>
  <c r="F1209" i="1"/>
  <c r="J1209" i="1" s="1"/>
  <c r="M1211" i="1"/>
  <c r="N1211" i="1" s="1"/>
  <c r="P1211" i="1"/>
  <c r="Q1211" i="1"/>
  <c r="L1212" i="1"/>
  <c r="A1227" i="1"/>
  <c r="X1226" i="1"/>
  <c r="K1226" i="1"/>
  <c r="Z1225" i="1"/>
  <c r="AA1225" i="1" s="1"/>
  <c r="AH1225" i="1" s="1"/>
  <c r="AJ1226" i="1"/>
  <c r="C1226" i="1"/>
  <c r="Y1225" i="1"/>
  <c r="I1226" i="1"/>
  <c r="H1226" i="1" s="1"/>
  <c r="T1206" i="1"/>
  <c r="AF1206" i="1" s="1"/>
  <c r="S1207" i="1"/>
  <c r="AB1231" i="1"/>
  <c r="AC1210" i="1"/>
  <c r="AE1210" i="1" s="1"/>
  <c r="G1210" i="1"/>
  <c r="O1209" i="1" l="1"/>
  <c r="R1209" i="1" s="1"/>
  <c r="F1210" i="1"/>
  <c r="J1210" i="1" s="1"/>
  <c r="M1212" i="1"/>
  <c r="N1212" i="1" s="1"/>
  <c r="P1212" i="1"/>
  <c r="Q1212" i="1"/>
  <c r="L1213" i="1"/>
  <c r="K1227" i="1"/>
  <c r="X1227" i="1"/>
  <c r="A1228" i="1"/>
  <c r="AB1232" i="1"/>
  <c r="T1207" i="1"/>
  <c r="AF1207" i="1" s="1"/>
  <c r="S1208" i="1"/>
  <c r="Y1226" i="1"/>
  <c r="AJ1227" i="1"/>
  <c r="Z1226" i="1"/>
  <c r="AA1226" i="1" s="1"/>
  <c r="AH1226" i="1" s="1"/>
  <c r="I1227" i="1"/>
  <c r="H1227" i="1" s="1"/>
  <c r="C1227" i="1"/>
  <c r="AC1211" i="1"/>
  <c r="AE1211" i="1" s="1"/>
  <c r="G1211" i="1"/>
  <c r="O1210" i="1" l="1"/>
  <c r="R1210" i="1" s="1"/>
  <c r="X1228" i="1"/>
  <c r="A1229" i="1"/>
  <c r="K1228" i="1"/>
  <c r="AC1212" i="1"/>
  <c r="AE1212" i="1" s="1"/>
  <c r="G1212" i="1"/>
  <c r="Z1227" i="1"/>
  <c r="AA1227" i="1" s="1"/>
  <c r="AH1227" i="1" s="1"/>
  <c r="C1228" i="1"/>
  <c r="Y1227" i="1"/>
  <c r="I1228" i="1"/>
  <c r="H1228" i="1" s="1"/>
  <c r="AJ1228" i="1"/>
  <c r="F1211" i="1"/>
  <c r="O1211" i="1" s="1"/>
  <c r="R1211" i="1" s="1"/>
  <c r="T1208" i="1"/>
  <c r="AF1208" i="1" s="1"/>
  <c r="S1209" i="1"/>
  <c r="AB1233" i="1"/>
  <c r="M1213" i="1"/>
  <c r="N1213" i="1" s="1"/>
  <c r="P1213" i="1"/>
  <c r="Q1213" i="1"/>
  <c r="L1214" i="1"/>
  <c r="J1211" i="1" l="1"/>
  <c r="I1229" i="1"/>
  <c r="H1229" i="1" s="1"/>
  <c r="Z1228" i="1"/>
  <c r="AA1228" i="1" s="1"/>
  <c r="AH1228" i="1" s="1"/>
  <c r="C1229" i="1"/>
  <c r="Y1228" i="1"/>
  <c r="AJ1229" i="1"/>
  <c r="AB1234" i="1"/>
  <c r="M1214" i="1"/>
  <c r="N1214" i="1" s="1"/>
  <c r="P1214" i="1"/>
  <c r="Q1214" i="1"/>
  <c r="L1215" i="1"/>
  <c r="K1229" i="1"/>
  <c r="X1229" i="1"/>
  <c r="A1230" i="1"/>
  <c r="AC1213" i="1"/>
  <c r="AE1213" i="1" s="1"/>
  <c r="G1213" i="1"/>
  <c r="T1209" i="1"/>
  <c r="AF1209" i="1" s="1"/>
  <c r="S1210" i="1"/>
  <c r="F1212" i="1"/>
  <c r="O1212" i="1" s="1"/>
  <c r="R1212" i="1" s="1"/>
  <c r="J1212" i="1" l="1"/>
  <c r="AC1214" i="1"/>
  <c r="AE1214" i="1" s="1"/>
  <c r="G1214" i="1"/>
  <c r="T1210" i="1"/>
  <c r="AF1210" i="1" s="1"/>
  <c r="S1211" i="1"/>
  <c r="X1230" i="1"/>
  <c r="K1230" i="1"/>
  <c r="A1231" i="1"/>
  <c r="M1215" i="1"/>
  <c r="N1215" i="1" s="1"/>
  <c r="P1215" i="1"/>
  <c r="Q1215" i="1"/>
  <c r="L1216" i="1"/>
  <c r="F1213" i="1"/>
  <c r="J1213" i="1" s="1"/>
  <c r="Y1229" i="1"/>
  <c r="AJ1230" i="1"/>
  <c r="I1230" i="1"/>
  <c r="H1230" i="1" s="1"/>
  <c r="C1230" i="1"/>
  <c r="Z1229" i="1"/>
  <c r="AA1229" i="1" s="1"/>
  <c r="AH1229" i="1" s="1"/>
  <c r="AB1235" i="1"/>
  <c r="AB1236" i="1" l="1"/>
  <c r="O1213" i="1"/>
  <c r="R1213" i="1" s="1"/>
  <c r="A1232" i="1"/>
  <c r="X1231" i="1"/>
  <c r="K1231" i="1"/>
  <c r="T1211" i="1"/>
  <c r="AF1211" i="1" s="1"/>
  <c r="S1212" i="1"/>
  <c r="AC1215" i="1"/>
  <c r="AE1215" i="1" s="1"/>
  <c r="G1215" i="1"/>
  <c r="Y1230" i="1"/>
  <c r="C1231" i="1"/>
  <c r="I1231" i="1"/>
  <c r="H1231" i="1" s="1"/>
  <c r="Z1230" i="1"/>
  <c r="AA1230" i="1" s="1"/>
  <c r="AH1230" i="1" s="1"/>
  <c r="AJ1231" i="1"/>
  <c r="F1214" i="1"/>
  <c r="J1214" i="1" s="1"/>
  <c r="M1216" i="1"/>
  <c r="N1216" i="1" s="1"/>
  <c r="P1216" i="1"/>
  <c r="Q1216" i="1"/>
  <c r="L1217" i="1"/>
  <c r="M1217" i="1" l="1"/>
  <c r="N1217" i="1" s="1"/>
  <c r="P1217" i="1"/>
  <c r="Q1217" i="1"/>
  <c r="L1218" i="1"/>
  <c r="O1214" i="1"/>
  <c r="R1214" i="1" s="1"/>
  <c r="F1215" i="1"/>
  <c r="O1215" i="1" s="1"/>
  <c r="R1215" i="1" s="1"/>
  <c r="T1212" i="1"/>
  <c r="AF1212" i="1" s="1"/>
  <c r="S1213" i="1"/>
  <c r="Z1231" i="1"/>
  <c r="AA1231" i="1" s="1"/>
  <c r="AH1231" i="1" s="1"/>
  <c r="AJ1232" i="1"/>
  <c r="Y1231" i="1"/>
  <c r="I1232" i="1"/>
  <c r="H1232" i="1" s="1"/>
  <c r="C1232" i="1"/>
  <c r="AB1237" i="1"/>
  <c r="AC1216" i="1"/>
  <c r="AE1216" i="1" s="1"/>
  <c r="G1216" i="1"/>
  <c r="K1232" i="1"/>
  <c r="X1232" i="1"/>
  <c r="A1233" i="1"/>
  <c r="J1215" i="1" l="1"/>
  <c r="Y1232" i="1"/>
  <c r="Z1232" i="1"/>
  <c r="AA1232" i="1" s="1"/>
  <c r="AH1232" i="1" s="1"/>
  <c r="AJ1233" i="1"/>
  <c r="C1233" i="1"/>
  <c r="I1233" i="1"/>
  <c r="H1233" i="1" s="1"/>
  <c r="F1216" i="1"/>
  <c r="O1216" i="1" s="1"/>
  <c r="R1216" i="1" s="1"/>
  <c r="AC1217" i="1"/>
  <c r="AE1217" i="1" s="1"/>
  <c r="G1217" i="1"/>
  <c r="X1233" i="1"/>
  <c r="A1234" i="1"/>
  <c r="K1233" i="1"/>
  <c r="AB1238" i="1"/>
  <c r="T1213" i="1"/>
  <c r="AF1213" i="1" s="1"/>
  <c r="S1214" i="1"/>
  <c r="M1218" i="1"/>
  <c r="N1218" i="1" s="1"/>
  <c r="P1218" i="1"/>
  <c r="Q1218" i="1"/>
  <c r="L1219" i="1"/>
  <c r="J1216" i="1" l="1"/>
  <c r="K1234" i="1"/>
  <c r="X1234" i="1"/>
  <c r="A1235" i="1"/>
  <c r="M1219" i="1"/>
  <c r="N1219" i="1" s="1"/>
  <c r="P1219" i="1"/>
  <c r="Q1219" i="1"/>
  <c r="L1220" i="1"/>
  <c r="AB1239" i="1"/>
  <c r="AJ1234" i="1"/>
  <c r="Z1233" i="1"/>
  <c r="AA1233" i="1" s="1"/>
  <c r="AH1233" i="1" s="1"/>
  <c r="Y1233" i="1"/>
  <c r="I1234" i="1"/>
  <c r="H1234" i="1" s="1"/>
  <c r="C1234" i="1"/>
  <c r="AC1218" i="1"/>
  <c r="AE1218" i="1" s="1"/>
  <c r="G1218" i="1"/>
  <c r="T1214" i="1"/>
  <c r="AF1214" i="1" s="1"/>
  <c r="S1215" i="1"/>
  <c r="F1217" i="1"/>
  <c r="O1217" i="1" s="1"/>
  <c r="R1217" i="1" s="1"/>
  <c r="J1217" i="1" l="1"/>
  <c r="M1220" i="1"/>
  <c r="N1220" i="1" s="1"/>
  <c r="P1220" i="1"/>
  <c r="Q1220" i="1"/>
  <c r="L1221" i="1"/>
  <c r="X1235" i="1"/>
  <c r="A1236" i="1"/>
  <c r="K1235" i="1"/>
  <c r="F1218" i="1"/>
  <c r="J1218" i="1" s="1"/>
  <c r="T1215" i="1"/>
  <c r="AF1215" i="1" s="1"/>
  <c r="S1216" i="1"/>
  <c r="Y1234" i="1"/>
  <c r="AJ1235" i="1"/>
  <c r="Z1234" i="1"/>
  <c r="AA1234" i="1" s="1"/>
  <c r="AH1234" i="1" s="1"/>
  <c r="C1235" i="1"/>
  <c r="I1235" i="1"/>
  <c r="H1235" i="1" s="1"/>
  <c r="AB1240" i="1"/>
  <c r="AC1219" i="1"/>
  <c r="AE1219" i="1" s="1"/>
  <c r="G1219" i="1"/>
  <c r="AC1220" i="1" l="1"/>
  <c r="AE1220" i="1" s="1"/>
  <c r="G1220" i="1"/>
  <c r="F1219" i="1"/>
  <c r="O1219" i="1" s="1"/>
  <c r="R1219" i="1" s="1"/>
  <c r="O1218" i="1"/>
  <c r="R1218" i="1" s="1"/>
  <c r="A1237" i="1"/>
  <c r="K1236" i="1"/>
  <c r="X1236" i="1"/>
  <c r="M1221" i="1"/>
  <c r="N1221" i="1" s="1"/>
  <c r="L1222" i="1"/>
  <c r="AB1241" i="1"/>
  <c r="T1216" i="1"/>
  <c r="AF1216" i="1" s="1"/>
  <c r="S1217" i="1"/>
  <c r="AJ1236" i="1"/>
  <c r="Z1235" i="1"/>
  <c r="AA1235" i="1" s="1"/>
  <c r="AH1235" i="1" s="1"/>
  <c r="I1236" i="1"/>
  <c r="H1236" i="1" s="1"/>
  <c r="C1236" i="1"/>
  <c r="Y1235" i="1"/>
  <c r="J1219" i="1" l="1"/>
  <c r="T1217" i="1"/>
  <c r="AF1217" i="1" s="1"/>
  <c r="S1218" i="1"/>
  <c r="AB1242" i="1"/>
  <c r="F1220" i="1"/>
  <c r="O1220" i="1" s="1"/>
  <c r="G1221" i="1"/>
  <c r="AC1221" i="1"/>
  <c r="AE1221" i="1" s="1"/>
  <c r="A1238" i="1"/>
  <c r="X1237" i="1"/>
  <c r="K1237" i="1"/>
  <c r="Y1236" i="1"/>
  <c r="C1237" i="1"/>
  <c r="Z1236" i="1"/>
  <c r="AA1236" i="1" s="1"/>
  <c r="AH1236" i="1" s="1"/>
  <c r="I1237" i="1"/>
  <c r="H1237" i="1" s="1"/>
  <c r="AJ1237" i="1"/>
  <c r="M1222" i="1"/>
  <c r="N1222" i="1" s="1"/>
  <c r="L1223" i="1"/>
  <c r="R1220" i="1" l="1"/>
  <c r="P1221" i="1"/>
  <c r="AJ1238" i="1"/>
  <c r="Y1237" i="1"/>
  <c r="C1238" i="1"/>
  <c r="I1238" i="1"/>
  <c r="H1238" i="1" s="1"/>
  <c r="Z1237" i="1"/>
  <c r="AA1237" i="1" s="1"/>
  <c r="AH1237" i="1" s="1"/>
  <c r="F1221" i="1"/>
  <c r="J1221" i="1" s="1"/>
  <c r="A1239" i="1"/>
  <c r="K1238" i="1"/>
  <c r="X1238" i="1"/>
  <c r="J1220" i="1"/>
  <c r="AB1243" i="1"/>
  <c r="AC1222" i="1"/>
  <c r="AE1222" i="1" s="1"/>
  <c r="G1222" i="1"/>
  <c r="M1223" i="1"/>
  <c r="N1223" i="1" s="1"/>
  <c r="L1224" i="1"/>
  <c r="T1218" i="1"/>
  <c r="AF1218" i="1" s="1"/>
  <c r="S1219" i="1"/>
  <c r="AC1223" i="1" l="1"/>
  <c r="AE1223" i="1" s="1"/>
  <c r="G1223" i="1"/>
  <c r="AB1244" i="1"/>
  <c r="A1240" i="1"/>
  <c r="K1239" i="1"/>
  <c r="X1239" i="1"/>
  <c r="T1219" i="1"/>
  <c r="AF1219" i="1" s="1"/>
  <c r="S1220" i="1"/>
  <c r="M1224" i="1"/>
  <c r="N1224" i="1" s="1"/>
  <c r="L1225" i="1"/>
  <c r="F1222" i="1"/>
  <c r="J1222" i="1" s="1"/>
  <c r="O1221" i="1"/>
  <c r="Q1221" i="1"/>
  <c r="Q1222" i="1" s="1"/>
  <c r="Q1223" i="1" s="1"/>
  <c r="Q1224" i="1" s="1"/>
  <c r="P1222" i="1"/>
  <c r="P1223" i="1" s="1"/>
  <c r="P1224" i="1" s="1"/>
  <c r="Y1238" i="1"/>
  <c r="C1239" i="1"/>
  <c r="I1239" i="1"/>
  <c r="H1239" i="1" s="1"/>
  <c r="Z1238" i="1"/>
  <c r="AA1238" i="1" s="1"/>
  <c r="AH1238" i="1" s="1"/>
  <c r="AJ1239" i="1"/>
  <c r="R1221" i="1" l="1"/>
  <c r="O1222" i="1"/>
  <c r="R1222" i="1" s="1"/>
  <c r="A1241" i="1"/>
  <c r="X1240" i="1"/>
  <c r="K1240" i="1"/>
  <c r="AJ1240" i="1"/>
  <c r="Z1239" i="1"/>
  <c r="AA1239" i="1" s="1"/>
  <c r="AH1239" i="1" s="1"/>
  <c r="I1240" i="1"/>
  <c r="H1240" i="1" s="1"/>
  <c r="Y1239" i="1"/>
  <c r="C1240" i="1"/>
  <c r="AB1245" i="1"/>
  <c r="AC1224" i="1"/>
  <c r="AE1224" i="1" s="1"/>
  <c r="G1224" i="1"/>
  <c r="M1225" i="1"/>
  <c r="N1225" i="1" s="1"/>
  <c r="P1225" i="1"/>
  <c r="Q1225" i="1"/>
  <c r="L1226" i="1"/>
  <c r="T1220" i="1"/>
  <c r="S1221" i="1"/>
  <c r="F1223" i="1"/>
  <c r="O1223" i="1" s="1"/>
  <c r="R1223" i="1" s="1"/>
  <c r="J1223" i="1" l="1"/>
  <c r="AB1246" i="1"/>
  <c r="T1221" i="1"/>
  <c r="AF1221" i="1" s="1"/>
  <c r="S1222" i="1"/>
  <c r="C1241" i="1"/>
  <c r="Y1240" i="1"/>
  <c r="I1241" i="1"/>
  <c r="H1241" i="1" s="1"/>
  <c r="AJ1241" i="1"/>
  <c r="Z1240" i="1"/>
  <c r="AA1240" i="1" s="1"/>
  <c r="AH1240" i="1" s="1"/>
  <c r="AC1225" i="1"/>
  <c r="AE1225" i="1" s="1"/>
  <c r="G1225" i="1"/>
  <c r="F1224" i="1"/>
  <c r="J1224" i="1" s="1"/>
  <c r="K1241" i="1"/>
  <c r="A1242" i="1"/>
  <c r="X1241" i="1"/>
  <c r="AF1220" i="1"/>
  <c r="AA1220" i="1"/>
  <c r="M1226" i="1"/>
  <c r="N1226" i="1" s="1"/>
  <c r="P1226" i="1"/>
  <c r="Q1226" i="1"/>
  <c r="L1227" i="1"/>
  <c r="AH1220" i="1" l="1"/>
  <c r="O1224" i="1"/>
  <c r="R1224" i="1" s="1"/>
  <c r="I1242" i="1"/>
  <c r="H1242" i="1" s="1"/>
  <c r="C1242" i="1"/>
  <c r="Z1241" i="1"/>
  <c r="AA1241" i="1" s="1"/>
  <c r="AH1241" i="1" s="1"/>
  <c r="Y1241" i="1"/>
  <c r="AJ1242" i="1"/>
  <c r="AB1247" i="1"/>
  <c r="A1243" i="1"/>
  <c r="X1242" i="1"/>
  <c r="K1242" i="1"/>
  <c r="M1227" i="1"/>
  <c r="N1227" i="1" s="1"/>
  <c r="P1227" i="1"/>
  <c r="Q1227" i="1"/>
  <c r="L1228" i="1"/>
  <c r="F1225" i="1"/>
  <c r="O1225" i="1" s="1"/>
  <c r="R1225" i="1" s="1"/>
  <c r="T1222" i="1"/>
  <c r="AF1222" i="1" s="1"/>
  <c r="S1223" i="1"/>
  <c r="AC1226" i="1"/>
  <c r="AE1226" i="1" s="1"/>
  <c r="G1226" i="1"/>
  <c r="J1225" i="1" l="1"/>
  <c r="Z1242" i="1"/>
  <c r="AA1242" i="1" s="1"/>
  <c r="AH1242" i="1" s="1"/>
  <c r="I1243" i="1"/>
  <c r="H1243" i="1" s="1"/>
  <c r="Y1242" i="1"/>
  <c r="C1243" i="1"/>
  <c r="AJ1243" i="1"/>
  <c r="A1244" i="1"/>
  <c r="X1243" i="1"/>
  <c r="K1243" i="1"/>
  <c r="AC1227" i="1"/>
  <c r="AE1227" i="1" s="1"/>
  <c r="G1227" i="1"/>
  <c r="T1223" i="1"/>
  <c r="AF1223" i="1" s="1"/>
  <c r="S1224" i="1"/>
  <c r="F1226" i="1"/>
  <c r="J1226" i="1" s="1"/>
  <c r="M1228" i="1"/>
  <c r="N1228" i="1" s="1"/>
  <c r="P1228" i="1"/>
  <c r="Q1228" i="1"/>
  <c r="L1229" i="1"/>
  <c r="AB1248" i="1"/>
  <c r="AB1249" i="1" l="1"/>
  <c r="O1226" i="1"/>
  <c r="R1226" i="1" s="1"/>
  <c r="I1244" i="1"/>
  <c r="H1244" i="1" s="1"/>
  <c r="Z1243" i="1"/>
  <c r="AA1243" i="1" s="1"/>
  <c r="AH1243" i="1" s="1"/>
  <c r="C1244" i="1"/>
  <c r="AJ1244" i="1"/>
  <c r="Y1243" i="1"/>
  <c r="AC1228" i="1"/>
  <c r="AE1228" i="1" s="1"/>
  <c r="G1228" i="1"/>
  <c r="F1227" i="1"/>
  <c r="O1227" i="1" s="1"/>
  <c r="R1227" i="1" s="1"/>
  <c r="A1245" i="1"/>
  <c r="X1244" i="1"/>
  <c r="K1244" i="1"/>
  <c r="T1224" i="1"/>
  <c r="AF1224" i="1" s="1"/>
  <c r="S1225" i="1"/>
  <c r="M1229" i="1"/>
  <c r="N1229" i="1" s="1"/>
  <c r="P1229" i="1"/>
  <c r="Q1229" i="1"/>
  <c r="L1230" i="1"/>
  <c r="J1227" i="1" l="1"/>
  <c r="Y1244" i="1"/>
  <c r="AJ1245" i="1"/>
  <c r="Z1244" i="1"/>
  <c r="AA1244" i="1" s="1"/>
  <c r="AH1244" i="1" s="1"/>
  <c r="I1245" i="1"/>
  <c r="H1245" i="1" s="1"/>
  <c r="C1245" i="1"/>
  <c r="AC1229" i="1"/>
  <c r="AE1229" i="1" s="1"/>
  <c r="G1229" i="1"/>
  <c r="M1230" i="1"/>
  <c r="N1230" i="1" s="1"/>
  <c r="P1230" i="1"/>
  <c r="Q1230" i="1"/>
  <c r="L1231" i="1"/>
  <c r="T1225" i="1"/>
  <c r="AF1225" i="1" s="1"/>
  <c r="S1226" i="1"/>
  <c r="AB1250" i="1"/>
  <c r="A1246" i="1"/>
  <c r="K1245" i="1"/>
  <c r="X1245" i="1"/>
  <c r="F1228" i="1"/>
  <c r="J1228" i="1" s="1"/>
  <c r="Z1245" i="1" l="1"/>
  <c r="AA1245" i="1" s="1"/>
  <c r="AH1245" i="1" s="1"/>
  <c r="AJ1246" i="1"/>
  <c r="C1246" i="1"/>
  <c r="Y1245" i="1"/>
  <c r="I1246" i="1"/>
  <c r="H1246" i="1" s="1"/>
  <c r="M1231" i="1"/>
  <c r="N1231" i="1" s="1"/>
  <c r="P1231" i="1"/>
  <c r="Q1231" i="1"/>
  <c r="L1232" i="1"/>
  <c r="F1229" i="1"/>
  <c r="O1229" i="1" s="1"/>
  <c r="R1229" i="1" s="1"/>
  <c r="A1247" i="1"/>
  <c r="X1246" i="1"/>
  <c r="K1246" i="1"/>
  <c r="AB1251" i="1"/>
  <c r="O1228" i="1"/>
  <c r="R1228" i="1" s="1"/>
  <c r="T1226" i="1"/>
  <c r="AF1226" i="1" s="1"/>
  <c r="S1227" i="1"/>
  <c r="AC1230" i="1"/>
  <c r="AE1230" i="1" s="1"/>
  <c r="G1230" i="1"/>
  <c r="AC1231" i="1" l="1"/>
  <c r="AE1231" i="1" s="1"/>
  <c r="G1231" i="1"/>
  <c r="T1227" i="1"/>
  <c r="AF1227" i="1" s="1"/>
  <c r="S1228" i="1"/>
  <c r="AB1252" i="1"/>
  <c r="A1248" i="1"/>
  <c r="X1247" i="1"/>
  <c r="K1247" i="1"/>
  <c r="M1232" i="1"/>
  <c r="N1232" i="1" s="1"/>
  <c r="P1232" i="1"/>
  <c r="Q1232" i="1"/>
  <c r="L1233" i="1"/>
  <c r="J1229" i="1"/>
  <c r="F1230" i="1"/>
  <c r="J1230" i="1" s="1"/>
  <c r="Z1246" i="1"/>
  <c r="AA1246" i="1" s="1"/>
  <c r="AH1246" i="1" s="1"/>
  <c r="I1247" i="1"/>
  <c r="H1247" i="1" s="1"/>
  <c r="Y1246" i="1"/>
  <c r="C1247" i="1"/>
  <c r="AJ1247" i="1"/>
  <c r="O1230" i="1" l="1"/>
  <c r="R1230" i="1" s="1"/>
  <c r="AJ1248" i="1"/>
  <c r="Z1247" i="1"/>
  <c r="AA1247" i="1" s="1"/>
  <c r="AH1247" i="1" s="1"/>
  <c r="I1248" i="1"/>
  <c r="H1248" i="1" s="1"/>
  <c r="Y1247" i="1"/>
  <c r="C1248" i="1"/>
  <c r="T1228" i="1"/>
  <c r="AF1228" i="1" s="1"/>
  <c r="S1229" i="1"/>
  <c r="AC1232" i="1"/>
  <c r="AE1232" i="1" s="1"/>
  <c r="G1232" i="1"/>
  <c r="A1249" i="1"/>
  <c r="X1248" i="1"/>
  <c r="K1248" i="1"/>
  <c r="F1231" i="1"/>
  <c r="O1231" i="1" s="1"/>
  <c r="R1231" i="1" s="1"/>
  <c r="M1233" i="1"/>
  <c r="N1233" i="1" s="1"/>
  <c r="P1233" i="1"/>
  <c r="Q1233" i="1"/>
  <c r="L1234" i="1"/>
  <c r="AB1253" i="1"/>
  <c r="J1231" i="1" l="1"/>
  <c r="AB1254" i="1"/>
  <c r="A1250" i="1"/>
  <c r="K1249" i="1"/>
  <c r="X1249" i="1"/>
  <c r="T1229" i="1"/>
  <c r="AF1229" i="1" s="1"/>
  <c r="S1230" i="1"/>
  <c r="AC1233" i="1"/>
  <c r="AE1233" i="1" s="1"/>
  <c r="G1233" i="1"/>
  <c r="F1232" i="1"/>
  <c r="O1232" i="1" s="1"/>
  <c r="R1232" i="1" s="1"/>
  <c r="M1234" i="1"/>
  <c r="N1234" i="1" s="1"/>
  <c r="P1234" i="1"/>
  <c r="Q1234" i="1"/>
  <c r="L1235" i="1"/>
  <c r="Y1248" i="1"/>
  <c r="C1249" i="1"/>
  <c r="Z1248" i="1"/>
  <c r="AA1248" i="1" s="1"/>
  <c r="AH1248" i="1" s="1"/>
  <c r="I1249" i="1"/>
  <c r="H1249" i="1" s="1"/>
  <c r="AJ1249" i="1"/>
  <c r="AC1234" i="1" l="1"/>
  <c r="AE1234" i="1" s="1"/>
  <c r="G1234" i="1"/>
  <c r="J1232" i="1"/>
  <c r="M1235" i="1"/>
  <c r="N1235" i="1" s="1"/>
  <c r="P1235" i="1"/>
  <c r="Q1235" i="1"/>
  <c r="L1236" i="1"/>
  <c r="F1233" i="1"/>
  <c r="O1233" i="1" s="1"/>
  <c r="R1233" i="1" s="1"/>
  <c r="Z1249" i="1"/>
  <c r="AA1249" i="1" s="1"/>
  <c r="AH1249" i="1" s="1"/>
  <c r="AJ1250" i="1"/>
  <c r="C1250" i="1"/>
  <c r="Y1249" i="1"/>
  <c r="I1250" i="1"/>
  <c r="H1250" i="1" s="1"/>
  <c r="AB1255" i="1"/>
  <c r="T1230" i="1"/>
  <c r="AF1230" i="1" s="1"/>
  <c r="S1231" i="1"/>
  <c r="K1250" i="1"/>
  <c r="A1251" i="1"/>
  <c r="X1250" i="1"/>
  <c r="AB1256" i="1" l="1"/>
  <c r="J1233" i="1"/>
  <c r="X1251" i="1"/>
  <c r="A1252" i="1"/>
  <c r="K1251" i="1"/>
  <c r="F1234" i="1"/>
  <c r="O1234" i="1" s="1"/>
  <c r="R1234" i="1" s="1"/>
  <c r="AC1235" i="1"/>
  <c r="AE1235" i="1" s="1"/>
  <c r="G1235" i="1"/>
  <c r="Z1250" i="1"/>
  <c r="AA1250" i="1" s="1"/>
  <c r="AH1250" i="1" s="1"/>
  <c r="Y1250" i="1"/>
  <c r="AJ1251" i="1"/>
  <c r="C1251" i="1"/>
  <c r="I1251" i="1"/>
  <c r="H1251" i="1" s="1"/>
  <c r="T1231" i="1"/>
  <c r="AF1231" i="1" s="1"/>
  <c r="S1232" i="1"/>
  <c r="M1236" i="1"/>
  <c r="N1236" i="1" s="1"/>
  <c r="P1236" i="1"/>
  <c r="Q1236" i="1"/>
  <c r="L1237" i="1"/>
  <c r="F1235" i="1" l="1"/>
  <c r="O1235" i="1" s="1"/>
  <c r="R1235" i="1" s="1"/>
  <c r="AC1236" i="1"/>
  <c r="AE1236" i="1" s="1"/>
  <c r="G1236" i="1"/>
  <c r="M1237" i="1"/>
  <c r="N1237" i="1" s="1"/>
  <c r="P1237" i="1"/>
  <c r="Q1237" i="1"/>
  <c r="L1238" i="1"/>
  <c r="K1252" i="1"/>
  <c r="A1253" i="1"/>
  <c r="X1252" i="1"/>
  <c r="T1232" i="1"/>
  <c r="AF1232" i="1" s="1"/>
  <c r="S1233" i="1"/>
  <c r="J1234" i="1"/>
  <c r="AJ1252" i="1"/>
  <c r="Z1251" i="1"/>
  <c r="AA1251" i="1" s="1"/>
  <c r="AH1251" i="1" s="1"/>
  <c r="I1252" i="1"/>
  <c r="H1252" i="1" s="1"/>
  <c r="Y1251" i="1"/>
  <c r="C1252" i="1"/>
  <c r="AB1257" i="1"/>
  <c r="J1235" i="1" l="1"/>
  <c r="AC1237" i="1"/>
  <c r="AE1237" i="1" s="1"/>
  <c r="G1237" i="1"/>
  <c r="M1238" i="1"/>
  <c r="N1238" i="1" s="1"/>
  <c r="P1238" i="1"/>
  <c r="Q1238" i="1"/>
  <c r="L1239" i="1"/>
  <c r="F1236" i="1"/>
  <c r="J1236" i="1" s="1"/>
  <c r="I1253" i="1"/>
  <c r="H1253" i="1" s="1"/>
  <c r="Y1252" i="1"/>
  <c r="C1253" i="1"/>
  <c r="Z1252" i="1"/>
  <c r="AA1252" i="1" s="1"/>
  <c r="AH1252" i="1" s="1"/>
  <c r="AJ1253" i="1"/>
  <c r="T1233" i="1"/>
  <c r="AF1233" i="1" s="1"/>
  <c r="S1234" i="1"/>
  <c r="X1253" i="1"/>
  <c r="A1254" i="1"/>
  <c r="K1253" i="1"/>
  <c r="AB1258" i="1"/>
  <c r="AB1259" i="1" l="1"/>
  <c r="T1234" i="1"/>
  <c r="AF1234" i="1" s="1"/>
  <c r="S1235" i="1"/>
  <c r="O1236" i="1"/>
  <c r="R1236" i="1" s="1"/>
  <c r="Z1253" i="1"/>
  <c r="AA1253" i="1" s="1"/>
  <c r="AH1253" i="1" s="1"/>
  <c r="C1254" i="1"/>
  <c r="I1254" i="1"/>
  <c r="H1254" i="1" s="1"/>
  <c r="AJ1254" i="1"/>
  <c r="Y1253" i="1"/>
  <c r="A1255" i="1"/>
  <c r="K1254" i="1"/>
  <c r="X1254" i="1"/>
  <c r="AC1238" i="1"/>
  <c r="AE1238" i="1" s="1"/>
  <c r="G1238" i="1"/>
  <c r="F1237" i="1"/>
  <c r="O1237" i="1" s="1"/>
  <c r="R1237" i="1" s="1"/>
  <c r="M1239" i="1"/>
  <c r="N1239" i="1" s="1"/>
  <c r="P1239" i="1"/>
  <c r="Q1239" i="1"/>
  <c r="L1240" i="1"/>
  <c r="J1237" i="1" l="1"/>
  <c r="F1238" i="1"/>
  <c r="O1238" i="1" s="1"/>
  <c r="R1238" i="1" s="1"/>
  <c r="AB1260" i="1"/>
  <c r="K1255" i="1"/>
  <c r="A1256" i="1"/>
  <c r="X1255" i="1"/>
  <c r="AC1239" i="1"/>
  <c r="AE1239" i="1" s="1"/>
  <c r="G1239" i="1"/>
  <c r="Y1254" i="1"/>
  <c r="AJ1255" i="1"/>
  <c r="Z1254" i="1"/>
  <c r="C1255" i="1"/>
  <c r="I1255" i="1"/>
  <c r="H1255" i="1" s="1"/>
  <c r="T1235" i="1"/>
  <c r="AF1235" i="1" s="1"/>
  <c r="S1236" i="1"/>
  <c r="M1240" i="1"/>
  <c r="N1240" i="1" s="1"/>
  <c r="P1240" i="1"/>
  <c r="Q1240" i="1"/>
  <c r="L1241" i="1"/>
  <c r="J1238" i="1" l="1"/>
  <c r="T1236" i="1"/>
  <c r="AF1236" i="1" s="1"/>
  <c r="S1237" i="1"/>
  <c r="Z1255" i="1"/>
  <c r="AA1255" i="1" s="1"/>
  <c r="AH1255" i="1" s="1"/>
  <c r="AJ1256" i="1"/>
  <c r="I1256" i="1"/>
  <c r="H1256" i="1" s="1"/>
  <c r="Y1255" i="1"/>
  <c r="C1256" i="1"/>
  <c r="F1239" i="1"/>
  <c r="J1239" i="1" s="1"/>
  <c r="X1256" i="1"/>
  <c r="K1256" i="1"/>
  <c r="A1257" i="1"/>
  <c r="AB1261" i="1"/>
  <c r="AC1240" i="1"/>
  <c r="AE1240" i="1" s="1"/>
  <c r="G1240" i="1"/>
  <c r="M1241" i="1"/>
  <c r="N1241" i="1" s="1"/>
  <c r="P1241" i="1"/>
  <c r="Q1241" i="1"/>
  <c r="L1242" i="1"/>
  <c r="O1239" i="1" l="1"/>
  <c r="R1239" i="1" s="1"/>
  <c r="AC1241" i="1"/>
  <c r="AE1241" i="1" s="1"/>
  <c r="G1241" i="1"/>
  <c r="AB1262" i="1"/>
  <c r="T1237" i="1"/>
  <c r="AF1237" i="1" s="1"/>
  <c r="S1238" i="1"/>
  <c r="M1242" i="1"/>
  <c r="N1242" i="1" s="1"/>
  <c r="P1242" i="1"/>
  <c r="Q1242" i="1"/>
  <c r="L1243" i="1"/>
  <c r="F1240" i="1"/>
  <c r="J1240" i="1" s="1"/>
  <c r="C1257" i="1"/>
  <c r="Y1256" i="1"/>
  <c r="I1257" i="1"/>
  <c r="H1257" i="1" s="1"/>
  <c r="AJ1257" i="1"/>
  <c r="Z1256" i="1"/>
  <c r="AA1256" i="1" s="1"/>
  <c r="AH1256" i="1" s="1"/>
  <c r="X1257" i="1"/>
  <c r="A1258" i="1"/>
  <c r="K1257" i="1"/>
  <c r="O1240" i="1" l="1"/>
  <c r="R1240" i="1" s="1"/>
  <c r="AB1263" i="1"/>
  <c r="AC1242" i="1"/>
  <c r="AE1242" i="1" s="1"/>
  <c r="G1242" i="1"/>
  <c r="F1241" i="1"/>
  <c r="O1241" i="1" s="1"/>
  <c r="R1241" i="1" s="1"/>
  <c r="M1243" i="1"/>
  <c r="N1243" i="1" s="1"/>
  <c r="P1243" i="1"/>
  <c r="Q1243" i="1"/>
  <c r="L1244" i="1"/>
  <c r="T1238" i="1"/>
  <c r="AF1238" i="1" s="1"/>
  <c r="S1239" i="1"/>
  <c r="AJ1258" i="1"/>
  <c r="C1258" i="1"/>
  <c r="Z1257" i="1"/>
  <c r="AA1257" i="1" s="1"/>
  <c r="AH1257" i="1" s="1"/>
  <c r="Y1257" i="1"/>
  <c r="I1258" i="1"/>
  <c r="H1258" i="1" s="1"/>
  <c r="A1259" i="1"/>
  <c r="K1258" i="1"/>
  <c r="X1258" i="1"/>
  <c r="K1259" i="1" l="1"/>
  <c r="A1260" i="1"/>
  <c r="X1259" i="1"/>
  <c r="AB1264" i="1"/>
  <c r="T1239" i="1"/>
  <c r="AF1239" i="1" s="1"/>
  <c r="S1240" i="1"/>
  <c r="F1242" i="1"/>
  <c r="J1242" i="1" s="1"/>
  <c r="AC1243" i="1"/>
  <c r="AE1243" i="1" s="1"/>
  <c r="G1243" i="1"/>
  <c r="J1241" i="1"/>
  <c r="Y1258" i="1"/>
  <c r="AJ1259" i="1"/>
  <c r="Z1258" i="1"/>
  <c r="AA1258" i="1" s="1"/>
  <c r="AH1258" i="1" s="1"/>
  <c r="C1259" i="1"/>
  <c r="I1259" i="1"/>
  <c r="H1259" i="1" s="1"/>
  <c r="M1244" i="1"/>
  <c r="N1244" i="1" s="1"/>
  <c r="P1244" i="1"/>
  <c r="Q1244" i="1"/>
  <c r="L1245" i="1"/>
  <c r="O1242" i="1" l="1"/>
  <c r="R1242" i="1" s="1"/>
  <c r="T1240" i="1"/>
  <c r="AF1240" i="1" s="1"/>
  <c r="S1241" i="1"/>
  <c r="Y1259" i="1"/>
  <c r="AJ1260" i="1"/>
  <c r="Z1259" i="1"/>
  <c r="AA1259" i="1" s="1"/>
  <c r="AH1259" i="1" s="1"/>
  <c r="C1260" i="1"/>
  <c r="I1260" i="1"/>
  <c r="H1260" i="1" s="1"/>
  <c r="M1245" i="1"/>
  <c r="N1245" i="1" s="1"/>
  <c r="P1245" i="1"/>
  <c r="Q1245" i="1"/>
  <c r="L1246" i="1"/>
  <c r="AB1265" i="1"/>
  <c r="K1260" i="1"/>
  <c r="X1260" i="1"/>
  <c r="A1261" i="1"/>
  <c r="AC1244" i="1"/>
  <c r="AE1244" i="1" s="1"/>
  <c r="G1244" i="1"/>
  <c r="F1243" i="1"/>
  <c r="J1243" i="1" s="1"/>
  <c r="M1246" i="1" l="1"/>
  <c r="N1246" i="1" s="1"/>
  <c r="P1246" i="1"/>
  <c r="Q1246" i="1"/>
  <c r="L1247" i="1"/>
  <c r="O1243" i="1"/>
  <c r="R1243" i="1" s="1"/>
  <c r="X1261" i="1"/>
  <c r="K1261" i="1"/>
  <c r="A1262" i="1"/>
  <c r="AB1266" i="1"/>
  <c r="T1241" i="1"/>
  <c r="AF1241" i="1" s="1"/>
  <c r="S1242" i="1"/>
  <c r="F1244" i="1"/>
  <c r="J1244" i="1" s="1"/>
  <c r="AJ1261" i="1"/>
  <c r="Y1260" i="1"/>
  <c r="I1261" i="1"/>
  <c r="H1261" i="1" s="1"/>
  <c r="Z1260" i="1"/>
  <c r="AA1260" i="1" s="1"/>
  <c r="AH1260" i="1" s="1"/>
  <c r="C1261" i="1"/>
  <c r="AC1245" i="1"/>
  <c r="AE1245" i="1" s="1"/>
  <c r="G1245" i="1"/>
  <c r="O1244" i="1" l="1"/>
  <c r="R1244" i="1" s="1"/>
  <c r="Z1261" i="1"/>
  <c r="AA1261" i="1" s="1"/>
  <c r="AH1261" i="1" s="1"/>
  <c r="C1262" i="1"/>
  <c r="Y1261" i="1"/>
  <c r="I1262" i="1"/>
  <c r="H1262" i="1" s="1"/>
  <c r="AJ1262" i="1"/>
  <c r="X1262" i="1"/>
  <c r="A1263" i="1"/>
  <c r="K1262" i="1"/>
  <c r="T1242" i="1"/>
  <c r="AF1242" i="1" s="1"/>
  <c r="S1243" i="1"/>
  <c r="AB1267" i="1"/>
  <c r="AC1246" i="1"/>
  <c r="AE1246" i="1" s="1"/>
  <c r="G1246" i="1"/>
  <c r="F1245" i="1"/>
  <c r="O1245" i="1" s="1"/>
  <c r="R1245" i="1" s="1"/>
  <c r="M1247" i="1"/>
  <c r="N1247" i="1" s="1"/>
  <c r="P1247" i="1"/>
  <c r="Q1247" i="1"/>
  <c r="L1248" i="1"/>
  <c r="J1245" i="1" l="1"/>
  <c r="AB1268" i="1"/>
  <c r="A1264" i="1"/>
  <c r="K1263" i="1"/>
  <c r="X1263" i="1"/>
  <c r="AC1247" i="1"/>
  <c r="AE1247" i="1" s="1"/>
  <c r="G1247" i="1"/>
  <c r="F1246" i="1"/>
  <c r="O1246" i="1" s="1"/>
  <c r="R1246" i="1" s="1"/>
  <c r="M1248" i="1"/>
  <c r="N1248" i="1" s="1"/>
  <c r="P1248" i="1"/>
  <c r="Q1248" i="1"/>
  <c r="L1249" i="1"/>
  <c r="T1243" i="1"/>
  <c r="AF1243" i="1" s="1"/>
  <c r="S1244" i="1"/>
  <c r="C1263" i="1"/>
  <c r="I1263" i="1"/>
  <c r="H1263" i="1" s="1"/>
  <c r="Z1262" i="1"/>
  <c r="AA1262" i="1" s="1"/>
  <c r="AH1262" i="1" s="1"/>
  <c r="AJ1263" i="1"/>
  <c r="Y1262" i="1"/>
  <c r="J1246" i="1" l="1"/>
  <c r="AC1248" i="1"/>
  <c r="AE1248" i="1" s="1"/>
  <c r="G1248" i="1"/>
  <c r="F1247" i="1"/>
  <c r="O1247" i="1" s="1"/>
  <c r="R1247" i="1" s="1"/>
  <c r="K1264" i="1"/>
  <c r="A1265" i="1"/>
  <c r="X1264" i="1"/>
  <c r="M1249" i="1"/>
  <c r="N1249" i="1" s="1"/>
  <c r="P1249" i="1"/>
  <c r="Q1249" i="1"/>
  <c r="L1250" i="1"/>
  <c r="C1264" i="1"/>
  <c r="Y1263" i="1"/>
  <c r="I1264" i="1"/>
  <c r="H1264" i="1" s="1"/>
  <c r="AJ1264" i="1"/>
  <c r="Z1263" i="1"/>
  <c r="AA1263" i="1" s="1"/>
  <c r="AH1263" i="1" s="1"/>
  <c r="AB1269" i="1"/>
  <c r="T1244" i="1"/>
  <c r="AF1244" i="1" s="1"/>
  <c r="S1245" i="1"/>
  <c r="T1245" i="1" l="1"/>
  <c r="AF1245" i="1" s="1"/>
  <c r="S1246" i="1"/>
  <c r="J1247" i="1"/>
  <c r="AC1249" i="1"/>
  <c r="AE1249" i="1" s="1"/>
  <c r="G1249" i="1"/>
  <c r="X1265" i="1"/>
  <c r="K1265" i="1"/>
  <c r="A1266" i="1"/>
  <c r="AB1270" i="1"/>
  <c r="M1250" i="1"/>
  <c r="N1250" i="1" s="1"/>
  <c r="P1250" i="1"/>
  <c r="Q1250" i="1"/>
  <c r="L1251" i="1"/>
  <c r="F1248" i="1"/>
  <c r="J1248" i="1" s="1"/>
  <c r="AJ1265" i="1"/>
  <c r="C1265" i="1"/>
  <c r="Z1264" i="1"/>
  <c r="AA1264" i="1" s="1"/>
  <c r="AH1264" i="1" s="1"/>
  <c r="Y1264" i="1"/>
  <c r="I1265" i="1"/>
  <c r="H1265" i="1" s="1"/>
  <c r="M1251" i="1" l="1"/>
  <c r="N1251" i="1" s="1"/>
  <c r="P1251" i="1"/>
  <c r="Q1251" i="1"/>
  <c r="L1252" i="1"/>
  <c r="O1248" i="1"/>
  <c r="R1248" i="1" s="1"/>
  <c r="AB1271" i="1"/>
  <c r="Z1265" i="1"/>
  <c r="AA1265" i="1" s="1"/>
  <c r="AH1265" i="1" s="1"/>
  <c r="I1266" i="1"/>
  <c r="H1266" i="1" s="1"/>
  <c r="Y1265" i="1"/>
  <c r="C1266" i="1"/>
  <c r="AJ1266" i="1"/>
  <c r="T1246" i="1"/>
  <c r="AF1246" i="1" s="1"/>
  <c r="S1247" i="1"/>
  <c r="F1249" i="1"/>
  <c r="O1249" i="1" s="1"/>
  <c r="R1249" i="1" s="1"/>
  <c r="AC1250" i="1"/>
  <c r="AE1250" i="1" s="1"/>
  <c r="G1250" i="1"/>
  <c r="X1266" i="1"/>
  <c r="A1267" i="1"/>
  <c r="K1266" i="1"/>
  <c r="J1249" i="1" l="1"/>
  <c r="A1268" i="1"/>
  <c r="X1267" i="1"/>
  <c r="K1267" i="1"/>
  <c r="AB1272" i="1"/>
  <c r="AC1251" i="1"/>
  <c r="AE1251" i="1" s="1"/>
  <c r="G1251" i="1"/>
  <c r="I1267" i="1"/>
  <c r="H1267" i="1" s="1"/>
  <c r="C1267" i="1"/>
  <c r="AJ1267" i="1"/>
  <c r="Z1266" i="1"/>
  <c r="AA1266" i="1" s="1"/>
  <c r="AH1266" i="1" s="1"/>
  <c r="Y1266" i="1"/>
  <c r="F1250" i="1"/>
  <c r="O1250" i="1" s="1"/>
  <c r="R1250" i="1" s="1"/>
  <c r="T1247" i="1"/>
  <c r="AF1247" i="1" s="1"/>
  <c r="S1248" i="1"/>
  <c r="M1252" i="1"/>
  <c r="N1252" i="1" s="1"/>
  <c r="P1252" i="1"/>
  <c r="Q1252" i="1"/>
  <c r="L1253" i="1"/>
  <c r="J1250" i="1" l="1"/>
  <c r="AB1273" i="1"/>
  <c r="Y1267" i="1"/>
  <c r="AJ1268" i="1"/>
  <c r="Z1267" i="1"/>
  <c r="AA1267" i="1" s="1"/>
  <c r="AH1267" i="1" s="1"/>
  <c r="I1268" i="1"/>
  <c r="H1268" i="1" s="1"/>
  <c r="C1268" i="1"/>
  <c r="F1251" i="1"/>
  <c r="O1251" i="1" s="1"/>
  <c r="R1251" i="1" s="1"/>
  <c r="AC1252" i="1"/>
  <c r="AE1252" i="1" s="1"/>
  <c r="G1252" i="1"/>
  <c r="T1248" i="1"/>
  <c r="AF1248" i="1" s="1"/>
  <c r="S1249" i="1"/>
  <c r="K1268" i="1"/>
  <c r="X1268" i="1"/>
  <c r="A1269" i="1"/>
  <c r="M1253" i="1"/>
  <c r="N1253" i="1" s="1"/>
  <c r="P1253" i="1"/>
  <c r="Q1253" i="1"/>
  <c r="L1254" i="1"/>
  <c r="J1251" i="1" l="1"/>
  <c r="X1269" i="1"/>
  <c r="A1270" i="1"/>
  <c r="K1269" i="1"/>
  <c r="T1249" i="1"/>
  <c r="AF1249" i="1" s="1"/>
  <c r="S1250" i="1"/>
  <c r="Z1268" i="1"/>
  <c r="AA1268" i="1" s="1"/>
  <c r="AH1268" i="1" s="1"/>
  <c r="C1269" i="1"/>
  <c r="I1269" i="1"/>
  <c r="H1269" i="1" s="1"/>
  <c r="AJ1269" i="1"/>
  <c r="Y1268" i="1"/>
  <c r="AC1253" i="1"/>
  <c r="AE1253" i="1" s="1"/>
  <c r="G1253" i="1"/>
  <c r="F1252" i="1"/>
  <c r="J1252" i="1" s="1"/>
  <c r="AB1274" i="1"/>
  <c r="M1254" i="1"/>
  <c r="N1254" i="1" s="1"/>
  <c r="P1254" i="1"/>
  <c r="Q1254" i="1"/>
  <c r="L1255" i="1"/>
  <c r="O1252" i="1" l="1"/>
  <c r="R1252" i="1" s="1"/>
  <c r="K1270" i="1"/>
  <c r="A1271" i="1"/>
  <c r="X1270" i="1"/>
  <c r="M1255" i="1"/>
  <c r="N1255" i="1" s="1"/>
  <c r="L1256" i="1"/>
  <c r="T1250" i="1"/>
  <c r="AF1250" i="1" s="1"/>
  <c r="S1251" i="1"/>
  <c r="AC1254" i="1"/>
  <c r="AE1254" i="1" s="1"/>
  <c r="G1254" i="1"/>
  <c r="Y1269" i="1"/>
  <c r="AJ1270" i="1"/>
  <c r="Z1269" i="1"/>
  <c r="AA1269" i="1" s="1"/>
  <c r="AH1269" i="1" s="1"/>
  <c r="I1270" i="1"/>
  <c r="H1270" i="1" s="1"/>
  <c r="C1270" i="1"/>
  <c r="AB1275" i="1"/>
  <c r="F1253" i="1"/>
  <c r="J1253" i="1" s="1"/>
  <c r="T1251" i="1" l="1"/>
  <c r="AF1251" i="1" s="1"/>
  <c r="S1252" i="1"/>
  <c r="M1256" i="1"/>
  <c r="N1256" i="1" s="1"/>
  <c r="L1257" i="1"/>
  <c r="O1253" i="1"/>
  <c r="R1253" i="1" s="1"/>
  <c r="AB1276" i="1"/>
  <c r="Z1270" i="1"/>
  <c r="AA1270" i="1" s="1"/>
  <c r="AH1270" i="1" s="1"/>
  <c r="AJ1271" i="1"/>
  <c r="Y1270" i="1"/>
  <c r="I1271" i="1"/>
  <c r="H1271" i="1" s="1"/>
  <c r="C1271" i="1"/>
  <c r="F1254" i="1"/>
  <c r="O1254" i="1" s="1"/>
  <c r="X1271" i="1"/>
  <c r="K1271" i="1"/>
  <c r="A1272" i="1"/>
  <c r="AC1255" i="1"/>
  <c r="AE1255" i="1" s="1"/>
  <c r="G1255" i="1"/>
  <c r="J1254" i="1" l="1"/>
  <c r="X1272" i="1"/>
  <c r="A1273" i="1"/>
  <c r="K1272" i="1"/>
  <c r="R1254" i="1"/>
  <c r="P1255" i="1"/>
  <c r="AB1277" i="1"/>
  <c r="G1256" i="1"/>
  <c r="AC1256" i="1"/>
  <c r="AE1256" i="1" s="1"/>
  <c r="T1252" i="1"/>
  <c r="AF1252" i="1" s="1"/>
  <c r="S1253" i="1"/>
  <c r="F1255" i="1"/>
  <c r="J1255" i="1" s="1"/>
  <c r="C1272" i="1"/>
  <c r="Y1271" i="1"/>
  <c r="I1272" i="1"/>
  <c r="H1272" i="1" s="1"/>
  <c r="AJ1272" i="1"/>
  <c r="Z1271" i="1"/>
  <c r="AA1271" i="1" s="1"/>
  <c r="AH1271" i="1" s="1"/>
  <c r="M1257" i="1"/>
  <c r="N1257" i="1" s="1"/>
  <c r="L1258" i="1"/>
  <c r="O1255" i="1" l="1"/>
  <c r="F1256" i="1"/>
  <c r="J1256" i="1" s="1"/>
  <c r="AJ1273" i="1"/>
  <c r="Z1272" i="1"/>
  <c r="AA1272" i="1" s="1"/>
  <c r="AH1272" i="1" s="1"/>
  <c r="I1273" i="1"/>
  <c r="H1273" i="1" s="1"/>
  <c r="Y1272" i="1"/>
  <c r="C1273" i="1"/>
  <c r="AC1257" i="1"/>
  <c r="AE1257" i="1" s="1"/>
  <c r="G1257" i="1"/>
  <c r="T1253" i="1"/>
  <c r="AF1253" i="1" s="1"/>
  <c r="S1254" i="1"/>
  <c r="M1258" i="1"/>
  <c r="N1258" i="1" s="1"/>
  <c r="L1259" i="1"/>
  <c r="AB1278" i="1"/>
  <c r="Q1255" i="1"/>
  <c r="Q1256" i="1" s="1"/>
  <c r="Q1257" i="1" s="1"/>
  <c r="Q1258" i="1" s="1"/>
  <c r="P1256" i="1"/>
  <c r="P1257" i="1" s="1"/>
  <c r="P1258" i="1" s="1"/>
  <c r="A1274" i="1"/>
  <c r="X1273" i="1"/>
  <c r="K1273" i="1"/>
  <c r="Y1273" i="1" l="1"/>
  <c r="C1274" i="1"/>
  <c r="I1274" i="1"/>
  <c r="H1274" i="1" s="1"/>
  <c r="Z1273" i="1"/>
  <c r="AA1273" i="1" s="1"/>
  <c r="AH1273" i="1" s="1"/>
  <c r="AJ1274" i="1"/>
  <c r="M1259" i="1"/>
  <c r="N1259" i="1" s="1"/>
  <c r="P1259" i="1"/>
  <c r="Q1259" i="1"/>
  <c r="L1260" i="1"/>
  <c r="T1254" i="1"/>
  <c r="S1255" i="1"/>
  <c r="O1256" i="1"/>
  <c r="R1256" i="1" s="1"/>
  <c r="AB1279" i="1"/>
  <c r="F1257" i="1"/>
  <c r="O1257" i="1" s="1"/>
  <c r="R1257" i="1" s="1"/>
  <c r="K1274" i="1"/>
  <c r="X1274" i="1"/>
  <c r="A1275" i="1"/>
  <c r="R1255" i="1"/>
  <c r="AC1258" i="1"/>
  <c r="AE1258" i="1" s="1"/>
  <c r="G1258" i="1"/>
  <c r="AC1259" i="1" l="1"/>
  <c r="AE1259" i="1" s="1"/>
  <c r="G1259" i="1"/>
  <c r="X1275" i="1"/>
  <c r="A1276" i="1"/>
  <c r="K1275" i="1"/>
  <c r="J1257" i="1"/>
  <c r="AB1280" i="1"/>
  <c r="M1260" i="1"/>
  <c r="N1260" i="1" s="1"/>
  <c r="P1260" i="1"/>
  <c r="Q1260" i="1"/>
  <c r="L1261" i="1"/>
  <c r="AF1254" i="1"/>
  <c r="AA1254" i="1"/>
  <c r="F1258" i="1"/>
  <c r="O1258" i="1" s="1"/>
  <c r="R1258" i="1" s="1"/>
  <c r="AJ1275" i="1"/>
  <c r="Y1274" i="1"/>
  <c r="I1275" i="1"/>
  <c r="H1275" i="1" s="1"/>
  <c r="C1275" i="1"/>
  <c r="Z1274" i="1"/>
  <c r="AA1274" i="1" s="1"/>
  <c r="AH1274" i="1" s="1"/>
  <c r="T1255" i="1"/>
  <c r="AF1255" i="1" s="1"/>
  <c r="S1256" i="1"/>
  <c r="J1258" i="1" l="1"/>
  <c r="A1277" i="1"/>
  <c r="X1276" i="1"/>
  <c r="K1276" i="1"/>
  <c r="Z1275" i="1"/>
  <c r="AA1275" i="1" s="1"/>
  <c r="AH1275" i="1" s="1"/>
  <c r="AJ1276" i="1"/>
  <c r="Y1275" i="1"/>
  <c r="I1276" i="1"/>
  <c r="H1276" i="1" s="1"/>
  <c r="C1276" i="1"/>
  <c r="AC1260" i="1"/>
  <c r="AE1260" i="1" s="1"/>
  <c r="G1260" i="1"/>
  <c r="F1259" i="1"/>
  <c r="O1259" i="1" s="1"/>
  <c r="R1259" i="1" s="1"/>
  <c r="T1256" i="1"/>
  <c r="AF1256" i="1" s="1"/>
  <c r="S1257" i="1"/>
  <c r="AH1254" i="1"/>
  <c r="M1261" i="1"/>
  <c r="N1261" i="1" s="1"/>
  <c r="P1261" i="1"/>
  <c r="Q1261" i="1"/>
  <c r="L1262" i="1"/>
  <c r="AB1281" i="1"/>
  <c r="J1259" i="1" l="1"/>
  <c r="AB1282" i="1"/>
  <c r="K1277" i="1"/>
  <c r="X1277" i="1"/>
  <c r="A1278" i="1"/>
  <c r="AC1261" i="1"/>
  <c r="AE1261" i="1" s="1"/>
  <c r="G1261" i="1"/>
  <c r="M1262" i="1"/>
  <c r="N1262" i="1" s="1"/>
  <c r="P1262" i="1"/>
  <c r="Q1262" i="1"/>
  <c r="L1263" i="1"/>
  <c r="T1257" i="1"/>
  <c r="AF1257" i="1" s="1"/>
  <c r="S1258" i="1"/>
  <c r="F1260" i="1"/>
  <c r="O1260" i="1" s="1"/>
  <c r="R1260" i="1" s="1"/>
  <c r="Y1276" i="1"/>
  <c r="AJ1277" i="1"/>
  <c r="Z1276" i="1"/>
  <c r="AA1276" i="1" s="1"/>
  <c r="AH1276" i="1" s="1"/>
  <c r="C1277" i="1"/>
  <c r="I1277" i="1"/>
  <c r="H1277" i="1" s="1"/>
  <c r="J1260" i="1" l="1"/>
  <c r="T1258" i="1"/>
  <c r="AF1258" i="1" s="1"/>
  <c r="S1259" i="1"/>
  <c r="AC1262" i="1"/>
  <c r="AE1262" i="1" s="1"/>
  <c r="G1262" i="1"/>
  <c r="X1278" i="1"/>
  <c r="K1278" i="1"/>
  <c r="A1279" i="1"/>
  <c r="M1263" i="1"/>
  <c r="N1263" i="1" s="1"/>
  <c r="P1263" i="1"/>
  <c r="Q1263" i="1"/>
  <c r="L1264" i="1"/>
  <c r="F1261" i="1"/>
  <c r="O1261" i="1" s="1"/>
  <c r="R1261" i="1" s="1"/>
  <c r="Z1277" i="1"/>
  <c r="AA1277" i="1" s="1"/>
  <c r="AH1277" i="1" s="1"/>
  <c r="AJ1278" i="1"/>
  <c r="C1278" i="1"/>
  <c r="Y1277" i="1"/>
  <c r="I1278" i="1"/>
  <c r="H1278" i="1" s="1"/>
  <c r="AB1283" i="1"/>
  <c r="AB1284" i="1" l="1"/>
  <c r="J1261" i="1"/>
  <c r="X1279" i="1"/>
  <c r="K1279" i="1"/>
  <c r="A1280" i="1"/>
  <c r="AC1263" i="1"/>
  <c r="AE1263" i="1" s="1"/>
  <c r="G1263" i="1"/>
  <c r="I1279" i="1"/>
  <c r="H1279" i="1" s="1"/>
  <c r="Y1278" i="1"/>
  <c r="C1279" i="1"/>
  <c r="Z1278" i="1"/>
  <c r="AA1278" i="1" s="1"/>
  <c r="AH1278" i="1" s="1"/>
  <c r="AJ1279" i="1"/>
  <c r="T1259" i="1"/>
  <c r="AF1259" i="1" s="1"/>
  <c r="S1260" i="1"/>
  <c r="M1264" i="1"/>
  <c r="N1264" i="1" s="1"/>
  <c r="P1264" i="1"/>
  <c r="Q1264" i="1"/>
  <c r="L1265" i="1"/>
  <c r="F1262" i="1"/>
  <c r="J1262" i="1" s="1"/>
  <c r="X1280" i="1" l="1"/>
  <c r="A1281" i="1"/>
  <c r="K1280" i="1"/>
  <c r="M1265" i="1"/>
  <c r="N1265" i="1" s="1"/>
  <c r="P1265" i="1"/>
  <c r="Q1265" i="1"/>
  <c r="L1266" i="1"/>
  <c r="O1262" i="1"/>
  <c r="R1262" i="1" s="1"/>
  <c r="T1260" i="1"/>
  <c r="AF1260" i="1" s="1"/>
  <c r="S1261" i="1"/>
  <c r="F1263" i="1"/>
  <c r="J1263" i="1" s="1"/>
  <c r="AB1285" i="1"/>
  <c r="AC1264" i="1"/>
  <c r="AE1264" i="1" s="1"/>
  <c r="G1264" i="1"/>
  <c r="AJ1280" i="1"/>
  <c r="Y1279" i="1"/>
  <c r="I1280" i="1"/>
  <c r="H1280" i="1" s="1"/>
  <c r="Z1279" i="1"/>
  <c r="AA1279" i="1" s="1"/>
  <c r="AH1279" i="1" s="1"/>
  <c r="C1280" i="1"/>
  <c r="O1263" i="1" l="1"/>
  <c r="R1263" i="1" s="1"/>
  <c r="F1264" i="1"/>
  <c r="O1264" i="1" s="1"/>
  <c r="R1264" i="1" s="1"/>
  <c r="A1282" i="1"/>
  <c r="X1281" i="1"/>
  <c r="K1281" i="1"/>
  <c r="AC1265" i="1"/>
  <c r="AE1265" i="1" s="1"/>
  <c r="G1265" i="1"/>
  <c r="AB1286" i="1"/>
  <c r="M1266" i="1"/>
  <c r="N1266" i="1" s="1"/>
  <c r="P1266" i="1"/>
  <c r="Q1266" i="1"/>
  <c r="L1267" i="1"/>
  <c r="Y1280" i="1"/>
  <c r="I1281" i="1"/>
  <c r="H1281" i="1" s="1"/>
  <c r="C1281" i="1"/>
  <c r="AJ1281" i="1"/>
  <c r="Z1280" i="1"/>
  <c r="AA1280" i="1" s="1"/>
  <c r="AH1280" i="1" s="1"/>
  <c r="T1261" i="1"/>
  <c r="AF1261" i="1" s="1"/>
  <c r="S1262" i="1"/>
  <c r="T1262" i="1" l="1"/>
  <c r="AF1262" i="1" s="1"/>
  <c r="S1263" i="1"/>
  <c r="F1265" i="1"/>
  <c r="O1265" i="1" s="1"/>
  <c r="R1265" i="1" s="1"/>
  <c r="A1283" i="1"/>
  <c r="X1282" i="1"/>
  <c r="K1282" i="1"/>
  <c r="AC1266" i="1"/>
  <c r="AE1266" i="1" s="1"/>
  <c r="G1266" i="1"/>
  <c r="Y1281" i="1"/>
  <c r="AJ1282" i="1"/>
  <c r="C1282" i="1"/>
  <c r="Z1281" i="1"/>
  <c r="AA1281" i="1" s="1"/>
  <c r="AH1281" i="1" s="1"/>
  <c r="I1282" i="1"/>
  <c r="H1282" i="1" s="1"/>
  <c r="J1264" i="1"/>
  <c r="M1267" i="1"/>
  <c r="N1267" i="1" s="1"/>
  <c r="P1267" i="1"/>
  <c r="Q1267" i="1"/>
  <c r="L1268" i="1"/>
  <c r="AB1287" i="1"/>
  <c r="F1266" i="1" l="1"/>
  <c r="O1266" i="1" s="1"/>
  <c r="R1266" i="1" s="1"/>
  <c r="Z1282" i="1"/>
  <c r="C1283" i="1"/>
  <c r="I1283" i="1"/>
  <c r="H1283" i="1" s="1"/>
  <c r="AJ1283" i="1"/>
  <c r="Y1282" i="1"/>
  <c r="J1265" i="1"/>
  <c r="T1263" i="1"/>
  <c r="AF1263" i="1" s="1"/>
  <c r="S1264" i="1"/>
  <c r="AB1288" i="1"/>
  <c r="M1268" i="1"/>
  <c r="N1268" i="1" s="1"/>
  <c r="P1268" i="1"/>
  <c r="Q1268" i="1"/>
  <c r="L1269" i="1"/>
  <c r="X1283" i="1"/>
  <c r="K1283" i="1"/>
  <c r="A1284" i="1"/>
  <c r="AC1267" i="1"/>
  <c r="AE1267" i="1" s="1"/>
  <c r="G1267" i="1"/>
  <c r="X1284" i="1" l="1"/>
  <c r="K1284" i="1"/>
  <c r="A1285" i="1"/>
  <c r="M1269" i="1"/>
  <c r="N1269" i="1" s="1"/>
  <c r="P1269" i="1"/>
  <c r="Q1269" i="1"/>
  <c r="L1270" i="1"/>
  <c r="J1266" i="1"/>
  <c r="F1267" i="1"/>
  <c r="J1267" i="1" s="1"/>
  <c r="AB1289" i="1"/>
  <c r="Z1283" i="1"/>
  <c r="AA1283" i="1" s="1"/>
  <c r="AH1283" i="1" s="1"/>
  <c r="AJ1284" i="1"/>
  <c r="Y1283" i="1"/>
  <c r="I1284" i="1"/>
  <c r="H1284" i="1" s="1"/>
  <c r="C1284" i="1"/>
  <c r="T1264" i="1"/>
  <c r="AF1264" i="1" s="1"/>
  <c r="S1265" i="1"/>
  <c r="AC1268" i="1"/>
  <c r="AE1268" i="1" s="1"/>
  <c r="G1268" i="1"/>
  <c r="O1267" i="1" l="1"/>
  <c r="R1267" i="1" s="1"/>
  <c r="T1265" i="1"/>
  <c r="AF1265" i="1" s="1"/>
  <c r="S1266" i="1"/>
  <c r="M1270" i="1"/>
  <c r="N1270" i="1" s="1"/>
  <c r="P1270" i="1"/>
  <c r="Q1270" i="1"/>
  <c r="L1271" i="1"/>
  <c r="X1285" i="1"/>
  <c r="A1286" i="1"/>
  <c r="K1285" i="1"/>
  <c r="F1268" i="1"/>
  <c r="O1268" i="1" s="1"/>
  <c r="R1268" i="1" s="1"/>
  <c r="AB1290" i="1"/>
  <c r="AC1269" i="1"/>
  <c r="AE1269" i="1" s="1"/>
  <c r="G1269" i="1"/>
  <c r="Y1284" i="1"/>
  <c r="C1285" i="1"/>
  <c r="I1285" i="1"/>
  <c r="H1285" i="1" s="1"/>
  <c r="Z1284" i="1"/>
  <c r="AA1284" i="1" s="1"/>
  <c r="AH1284" i="1" s="1"/>
  <c r="AJ1285" i="1"/>
  <c r="F1269" i="1" l="1"/>
  <c r="O1269" i="1" s="1"/>
  <c r="R1269" i="1" s="1"/>
  <c r="J1268" i="1"/>
  <c r="K1286" i="1"/>
  <c r="A1287" i="1"/>
  <c r="X1286" i="1"/>
  <c r="Y1285" i="1"/>
  <c r="AJ1286" i="1"/>
  <c r="Z1285" i="1"/>
  <c r="AA1285" i="1" s="1"/>
  <c r="AH1285" i="1" s="1"/>
  <c r="C1286" i="1"/>
  <c r="I1286" i="1"/>
  <c r="H1286" i="1" s="1"/>
  <c r="T1266" i="1"/>
  <c r="AF1266" i="1" s="1"/>
  <c r="S1267" i="1"/>
  <c r="AC1270" i="1"/>
  <c r="AE1270" i="1" s="1"/>
  <c r="G1270" i="1"/>
  <c r="AB1291" i="1"/>
  <c r="M1271" i="1"/>
  <c r="N1271" i="1" s="1"/>
  <c r="P1271" i="1"/>
  <c r="Q1271" i="1"/>
  <c r="L1272" i="1"/>
  <c r="J1269" i="1" l="1"/>
  <c r="AB1292" i="1"/>
  <c r="T1267" i="1"/>
  <c r="AF1267" i="1" s="1"/>
  <c r="S1268" i="1"/>
  <c r="Y1286" i="1"/>
  <c r="I1287" i="1"/>
  <c r="H1287" i="1" s="1"/>
  <c r="Z1286" i="1"/>
  <c r="AA1286" i="1" s="1"/>
  <c r="AH1286" i="1" s="1"/>
  <c r="C1287" i="1"/>
  <c r="AJ1287" i="1"/>
  <c r="AC1271" i="1"/>
  <c r="AE1271" i="1" s="1"/>
  <c r="G1271" i="1"/>
  <c r="F1270" i="1"/>
  <c r="J1270" i="1" s="1"/>
  <c r="X1287" i="1"/>
  <c r="A1288" i="1"/>
  <c r="K1287" i="1"/>
  <c r="M1272" i="1"/>
  <c r="N1272" i="1" s="1"/>
  <c r="P1272" i="1"/>
  <c r="Q1272" i="1"/>
  <c r="L1273" i="1"/>
  <c r="O1270" i="1" l="1"/>
  <c r="R1270" i="1" s="1"/>
  <c r="T1268" i="1"/>
  <c r="AF1268" i="1" s="1"/>
  <c r="S1269" i="1"/>
  <c r="M1273" i="1"/>
  <c r="N1273" i="1" s="1"/>
  <c r="P1273" i="1"/>
  <c r="Q1273" i="1"/>
  <c r="L1274" i="1"/>
  <c r="A1289" i="1"/>
  <c r="K1288" i="1"/>
  <c r="X1288" i="1"/>
  <c r="AC1272" i="1"/>
  <c r="AE1272" i="1" s="1"/>
  <c r="G1272" i="1"/>
  <c r="I1288" i="1"/>
  <c r="H1288" i="1" s="1"/>
  <c r="Y1287" i="1"/>
  <c r="C1288" i="1"/>
  <c r="Z1287" i="1"/>
  <c r="AA1287" i="1" s="1"/>
  <c r="AH1287" i="1" s="1"/>
  <c r="AJ1288" i="1"/>
  <c r="F1271" i="1"/>
  <c r="J1271" i="1" s="1"/>
  <c r="AB1293" i="1"/>
  <c r="AC1273" i="1" l="1"/>
  <c r="AE1273" i="1" s="1"/>
  <c r="G1273" i="1"/>
  <c r="Z1288" i="1"/>
  <c r="AA1288" i="1" s="1"/>
  <c r="AH1288" i="1" s="1"/>
  <c r="AJ1289" i="1"/>
  <c r="Y1288" i="1"/>
  <c r="I1289" i="1"/>
  <c r="H1289" i="1" s="1"/>
  <c r="C1289" i="1"/>
  <c r="M1274" i="1"/>
  <c r="N1274" i="1" s="1"/>
  <c r="P1274" i="1"/>
  <c r="Q1274" i="1"/>
  <c r="L1275" i="1"/>
  <c r="T1269" i="1"/>
  <c r="AF1269" i="1" s="1"/>
  <c r="S1270" i="1"/>
  <c r="A1290" i="1"/>
  <c r="X1289" i="1"/>
  <c r="K1289" i="1"/>
  <c r="AB1294" i="1"/>
  <c r="O1271" i="1"/>
  <c r="R1271" i="1" s="1"/>
  <c r="F1272" i="1"/>
  <c r="O1272" i="1" s="1"/>
  <c r="R1272" i="1" s="1"/>
  <c r="AC1274" i="1" l="1"/>
  <c r="AE1274" i="1" s="1"/>
  <c r="G1274" i="1"/>
  <c r="F1273" i="1"/>
  <c r="J1273" i="1" s="1"/>
  <c r="C1290" i="1"/>
  <c r="Z1289" i="1"/>
  <c r="AA1289" i="1" s="1"/>
  <c r="AH1289" i="1" s="1"/>
  <c r="I1290" i="1"/>
  <c r="H1290" i="1" s="1"/>
  <c r="Y1289" i="1"/>
  <c r="AJ1290" i="1"/>
  <c r="M1275" i="1"/>
  <c r="N1275" i="1" s="1"/>
  <c r="P1275" i="1"/>
  <c r="Q1275" i="1"/>
  <c r="L1276" i="1"/>
  <c r="J1272" i="1"/>
  <c r="AB1295" i="1"/>
  <c r="A1291" i="1"/>
  <c r="K1290" i="1"/>
  <c r="X1290" i="1"/>
  <c r="T1270" i="1"/>
  <c r="AF1270" i="1" s="1"/>
  <c r="S1271" i="1"/>
  <c r="O1273" i="1" l="1"/>
  <c r="R1273" i="1" s="1"/>
  <c r="AC1275" i="1"/>
  <c r="AE1275" i="1" s="1"/>
  <c r="G1275" i="1"/>
  <c r="Z1290" i="1"/>
  <c r="AA1290" i="1" s="1"/>
  <c r="AH1290" i="1" s="1"/>
  <c r="AJ1291" i="1"/>
  <c r="C1291" i="1"/>
  <c r="Y1290" i="1"/>
  <c r="I1291" i="1"/>
  <c r="H1291" i="1" s="1"/>
  <c r="AB1296" i="1"/>
  <c r="F1274" i="1"/>
  <c r="J1274" i="1" s="1"/>
  <c r="T1271" i="1"/>
  <c r="AF1271" i="1" s="1"/>
  <c r="S1272" i="1"/>
  <c r="K1291" i="1"/>
  <c r="X1291" i="1"/>
  <c r="A1292" i="1"/>
  <c r="M1276" i="1"/>
  <c r="N1276" i="1" s="1"/>
  <c r="P1276" i="1"/>
  <c r="Q1276" i="1"/>
  <c r="L1277" i="1"/>
  <c r="O1274" i="1" l="1"/>
  <c r="R1274" i="1" s="1"/>
  <c r="X1292" i="1"/>
  <c r="K1292" i="1"/>
  <c r="A1293" i="1"/>
  <c r="AC1276" i="1"/>
  <c r="AE1276" i="1" s="1"/>
  <c r="G1276" i="1"/>
  <c r="C1292" i="1"/>
  <c r="Y1291" i="1"/>
  <c r="I1292" i="1"/>
  <c r="H1292" i="1" s="1"/>
  <c r="AJ1292" i="1"/>
  <c r="Z1291" i="1"/>
  <c r="AA1291" i="1" s="1"/>
  <c r="AH1291" i="1" s="1"/>
  <c r="AB1297" i="1"/>
  <c r="F1275" i="1"/>
  <c r="J1275" i="1" s="1"/>
  <c r="M1277" i="1"/>
  <c r="N1277" i="1" s="1"/>
  <c r="P1277" i="1"/>
  <c r="Q1277" i="1"/>
  <c r="L1278" i="1"/>
  <c r="T1272" i="1"/>
  <c r="AF1272" i="1" s="1"/>
  <c r="S1273" i="1"/>
  <c r="AC1277" i="1" l="1"/>
  <c r="AE1277" i="1" s="1"/>
  <c r="G1277" i="1"/>
  <c r="K1293" i="1"/>
  <c r="X1293" i="1"/>
  <c r="A1294" i="1"/>
  <c r="M1278" i="1"/>
  <c r="N1278" i="1" s="1"/>
  <c r="P1278" i="1"/>
  <c r="Q1278" i="1"/>
  <c r="L1279" i="1"/>
  <c r="O1275" i="1"/>
  <c r="R1275" i="1" s="1"/>
  <c r="F1276" i="1"/>
  <c r="J1276" i="1" s="1"/>
  <c r="Z1292" i="1"/>
  <c r="AA1292" i="1" s="1"/>
  <c r="AH1292" i="1" s="1"/>
  <c r="Y1292" i="1"/>
  <c r="AJ1293" i="1"/>
  <c r="C1293" i="1"/>
  <c r="I1293" i="1"/>
  <c r="H1293" i="1" s="1"/>
  <c r="T1273" i="1"/>
  <c r="AF1273" i="1" s="1"/>
  <c r="S1274" i="1"/>
  <c r="AB1298" i="1"/>
  <c r="O1276" i="1" l="1"/>
  <c r="R1276" i="1" s="1"/>
  <c r="AJ1294" i="1"/>
  <c r="Z1293" i="1"/>
  <c r="AA1293" i="1" s="1"/>
  <c r="AH1293" i="1" s="1"/>
  <c r="I1294" i="1"/>
  <c r="H1294" i="1" s="1"/>
  <c r="Y1293" i="1"/>
  <c r="C1294" i="1"/>
  <c r="AB1299" i="1"/>
  <c r="M1279" i="1"/>
  <c r="N1279" i="1" s="1"/>
  <c r="P1279" i="1"/>
  <c r="Q1279" i="1"/>
  <c r="L1280" i="1"/>
  <c r="AC1278" i="1"/>
  <c r="AE1278" i="1" s="1"/>
  <c r="G1278" i="1"/>
  <c r="F1277" i="1"/>
  <c r="O1277" i="1" s="1"/>
  <c r="R1277" i="1" s="1"/>
  <c r="T1274" i="1"/>
  <c r="AF1274" i="1" s="1"/>
  <c r="S1275" i="1"/>
  <c r="X1294" i="1"/>
  <c r="A1295" i="1"/>
  <c r="K1294" i="1"/>
  <c r="J1277" i="1" l="1"/>
  <c r="AC1279" i="1"/>
  <c r="AE1279" i="1" s="1"/>
  <c r="G1279" i="1"/>
  <c r="T1275" i="1"/>
  <c r="AF1275" i="1" s="1"/>
  <c r="S1276" i="1"/>
  <c r="M1280" i="1"/>
  <c r="N1280" i="1" s="1"/>
  <c r="P1280" i="1"/>
  <c r="Q1280" i="1"/>
  <c r="L1281" i="1"/>
  <c r="K1295" i="1"/>
  <c r="X1295" i="1"/>
  <c r="A1296" i="1"/>
  <c r="C1295" i="1"/>
  <c r="Y1294" i="1"/>
  <c r="I1295" i="1"/>
  <c r="H1295" i="1" s="1"/>
  <c r="Z1294" i="1"/>
  <c r="AA1294" i="1" s="1"/>
  <c r="AH1294" i="1" s="1"/>
  <c r="AJ1295" i="1"/>
  <c r="F1278" i="1"/>
  <c r="O1278" i="1" s="1"/>
  <c r="R1278" i="1" s="1"/>
  <c r="AB1300" i="1"/>
  <c r="J1278" i="1" l="1"/>
  <c r="Z1295" i="1"/>
  <c r="AA1295" i="1" s="1"/>
  <c r="AH1295" i="1" s="1"/>
  <c r="AJ1296" i="1"/>
  <c r="I1296" i="1"/>
  <c r="H1296" i="1" s="1"/>
  <c r="C1296" i="1"/>
  <c r="Y1295" i="1"/>
  <c r="X1296" i="1"/>
  <c r="A1297" i="1"/>
  <c r="K1296" i="1"/>
  <c r="AC1280" i="1"/>
  <c r="AE1280" i="1" s="1"/>
  <c r="G1280" i="1"/>
  <c r="F1279" i="1"/>
  <c r="J1279" i="1" s="1"/>
  <c r="AB1301" i="1"/>
  <c r="M1281" i="1"/>
  <c r="N1281" i="1" s="1"/>
  <c r="P1281" i="1"/>
  <c r="Q1281" i="1"/>
  <c r="L1282" i="1"/>
  <c r="T1276" i="1"/>
  <c r="AF1276" i="1" s="1"/>
  <c r="S1277" i="1"/>
  <c r="O1279" i="1" l="1"/>
  <c r="R1279" i="1" s="1"/>
  <c r="T1277" i="1"/>
  <c r="AF1277" i="1" s="1"/>
  <c r="S1278" i="1"/>
  <c r="AC1281" i="1"/>
  <c r="AE1281" i="1" s="1"/>
  <c r="G1281" i="1"/>
  <c r="AB1302" i="1"/>
  <c r="F1280" i="1"/>
  <c r="O1280" i="1" s="1"/>
  <c r="R1280" i="1" s="1"/>
  <c r="Y1296" i="1"/>
  <c r="I1297" i="1"/>
  <c r="H1297" i="1" s="1"/>
  <c r="C1297" i="1"/>
  <c r="AJ1297" i="1"/>
  <c r="Z1296" i="1"/>
  <c r="AA1296" i="1" s="1"/>
  <c r="AH1296" i="1" s="1"/>
  <c r="M1282" i="1"/>
  <c r="N1282" i="1" s="1"/>
  <c r="P1282" i="1"/>
  <c r="Q1282" i="1"/>
  <c r="L1283" i="1"/>
  <c r="A1298" i="1"/>
  <c r="K1297" i="1"/>
  <c r="X1297" i="1"/>
  <c r="J1280" i="1" l="1"/>
  <c r="AC1282" i="1"/>
  <c r="AE1282" i="1" s="1"/>
  <c r="G1282" i="1"/>
  <c r="Y1297" i="1"/>
  <c r="Z1297" i="1"/>
  <c r="AA1297" i="1" s="1"/>
  <c r="AH1297" i="1" s="1"/>
  <c r="AJ1298" i="1"/>
  <c r="I1298" i="1"/>
  <c r="H1298" i="1" s="1"/>
  <c r="C1298" i="1"/>
  <c r="M1283" i="1"/>
  <c r="N1283" i="1" s="1"/>
  <c r="L1284" i="1"/>
  <c r="F1281" i="1"/>
  <c r="O1281" i="1" s="1"/>
  <c r="R1281" i="1" s="1"/>
  <c r="K1298" i="1"/>
  <c r="X1298" i="1"/>
  <c r="A1299" i="1"/>
  <c r="AB1303" i="1"/>
  <c r="T1278" i="1"/>
  <c r="AF1278" i="1" s="1"/>
  <c r="S1279" i="1"/>
  <c r="J1281" i="1" l="1"/>
  <c r="AC1283" i="1"/>
  <c r="AE1283" i="1" s="1"/>
  <c r="G1283" i="1"/>
  <c r="X1299" i="1"/>
  <c r="K1299" i="1"/>
  <c r="A1300" i="1"/>
  <c r="M1284" i="1"/>
  <c r="N1284" i="1" s="1"/>
  <c r="L1285" i="1"/>
  <c r="F1282" i="1"/>
  <c r="J1282" i="1" s="1"/>
  <c r="AB1304" i="1"/>
  <c r="T1279" i="1"/>
  <c r="AF1279" i="1" s="1"/>
  <c r="S1280" i="1"/>
  <c r="AJ1299" i="1"/>
  <c r="Y1298" i="1"/>
  <c r="I1299" i="1"/>
  <c r="H1299" i="1" s="1"/>
  <c r="Z1298" i="1"/>
  <c r="AA1298" i="1" s="1"/>
  <c r="AH1298" i="1" s="1"/>
  <c r="C1299" i="1"/>
  <c r="M1285" i="1" l="1"/>
  <c r="N1285" i="1" s="1"/>
  <c r="L1286" i="1"/>
  <c r="T1280" i="1"/>
  <c r="AF1280" i="1" s="1"/>
  <c r="S1281" i="1"/>
  <c r="O1282" i="1"/>
  <c r="K1300" i="1"/>
  <c r="X1300" i="1"/>
  <c r="A1301" i="1"/>
  <c r="F1283" i="1"/>
  <c r="O1283" i="1" s="1"/>
  <c r="AB1305" i="1"/>
  <c r="AC1284" i="1"/>
  <c r="AE1284" i="1" s="1"/>
  <c r="G1284" i="1"/>
  <c r="AJ1300" i="1"/>
  <c r="I1300" i="1"/>
  <c r="H1300" i="1" s="1"/>
  <c r="C1300" i="1"/>
  <c r="Z1299" i="1"/>
  <c r="AA1299" i="1" s="1"/>
  <c r="AH1299" i="1" s="1"/>
  <c r="Y1299" i="1"/>
  <c r="M1286" i="1" l="1"/>
  <c r="N1286" i="1" s="1"/>
  <c r="L1287" i="1"/>
  <c r="F1284" i="1"/>
  <c r="O1284" i="1" s="1"/>
  <c r="R1282" i="1"/>
  <c r="P1283" i="1"/>
  <c r="J1283" i="1"/>
  <c r="K1301" i="1"/>
  <c r="X1301" i="1"/>
  <c r="A1302" i="1"/>
  <c r="T1281" i="1"/>
  <c r="AF1281" i="1" s="1"/>
  <c r="S1282" i="1"/>
  <c r="AB1306" i="1"/>
  <c r="C1301" i="1"/>
  <c r="Y1300" i="1"/>
  <c r="I1301" i="1"/>
  <c r="H1301" i="1" s="1"/>
  <c r="AJ1301" i="1"/>
  <c r="Z1300" i="1"/>
  <c r="AA1300" i="1" s="1"/>
  <c r="AH1300" i="1" s="1"/>
  <c r="AC1285" i="1"/>
  <c r="AE1285" i="1" s="1"/>
  <c r="G1285" i="1"/>
  <c r="J1284" i="1" l="1"/>
  <c r="Q1283" i="1"/>
  <c r="P1284" i="1"/>
  <c r="P1285" i="1" s="1"/>
  <c r="P1286" i="1" s="1"/>
  <c r="P1287" i="1" s="1"/>
  <c r="AC1286" i="1"/>
  <c r="AE1286" i="1" s="1"/>
  <c r="G1286" i="1"/>
  <c r="AB1307" i="1"/>
  <c r="F1285" i="1"/>
  <c r="J1285" i="1" s="1"/>
  <c r="A1303" i="1"/>
  <c r="X1302" i="1"/>
  <c r="K1302" i="1"/>
  <c r="T1282" i="1"/>
  <c r="S1283" i="1"/>
  <c r="AJ1302" i="1"/>
  <c r="Y1301" i="1"/>
  <c r="I1302" i="1"/>
  <c r="H1302" i="1" s="1"/>
  <c r="Z1301" i="1"/>
  <c r="AA1301" i="1" s="1"/>
  <c r="AH1301" i="1" s="1"/>
  <c r="C1302" i="1"/>
  <c r="M1287" i="1"/>
  <c r="N1287" i="1" s="1"/>
  <c r="L1288" i="1"/>
  <c r="O1285" i="1" l="1"/>
  <c r="I1303" i="1"/>
  <c r="H1303" i="1" s="1"/>
  <c r="C1303" i="1"/>
  <c r="AJ1303" i="1"/>
  <c r="Z1302" i="1"/>
  <c r="AA1302" i="1" s="1"/>
  <c r="AH1302" i="1" s="1"/>
  <c r="Y1302" i="1"/>
  <c r="K1303" i="1"/>
  <c r="A1304" i="1"/>
  <c r="X1303" i="1"/>
  <c r="AB1308" i="1"/>
  <c r="AC1287" i="1"/>
  <c r="AE1287" i="1" s="1"/>
  <c r="G1287" i="1"/>
  <c r="T1283" i="1"/>
  <c r="AF1283" i="1" s="1"/>
  <c r="S1284" i="1"/>
  <c r="M1288" i="1"/>
  <c r="N1288" i="1" s="1"/>
  <c r="P1288" i="1"/>
  <c r="L1289" i="1"/>
  <c r="AF1282" i="1"/>
  <c r="AA1282" i="1"/>
  <c r="F1286" i="1"/>
  <c r="O1286" i="1" s="1"/>
  <c r="Q1284" i="1"/>
  <c r="R1283" i="1"/>
  <c r="J1286" i="1" l="1"/>
  <c r="F1287" i="1"/>
  <c r="J1287" i="1" s="1"/>
  <c r="Q1285" i="1"/>
  <c r="R1284" i="1"/>
  <c r="AH1282" i="1"/>
  <c r="AC1288" i="1"/>
  <c r="AE1288" i="1" s="1"/>
  <c r="G1288" i="1"/>
  <c r="T1284" i="1"/>
  <c r="AF1284" i="1" s="1"/>
  <c r="S1285" i="1"/>
  <c r="Y1303" i="1"/>
  <c r="AJ1304" i="1"/>
  <c r="Z1303" i="1"/>
  <c r="AA1303" i="1" s="1"/>
  <c r="AH1303" i="1" s="1"/>
  <c r="C1304" i="1"/>
  <c r="I1304" i="1"/>
  <c r="H1304" i="1" s="1"/>
  <c r="M1289" i="1"/>
  <c r="N1289" i="1" s="1"/>
  <c r="P1289" i="1"/>
  <c r="L1290" i="1"/>
  <c r="AB1309" i="1"/>
  <c r="X1304" i="1"/>
  <c r="K1304" i="1"/>
  <c r="A1305" i="1"/>
  <c r="O1287" i="1" l="1"/>
  <c r="AC1289" i="1"/>
  <c r="AE1289" i="1" s="1"/>
  <c r="G1289" i="1"/>
  <c r="F1288" i="1"/>
  <c r="J1288" i="1" s="1"/>
  <c r="T1285" i="1"/>
  <c r="AF1285" i="1" s="1"/>
  <c r="S1286" i="1"/>
  <c r="Z1304" i="1"/>
  <c r="AA1304" i="1" s="1"/>
  <c r="AH1304" i="1" s="1"/>
  <c r="Y1304" i="1"/>
  <c r="AJ1305" i="1"/>
  <c r="C1305" i="1"/>
  <c r="I1305" i="1"/>
  <c r="H1305" i="1" s="1"/>
  <c r="M1290" i="1"/>
  <c r="N1290" i="1" s="1"/>
  <c r="P1290" i="1"/>
  <c r="L1291" i="1"/>
  <c r="X1305" i="1"/>
  <c r="K1305" i="1"/>
  <c r="A1306" i="1"/>
  <c r="AB1310" i="1"/>
  <c r="Q1286" i="1"/>
  <c r="R1285" i="1"/>
  <c r="Q1287" i="1" l="1"/>
  <c r="R1286" i="1"/>
  <c r="M1291" i="1"/>
  <c r="N1291" i="1" s="1"/>
  <c r="P1291" i="1"/>
  <c r="L1292" i="1"/>
  <c r="F1289" i="1"/>
  <c r="J1289" i="1" s="1"/>
  <c r="X1306" i="1"/>
  <c r="A1307" i="1"/>
  <c r="K1306" i="1"/>
  <c r="O1288" i="1"/>
  <c r="Z1305" i="1"/>
  <c r="AA1305" i="1" s="1"/>
  <c r="AH1305" i="1" s="1"/>
  <c r="AJ1306" i="1"/>
  <c r="Y1305" i="1"/>
  <c r="C1306" i="1"/>
  <c r="I1306" i="1"/>
  <c r="H1306" i="1" s="1"/>
  <c r="AB1311" i="1"/>
  <c r="AC1290" i="1"/>
  <c r="AE1290" i="1" s="1"/>
  <c r="G1290" i="1"/>
  <c r="T1286" i="1"/>
  <c r="AF1286" i="1" s="1"/>
  <c r="S1287" i="1"/>
  <c r="O1289" i="1" l="1"/>
  <c r="M1292" i="1"/>
  <c r="N1292" i="1" s="1"/>
  <c r="P1292" i="1"/>
  <c r="L1293" i="1"/>
  <c r="T1287" i="1"/>
  <c r="AF1287" i="1" s="1"/>
  <c r="S1288" i="1"/>
  <c r="AB1312" i="1"/>
  <c r="Y1306" i="1"/>
  <c r="C1307" i="1"/>
  <c r="Z1306" i="1"/>
  <c r="AA1306" i="1" s="1"/>
  <c r="AH1306" i="1" s="1"/>
  <c r="I1307" i="1"/>
  <c r="H1307" i="1" s="1"/>
  <c r="AJ1307" i="1"/>
  <c r="Q1288" i="1"/>
  <c r="Q1289" i="1" s="1"/>
  <c r="Q1290" i="1" s="1"/>
  <c r="Q1291" i="1" s="1"/>
  <c r="Q1292" i="1" s="1"/>
  <c r="R1287" i="1"/>
  <c r="F1290" i="1"/>
  <c r="J1290" i="1" s="1"/>
  <c r="K1307" i="1"/>
  <c r="A1308" i="1"/>
  <c r="X1307" i="1"/>
  <c r="AC1291" i="1"/>
  <c r="AE1291" i="1" s="1"/>
  <c r="G1291" i="1"/>
  <c r="O1290" i="1" l="1"/>
  <c r="R1290" i="1" s="1"/>
  <c r="R1288" i="1"/>
  <c r="R1289" i="1"/>
  <c r="T1288" i="1"/>
  <c r="AF1288" i="1" s="1"/>
  <c r="S1289" i="1"/>
  <c r="F1291" i="1"/>
  <c r="J1291" i="1" s="1"/>
  <c r="X1308" i="1"/>
  <c r="K1308" i="1"/>
  <c r="A1309" i="1"/>
  <c r="AJ1308" i="1"/>
  <c r="Y1307" i="1"/>
  <c r="C1308" i="1"/>
  <c r="Z1307" i="1"/>
  <c r="AA1307" i="1" s="1"/>
  <c r="AH1307" i="1" s="1"/>
  <c r="I1308" i="1"/>
  <c r="H1308" i="1" s="1"/>
  <c r="AC1292" i="1"/>
  <c r="AE1292" i="1" s="1"/>
  <c r="G1292" i="1"/>
  <c r="AB1313" i="1"/>
  <c r="M1293" i="1"/>
  <c r="N1293" i="1" s="1"/>
  <c r="P1293" i="1"/>
  <c r="Q1293" i="1"/>
  <c r="L1294" i="1"/>
  <c r="F1292" i="1" l="1"/>
  <c r="O1292" i="1" s="1"/>
  <c r="R1292" i="1" s="1"/>
  <c r="Y1308" i="1"/>
  <c r="I1309" i="1"/>
  <c r="H1309" i="1" s="1"/>
  <c r="C1309" i="1"/>
  <c r="Z1308" i="1"/>
  <c r="AA1308" i="1" s="1"/>
  <c r="AH1308" i="1" s="1"/>
  <c r="AJ1309" i="1"/>
  <c r="T1289" i="1"/>
  <c r="AF1289" i="1" s="1"/>
  <c r="S1290" i="1"/>
  <c r="O1291" i="1"/>
  <c r="R1291" i="1" s="1"/>
  <c r="AC1293" i="1"/>
  <c r="AE1293" i="1" s="1"/>
  <c r="G1293" i="1"/>
  <c r="M1294" i="1"/>
  <c r="N1294" i="1" s="1"/>
  <c r="P1294" i="1"/>
  <c r="Q1294" i="1"/>
  <c r="L1295" i="1"/>
  <c r="AB1314" i="1"/>
  <c r="A1310" i="1"/>
  <c r="X1309" i="1"/>
  <c r="K1309" i="1"/>
  <c r="J1292" i="1" l="1"/>
  <c r="K1310" i="1"/>
  <c r="X1310" i="1"/>
  <c r="A1311" i="1"/>
  <c r="T1290" i="1"/>
  <c r="AF1290" i="1" s="1"/>
  <c r="S1291" i="1"/>
  <c r="AB1315" i="1"/>
  <c r="F1293" i="1"/>
  <c r="O1293" i="1" s="1"/>
  <c r="R1293" i="1" s="1"/>
  <c r="AC1294" i="1"/>
  <c r="AE1294" i="1" s="1"/>
  <c r="G1294" i="1"/>
  <c r="Z1309" i="1"/>
  <c r="AA1309" i="1" s="1"/>
  <c r="AH1309" i="1" s="1"/>
  <c r="AJ1310" i="1"/>
  <c r="Y1309" i="1"/>
  <c r="C1310" i="1"/>
  <c r="I1310" i="1"/>
  <c r="H1310" i="1" s="1"/>
  <c r="M1295" i="1"/>
  <c r="N1295" i="1" s="1"/>
  <c r="P1295" i="1"/>
  <c r="Q1295" i="1"/>
  <c r="L1296" i="1"/>
  <c r="J1293" i="1" l="1"/>
  <c r="AC1295" i="1"/>
  <c r="AE1295" i="1" s="1"/>
  <c r="G1295" i="1"/>
  <c r="F1294" i="1"/>
  <c r="J1294" i="1" s="1"/>
  <c r="X1311" i="1"/>
  <c r="K1311" i="1"/>
  <c r="A1312" i="1"/>
  <c r="M1296" i="1"/>
  <c r="N1296" i="1" s="1"/>
  <c r="P1296" i="1"/>
  <c r="Q1296" i="1"/>
  <c r="L1297" i="1"/>
  <c r="T1291" i="1"/>
  <c r="AF1291" i="1" s="1"/>
  <c r="S1292" i="1"/>
  <c r="AJ1311" i="1"/>
  <c r="Y1310" i="1"/>
  <c r="I1311" i="1"/>
  <c r="H1311" i="1" s="1"/>
  <c r="Z1310" i="1"/>
  <c r="AA1310" i="1" s="1"/>
  <c r="AH1310" i="1" s="1"/>
  <c r="C1311" i="1"/>
  <c r="AB1316" i="1"/>
  <c r="O1294" i="1" l="1"/>
  <c r="R1294" i="1" s="1"/>
  <c r="M1297" i="1"/>
  <c r="N1297" i="1" s="1"/>
  <c r="P1297" i="1"/>
  <c r="Q1297" i="1"/>
  <c r="L1298" i="1"/>
  <c r="X1312" i="1"/>
  <c r="A1313" i="1"/>
  <c r="K1312" i="1"/>
  <c r="AB1317" i="1"/>
  <c r="T1292" i="1"/>
  <c r="AF1292" i="1" s="1"/>
  <c r="S1293" i="1"/>
  <c r="F1295" i="1"/>
  <c r="J1295" i="1" s="1"/>
  <c r="AC1296" i="1"/>
  <c r="AE1296" i="1" s="1"/>
  <c r="G1296" i="1"/>
  <c r="Y1311" i="1"/>
  <c r="AJ1312" i="1"/>
  <c r="I1312" i="1"/>
  <c r="H1312" i="1" s="1"/>
  <c r="Z1311" i="1"/>
  <c r="C1312" i="1"/>
  <c r="O1295" i="1" l="1"/>
  <c r="R1295" i="1" s="1"/>
  <c r="X1313" i="1"/>
  <c r="A1314" i="1"/>
  <c r="K1313" i="1"/>
  <c r="F1296" i="1"/>
  <c r="J1296" i="1" s="1"/>
  <c r="T1293" i="1"/>
  <c r="S1294" i="1"/>
  <c r="AB1318" i="1"/>
  <c r="AC1297" i="1"/>
  <c r="AE1297" i="1" s="1"/>
  <c r="G1297" i="1"/>
  <c r="Y1312" i="1"/>
  <c r="AJ1313" i="1"/>
  <c r="I1313" i="1"/>
  <c r="H1313" i="1" s="1"/>
  <c r="C1313" i="1"/>
  <c r="Z1312" i="1"/>
  <c r="AA1312" i="1" s="1"/>
  <c r="AH1312" i="1" s="1"/>
  <c r="M1298" i="1"/>
  <c r="N1298" i="1" s="1"/>
  <c r="P1298" i="1"/>
  <c r="Q1298" i="1"/>
  <c r="L1299" i="1"/>
  <c r="F1297" i="1" l="1"/>
  <c r="O1297" i="1" s="1"/>
  <c r="R1297" i="1" s="1"/>
  <c r="A1315" i="1"/>
  <c r="X1314" i="1"/>
  <c r="K1314" i="1"/>
  <c r="T1294" i="1"/>
  <c r="S1295" i="1"/>
  <c r="Y1313" i="1"/>
  <c r="I1314" i="1"/>
  <c r="H1314" i="1" s="1"/>
  <c r="C1314" i="1"/>
  <c r="AJ1314" i="1"/>
  <c r="Z1313" i="1"/>
  <c r="AA1313" i="1" s="1"/>
  <c r="AH1313" i="1" s="1"/>
  <c r="AF1293" i="1"/>
  <c r="AF1294" i="1"/>
  <c r="O1296" i="1"/>
  <c r="R1296" i="1" s="1"/>
  <c r="AC1298" i="1"/>
  <c r="AE1298" i="1" s="1"/>
  <c r="G1298" i="1"/>
  <c r="AB1319" i="1"/>
  <c r="M1299" i="1"/>
  <c r="N1299" i="1" s="1"/>
  <c r="P1299" i="1"/>
  <c r="Q1299" i="1"/>
  <c r="L1300" i="1"/>
  <c r="J1297" i="1" l="1"/>
  <c r="F1298" i="1"/>
  <c r="O1298" i="1" s="1"/>
  <c r="R1298" i="1" s="1"/>
  <c r="Z1314" i="1"/>
  <c r="AA1314" i="1" s="1"/>
  <c r="AH1314" i="1" s="1"/>
  <c r="I1315" i="1"/>
  <c r="H1315" i="1" s="1"/>
  <c r="Y1314" i="1"/>
  <c r="C1315" i="1"/>
  <c r="AJ1315" i="1"/>
  <c r="M1300" i="1"/>
  <c r="N1300" i="1" s="1"/>
  <c r="P1300" i="1"/>
  <c r="Q1300" i="1"/>
  <c r="L1301" i="1"/>
  <c r="T1295" i="1"/>
  <c r="AF1295" i="1" s="1"/>
  <c r="S1296" i="1"/>
  <c r="A1316" i="1"/>
  <c r="K1315" i="1"/>
  <c r="X1315" i="1"/>
  <c r="AC1299" i="1"/>
  <c r="AE1299" i="1" s="1"/>
  <c r="G1299" i="1"/>
  <c r="AB1320" i="1"/>
  <c r="J1298" i="1" l="1"/>
  <c r="K1316" i="1"/>
  <c r="X1316" i="1"/>
  <c r="A1317" i="1"/>
  <c r="AB1321" i="1"/>
  <c r="Z1315" i="1"/>
  <c r="AA1315" i="1" s="1"/>
  <c r="AH1315" i="1" s="1"/>
  <c r="AJ1316" i="1"/>
  <c r="Y1315" i="1"/>
  <c r="C1316" i="1"/>
  <c r="I1316" i="1"/>
  <c r="H1316" i="1" s="1"/>
  <c r="T1296" i="1"/>
  <c r="AF1296" i="1" s="1"/>
  <c r="S1297" i="1"/>
  <c r="AC1300" i="1"/>
  <c r="AE1300" i="1" s="1"/>
  <c r="G1300" i="1"/>
  <c r="F1299" i="1"/>
  <c r="O1299" i="1" s="1"/>
  <c r="R1299" i="1" s="1"/>
  <c r="M1301" i="1"/>
  <c r="N1301" i="1" s="1"/>
  <c r="P1301" i="1"/>
  <c r="Q1301" i="1"/>
  <c r="L1302" i="1"/>
  <c r="J1299" i="1" l="1"/>
  <c r="T1297" i="1"/>
  <c r="AF1297" i="1" s="1"/>
  <c r="S1298" i="1"/>
  <c r="AB1322" i="1"/>
  <c r="M1302" i="1"/>
  <c r="N1302" i="1" s="1"/>
  <c r="P1302" i="1"/>
  <c r="Q1302" i="1"/>
  <c r="L1303" i="1"/>
  <c r="Y1316" i="1"/>
  <c r="C1317" i="1"/>
  <c r="I1317" i="1"/>
  <c r="H1317" i="1" s="1"/>
  <c r="Z1316" i="1"/>
  <c r="AA1316" i="1" s="1"/>
  <c r="AH1316" i="1" s="1"/>
  <c r="AJ1317" i="1"/>
  <c r="F1300" i="1"/>
  <c r="O1300" i="1" s="1"/>
  <c r="R1300" i="1" s="1"/>
  <c r="AC1301" i="1"/>
  <c r="AE1301" i="1" s="1"/>
  <c r="G1301" i="1"/>
  <c r="X1317" i="1"/>
  <c r="A1318" i="1"/>
  <c r="K1317" i="1"/>
  <c r="J1300" i="1" l="1"/>
  <c r="F1301" i="1"/>
  <c r="J1301" i="1" s="1"/>
  <c r="K1318" i="1"/>
  <c r="X1318" i="1"/>
  <c r="A1319" i="1"/>
  <c r="AB1323" i="1"/>
  <c r="T1298" i="1"/>
  <c r="AF1298" i="1" s="1"/>
  <c r="S1299" i="1"/>
  <c r="M1303" i="1"/>
  <c r="N1303" i="1" s="1"/>
  <c r="P1303" i="1"/>
  <c r="Q1303" i="1"/>
  <c r="L1304" i="1"/>
  <c r="Y1317" i="1"/>
  <c r="AJ1318" i="1"/>
  <c r="Z1317" i="1"/>
  <c r="AA1317" i="1" s="1"/>
  <c r="AH1317" i="1" s="1"/>
  <c r="I1318" i="1"/>
  <c r="H1318" i="1" s="1"/>
  <c r="C1318" i="1"/>
  <c r="AC1302" i="1"/>
  <c r="AE1302" i="1" s="1"/>
  <c r="G1302" i="1"/>
  <c r="O1301" i="1" l="1"/>
  <c r="R1301" i="1" s="1"/>
  <c r="X1319" i="1"/>
  <c r="K1319" i="1"/>
  <c r="A1320" i="1"/>
  <c r="AC1303" i="1"/>
  <c r="AE1303" i="1" s="1"/>
  <c r="G1303" i="1"/>
  <c r="AB1324" i="1"/>
  <c r="Z1318" i="1"/>
  <c r="AA1318" i="1" s="1"/>
  <c r="AH1318" i="1" s="1"/>
  <c r="Y1318" i="1"/>
  <c r="AJ1319" i="1"/>
  <c r="I1319" i="1"/>
  <c r="H1319" i="1" s="1"/>
  <c r="C1319" i="1"/>
  <c r="F1302" i="1"/>
  <c r="O1302" i="1" s="1"/>
  <c r="R1302" i="1" s="1"/>
  <c r="M1304" i="1"/>
  <c r="N1304" i="1" s="1"/>
  <c r="P1304" i="1"/>
  <c r="Q1304" i="1"/>
  <c r="L1305" i="1"/>
  <c r="T1299" i="1"/>
  <c r="AF1299" i="1" s="1"/>
  <c r="S1300" i="1"/>
  <c r="J1302" i="1" l="1"/>
  <c r="F1303" i="1"/>
  <c r="O1303" i="1" s="1"/>
  <c r="R1303" i="1" s="1"/>
  <c r="M1305" i="1"/>
  <c r="N1305" i="1" s="1"/>
  <c r="P1305" i="1"/>
  <c r="Q1305" i="1"/>
  <c r="L1306" i="1"/>
  <c r="AB1325" i="1"/>
  <c r="I1320" i="1"/>
  <c r="H1320" i="1" s="1"/>
  <c r="Z1319" i="1"/>
  <c r="AA1319" i="1" s="1"/>
  <c r="AH1319" i="1" s="1"/>
  <c r="C1320" i="1"/>
  <c r="AJ1320" i="1"/>
  <c r="Y1319" i="1"/>
  <c r="AC1304" i="1"/>
  <c r="AE1304" i="1" s="1"/>
  <c r="G1304" i="1"/>
  <c r="T1300" i="1"/>
  <c r="AF1300" i="1" s="1"/>
  <c r="S1301" i="1"/>
  <c r="A1321" i="1"/>
  <c r="X1320" i="1"/>
  <c r="K1320" i="1"/>
  <c r="J1303" i="1" l="1"/>
  <c r="T1301" i="1"/>
  <c r="AF1301" i="1" s="1"/>
  <c r="S1302" i="1"/>
  <c r="M1306" i="1"/>
  <c r="N1306" i="1" s="1"/>
  <c r="P1306" i="1"/>
  <c r="Q1306" i="1"/>
  <c r="L1307" i="1"/>
  <c r="AC1305" i="1"/>
  <c r="AE1305" i="1" s="1"/>
  <c r="G1305" i="1"/>
  <c r="Y1320" i="1"/>
  <c r="I1321" i="1"/>
  <c r="H1321" i="1" s="1"/>
  <c r="Z1320" i="1"/>
  <c r="AA1320" i="1" s="1"/>
  <c r="AH1320" i="1" s="1"/>
  <c r="C1321" i="1"/>
  <c r="AJ1321" i="1"/>
  <c r="AB1326" i="1"/>
  <c r="A1322" i="1"/>
  <c r="X1321" i="1"/>
  <c r="K1321" i="1"/>
  <c r="F1304" i="1"/>
  <c r="J1304" i="1" s="1"/>
  <c r="O1304" i="1" l="1"/>
  <c r="R1304" i="1" s="1"/>
  <c r="AB1327" i="1"/>
  <c r="F1305" i="1"/>
  <c r="J1305" i="1" s="1"/>
  <c r="K1322" i="1"/>
  <c r="X1322" i="1"/>
  <c r="A1323" i="1"/>
  <c r="AC1306" i="1"/>
  <c r="AE1306" i="1" s="1"/>
  <c r="G1306" i="1"/>
  <c r="Z1321" i="1"/>
  <c r="AA1321" i="1" s="1"/>
  <c r="AH1321" i="1" s="1"/>
  <c r="C1322" i="1"/>
  <c r="Y1321" i="1"/>
  <c r="AJ1322" i="1"/>
  <c r="I1322" i="1"/>
  <c r="H1322" i="1" s="1"/>
  <c r="M1307" i="1"/>
  <c r="N1307" i="1" s="1"/>
  <c r="P1307" i="1"/>
  <c r="Q1307" i="1"/>
  <c r="L1308" i="1"/>
  <c r="T1302" i="1"/>
  <c r="AF1302" i="1" s="1"/>
  <c r="S1303" i="1"/>
  <c r="O1305" i="1" l="1"/>
  <c r="R1305" i="1" s="1"/>
  <c r="AC1307" i="1"/>
  <c r="AE1307" i="1" s="1"/>
  <c r="G1307" i="1"/>
  <c r="F1306" i="1"/>
  <c r="J1306" i="1" s="1"/>
  <c r="Z1322" i="1"/>
  <c r="AA1322" i="1" s="1"/>
  <c r="AH1322" i="1" s="1"/>
  <c r="C1323" i="1"/>
  <c r="I1323" i="1"/>
  <c r="H1323" i="1" s="1"/>
  <c r="Y1322" i="1"/>
  <c r="AJ1323" i="1"/>
  <c r="K1323" i="1"/>
  <c r="X1323" i="1"/>
  <c r="A1324" i="1"/>
  <c r="M1308" i="1"/>
  <c r="N1308" i="1" s="1"/>
  <c r="P1308" i="1"/>
  <c r="Q1308" i="1"/>
  <c r="L1309" i="1"/>
  <c r="AB1328" i="1"/>
  <c r="T1303" i="1"/>
  <c r="AF1303" i="1" s="1"/>
  <c r="S1304" i="1"/>
  <c r="AJ1324" i="1" l="1"/>
  <c r="Z1323" i="1"/>
  <c r="AA1323" i="1" s="1"/>
  <c r="AH1323" i="1" s="1"/>
  <c r="C1324" i="1"/>
  <c r="Y1323" i="1"/>
  <c r="I1324" i="1"/>
  <c r="H1324" i="1" s="1"/>
  <c r="F1307" i="1"/>
  <c r="O1307" i="1" s="1"/>
  <c r="R1307" i="1" s="1"/>
  <c r="AB1329" i="1"/>
  <c r="M1309" i="1"/>
  <c r="N1309" i="1" s="1"/>
  <c r="P1309" i="1"/>
  <c r="Q1309" i="1"/>
  <c r="L1310" i="1"/>
  <c r="K1324" i="1"/>
  <c r="A1325" i="1"/>
  <c r="X1324" i="1"/>
  <c r="T1304" i="1"/>
  <c r="AF1304" i="1" s="1"/>
  <c r="S1305" i="1"/>
  <c r="O1306" i="1"/>
  <c r="R1306" i="1" s="1"/>
  <c r="AC1308" i="1"/>
  <c r="AE1308" i="1" s="1"/>
  <c r="G1308" i="1"/>
  <c r="J1307" i="1" l="1"/>
  <c r="T1305" i="1"/>
  <c r="AF1305" i="1" s="1"/>
  <c r="S1306" i="1"/>
  <c r="M1310" i="1"/>
  <c r="N1310" i="1" s="1"/>
  <c r="P1310" i="1"/>
  <c r="Q1310" i="1"/>
  <c r="L1311" i="1"/>
  <c r="AC1309" i="1"/>
  <c r="AE1309" i="1" s="1"/>
  <c r="G1309" i="1"/>
  <c r="Y1324" i="1"/>
  <c r="I1325" i="1"/>
  <c r="H1325" i="1" s="1"/>
  <c r="Z1324" i="1"/>
  <c r="AA1324" i="1" s="1"/>
  <c r="AH1324" i="1" s="1"/>
  <c r="C1325" i="1"/>
  <c r="AJ1325" i="1"/>
  <c r="F1308" i="1"/>
  <c r="J1308" i="1" s="1"/>
  <c r="K1325" i="1"/>
  <c r="A1326" i="1"/>
  <c r="X1325" i="1"/>
  <c r="AB1330" i="1"/>
  <c r="M1311" i="1" l="1"/>
  <c r="N1311" i="1" s="1"/>
  <c r="P1311" i="1"/>
  <c r="Q1311" i="1"/>
  <c r="L1312" i="1"/>
  <c r="X1326" i="1"/>
  <c r="K1326" i="1"/>
  <c r="A1327" i="1"/>
  <c r="O1308" i="1"/>
  <c r="R1308" i="1" s="1"/>
  <c r="Z1325" i="1"/>
  <c r="AA1325" i="1" s="1"/>
  <c r="AH1325" i="1" s="1"/>
  <c r="I1326" i="1"/>
  <c r="H1326" i="1" s="1"/>
  <c r="Y1325" i="1"/>
  <c r="AJ1326" i="1"/>
  <c r="C1326" i="1"/>
  <c r="AB1331" i="1"/>
  <c r="F1309" i="1"/>
  <c r="O1309" i="1" s="1"/>
  <c r="R1309" i="1" s="1"/>
  <c r="T1306" i="1"/>
  <c r="AF1306" i="1" s="1"/>
  <c r="S1307" i="1"/>
  <c r="AC1310" i="1"/>
  <c r="AE1310" i="1" s="1"/>
  <c r="G1310" i="1"/>
  <c r="J1309" i="1" l="1"/>
  <c r="T1307" i="1"/>
  <c r="AF1307" i="1" s="1"/>
  <c r="S1308" i="1"/>
  <c r="A1328" i="1"/>
  <c r="X1327" i="1"/>
  <c r="K1327" i="1"/>
  <c r="F1310" i="1"/>
  <c r="O1310" i="1" s="1"/>
  <c r="R1310" i="1" s="1"/>
  <c r="AB1332" i="1"/>
  <c r="AC1311" i="1"/>
  <c r="AE1311" i="1" s="1"/>
  <c r="G1311" i="1"/>
  <c r="Z1326" i="1"/>
  <c r="AA1326" i="1" s="1"/>
  <c r="AH1326" i="1" s="1"/>
  <c r="I1327" i="1"/>
  <c r="H1327" i="1" s="1"/>
  <c r="AJ1327" i="1"/>
  <c r="Y1326" i="1"/>
  <c r="C1327" i="1"/>
  <c r="M1312" i="1"/>
  <c r="N1312" i="1" s="1"/>
  <c r="L1313" i="1"/>
  <c r="F1311" i="1" l="1"/>
  <c r="J1311" i="1" s="1"/>
  <c r="J1310" i="1"/>
  <c r="AB1333" i="1"/>
  <c r="Y1327" i="1"/>
  <c r="C1328" i="1"/>
  <c r="AJ1328" i="1"/>
  <c r="Z1327" i="1"/>
  <c r="AA1327" i="1" s="1"/>
  <c r="AH1327" i="1" s="1"/>
  <c r="I1328" i="1"/>
  <c r="H1328" i="1" s="1"/>
  <c r="T1308" i="1"/>
  <c r="AF1308" i="1" s="1"/>
  <c r="S1309" i="1"/>
  <c r="G1312" i="1"/>
  <c r="AC1312" i="1"/>
  <c r="AE1312" i="1" s="1"/>
  <c r="M1313" i="1"/>
  <c r="N1313" i="1" s="1"/>
  <c r="L1314" i="1"/>
  <c r="K1328" i="1"/>
  <c r="A1329" i="1"/>
  <c r="X1328" i="1"/>
  <c r="M1314" i="1" l="1"/>
  <c r="N1314" i="1" s="1"/>
  <c r="L1315" i="1"/>
  <c r="Y1328" i="1"/>
  <c r="C1329" i="1"/>
  <c r="AJ1329" i="1"/>
  <c r="I1329" i="1"/>
  <c r="H1329" i="1" s="1"/>
  <c r="Z1328" i="1"/>
  <c r="AA1328" i="1" s="1"/>
  <c r="AH1328" i="1" s="1"/>
  <c r="F1312" i="1"/>
  <c r="O1312" i="1" s="1"/>
  <c r="A1330" i="1"/>
  <c r="X1329" i="1"/>
  <c r="K1329" i="1"/>
  <c r="T1309" i="1"/>
  <c r="AF1309" i="1" s="1"/>
  <c r="S1310" i="1"/>
  <c r="AB1334" i="1"/>
  <c r="O1311" i="1"/>
  <c r="AC1313" i="1"/>
  <c r="AE1313" i="1" s="1"/>
  <c r="G1313" i="1"/>
  <c r="F1313" i="1" l="1"/>
  <c r="J1313" i="1" s="1"/>
  <c r="AB1335" i="1"/>
  <c r="Y1329" i="1"/>
  <c r="AJ1330" i="1"/>
  <c r="I1330" i="1"/>
  <c r="H1330" i="1" s="1"/>
  <c r="C1330" i="1"/>
  <c r="Z1329" i="1"/>
  <c r="AA1329" i="1" s="1"/>
  <c r="AH1329" i="1" s="1"/>
  <c r="J1312" i="1"/>
  <c r="G1314" i="1"/>
  <c r="AC1314" i="1"/>
  <c r="AE1314" i="1" s="1"/>
  <c r="T1310" i="1"/>
  <c r="AF1310" i="1" s="1"/>
  <c r="S1311" i="1"/>
  <c r="K1330" i="1"/>
  <c r="A1331" i="1"/>
  <c r="X1330" i="1"/>
  <c r="M1315" i="1"/>
  <c r="N1315" i="1" s="1"/>
  <c r="L1316" i="1"/>
  <c r="R1311" i="1"/>
  <c r="P1312" i="1"/>
  <c r="O1313" i="1" l="1"/>
  <c r="Q1312" i="1"/>
  <c r="P1313" i="1"/>
  <c r="P1314" i="1" s="1"/>
  <c r="P1315" i="1" s="1"/>
  <c r="P1316" i="1" s="1"/>
  <c r="K1331" i="1"/>
  <c r="X1331" i="1"/>
  <c r="A1332" i="1"/>
  <c r="AC1315" i="1"/>
  <c r="AE1315" i="1" s="1"/>
  <c r="G1315" i="1"/>
  <c r="M1316" i="1"/>
  <c r="N1316" i="1" s="1"/>
  <c r="L1317" i="1"/>
  <c r="F1314" i="1"/>
  <c r="O1314" i="1" s="1"/>
  <c r="Z1330" i="1"/>
  <c r="AA1330" i="1" s="1"/>
  <c r="AH1330" i="1" s="1"/>
  <c r="Y1330" i="1"/>
  <c r="C1331" i="1"/>
  <c r="AJ1331" i="1"/>
  <c r="I1331" i="1"/>
  <c r="H1331" i="1" s="1"/>
  <c r="T1311" i="1"/>
  <c r="S1312" i="1"/>
  <c r="AB1336" i="1"/>
  <c r="T1312" i="1" l="1"/>
  <c r="AF1312" i="1" s="1"/>
  <c r="S1313" i="1"/>
  <c r="AB1337" i="1"/>
  <c r="AF1311" i="1"/>
  <c r="AA1311" i="1"/>
  <c r="M1317" i="1"/>
  <c r="N1317" i="1" s="1"/>
  <c r="P1317" i="1"/>
  <c r="L1318" i="1"/>
  <c r="F1315" i="1"/>
  <c r="J1315" i="1" s="1"/>
  <c r="X1332" i="1"/>
  <c r="K1332" i="1"/>
  <c r="A1333" i="1"/>
  <c r="J1314" i="1"/>
  <c r="Q1313" i="1"/>
  <c r="R1312" i="1"/>
  <c r="AJ1332" i="1"/>
  <c r="Y1331" i="1"/>
  <c r="Z1331" i="1"/>
  <c r="AA1331" i="1" s="1"/>
  <c r="AH1331" i="1" s="1"/>
  <c r="C1332" i="1"/>
  <c r="I1332" i="1"/>
  <c r="H1332" i="1" s="1"/>
  <c r="G1316" i="1"/>
  <c r="AC1316" i="1"/>
  <c r="AE1316" i="1" s="1"/>
  <c r="AH1311" i="1" l="1"/>
  <c r="Q1314" i="1"/>
  <c r="R1313" i="1"/>
  <c r="Y1332" i="1"/>
  <c r="I1333" i="1"/>
  <c r="H1333" i="1" s="1"/>
  <c r="C1333" i="1"/>
  <c r="AJ1333" i="1"/>
  <c r="Z1332" i="1"/>
  <c r="AA1332" i="1" s="1"/>
  <c r="AH1332" i="1" s="1"/>
  <c r="O1315" i="1"/>
  <c r="AC1317" i="1"/>
  <c r="AE1317" i="1" s="1"/>
  <c r="G1317" i="1"/>
  <c r="T1313" i="1"/>
  <c r="AF1313" i="1" s="1"/>
  <c r="S1314" i="1"/>
  <c r="X1333" i="1"/>
  <c r="K1333" i="1"/>
  <c r="A1334" i="1"/>
  <c r="M1318" i="1"/>
  <c r="N1318" i="1" s="1"/>
  <c r="P1318" i="1"/>
  <c r="L1319" i="1"/>
  <c r="F1316" i="1"/>
  <c r="J1316" i="1" s="1"/>
  <c r="AB1338" i="1"/>
  <c r="O1316" i="1" l="1"/>
  <c r="AB1339" i="1"/>
  <c r="X1334" i="1"/>
  <c r="A1335" i="1"/>
  <c r="K1334" i="1"/>
  <c r="F1317" i="1"/>
  <c r="O1317" i="1" s="1"/>
  <c r="T1314" i="1"/>
  <c r="AF1314" i="1" s="1"/>
  <c r="S1315" i="1"/>
  <c r="AC1318" i="1"/>
  <c r="AE1318" i="1" s="1"/>
  <c r="G1318" i="1"/>
  <c r="Q1315" i="1"/>
  <c r="Q1316" i="1" s="1"/>
  <c r="Q1317" i="1" s="1"/>
  <c r="Q1318" i="1" s="1"/>
  <c r="Q1319" i="1" s="1"/>
  <c r="R1314" i="1"/>
  <c r="M1319" i="1"/>
  <c r="N1319" i="1" s="1"/>
  <c r="P1319" i="1"/>
  <c r="L1320" i="1"/>
  <c r="Z1333" i="1"/>
  <c r="AA1333" i="1" s="1"/>
  <c r="AH1333" i="1" s="1"/>
  <c r="AJ1334" i="1"/>
  <c r="I1334" i="1"/>
  <c r="H1334" i="1" s="1"/>
  <c r="Y1333" i="1"/>
  <c r="C1334" i="1"/>
  <c r="R1317" i="1" l="1"/>
  <c r="AC1319" i="1"/>
  <c r="AE1319" i="1" s="1"/>
  <c r="G1319" i="1"/>
  <c r="F1318" i="1"/>
  <c r="J1318" i="1" s="1"/>
  <c r="M1320" i="1"/>
  <c r="N1320" i="1" s="1"/>
  <c r="P1320" i="1"/>
  <c r="Q1320" i="1"/>
  <c r="L1321" i="1"/>
  <c r="J1317" i="1"/>
  <c r="AB1340" i="1"/>
  <c r="R1315" i="1"/>
  <c r="T1315" i="1"/>
  <c r="AF1315" i="1" s="1"/>
  <c r="S1316" i="1"/>
  <c r="K1335" i="1"/>
  <c r="X1335" i="1"/>
  <c r="A1336" i="1"/>
  <c r="R1316" i="1"/>
  <c r="Z1334" i="1"/>
  <c r="AA1334" i="1" s="1"/>
  <c r="AH1334" i="1" s="1"/>
  <c r="C1335" i="1"/>
  <c r="AJ1335" i="1"/>
  <c r="I1335" i="1"/>
  <c r="H1335" i="1" s="1"/>
  <c r="Y1334" i="1"/>
  <c r="T1316" i="1" l="1"/>
  <c r="AF1316" i="1" s="1"/>
  <c r="S1317" i="1"/>
  <c r="AJ1336" i="1"/>
  <c r="Z1335" i="1"/>
  <c r="AA1335" i="1" s="1"/>
  <c r="AH1335" i="1" s="1"/>
  <c r="C1336" i="1"/>
  <c r="I1336" i="1"/>
  <c r="H1336" i="1" s="1"/>
  <c r="Y1335" i="1"/>
  <c r="AB1341" i="1"/>
  <c r="AC1320" i="1"/>
  <c r="AE1320" i="1" s="1"/>
  <c r="G1320" i="1"/>
  <c r="F1319" i="1"/>
  <c r="J1319" i="1" s="1"/>
  <c r="X1336" i="1"/>
  <c r="K1336" i="1"/>
  <c r="A1337" i="1"/>
  <c r="M1321" i="1"/>
  <c r="N1321" i="1" s="1"/>
  <c r="P1321" i="1"/>
  <c r="Q1321" i="1"/>
  <c r="L1322" i="1"/>
  <c r="O1318" i="1"/>
  <c r="R1318" i="1" s="1"/>
  <c r="O1319" i="1" l="1"/>
  <c r="R1319" i="1" s="1"/>
  <c r="T1317" i="1"/>
  <c r="AF1317" i="1" s="1"/>
  <c r="S1318" i="1"/>
  <c r="AC1321" i="1"/>
  <c r="AE1321" i="1" s="1"/>
  <c r="G1321" i="1"/>
  <c r="M1322" i="1"/>
  <c r="N1322" i="1" s="1"/>
  <c r="P1322" i="1"/>
  <c r="Q1322" i="1"/>
  <c r="L1323" i="1"/>
  <c r="AB1342" i="1"/>
  <c r="A1338" i="1"/>
  <c r="K1337" i="1"/>
  <c r="X1337" i="1"/>
  <c r="Y1336" i="1"/>
  <c r="I1337" i="1"/>
  <c r="H1337" i="1" s="1"/>
  <c r="Z1336" i="1"/>
  <c r="AA1336" i="1" s="1"/>
  <c r="AH1336" i="1" s="1"/>
  <c r="C1337" i="1"/>
  <c r="AJ1337" i="1"/>
  <c r="F1320" i="1"/>
  <c r="O1320" i="1" s="1"/>
  <c r="R1320" i="1" s="1"/>
  <c r="J1320" i="1" l="1"/>
  <c r="X1338" i="1"/>
  <c r="A1339" i="1"/>
  <c r="K1338" i="1"/>
  <c r="AJ1338" i="1"/>
  <c r="C1338" i="1"/>
  <c r="Z1337" i="1"/>
  <c r="AA1337" i="1" s="1"/>
  <c r="AH1337" i="1" s="1"/>
  <c r="I1338" i="1"/>
  <c r="H1338" i="1" s="1"/>
  <c r="Y1337" i="1"/>
  <c r="AB1343" i="1"/>
  <c r="T1318" i="1"/>
  <c r="AF1318" i="1" s="1"/>
  <c r="S1319" i="1"/>
  <c r="AC1322" i="1"/>
  <c r="AE1322" i="1" s="1"/>
  <c r="G1322" i="1"/>
  <c r="M1323" i="1"/>
  <c r="N1323" i="1" s="1"/>
  <c r="P1323" i="1"/>
  <c r="Q1323" i="1"/>
  <c r="L1324" i="1"/>
  <c r="F1321" i="1"/>
  <c r="O1321" i="1" s="1"/>
  <c r="R1321" i="1" s="1"/>
  <c r="J1321" i="1" l="1"/>
  <c r="K1339" i="1"/>
  <c r="X1339" i="1"/>
  <c r="A1340" i="1"/>
  <c r="F1322" i="1"/>
  <c r="J1322" i="1" s="1"/>
  <c r="Z1338" i="1"/>
  <c r="AA1338" i="1" s="1"/>
  <c r="AH1338" i="1" s="1"/>
  <c r="AJ1339" i="1"/>
  <c r="C1339" i="1"/>
  <c r="Y1338" i="1"/>
  <c r="I1339" i="1"/>
  <c r="H1339" i="1" s="1"/>
  <c r="AC1323" i="1"/>
  <c r="AE1323" i="1" s="1"/>
  <c r="G1323" i="1"/>
  <c r="AB1344" i="1"/>
  <c r="M1324" i="1"/>
  <c r="N1324" i="1" s="1"/>
  <c r="P1324" i="1"/>
  <c r="Q1324" i="1"/>
  <c r="L1325" i="1"/>
  <c r="T1319" i="1"/>
  <c r="AF1319" i="1" s="1"/>
  <c r="S1320" i="1"/>
  <c r="AC1324" i="1" l="1"/>
  <c r="AE1324" i="1" s="1"/>
  <c r="G1324" i="1"/>
  <c r="AB1345" i="1"/>
  <c r="M1325" i="1"/>
  <c r="N1325" i="1" s="1"/>
  <c r="P1325" i="1"/>
  <c r="Q1325" i="1"/>
  <c r="L1326" i="1"/>
  <c r="F1323" i="1"/>
  <c r="O1323" i="1" s="1"/>
  <c r="R1323" i="1" s="1"/>
  <c r="O1322" i="1"/>
  <c r="R1322" i="1" s="1"/>
  <c r="A1341" i="1"/>
  <c r="X1340" i="1"/>
  <c r="K1340" i="1"/>
  <c r="T1320" i="1"/>
  <c r="AF1320" i="1" s="1"/>
  <c r="S1321" i="1"/>
  <c r="C1340" i="1"/>
  <c r="Z1339" i="1"/>
  <c r="AA1339" i="1" s="1"/>
  <c r="AH1339" i="1" s="1"/>
  <c r="Y1339" i="1"/>
  <c r="AJ1340" i="1"/>
  <c r="I1340" i="1"/>
  <c r="H1340" i="1" s="1"/>
  <c r="T1321" i="1" l="1"/>
  <c r="AF1321" i="1" s="1"/>
  <c r="S1322" i="1"/>
  <c r="Y1340" i="1"/>
  <c r="C1341" i="1"/>
  <c r="Z1340" i="1"/>
  <c r="AA1340" i="1" s="1"/>
  <c r="AH1340" i="1" s="1"/>
  <c r="I1341" i="1"/>
  <c r="H1341" i="1" s="1"/>
  <c r="AJ1341" i="1"/>
  <c r="J1323" i="1"/>
  <c r="AB1346" i="1"/>
  <c r="F1324" i="1"/>
  <c r="J1324" i="1" s="1"/>
  <c r="AC1325" i="1"/>
  <c r="AE1325" i="1" s="1"/>
  <c r="G1325" i="1"/>
  <c r="X1341" i="1"/>
  <c r="A1342" i="1"/>
  <c r="K1341" i="1"/>
  <c r="M1326" i="1"/>
  <c r="N1326" i="1" s="1"/>
  <c r="P1326" i="1"/>
  <c r="Q1326" i="1"/>
  <c r="L1327" i="1"/>
  <c r="O1324" i="1" l="1"/>
  <c r="R1324" i="1" s="1"/>
  <c r="X1342" i="1"/>
  <c r="K1342" i="1"/>
  <c r="A1343" i="1"/>
  <c r="T1322" i="1"/>
  <c r="AF1322" i="1" s="1"/>
  <c r="S1323" i="1"/>
  <c r="Z1341" i="1"/>
  <c r="AA1341" i="1" s="1"/>
  <c r="AH1341" i="1" s="1"/>
  <c r="C1342" i="1"/>
  <c r="Y1341" i="1"/>
  <c r="I1342" i="1"/>
  <c r="H1342" i="1" s="1"/>
  <c r="AJ1342" i="1"/>
  <c r="AC1326" i="1"/>
  <c r="AE1326" i="1" s="1"/>
  <c r="G1326" i="1"/>
  <c r="F1325" i="1"/>
  <c r="O1325" i="1" s="1"/>
  <c r="R1325" i="1" s="1"/>
  <c r="M1327" i="1"/>
  <c r="N1327" i="1" s="1"/>
  <c r="P1327" i="1"/>
  <c r="Q1327" i="1"/>
  <c r="L1328" i="1"/>
  <c r="AB1347" i="1"/>
  <c r="J1325" i="1" l="1"/>
  <c r="AC1327" i="1"/>
  <c r="AE1327" i="1" s="1"/>
  <c r="G1327" i="1"/>
  <c r="T1323" i="1"/>
  <c r="AF1323" i="1" s="1"/>
  <c r="S1324" i="1"/>
  <c r="A1344" i="1"/>
  <c r="X1343" i="1"/>
  <c r="K1343" i="1"/>
  <c r="M1328" i="1"/>
  <c r="N1328" i="1" s="1"/>
  <c r="P1328" i="1"/>
  <c r="Q1328" i="1"/>
  <c r="L1329" i="1"/>
  <c r="Z1342" i="1"/>
  <c r="C1343" i="1"/>
  <c r="Y1342" i="1"/>
  <c r="I1343" i="1"/>
  <c r="H1343" i="1" s="1"/>
  <c r="AJ1343" i="1"/>
  <c r="AB1348" i="1"/>
  <c r="F1326" i="1"/>
  <c r="O1326" i="1" s="1"/>
  <c r="R1326" i="1" s="1"/>
  <c r="J1326" i="1" l="1"/>
  <c r="AB1349" i="1"/>
  <c r="Z1343" i="1"/>
  <c r="AA1343" i="1" s="1"/>
  <c r="AH1343" i="1" s="1"/>
  <c r="AJ1344" i="1"/>
  <c r="C1344" i="1"/>
  <c r="Y1343" i="1"/>
  <c r="I1344" i="1"/>
  <c r="H1344" i="1" s="1"/>
  <c r="AC1328" i="1"/>
  <c r="AE1328" i="1" s="1"/>
  <c r="G1328" i="1"/>
  <c r="M1329" i="1"/>
  <c r="N1329" i="1" s="1"/>
  <c r="P1329" i="1"/>
  <c r="Q1329" i="1"/>
  <c r="L1330" i="1"/>
  <c r="K1344" i="1"/>
  <c r="X1344" i="1"/>
  <c r="A1345" i="1"/>
  <c r="F1327" i="1"/>
  <c r="J1327" i="1" s="1"/>
  <c r="T1324" i="1"/>
  <c r="AF1324" i="1" s="1"/>
  <c r="S1325" i="1"/>
  <c r="AC1329" i="1" l="1"/>
  <c r="AE1329" i="1" s="1"/>
  <c r="G1329" i="1"/>
  <c r="A1346" i="1"/>
  <c r="K1345" i="1"/>
  <c r="X1345" i="1"/>
  <c r="M1330" i="1"/>
  <c r="N1330" i="1" s="1"/>
  <c r="P1330" i="1"/>
  <c r="Q1330" i="1"/>
  <c r="L1331" i="1"/>
  <c r="F1328" i="1"/>
  <c r="O1328" i="1" s="1"/>
  <c r="R1328" i="1" s="1"/>
  <c r="C1345" i="1"/>
  <c r="Y1344" i="1"/>
  <c r="I1345" i="1"/>
  <c r="H1345" i="1" s="1"/>
  <c r="Z1344" i="1"/>
  <c r="AA1344" i="1" s="1"/>
  <c r="AH1344" i="1" s="1"/>
  <c r="AJ1345" i="1"/>
  <c r="AB1350" i="1"/>
  <c r="O1327" i="1"/>
  <c r="R1327" i="1" s="1"/>
  <c r="T1325" i="1"/>
  <c r="AF1325" i="1" s="1"/>
  <c r="S1326" i="1"/>
  <c r="AC1330" i="1" l="1"/>
  <c r="AE1330" i="1" s="1"/>
  <c r="G1330" i="1"/>
  <c r="K1346" i="1"/>
  <c r="X1346" i="1"/>
  <c r="A1347" i="1"/>
  <c r="F1329" i="1"/>
  <c r="O1329" i="1" s="1"/>
  <c r="R1329" i="1" s="1"/>
  <c r="Z1345" i="1"/>
  <c r="AA1345" i="1" s="1"/>
  <c r="AH1345" i="1" s="1"/>
  <c r="I1346" i="1"/>
  <c r="H1346" i="1" s="1"/>
  <c r="C1346" i="1"/>
  <c r="Y1345" i="1"/>
  <c r="AJ1346" i="1"/>
  <c r="J1328" i="1"/>
  <c r="M1331" i="1"/>
  <c r="N1331" i="1" s="1"/>
  <c r="P1331" i="1"/>
  <c r="Q1331" i="1"/>
  <c r="L1332" i="1"/>
  <c r="T1326" i="1"/>
  <c r="AF1326" i="1" s="1"/>
  <c r="S1327" i="1"/>
  <c r="AB1351" i="1"/>
  <c r="J1329" i="1" l="1"/>
  <c r="AC1331" i="1"/>
  <c r="AE1331" i="1" s="1"/>
  <c r="G1331" i="1"/>
  <c r="AB1352" i="1"/>
  <c r="M1332" i="1"/>
  <c r="N1332" i="1" s="1"/>
  <c r="P1332" i="1"/>
  <c r="Q1332" i="1"/>
  <c r="L1333" i="1"/>
  <c r="T1327" i="1"/>
  <c r="AF1327" i="1" s="1"/>
  <c r="S1328" i="1"/>
  <c r="X1347" i="1"/>
  <c r="K1347" i="1"/>
  <c r="A1348" i="1"/>
  <c r="F1330" i="1"/>
  <c r="J1330" i="1" s="1"/>
  <c r="I1347" i="1"/>
  <c r="H1347" i="1" s="1"/>
  <c r="Z1346" i="1"/>
  <c r="AA1346" i="1" s="1"/>
  <c r="AH1346" i="1" s="1"/>
  <c r="C1347" i="1"/>
  <c r="Y1346" i="1"/>
  <c r="AJ1347" i="1"/>
  <c r="O1330" i="1" l="1"/>
  <c r="R1330" i="1" s="1"/>
  <c r="AJ1348" i="1"/>
  <c r="Z1347" i="1"/>
  <c r="AA1347" i="1" s="1"/>
  <c r="AH1347" i="1" s="1"/>
  <c r="I1348" i="1"/>
  <c r="H1348" i="1" s="1"/>
  <c r="C1348" i="1"/>
  <c r="Y1347" i="1"/>
  <c r="AB1353" i="1"/>
  <c r="A1349" i="1"/>
  <c r="X1348" i="1"/>
  <c r="K1348" i="1"/>
  <c r="T1328" i="1"/>
  <c r="AF1328" i="1" s="1"/>
  <c r="S1329" i="1"/>
  <c r="F1331" i="1"/>
  <c r="J1331" i="1" s="1"/>
  <c r="AC1332" i="1"/>
  <c r="AE1332" i="1" s="1"/>
  <c r="G1332" i="1"/>
  <c r="M1333" i="1"/>
  <c r="N1333" i="1" s="1"/>
  <c r="P1333" i="1"/>
  <c r="Q1333" i="1"/>
  <c r="L1334" i="1"/>
  <c r="M1334" i="1" l="1"/>
  <c r="N1334" i="1" s="1"/>
  <c r="P1334" i="1"/>
  <c r="Q1334" i="1"/>
  <c r="L1335" i="1"/>
  <c r="O1331" i="1"/>
  <c r="R1331" i="1" s="1"/>
  <c r="F1332" i="1"/>
  <c r="J1332" i="1" s="1"/>
  <c r="AB1354" i="1"/>
  <c r="T1329" i="1"/>
  <c r="AF1329" i="1" s="1"/>
  <c r="S1330" i="1"/>
  <c r="AJ1349" i="1"/>
  <c r="I1349" i="1"/>
  <c r="H1349" i="1" s="1"/>
  <c r="Z1348" i="1"/>
  <c r="AA1348" i="1" s="1"/>
  <c r="AH1348" i="1" s="1"/>
  <c r="C1349" i="1"/>
  <c r="Y1348" i="1"/>
  <c r="AC1333" i="1"/>
  <c r="AE1333" i="1" s="1"/>
  <c r="G1333" i="1"/>
  <c r="X1349" i="1"/>
  <c r="K1349" i="1"/>
  <c r="A1350" i="1"/>
  <c r="X1350" i="1" l="1"/>
  <c r="K1350" i="1"/>
  <c r="A1351" i="1"/>
  <c r="O1332" i="1"/>
  <c r="R1332" i="1" s="1"/>
  <c r="C1350" i="1"/>
  <c r="I1350" i="1"/>
  <c r="H1350" i="1" s="1"/>
  <c r="Y1349" i="1"/>
  <c r="Z1349" i="1"/>
  <c r="AA1349" i="1" s="1"/>
  <c r="AH1349" i="1" s="1"/>
  <c r="AJ1350" i="1"/>
  <c r="F1333" i="1"/>
  <c r="J1333" i="1" s="1"/>
  <c r="T1330" i="1"/>
  <c r="AF1330" i="1" s="1"/>
  <c r="S1331" i="1"/>
  <c r="AC1334" i="1"/>
  <c r="AE1334" i="1" s="1"/>
  <c r="G1334" i="1"/>
  <c r="AB1355" i="1"/>
  <c r="M1335" i="1"/>
  <c r="N1335" i="1" s="1"/>
  <c r="P1335" i="1"/>
  <c r="Q1335" i="1"/>
  <c r="L1336" i="1"/>
  <c r="O1333" i="1" l="1"/>
  <c r="R1333" i="1" s="1"/>
  <c r="AC1335" i="1"/>
  <c r="AE1335" i="1" s="1"/>
  <c r="G1335" i="1"/>
  <c r="F1334" i="1"/>
  <c r="J1334" i="1" s="1"/>
  <c r="C1351" i="1"/>
  <c r="Y1350" i="1"/>
  <c r="AJ1351" i="1"/>
  <c r="I1351" i="1"/>
  <c r="H1351" i="1" s="1"/>
  <c r="Z1350" i="1"/>
  <c r="AA1350" i="1" s="1"/>
  <c r="AH1350" i="1" s="1"/>
  <c r="M1336" i="1"/>
  <c r="N1336" i="1" s="1"/>
  <c r="P1336" i="1"/>
  <c r="Q1336" i="1"/>
  <c r="L1337" i="1"/>
  <c r="AB1356" i="1"/>
  <c r="T1331" i="1"/>
  <c r="AF1331" i="1" s="1"/>
  <c r="S1332" i="1"/>
  <c r="X1351" i="1"/>
  <c r="K1351" i="1"/>
  <c r="A1352" i="1"/>
  <c r="O1334" i="1" l="1"/>
  <c r="R1334" i="1" s="1"/>
  <c r="A1353" i="1"/>
  <c r="X1352" i="1"/>
  <c r="K1352" i="1"/>
  <c r="AB1357" i="1"/>
  <c r="F1335" i="1"/>
  <c r="O1335" i="1" s="1"/>
  <c r="R1335" i="1" s="1"/>
  <c r="I1352" i="1"/>
  <c r="H1352" i="1" s="1"/>
  <c r="Z1351" i="1"/>
  <c r="AA1351" i="1" s="1"/>
  <c r="AH1351" i="1" s="1"/>
  <c r="C1352" i="1"/>
  <c r="AJ1352" i="1"/>
  <c r="Y1351" i="1"/>
  <c r="AC1336" i="1"/>
  <c r="AE1336" i="1" s="1"/>
  <c r="G1336" i="1"/>
  <c r="T1332" i="1"/>
  <c r="AF1332" i="1" s="1"/>
  <c r="S1333" i="1"/>
  <c r="M1337" i="1"/>
  <c r="N1337" i="1" s="1"/>
  <c r="P1337" i="1"/>
  <c r="Q1337" i="1"/>
  <c r="L1338" i="1"/>
  <c r="J1335" i="1" l="1"/>
  <c r="AC1337" i="1"/>
  <c r="AE1337" i="1" s="1"/>
  <c r="G1337" i="1"/>
  <c r="T1333" i="1"/>
  <c r="AF1333" i="1" s="1"/>
  <c r="S1334" i="1"/>
  <c r="Z1352" i="1"/>
  <c r="AA1352" i="1" s="1"/>
  <c r="AH1352" i="1" s="1"/>
  <c r="AJ1353" i="1"/>
  <c r="I1353" i="1"/>
  <c r="H1353" i="1" s="1"/>
  <c r="Y1352" i="1"/>
  <c r="C1353" i="1"/>
  <c r="AB1358" i="1"/>
  <c r="X1353" i="1"/>
  <c r="A1354" i="1"/>
  <c r="K1353" i="1"/>
  <c r="M1338" i="1"/>
  <c r="N1338" i="1" s="1"/>
  <c r="P1338" i="1"/>
  <c r="Q1338" i="1"/>
  <c r="L1339" i="1"/>
  <c r="F1336" i="1"/>
  <c r="O1336" i="1" s="1"/>
  <c r="R1336" i="1" s="1"/>
  <c r="J1336" i="1" l="1"/>
  <c r="K1354" i="1"/>
  <c r="X1354" i="1"/>
  <c r="A1355" i="1"/>
  <c r="T1334" i="1"/>
  <c r="AF1334" i="1" s="1"/>
  <c r="S1335" i="1"/>
  <c r="AC1338" i="1"/>
  <c r="AE1338" i="1" s="1"/>
  <c r="G1338" i="1"/>
  <c r="AJ1354" i="1"/>
  <c r="Z1353" i="1"/>
  <c r="AA1353" i="1" s="1"/>
  <c r="AH1353" i="1" s="1"/>
  <c r="I1354" i="1"/>
  <c r="H1354" i="1" s="1"/>
  <c r="Y1353" i="1"/>
  <c r="C1354" i="1"/>
  <c r="M1339" i="1"/>
  <c r="N1339" i="1" s="1"/>
  <c r="P1339" i="1"/>
  <c r="Q1339" i="1"/>
  <c r="L1340" i="1"/>
  <c r="F1337" i="1"/>
  <c r="O1337" i="1" s="1"/>
  <c r="R1337" i="1" s="1"/>
  <c r="AB1359" i="1"/>
  <c r="J1337" i="1" l="1"/>
  <c r="AC1339" i="1"/>
  <c r="AE1339" i="1" s="1"/>
  <c r="G1339" i="1"/>
  <c r="F1338" i="1"/>
  <c r="J1338" i="1" s="1"/>
  <c r="Y1354" i="1"/>
  <c r="C1355" i="1"/>
  <c r="I1355" i="1"/>
  <c r="H1355" i="1" s="1"/>
  <c r="Z1354" i="1"/>
  <c r="AA1354" i="1" s="1"/>
  <c r="AH1354" i="1" s="1"/>
  <c r="AJ1355" i="1"/>
  <c r="M1340" i="1"/>
  <c r="N1340" i="1" s="1"/>
  <c r="P1340" i="1"/>
  <c r="Q1340" i="1"/>
  <c r="L1341" i="1"/>
  <c r="T1335" i="1"/>
  <c r="AF1335" i="1" s="1"/>
  <c r="S1336" i="1"/>
  <c r="AB1360" i="1"/>
  <c r="A1356" i="1"/>
  <c r="K1355" i="1"/>
  <c r="X1355" i="1"/>
  <c r="O1338" i="1" l="1"/>
  <c r="R1338" i="1" s="1"/>
  <c r="K1356" i="1"/>
  <c r="X1356" i="1"/>
  <c r="A1357" i="1"/>
  <c r="T1336" i="1"/>
  <c r="AF1336" i="1" s="1"/>
  <c r="S1337" i="1"/>
  <c r="AJ1356" i="1"/>
  <c r="Z1355" i="1"/>
  <c r="AA1355" i="1" s="1"/>
  <c r="AH1355" i="1" s="1"/>
  <c r="I1356" i="1"/>
  <c r="H1356" i="1" s="1"/>
  <c r="Y1355" i="1"/>
  <c r="C1356" i="1"/>
  <c r="AC1340" i="1"/>
  <c r="AE1340" i="1" s="1"/>
  <c r="G1340" i="1"/>
  <c r="F1339" i="1"/>
  <c r="J1339" i="1" s="1"/>
  <c r="AB1361" i="1"/>
  <c r="M1341" i="1"/>
  <c r="N1341" i="1" s="1"/>
  <c r="P1341" i="1"/>
  <c r="Q1341" i="1"/>
  <c r="L1342" i="1"/>
  <c r="Z1356" i="1" l="1"/>
  <c r="AA1356" i="1" s="1"/>
  <c r="AH1356" i="1" s="1"/>
  <c r="C1357" i="1"/>
  <c r="Y1356" i="1"/>
  <c r="AJ1357" i="1"/>
  <c r="I1357" i="1"/>
  <c r="H1357" i="1" s="1"/>
  <c r="M1342" i="1"/>
  <c r="N1342" i="1" s="1"/>
  <c r="P1342" i="1"/>
  <c r="Q1342" i="1"/>
  <c r="L1343" i="1"/>
  <c r="AB1362" i="1"/>
  <c r="T1337" i="1"/>
  <c r="AF1337" i="1" s="1"/>
  <c r="S1338" i="1"/>
  <c r="O1339" i="1"/>
  <c r="R1339" i="1" s="1"/>
  <c r="F1340" i="1"/>
  <c r="J1340" i="1" s="1"/>
  <c r="AC1341" i="1"/>
  <c r="AE1341" i="1" s="1"/>
  <c r="G1341" i="1"/>
  <c r="K1357" i="1"/>
  <c r="A1358" i="1"/>
  <c r="X1357" i="1"/>
  <c r="O1340" i="1" l="1"/>
  <c r="R1340" i="1" s="1"/>
  <c r="AC1342" i="1"/>
  <c r="AE1342" i="1" s="1"/>
  <c r="G1342" i="1"/>
  <c r="C1358" i="1"/>
  <c r="Y1357" i="1"/>
  <c r="Z1357" i="1"/>
  <c r="AA1357" i="1" s="1"/>
  <c r="AH1357" i="1" s="1"/>
  <c r="I1358" i="1"/>
  <c r="H1358" i="1" s="1"/>
  <c r="AJ1358" i="1"/>
  <c r="T1338" i="1"/>
  <c r="AF1338" i="1" s="1"/>
  <c r="S1339" i="1"/>
  <c r="M1343" i="1"/>
  <c r="N1343" i="1" s="1"/>
  <c r="L1344" i="1"/>
  <c r="A1359" i="1"/>
  <c r="K1358" i="1"/>
  <c r="X1358" i="1"/>
  <c r="F1341" i="1"/>
  <c r="O1341" i="1" s="1"/>
  <c r="R1341" i="1" s="1"/>
  <c r="AB1363" i="1"/>
  <c r="J1341" i="1" l="1"/>
  <c r="AB1364" i="1"/>
  <c r="X1359" i="1"/>
  <c r="K1359" i="1"/>
  <c r="A1360" i="1"/>
  <c r="G1343" i="1"/>
  <c r="AC1343" i="1"/>
  <c r="AE1343" i="1" s="1"/>
  <c r="M1344" i="1"/>
  <c r="N1344" i="1" s="1"/>
  <c r="L1345" i="1"/>
  <c r="T1339" i="1"/>
  <c r="AF1339" i="1" s="1"/>
  <c r="S1340" i="1"/>
  <c r="F1342" i="1"/>
  <c r="J1342" i="1" s="1"/>
  <c r="Y1358" i="1"/>
  <c r="C1359" i="1"/>
  <c r="Z1358" i="1"/>
  <c r="AA1358" i="1" s="1"/>
  <c r="AH1358" i="1" s="1"/>
  <c r="I1359" i="1"/>
  <c r="H1359" i="1" s="1"/>
  <c r="AJ1359" i="1"/>
  <c r="O1342" i="1" l="1"/>
  <c r="R1342" i="1" s="1"/>
  <c r="G1344" i="1"/>
  <c r="AC1344" i="1"/>
  <c r="AE1344" i="1" s="1"/>
  <c r="F1343" i="1"/>
  <c r="O1343" i="1" s="1"/>
  <c r="M1345" i="1"/>
  <c r="N1345" i="1" s="1"/>
  <c r="L1346" i="1"/>
  <c r="Z1359" i="1"/>
  <c r="AA1359" i="1" s="1"/>
  <c r="AH1359" i="1" s="1"/>
  <c r="AJ1360" i="1"/>
  <c r="Y1359" i="1"/>
  <c r="C1360" i="1"/>
  <c r="I1360" i="1"/>
  <c r="H1360" i="1" s="1"/>
  <c r="K1360" i="1"/>
  <c r="A1361" i="1"/>
  <c r="X1360" i="1"/>
  <c r="T1340" i="1"/>
  <c r="AF1340" i="1" s="1"/>
  <c r="S1341" i="1"/>
  <c r="AB1365" i="1"/>
  <c r="P1343" i="1" l="1"/>
  <c r="P1344" i="1" s="1"/>
  <c r="P1345" i="1" s="1"/>
  <c r="P1346" i="1" s="1"/>
  <c r="J1343" i="1"/>
  <c r="Y1360" i="1"/>
  <c r="I1361" i="1"/>
  <c r="H1361" i="1" s="1"/>
  <c r="Z1360" i="1"/>
  <c r="AA1360" i="1" s="1"/>
  <c r="AH1360" i="1" s="1"/>
  <c r="AJ1361" i="1"/>
  <c r="C1361" i="1"/>
  <c r="M1346" i="1"/>
  <c r="N1346" i="1" s="1"/>
  <c r="L1347" i="1"/>
  <c r="T1341" i="1"/>
  <c r="AF1341" i="1" s="1"/>
  <c r="S1342" i="1"/>
  <c r="X1361" i="1"/>
  <c r="K1361" i="1"/>
  <c r="A1362" i="1"/>
  <c r="AB1366" i="1"/>
  <c r="F1344" i="1"/>
  <c r="J1344" i="1" s="1"/>
  <c r="G1345" i="1"/>
  <c r="AC1345" i="1"/>
  <c r="AE1345" i="1" s="1"/>
  <c r="Q1343" i="1" l="1"/>
  <c r="Q1344" i="1" s="1"/>
  <c r="Q1345" i="1" s="1"/>
  <c r="Q1346" i="1" s="1"/>
  <c r="Q1347" i="1" s="1"/>
  <c r="F1345" i="1"/>
  <c r="J1345" i="1" s="1"/>
  <c r="AB1367" i="1"/>
  <c r="AJ1362" i="1"/>
  <c r="Z1361" i="1"/>
  <c r="AA1361" i="1" s="1"/>
  <c r="AH1361" i="1" s="1"/>
  <c r="I1362" i="1"/>
  <c r="H1362" i="1" s="1"/>
  <c r="C1362" i="1"/>
  <c r="Y1361" i="1"/>
  <c r="O1344" i="1"/>
  <c r="X1362" i="1"/>
  <c r="A1363" i="1"/>
  <c r="K1362" i="1"/>
  <c r="T1342" i="1"/>
  <c r="S1343" i="1"/>
  <c r="G1346" i="1"/>
  <c r="AC1346" i="1"/>
  <c r="AE1346" i="1" s="1"/>
  <c r="M1347" i="1"/>
  <c r="N1347" i="1" s="1"/>
  <c r="P1347" i="1"/>
  <c r="L1348" i="1"/>
  <c r="R1344" i="1" l="1"/>
  <c r="R1343" i="1"/>
  <c r="O1345" i="1"/>
  <c r="R1345" i="1" s="1"/>
  <c r="T1343" i="1"/>
  <c r="AF1343" i="1" s="1"/>
  <c r="S1344" i="1"/>
  <c r="G1347" i="1"/>
  <c r="AC1347" i="1"/>
  <c r="AE1347" i="1" s="1"/>
  <c r="AF1342" i="1"/>
  <c r="AA1342" i="1"/>
  <c r="X1363" i="1"/>
  <c r="K1363" i="1"/>
  <c r="A1364" i="1"/>
  <c r="M1348" i="1"/>
  <c r="N1348" i="1" s="1"/>
  <c r="P1348" i="1"/>
  <c r="Q1348" i="1"/>
  <c r="L1349" i="1"/>
  <c r="Y1362" i="1"/>
  <c r="AJ1363" i="1"/>
  <c r="I1363" i="1"/>
  <c r="H1363" i="1" s="1"/>
  <c r="Z1362" i="1"/>
  <c r="AA1362" i="1" s="1"/>
  <c r="AH1362" i="1" s="1"/>
  <c r="C1363" i="1"/>
  <c r="F1346" i="1"/>
  <c r="J1346" i="1" s="1"/>
  <c r="AB1368" i="1"/>
  <c r="AH1342" i="1" l="1"/>
  <c r="M1349" i="1"/>
  <c r="N1349" i="1" s="1"/>
  <c r="P1349" i="1"/>
  <c r="Q1349" i="1"/>
  <c r="L1350" i="1"/>
  <c r="AB1369" i="1"/>
  <c r="O1346" i="1"/>
  <c r="R1346" i="1" s="1"/>
  <c r="Z1363" i="1"/>
  <c r="AA1363" i="1" s="1"/>
  <c r="AH1363" i="1" s="1"/>
  <c r="C1364" i="1"/>
  <c r="AJ1364" i="1"/>
  <c r="Y1363" i="1"/>
  <c r="I1364" i="1"/>
  <c r="H1364" i="1" s="1"/>
  <c r="F1347" i="1"/>
  <c r="J1347" i="1" s="1"/>
  <c r="X1364" i="1"/>
  <c r="A1365" i="1"/>
  <c r="K1364" i="1"/>
  <c r="T1344" i="1"/>
  <c r="AF1344" i="1" s="1"/>
  <c r="S1345" i="1"/>
  <c r="AC1348" i="1"/>
  <c r="AE1348" i="1" s="1"/>
  <c r="G1348" i="1"/>
  <c r="O1347" i="1" l="1"/>
  <c r="R1347" i="1" s="1"/>
  <c r="AC1349" i="1"/>
  <c r="AE1349" i="1" s="1"/>
  <c r="G1349" i="1"/>
  <c r="A1366" i="1"/>
  <c r="X1365" i="1"/>
  <c r="K1365" i="1"/>
  <c r="AJ1365" i="1"/>
  <c r="Z1364" i="1"/>
  <c r="AA1364" i="1" s="1"/>
  <c r="AH1364" i="1" s="1"/>
  <c r="I1365" i="1"/>
  <c r="H1365" i="1" s="1"/>
  <c r="Y1364" i="1"/>
  <c r="C1365" i="1"/>
  <c r="M1350" i="1"/>
  <c r="N1350" i="1" s="1"/>
  <c r="P1350" i="1"/>
  <c r="Q1350" i="1"/>
  <c r="L1351" i="1"/>
  <c r="T1345" i="1"/>
  <c r="AF1345" i="1" s="1"/>
  <c r="S1346" i="1"/>
  <c r="F1348" i="1"/>
  <c r="J1348" i="1" s="1"/>
  <c r="AB1370" i="1"/>
  <c r="O1348" i="1" l="1"/>
  <c r="R1348" i="1" s="1"/>
  <c r="AB1371" i="1"/>
  <c r="M1351" i="1"/>
  <c r="N1351" i="1" s="1"/>
  <c r="P1351" i="1"/>
  <c r="Q1351" i="1"/>
  <c r="L1352" i="1"/>
  <c r="X1366" i="1"/>
  <c r="A1367" i="1"/>
  <c r="K1366" i="1"/>
  <c r="T1346" i="1"/>
  <c r="AF1346" i="1" s="1"/>
  <c r="S1347" i="1"/>
  <c r="F1349" i="1"/>
  <c r="J1349" i="1" s="1"/>
  <c r="AC1350" i="1"/>
  <c r="AE1350" i="1" s="1"/>
  <c r="G1350" i="1"/>
  <c r="Y1365" i="1"/>
  <c r="C1366" i="1"/>
  <c r="I1366" i="1"/>
  <c r="H1366" i="1" s="1"/>
  <c r="Z1365" i="1"/>
  <c r="AA1365" i="1" s="1"/>
  <c r="AH1365" i="1" s="1"/>
  <c r="AJ1366" i="1"/>
  <c r="O1349" i="1" l="1"/>
  <c r="R1349" i="1" s="1"/>
  <c r="M1352" i="1"/>
  <c r="N1352" i="1" s="1"/>
  <c r="P1352" i="1"/>
  <c r="Q1352" i="1"/>
  <c r="L1353" i="1"/>
  <c r="T1347" i="1"/>
  <c r="AF1347" i="1" s="1"/>
  <c r="S1348" i="1"/>
  <c r="Z1366" i="1"/>
  <c r="AA1366" i="1" s="1"/>
  <c r="AH1366" i="1" s="1"/>
  <c r="AJ1367" i="1"/>
  <c r="C1367" i="1"/>
  <c r="I1367" i="1"/>
  <c r="H1367" i="1" s="1"/>
  <c r="Y1366" i="1"/>
  <c r="AB1372" i="1"/>
  <c r="F1350" i="1"/>
  <c r="O1350" i="1" s="1"/>
  <c r="R1350" i="1" s="1"/>
  <c r="K1367" i="1"/>
  <c r="X1367" i="1"/>
  <c r="A1368" i="1"/>
  <c r="AC1351" i="1"/>
  <c r="AE1351" i="1" s="1"/>
  <c r="G1351" i="1"/>
  <c r="J1350" i="1" l="1"/>
  <c r="AB1373" i="1"/>
  <c r="T1348" i="1"/>
  <c r="AF1348" i="1" s="1"/>
  <c r="S1349" i="1"/>
  <c r="AC1352" i="1"/>
  <c r="AE1352" i="1" s="1"/>
  <c r="G1352" i="1"/>
  <c r="X1368" i="1"/>
  <c r="A1369" i="1"/>
  <c r="K1368" i="1"/>
  <c r="M1353" i="1"/>
  <c r="N1353" i="1" s="1"/>
  <c r="P1353" i="1"/>
  <c r="Q1353" i="1"/>
  <c r="L1354" i="1"/>
  <c r="F1351" i="1"/>
  <c r="J1351" i="1" s="1"/>
  <c r="Z1367" i="1"/>
  <c r="AA1367" i="1" s="1"/>
  <c r="AH1367" i="1" s="1"/>
  <c r="C1368" i="1"/>
  <c r="Y1367" i="1"/>
  <c r="AJ1368" i="1"/>
  <c r="I1368" i="1"/>
  <c r="H1368" i="1" s="1"/>
  <c r="O1351" i="1" l="1"/>
  <c r="R1351" i="1" s="1"/>
  <c r="AC1353" i="1"/>
  <c r="AE1353" i="1" s="1"/>
  <c r="G1353" i="1"/>
  <c r="AJ1369" i="1"/>
  <c r="Y1368" i="1"/>
  <c r="I1369" i="1"/>
  <c r="H1369" i="1" s="1"/>
  <c r="Z1368" i="1"/>
  <c r="AA1368" i="1" s="1"/>
  <c r="AH1368" i="1" s="1"/>
  <c r="C1369" i="1"/>
  <c r="AB1374" i="1"/>
  <c r="M1354" i="1"/>
  <c r="N1354" i="1" s="1"/>
  <c r="P1354" i="1"/>
  <c r="Q1354" i="1"/>
  <c r="L1355" i="1"/>
  <c r="T1349" i="1"/>
  <c r="AF1349" i="1" s="1"/>
  <c r="S1350" i="1"/>
  <c r="K1369" i="1"/>
  <c r="A1370" i="1"/>
  <c r="X1369" i="1"/>
  <c r="F1352" i="1"/>
  <c r="J1352" i="1" s="1"/>
  <c r="O1352" i="1" l="1"/>
  <c r="R1352" i="1" s="1"/>
  <c r="T1350" i="1"/>
  <c r="AF1350" i="1" s="1"/>
  <c r="S1351" i="1"/>
  <c r="AC1354" i="1"/>
  <c r="AE1354" i="1" s="1"/>
  <c r="G1354" i="1"/>
  <c r="F1353" i="1"/>
  <c r="O1353" i="1" s="1"/>
  <c r="R1353" i="1" s="1"/>
  <c r="Y1369" i="1"/>
  <c r="I1370" i="1"/>
  <c r="H1370" i="1" s="1"/>
  <c r="Z1369" i="1"/>
  <c r="AA1369" i="1" s="1"/>
  <c r="AH1369" i="1" s="1"/>
  <c r="C1370" i="1"/>
  <c r="AJ1370" i="1"/>
  <c r="X1370" i="1"/>
  <c r="K1370" i="1"/>
  <c r="A1371" i="1"/>
  <c r="M1355" i="1"/>
  <c r="N1355" i="1" s="1"/>
  <c r="P1355" i="1"/>
  <c r="Q1355" i="1"/>
  <c r="L1356" i="1"/>
  <c r="AB1375" i="1"/>
  <c r="J1353" i="1" l="1"/>
  <c r="C1371" i="1"/>
  <c r="AJ1371" i="1"/>
  <c r="Z1370" i="1"/>
  <c r="AA1370" i="1" s="1"/>
  <c r="AH1370" i="1" s="1"/>
  <c r="I1371" i="1"/>
  <c r="H1371" i="1" s="1"/>
  <c r="Y1370" i="1"/>
  <c r="AB1376" i="1"/>
  <c r="F1354" i="1"/>
  <c r="J1354" i="1" s="1"/>
  <c r="T1351" i="1"/>
  <c r="AF1351" i="1" s="1"/>
  <c r="S1352" i="1"/>
  <c r="AC1355" i="1"/>
  <c r="AE1355" i="1" s="1"/>
  <c r="G1355" i="1"/>
  <c r="M1356" i="1"/>
  <c r="N1356" i="1" s="1"/>
  <c r="P1356" i="1"/>
  <c r="Q1356" i="1"/>
  <c r="L1357" i="1"/>
  <c r="K1371" i="1"/>
  <c r="A1372" i="1"/>
  <c r="X1371" i="1"/>
  <c r="O1354" i="1" l="1"/>
  <c r="R1354" i="1" s="1"/>
  <c r="T1352" i="1"/>
  <c r="AF1352" i="1" s="1"/>
  <c r="S1353" i="1"/>
  <c r="AB1377" i="1"/>
  <c r="AC1356" i="1"/>
  <c r="AE1356" i="1" s="1"/>
  <c r="G1356" i="1"/>
  <c r="Y1371" i="1"/>
  <c r="C1372" i="1"/>
  <c r="Z1371" i="1"/>
  <c r="AA1371" i="1" s="1"/>
  <c r="AH1371" i="1" s="1"/>
  <c r="AJ1372" i="1"/>
  <c r="I1372" i="1"/>
  <c r="H1372" i="1" s="1"/>
  <c r="F1355" i="1"/>
  <c r="O1355" i="1" s="1"/>
  <c r="R1355" i="1" s="1"/>
  <c r="M1357" i="1"/>
  <c r="N1357" i="1" s="1"/>
  <c r="P1357" i="1"/>
  <c r="Q1357" i="1"/>
  <c r="L1358" i="1"/>
  <c r="K1372" i="1"/>
  <c r="A1373" i="1"/>
  <c r="X1372" i="1"/>
  <c r="J1355" i="1" l="1"/>
  <c r="M1358" i="1"/>
  <c r="N1358" i="1" s="1"/>
  <c r="P1358" i="1"/>
  <c r="Q1358" i="1"/>
  <c r="L1359" i="1"/>
  <c r="X1373" i="1"/>
  <c r="A1374" i="1"/>
  <c r="K1373" i="1"/>
  <c r="I1373" i="1"/>
  <c r="H1373" i="1" s="1"/>
  <c r="Y1372" i="1"/>
  <c r="C1373" i="1"/>
  <c r="AJ1373" i="1"/>
  <c r="Z1372" i="1"/>
  <c r="AA1372" i="1" s="1"/>
  <c r="AH1372" i="1" s="1"/>
  <c r="AB1378" i="1"/>
  <c r="AC1357" i="1"/>
  <c r="AE1357" i="1" s="1"/>
  <c r="G1357" i="1"/>
  <c r="F1356" i="1"/>
  <c r="J1356" i="1" s="1"/>
  <c r="T1353" i="1"/>
  <c r="AF1353" i="1" s="1"/>
  <c r="S1354" i="1"/>
  <c r="O1356" i="1" l="1"/>
  <c r="R1356" i="1" s="1"/>
  <c r="T1354" i="1"/>
  <c r="AF1354" i="1" s="1"/>
  <c r="S1355" i="1"/>
  <c r="F1357" i="1"/>
  <c r="O1357" i="1" s="1"/>
  <c r="R1357" i="1" s="1"/>
  <c r="AB1379" i="1"/>
  <c r="X1374" i="1"/>
  <c r="K1374" i="1"/>
  <c r="A1375" i="1"/>
  <c r="AC1358" i="1"/>
  <c r="AE1358" i="1" s="1"/>
  <c r="G1358" i="1"/>
  <c r="Y1373" i="1"/>
  <c r="C1374" i="1"/>
  <c r="Z1373" i="1"/>
  <c r="AJ1374" i="1"/>
  <c r="I1374" i="1"/>
  <c r="H1374" i="1" s="1"/>
  <c r="M1359" i="1"/>
  <c r="N1359" i="1" s="1"/>
  <c r="P1359" i="1"/>
  <c r="Q1359" i="1"/>
  <c r="L1360" i="1"/>
  <c r="J1357" i="1" l="1"/>
  <c r="AB1380" i="1"/>
  <c r="T1355" i="1"/>
  <c r="AF1355" i="1" s="1"/>
  <c r="S1356" i="1"/>
  <c r="AC1359" i="1"/>
  <c r="AE1359" i="1" s="1"/>
  <c r="G1359" i="1"/>
  <c r="K1375" i="1"/>
  <c r="A1376" i="1"/>
  <c r="X1375" i="1"/>
  <c r="M1360" i="1"/>
  <c r="N1360" i="1" s="1"/>
  <c r="P1360" i="1"/>
  <c r="Q1360" i="1"/>
  <c r="L1361" i="1"/>
  <c r="F1358" i="1"/>
  <c r="J1358" i="1" s="1"/>
  <c r="Z1374" i="1"/>
  <c r="AA1374" i="1" s="1"/>
  <c r="AH1374" i="1" s="1"/>
  <c r="AJ1375" i="1"/>
  <c r="I1375" i="1"/>
  <c r="H1375" i="1" s="1"/>
  <c r="Y1374" i="1"/>
  <c r="C1375" i="1"/>
  <c r="O1358" i="1" l="1"/>
  <c r="R1358" i="1" s="1"/>
  <c r="Y1375" i="1"/>
  <c r="C1376" i="1"/>
  <c r="Z1375" i="1"/>
  <c r="AA1375" i="1" s="1"/>
  <c r="AH1375" i="1" s="1"/>
  <c r="AJ1376" i="1"/>
  <c r="I1376" i="1"/>
  <c r="H1376" i="1" s="1"/>
  <c r="F1359" i="1"/>
  <c r="O1359" i="1" s="1"/>
  <c r="R1359" i="1" s="1"/>
  <c r="AB1381" i="1"/>
  <c r="AC1360" i="1"/>
  <c r="AE1360" i="1" s="1"/>
  <c r="G1360" i="1"/>
  <c r="X1376" i="1"/>
  <c r="K1376" i="1"/>
  <c r="A1377" i="1"/>
  <c r="T1356" i="1"/>
  <c r="AF1356" i="1" s="1"/>
  <c r="S1357" i="1"/>
  <c r="M1361" i="1"/>
  <c r="N1361" i="1" s="1"/>
  <c r="P1361" i="1"/>
  <c r="Q1361" i="1"/>
  <c r="L1362" i="1"/>
  <c r="J1359" i="1" l="1"/>
  <c r="M1362" i="1"/>
  <c r="N1362" i="1" s="1"/>
  <c r="P1362" i="1"/>
  <c r="Q1362" i="1"/>
  <c r="L1363" i="1"/>
  <c r="X1377" i="1"/>
  <c r="K1377" i="1"/>
  <c r="A1378" i="1"/>
  <c r="F1360" i="1"/>
  <c r="J1360" i="1" s="1"/>
  <c r="T1357" i="1"/>
  <c r="AF1357" i="1" s="1"/>
  <c r="S1358" i="1"/>
  <c r="Y1376" i="1"/>
  <c r="I1377" i="1"/>
  <c r="H1377" i="1" s="1"/>
  <c r="Z1376" i="1"/>
  <c r="AA1376" i="1" s="1"/>
  <c r="AH1376" i="1" s="1"/>
  <c r="C1377" i="1"/>
  <c r="AJ1377" i="1"/>
  <c r="AB1382" i="1"/>
  <c r="AC1361" i="1"/>
  <c r="AE1361" i="1" s="1"/>
  <c r="G1361" i="1"/>
  <c r="K1378" i="1" l="1"/>
  <c r="A1379" i="1"/>
  <c r="X1378" i="1"/>
  <c r="M1363" i="1"/>
  <c r="N1363" i="1" s="1"/>
  <c r="P1363" i="1"/>
  <c r="Q1363" i="1"/>
  <c r="L1364" i="1"/>
  <c r="O1360" i="1"/>
  <c r="R1360" i="1" s="1"/>
  <c r="AJ1378" i="1"/>
  <c r="Y1377" i="1"/>
  <c r="I1378" i="1"/>
  <c r="H1378" i="1" s="1"/>
  <c r="Z1377" i="1"/>
  <c r="AA1377" i="1" s="1"/>
  <c r="AH1377" i="1" s="1"/>
  <c r="C1378" i="1"/>
  <c r="F1361" i="1"/>
  <c r="J1361" i="1" s="1"/>
  <c r="AB1383" i="1"/>
  <c r="T1358" i="1"/>
  <c r="AF1358" i="1" s="1"/>
  <c r="S1359" i="1"/>
  <c r="AC1362" i="1"/>
  <c r="AE1362" i="1" s="1"/>
  <c r="G1362" i="1"/>
  <c r="O1361" i="1" l="1"/>
  <c r="R1361" i="1" s="1"/>
  <c r="Y1378" i="1"/>
  <c r="Z1378" i="1"/>
  <c r="AA1378" i="1" s="1"/>
  <c r="AH1378" i="1" s="1"/>
  <c r="C1379" i="1"/>
  <c r="AJ1379" i="1"/>
  <c r="I1379" i="1"/>
  <c r="H1379" i="1" s="1"/>
  <c r="T1359" i="1"/>
  <c r="AF1359" i="1" s="1"/>
  <c r="S1360" i="1"/>
  <c r="K1379" i="1"/>
  <c r="A1380" i="1"/>
  <c r="X1379" i="1"/>
  <c r="AC1363" i="1"/>
  <c r="AE1363" i="1" s="1"/>
  <c r="G1363" i="1"/>
  <c r="F1362" i="1"/>
  <c r="O1362" i="1" s="1"/>
  <c r="R1362" i="1" s="1"/>
  <c r="AB1384" i="1"/>
  <c r="M1364" i="1"/>
  <c r="N1364" i="1" s="1"/>
  <c r="P1364" i="1"/>
  <c r="Q1364" i="1"/>
  <c r="L1365" i="1"/>
  <c r="M1365" i="1" l="1"/>
  <c r="N1365" i="1" s="1"/>
  <c r="P1365" i="1"/>
  <c r="Q1365" i="1"/>
  <c r="L1366" i="1"/>
  <c r="AJ1380" i="1"/>
  <c r="I1380" i="1"/>
  <c r="H1380" i="1" s="1"/>
  <c r="Y1379" i="1"/>
  <c r="Z1379" i="1"/>
  <c r="AA1379" i="1" s="1"/>
  <c r="AH1379" i="1" s="1"/>
  <c r="C1380" i="1"/>
  <c r="AB1385" i="1"/>
  <c r="K1380" i="1"/>
  <c r="A1381" i="1"/>
  <c r="X1380" i="1"/>
  <c r="F1363" i="1"/>
  <c r="J1363" i="1" s="1"/>
  <c r="J1362" i="1"/>
  <c r="AC1364" i="1"/>
  <c r="AE1364" i="1" s="1"/>
  <c r="G1364" i="1"/>
  <c r="T1360" i="1"/>
  <c r="AF1360" i="1" s="1"/>
  <c r="S1361" i="1"/>
  <c r="O1363" i="1" l="1"/>
  <c r="R1363" i="1" s="1"/>
  <c r="Z1380" i="1"/>
  <c r="AA1380" i="1" s="1"/>
  <c r="AH1380" i="1" s="1"/>
  <c r="AJ1381" i="1"/>
  <c r="I1381" i="1"/>
  <c r="H1381" i="1" s="1"/>
  <c r="Y1380" i="1"/>
  <c r="C1381" i="1"/>
  <c r="AB1386" i="1"/>
  <c r="M1366" i="1"/>
  <c r="N1366" i="1" s="1"/>
  <c r="P1366" i="1"/>
  <c r="Q1366" i="1"/>
  <c r="L1367" i="1"/>
  <c r="F1364" i="1"/>
  <c r="O1364" i="1" s="1"/>
  <c r="R1364" i="1" s="1"/>
  <c r="A1382" i="1"/>
  <c r="X1381" i="1"/>
  <c r="K1381" i="1"/>
  <c r="T1361" i="1"/>
  <c r="AF1361" i="1" s="1"/>
  <c r="S1362" i="1"/>
  <c r="AC1365" i="1"/>
  <c r="AE1365" i="1" s="1"/>
  <c r="G1365" i="1"/>
  <c r="J1364" i="1" l="1"/>
  <c r="F1365" i="1"/>
  <c r="O1365" i="1" s="1"/>
  <c r="R1365" i="1" s="1"/>
  <c r="M1367" i="1"/>
  <c r="N1367" i="1" s="1"/>
  <c r="P1367" i="1"/>
  <c r="Q1367" i="1"/>
  <c r="L1368" i="1"/>
  <c r="Y1381" i="1"/>
  <c r="C1382" i="1"/>
  <c r="Z1381" i="1"/>
  <c r="AA1381" i="1" s="1"/>
  <c r="AH1381" i="1" s="1"/>
  <c r="AJ1382" i="1"/>
  <c r="I1382" i="1"/>
  <c r="H1382" i="1" s="1"/>
  <c r="AB1387" i="1"/>
  <c r="T1362" i="1"/>
  <c r="AF1362" i="1" s="1"/>
  <c r="S1363" i="1"/>
  <c r="A1383" i="1"/>
  <c r="X1382" i="1"/>
  <c r="K1382" i="1"/>
  <c r="AC1366" i="1"/>
  <c r="AE1366" i="1" s="1"/>
  <c r="G1366" i="1"/>
  <c r="J1365" i="1" l="1"/>
  <c r="C1383" i="1"/>
  <c r="AJ1383" i="1"/>
  <c r="Y1382" i="1"/>
  <c r="I1383" i="1"/>
  <c r="H1383" i="1" s="1"/>
  <c r="Z1382" i="1"/>
  <c r="AA1382" i="1" s="1"/>
  <c r="AH1382" i="1" s="1"/>
  <c r="M1368" i="1"/>
  <c r="N1368" i="1" s="1"/>
  <c r="P1368" i="1"/>
  <c r="Q1368" i="1"/>
  <c r="L1369" i="1"/>
  <c r="T1363" i="1"/>
  <c r="AF1363" i="1" s="1"/>
  <c r="S1364" i="1"/>
  <c r="F1366" i="1"/>
  <c r="J1366" i="1" s="1"/>
  <c r="A1384" i="1"/>
  <c r="X1383" i="1"/>
  <c r="K1383" i="1"/>
  <c r="AB1388" i="1"/>
  <c r="AC1367" i="1"/>
  <c r="AE1367" i="1" s="1"/>
  <c r="G1367" i="1"/>
  <c r="O1366" i="1" l="1"/>
  <c r="R1366" i="1" s="1"/>
  <c r="AC1368" i="1"/>
  <c r="AE1368" i="1" s="1"/>
  <c r="G1368" i="1"/>
  <c r="C1384" i="1"/>
  <c r="Y1383" i="1"/>
  <c r="AJ1384" i="1"/>
  <c r="Z1383" i="1"/>
  <c r="AA1383" i="1" s="1"/>
  <c r="AH1383" i="1" s="1"/>
  <c r="I1384" i="1"/>
  <c r="H1384" i="1" s="1"/>
  <c r="M1369" i="1"/>
  <c r="N1369" i="1" s="1"/>
  <c r="P1369" i="1"/>
  <c r="Q1369" i="1"/>
  <c r="L1370" i="1"/>
  <c r="AB1389" i="1"/>
  <c r="A1385" i="1"/>
  <c r="X1384" i="1"/>
  <c r="K1384" i="1"/>
  <c r="T1364" i="1"/>
  <c r="AF1364" i="1" s="1"/>
  <c r="S1365" i="1"/>
  <c r="F1367" i="1"/>
  <c r="O1367" i="1" s="1"/>
  <c r="R1367" i="1" s="1"/>
  <c r="J1367" i="1" l="1"/>
  <c r="I1385" i="1"/>
  <c r="H1385" i="1" s="1"/>
  <c r="Y1384" i="1"/>
  <c r="C1385" i="1"/>
  <c r="Z1384" i="1"/>
  <c r="AA1384" i="1" s="1"/>
  <c r="AH1384" i="1" s="1"/>
  <c r="AJ1385" i="1"/>
  <c r="AB1390" i="1"/>
  <c r="F1368" i="1"/>
  <c r="O1368" i="1" s="1"/>
  <c r="R1368" i="1" s="1"/>
  <c r="AC1369" i="1"/>
  <c r="AE1369" i="1" s="1"/>
  <c r="G1369" i="1"/>
  <c r="T1365" i="1"/>
  <c r="AF1365" i="1" s="1"/>
  <c r="S1366" i="1"/>
  <c r="X1385" i="1"/>
  <c r="K1385" i="1"/>
  <c r="A1386" i="1"/>
  <c r="M1370" i="1"/>
  <c r="N1370" i="1" s="1"/>
  <c r="P1370" i="1"/>
  <c r="Q1370" i="1"/>
  <c r="L1371" i="1"/>
  <c r="AC1370" i="1" l="1"/>
  <c r="AE1370" i="1" s="1"/>
  <c r="G1370" i="1"/>
  <c r="K1386" i="1"/>
  <c r="X1386" i="1"/>
  <c r="A1387" i="1"/>
  <c r="F1369" i="1"/>
  <c r="J1369" i="1" s="1"/>
  <c r="M1371" i="1"/>
  <c r="N1371" i="1" s="1"/>
  <c r="P1371" i="1"/>
  <c r="Q1371" i="1"/>
  <c r="L1372" i="1"/>
  <c r="AB1391" i="1"/>
  <c r="Y1385" i="1"/>
  <c r="C1386" i="1"/>
  <c r="Z1385" i="1"/>
  <c r="AA1385" i="1" s="1"/>
  <c r="AH1385" i="1" s="1"/>
  <c r="AJ1386" i="1"/>
  <c r="I1386" i="1"/>
  <c r="H1386" i="1" s="1"/>
  <c r="T1366" i="1"/>
  <c r="AF1366" i="1" s="1"/>
  <c r="S1367" i="1"/>
  <c r="J1368" i="1"/>
  <c r="O1369" i="1" l="1"/>
  <c r="R1369" i="1" s="1"/>
  <c r="AB1392" i="1"/>
  <c r="T1367" i="1"/>
  <c r="AF1367" i="1" s="1"/>
  <c r="S1368" i="1"/>
  <c r="AC1371" i="1"/>
  <c r="AE1371" i="1" s="1"/>
  <c r="G1371" i="1"/>
  <c r="X1387" i="1"/>
  <c r="A1388" i="1"/>
  <c r="K1387" i="1"/>
  <c r="F1370" i="1"/>
  <c r="O1370" i="1" s="1"/>
  <c r="R1370" i="1" s="1"/>
  <c r="M1372" i="1"/>
  <c r="N1372" i="1" s="1"/>
  <c r="P1372" i="1"/>
  <c r="Q1372" i="1"/>
  <c r="L1373" i="1"/>
  <c r="Y1386" i="1"/>
  <c r="C1387" i="1"/>
  <c r="AJ1387" i="1"/>
  <c r="Z1386" i="1"/>
  <c r="AA1386" i="1" s="1"/>
  <c r="AH1386" i="1" s="1"/>
  <c r="I1387" i="1"/>
  <c r="H1387" i="1" s="1"/>
  <c r="J1370" i="1" l="1"/>
  <c r="AC1372" i="1"/>
  <c r="AE1372" i="1" s="1"/>
  <c r="G1372" i="1"/>
  <c r="F1371" i="1"/>
  <c r="O1371" i="1" s="1"/>
  <c r="R1371" i="1" s="1"/>
  <c r="T1368" i="1"/>
  <c r="AF1368" i="1" s="1"/>
  <c r="S1369" i="1"/>
  <c r="M1373" i="1"/>
  <c r="N1373" i="1" s="1"/>
  <c r="P1373" i="1"/>
  <c r="Q1373" i="1"/>
  <c r="L1374" i="1"/>
  <c r="K1388" i="1"/>
  <c r="X1388" i="1"/>
  <c r="A1389" i="1"/>
  <c r="AB1393" i="1"/>
  <c r="Y1387" i="1"/>
  <c r="C1388" i="1"/>
  <c r="AJ1388" i="1"/>
  <c r="Z1387" i="1"/>
  <c r="AA1387" i="1" s="1"/>
  <c r="AH1387" i="1" s="1"/>
  <c r="I1388" i="1"/>
  <c r="H1388" i="1" s="1"/>
  <c r="Y1388" i="1" l="1"/>
  <c r="C1389" i="1"/>
  <c r="Z1388" i="1"/>
  <c r="AA1388" i="1" s="1"/>
  <c r="AH1388" i="1" s="1"/>
  <c r="AJ1389" i="1"/>
  <c r="I1389" i="1"/>
  <c r="H1389" i="1" s="1"/>
  <c r="M1374" i="1"/>
  <c r="N1374" i="1" s="1"/>
  <c r="L1375" i="1"/>
  <c r="T1369" i="1"/>
  <c r="AF1369" i="1" s="1"/>
  <c r="S1370" i="1"/>
  <c r="J1371" i="1"/>
  <c r="AB1394" i="1"/>
  <c r="F1372" i="1"/>
  <c r="J1372" i="1" s="1"/>
  <c r="K1389" i="1"/>
  <c r="A1390" i="1"/>
  <c r="X1389" i="1"/>
  <c r="AC1373" i="1"/>
  <c r="AE1373" i="1" s="1"/>
  <c r="G1373" i="1"/>
  <c r="A1391" i="1" l="1"/>
  <c r="X1390" i="1"/>
  <c r="K1390" i="1"/>
  <c r="T1370" i="1"/>
  <c r="AF1370" i="1" s="1"/>
  <c r="S1371" i="1"/>
  <c r="G1374" i="1"/>
  <c r="AC1374" i="1"/>
  <c r="AE1374" i="1" s="1"/>
  <c r="O1372" i="1"/>
  <c r="R1372" i="1" s="1"/>
  <c r="AB1395" i="1"/>
  <c r="M1375" i="1"/>
  <c r="N1375" i="1" s="1"/>
  <c r="L1376" i="1"/>
  <c r="F1373" i="1"/>
  <c r="O1373" i="1" s="1"/>
  <c r="AJ1390" i="1"/>
  <c r="Z1389" i="1"/>
  <c r="AA1389" i="1" s="1"/>
  <c r="AH1389" i="1" s="1"/>
  <c r="I1390" i="1"/>
  <c r="H1390" i="1" s="1"/>
  <c r="C1390" i="1"/>
  <c r="Y1389" i="1"/>
  <c r="J1373" i="1" l="1"/>
  <c r="R1373" i="1"/>
  <c r="P1374" i="1"/>
  <c r="M1376" i="1"/>
  <c r="N1376" i="1" s="1"/>
  <c r="L1377" i="1"/>
  <c r="F1374" i="1"/>
  <c r="J1374" i="1" s="1"/>
  <c r="AB1396" i="1"/>
  <c r="T1371" i="1"/>
  <c r="AF1371" i="1" s="1"/>
  <c r="S1372" i="1"/>
  <c r="C1391" i="1"/>
  <c r="AJ1391" i="1"/>
  <c r="Y1390" i="1"/>
  <c r="I1391" i="1"/>
  <c r="H1391" i="1" s="1"/>
  <c r="Z1390" i="1"/>
  <c r="AA1390" i="1" s="1"/>
  <c r="AH1390" i="1" s="1"/>
  <c r="X1391" i="1"/>
  <c r="K1391" i="1"/>
  <c r="A1392" i="1"/>
  <c r="AC1375" i="1"/>
  <c r="AE1375" i="1" s="1"/>
  <c r="G1375" i="1"/>
  <c r="A1393" i="1" l="1"/>
  <c r="X1392" i="1"/>
  <c r="K1392" i="1"/>
  <c r="T1372" i="1"/>
  <c r="AF1372" i="1" s="1"/>
  <c r="S1373" i="1"/>
  <c r="O1374" i="1"/>
  <c r="AC1376" i="1"/>
  <c r="AE1376" i="1" s="1"/>
  <c r="G1376" i="1"/>
  <c r="F1375" i="1"/>
  <c r="O1375" i="1" s="1"/>
  <c r="Y1391" i="1"/>
  <c r="C1392" i="1"/>
  <c r="AJ1392" i="1"/>
  <c r="I1392" i="1"/>
  <c r="H1392" i="1" s="1"/>
  <c r="Z1391" i="1"/>
  <c r="AA1391" i="1" s="1"/>
  <c r="AH1391" i="1" s="1"/>
  <c r="M1377" i="1"/>
  <c r="N1377" i="1" s="1"/>
  <c r="L1378" i="1"/>
  <c r="Q1374" i="1"/>
  <c r="Q1375" i="1" s="1"/>
  <c r="Q1376" i="1" s="1"/>
  <c r="Q1377" i="1" s="1"/>
  <c r="P1375" i="1"/>
  <c r="P1376" i="1" s="1"/>
  <c r="P1377" i="1" s="1"/>
  <c r="AB1397" i="1"/>
  <c r="J1375" i="1" l="1"/>
  <c r="F1376" i="1"/>
  <c r="J1376" i="1" s="1"/>
  <c r="A1394" i="1"/>
  <c r="X1393" i="1"/>
  <c r="K1393" i="1"/>
  <c r="AC1377" i="1"/>
  <c r="AE1377" i="1" s="1"/>
  <c r="G1377" i="1"/>
  <c r="R1375" i="1"/>
  <c r="AB1398" i="1"/>
  <c r="M1378" i="1"/>
  <c r="N1378" i="1" s="1"/>
  <c r="P1378" i="1"/>
  <c r="Q1378" i="1"/>
  <c r="L1379" i="1"/>
  <c r="R1374" i="1"/>
  <c r="Z1392" i="1"/>
  <c r="AA1392" i="1" s="1"/>
  <c r="AH1392" i="1" s="1"/>
  <c r="AJ1393" i="1"/>
  <c r="I1393" i="1"/>
  <c r="H1393" i="1" s="1"/>
  <c r="Y1392" i="1"/>
  <c r="C1393" i="1"/>
  <c r="T1373" i="1"/>
  <c r="S1374" i="1"/>
  <c r="O1376" i="1" l="1"/>
  <c r="R1376" i="1" s="1"/>
  <c r="AC1378" i="1"/>
  <c r="AE1378" i="1" s="1"/>
  <c r="G1378" i="1"/>
  <c r="M1379" i="1"/>
  <c r="N1379" i="1" s="1"/>
  <c r="P1379" i="1"/>
  <c r="Q1379" i="1"/>
  <c r="L1380" i="1"/>
  <c r="AB1399" i="1"/>
  <c r="F1377" i="1"/>
  <c r="J1377" i="1" s="1"/>
  <c r="AJ1394" i="1"/>
  <c r="Z1393" i="1"/>
  <c r="AA1393" i="1" s="1"/>
  <c r="AH1393" i="1" s="1"/>
  <c r="I1394" i="1"/>
  <c r="H1394" i="1" s="1"/>
  <c r="Y1393" i="1"/>
  <c r="C1394" i="1"/>
  <c r="X1394" i="1"/>
  <c r="K1394" i="1"/>
  <c r="A1395" i="1"/>
  <c r="T1374" i="1"/>
  <c r="AF1374" i="1" s="1"/>
  <c r="S1375" i="1"/>
  <c r="AF1373" i="1"/>
  <c r="AA1373" i="1"/>
  <c r="O1377" i="1" l="1"/>
  <c r="R1377" i="1" s="1"/>
  <c r="Y1394" i="1"/>
  <c r="C1395" i="1"/>
  <c r="AJ1395" i="1"/>
  <c r="Z1394" i="1"/>
  <c r="AA1394" i="1" s="1"/>
  <c r="AH1394" i="1" s="1"/>
  <c r="I1395" i="1"/>
  <c r="H1395" i="1" s="1"/>
  <c r="AB1400" i="1"/>
  <c r="AC1379" i="1"/>
  <c r="AE1379" i="1" s="1"/>
  <c r="G1379" i="1"/>
  <c r="M1380" i="1"/>
  <c r="N1380" i="1" s="1"/>
  <c r="P1380" i="1"/>
  <c r="Q1380" i="1"/>
  <c r="L1381" i="1"/>
  <c r="F1378" i="1"/>
  <c r="O1378" i="1" s="1"/>
  <c r="R1378" i="1" s="1"/>
  <c r="T1375" i="1"/>
  <c r="AF1375" i="1" s="1"/>
  <c r="S1376" i="1"/>
  <c r="AH1373" i="1"/>
  <c r="A1396" i="1"/>
  <c r="X1395" i="1"/>
  <c r="K1395" i="1"/>
  <c r="J1378" i="1" l="1"/>
  <c r="AB1401" i="1"/>
  <c r="AC1380" i="1"/>
  <c r="AE1380" i="1" s="1"/>
  <c r="G1380" i="1"/>
  <c r="AJ1396" i="1"/>
  <c r="Y1395" i="1"/>
  <c r="I1396" i="1"/>
  <c r="H1396" i="1" s="1"/>
  <c r="Z1395" i="1"/>
  <c r="AA1395" i="1" s="1"/>
  <c r="AH1395" i="1" s="1"/>
  <c r="C1396" i="1"/>
  <c r="M1381" i="1"/>
  <c r="N1381" i="1" s="1"/>
  <c r="P1381" i="1"/>
  <c r="Q1381" i="1"/>
  <c r="L1382" i="1"/>
  <c r="F1379" i="1"/>
  <c r="O1379" i="1" s="1"/>
  <c r="R1379" i="1" s="1"/>
  <c r="T1376" i="1"/>
  <c r="AF1376" i="1" s="1"/>
  <c r="S1377" i="1"/>
  <c r="K1396" i="1"/>
  <c r="X1396" i="1"/>
  <c r="A1397" i="1"/>
  <c r="AC1381" i="1" l="1"/>
  <c r="AE1381" i="1" s="1"/>
  <c r="G1381" i="1"/>
  <c r="AB1402" i="1"/>
  <c r="M1382" i="1"/>
  <c r="N1382" i="1" s="1"/>
  <c r="P1382" i="1"/>
  <c r="Q1382" i="1"/>
  <c r="L1383" i="1"/>
  <c r="Z1396" i="1"/>
  <c r="AA1396" i="1" s="1"/>
  <c r="AH1396" i="1" s="1"/>
  <c r="C1397" i="1"/>
  <c r="AJ1397" i="1"/>
  <c r="Y1396" i="1"/>
  <c r="I1397" i="1"/>
  <c r="H1397" i="1" s="1"/>
  <c r="T1377" i="1"/>
  <c r="AF1377" i="1" s="1"/>
  <c r="S1378" i="1"/>
  <c r="J1379" i="1"/>
  <c r="F1380" i="1"/>
  <c r="O1380" i="1" s="1"/>
  <c r="R1380" i="1" s="1"/>
  <c r="A1398" i="1"/>
  <c r="X1397" i="1"/>
  <c r="K1397" i="1"/>
  <c r="J1380" i="1" l="1"/>
  <c r="C1398" i="1"/>
  <c r="Y1397" i="1"/>
  <c r="AJ1398" i="1"/>
  <c r="Z1397" i="1"/>
  <c r="AA1397" i="1" s="1"/>
  <c r="AH1397" i="1" s="1"/>
  <c r="I1398" i="1"/>
  <c r="H1398" i="1" s="1"/>
  <c r="T1378" i="1"/>
  <c r="AF1378" i="1" s="1"/>
  <c r="S1379" i="1"/>
  <c r="M1383" i="1"/>
  <c r="N1383" i="1" s="1"/>
  <c r="P1383" i="1"/>
  <c r="Q1383" i="1"/>
  <c r="L1384" i="1"/>
  <c r="AB1403" i="1"/>
  <c r="X1398" i="1"/>
  <c r="K1398" i="1"/>
  <c r="A1399" i="1"/>
  <c r="F1381" i="1"/>
  <c r="O1381" i="1" s="1"/>
  <c r="R1381" i="1" s="1"/>
  <c r="AC1382" i="1"/>
  <c r="AE1382" i="1" s="1"/>
  <c r="G1382" i="1"/>
  <c r="J1381" i="1" l="1"/>
  <c r="M1384" i="1"/>
  <c r="N1384" i="1" s="1"/>
  <c r="P1384" i="1"/>
  <c r="Q1384" i="1"/>
  <c r="L1385" i="1"/>
  <c r="F1382" i="1"/>
  <c r="O1382" i="1" s="1"/>
  <c r="R1382" i="1" s="1"/>
  <c r="Y1398" i="1"/>
  <c r="I1399" i="1"/>
  <c r="H1399" i="1" s="1"/>
  <c r="Z1398" i="1"/>
  <c r="AA1398" i="1" s="1"/>
  <c r="AH1398" i="1" s="1"/>
  <c r="C1399" i="1"/>
  <c r="AJ1399" i="1"/>
  <c r="X1399" i="1"/>
  <c r="K1399" i="1"/>
  <c r="A1400" i="1"/>
  <c r="AB1404" i="1"/>
  <c r="AC1383" i="1"/>
  <c r="AE1383" i="1" s="1"/>
  <c r="G1383" i="1"/>
  <c r="T1379" i="1"/>
  <c r="AF1379" i="1" s="1"/>
  <c r="S1380" i="1"/>
  <c r="J1382" i="1" l="1"/>
  <c r="AB1405" i="1"/>
  <c r="AJ1400" i="1"/>
  <c r="Y1399" i="1"/>
  <c r="I1400" i="1"/>
  <c r="H1400" i="1" s="1"/>
  <c r="C1400" i="1"/>
  <c r="Z1399" i="1"/>
  <c r="AA1399" i="1" s="1"/>
  <c r="AH1399" i="1" s="1"/>
  <c r="M1385" i="1"/>
  <c r="N1385" i="1" s="1"/>
  <c r="P1385" i="1"/>
  <c r="Q1385" i="1"/>
  <c r="L1386" i="1"/>
  <c r="T1380" i="1"/>
  <c r="AF1380" i="1" s="1"/>
  <c r="S1381" i="1"/>
  <c r="X1400" i="1"/>
  <c r="K1400" i="1"/>
  <c r="A1401" i="1"/>
  <c r="F1383" i="1"/>
  <c r="O1383" i="1" s="1"/>
  <c r="R1383" i="1" s="1"/>
  <c r="AC1384" i="1"/>
  <c r="AE1384" i="1" s="1"/>
  <c r="G1384" i="1"/>
  <c r="J1383" i="1" l="1"/>
  <c r="AC1385" i="1"/>
  <c r="AE1385" i="1" s="1"/>
  <c r="G1385" i="1"/>
  <c r="Z1400" i="1"/>
  <c r="AA1400" i="1" s="1"/>
  <c r="AH1400" i="1" s="1"/>
  <c r="C1401" i="1"/>
  <c r="AJ1401" i="1"/>
  <c r="Y1400" i="1"/>
  <c r="I1401" i="1"/>
  <c r="H1401" i="1" s="1"/>
  <c r="M1386" i="1"/>
  <c r="N1386" i="1" s="1"/>
  <c r="P1386" i="1"/>
  <c r="Q1386" i="1"/>
  <c r="L1387" i="1"/>
  <c r="F1384" i="1"/>
  <c r="O1384" i="1" s="1"/>
  <c r="R1384" i="1" s="1"/>
  <c r="T1381" i="1"/>
  <c r="AF1381" i="1" s="1"/>
  <c r="S1382" i="1"/>
  <c r="AB1406" i="1"/>
  <c r="K1401" i="1"/>
  <c r="X1401" i="1"/>
  <c r="A1402" i="1"/>
  <c r="K1402" i="1" l="1"/>
  <c r="A1403" i="1"/>
  <c r="X1402" i="1"/>
  <c r="T1382" i="1"/>
  <c r="AF1382" i="1" s="1"/>
  <c r="S1383" i="1"/>
  <c r="AB1407" i="1"/>
  <c r="J1384" i="1"/>
  <c r="AC1386" i="1"/>
  <c r="AE1386" i="1" s="1"/>
  <c r="G1386" i="1"/>
  <c r="F1385" i="1"/>
  <c r="O1385" i="1" s="1"/>
  <c r="R1385" i="1" s="1"/>
  <c r="Z1401" i="1"/>
  <c r="AA1401" i="1" s="1"/>
  <c r="AH1401" i="1" s="1"/>
  <c r="C1402" i="1"/>
  <c r="AJ1402" i="1"/>
  <c r="Y1401" i="1"/>
  <c r="I1402" i="1"/>
  <c r="H1402" i="1" s="1"/>
  <c r="M1387" i="1"/>
  <c r="N1387" i="1" s="1"/>
  <c r="P1387" i="1"/>
  <c r="Q1387" i="1"/>
  <c r="L1388" i="1"/>
  <c r="J1385" i="1" l="1"/>
  <c r="AC1387" i="1"/>
  <c r="AE1387" i="1" s="1"/>
  <c r="G1387" i="1"/>
  <c r="M1388" i="1"/>
  <c r="N1388" i="1" s="1"/>
  <c r="P1388" i="1"/>
  <c r="Q1388" i="1"/>
  <c r="L1389" i="1"/>
  <c r="AB1408" i="1"/>
  <c r="K1403" i="1"/>
  <c r="A1404" i="1"/>
  <c r="X1403" i="1"/>
  <c r="T1383" i="1"/>
  <c r="AF1383" i="1" s="1"/>
  <c r="S1384" i="1"/>
  <c r="F1386" i="1"/>
  <c r="J1386" i="1" s="1"/>
  <c r="Y1402" i="1"/>
  <c r="C1403" i="1"/>
  <c r="AJ1403" i="1"/>
  <c r="Z1402" i="1"/>
  <c r="AA1402" i="1" s="1"/>
  <c r="AH1402" i="1" s="1"/>
  <c r="I1403" i="1"/>
  <c r="H1403" i="1" s="1"/>
  <c r="AC1388" i="1" l="1"/>
  <c r="AE1388" i="1" s="1"/>
  <c r="G1388" i="1"/>
  <c r="M1389" i="1"/>
  <c r="N1389" i="1" s="1"/>
  <c r="P1389" i="1"/>
  <c r="Q1389" i="1"/>
  <c r="L1390" i="1"/>
  <c r="F1387" i="1"/>
  <c r="O1387" i="1" s="1"/>
  <c r="R1387" i="1" s="1"/>
  <c r="O1386" i="1"/>
  <c r="R1386" i="1" s="1"/>
  <c r="Z1403" i="1"/>
  <c r="C1404" i="1"/>
  <c r="AJ1404" i="1"/>
  <c r="I1404" i="1"/>
  <c r="H1404" i="1" s="1"/>
  <c r="Y1403" i="1"/>
  <c r="T1384" i="1"/>
  <c r="AF1384" i="1" s="1"/>
  <c r="S1385" i="1"/>
  <c r="X1404" i="1"/>
  <c r="K1404" i="1"/>
  <c r="A1405" i="1"/>
  <c r="AB1409" i="1"/>
  <c r="AC1389" i="1" l="1"/>
  <c r="AE1389" i="1" s="1"/>
  <c r="G1389" i="1"/>
  <c r="M1390" i="1"/>
  <c r="N1390" i="1" s="1"/>
  <c r="P1390" i="1"/>
  <c r="Q1390" i="1"/>
  <c r="L1391" i="1"/>
  <c r="F1388" i="1"/>
  <c r="O1388" i="1" s="1"/>
  <c r="R1388" i="1" s="1"/>
  <c r="Z1404" i="1"/>
  <c r="AA1404" i="1" s="1"/>
  <c r="AH1404" i="1" s="1"/>
  <c r="I1405" i="1"/>
  <c r="H1405" i="1" s="1"/>
  <c r="C1405" i="1"/>
  <c r="Y1404" i="1"/>
  <c r="AJ1405" i="1"/>
  <c r="J1387" i="1"/>
  <c r="AB1410" i="1"/>
  <c r="T1385" i="1"/>
  <c r="AF1385" i="1" s="1"/>
  <c r="S1386" i="1"/>
  <c r="K1405" i="1"/>
  <c r="X1405" i="1"/>
  <c r="A1406" i="1"/>
  <c r="AC1390" i="1" l="1"/>
  <c r="AE1390" i="1" s="1"/>
  <c r="G1390" i="1"/>
  <c r="AB1411" i="1"/>
  <c r="M1391" i="1"/>
  <c r="N1391" i="1" s="1"/>
  <c r="P1391" i="1"/>
  <c r="Q1391" i="1"/>
  <c r="L1392" i="1"/>
  <c r="F1389" i="1"/>
  <c r="J1389" i="1" s="1"/>
  <c r="X1406" i="1"/>
  <c r="K1406" i="1"/>
  <c r="A1407" i="1"/>
  <c r="T1386" i="1"/>
  <c r="AF1386" i="1" s="1"/>
  <c r="S1387" i="1"/>
  <c r="J1388" i="1"/>
  <c r="Z1405" i="1"/>
  <c r="AA1405" i="1" s="1"/>
  <c r="AH1405" i="1" s="1"/>
  <c r="C1406" i="1"/>
  <c r="AJ1406" i="1"/>
  <c r="I1406" i="1"/>
  <c r="H1406" i="1" s="1"/>
  <c r="Y1405" i="1"/>
  <c r="X1407" i="1" l="1"/>
  <c r="K1407" i="1"/>
  <c r="A1408" i="1"/>
  <c r="O1389" i="1"/>
  <c r="R1389" i="1" s="1"/>
  <c r="AB1412" i="1"/>
  <c r="AC1391" i="1"/>
  <c r="AE1391" i="1" s="1"/>
  <c r="G1391" i="1"/>
  <c r="F1390" i="1"/>
  <c r="O1390" i="1" s="1"/>
  <c r="R1390" i="1" s="1"/>
  <c r="T1387" i="1"/>
  <c r="AF1387" i="1" s="1"/>
  <c r="S1388" i="1"/>
  <c r="Z1406" i="1"/>
  <c r="AA1406" i="1" s="1"/>
  <c r="AH1406" i="1" s="1"/>
  <c r="C1407" i="1"/>
  <c r="AJ1407" i="1"/>
  <c r="I1407" i="1"/>
  <c r="H1407" i="1" s="1"/>
  <c r="Y1406" i="1"/>
  <c r="M1392" i="1"/>
  <c r="N1392" i="1" s="1"/>
  <c r="P1392" i="1"/>
  <c r="Q1392" i="1"/>
  <c r="L1393" i="1"/>
  <c r="T1388" i="1" l="1"/>
  <c r="AF1388" i="1" s="1"/>
  <c r="S1389" i="1"/>
  <c r="M1393" i="1"/>
  <c r="N1393" i="1" s="1"/>
  <c r="P1393" i="1"/>
  <c r="Q1393" i="1"/>
  <c r="L1394" i="1"/>
  <c r="J1390" i="1"/>
  <c r="AB1413" i="1"/>
  <c r="A1409" i="1"/>
  <c r="X1408" i="1"/>
  <c r="K1408" i="1"/>
  <c r="F1391" i="1"/>
  <c r="O1391" i="1" s="1"/>
  <c r="R1391" i="1" s="1"/>
  <c r="C1408" i="1"/>
  <c r="Y1407" i="1"/>
  <c r="AJ1408" i="1"/>
  <c r="I1408" i="1"/>
  <c r="H1408" i="1" s="1"/>
  <c r="Z1407" i="1"/>
  <c r="AA1407" i="1" s="1"/>
  <c r="AH1407" i="1" s="1"/>
  <c r="AC1392" i="1"/>
  <c r="AE1392" i="1" s="1"/>
  <c r="G1392" i="1"/>
  <c r="J1391" i="1" l="1"/>
  <c r="AC1393" i="1"/>
  <c r="AE1393" i="1" s="1"/>
  <c r="G1393" i="1"/>
  <c r="Y1408" i="1"/>
  <c r="I1409" i="1"/>
  <c r="H1409" i="1" s="1"/>
  <c r="Z1408" i="1"/>
  <c r="AA1408" i="1" s="1"/>
  <c r="AH1408" i="1" s="1"/>
  <c r="C1409" i="1"/>
  <c r="AJ1409" i="1"/>
  <c r="AB1414" i="1"/>
  <c r="M1394" i="1"/>
  <c r="N1394" i="1" s="1"/>
  <c r="P1394" i="1"/>
  <c r="Q1394" i="1"/>
  <c r="L1395" i="1"/>
  <c r="T1389" i="1"/>
  <c r="AF1389" i="1" s="1"/>
  <c r="S1390" i="1"/>
  <c r="F1392" i="1"/>
  <c r="J1392" i="1" s="1"/>
  <c r="X1409" i="1"/>
  <c r="K1409" i="1"/>
  <c r="A1410" i="1"/>
  <c r="O1392" i="1" l="1"/>
  <c r="R1392" i="1" s="1"/>
  <c r="AC1394" i="1"/>
  <c r="AE1394" i="1" s="1"/>
  <c r="G1394" i="1"/>
  <c r="M1395" i="1"/>
  <c r="N1395" i="1" s="1"/>
  <c r="P1395" i="1"/>
  <c r="Q1395" i="1"/>
  <c r="L1396" i="1"/>
  <c r="F1393" i="1"/>
  <c r="J1393" i="1" s="1"/>
  <c r="Y1409" i="1"/>
  <c r="C1410" i="1"/>
  <c r="Z1409" i="1"/>
  <c r="AA1409" i="1" s="1"/>
  <c r="AH1409" i="1" s="1"/>
  <c r="AJ1410" i="1"/>
  <c r="I1410" i="1"/>
  <c r="H1410" i="1" s="1"/>
  <c r="AB1415" i="1"/>
  <c r="X1410" i="1"/>
  <c r="A1411" i="1"/>
  <c r="K1410" i="1"/>
  <c r="T1390" i="1"/>
  <c r="AF1390" i="1" s="1"/>
  <c r="S1391" i="1"/>
  <c r="O1393" i="1" l="1"/>
  <c r="R1393" i="1" s="1"/>
  <c r="AB1416" i="1"/>
  <c r="AC1395" i="1"/>
  <c r="AE1395" i="1" s="1"/>
  <c r="G1395" i="1"/>
  <c r="F1394" i="1"/>
  <c r="J1394" i="1" s="1"/>
  <c r="T1391" i="1"/>
  <c r="AF1391" i="1" s="1"/>
  <c r="S1392" i="1"/>
  <c r="X1411" i="1"/>
  <c r="K1411" i="1"/>
  <c r="A1412" i="1"/>
  <c r="M1396" i="1"/>
  <c r="N1396" i="1" s="1"/>
  <c r="P1396" i="1"/>
  <c r="Q1396" i="1"/>
  <c r="L1397" i="1"/>
  <c r="Y1410" i="1"/>
  <c r="AJ1411" i="1"/>
  <c r="I1411" i="1"/>
  <c r="H1411" i="1" s="1"/>
  <c r="Z1410" i="1"/>
  <c r="AA1410" i="1" s="1"/>
  <c r="AH1410" i="1" s="1"/>
  <c r="C1411" i="1"/>
  <c r="O1394" i="1" l="1"/>
  <c r="R1394" i="1" s="1"/>
  <c r="AC1396" i="1"/>
  <c r="AE1396" i="1" s="1"/>
  <c r="G1396" i="1"/>
  <c r="X1412" i="1"/>
  <c r="K1412" i="1"/>
  <c r="A1413" i="1"/>
  <c r="T1392" i="1"/>
  <c r="AF1392" i="1" s="1"/>
  <c r="S1393" i="1"/>
  <c r="AB1417" i="1"/>
  <c r="M1397" i="1"/>
  <c r="N1397" i="1" s="1"/>
  <c r="P1397" i="1"/>
  <c r="Q1397" i="1"/>
  <c r="L1398" i="1"/>
  <c r="F1395" i="1"/>
  <c r="O1395" i="1" s="1"/>
  <c r="R1395" i="1" s="1"/>
  <c r="AJ1412" i="1"/>
  <c r="Y1411" i="1"/>
  <c r="I1412" i="1"/>
  <c r="H1412" i="1" s="1"/>
  <c r="Z1411" i="1"/>
  <c r="AA1411" i="1" s="1"/>
  <c r="AH1411" i="1" s="1"/>
  <c r="C1412" i="1"/>
  <c r="J1395" i="1" l="1"/>
  <c r="AC1397" i="1"/>
  <c r="AE1397" i="1" s="1"/>
  <c r="G1397" i="1"/>
  <c r="Z1412" i="1"/>
  <c r="AA1412" i="1" s="1"/>
  <c r="AH1412" i="1" s="1"/>
  <c r="C1413" i="1"/>
  <c r="AJ1413" i="1"/>
  <c r="Y1412" i="1"/>
  <c r="I1413" i="1"/>
  <c r="H1413" i="1" s="1"/>
  <c r="M1398" i="1"/>
  <c r="N1398" i="1" s="1"/>
  <c r="P1398" i="1"/>
  <c r="Q1398" i="1"/>
  <c r="L1399" i="1"/>
  <c r="F1396" i="1"/>
  <c r="O1396" i="1" s="1"/>
  <c r="R1396" i="1" s="1"/>
  <c r="AB1418" i="1"/>
  <c r="K1413" i="1"/>
  <c r="X1413" i="1"/>
  <c r="A1414" i="1"/>
  <c r="T1393" i="1"/>
  <c r="AF1393" i="1" s="1"/>
  <c r="S1394" i="1"/>
  <c r="AC1398" i="1" l="1"/>
  <c r="AE1398" i="1" s="1"/>
  <c r="G1398" i="1"/>
  <c r="M1399" i="1"/>
  <c r="N1399" i="1" s="1"/>
  <c r="P1399" i="1"/>
  <c r="Q1399" i="1"/>
  <c r="L1400" i="1"/>
  <c r="K1414" i="1"/>
  <c r="A1415" i="1"/>
  <c r="X1414" i="1"/>
  <c r="AB1419" i="1"/>
  <c r="J1396" i="1"/>
  <c r="F1397" i="1"/>
  <c r="O1397" i="1" s="1"/>
  <c r="R1397" i="1" s="1"/>
  <c r="T1394" i="1"/>
  <c r="AF1394" i="1" s="1"/>
  <c r="S1395" i="1"/>
  <c r="Y1413" i="1"/>
  <c r="C1414" i="1"/>
  <c r="Z1413" i="1"/>
  <c r="AA1413" i="1" s="1"/>
  <c r="AH1413" i="1" s="1"/>
  <c r="AJ1414" i="1"/>
  <c r="I1414" i="1"/>
  <c r="H1414" i="1" s="1"/>
  <c r="J1397" i="1" l="1"/>
  <c r="AC1399" i="1"/>
  <c r="AE1399" i="1" s="1"/>
  <c r="G1399" i="1"/>
  <c r="M1400" i="1"/>
  <c r="N1400" i="1" s="1"/>
  <c r="P1400" i="1"/>
  <c r="Q1400" i="1"/>
  <c r="L1401" i="1"/>
  <c r="Y1414" i="1"/>
  <c r="C1415" i="1"/>
  <c r="Z1414" i="1"/>
  <c r="AA1414" i="1" s="1"/>
  <c r="AH1414" i="1" s="1"/>
  <c r="AJ1415" i="1"/>
  <c r="I1415" i="1"/>
  <c r="H1415" i="1" s="1"/>
  <c r="A1416" i="1"/>
  <c r="X1415" i="1"/>
  <c r="K1415" i="1"/>
  <c r="F1398" i="1"/>
  <c r="O1398" i="1" s="1"/>
  <c r="R1398" i="1" s="1"/>
  <c r="T1395" i="1"/>
  <c r="AF1395" i="1" s="1"/>
  <c r="S1396" i="1"/>
  <c r="AB1420" i="1"/>
  <c r="AB1421" i="1" l="1"/>
  <c r="T1396" i="1"/>
  <c r="AF1396" i="1" s="1"/>
  <c r="S1397" i="1"/>
  <c r="M1401" i="1"/>
  <c r="N1401" i="1" s="1"/>
  <c r="P1401" i="1"/>
  <c r="Q1401" i="1"/>
  <c r="L1402" i="1"/>
  <c r="J1398" i="1"/>
  <c r="A1417" i="1"/>
  <c r="X1416" i="1"/>
  <c r="K1416" i="1"/>
  <c r="AJ1416" i="1"/>
  <c r="Y1415" i="1"/>
  <c r="I1416" i="1"/>
  <c r="H1416" i="1" s="1"/>
  <c r="Z1415" i="1"/>
  <c r="AA1415" i="1" s="1"/>
  <c r="AH1415" i="1" s="1"/>
  <c r="C1416" i="1"/>
  <c r="F1399" i="1"/>
  <c r="O1399" i="1" s="1"/>
  <c r="R1399" i="1" s="1"/>
  <c r="AC1400" i="1"/>
  <c r="AE1400" i="1" s="1"/>
  <c r="G1400" i="1"/>
  <c r="J1399" i="1" l="1"/>
  <c r="T1397" i="1"/>
  <c r="AF1397" i="1" s="1"/>
  <c r="S1398" i="1"/>
  <c r="AC1401" i="1"/>
  <c r="AE1401" i="1" s="1"/>
  <c r="G1401" i="1"/>
  <c r="Z1416" i="1"/>
  <c r="AA1416" i="1" s="1"/>
  <c r="AH1416" i="1" s="1"/>
  <c r="AJ1417" i="1"/>
  <c r="I1417" i="1"/>
  <c r="H1417" i="1" s="1"/>
  <c r="Y1416" i="1"/>
  <c r="C1417" i="1"/>
  <c r="F1400" i="1"/>
  <c r="O1400" i="1" s="1"/>
  <c r="R1400" i="1" s="1"/>
  <c r="X1417" i="1"/>
  <c r="K1417" i="1"/>
  <c r="A1418" i="1"/>
  <c r="M1402" i="1"/>
  <c r="N1402" i="1" s="1"/>
  <c r="P1402" i="1"/>
  <c r="Q1402" i="1"/>
  <c r="L1403" i="1"/>
  <c r="AB1422" i="1"/>
  <c r="M1403" i="1" l="1"/>
  <c r="N1403" i="1" s="1"/>
  <c r="P1403" i="1"/>
  <c r="Q1403" i="1"/>
  <c r="L1404" i="1"/>
  <c r="K1418" i="1"/>
  <c r="A1419" i="1"/>
  <c r="X1418" i="1"/>
  <c r="F1401" i="1"/>
  <c r="O1401" i="1" s="1"/>
  <c r="R1401" i="1" s="1"/>
  <c r="AB1423" i="1"/>
  <c r="AJ1418" i="1"/>
  <c r="Z1417" i="1"/>
  <c r="AA1417" i="1" s="1"/>
  <c r="AH1417" i="1" s="1"/>
  <c r="I1418" i="1"/>
  <c r="H1418" i="1" s="1"/>
  <c r="Y1417" i="1"/>
  <c r="C1418" i="1"/>
  <c r="J1400" i="1"/>
  <c r="AC1402" i="1"/>
  <c r="AE1402" i="1" s="1"/>
  <c r="G1402" i="1"/>
  <c r="T1398" i="1"/>
  <c r="AF1398" i="1" s="1"/>
  <c r="S1399" i="1"/>
  <c r="J1401" i="1" l="1"/>
  <c r="A1420" i="1"/>
  <c r="X1419" i="1"/>
  <c r="K1419" i="1"/>
  <c r="AC1403" i="1"/>
  <c r="AE1403" i="1" s="1"/>
  <c r="G1403" i="1"/>
  <c r="F1402" i="1"/>
  <c r="J1402" i="1" s="1"/>
  <c r="AB1424" i="1"/>
  <c r="T1399" i="1"/>
  <c r="AF1399" i="1" s="1"/>
  <c r="S1400" i="1"/>
  <c r="Y1418" i="1"/>
  <c r="AJ1419" i="1"/>
  <c r="I1419" i="1"/>
  <c r="H1419" i="1" s="1"/>
  <c r="Z1418" i="1"/>
  <c r="AA1418" i="1" s="1"/>
  <c r="AH1418" i="1" s="1"/>
  <c r="C1419" i="1"/>
  <c r="M1404" i="1"/>
  <c r="N1404" i="1" s="1"/>
  <c r="L1405" i="1"/>
  <c r="O1402" i="1" l="1"/>
  <c r="R1402" i="1" s="1"/>
  <c r="T1400" i="1"/>
  <c r="AF1400" i="1" s="1"/>
  <c r="S1401" i="1"/>
  <c r="AB1425" i="1"/>
  <c r="F1403" i="1"/>
  <c r="J1403" i="1" s="1"/>
  <c r="I1420" i="1"/>
  <c r="H1420" i="1" s="1"/>
  <c r="Y1419" i="1"/>
  <c r="C1420" i="1"/>
  <c r="Z1419" i="1"/>
  <c r="AA1419" i="1" s="1"/>
  <c r="AH1419" i="1" s="1"/>
  <c r="AJ1420" i="1"/>
  <c r="AC1404" i="1"/>
  <c r="AE1404" i="1" s="1"/>
  <c r="G1404" i="1"/>
  <c r="M1405" i="1"/>
  <c r="N1405" i="1" s="1"/>
  <c r="L1406" i="1"/>
  <c r="K1420" i="1"/>
  <c r="X1420" i="1"/>
  <c r="A1421" i="1"/>
  <c r="Z1420" i="1" l="1"/>
  <c r="AA1420" i="1" s="1"/>
  <c r="AH1420" i="1" s="1"/>
  <c r="AJ1421" i="1"/>
  <c r="I1421" i="1"/>
  <c r="H1421" i="1" s="1"/>
  <c r="Y1420" i="1"/>
  <c r="C1421" i="1"/>
  <c r="T1401" i="1"/>
  <c r="AF1401" i="1" s="1"/>
  <c r="S1402" i="1"/>
  <c r="G1405" i="1"/>
  <c r="AC1405" i="1"/>
  <c r="AE1405" i="1" s="1"/>
  <c r="O1403" i="1"/>
  <c r="K1421" i="1"/>
  <c r="A1422" i="1"/>
  <c r="X1421" i="1"/>
  <c r="M1406" i="1"/>
  <c r="N1406" i="1" s="1"/>
  <c r="L1407" i="1"/>
  <c r="F1404" i="1"/>
  <c r="O1404" i="1" s="1"/>
  <c r="AB1426" i="1"/>
  <c r="M1407" i="1" l="1"/>
  <c r="N1407" i="1" s="1"/>
  <c r="L1408" i="1"/>
  <c r="T1402" i="1"/>
  <c r="AF1402" i="1" s="1"/>
  <c r="S1403" i="1"/>
  <c r="J1404" i="1"/>
  <c r="Y1421" i="1"/>
  <c r="C1422" i="1"/>
  <c r="Z1421" i="1"/>
  <c r="AA1421" i="1" s="1"/>
  <c r="AH1421" i="1" s="1"/>
  <c r="AJ1422" i="1"/>
  <c r="I1422" i="1"/>
  <c r="H1422" i="1" s="1"/>
  <c r="R1403" i="1"/>
  <c r="P1404" i="1"/>
  <c r="AB1427" i="1"/>
  <c r="K1422" i="1"/>
  <c r="A1423" i="1"/>
  <c r="X1422" i="1"/>
  <c r="AC1406" i="1"/>
  <c r="AE1406" i="1" s="1"/>
  <c r="G1406" i="1"/>
  <c r="F1405" i="1"/>
  <c r="J1405" i="1" s="1"/>
  <c r="O1405" i="1" l="1"/>
  <c r="A1424" i="1"/>
  <c r="X1423" i="1"/>
  <c r="K1423" i="1"/>
  <c r="M1408" i="1"/>
  <c r="N1408" i="1" s="1"/>
  <c r="L1409" i="1"/>
  <c r="F1406" i="1"/>
  <c r="J1406" i="1" s="1"/>
  <c r="Q1404" i="1"/>
  <c r="P1405" i="1"/>
  <c r="P1406" i="1" s="1"/>
  <c r="P1407" i="1" s="1"/>
  <c r="P1408" i="1" s="1"/>
  <c r="Y1422" i="1"/>
  <c r="I1423" i="1"/>
  <c r="H1423" i="1" s="1"/>
  <c r="Z1422" i="1"/>
  <c r="AA1422" i="1" s="1"/>
  <c r="AH1422" i="1" s="1"/>
  <c r="C1423" i="1"/>
  <c r="AJ1423" i="1"/>
  <c r="AB1428" i="1"/>
  <c r="T1403" i="1"/>
  <c r="S1404" i="1"/>
  <c r="AC1407" i="1"/>
  <c r="AE1407" i="1" s="1"/>
  <c r="G1407" i="1"/>
  <c r="O1406" i="1" l="1"/>
  <c r="I1424" i="1"/>
  <c r="H1424" i="1" s="1"/>
  <c r="Y1423" i="1"/>
  <c r="C1424" i="1"/>
  <c r="AJ1424" i="1"/>
  <c r="Z1423" i="1"/>
  <c r="AA1423" i="1" s="1"/>
  <c r="AH1423" i="1" s="1"/>
  <c r="F1407" i="1"/>
  <c r="J1407" i="1" s="1"/>
  <c r="T1404" i="1"/>
  <c r="AF1404" i="1" s="1"/>
  <c r="S1405" i="1"/>
  <c r="AF1403" i="1"/>
  <c r="AA1403" i="1"/>
  <c r="X1424" i="1"/>
  <c r="K1424" i="1"/>
  <c r="A1425" i="1"/>
  <c r="AC1408" i="1"/>
  <c r="AE1408" i="1" s="1"/>
  <c r="G1408" i="1"/>
  <c r="AB1429" i="1"/>
  <c r="Q1405" i="1"/>
  <c r="R1404" i="1"/>
  <c r="M1409" i="1"/>
  <c r="N1409" i="1" s="1"/>
  <c r="P1409" i="1"/>
  <c r="L1410" i="1"/>
  <c r="O1407" i="1" l="1"/>
  <c r="AH1403" i="1"/>
  <c r="M1410" i="1"/>
  <c r="N1410" i="1" s="1"/>
  <c r="P1410" i="1"/>
  <c r="L1411" i="1"/>
  <c r="F1408" i="1"/>
  <c r="J1408" i="1" s="1"/>
  <c r="Q1406" i="1"/>
  <c r="Q1407" i="1" s="1"/>
  <c r="Q1408" i="1" s="1"/>
  <c r="Q1409" i="1" s="1"/>
  <c r="Q1410" i="1" s="1"/>
  <c r="R1405" i="1"/>
  <c r="Z1424" i="1"/>
  <c r="AA1424" i="1" s="1"/>
  <c r="AH1424" i="1" s="1"/>
  <c r="AJ1425" i="1"/>
  <c r="I1425" i="1"/>
  <c r="H1425" i="1" s="1"/>
  <c r="Y1424" i="1"/>
  <c r="C1425" i="1"/>
  <c r="AB1430" i="1"/>
  <c r="X1425" i="1"/>
  <c r="K1425" i="1"/>
  <c r="A1426" i="1"/>
  <c r="AC1409" i="1"/>
  <c r="AE1409" i="1" s="1"/>
  <c r="G1409" i="1"/>
  <c r="T1405" i="1"/>
  <c r="AF1405" i="1" s="1"/>
  <c r="S1406" i="1"/>
  <c r="R1406" i="1" l="1"/>
  <c r="R1407" i="1"/>
  <c r="AB1431" i="1"/>
  <c r="M1411" i="1"/>
  <c r="N1411" i="1" s="1"/>
  <c r="P1411" i="1"/>
  <c r="Q1411" i="1"/>
  <c r="L1412" i="1"/>
  <c r="F1409" i="1"/>
  <c r="O1409" i="1" s="1"/>
  <c r="R1409" i="1" s="1"/>
  <c r="A1427" i="1"/>
  <c r="X1426" i="1"/>
  <c r="K1426" i="1"/>
  <c r="O1408" i="1"/>
  <c r="R1408" i="1" s="1"/>
  <c r="T1406" i="1"/>
  <c r="AF1406" i="1" s="1"/>
  <c r="S1407" i="1"/>
  <c r="Z1425" i="1"/>
  <c r="AA1425" i="1" s="1"/>
  <c r="AH1425" i="1" s="1"/>
  <c r="C1426" i="1"/>
  <c r="AJ1426" i="1"/>
  <c r="Y1425" i="1"/>
  <c r="I1426" i="1"/>
  <c r="H1426" i="1" s="1"/>
  <c r="AC1410" i="1"/>
  <c r="AE1410" i="1" s="1"/>
  <c r="G1410" i="1"/>
  <c r="J1409" i="1" l="1"/>
  <c r="AC1411" i="1"/>
  <c r="AE1411" i="1" s="1"/>
  <c r="G1411" i="1"/>
  <c r="Y1426" i="1"/>
  <c r="C1427" i="1"/>
  <c r="Z1426" i="1"/>
  <c r="AA1426" i="1" s="1"/>
  <c r="AH1426" i="1" s="1"/>
  <c r="AJ1427" i="1"/>
  <c r="I1427" i="1"/>
  <c r="H1427" i="1" s="1"/>
  <c r="K1427" i="1"/>
  <c r="X1427" i="1"/>
  <c r="A1428" i="1"/>
  <c r="M1412" i="1"/>
  <c r="N1412" i="1" s="1"/>
  <c r="P1412" i="1"/>
  <c r="Q1412" i="1"/>
  <c r="L1413" i="1"/>
  <c r="AB1432" i="1"/>
  <c r="F1410" i="1"/>
  <c r="J1410" i="1" s="1"/>
  <c r="T1407" i="1"/>
  <c r="AF1407" i="1" s="1"/>
  <c r="S1408" i="1"/>
  <c r="O1410" i="1" l="1"/>
  <c r="R1410" i="1" s="1"/>
  <c r="T1408" i="1"/>
  <c r="AF1408" i="1" s="1"/>
  <c r="S1409" i="1"/>
  <c r="M1413" i="1"/>
  <c r="N1413" i="1" s="1"/>
  <c r="P1413" i="1"/>
  <c r="Q1413" i="1"/>
  <c r="L1414" i="1"/>
  <c r="K1428" i="1"/>
  <c r="A1429" i="1"/>
  <c r="X1428" i="1"/>
  <c r="AB1433" i="1"/>
  <c r="I1428" i="1"/>
  <c r="H1428" i="1" s="1"/>
  <c r="Y1427" i="1"/>
  <c r="C1428" i="1"/>
  <c r="Z1427" i="1"/>
  <c r="AA1427" i="1" s="1"/>
  <c r="AH1427" i="1" s="1"/>
  <c r="AJ1428" i="1"/>
  <c r="F1411" i="1"/>
  <c r="J1411" i="1" s="1"/>
  <c r="AC1412" i="1"/>
  <c r="AE1412" i="1" s="1"/>
  <c r="G1412" i="1"/>
  <c r="F1412" i="1" l="1"/>
  <c r="J1412" i="1" s="1"/>
  <c r="AB1434" i="1"/>
  <c r="K1429" i="1"/>
  <c r="A1430" i="1"/>
  <c r="X1429" i="1"/>
  <c r="M1414" i="1"/>
  <c r="N1414" i="1" s="1"/>
  <c r="P1414" i="1"/>
  <c r="Q1414" i="1"/>
  <c r="L1415" i="1"/>
  <c r="O1411" i="1"/>
  <c r="R1411" i="1" s="1"/>
  <c r="T1409" i="1"/>
  <c r="AF1409" i="1" s="1"/>
  <c r="S1410" i="1"/>
  <c r="AC1413" i="1"/>
  <c r="AE1413" i="1" s="1"/>
  <c r="G1413" i="1"/>
  <c r="Z1428" i="1"/>
  <c r="AA1428" i="1" s="1"/>
  <c r="AH1428" i="1" s="1"/>
  <c r="AJ1429" i="1"/>
  <c r="I1429" i="1"/>
  <c r="H1429" i="1" s="1"/>
  <c r="Y1428" i="1"/>
  <c r="C1429" i="1"/>
  <c r="O1412" i="1" l="1"/>
  <c r="R1412" i="1" s="1"/>
  <c r="Y1429" i="1"/>
  <c r="C1430" i="1"/>
  <c r="Z1429" i="1"/>
  <c r="AA1429" i="1" s="1"/>
  <c r="AH1429" i="1" s="1"/>
  <c r="AJ1430" i="1"/>
  <c r="I1430" i="1"/>
  <c r="H1430" i="1" s="1"/>
  <c r="AB1435" i="1"/>
  <c r="F1413" i="1"/>
  <c r="J1413" i="1" s="1"/>
  <c r="M1415" i="1"/>
  <c r="N1415" i="1" s="1"/>
  <c r="P1415" i="1"/>
  <c r="Q1415" i="1"/>
  <c r="L1416" i="1"/>
  <c r="AC1414" i="1"/>
  <c r="AE1414" i="1" s="1"/>
  <c r="G1414" i="1"/>
  <c r="A1431" i="1"/>
  <c r="X1430" i="1"/>
  <c r="K1430" i="1"/>
  <c r="T1410" i="1"/>
  <c r="AF1410" i="1" s="1"/>
  <c r="S1411" i="1"/>
  <c r="O1413" i="1" l="1"/>
  <c r="R1413" i="1" s="1"/>
  <c r="Y1430" i="1"/>
  <c r="C1431" i="1"/>
  <c r="Z1430" i="1"/>
  <c r="AA1430" i="1" s="1"/>
  <c r="AH1430" i="1" s="1"/>
  <c r="AJ1431" i="1"/>
  <c r="I1431" i="1"/>
  <c r="H1431" i="1" s="1"/>
  <c r="AB1436" i="1"/>
  <c r="T1411" i="1"/>
  <c r="AF1411" i="1" s="1"/>
  <c r="S1412" i="1"/>
  <c r="K1431" i="1"/>
  <c r="X1431" i="1"/>
  <c r="A1432" i="1"/>
  <c r="AC1415" i="1"/>
  <c r="AE1415" i="1" s="1"/>
  <c r="G1415" i="1"/>
  <c r="F1414" i="1"/>
  <c r="O1414" i="1" s="1"/>
  <c r="R1414" i="1" s="1"/>
  <c r="M1416" i="1"/>
  <c r="N1416" i="1" s="1"/>
  <c r="P1416" i="1"/>
  <c r="Q1416" i="1"/>
  <c r="L1417" i="1"/>
  <c r="J1414" i="1" l="1"/>
  <c r="AB1437" i="1"/>
  <c r="T1412" i="1"/>
  <c r="AF1412" i="1" s="1"/>
  <c r="S1413" i="1"/>
  <c r="M1417" i="1"/>
  <c r="N1417" i="1" s="1"/>
  <c r="P1417" i="1"/>
  <c r="Q1417" i="1"/>
  <c r="L1418" i="1"/>
  <c r="F1415" i="1"/>
  <c r="J1415" i="1" s="1"/>
  <c r="K1432" i="1"/>
  <c r="A1433" i="1"/>
  <c r="X1432" i="1"/>
  <c r="AC1416" i="1"/>
  <c r="AE1416" i="1" s="1"/>
  <c r="G1416" i="1"/>
  <c r="Y1431" i="1"/>
  <c r="C1432" i="1"/>
  <c r="AJ1432" i="1"/>
  <c r="Z1431" i="1"/>
  <c r="AA1431" i="1" s="1"/>
  <c r="AH1431" i="1" s="1"/>
  <c r="I1432" i="1"/>
  <c r="H1432" i="1" s="1"/>
  <c r="T1413" i="1" l="1"/>
  <c r="AF1413" i="1" s="1"/>
  <c r="S1414" i="1"/>
  <c r="O1415" i="1"/>
  <c r="R1415" i="1" s="1"/>
  <c r="F1416" i="1"/>
  <c r="J1416" i="1" s="1"/>
  <c r="K1433" i="1"/>
  <c r="X1433" i="1"/>
  <c r="A1434" i="1"/>
  <c r="M1418" i="1"/>
  <c r="N1418" i="1" s="1"/>
  <c r="P1418" i="1"/>
  <c r="Q1418" i="1"/>
  <c r="L1419" i="1"/>
  <c r="Z1432" i="1"/>
  <c r="AA1432" i="1" s="1"/>
  <c r="AH1432" i="1" s="1"/>
  <c r="C1433" i="1"/>
  <c r="AJ1433" i="1"/>
  <c r="Y1432" i="1"/>
  <c r="I1433" i="1"/>
  <c r="H1433" i="1" s="1"/>
  <c r="AB1438" i="1"/>
  <c r="AC1417" i="1"/>
  <c r="AE1417" i="1" s="1"/>
  <c r="G1417" i="1"/>
  <c r="O1416" i="1" l="1"/>
  <c r="R1416" i="1" s="1"/>
  <c r="AB1439" i="1"/>
  <c r="F1417" i="1"/>
  <c r="J1417" i="1" s="1"/>
  <c r="M1419" i="1"/>
  <c r="N1419" i="1" s="1"/>
  <c r="P1419" i="1"/>
  <c r="Q1419" i="1"/>
  <c r="L1420" i="1"/>
  <c r="K1434" i="1"/>
  <c r="A1435" i="1"/>
  <c r="X1434" i="1"/>
  <c r="T1414" i="1"/>
  <c r="AF1414" i="1" s="1"/>
  <c r="S1415" i="1"/>
  <c r="AJ1434" i="1"/>
  <c r="Z1433" i="1"/>
  <c r="I1434" i="1"/>
  <c r="H1434" i="1" s="1"/>
  <c r="Y1433" i="1"/>
  <c r="C1434" i="1"/>
  <c r="AC1418" i="1"/>
  <c r="AE1418" i="1" s="1"/>
  <c r="G1418" i="1"/>
  <c r="O1417" i="1" l="1"/>
  <c r="R1417" i="1" s="1"/>
  <c r="Y1434" i="1"/>
  <c r="Z1434" i="1"/>
  <c r="AA1434" i="1" s="1"/>
  <c r="AH1434" i="1" s="1"/>
  <c r="C1435" i="1"/>
  <c r="AJ1435" i="1"/>
  <c r="I1435" i="1"/>
  <c r="H1435" i="1" s="1"/>
  <c r="M1420" i="1"/>
  <c r="N1420" i="1" s="1"/>
  <c r="P1420" i="1"/>
  <c r="Q1420" i="1"/>
  <c r="L1421" i="1"/>
  <c r="K1435" i="1"/>
  <c r="A1436" i="1"/>
  <c r="X1435" i="1"/>
  <c r="AC1419" i="1"/>
  <c r="AE1419" i="1" s="1"/>
  <c r="G1419" i="1"/>
  <c r="F1418" i="1"/>
  <c r="O1418" i="1" s="1"/>
  <c r="R1418" i="1" s="1"/>
  <c r="T1415" i="1"/>
  <c r="AF1415" i="1" s="1"/>
  <c r="S1416" i="1"/>
  <c r="AB1440" i="1"/>
  <c r="J1418" i="1" l="1"/>
  <c r="AC1420" i="1"/>
  <c r="AE1420" i="1" s="1"/>
  <c r="G1420" i="1"/>
  <c r="AB1441" i="1"/>
  <c r="M1421" i="1"/>
  <c r="N1421" i="1" s="1"/>
  <c r="P1421" i="1"/>
  <c r="Q1421" i="1"/>
  <c r="L1422" i="1"/>
  <c r="F1419" i="1"/>
  <c r="J1419" i="1" s="1"/>
  <c r="X1436" i="1"/>
  <c r="A1437" i="1"/>
  <c r="K1436" i="1"/>
  <c r="T1416" i="1"/>
  <c r="AF1416" i="1" s="1"/>
  <c r="S1417" i="1"/>
  <c r="C1436" i="1"/>
  <c r="Y1435" i="1"/>
  <c r="AJ1436" i="1"/>
  <c r="I1436" i="1"/>
  <c r="H1436" i="1" s="1"/>
  <c r="Z1435" i="1"/>
  <c r="AA1435" i="1" s="1"/>
  <c r="AH1435" i="1" s="1"/>
  <c r="O1419" i="1" l="1"/>
  <c r="R1419" i="1" s="1"/>
  <c r="Y1436" i="1"/>
  <c r="I1437" i="1"/>
  <c r="H1437" i="1" s="1"/>
  <c r="Z1436" i="1"/>
  <c r="AA1436" i="1" s="1"/>
  <c r="AH1436" i="1" s="1"/>
  <c r="C1437" i="1"/>
  <c r="AJ1437" i="1"/>
  <c r="M1422" i="1"/>
  <c r="N1422" i="1" s="1"/>
  <c r="P1422" i="1"/>
  <c r="Q1422" i="1"/>
  <c r="L1423" i="1"/>
  <c r="AB1442" i="1"/>
  <c r="T1417" i="1"/>
  <c r="AF1417" i="1" s="1"/>
  <c r="S1418" i="1"/>
  <c r="X1437" i="1"/>
  <c r="K1437" i="1"/>
  <c r="A1438" i="1"/>
  <c r="F1420" i="1"/>
  <c r="O1420" i="1" s="1"/>
  <c r="R1420" i="1" s="1"/>
  <c r="AC1421" i="1"/>
  <c r="AE1421" i="1" s="1"/>
  <c r="G1421" i="1"/>
  <c r="F1421" i="1" l="1"/>
  <c r="O1421" i="1" s="1"/>
  <c r="R1421" i="1" s="1"/>
  <c r="AC1422" i="1"/>
  <c r="AE1422" i="1" s="1"/>
  <c r="G1422" i="1"/>
  <c r="T1418" i="1"/>
  <c r="AF1418" i="1" s="1"/>
  <c r="S1419" i="1"/>
  <c r="J1420" i="1"/>
  <c r="M1423" i="1"/>
  <c r="N1423" i="1" s="1"/>
  <c r="P1423" i="1"/>
  <c r="Q1423" i="1"/>
  <c r="L1424" i="1"/>
  <c r="A1439" i="1"/>
  <c r="K1438" i="1"/>
  <c r="X1438" i="1"/>
  <c r="AB1443" i="1"/>
  <c r="Z1437" i="1"/>
  <c r="AA1437" i="1" s="1"/>
  <c r="AH1437" i="1" s="1"/>
  <c r="I1438" i="1"/>
  <c r="H1438" i="1" s="1"/>
  <c r="C1438" i="1"/>
  <c r="Y1437" i="1"/>
  <c r="AJ1438" i="1"/>
  <c r="J1421" i="1" l="1"/>
  <c r="AB1444" i="1"/>
  <c r="X1439" i="1"/>
  <c r="K1439" i="1"/>
  <c r="A1440" i="1"/>
  <c r="Y1438" i="1"/>
  <c r="C1439" i="1"/>
  <c r="AJ1439" i="1"/>
  <c r="Z1438" i="1"/>
  <c r="AA1438" i="1" s="1"/>
  <c r="AH1438" i="1" s="1"/>
  <c r="I1439" i="1"/>
  <c r="H1439" i="1" s="1"/>
  <c r="T1419" i="1"/>
  <c r="AF1419" i="1" s="1"/>
  <c r="S1420" i="1"/>
  <c r="AC1423" i="1"/>
  <c r="AE1423" i="1" s="1"/>
  <c r="G1423" i="1"/>
  <c r="M1424" i="1"/>
  <c r="N1424" i="1" s="1"/>
  <c r="P1424" i="1"/>
  <c r="Q1424" i="1"/>
  <c r="L1425" i="1"/>
  <c r="F1422" i="1"/>
  <c r="J1422" i="1" s="1"/>
  <c r="O1422" i="1" l="1"/>
  <c r="R1422" i="1" s="1"/>
  <c r="F1423" i="1"/>
  <c r="J1423" i="1" s="1"/>
  <c r="A1441" i="1"/>
  <c r="X1440" i="1"/>
  <c r="K1440" i="1"/>
  <c r="AB1445" i="1"/>
  <c r="Y1439" i="1"/>
  <c r="C1440" i="1"/>
  <c r="Z1439" i="1"/>
  <c r="AA1439" i="1" s="1"/>
  <c r="AH1439" i="1" s="1"/>
  <c r="AJ1440" i="1"/>
  <c r="I1440" i="1"/>
  <c r="H1440" i="1" s="1"/>
  <c r="AC1424" i="1"/>
  <c r="AE1424" i="1" s="1"/>
  <c r="G1424" i="1"/>
  <c r="M1425" i="1"/>
  <c r="N1425" i="1" s="1"/>
  <c r="P1425" i="1"/>
  <c r="Q1425" i="1"/>
  <c r="L1426" i="1"/>
  <c r="T1420" i="1"/>
  <c r="AF1420" i="1" s="1"/>
  <c r="S1421" i="1"/>
  <c r="M1426" i="1" l="1"/>
  <c r="N1426" i="1" s="1"/>
  <c r="P1426" i="1"/>
  <c r="Q1426" i="1"/>
  <c r="L1427" i="1"/>
  <c r="F1424" i="1"/>
  <c r="J1424" i="1" s="1"/>
  <c r="O1423" i="1"/>
  <c r="R1423" i="1" s="1"/>
  <c r="AB1446" i="1"/>
  <c r="K1441" i="1"/>
  <c r="X1441" i="1"/>
  <c r="A1442" i="1"/>
  <c r="T1421" i="1"/>
  <c r="AF1421" i="1" s="1"/>
  <c r="S1422" i="1"/>
  <c r="AC1425" i="1"/>
  <c r="AE1425" i="1" s="1"/>
  <c r="G1425" i="1"/>
  <c r="Z1440" i="1"/>
  <c r="AA1440" i="1" s="1"/>
  <c r="AH1440" i="1" s="1"/>
  <c r="C1441" i="1"/>
  <c r="AJ1441" i="1"/>
  <c r="I1441" i="1"/>
  <c r="H1441" i="1" s="1"/>
  <c r="Y1440" i="1"/>
  <c r="O1424" i="1" l="1"/>
  <c r="R1424" i="1" s="1"/>
  <c r="AC1426" i="1"/>
  <c r="AE1426" i="1" s="1"/>
  <c r="G1426" i="1"/>
  <c r="AB1447" i="1"/>
  <c r="F1425" i="1"/>
  <c r="O1425" i="1" s="1"/>
  <c r="R1425" i="1" s="1"/>
  <c r="A1443" i="1"/>
  <c r="X1442" i="1"/>
  <c r="K1442" i="1"/>
  <c r="M1427" i="1"/>
  <c r="N1427" i="1" s="1"/>
  <c r="P1427" i="1"/>
  <c r="Q1427" i="1"/>
  <c r="L1428" i="1"/>
  <c r="T1422" i="1"/>
  <c r="AF1422" i="1" s="1"/>
  <c r="S1423" i="1"/>
  <c r="I1442" i="1"/>
  <c r="H1442" i="1" s="1"/>
  <c r="Y1441" i="1"/>
  <c r="Z1441" i="1"/>
  <c r="AA1441" i="1" s="1"/>
  <c r="AH1441" i="1" s="1"/>
  <c r="C1442" i="1"/>
  <c r="AJ1442" i="1"/>
  <c r="Y1442" i="1" l="1"/>
  <c r="AJ1443" i="1"/>
  <c r="Z1442" i="1"/>
  <c r="AA1442" i="1" s="1"/>
  <c r="AH1442" i="1" s="1"/>
  <c r="I1443" i="1"/>
  <c r="H1443" i="1" s="1"/>
  <c r="C1443" i="1"/>
  <c r="T1423" i="1"/>
  <c r="AF1423" i="1" s="1"/>
  <c r="S1424" i="1"/>
  <c r="K1443" i="1"/>
  <c r="X1443" i="1"/>
  <c r="A1444" i="1"/>
  <c r="AC1427" i="1"/>
  <c r="AE1427" i="1" s="1"/>
  <c r="G1427" i="1"/>
  <c r="J1425" i="1"/>
  <c r="AB1448" i="1"/>
  <c r="M1428" i="1"/>
  <c r="N1428" i="1" s="1"/>
  <c r="P1428" i="1"/>
  <c r="Q1428" i="1"/>
  <c r="L1429" i="1"/>
  <c r="F1426" i="1"/>
  <c r="J1426" i="1" s="1"/>
  <c r="AC1428" i="1" l="1"/>
  <c r="AE1428" i="1" s="1"/>
  <c r="G1428" i="1"/>
  <c r="F1427" i="1"/>
  <c r="O1427" i="1" s="1"/>
  <c r="R1427" i="1" s="1"/>
  <c r="K1444" i="1"/>
  <c r="A1445" i="1"/>
  <c r="X1444" i="1"/>
  <c r="AJ1444" i="1"/>
  <c r="I1444" i="1"/>
  <c r="H1444" i="1" s="1"/>
  <c r="Y1443" i="1"/>
  <c r="C1444" i="1"/>
  <c r="Z1443" i="1"/>
  <c r="AA1443" i="1" s="1"/>
  <c r="AH1443" i="1" s="1"/>
  <c r="M1429" i="1"/>
  <c r="N1429" i="1" s="1"/>
  <c r="P1429" i="1"/>
  <c r="Q1429" i="1"/>
  <c r="L1430" i="1"/>
  <c r="O1426" i="1"/>
  <c r="R1426" i="1" s="1"/>
  <c r="AB1449" i="1"/>
  <c r="T1424" i="1"/>
  <c r="AF1424" i="1" s="1"/>
  <c r="S1425" i="1"/>
  <c r="J1427" i="1" l="1"/>
  <c r="T1425" i="1"/>
  <c r="AF1425" i="1" s="1"/>
  <c r="S1426" i="1"/>
  <c r="AB1450" i="1"/>
  <c r="AC1429" i="1"/>
  <c r="AE1429" i="1" s="1"/>
  <c r="G1429" i="1"/>
  <c r="F1428" i="1"/>
  <c r="O1428" i="1" s="1"/>
  <c r="R1428" i="1" s="1"/>
  <c r="M1430" i="1"/>
  <c r="N1430" i="1" s="1"/>
  <c r="P1430" i="1"/>
  <c r="Q1430" i="1"/>
  <c r="L1431" i="1"/>
  <c r="Y1444" i="1"/>
  <c r="I1445" i="1"/>
  <c r="H1445" i="1" s="1"/>
  <c r="Z1444" i="1"/>
  <c r="AA1444" i="1" s="1"/>
  <c r="AH1444" i="1" s="1"/>
  <c r="C1445" i="1"/>
  <c r="AJ1445" i="1"/>
  <c r="A1446" i="1"/>
  <c r="X1445" i="1"/>
  <c r="K1445" i="1"/>
  <c r="J1428" i="1" l="1"/>
  <c r="AC1430" i="1"/>
  <c r="AE1430" i="1" s="1"/>
  <c r="G1430" i="1"/>
  <c r="K1446" i="1"/>
  <c r="X1446" i="1"/>
  <c r="A1447" i="1"/>
  <c r="M1431" i="1"/>
  <c r="N1431" i="1" s="1"/>
  <c r="P1431" i="1"/>
  <c r="Q1431" i="1"/>
  <c r="L1432" i="1"/>
  <c r="AB1451" i="1"/>
  <c r="T1426" i="1"/>
  <c r="AF1426" i="1" s="1"/>
  <c r="S1427" i="1"/>
  <c r="AJ1446" i="1"/>
  <c r="Y1445" i="1"/>
  <c r="I1446" i="1"/>
  <c r="H1446" i="1" s="1"/>
  <c r="Z1445" i="1"/>
  <c r="AA1445" i="1" s="1"/>
  <c r="AH1445" i="1" s="1"/>
  <c r="C1446" i="1"/>
  <c r="F1429" i="1"/>
  <c r="J1429" i="1" s="1"/>
  <c r="O1429" i="1" l="1"/>
  <c r="R1429" i="1" s="1"/>
  <c r="AC1431" i="1"/>
  <c r="AE1431" i="1" s="1"/>
  <c r="G1431" i="1"/>
  <c r="AB1452" i="1"/>
  <c r="T1427" i="1"/>
  <c r="AF1427" i="1" s="1"/>
  <c r="S1428" i="1"/>
  <c r="M1432" i="1"/>
  <c r="N1432" i="1" s="1"/>
  <c r="P1432" i="1"/>
  <c r="Q1432" i="1"/>
  <c r="L1433" i="1"/>
  <c r="X1447" i="1"/>
  <c r="K1447" i="1"/>
  <c r="A1448" i="1"/>
  <c r="F1430" i="1"/>
  <c r="O1430" i="1" s="1"/>
  <c r="R1430" i="1" s="1"/>
  <c r="Z1446" i="1"/>
  <c r="AA1446" i="1" s="1"/>
  <c r="AH1446" i="1" s="1"/>
  <c r="C1447" i="1"/>
  <c r="AJ1447" i="1"/>
  <c r="I1447" i="1"/>
  <c r="H1447" i="1" s="1"/>
  <c r="Y1446" i="1"/>
  <c r="J1430" i="1" l="1"/>
  <c r="C1448" i="1"/>
  <c r="Y1447" i="1"/>
  <c r="AJ1448" i="1"/>
  <c r="Z1447" i="1"/>
  <c r="AA1447" i="1" s="1"/>
  <c r="AH1447" i="1" s="1"/>
  <c r="I1448" i="1"/>
  <c r="H1448" i="1" s="1"/>
  <c r="F1431" i="1"/>
  <c r="O1431" i="1" s="1"/>
  <c r="R1431" i="1" s="1"/>
  <c r="AC1432" i="1"/>
  <c r="AE1432" i="1" s="1"/>
  <c r="G1432" i="1"/>
  <c r="AB1453" i="1"/>
  <c r="X1448" i="1"/>
  <c r="K1448" i="1"/>
  <c r="A1449" i="1"/>
  <c r="M1433" i="1"/>
  <c r="N1433" i="1" s="1"/>
  <c r="P1433" i="1"/>
  <c r="Q1433" i="1"/>
  <c r="L1434" i="1"/>
  <c r="T1428" i="1"/>
  <c r="AF1428" i="1" s="1"/>
  <c r="S1429" i="1"/>
  <c r="J1431" i="1" l="1"/>
  <c r="M1434" i="1"/>
  <c r="N1434" i="1" s="1"/>
  <c r="L1435" i="1"/>
  <c r="X1449" i="1"/>
  <c r="K1449" i="1"/>
  <c r="A1450" i="1"/>
  <c r="T1429" i="1"/>
  <c r="AF1429" i="1" s="1"/>
  <c r="S1430" i="1"/>
  <c r="AB1454" i="1"/>
  <c r="AC1433" i="1"/>
  <c r="AE1433" i="1" s="1"/>
  <c r="G1433" i="1"/>
  <c r="AJ1449" i="1"/>
  <c r="I1449" i="1"/>
  <c r="H1449" i="1" s="1"/>
  <c r="Y1448" i="1"/>
  <c r="Z1448" i="1"/>
  <c r="AA1448" i="1" s="1"/>
  <c r="AH1448" i="1" s="1"/>
  <c r="C1449" i="1"/>
  <c r="F1432" i="1"/>
  <c r="J1432" i="1" s="1"/>
  <c r="AB1455" i="1" l="1"/>
  <c r="K1450" i="1"/>
  <c r="A1451" i="1"/>
  <c r="X1450" i="1"/>
  <c r="M1435" i="1"/>
  <c r="N1435" i="1" s="1"/>
  <c r="L1436" i="1"/>
  <c r="O1432" i="1"/>
  <c r="R1432" i="1" s="1"/>
  <c r="Y1449" i="1"/>
  <c r="Z1449" i="1"/>
  <c r="AA1449" i="1" s="1"/>
  <c r="AH1449" i="1" s="1"/>
  <c r="C1450" i="1"/>
  <c r="AJ1450" i="1"/>
  <c r="I1450" i="1"/>
  <c r="H1450" i="1" s="1"/>
  <c r="F1433" i="1"/>
  <c r="O1433" i="1" s="1"/>
  <c r="T1430" i="1"/>
  <c r="AF1430" i="1" s="1"/>
  <c r="S1431" i="1"/>
  <c r="G1434" i="1"/>
  <c r="AC1434" i="1"/>
  <c r="AE1434" i="1" s="1"/>
  <c r="J1433" i="1" l="1"/>
  <c r="R1433" i="1"/>
  <c r="P1434" i="1"/>
  <c r="X1451" i="1"/>
  <c r="K1451" i="1"/>
  <c r="A1452" i="1"/>
  <c r="AB1456" i="1"/>
  <c r="T1431" i="1"/>
  <c r="AF1431" i="1" s="1"/>
  <c r="S1432" i="1"/>
  <c r="AC1435" i="1"/>
  <c r="AE1435" i="1" s="1"/>
  <c r="G1435" i="1"/>
  <c r="F1434" i="1"/>
  <c r="J1434" i="1" s="1"/>
  <c r="M1436" i="1"/>
  <c r="N1436" i="1" s="1"/>
  <c r="L1437" i="1"/>
  <c r="Y1450" i="1"/>
  <c r="C1451" i="1"/>
  <c r="Z1450" i="1"/>
  <c r="AA1450" i="1" s="1"/>
  <c r="AH1450" i="1" s="1"/>
  <c r="AJ1451" i="1"/>
  <c r="I1451" i="1"/>
  <c r="H1451" i="1" s="1"/>
  <c r="O1434" i="1" l="1"/>
  <c r="T1432" i="1"/>
  <c r="AF1432" i="1" s="1"/>
  <c r="S1433" i="1"/>
  <c r="X1452" i="1"/>
  <c r="K1452" i="1"/>
  <c r="A1453" i="1"/>
  <c r="AC1436" i="1"/>
  <c r="AE1436" i="1" s="1"/>
  <c r="G1436" i="1"/>
  <c r="Q1434" i="1"/>
  <c r="Q1435" i="1" s="1"/>
  <c r="Q1436" i="1" s="1"/>
  <c r="Q1437" i="1" s="1"/>
  <c r="P1435" i="1"/>
  <c r="P1436" i="1" s="1"/>
  <c r="P1437" i="1" s="1"/>
  <c r="M1437" i="1"/>
  <c r="N1437" i="1" s="1"/>
  <c r="L1438" i="1"/>
  <c r="F1435" i="1"/>
  <c r="O1435" i="1" s="1"/>
  <c r="AB1457" i="1"/>
  <c r="Z1451" i="1"/>
  <c r="AA1451" i="1" s="1"/>
  <c r="AH1451" i="1" s="1"/>
  <c r="I1452" i="1"/>
  <c r="H1452" i="1" s="1"/>
  <c r="C1452" i="1"/>
  <c r="Y1451" i="1"/>
  <c r="AJ1452" i="1"/>
  <c r="R1435" i="1" l="1"/>
  <c r="AB1458" i="1"/>
  <c r="AJ1453" i="1"/>
  <c r="Y1452" i="1"/>
  <c r="I1453" i="1"/>
  <c r="H1453" i="1" s="1"/>
  <c r="Z1452" i="1"/>
  <c r="AA1452" i="1" s="1"/>
  <c r="AH1452" i="1" s="1"/>
  <c r="C1453" i="1"/>
  <c r="G1437" i="1"/>
  <c r="AC1437" i="1"/>
  <c r="AE1437" i="1" s="1"/>
  <c r="R1434" i="1"/>
  <c r="K1453" i="1"/>
  <c r="A1454" i="1"/>
  <c r="X1453" i="1"/>
  <c r="T1433" i="1"/>
  <c r="S1434" i="1"/>
  <c r="J1435" i="1"/>
  <c r="M1438" i="1"/>
  <c r="N1438" i="1" s="1"/>
  <c r="P1438" i="1"/>
  <c r="Q1438" i="1"/>
  <c r="L1439" i="1"/>
  <c r="F1436" i="1"/>
  <c r="O1436" i="1" s="1"/>
  <c r="R1436" i="1" s="1"/>
  <c r="J1436" i="1" l="1"/>
  <c r="AC1438" i="1"/>
  <c r="AE1438" i="1" s="1"/>
  <c r="G1438" i="1"/>
  <c r="I1454" i="1"/>
  <c r="H1454" i="1" s="1"/>
  <c r="Y1453" i="1"/>
  <c r="C1454" i="1"/>
  <c r="Z1453" i="1"/>
  <c r="AA1453" i="1" s="1"/>
  <c r="AH1453" i="1" s="1"/>
  <c r="AJ1454" i="1"/>
  <c r="M1439" i="1"/>
  <c r="N1439" i="1" s="1"/>
  <c r="P1439" i="1"/>
  <c r="Q1439" i="1"/>
  <c r="L1440" i="1"/>
  <c r="T1434" i="1"/>
  <c r="AF1434" i="1" s="1"/>
  <c r="S1435" i="1"/>
  <c r="K1454" i="1"/>
  <c r="X1454" i="1"/>
  <c r="A1455" i="1"/>
  <c r="F1437" i="1"/>
  <c r="J1437" i="1" s="1"/>
  <c r="AB1459" i="1"/>
  <c r="AF1433" i="1"/>
  <c r="AA1433" i="1"/>
  <c r="O1437" i="1" l="1"/>
  <c r="R1437" i="1" s="1"/>
  <c r="AC1439" i="1"/>
  <c r="AE1439" i="1" s="1"/>
  <c r="G1439" i="1"/>
  <c r="AB1460" i="1"/>
  <c r="M1440" i="1"/>
  <c r="N1440" i="1" s="1"/>
  <c r="P1440" i="1"/>
  <c r="Q1440" i="1"/>
  <c r="L1441" i="1"/>
  <c r="K1455" i="1"/>
  <c r="X1455" i="1"/>
  <c r="A1456" i="1"/>
  <c r="T1435" i="1"/>
  <c r="AF1435" i="1" s="1"/>
  <c r="S1436" i="1"/>
  <c r="F1438" i="1"/>
  <c r="O1438" i="1" s="1"/>
  <c r="R1438" i="1" s="1"/>
  <c r="AH1433" i="1"/>
  <c r="C1455" i="1"/>
  <c r="Y1454" i="1"/>
  <c r="AJ1455" i="1"/>
  <c r="I1455" i="1"/>
  <c r="H1455" i="1" s="1"/>
  <c r="Z1454" i="1"/>
  <c r="AA1454" i="1" s="1"/>
  <c r="AH1454" i="1" s="1"/>
  <c r="J1438" i="1" l="1"/>
  <c r="AC1440" i="1"/>
  <c r="AE1440" i="1" s="1"/>
  <c r="G1440" i="1"/>
  <c r="X1456" i="1"/>
  <c r="K1456" i="1"/>
  <c r="A1457" i="1"/>
  <c r="M1441" i="1"/>
  <c r="N1441" i="1" s="1"/>
  <c r="P1441" i="1"/>
  <c r="Q1441" i="1"/>
  <c r="L1442" i="1"/>
  <c r="AB1461" i="1"/>
  <c r="Z1455" i="1"/>
  <c r="AA1455" i="1" s="1"/>
  <c r="AH1455" i="1" s="1"/>
  <c r="C1456" i="1"/>
  <c r="AJ1456" i="1"/>
  <c r="Y1455" i="1"/>
  <c r="I1456" i="1"/>
  <c r="H1456" i="1" s="1"/>
  <c r="F1439" i="1"/>
  <c r="J1439" i="1" s="1"/>
  <c r="T1436" i="1"/>
  <c r="AF1436" i="1" s="1"/>
  <c r="S1437" i="1"/>
  <c r="O1439" i="1" l="1"/>
  <c r="R1439" i="1" s="1"/>
  <c r="AB1462" i="1"/>
  <c r="AC1441" i="1"/>
  <c r="AE1441" i="1" s="1"/>
  <c r="G1441" i="1"/>
  <c r="Z1456" i="1"/>
  <c r="AA1456" i="1" s="1"/>
  <c r="AH1456" i="1" s="1"/>
  <c r="C1457" i="1"/>
  <c r="AJ1457" i="1"/>
  <c r="Y1456" i="1"/>
  <c r="I1457" i="1"/>
  <c r="H1457" i="1" s="1"/>
  <c r="F1440" i="1"/>
  <c r="O1440" i="1" s="1"/>
  <c r="R1440" i="1" s="1"/>
  <c r="T1437" i="1"/>
  <c r="AF1437" i="1" s="1"/>
  <c r="S1438" i="1"/>
  <c r="M1442" i="1"/>
  <c r="N1442" i="1" s="1"/>
  <c r="P1442" i="1"/>
  <c r="Q1442" i="1"/>
  <c r="L1443" i="1"/>
  <c r="K1457" i="1"/>
  <c r="A1458" i="1"/>
  <c r="X1457" i="1"/>
  <c r="T1438" i="1" l="1"/>
  <c r="AF1438" i="1" s="1"/>
  <c r="S1439" i="1"/>
  <c r="Y1457" i="1"/>
  <c r="I1458" i="1"/>
  <c r="H1458" i="1" s="1"/>
  <c r="Z1457" i="1"/>
  <c r="AA1457" i="1" s="1"/>
  <c r="AH1457" i="1" s="1"/>
  <c r="C1458" i="1"/>
  <c r="AJ1458" i="1"/>
  <c r="X1458" i="1"/>
  <c r="K1458" i="1"/>
  <c r="A1459" i="1"/>
  <c r="AB1463" i="1"/>
  <c r="M1443" i="1"/>
  <c r="N1443" i="1" s="1"/>
  <c r="P1443" i="1"/>
  <c r="Q1443" i="1"/>
  <c r="L1444" i="1"/>
  <c r="J1440" i="1"/>
  <c r="AC1442" i="1"/>
  <c r="AE1442" i="1" s="1"/>
  <c r="G1442" i="1"/>
  <c r="F1441" i="1"/>
  <c r="J1441" i="1" s="1"/>
  <c r="O1441" i="1" l="1"/>
  <c r="R1441" i="1" s="1"/>
  <c r="AC1443" i="1"/>
  <c r="AE1443" i="1" s="1"/>
  <c r="G1443" i="1"/>
  <c r="M1444" i="1"/>
  <c r="N1444" i="1" s="1"/>
  <c r="P1444" i="1"/>
  <c r="Q1444" i="1"/>
  <c r="L1445" i="1"/>
  <c r="AB1464" i="1"/>
  <c r="Z1458" i="1"/>
  <c r="AA1458" i="1" s="1"/>
  <c r="AH1458" i="1" s="1"/>
  <c r="I1459" i="1"/>
  <c r="H1459" i="1" s="1"/>
  <c r="C1459" i="1"/>
  <c r="Y1458" i="1"/>
  <c r="AJ1459" i="1"/>
  <c r="T1439" i="1"/>
  <c r="AF1439" i="1" s="1"/>
  <c r="S1440" i="1"/>
  <c r="F1442" i="1"/>
  <c r="O1442" i="1" s="1"/>
  <c r="R1442" i="1" s="1"/>
  <c r="X1459" i="1"/>
  <c r="K1459" i="1"/>
  <c r="A1460" i="1"/>
  <c r="AB1465" i="1" l="1"/>
  <c r="J1442" i="1"/>
  <c r="Z1459" i="1"/>
  <c r="AA1459" i="1" s="1"/>
  <c r="AH1459" i="1" s="1"/>
  <c r="I1460" i="1"/>
  <c r="H1460" i="1" s="1"/>
  <c r="Y1459" i="1"/>
  <c r="C1460" i="1"/>
  <c r="AJ1460" i="1"/>
  <c r="F1443" i="1"/>
  <c r="O1443" i="1" s="1"/>
  <c r="R1443" i="1" s="1"/>
  <c r="AC1444" i="1"/>
  <c r="AE1444" i="1" s="1"/>
  <c r="G1444" i="1"/>
  <c r="T1440" i="1"/>
  <c r="AF1440" i="1" s="1"/>
  <c r="S1441" i="1"/>
  <c r="A1461" i="1"/>
  <c r="X1460" i="1"/>
  <c r="K1460" i="1"/>
  <c r="M1445" i="1"/>
  <c r="N1445" i="1" s="1"/>
  <c r="P1445" i="1"/>
  <c r="Q1445" i="1"/>
  <c r="L1446" i="1"/>
  <c r="J1443" i="1" l="1"/>
  <c r="M1446" i="1"/>
  <c r="N1446" i="1" s="1"/>
  <c r="P1446" i="1"/>
  <c r="Q1446" i="1"/>
  <c r="L1447" i="1"/>
  <c r="F1444" i="1"/>
  <c r="J1444" i="1" s="1"/>
  <c r="Z1460" i="1"/>
  <c r="AA1460" i="1" s="1"/>
  <c r="AH1460" i="1" s="1"/>
  <c r="C1461" i="1"/>
  <c r="AJ1461" i="1"/>
  <c r="Y1460" i="1"/>
  <c r="I1461" i="1"/>
  <c r="H1461" i="1" s="1"/>
  <c r="AB1466" i="1"/>
  <c r="AC1445" i="1"/>
  <c r="AE1445" i="1" s="1"/>
  <c r="G1445" i="1"/>
  <c r="K1461" i="1"/>
  <c r="X1461" i="1"/>
  <c r="A1462" i="1"/>
  <c r="T1441" i="1"/>
  <c r="AF1441" i="1" s="1"/>
  <c r="S1442" i="1"/>
  <c r="K1462" i="1" l="1"/>
  <c r="X1462" i="1"/>
  <c r="A1463" i="1"/>
  <c r="AB1467" i="1"/>
  <c r="O1444" i="1"/>
  <c r="R1444" i="1" s="1"/>
  <c r="F1445" i="1"/>
  <c r="J1445" i="1" s="1"/>
  <c r="AC1446" i="1"/>
  <c r="AE1446" i="1" s="1"/>
  <c r="G1446" i="1"/>
  <c r="T1442" i="1"/>
  <c r="AF1442" i="1" s="1"/>
  <c r="S1443" i="1"/>
  <c r="Y1461" i="1"/>
  <c r="I1462" i="1"/>
  <c r="H1462" i="1" s="1"/>
  <c r="Z1461" i="1"/>
  <c r="AA1461" i="1" s="1"/>
  <c r="AH1461" i="1" s="1"/>
  <c r="C1462" i="1"/>
  <c r="AJ1462" i="1"/>
  <c r="M1447" i="1"/>
  <c r="N1447" i="1" s="1"/>
  <c r="P1447" i="1"/>
  <c r="Q1447" i="1"/>
  <c r="L1448" i="1"/>
  <c r="O1445" i="1" l="1"/>
  <c r="R1445" i="1" s="1"/>
  <c r="AJ1463" i="1"/>
  <c r="Y1462" i="1"/>
  <c r="I1463" i="1"/>
  <c r="H1463" i="1" s="1"/>
  <c r="C1463" i="1"/>
  <c r="Z1462" i="1"/>
  <c r="AA1462" i="1" s="1"/>
  <c r="AH1462" i="1" s="1"/>
  <c r="F1446" i="1"/>
  <c r="O1446" i="1" s="1"/>
  <c r="R1446" i="1" s="1"/>
  <c r="AB1468" i="1"/>
  <c r="AC1447" i="1"/>
  <c r="AE1447" i="1" s="1"/>
  <c r="G1447" i="1"/>
  <c r="M1448" i="1"/>
  <c r="N1448" i="1" s="1"/>
  <c r="P1448" i="1"/>
  <c r="Q1448" i="1"/>
  <c r="L1449" i="1"/>
  <c r="T1443" i="1"/>
  <c r="AF1443" i="1" s="1"/>
  <c r="S1444" i="1"/>
  <c r="K1463" i="1"/>
  <c r="A1464" i="1"/>
  <c r="X1463" i="1"/>
  <c r="M1449" i="1" l="1"/>
  <c r="N1449" i="1" s="1"/>
  <c r="P1449" i="1"/>
  <c r="Q1449" i="1"/>
  <c r="L1450" i="1"/>
  <c r="J1446" i="1"/>
  <c r="T1444" i="1"/>
  <c r="AF1444" i="1" s="1"/>
  <c r="S1445" i="1"/>
  <c r="AB1469" i="1"/>
  <c r="Z1463" i="1"/>
  <c r="AA1463" i="1" s="1"/>
  <c r="AH1463" i="1" s="1"/>
  <c r="AJ1464" i="1"/>
  <c r="I1464" i="1"/>
  <c r="H1464" i="1" s="1"/>
  <c r="Y1463" i="1"/>
  <c r="C1464" i="1"/>
  <c r="K1464" i="1"/>
  <c r="X1464" i="1"/>
  <c r="A1465" i="1"/>
  <c r="F1447" i="1"/>
  <c r="O1447" i="1" s="1"/>
  <c r="R1447" i="1" s="1"/>
  <c r="AC1448" i="1"/>
  <c r="AE1448" i="1" s="1"/>
  <c r="G1448" i="1"/>
  <c r="J1447" i="1" l="1"/>
  <c r="T1445" i="1"/>
  <c r="AF1445" i="1" s="1"/>
  <c r="S1446" i="1"/>
  <c r="F1448" i="1"/>
  <c r="J1448" i="1" s="1"/>
  <c r="AB1470" i="1"/>
  <c r="AC1449" i="1"/>
  <c r="AE1449" i="1" s="1"/>
  <c r="G1449" i="1"/>
  <c r="X1465" i="1"/>
  <c r="K1465" i="1"/>
  <c r="A1466" i="1"/>
  <c r="I1465" i="1"/>
  <c r="H1465" i="1" s="1"/>
  <c r="Z1464" i="1"/>
  <c r="Y1464" i="1"/>
  <c r="C1465" i="1"/>
  <c r="AJ1465" i="1"/>
  <c r="M1450" i="1"/>
  <c r="N1450" i="1" s="1"/>
  <c r="P1450" i="1"/>
  <c r="Q1450" i="1"/>
  <c r="L1451" i="1"/>
  <c r="AB1471" i="1" l="1"/>
  <c r="O1448" i="1"/>
  <c r="R1448" i="1" s="1"/>
  <c r="AC1450" i="1"/>
  <c r="AE1450" i="1" s="1"/>
  <c r="G1450" i="1"/>
  <c r="Y1465" i="1"/>
  <c r="C1466" i="1"/>
  <c r="Z1465" i="1"/>
  <c r="AA1465" i="1" s="1"/>
  <c r="AH1465" i="1" s="1"/>
  <c r="AJ1466" i="1"/>
  <c r="I1466" i="1"/>
  <c r="H1466" i="1" s="1"/>
  <c r="M1451" i="1"/>
  <c r="N1451" i="1" s="1"/>
  <c r="P1451" i="1"/>
  <c r="Q1451" i="1"/>
  <c r="L1452" i="1"/>
  <c r="X1466" i="1"/>
  <c r="K1466" i="1"/>
  <c r="A1467" i="1"/>
  <c r="F1449" i="1"/>
  <c r="O1449" i="1" s="1"/>
  <c r="R1449" i="1" s="1"/>
  <c r="T1446" i="1"/>
  <c r="AF1446" i="1" s="1"/>
  <c r="S1447" i="1"/>
  <c r="T1447" i="1" l="1"/>
  <c r="AF1447" i="1" s="1"/>
  <c r="S1448" i="1"/>
  <c r="I1467" i="1"/>
  <c r="H1467" i="1" s="1"/>
  <c r="Y1466" i="1"/>
  <c r="C1467" i="1"/>
  <c r="Z1466" i="1"/>
  <c r="AA1466" i="1" s="1"/>
  <c r="AH1466" i="1" s="1"/>
  <c r="AJ1467" i="1"/>
  <c r="AC1451" i="1"/>
  <c r="AE1451" i="1" s="1"/>
  <c r="G1451" i="1"/>
  <c r="K1467" i="1"/>
  <c r="X1467" i="1"/>
  <c r="A1468" i="1"/>
  <c r="J1449" i="1"/>
  <c r="M1452" i="1"/>
  <c r="N1452" i="1" s="1"/>
  <c r="P1452" i="1"/>
  <c r="Q1452" i="1"/>
  <c r="L1453" i="1"/>
  <c r="F1450" i="1"/>
  <c r="O1450" i="1" s="1"/>
  <c r="R1450" i="1" s="1"/>
  <c r="AB1472" i="1"/>
  <c r="J1450" i="1" l="1"/>
  <c r="AB1473" i="1"/>
  <c r="Y1467" i="1"/>
  <c r="C1468" i="1"/>
  <c r="Z1467" i="1"/>
  <c r="AA1467" i="1" s="1"/>
  <c r="AH1467" i="1" s="1"/>
  <c r="AJ1468" i="1"/>
  <c r="I1468" i="1"/>
  <c r="H1468" i="1" s="1"/>
  <c r="F1451" i="1"/>
  <c r="O1451" i="1" s="1"/>
  <c r="R1451" i="1" s="1"/>
  <c r="M1453" i="1"/>
  <c r="N1453" i="1" s="1"/>
  <c r="P1453" i="1"/>
  <c r="Q1453" i="1"/>
  <c r="L1454" i="1"/>
  <c r="T1448" i="1"/>
  <c r="AF1448" i="1" s="1"/>
  <c r="S1449" i="1"/>
  <c r="AC1452" i="1"/>
  <c r="AE1452" i="1" s="1"/>
  <c r="G1452" i="1"/>
  <c r="X1468" i="1"/>
  <c r="K1468" i="1"/>
  <c r="A1469" i="1"/>
  <c r="X1469" i="1" l="1"/>
  <c r="K1469" i="1"/>
  <c r="A1470" i="1"/>
  <c r="T1449" i="1"/>
  <c r="AF1449" i="1" s="1"/>
  <c r="S1450" i="1"/>
  <c r="Y1468" i="1"/>
  <c r="C1469" i="1"/>
  <c r="Z1468" i="1"/>
  <c r="AA1468" i="1" s="1"/>
  <c r="AH1468" i="1" s="1"/>
  <c r="AJ1469" i="1"/>
  <c r="I1469" i="1"/>
  <c r="H1469" i="1" s="1"/>
  <c r="AC1453" i="1"/>
  <c r="AE1453" i="1" s="1"/>
  <c r="G1453" i="1"/>
  <c r="J1451" i="1"/>
  <c r="AB1474" i="1"/>
  <c r="F1452" i="1"/>
  <c r="J1452" i="1" s="1"/>
  <c r="M1454" i="1"/>
  <c r="N1454" i="1" s="1"/>
  <c r="P1454" i="1"/>
  <c r="Q1454" i="1"/>
  <c r="L1455" i="1"/>
  <c r="O1452" i="1" l="1"/>
  <c r="R1452" i="1" s="1"/>
  <c r="F1453" i="1"/>
  <c r="J1453" i="1" s="1"/>
  <c r="AC1454" i="1"/>
  <c r="AE1454" i="1" s="1"/>
  <c r="G1454" i="1"/>
  <c r="X1470" i="1"/>
  <c r="K1470" i="1"/>
  <c r="A1471" i="1"/>
  <c r="M1455" i="1"/>
  <c r="N1455" i="1" s="1"/>
  <c r="P1455" i="1"/>
  <c r="Q1455" i="1"/>
  <c r="L1456" i="1"/>
  <c r="AB1475" i="1"/>
  <c r="T1450" i="1"/>
  <c r="AF1450" i="1" s="1"/>
  <c r="S1451" i="1"/>
  <c r="Y1469" i="1"/>
  <c r="C1470" i="1"/>
  <c r="Z1469" i="1"/>
  <c r="AA1469" i="1" s="1"/>
  <c r="AH1469" i="1" s="1"/>
  <c r="AJ1470" i="1"/>
  <c r="I1470" i="1"/>
  <c r="H1470" i="1" s="1"/>
  <c r="O1453" i="1" l="1"/>
  <c r="R1453" i="1" s="1"/>
  <c r="M1456" i="1"/>
  <c r="N1456" i="1" s="1"/>
  <c r="P1456" i="1"/>
  <c r="Q1456" i="1"/>
  <c r="L1457" i="1"/>
  <c r="T1451" i="1"/>
  <c r="AF1451" i="1" s="1"/>
  <c r="S1452" i="1"/>
  <c r="C1471" i="1"/>
  <c r="AJ1471" i="1"/>
  <c r="Y1470" i="1"/>
  <c r="I1471" i="1"/>
  <c r="H1471" i="1" s="1"/>
  <c r="Z1470" i="1"/>
  <c r="AA1470" i="1" s="1"/>
  <c r="AH1470" i="1" s="1"/>
  <c r="AB1476" i="1"/>
  <c r="F1454" i="1"/>
  <c r="J1454" i="1" s="1"/>
  <c r="AC1455" i="1"/>
  <c r="AE1455" i="1" s="1"/>
  <c r="G1455" i="1"/>
  <c r="X1471" i="1"/>
  <c r="A1472" i="1"/>
  <c r="K1471" i="1"/>
  <c r="O1454" i="1" l="1"/>
  <c r="R1454" i="1" s="1"/>
  <c r="F1455" i="1"/>
  <c r="J1455" i="1" s="1"/>
  <c r="T1452" i="1"/>
  <c r="AF1452" i="1" s="1"/>
  <c r="S1453" i="1"/>
  <c r="M1457" i="1"/>
  <c r="N1457" i="1" s="1"/>
  <c r="P1457" i="1"/>
  <c r="Q1457" i="1"/>
  <c r="L1458" i="1"/>
  <c r="Y1471" i="1"/>
  <c r="C1472" i="1"/>
  <c r="AJ1472" i="1"/>
  <c r="I1472" i="1"/>
  <c r="H1472" i="1" s="1"/>
  <c r="Z1471" i="1"/>
  <c r="AA1471" i="1" s="1"/>
  <c r="AH1471" i="1" s="1"/>
  <c r="K1472" i="1"/>
  <c r="X1472" i="1"/>
  <c r="A1473" i="1"/>
  <c r="AB1477" i="1"/>
  <c r="AC1456" i="1"/>
  <c r="AE1456" i="1" s="1"/>
  <c r="G1456" i="1"/>
  <c r="O1455" i="1" l="1"/>
  <c r="R1455" i="1" s="1"/>
  <c r="F1456" i="1"/>
  <c r="J1456" i="1" s="1"/>
  <c r="AB1478" i="1"/>
  <c r="AC1457" i="1"/>
  <c r="AE1457" i="1" s="1"/>
  <c r="G1457" i="1"/>
  <c r="A1474" i="1"/>
  <c r="X1473" i="1"/>
  <c r="K1473" i="1"/>
  <c r="M1458" i="1"/>
  <c r="N1458" i="1" s="1"/>
  <c r="P1458" i="1"/>
  <c r="Q1458" i="1"/>
  <c r="L1459" i="1"/>
  <c r="T1453" i="1"/>
  <c r="AF1453" i="1" s="1"/>
  <c r="S1454" i="1"/>
  <c r="Z1472" i="1"/>
  <c r="AA1472" i="1" s="1"/>
  <c r="AH1472" i="1" s="1"/>
  <c r="C1473" i="1"/>
  <c r="AJ1473" i="1"/>
  <c r="Y1472" i="1"/>
  <c r="I1473" i="1"/>
  <c r="H1473" i="1" s="1"/>
  <c r="O1456" i="1" l="1"/>
  <c r="R1456" i="1" s="1"/>
  <c r="F1457" i="1"/>
  <c r="J1457" i="1" s="1"/>
  <c r="T1454" i="1"/>
  <c r="AF1454" i="1" s="1"/>
  <c r="S1455" i="1"/>
  <c r="I1474" i="1"/>
  <c r="H1474" i="1" s="1"/>
  <c r="Z1473" i="1"/>
  <c r="AA1473" i="1" s="1"/>
  <c r="AH1473" i="1" s="1"/>
  <c r="C1474" i="1"/>
  <c r="AJ1474" i="1"/>
  <c r="Y1473" i="1"/>
  <c r="AC1458" i="1"/>
  <c r="AE1458" i="1" s="1"/>
  <c r="G1458" i="1"/>
  <c r="X1474" i="1"/>
  <c r="K1474" i="1"/>
  <c r="A1475" i="1"/>
  <c r="M1459" i="1"/>
  <c r="N1459" i="1" s="1"/>
  <c r="P1459" i="1"/>
  <c r="Q1459" i="1"/>
  <c r="L1460" i="1"/>
  <c r="AB1479" i="1"/>
  <c r="O1457" i="1" l="1"/>
  <c r="R1457" i="1" s="1"/>
  <c r="T1455" i="1"/>
  <c r="AF1455" i="1" s="1"/>
  <c r="S1456" i="1"/>
  <c r="Y1474" i="1"/>
  <c r="I1475" i="1"/>
  <c r="H1475" i="1" s="1"/>
  <c r="Z1474" i="1"/>
  <c r="AA1474" i="1" s="1"/>
  <c r="AH1474" i="1" s="1"/>
  <c r="C1475" i="1"/>
  <c r="AJ1475" i="1"/>
  <c r="AC1459" i="1"/>
  <c r="AE1459" i="1" s="1"/>
  <c r="G1459" i="1"/>
  <c r="M1460" i="1"/>
  <c r="N1460" i="1" s="1"/>
  <c r="P1460" i="1"/>
  <c r="Q1460" i="1"/>
  <c r="L1461" i="1"/>
  <c r="AB1480" i="1"/>
  <c r="X1475" i="1"/>
  <c r="K1475" i="1"/>
  <c r="A1476" i="1"/>
  <c r="F1458" i="1"/>
  <c r="J1458" i="1" s="1"/>
  <c r="O1458" i="1" l="1"/>
  <c r="R1458" i="1" s="1"/>
  <c r="AC1460" i="1"/>
  <c r="AE1460" i="1" s="1"/>
  <c r="G1460" i="1"/>
  <c r="AB1481" i="1"/>
  <c r="M1461" i="1"/>
  <c r="N1461" i="1" s="1"/>
  <c r="P1461" i="1"/>
  <c r="Q1461" i="1"/>
  <c r="L1462" i="1"/>
  <c r="F1459" i="1"/>
  <c r="J1459" i="1" s="1"/>
  <c r="T1456" i="1"/>
  <c r="AF1456" i="1" s="1"/>
  <c r="S1457" i="1"/>
  <c r="Y1475" i="1"/>
  <c r="C1476" i="1"/>
  <c r="AJ1476" i="1"/>
  <c r="Z1475" i="1"/>
  <c r="AA1475" i="1" s="1"/>
  <c r="AH1475" i="1" s="1"/>
  <c r="I1476" i="1"/>
  <c r="H1476" i="1" s="1"/>
  <c r="K1476" i="1"/>
  <c r="A1477" i="1"/>
  <c r="X1476" i="1"/>
  <c r="O1459" i="1" l="1"/>
  <c r="R1459" i="1" s="1"/>
  <c r="AB1482" i="1"/>
  <c r="Z1476" i="1"/>
  <c r="AA1476" i="1" s="1"/>
  <c r="AH1476" i="1" s="1"/>
  <c r="I1477" i="1"/>
  <c r="H1477" i="1" s="1"/>
  <c r="Y1476" i="1"/>
  <c r="C1477" i="1"/>
  <c r="AJ1477" i="1"/>
  <c r="F1460" i="1"/>
  <c r="O1460" i="1" s="1"/>
  <c r="R1460" i="1" s="1"/>
  <c r="AC1461" i="1"/>
  <c r="AE1461" i="1" s="1"/>
  <c r="G1461" i="1"/>
  <c r="K1477" i="1"/>
  <c r="A1478" i="1"/>
  <c r="X1477" i="1"/>
  <c r="T1457" i="1"/>
  <c r="AF1457" i="1" s="1"/>
  <c r="S1458" i="1"/>
  <c r="M1462" i="1"/>
  <c r="N1462" i="1" s="1"/>
  <c r="P1462" i="1"/>
  <c r="Q1462" i="1"/>
  <c r="L1463" i="1"/>
  <c r="J1460" i="1" l="1"/>
  <c r="F1461" i="1"/>
  <c r="J1461" i="1" s="1"/>
  <c r="AJ1478" i="1"/>
  <c r="Z1477" i="1"/>
  <c r="AA1477" i="1" s="1"/>
  <c r="AH1477" i="1" s="1"/>
  <c r="I1478" i="1"/>
  <c r="H1478" i="1" s="1"/>
  <c r="C1478" i="1"/>
  <c r="Y1477" i="1"/>
  <c r="AC1462" i="1"/>
  <c r="AE1462" i="1" s="1"/>
  <c r="G1462" i="1"/>
  <c r="M1463" i="1"/>
  <c r="N1463" i="1" s="1"/>
  <c r="P1463" i="1"/>
  <c r="Q1463" i="1"/>
  <c r="L1464" i="1"/>
  <c r="T1458" i="1"/>
  <c r="AF1458" i="1" s="1"/>
  <c r="S1459" i="1"/>
  <c r="A1479" i="1"/>
  <c r="X1478" i="1"/>
  <c r="K1478" i="1"/>
  <c r="AB1483" i="1"/>
  <c r="O1461" i="1" l="1"/>
  <c r="R1461" i="1" s="1"/>
  <c r="X1479" i="1"/>
  <c r="K1479" i="1"/>
  <c r="A1480" i="1"/>
  <c r="M1464" i="1"/>
  <c r="N1464" i="1" s="1"/>
  <c r="P1464" i="1"/>
  <c r="Q1464" i="1"/>
  <c r="L1465" i="1"/>
  <c r="F1462" i="1"/>
  <c r="O1462" i="1" s="1"/>
  <c r="R1462" i="1" s="1"/>
  <c r="Y1478" i="1"/>
  <c r="I1479" i="1"/>
  <c r="H1479" i="1" s="1"/>
  <c r="Z1478" i="1"/>
  <c r="AA1478" i="1" s="1"/>
  <c r="AH1478" i="1" s="1"/>
  <c r="C1479" i="1"/>
  <c r="AJ1479" i="1"/>
  <c r="AB1484" i="1"/>
  <c r="T1459" i="1"/>
  <c r="AF1459" i="1" s="1"/>
  <c r="S1460" i="1"/>
  <c r="AC1463" i="1"/>
  <c r="AE1463" i="1" s="1"/>
  <c r="G1463" i="1"/>
  <c r="J1462" i="1" l="1"/>
  <c r="I1480" i="1"/>
  <c r="H1480" i="1" s="1"/>
  <c r="Y1479" i="1"/>
  <c r="C1480" i="1"/>
  <c r="AJ1480" i="1"/>
  <c r="Z1479" i="1"/>
  <c r="AA1479" i="1" s="1"/>
  <c r="AH1479" i="1" s="1"/>
  <c r="AC1464" i="1"/>
  <c r="AE1464" i="1" s="1"/>
  <c r="G1464" i="1"/>
  <c r="F1463" i="1"/>
  <c r="J1463" i="1" s="1"/>
  <c r="T1460" i="1"/>
  <c r="AF1460" i="1" s="1"/>
  <c r="S1461" i="1"/>
  <c r="M1465" i="1"/>
  <c r="N1465" i="1" s="1"/>
  <c r="L1466" i="1"/>
  <c r="K1480" i="1"/>
  <c r="A1481" i="1"/>
  <c r="X1480" i="1"/>
  <c r="AB1485" i="1"/>
  <c r="O1463" i="1" l="1"/>
  <c r="R1463" i="1" s="1"/>
  <c r="K1481" i="1"/>
  <c r="X1481" i="1"/>
  <c r="A1482" i="1"/>
  <c r="AC1465" i="1"/>
  <c r="AE1465" i="1" s="1"/>
  <c r="G1465" i="1"/>
  <c r="T1461" i="1"/>
  <c r="AF1461" i="1" s="1"/>
  <c r="S1462" i="1"/>
  <c r="Z1480" i="1"/>
  <c r="AA1480" i="1" s="1"/>
  <c r="AH1480" i="1" s="1"/>
  <c r="I1481" i="1"/>
  <c r="H1481" i="1" s="1"/>
  <c r="Y1480" i="1"/>
  <c r="C1481" i="1"/>
  <c r="AJ1481" i="1"/>
  <c r="AB1486" i="1"/>
  <c r="M1466" i="1"/>
  <c r="N1466" i="1" s="1"/>
  <c r="L1467" i="1"/>
  <c r="F1464" i="1"/>
  <c r="J1464" i="1" s="1"/>
  <c r="O1464" i="1" l="1"/>
  <c r="R1464" i="1" s="1"/>
  <c r="AC1466" i="1"/>
  <c r="AE1466" i="1" s="1"/>
  <c r="G1466" i="1"/>
  <c r="K1482" i="1"/>
  <c r="A1483" i="1"/>
  <c r="X1482" i="1"/>
  <c r="M1467" i="1"/>
  <c r="N1467" i="1" s="1"/>
  <c r="L1468" i="1"/>
  <c r="AB1487" i="1"/>
  <c r="T1462" i="1"/>
  <c r="AF1462" i="1" s="1"/>
  <c r="S1463" i="1"/>
  <c r="Z1481" i="1"/>
  <c r="AA1481" i="1" s="1"/>
  <c r="AH1481" i="1" s="1"/>
  <c r="C1482" i="1"/>
  <c r="AJ1482" i="1"/>
  <c r="Y1481" i="1"/>
  <c r="I1482" i="1"/>
  <c r="H1482" i="1" s="1"/>
  <c r="F1465" i="1"/>
  <c r="J1465" i="1" s="1"/>
  <c r="P1465" i="1" l="1"/>
  <c r="P1466" i="1" s="1"/>
  <c r="P1467" i="1" s="1"/>
  <c r="P1468" i="1" s="1"/>
  <c r="AB1488" i="1"/>
  <c r="Y1482" i="1"/>
  <c r="I1483" i="1"/>
  <c r="H1483" i="1" s="1"/>
  <c r="Z1482" i="1"/>
  <c r="AA1482" i="1" s="1"/>
  <c r="AH1482" i="1" s="1"/>
  <c r="C1483" i="1"/>
  <c r="AJ1483" i="1"/>
  <c r="AC1467" i="1"/>
  <c r="AE1467" i="1" s="1"/>
  <c r="G1467" i="1"/>
  <c r="A1484" i="1"/>
  <c r="X1483" i="1"/>
  <c r="K1483" i="1"/>
  <c r="F1466" i="1"/>
  <c r="J1466" i="1" s="1"/>
  <c r="O1465" i="1"/>
  <c r="M1468" i="1"/>
  <c r="N1468" i="1" s="1"/>
  <c r="L1469" i="1"/>
  <c r="T1463" i="1"/>
  <c r="AF1463" i="1" s="1"/>
  <c r="S1464" i="1"/>
  <c r="Q1465" i="1" l="1"/>
  <c r="Q1466" i="1" s="1"/>
  <c r="Q1467" i="1" s="1"/>
  <c r="Q1468" i="1" s="1"/>
  <c r="Q1469" i="1" s="1"/>
  <c r="O1466" i="1"/>
  <c r="AB1489" i="1"/>
  <c r="A1485" i="1"/>
  <c r="X1484" i="1"/>
  <c r="K1484" i="1"/>
  <c r="AC1468" i="1"/>
  <c r="AE1468" i="1" s="1"/>
  <c r="G1468" i="1"/>
  <c r="F1467" i="1"/>
  <c r="J1467" i="1" s="1"/>
  <c r="T1464" i="1"/>
  <c r="S1465" i="1"/>
  <c r="M1469" i="1"/>
  <c r="N1469" i="1" s="1"/>
  <c r="P1469" i="1"/>
  <c r="L1470" i="1"/>
  <c r="AJ1484" i="1"/>
  <c r="Y1483" i="1"/>
  <c r="I1484" i="1"/>
  <c r="H1484" i="1" s="1"/>
  <c r="C1484" i="1"/>
  <c r="Z1483" i="1"/>
  <c r="AA1483" i="1" s="1"/>
  <c r="AH1483" i="1" s="1"/>
  <c r="R1465" i="1" l="1"/>
  <c r="R1466" i="1"/>
  <c r="AF1464" i="1"/>
  <c r="AA1464" i="1"/>
  <c r="AC1469" i="1"/>
  <c r="AE1469" i="1" s="1"/>
  <c r="G1469" i="1"/>
  <c r="O1467" i="1"/>
  <c r="R1467" i="1" s="1"/>
  <c r="F1468" i="1"/>
  <c r="J1468" i="1" s="1"/>
  <c r="Z1484" i="1"/>
  <c r="AA1484" i="1" s="1"/>
  <c r="AH1484" i="1" s="1"/>
  <c r="C1485" i="1"/>
  <c r="AJ1485" i="1"/>
  <c r="Y1484" i="1"/>
  <c r="I1485" i="1"/>
  <c r="H1485" i="1" s="1"/>
  <c r="M1470" i="1"/>
  <c r="N1470" i="1" s="1"/>
  <c r="P1470" i="1"/>
  <c r="Q1470" i="1"/>
  <c r="L1471" i="1"/>
  <c r="T1465" i="1"/>
  <c r="AF1465" i="1" s="1"/>
  <c r="S1466" i="1"/>
  <c r="X1485" i="1"/>
  <c r="K1485" i="1"/>
  <c r="A1486" i="1"/>
  <c r="AB1490" i="1"/>
  <c r="AH1464" i="1" l="1"/>
  <c r="AJ1486" i="1"/>
  <c r="Z1485" i="1"/>
  <c r="AA1485" i="1" s="1"/>
  <c r="AH1485" i="1" s="1"/>
  <c r="I1486" i="1"/>
  <c r="H1486" i="1" s="1"/>
  <c r="Y1485" i="1"/>
  <c r="C1486" i="1"/>
  <c r="AB1491" i="1"/>
  <c r="M1471" i="1"/>
  <c r="N1471" i="1" s="1"/>
  <c r="P1471" i="1"/>
  <c r="Q1471" i="1"/>
  <c r="L1472" i="1"/>
  <c r="K1486" i="1"/>
  <c r="A1487" i="1"/>
  <c r="X1486" i="1"/>
  <c r="O1468" i="1"/>
  <c r="R1468" i="1" s="1"/>
  <c r="AC1470" i="1"/>
  <c r="AE1470" i="1" s="1"/>
  <c r="G1470" i="1"/>
  <c r="T1466" i="1"/>
  <c r="AF1466" i="1" s="1"/>
  <c r="S1467" i="1"/>
  <c r="F1469" i="1"/>
  <c r="O1469" i="1" s="1"/>
  <c r="R1469" i="1" s="1"/>
  <c r="J1469" i="1" l="1"/>
  <c r="Y1486" i="1"/>
  <c r="C1487" i="1"/>
  <c r="Z1486" i="1"/>
  <c r="AA1486" i="1" s="1"/>
  <c r="AH1486" i="1" s="1"/>
  <c r="AJ1487" i="1"/>
  <c r="I1487" i="1"/>
  <c r="H1487" i="1" s="1"/>
  <c r="AC1471" i="1"/>
  <c r="AE1471" i="1" s="1"/>
  <c r="G1471" i="1"/>
  <c r="M1472" i="1"/>
  <c r="N1472" i="1" s="1"/>
  <c r="P1472" i="1"/>
  <c r="Q1472" i="1"/>
  <c r="L1473" i="1"/>
  <c r="AB1492" i="1"/>
  <c r="F1470" i="1"/>
  <c r="O1470" i="1" s="1"/>
  <c r="R1470" i="1" s="1"/>
  <c r="X1487" i="1"/>
  <c r="K1487" i="1"/>
  <c r="A1488" i="1"/>
  <c r="T1467" i="1"/>
  <c r="AF1467" i="1" s="1"/>
  <c r="S1468" i="1"/>
  <c r="T1468" i="1" l="1"/>
  <c r="AF1468" i="1" s="1"/>
  <c r="S1469" i="1"/>
  <c r="C1488" i="1"/>
  <c r="Y1487" i="1"/>
  <c r="AJ1488" i="1"/>
  <c r="I1488" i="1"/>
  <c r="H1488" i="1" s="1"/>
  <c r="Z1487" i="1"/>
  <c r="AA1487" i="1" s="1"/>
  <c r="AH1487" i="1" s="1"/>
  <c r="AC1472" i="1"/>
  <c r="AE1472" i="1" s="1"/>
  <c r="G1472" i="1"/>
  <c r="AB1493" i="1"/>
  <c r="X1488" i="1"/>
  <c r="A1489" i="1"/>
  <c r="K1488" i="1"/>
  <c r="J1470" i="1"/>
  <c r="M1473" i="1"/>
  <c r="N1473" i="1" s="1"/>
  <c r="P1473" i="1"/>
  <c r="Q1473" i="1"/>
  <c r="L1474" i="1"/>
  <c r="F1471" i="1"/>
  <c r="J1471" i="1" s="1"/>
  <c r="Z1488" i="1" l="1"/>
  <c r="AA1488" i="1" s="1"/>
  <c r="AH1488" i="1" s="1"/>
  <c r="C1489" i="1"/>
  <c r="AJ1489" i="1"/>
  <c r="Y1488" i="1"/>
  <c r="I1489" i="1"/>
  <c r="H1489" i="1" s="1"/>
  <c r="O1471" i="1"/>
  <c r="R1471" i="1" s="1"/>
  <c r="AB1494" i="1"/>
  <c r="M1474" i="1"/>
  <c r="N1474" i="1" s="1"/>
  <c r="P1474" i="1"/>
  <c r="Q1474" i="1"/>
  <c r="L1475" i="1"/>
  <c r="T1469" i="1"/>
  <c r="AF1469" i="1" s="1"/>
  <c r="S1470" i="1"/>
  <c r="AC1473" i="1"/>
  <c r="AE1473" i="1" s="1"/>
  <c r="G1473" i="1"/>
  <c r="K1489" i="1"/>
  <c r="X1489" i="1"/>
  <c r="A1490" i="1"/>
  <c r="F1472" i="1"/>
  <c r="J1472" i="1" s="1"/>
  <c r="O1472" i="1" l="1"/>
  <c r="R1472" i="1" s="1"/>
  <c r="X1490" i="1"/>
  <c r="K1490" i="1"/>
  <c r="A1491" i="1"/>
  <c r="Z1489" i="1"/>
  <c r="AA1489" i="1" s="1"/>
  <c r="AH1489" i="1" s="1"/>
  <c r="C1490" i="1"/>
  <c r="AJ1490" i="1"/>
  <c r="I1490" i="1"/>
  <c r="H1490" i="1" s="1"/>
  <c r="Y1489" i="1"/>
  <c r="T1470" i="1"/>
  <c r="AF1470" i="1" s="1"/>
  <c r="S1471" i="1"/>
  <c r="AC1474" i="1"/>
  <c r="AE1474" i="1" s="1"/>
  <c r="G1474" i="1"/>
  <c r="AB1495" i="1"/>
  <c r="F1473" i="1"/>
  <c r="J1473" i="1" s="1"/>
  <c r="M1475" i="1"/>
  <c r="N1475" i="1" s="1"/>
  <c r="P1475" i="1"/>
  <c r="Q1475" i="1"/>
  <c r="L1476" i="1"/>
  <c r="M1476" i="1" l="1"/>
  <c r="N1476" i="1" s="1"/>
  <c r="P1476" i="1"/>
  <c r="Q1476" i="1"/>
  <c r="L1477" i="1"/>
  <c r="O1473" i="1"/>
  <c r="R1473" i="1" s="1"/>
  <c r="AB1496" i="1"/>
  <c r="Y1490" i="1"/>
  <c r="AJ1491" i="1"/>
  <c r="I1491" i="1"/>
  <c r="H1491" i="1" s="1"/>
  <c r="Z1490" i="1"/>
  <c r="AA1490" i="1" s="1"/>
  <c r="AH1490" i="1" s="1"/>
  <c r="C1491" i="1"/>
  <c r="F1474" i="1"/>
  <c r="J1474" i="1" s="1"/>
  <c r="T1471" i="1"/>
  <c r="AF1471" i="1" s="1"/>
  <c r="S1472" i="1"/>
  <c r="X1491" i="1"/>
  <c r="K1491" i="1"/>
  <c r="A1492" i="1"/>
  <c r="AC1475" i="1"/>
  <c r="AE1475" i="1" s="1"/>
  <c r="G1475" i="1"/>
  <c r="O1474" i="1" l="1"/>
  <c r="R1474" i="1" s="1"/>
  <c r="T1472" i="1"/>
  <c r="AF1472" i="1" s="1"/>
  <c r="S1473" i="1"/>
  <c r="F1475" i="1"/>
  <c r="O1475" i="1" s="1"/>
  <c r="R1475" i="1" s="1"/>
  <c r="K1492" i="1"/>
  <c r="A1493" i="1"/>
  <c r="X1492" i="1"/>
  <c r="C1492" i="1"/>
  <c r="Y1491" i="1"/>
  <c r="AJ1492" i="1"/>
  <c r="I1492" i="1"/>
  <c r="H1492" i="1" s="1"/>
  <c r="Z1491" i="1"/>
  <c r="AA1491" i="1" s="1"/>
  <c r="AH1491" i="1" s="1"/>
  <c r="AB1497" i="1"/>
  <c r="AC1476" i="1"/>
  <c r="AE1476" i="1" s="1"/>
  <c r="G1476" i="1"/>
  <c r="M1477" i="1"/>
  <c r="N1477" i="1" s="1"/>
  <c r="P1477" i="1"/>
  <c r="Q1477" i="1"/>
  <c r="L1478" i="1"/>
  <c r="J1475" i="1" l="1"/>
  <c r="AC1477" i="1"/>
  <c r="AE1477" i="1" s="1"/>
  <c r="G1477" i="1"/>
  <c r="A1494" i="1"/>
  <c r="K1493" i="1"/>
  <c r="X1493" i="1"/>
  <c r="M1478" i="1"/>
  <c r="N1478" i="1" s="1"/>
  <c r="P1478" i="1"/>
  <c r="Q1478" i="1"/>
  <c r="L1479" i="1"/>
  <c r="AB1498" i="1"/>
  <c r="F1476" i="1"/>
  <c r="J1476" i="1" s="1"/>
  <c r="T1473" i="1"/>
  <c r="AF1473" i="1" s="1"/>
  <c r="S1474" i="1"/>
  <c r="Z1492" i="1"/>
  <c r="AA1492" i="1" s="1"/>
  <c r="AH1492" i="1" s="1"/>
  <c r="I1493" i="1"/>
  <c r="H1493" i="1" s="1"/>
  <c r="Y1492" i="1"/>
  <c r="C1493" i="1"/>
  <c r="AJ1493" i="1"/>
  <c r="O1476" i="1" l="1"/>
  <c r="R1476" i="1" s="1"/>
  <c r="AC1478" i="1"/>
  <c r="AE1478" i="1" s="1"/>
  <c r="G1478" i="1"/>
  <c r="AB1499" i="1"/>
  <c r="M1479" i="1"/>
  <c r="N1479" i="1" s="1"/>
  <c r="P1479" i="1"/>
  <c r="Q1479" i="1"/>
  <c r="L1480" i="1"/>
  <c r="A1495" i="1"/>
  <c r="X1494" i="1"/>
  <c r="K1494" i="1"/>
  <c r="T1474" i="1"/>
  <c r="AF1474" i="1" s="1"/>
  <c r="S1475" i="1"/>
  <c r="C1494" i="1"/>
  <c r="Z1493" i="1"/>
  <c r="AA1493" i="1" s="1"/>
  <c r="AH1493" i="1" s="1"/>
  <c r="AJ1494" i="1"/>
  <c r="I1494" i="1"/>
  <c r="H1494" i="1" s="1"/>
  <c r="Y1493" i="1"/>
  <c r="F1477" i="1"/>
  <c r="J1477" i="1" s="1"/>
  <c r="AC1479" i="1" l="1"/>
  <c r="AE1479" i="1" s="1"/>
  <c r="G1479" i="1"/>
  <c r="F1478" i="1"/>
  <c r="O1478" i="1" s="1"/>
  <c r="R1478" i="1" s="1"/>
  <c r="M1480" i="1"/>
  <c r="N1480" i="1" s="1"/>
  <c r="P1480" i="1"/>
  <c r="Q1480" i="1"/>
  <c r="L1481" i="1"/>
  <c r="AB1500" i="1"/>
  <c r="X1495" i="1"/>
  <c r="K1495" i="1"/>
  <c r="A1496" i="1"/>
  <c r="O1477" i="1"/>
  <c r="R1477" i="1" s="1"/>
  <c r="T1475" i="1"/>
  <c r="AF1475" i="1" s="1"/>
  <c r="S1476" i="1"/>
  <c r="Y1494" i="1"/>
  <c r="AJ1495" i="1"/>
  <c r="I1495" i="1"/>
  <c r="H1495" i="1" s="1"/>
  <c r="Z1494" i="1"/>
  <c r="AA1494" i="1" s="1"/>
  <c r="AH1494" i="1" s="1"/>
  <c r="C1495" i="1"/>
  <c r="J1478" i="1" l="1"/>
  <c r="Y1495" i="1"/>
  <c r="D1494" i="1" s="1"/>
  <c r="I1496" i="1"/>
  <c r="H1496" i="1" s="1"/>
  <c r="C1496" i="1"/>
  <c r="Z1495" i="1"/>
  <c r="AJ1496" i="1"/>
  <c r="X1496" i="1"/>
  <c r="A1497" i="1"/>
  <c r="K1496" i="1"/>
  <c r="F1479" i="1"/>
  <c r="O1479" i="1" s="1"/>
  <c r="R1479" i="1" s="1"/>
  <c r="AC1480" i="1"/>
  <c r="AE1480" i="1" s="1"/>
  <c r="G1480" i="1"/>
  <c r="D1486" i="1"/>
  <c r="D1490" i="1"/>
  <c r="D1492" i="1"/>
  <c r="D1488" i="1"/>
  <c r="AB1501" i="1"/>
  <c r="T1476" i="1"/>
  <c r="AF1476" i="1" s="1"/>
  <c r="S1477" i="1"/>
  <c r="D1493" i="1"/>
  <c r="M1481" i="1"/>
  <c r="N1481" i="1" s="1"/>
  <c r="P1481" i="1"/>
  <c r="Q1481" i="1"/>
  <c r="L1482" i="1"/>
  <c r="D1491" i="1" l="1"/>
  <c r="AC1481" i="1"/>
  <c r="AE1481" i="1" s="1"/>
  <c r="G1481" i="1"/>
  <c r="E1492" i="1"/>
  <c r="F1480" i="1"/>
  <c r="J1480" i="1" s="1"/>
  <c r="C1497" i="1"/>
  <c r="Z1496" i="1"/>
  <c r="AA1496" i="1" s="1"/>
  <c r="AH1496" i="1" s="1"/>
  <c r="AJ1497" i="1"/>
  <c r="I1497" i="1"/>
  <c r="H1497" i="1" s="1"/>
  <c r="Y1496" i="1"/>
  <c r="M1482" i="1"/>
  <c r="N1482" i="1" s="1"/>
  <c r="P1482" i="1"/>
  <c r="Q1482" i="1"/>
  <c r="L1483" i="1"/>
  <c r="E1493" i="1"/>
  <c r="AB1502" i="1"/>
  <c r="E1490" i="1"/>
  <c r="E1496" i="1"/>
  <c r="T1477" i="1"/>
  <c r="AF1477" i="1" s="1"/>
  <c r="S1478" i="1"/>
  <c r="E1491" i="1"/>
  <c r="E1486" i="1"/>
  <c r="J1479" i="1"/>
  <c r="E1488" i="1"/>
  <c r="E1494" i="1"/>
  <c r="X1497" i="1"/>
  <c r="K1497" i="1"/>
  <c r="A1498" i="1"/>
  <c r="D1495" i="1"/>
  <c r="D1160" i="1"/>
  <c r="D1161" i="1"/>
  <c r="D1162" i="1"/>
  <c r="D1163" i="1"/>
  <c r="D1164" i="1"/>
  <c r="D1165" i="1"/>
  <c r="D1167" i="1"/>
  <c r="D1166" i="1"/>
  <c r="D1168" i="1"/>
  <c r="D1169" i="1"/>
  <c r="D1170" i="1"/>
  <c r="D1171" i="1"/>
  <c r="D1173" i="1"/>
  <c r="D1174" i="1"/>
  <c r="D1172" i="1"/>
  <c r="D1175" i="1"/>
  <c r="D1176" i="1"/>
  <c r="D1177" i="1"/>
  <c r="D1179" i="1"/>
  <c r="D1180" i="1"/>
  <c r="D1178" i="1"/>
  <c r="D1183" i="1"/>
  <c r="D1182" i="1"/>
  <c r="D1181" i="1"/>
  <c r="D1185" i="1"/>
  <c r="D1184" i="1"/>
  <c r="D1186" i="1"/>
  <c r="D1187" i="1"/>
  <c r="D1188" i="1"/>
  <c r="D1190" i="1"/>
  <c r="D1189" i="1"/>
  <c r="D1191" i="1"/>
  <c r="D1193" i="1"/>
  <c r="D1192" i="1"/>
  <c r="D1195" i="1"/>
  <c r="D1194" i="1"/>
  <c r="D1198" i="1"/>
  <c r="D1196" i="1"/>
  <c r="D1197" i="1"/>
  <c r="D1199" i="1"/>
  <c r="D1200" i="1"/>
  <c r="D1201" i="1"/>
  <c r="D1203" i="1"/>
  <c r="D1202" i="1"/>
  <c r="D1204" i="1"/>
  <c r="D1205" i="1"/>
  <c r="D1207" i="1"/>
  <c r="D1206" i="1"/>
  <c r="D1209" i="1"/>
  <c r="D1208" i="1"/>
  <c r="D1210" i="1"/>
  <c r="D1215" i="1"/>
  <c r="D1211" i="1"/>
  <c r="D1214" i="1"/>
  <c r="D1213" i="1"/>
  <c r="D1212" i="1"/>
  <c r="D1216" i="1"/>
  <c r="D1218" i="1"/>
  <c r="D1217" i="1"/>
  <c r="D1219" i="1"/>
  <c r="D1220" i="1"/>
  <c r="D1222" i="1"/>
  <c r="D1221" i="1"/>
  <c r="D1223" i="1"/>
  <c r="D1225" i="1"/>
  <c r="D1224" i="1"/>
  <c r="D1227" i="1"/>
  <c r="D1226" i="1"/>
  <c r="D1228" i="1"/>
  <c r="D1230" i="1"/>
  <c r="D1231" i="1"/>
  <c r="D1229" i="1"/>
  <c r="D1232" i="1"/>
  <c r="D1233" i="1"/>
  <c r="D1234" i="1"/>
  <c r="D1235" i="1"/>
  <c r="D1237" i="1"/>
  <c r="D1236" i="1"/>
  <c r="D1239" i="1"/>
  <c r="D1238" i="1"/>
  <c r="D1240" i="1"/>
  <c r="D1241" i="1"/>
  <c r="D1242" i="1"/>
  <c r="D1245" i="1"/>
  <c r="D1244" i="1"/>
  <c r="D1243" i="1"/>
  <c r="D1247" i="1"/>
  <c r="D1246" i="1"/>
  <c r="D1249" i="1"/>
  <c r="D1251" i="1"/>
  <c r="D1253" i="1"/>
  <c r="D1248" i="1"/>
  <c r="D1250" i="1"/>
  <c r="D1255" i="1"/>
  <c r="D1252" i="1"/>
  <c r="D1254" i="1"/>
  <c r="D1259" i="1"/>
  <c r="D1257" i="1"/>
  <c r="D1258" i="1"/>
  <c r="D1256" i="1"/>
  <c r="D1260" i="1"/>
  <c r="D1261" i="1"/>
  <c r="D1262" i="1"/>
  <c r="D1263" i="1"/>
  <c r="D1267" i="1"/>
  <c r="D1264" i="1"/>
  <c r="D1265" i="1"/>
  <c r="D1266" i="1"/>
  <c r="D1269" i="1"/>
  <c r="D1268" i="1"/>
  <c r="D1271" i="1"/>
  <c r="D1270" i="1"/>
  <c r="D1273" i="1"/>
  <c r="D1275" i="1"/>
  <c r="D1272" i="1"/>
  <c r="D1274" i="1"/>
  <c r="D1277" i="1"/>
  <c r="D1276" i="1"/>
  <c r="D1280" i="1"/>
  <c r="D1279" i="1"/>
  <c r="D1278" i="1"/>
  <c r="D1281" i="1"/>
  <c r="D1283" i="1"/>
  <c r="D1282" i="1"/>
  <c r="D1286" i="1"/>
  <c r="D1285" i="1"/>
  <c r="D1284" i="1"/>
  <c r="D1287" i="1"/>
  <c r="D1288" i="1"/>
  <c r="D1289" i="1"/>
  <c r="D1290" i="1"/>
  <c r="D1292" i="1"/>
  <c r="D1295" i="1"/>
  <c r="D1291" i="1"/>
  <c r="D1294" i="1"/>
  <c r="D1293" i="1"/>
  <c r="D1300" i="1"/>
  <c r="D1296" i="1"/>
  <c r="D1297" i="1"/>
  <c r="D1298" i="1"/>
  <c r="D1299" i="1"/>
  <c r="D1302" i="1"/>
  <c r="D1301" i="1"/>
  <c r="D1305" i="1"/>
  <c r="D1303" i="1"/>
  <c r="D1304" i="1"/>
  <c r="D1306" i="1"/>
  <c r="D1307" i="1"/>
  <c r="D1308" i="1"/>
  <c r="D1309" i="1"/>
  <c r="D1312" i="1"/>
  <c r="D1313" i="1"/>
  <c r="D1311" i="1"/>
  <c r="D1310" i="1"/>
  <c r="D1315" i="1"/>
  <c r="D1314" i="1"/>
  <c r="D1317" i="1"/>
  <c r="D1316" i="1"/>
  <c r="D1319" i="1"/>
  <c r="D1318" i="1"/>
  <c r="D1320" i="1"/>
  <c r="D1324" i="1"/>
  <c r="D1321" i="1"/>
  <c r="D1322" i="1"/>
  <c r="D1325" i="1"/>
  <c r="D1323" i="1"/>
  <c r="D1326" i="1"/>
  <c r="D1327" i="1"/>
  <c r="D1330" i="1"/>
  <c r="D1329" i="1"/>
  <c r="D1328" i="1"/>
  <c r="D1333" i="1"/>
  <c r="D1332" i="1"/>
  <c r="D1331" i="1"/>
  <c r="D1335" i="1"/>
  <c r="D1336" i="1"/>
  <c r="D1334" i="1"/>
  <c r="D1337" i="1"/>
  <c r="D1338" i="1"/>
  <c r="D1339" i="1"/>
  <c r="D1340" i="1"/>
  <c r="D1342" i="1"/>
  <c r="D1341" i="1"/>
  <c r="D1343" i="1"/>
  <c r="D1344" i="1"/>
  <c r="D1345" i="1"/>
  <c r="D1346" i="1"/>
  <c r="D1347" i="1"/>
  <c r="D1348" i="1"/>
  <c r="D1349" i="1"/>
  <c r="D1350" i="1"/>
  <c r="D1353" i="1"/>
  <c r="D1351" i="1"/>
  <c r="D1352" i="1"/>
  <c r="D1356" i="1"/>
  <c r="D1354" i="1"/>
  <c r="D1355" i="1"/>
  <c r="D1357" i="1"/>
  <c r="D1358" i="1"/>
  <c r="D1359" i="1"/>
  <c r="D1363" i="1"/>
  <c r="D1364" i="1"/>
  <c r="D1360" i="1"/>
  <c r="D1361" i="1"/>
  <c r="D1362" i="1"/>
  <c r="D1365" i="1"/>
  <c r="D1366" i="1"/>
  <c r="D1367" i="1"/>
  <c r="D1368" i="1"/>
  <c r="D1369" i="1"/>
  <c r="D1371" i="1"/>
  <c r="D1370" i="1"/>
  <c r="D1373" i="1"/>
  <c r="D1372" i="1"/>
  <c r="D1375" i="1"/>
  <c r="D1374" i="1"/>
  <c r="D1376" i="1"/>
  <c r="D1378" i="1"/>
  <c r="D1377" i="1"/>
  <c r="D1379" i="1"/>
  <c r="D1381" i="1"/>
  <c r="D1380" i="1"/>
  <c r="D1385" i="1"/>
  <c r="D1382" i="1"/>
  <c r="D1383" i="1"/>
  <c r="D1384" i="1"/>
  <c r="D1388" i="1"/>
  <c r="D1387" i="1"/>
  <c r="D1386" i="1"/>
  <c r="D1391" i="1"/>
  <c r="D1389" i="1"/>
  <c r="D1390" i="1"/>
  <c r="D1392" i="1"/>
  <c r="D1393" i="1"/>
  <c r="D1396" i="1"/>
  <c r="D1394" i="1"/>
  <c r="D1395" i="1"/>
  <c r="D1397" i="1"/>
  <c r="D1399" i="1"/>
  <c r="D1402" i="1"/>
  <c r="D1398" i="1"/>
  <c r="D1401" i="1"/>
  <c r="D1400" i="1"/>
  <c r="D1403" i="1"/>
  <c r="D1404" i="1"/>
  <c r="D1405" i="1"/>
  <c r="D1408" i="1"/>
  <c r="D1406" i="1"/>
  <c r="D1407" i="1"/>
  <c r="D1409" i="1"/>
  <c r="D1410" i="1"/>
  <c r="D1412" i="1"/>
  <c r="D1414" i="1"/>
  <c r="D1411" i="1"/>
  <c r="D1416" i="1"/>
  <c r="D1413" i="1"/>
  <c r="D1415" i="1"/>
  <c r="D1417" i="1"/>
  <c r="D1419" i="1"/>
  <c r="D1418" i="1"/>
  <c r="D1421" i="1"/>
  <c r="D1422" i="1"/>
  <c r="D1420" i="1"/>
  <c r="D1423" i="1"/>
  <c r="D1424" i="1"/>
  <c r="D1426" i="1"/>
  <c r="D1425" i="1"/>
  <c r="D1429" i="1"/>
  <c r="D1428" i="1"/>
  <c r="D1427" i="1"/>
  <c r="D1434" i="1"/>
  <c r="D1432" i="1"/>
  <c r="D1430" i="1"/>
  <c r="D1431" i="1"/>
  <c r="D1433" i="1"/>
  <c r="D1435" i="1"/>
  <c r="D1436" i="1"/>
  <c r="D1437" i="1"/>
  <c r="D1439" i="1"/>
  <c r="D1440" i="1"/>
  <c r="D1438" i="1"/>
  <c r="D1441" i="1"/>
  <c r="D1442" i="1"/>
  <c r="D1445" i="1"/>
  <c r="D1444" i="1"/>
  <c r="D1443" i="1"/>
  <c r="D1446" i="1"/>
  <c r="D1447" i="1"/>
  <c r="D1448" i="1"/>
  <c r="D1449" i="1"/>
  <c r="D1451" i="1"/>
  <c r="D1450" i="1"/>
  <c r="D1455" i="1"/>
  <c r="D1452" i="1"/>
  <c r="D1454" i="1"/>
  <c r="D1453" i="1"/>
  <c r="D1457" i="1"/>
  <c r="D1456" i="1"/>
  <c r="D1459" i="1"/>
  <c r="D1458" i="1"/>
  <c r="D1461" i="1"/>
  <c r="D1460" i="1"/>
  <c r="D1462" i="1"/>
  <c r="D1463" i="1"/>
  <c r="D1465" i="1"/>
  <c r="D1464" i="1"/>
  <c r="D1466" i="1"/>
  <c r="D1469" i="1"/>
  <c r="D1468" i="1"/>
  <c r="D1470" i="1"/>
  <c r="D1467" i="1"/>
  <c r="D1471" i="1"/>
  <c r="D1474" i="1"/>
  <c r="D1472" i="1"/>
  <c r="D1473" i="1"/>
  <c r="D1475" i="1"/>
  <c r="D1476" i="1"/>
  <c r="D1478" i="1"/>
  <c r="D1477" i="1"/>
  <c r="D1481" i="1"/>
  <c r="D1479" i="1"/>
  <c r="D1480" i="1"/>
  <c r="D1482" i="1"/>
  <c r="D1484" i="1"/>
  <c r="D1483" i="1"/>
  <c r="D1485" i="1"/>
  <c r="D1489" i="1"/>
  <c r="D1487" i="1"/>
  <c r="E1487" i="1" l="1"/>
  <c r="U1475" i="1"/>
  <c r="E1475" i="1"/>
  <c r="V1475" i="1" s="1"/>
  <c r="U1469" i="1"/>
  <c r="E1469" i="1"/>
  <c r="V1469" i="1" s="1"/>
  <c r="E1483" i="1"/>
  <c r="E1479" i="1"/>
  <c r="V1479" i="1" s="1"/>
  <c r="U1476" i="1"/>
  <c r="E1476" i="1"/>
  <c r="V1476" i="1" s="1"/>
  <c r="U1474" i="1"/>
  <c r="E1474" i="1"/>
  <c r="V1474" i="1" s="1"/>
  <c r="U1468" i="1"/>
  <c r="E1468" i="1"/>
  <c r="V1468" i="1" s="1"/>
  <c r="U1465" i="1"/>
  <c r="E1465" i="1"/>
  <c r="V1465" i="1" s="1"/>
  <c r="U1461" i="1"/>
  <c r="E1461" i="1"/>
  <c r="V1461" i="1" s="1"/>
  <c r="U1457" i="1"/>
  <c r="E1457" i="1"/>
  <c r="V1457" i="1" s="1"/>
  <c r="U1455" i="1"/>
  <c r="E1455" i="1"/>
  <c r="V1455" i="1" s="1"/>
  <c r="U1448" i="1"/>
  <c r="E1448" i="1"/>
  <c r="V1448" i="1" s="1"/>
  <c r="U1444" i="1"/>
  <c r="E1444" i="1"/>
  <c r="V1444" i="1" s="1"/>
  <c r="U1438" i="1"/>
  <c r="E1438" i="1"/>
  <c r="V1438" i="1" s="1"/>
  <c r="U1436" i="1"/>
  <c r="E1436" i="1"/>
  <c r="V1436" i="1" s="1"/>
  <c r="U1430" i="1"/>
  <c r="E1430" i="1"/>
  <c r="V1430" i="1" s="1"/>
  <c r="U1428" i="1"/>
  <c r="E1428" i="1"/>
  <c r="V1428" i="1" s="1"/>
  <c r="U1424" i="1"/>
  <c r="E1424" i="1"/>
  <c r="V1424" i="1" s="1"/>
  <c r="U1421" i="1"/>
  <c r="E1421" i="1"/>
  <c r="V1421" i="1" s="1"/>
  <c r="U1415" i="1"/>
  <c r="E1415" i="1"/>
  <c r="V1415" i="1" s="1"/>
  <c r="U1414" i="1"/>
  <c r="E1414" i="1"/>
  <c r="V1414" i="1" s="1"/>
  <c r="U1407" i="1"/>
  <c r="E1407" i="1"/>
  <c r="V1407" i="1" s="1"/>
  <c r="U1404" i="1"/>
  <c r="E1404" i="1"/>
  <c r="V1404" i="1" s="1"/>
  <c r="U1398" i="1"/>
  <c r="E1398" i="1"/>
  <c r="V1398" i="1" s="1"/>
  <c r="U1395" i="1"/>
  <c r="E1395" i="1"/>
  <c r="V1395" i="1" s="1"/>
  <c r="U1392" i="1"/>
  <c r="E1392" i="1"/>
  <c r="V1392" i="1" s="1"/>
  <c r="U1386" i="1"/>
  <c r="E1386" i="1"/>
  <c r="V1386" i="1" s="1"/>
  <c r="U1383" i="1"/>
  <c r="E1383" i="1"/>
  <c r="V1383" i="1" s="1"/>
  <c r="U1381" i="1"/>
  <c r="E1381" i="1"/>
  <c r="V1381" i="1" s="1"/>
  <c r="U1376" i="1"/>
  <c r="E1376" i="1"/>
  <c r="V1376" i="1" s="1"/>
  <c r="U1373" i="1"/>
  <c r="E1373" i="1"/>
  <c r="V1373" i="1" s="1"/>
  <c r="U1368" i="1"/>
  <c r="E1368" i="1"/>
  <c r="V1368" i="1" s="1"/>
  <c r="U1362" i="1"/>
  <c r="E1362" i="1"/>
  <c r="V1362" i="1" s="1"/>
  <c r="U1363" i="1"/>
  <c r="E1363" i="1"/>
  <c r="V1363" i="1" s="1"/>
  <c r="U1355" i="1"/>
  <c r="E1355" i="1"/>
  <c r="V1355" i="1" s="1"/>
  <c r="U1351" i="1"/>
  <c r="E1351" i="1"/>
  <c r="V1351" i="1" s="1"/>
  <c r="U1348" i="1"/>
  <c r="E1348" i="1"/>
  <c r="V1348" i="1" s="1"/>
  <c r="U1344" i="1"/>
  <c r="E1344" i="1"/>
  <c r="V1344" i="1" s="1"/>
  <c r="U1340" i="1"/>
  <c r="E1340" i="1"/>
  <c r="V1340" i="1" s="1"/>
  <c r="U1334" i="1"/>
  <c r="E1334" i="1"/>
  <c r="V1334" i="1" s="1"/>
  <c r="U1332" i="1"/>
  <c r="E1332" i="1"/>
  <c r="V1332" i="1" s="1"/>
  <c r="U1330" i="1"/>
  <c r="E1330" i="1"/>
  <c r="V1330" i="1" s="1"/>
  <c r="U1325" i="1"/>
  <c r="E1325" i="1"/>
  <c r="V1325" i="1" s="1"/>
  <c r="U1320" i="1"/>
  <c r="E1320" i="1"/>
  <c r="V1320" i="1" s="1"/>
  <c r="U1317" i="1"/>
  <c r="E1317" i="1"/>
  <c r="V1317" i="1" s="1"/>
  <c r="U1311" i="1"/>
  <c r="E1311" i="1"/>
  <c r="V1311" i="1" s="1"/>
  <c r="U1308" i="1"/>
  <c r="E1308" i="1"/>
  <c r="V1308" i="1" s="1"/>
  <c r="U1303" i="1"/>
  <c r="E1303" i="1"/>
  <c r="V1303" i="1" s="1"/>
  <c r="U1299" i="1"/>
  <c r="E1299" i="1"/>
  <c r="V1299" i="1" s="1"/>
  <c r="U1300" i="1"/>
  <c r="E1300" i="1"/>
  <c r="V1300" i="1" s="1"/>
  <c r="U1295" i="1"/>
  <c r="E1295" i="1"/>
  <c r="V1295" i="1" s="1"/>
  <c r="U1288" i="1"/>
  <c r="E1288" i="1"/>
  <c r="V1288" i="1" s="1"/>
  <c r="U1286" i="1"/>
  <c r="E1286" i="1"/>
  <c r="V1286" i="1" s="1"/>
  <c r="U1278" i="1"/>
  <c r="E1278" i="1"/>
  <c r="V1278" i="1" s="1"/>
  <c r="U1277" i="1"/>
  <c r="E1277" i="1"/>
  <c r="V1277" i="1" s="1"/>
  <c r="U1273" i="1"/>
  <c r="E1273" i="1"/>
  <c r="V1273" i="1" s="1"/>
  <c r="U1269" i="1"/>
  <c r="E1269" i="1"/>
  <c r="V1269" i="1" s="1"/>
  <c r="U1267" i="1"/>
  <c r="E1267" i="1"/>
  <c r="V1267" i="1" s="1"/>
  <c r="U1260" i="1"/>
  <c r="E1260" i="1"/>
  <c r="V1260" i="1" s="1"/>
  <c r="U1259" i="1"/>
  <c r="E1259" i="1"/>
  <c r="V1259" i="1" s="1"/>
  <c r="U1250" i="1"/>
  <c r="E1250" i="1"/>
  <c r="V1250" i="1" s="1"/>
  <c r="U1249" i="1"/>
  <c r="E1249" i="1"/>
  <c r="V1249" i="1" s="1"/>
  <c r="U1244" i="1"/>
  <c r="E1244" i="1"/>
  <c r="V1244" i="1" s="1"/>
  <c r="U1240" i="1"/>
  <c r="E1240" i="1"/>
  <c r="V1240" i="1" s="1"/>
  <c r="U1237" i="1"/>
  <c r="E1237" i="1"/>
  <c r="V1237" i="1" s="1"/>
  <c r="U1232" i="1"/>
  <c r="E1232" i="1"/>
  <c r="V1232" i="1" s="1"/>
  <c r="U1228" i="1"/>
  <c r="E1228" i="1"/>
  <c r="V1228" i="1" s="1"/>
  <c r="U1225" i="1"/>
  <c r="E1225" i="1"/>
  <c r="V1225" i="1" s="1"/>
  <c r="U1220" i="1"/>
  <c r="E1220" i="1"/>
  <c r="V1220" i="1" s="1"/>
  <c r="U1216" i="1"/>
  <c r="E1216" i="1"/>
  <c r="V1216" i="1" s="1"/>
  <c r="U1211" i="1"/>
  <c r="E1211" i="1"/>
  <c r="V1211" i="1" s="1"/>
  <c r="U1209" i="1"/>
  <c r="E1209" i="1"/>
  <c r="V1209" i="1" s="1"/>
  <c r="U1204" i="1"/>
  <c r="E1204" i="1"/>
  <c r="V1204" i="1" s="1"/>
  <c r="U1200" i="1"/>
  <c r="E1200" i="1"/>
  <c r="V1200" i="1" s="1"/>
  <c r="U1198" i="1"/>
  <c r="E1198" i="1"/>
  <c r="V1198" i="1" s="1"/>
  <c r="U1193" i="1"/>
  <c r="E1193" i="1"/>
  <c r="V1193" i="1" s="1"/>
  <c r="U1188" i="1"/>
  <c r="E1188" i="1"/>
  <c r="V1188" i="1" s="1"/>
  <c r="U1185" i="1"/>
  <c r="E1185" i="1"/>
  <c r="V1185" i="1" s="1"/>
  <c r="U1178" i="1"/>
  <c r="E1178" i="1"/>
  <c r="V1178" i="1" s="1"/>
  <c r="U1176" i="1"/>
  <c r="E1176" i="1"/>
  <c r="V1176" i="1" s="1"/>
  <c r="U1173" i="1"/>
  <c r="E1173" i="1"/>
  <c r="V1173" i="1" s="1"/>
  <c r="U1168" i="1"/>
  <c r="E1168" i="1"/>
  <c r="V1168" i="1" s="1"/>
  <c r="U1164" i="1"/>
  <c r="E1164" i="1"/>
  <c r="V1164" i="1" s="1"/>
  <c r="U1160" i="1"/>
  <c r="E1160" i="1"/>
  <c r="V1160" i="1" s="1"/>
  <c r="E1497" i="1"/>
  <c r="U1471" i="1"/>
  <c r="E1471" i="1"/>
  <c r="V1471" i="1" s="1"/>
  <c r="U1453" i="1"/>
  <c r="E1453" i="1"/>
  <c r="V1453" i="1" s="1"/>
  <c r="U1447" i="1"/>
  <c r="E1447" i="1"/>
  <c r="V1447" i="1" s="1"/>
  <c r="U1440" i="1"/>
  <c r="E1440" i="1"/>
  <c r="V1440" i="1" s="1"/>
  <c r="U1432" i="1"/>
  <c r="E1432" i="1"/>
  <c r="V1432" i="1" s="1"/>
  <c r="U1423" i="1"/>
  <c r="E1423" i="1"/>
  <c r="V1423" i="1" s="1"/>
  <c r="U1413" i="1"/>
  <c r="E1413" i="1"/>
  <c r="V1413" i="1" s="1"/>
  <c r="U1406" i="1"/>
  <c r="E1406" i="1"/>
  <c r="V1406" i="1" s="1"/>
  <c r="U1402" i="1"/>
  <c r="E1402" i="1"/>
  <c r="V1402" i="1" s="1"/>
  <c r="U1394" i="1"/>
  <c r="E1394" i="1"/>
  <c r="V1394" i="1" s="1"/>
  <c r="U1390" i="1"/>
  <c r="E1390" i="1"/>
  <c r="V1390" i="1" s="1"/>
  <c r="U1387" i="1"/>
  <c r="E1387" i="1"/>
  <c r="V1387" i="1" s="1"/>
  <c r="U1382" i="1"/>
  <c r="E1382" i="1"/>
  <c r="V1382" i="1" s="1"/>
  <c r="U1379" i="1"/>
  <c r="E1379" i="1"/>
  <c r="V1379" i="1" s="1"/>
  <c r="U1374" i="1"/>
  <c r="E1374" i="1"/>
  <c r="V1374" i="1" s="1"/>
  <c r="U1370" i="1"/>
  <c r="E1370" i="1"/>
  <c r="V1370" i="1" s="1"/>
  <c r="U1367" i="1"/>
  <c r="E1367" i="1"/>
  <c r="V1367" i="1" s="1"/>
  <c r="U1361" i="1"/>
  <c r="E1361" i="1"/>
  <c r="V1361" i="1" s="1"/>
  <c r="U1359" i="1"/>
  <c r="E1359" i="1"/>
  <c r="V1359" i="1" s="1"/>
  <c r="U1354" i="1"/>
  <c r="E1354" i="1"/>
  <c r="V1354" i="1" s="1"/>
  <c r="U1353" i="1"/>
  <c r="E1353" i="1"/>
  <c r="V1353" i="1" s="1"/>
  <c r="U1347" i="1"/>
  <c r="E1347" i="1"/>
  <c r="V1347" i="1" s="1"/>
  <c r="U1343" i="1"/>
  <c r="E1343" i="1"/>
  <c r="V1343" i="1" s="1"/>
  <c r="U1339" i="1"/>
  <c r="E1339" i="1"/>
  <c r="V1339" i="1" s="1"/>
  <c r="U1336" i="1"/>
  <c r="E1336" i="1"/>
  <c r="V1336" i="1" s="1"/>
  <c r="U1333" i="1"/>
  <c r="E1333" i="1"/>
  <c r="V1333" i="1" s="1"/>
  <c r="U1327" i="1"/>
  <c r="E1327" i="1"/>
  <c r="V1327" i="1" s="1"/>
  <c r="U1322" i="1"/>
  <c r="E1322" i="1"/>
  <c r="V1322" i="1" s="1"/>
  <c r="U1318" i="1"/>
  <c r="E1318" i="1"/>
  <c r="V1318" i="1" s="1"/>
  <c r="U1314" i="1"/>
  <c r="E1314" i="1"/>
  <c r="V1314" i="1" s="1"/>
  <c r="U1313" i="1"/>
  <c r="E1313" i="1"/>
  <c r="V1313" i="1" s="1"/>
  <c r="U1307" i="1"/>
  <c r="E1307" i="1"/>
  <c r="V1307" i="1" s="1"/>
  <c r="U1305" i="1"/>
  <c r="E1305" i="1"/>
  <c r="V1305" i="1" s="1"/>
  <c r="U1298" i="1"/>
  <c r="E1298" i="1"/>
  <c r="V1298" i="1" s="1"/>
  <c r="U1293" i="1"/>
  <c r="E1293" i="1"/>
  <c r="V1293" i="1" s="1"/>
  <c r="U1292" i="1"/>
  <c r="E1292" i="1"/>
  <c r="V1292" i="1" s="1"/>
  <c r="U1287" i="1"/>
  <c r="E1287" i="1"/>
  <c r="V1287" i="1" s="1"/>
  <c r="U1282" i="1"/>
  <c r="E1282" i="1"/>
  <c r="V1282" i="1" s="1"/>
  <c r="U1279" i="1"/>
  <c r="E1279" i="1"/>
  <c r="V1279" i="1" s="1"/>
  <c r="U1274" i="1"/>
  <c r="E1274" i="1"/>
  <c r="V1274" i="1" s="1"/>
  <c r="U1270" i="1"/>
  <c r="E1270" i="1"/>
  <c r="V1270" i="1" s="1"/>
  <c r="U1266" i="1"/>
  <c r="E1266" i="1"/>
  <c r="V1266" i="1" s="1"/>
  <c r="U1263" i="1"/>
  <c r="E1263" i="1"/>
  <c r="V1263" i="1" s="1"/>
  <c r="U1256" i="1"/>
  <c r="E1256" i="1"/>
  <c r="V1256" i="1" s="1"/>
  <c r="U1254" i="1"/>
  <c r="E1254" i="1"/>
  <c r="V1254" i="1" s="1"/>
  <c r="U1248" i="1"/>
  <c r="E1248" i="1"/>
  <c r="V1248" i="1" s="1"/>
  <c r="U1246" i="1"/>
  <c r="E1246" i="1"/>
  <c r="V1246" i="1" s="1"/>
  <c r="U1245" i="1"/>
  <c r="E1245" i="1"/>
  <c r="V1245" i="1" s="1"/>
  <c r="U1238" i="1"/>
  <c r="E1238" i="1"/>
  <c r="V1238" i="1" s="1"/>
  <c r="U1235" i="1"/>
  <c r="E1235" i="1"/>
  <c r="V1235" i="1" s="1"/>
  <c r="U1229" i="1"/>
  <c r="E1229" i="1"/>
  <c r="V1229" i="1" s="1"/>
  <c r="U1226" i="1"/>
  <c r="E1226" i="1"/>
  <c r="V1226" i="1" s="1"/>
  <c r="U1223" i="1"/>
  <c r="E1223" i="1"/>
  <c r="V1223" i="1" s="1"/>
  <c r="U1219" i="1"/>
  <c r="E1219" i="1"/>
  <c r="V1219" i="1" s="1"/>
  <c r="U1212" i="1"/>
  <c r="E1212" i="1"/>
  <c r="V1212" i="1" s="1"/>
  <c r="U1215" i="1"/>
  <c r="E1215" i="1"/>
  <c r="V1215" i="1" s="1"/>
  <c r="U1206" i="1"/>
  <c r="E1206" i="1"/>
  <c r="V1206" i="1" s="1"/>
  <c r="U1202" i="1"/>
  <c r="E1202" i="1"/>
  <c r="V1202" i="1" s="1"/>
  <c r="U1199" i="1"/>
  <c r="E1199" i="1"/>
  <c r="V1199" i="1" s="1"/>
  <c r="U1194" i="1"/>
  <c r="E1194" i="1"/>
  <c r="V1194" i="1" s="1"/>
  <c r="U1191" i="1"/>
  <c r="E1191" i="1"/>
  <c r="V1191" i="1" s="1"/>
  <c r="U1187" i="1"/>
  <c r="E1187" i="1"/>
  <c r="V1187" i="1" s="1"/>
  <c r="U1181" i="1"/>
  <c r="E1181" i="1"/>
  <c r="V1181" i="1" s="1"/>
  <c r="U1180" i="1"/>
  <c r="E1180" i="1"/>
  <c r="V1180" i="1" s="1"/>
  <c r="U1175" i="1"/>
  <c r="E1175" i="1"/>
  <c r="V1175" i="1" s="1"/>
  <c r="U1171" i="1"/>
  <c r="E1171" i="1"/>
  <c r="V1171" i="1" s="1"/>
  <c r="U1166" i="1"/>
  <c r="E1166" i="1"/>
  <c r="V1166" i="1" s="1"/>
  <c r="U1163" i="1"/>
  <c r="E1163" i="1"/>
  <c r="V1163" i="1" s="1"/>
  <c r="E1495" i="1"/>
  <c r="Y1497" i="1"/>
  <c r="C1498" i="1"/>
  <c r="Z1497" i="1"/>
  <c r="AA1497" i="1" s="1"/>
  <c r="AH1497" i="1" s="1"/>
  <c r="AJ1498" i="1"/>
  <c r="I1498" i="1"/>
  <c r="H1498" i="1" s="1"/>
  <c r="AC1482" i="1"/>
  <c r="AE1482" i="1" s="1"/>
  <c r="G1482" i="1"/>
  <c r="O1480" i="1"/>
  <c r="R1480" i="1" s="1"/>
  <c r="E1481" i="1"/>
  <c r="U1463" i="1"/>
  <c r="E1463" i="1"/>
  <c r="V1463" i="1" s="1"/>
  <c r="U1450" i="1"/>
  <c r="E1450" i="1"/>
  <c r="V1450" i="1" s="1"/>
  <c r="U1445" i="1"/>
  <c r="E1445" i="1"/>
  <c r="V1445" i="1" s="1"/>
  <c r="U1435" i="1"/>
  <c r="E1435" i="1"/>
  <c r="V1435" i="1" s="1"/>
  <c r="U1429" i="1"/>
  <c r="E1429" i="1"/>
  <c r="V1429" i="1" s="1"/>
  <c r="U1418" i="1"/>
  <c r="E1418" i="1"/>
  <c r="V1418" i="1" s="1"/>
  <c r="U1412" i="1"/>
  <c r="E1412" i="1"/>
  <c r="V1412" i="1" s="1"/>
  <c r="U1403" i="1"/>
  <c r="E1403" i="1"/>
  <c r="V1403" i="1" s="1"/>
  <c r="E1489" i="1"/>
  <c r="E1482" i="1"/>
  <c r="U1477" i="1"/>
  <c r="E1477" i="1"/>
  <c r="V1477" i="1" s="1"/>
  <c r="U1473" i="1"/>
  <c r="E1473" i="1"/>
  <c r="V1473" i="1" s="1"/>
  <c r="U1467" i="1"/>
  <c r="E1467" i="1"/>
  <c r="V1467" i="1" s="1"/>
  <c r="U1466" i="1"/>
  <c r="E1466" i="1"/>
  <c r="V1466" i="1" s="1"/>
  <c r="U1462" i="1"/>
  <c r="E1462" i="1"/>
  <c r="V1462" i="1" s="1"/>
  <c r="U1459" i="1"/>
  <c r="E1459" i="1"/>
  <c r="V1459" i="1" s="1"/>
  <c r="U1454" i="1"/>
  <c r="E1454" i="1"/>
  <c r="V1454" i="1" s="1"/>
  <c r="U1451" i="1"/>
  <c r="E1451" i="1"/>
  <c r="V1451" i="1" s="1"/>
  <c r="U1446" i="1"/>
  <c r="E1446" i="1"/>
  <c r="V1446" i="1" s="1"/>
  <c r="U1442" i="1"/>
  <c r="E1442" i="1"/>
  <c r="V1442" i="1" s="1"/>
  <c r="U1439" i="1"/>
  <c r="E1439" i="1"/>
  <c r="V1439" i="1" s="1"/>
  <c r="U1433" i="1"/>
  <c r="E1433" i="1"/>
  <c r="V1433" i="1" s="1"/>
  <c r="U1434" i="1"/>
  <c r="E1434" i="1"/>
  <c r="V1434" i="1" s="1"/>
  <c r="U1425" i="1"/>
  <c r="E1425" i="1"/>
  <c r="V1425" i="1" s="1"/>
  <c r="U1420" i="1"/>
  <c r="E1420" i="1"/>
  <c r="V1420" i="1" s="1"/>
  <c r="U1419" i="1"/>
  <c r="E1419" i="1"/>
  <c r="V1419" i="1" s="1"/>
  <c r="U1416" i="1"/>
  <c r="E1416" i="1"/>
  <c r="V1416" i="1" s="1"/>
  <c r="U1410" i="1"/>
  <c r="E1410" i="1"/>
  <c r="V1410" i="1" s="1"/>
  <c r="U1408" i="1"/>
  <c r="E1408" i="1"/>
  <c r="V1408" i="1" s="1"/>
  <c r="U1400" i="1"/>
  <c r="E1400" i="1"/>
  <c r="V1400" i="1" s="1"/>
  <c r="U1399" i="1"/>
  <c r="E1399" i="1"/>
  <c r="V1399" i="1" s="1"/>
  <c r="U1396" i="1"/>
  <c r="E1396" i="1"/>
  <c r="V1396" i="1" s="1"/>
  <c r="U1389" i="1"/>
  <c r="E1389" i="1"/>
  <c r="V1389" i="1" s="1"/>
  <c r="U1388" i="1"/>
  <c r="E1388" i="1"/>
  <c r="V1388" i="1" s="1"/>
  <c r="U1385" i="1"/>
  <c r="E1385" i="1"/>
  <c r="V1385" i="1" s="1"/>
  <c r="U1377" i="1"/>
  <c r="E1377" i="1"/>
  <c r="V1377" i="1" s="1"/>
  <c r="U1375" i="1"/>
  <c r="E1375" i="1"/>
  <c r="V1375" i="1" s="1"/>
  <c r="U1371" i="1"/>
  <c r="E1371" i="1"/>
  <c r="V1371" i="1" s="1"/>
  <c r="U1366" i="1"/>
  <c r="E1366" i="1"/>
  <c r="V1366" i="1" s="1"/>
  <c r="U1360" i="1"/>
  <c r="E1360" i="1"/>
  <c r="V1360" i="1" s="1"/>
  <c r="U1358" i="1"/>
  <c r="E1358" i="1"/>
  <c r="V1358" i="1" s="1"/>
  <c r="U1356" i="1"/>
  <c r="E1356" i="1"/>
  <c r="V1356" i="1" s="1"/>
  <c r="U1350" i="1"/>
  <c r="E1350" i="1"/>
  <c r="V1350" i="1" s="1"/>
  <c r="U1346" i="1"/>
  <c r="E1346" i="1"/>
  <c r="V1346" i="1" s="1"/>
  <c r="U1341" i="1"/>
  <c r="E1341" i="1"/>
  <c r="V1341" i="1" s="1"/>
  <c r="U1338" i="1"/>
  <c r="E1338" i="1"/>
  <c r="V1338" i="1" s="1"/>
  <c r="U1335" i="1"/>
  <c r="E1335" i="1"/>
  <c r="V1335" i="1" s="1"/>
  <c r="U1328" i="1"/>
  <c r="E1328" i="1"/>
  <c r="V1328" i="1" s="1"/>
  <c r="U1326" i="1"/>
  <c r="E1326" i="1"/>
  <c r="V1326" i="1" s="1"/>
  <c r="U1321" i="1"/>
  <c r="E1321" i="1"/>
  <c r="V1321" i="1" s="1"/>
  <c r="U1319" i="1"/>
  <c r="E1319" i="1"/>
  <c r="V1319" i="1" s="1"/>
  <c r="U1315" i="1"/>
  <c r="E1315" i="1"/>
  <c r="V1315" i="1" s="1"/>
  <c r="U1312" i="1"/>
  <c r="E1312" i="1"/>
  <c r="V1312" i="1" s="1"/>
  <c r="U1306" i="1"/>
  <c r="E1306" i="1"/>
  <c r="V1306" i="1" s="1"/>
  <c r="U1301" i="1"/>
  <c r="E1301" i="1"/>
  <c r="V1301" i="1" s="1"/>
  <c r="U1297" i="1"/>
  <c r="E1297" i="1"/>
  <c r="V1297" i="1" s="1"/>
  <c r="U1294" i="1"/>
  <c r="E1294" i="1"/>
  <c r="V1294" i="1" s="1"/>
  <c r="U1290" i="1"/>
  <c r="E1290" i="1"/>
  <c r="V1290" i="1" s="1"/>
  <c r="U1284" i="1"/>
  <c r="E1284" i="1"/>
  <c r="V1284" i="1" s="1"/>
  <c r="U1283" i="1"/>
  <c r="E1283" i="1"/>
  <c r="V1283" i="1" s="1"/>
  <c r="U1280" i="1"/>
  <c r="E1280" i="1"/>
  <c r="V1280" i="1" s="1"/>
  <c r="U1272" i="1"/>
  <c r="E1272" i="1"/>
  <c r="V1272" i="1" s="1"/>
  <c r="U1271" i="1"/>
  <c r="E1271" i="1"/>
  <c r="V1271" i="1" s="1"/>
  <c r="U1265" i="1"/>
  <c r="E1265" i="1"/>
  <c r="V1265" i="1" s="1"/>
  <c r="U1262" i="1"/>
  <c r="E1262" i="1"/>
  <c r="V1262" i="1" s="1"/>
  <c r="U1258" i="1"/>
  <c r="E1258" i="1"/>
  <c r="V1258" i="1" s="1"/>
  <c r="U1252" i="1"/>
  <c r="E1252" i="1"/>
  <c r="V1252" i="1" s="1"/>
  <c r="U1253" i="1"/>
  <c r="E1253" i="1"/>
  <c r="V1253" i="1" s="1"/>
  <c r="U1247" i="1"/>
  <c r="E1247" i="1"/>
  <c r="V1247" i="1" s="1"/>
  <c r="U1242" i="1"/>
  <c r="E1242" i="1"/>
  <c r="V1242" i="1" s="1"/>
  <c r="U1239" i="1"/>
  <c r="E1239" i="1"/>
  <c r="V1239" i="1" s="1"/>
  <c r="U1234" i="1"/>
  <c r="E1234" i="1"/>
  <c r="V1234" i="1" s="1"/>
  <c r="U1231" i="1"/>
  <c r="E1231" i="1"/>
  <c r="V1231" i="1" s="1"/>
  <c r="U1227" i="1"/>
  <c r="E1227" i="1"/>
  <c r="V1227" i="1" s="1"/>
  <c r="U1221" i="1"/>
  <c r="E1221" i="1"/>
  <c r="V1221" i="1" s="1"/>
  <c r="U1217" i="1"/>
  <c r="E1217" i="1"/>
  <c r="V1217" i="1" s="1"/>
  <c r="U1213" i="1"/>
  <c r="E1213" i="1"/>
  <c r="V1213" i="1" s="1"/>
  <c r="U1210" i="1"/>
  <c r="E1210" i="1"/>
  <c r="V1210" i="1" s="1"/>
  <c r="U1207" i="1"/>
  <c r="E1207" i="1"/>
  <c r="V1207" i="1" s="1"/>
  <c r="U1203" i="1"/>
  <c r="E1203" i="1"/>
  <c r="V1203" i="1" s="1"/>
  <c r="U1197" i="1"/>
  <c r="E1197" i="1"/>
  <c r="V1197" i="1" s="1"/>
  <c r="U1195" i="1"/>
  <c r="E1195" i="1"/>
  <c r="V1195" i="1" s="1"/>
  <c r="U1189" i="1"/>
  <c r="E1189" i="1"/>
  <c r="V1189" i="1" s="1"/>
  <c r="U1186" i="1"/>
  <c r="E1186" i="1"/>
  <c r="V1186" i="1" s="1"/>
  <c r="U1182" i="1"/>
  <c r="E1182" i="1"/>
  <c r="V1182" i="1" s="1"/>
  <c r="U1179" i="1"/>
  <c r="E1179" i="1"/>
  <c r="V1179" i="1" s="1"/>
  <c r="U1172" i="1"/>
  <c r="E1172" i="1"/>
  <c r="V1172" i="1" s="1"/>
  <c r="U1170" i="1"/>
  <c r="E1170" i="1"/>
  <c r="V1170" i="1" s="1"/>
  <c r="U1167" i="1"/>
  <c r="E1167" i="1"/>
  <c r="V1167" i="1" s="1"/>
  <c r="U1162" i="1"/>
  <c r="E1162" i="1"/>
  <c r="V1162" i="1" s="1"/>
  <c r="X1498" i="1"/>
  <c r="K1498" i="1"/>
  <c r="A1499" i="1"/>
  <c r="AB1503" i="1"/>
  <c r="M1483" i="1"/>
  <c r="N1483" i="1" s="1"/>
  <c r="P1483" i="1"/>
  <c r="Q1483" i="1"/>
  <c r="L1484" i="1"/>
  <c r="F1481" i="1"/>
  <c r="O1481" i="1" s="1"/>
  <c r="R1481" i="1" s="1"/>
  <c r="E1484" i="1"/>
  <c r="U1458" i="1"/>
  <c r="E1458" i="1"/>
  <c r="V1458" i="1" s="1"/>
  <c r="E1485" i="1"/>
  <c r="E1480" i="1"/>
  <c r="U1478" i="1"/>
  <c r="E1478" i="1"/>
  <c r="V1478" i="1" s="1"/>
  <c r="U1472" i="1"/>
  <c r="E1472" i="1"/>
  <c r="V1472" i="1" s="1"/>
  <c r="U1470" i="1"/>
  <c r="E1470" i="1"/>
  <c r="V1470" i="1" s="1"/>
  <c r="U1464" i="1"/>
  <c r="E1464" i="1"/>
  <c r="V1464" i="1" s="1"/>
  <c r="U1460" i="1"/>
  <c r="E1460" i="1"/>
  <c r="V1460" i="1" s="1"/>
  <c r="U1456" i="1"/>
  <c r="E1456" i="1"/>
  <c r="V1456" i="1" s="1"/>
  <c r="U1452" i="1"/>
  <c r="E1452" i="1"/>
  <c r="V1452" i="1" s="1"/>
  <c r="U1449" i="1"/>
  <c r="E1449" i="1"/>
  <c r="V1449" i="1" s="1"/>
  <c r="U1443" i="1"/>
  <c r="E1443" i="1"/>
  <c r="V1443" i="1" s="1"/>
  <c r="U1441" i="1"/>
  <c r="E1441" i="1"/>
  <c r="V1441" i="1" s="1"/>
  <c r="U1437" i="1"/>
  <c r="E1437" i="1"/>
  <c r="V1437" i="1" s="1"/>
  <c r="U1431" i="1"/>
  <c r="E1431" i="1"/>
  <c r="V1431" i="1" s="1"/>
  <c r="U1427" i="1"/>
  <c r="E1427" i="1"/>
  <c r="V1427" i="1" s="1"/>
  <c r="U1426" i="1"/>
  <c r="E1426" i="1"/>
  <c r="V1426" i="1" s="1"/>
  <c r="U1422" i="1"/>
  <c r="E1422" i="1"/>
  <c r="V1422" i="1" s="1"/>
  <c r="U1417" i="1"/>
  <c r="E1417" i="1"/>
  <c r="V1417" i="1" s="1"/>
  <c r="U1411" i="1"/>
  <c r="E1411" i="1"/>
  <c r="V1411" i="1" s="1"/>
  <c r="U1409" i="1"/>
  <c r="E1409" i="1"/>
  <c r="V1409" i="1" s="1"/>
  <c r="U1405" i="1"/>
  <c r="E1405" i="1"/>
  <c r="V1405" i="1" s="1"/>
  <c r="U1401" i="1"/>
  <c r="E1401" i="1"/>
  <c r="V1401" i="1" s="1"/>
  <c r="U1397" i="1"/>
  <c r="E1397" i="1"/>
  <c r="V1397" i="1" s="1"/>
  <c r="U1393" i="1"/>
  <c r="E1393" i="1"/>
  <c r="V1393" i="1" s="1"/>
  <c r="U1391" i="1"/>
  <c r="E1391" i="1"/>
  <c r="V1391" i="1" s="1"/>
  <c r="U1384" i="1"/>
  <c r="E1384" i="1"/>
  <c r="V1384" i="1" s="1"/>
  <c r="U1380" i="1"/>
  <c r="E1380" i="1"/>
  <c r="V1380" i="1" s="1"/>
  <c r="U1378" i="1"/>
  <c r="E1378" i="1"/>
  <c r="V1378" i="1" s="1"/>
  <c r="U1372" i="1"/>
  <c r="E1372" i="1"/>
  <c r="V1372" i="1" s="1"/>
  <c r="U1369" i="1"/>
  <c r="E1369" i="1"/>
  <c r="V1369" i="1" s="1"/>
  <c r="U1365" i="1"/>
  <c r="E1365" i="1"/>
  <c r="V1365" i="1" s="1"/>
  <c r="U1364" i="1"/>
  <c r="E1364" i="1"/>
  <c r="V1364" i="1" s="1"/>
  <c r="U1357" i="1"/>
  <c r="E1357" i="1"/>
  <c r="V1357" i="1" s="1"/>
  <c r="U1352" i="1"/>
  <c r="E1352" i="1"/>
  <c r="V1352" i="1" s="1"/>
  <c r="U1349" i="1"/>
  <c r="E1349" i="1"/>
  <c r="V1349" i="1" s="1"/>
  <c r="U1345" i="1"/>
  <c r="E1345" i="1"/>
  <c r="V1345" i="1" s="1"/>
  <c r="U1342" i="1"/>
  <c r="E1342" i="1"/>
  <c r="V1342" i="1" s="1"/>
  <c r="U1337" i="1"/>
  <c r="E1337" i="1"/>
  <c r="V1337" i="1" s="1"/>
  <c r="U1331" i="1"/>
  <c r="E1331" i="1"/>
  <c r="V1331" i="1" s="1"/>
  <c r="U1329" i="1"/>
  <c r="E1329" i="1"/>
  <c r="V1329" i="1" s="1"/>
  <c r="U1323" i="1"/>
  <c r="E1323" i="1"/>
  <c r="V1323" i="1" s="1"/>
  <c r="U1324" i="1"/>
  <c r="E1324" i="1"/>
  <c r="V1324" i="1" s="1"/>
  <c r="U1316" i="1"/>
  <c r="E1316" i="1"/>
  <c r="V1316" i="1" s="1"/>
  <c r="U1310" i="1"/>
  <c r="E1310" i="1"/>
  <c r="V1310" i="1" s="1"/>
  <c r="U1309" i="1"/>
  <c r="E1309" i="1"/>
  <c r="V1309" i="1" s="1"/>
  <c r="U1304" i="1"/>
  <c r="E1304" i="1"/>
  <c r="V1304" i="1" s="1"/>
  <c r="U1302" i="1"/>
  <c r="E1302" i="1"/>
  <c r="V1302" i="1" s="1"/>
  <c r="U1296" i="1"/>
  <c r="E1296" i="1"/>
  <c r="V1296" i="1" s="1"/>
  <c r="U1291" i="1"/>
  <c r="E1291" i="1"/>
  <c r="V1291" i="1" s="1"/>
  <c r="U1289" i="1"/>
  <c r="E1289" i="1"/>
  <c r="V1289" i="1" s="1"/>
  <c r="U1285" i="1"/>
  <c r="E1285" i="1"/>
  <c r="V1285" i="1" s="1"/>
  <c r="U1281" i="1"/>
  <c r="E1281" i="1"/>
  <c r="V1281" i="1" s="1"/>
  <c r="U1276" i="1"/>
  <c r="E1276" i="1"/>
  <c r="V1276" i="1" s="1"/>
  <c r="U1275" i="1"/>
  <c r="E1275" i="1"/>
  <c r="V1275" i="1" s="1"/>
  <c r="U1268" i="1"/>
  <c r="E1268" i="1"/>
  <c r="V1268" i="1" s="1"/>
  <c r="U1264" i="1"/>
  <c r="E1264" i="1"/>
  <c r="V1264" i="1" s="1"/>
  <c r="U1261" i="1"/>
  <c r="E1261" i="1"/>
  <c r="V1261" i="1" s="1"/>
  <c r="U1257" i="1"/>
  <c r="E1257" i="1"/>
  <c r="V1257" i="1" s="1"/>
  <c r="U1255" i="1"/>
  <c r="E1255" i="1"/>
  <c r="V1255" i="1" s="1"/>
  <c r="U1251" i="1"/>
  <c r="E1251" i="1"/>
  <c r="V1251" i="1" s="1"/>
  <c r="U1243" i="1"/>
  <c r="E1243" i="1"/>
  <c r="V1243" i="1" s="1"/>
  <c r="U1241" i="1"/>
  <c r="E1241" i="1"/>
  <c r="V1241" i="1" s="1"/>
  <c r="U1236" i="1"/>
  <c r="E1236" i="1"/>
  <c r="V1236" i="1" s="1"/>
  <c r="U1233" i="1"/>
  <c r="E1233" i="1"/>
  <c r="V1233" i="1" s="1"/>
  <c r="U1230" i="1"/>
  <c r="E1230" i="1"/>
  <c r="V1230" i="1" s="1"/>
  <c r="U1224" i="1"/>
  <c r="E1224" i="1"/>
  <c r="V1224" i="1" s="1"/>
  <c r="U1222" i="1"/>
  <c r="E1222" i="1"/>
  <c r="V1222" i="1" s="1"/>
  <c r="U1218" i="1"/>
  <c r="E1218" i="1"/>
  <c r="V1218" i="1" s="1"/>
  <c r="U1214" i="1"/>
  <c r="E1214" i="1"/>
  <c r="V1214" i="1" s="1"/>
  <c r="U1208" i="1"/>
  <c r="E1208" i="1"/>
  <c r="V1208" i="1" s="1"/>
  <c r="U1205" i="1"/>
  <c r="E1205" i="1"/>
  <c r="V1205" i="1" s="1"/>
  <c r="U1201" i="1"/>
  <c r="E1201" i="1"/>
  <c r="V1201" i="1" s="1"/>
  <c r="U1196" i="1"/>
  <c r="E1196" i="1"/>
  <c r="V1196" i="1" s="1"/>
  <c r="U1192" i="1"/>
  <c r="E1192" i="1"/>
  <c r="V1192" i="1" s="1"/>
  <c r="U1190" i="1"/>
  <c r="E1190" i="1"/>
  <c r="V1190" i="1" s="1"/>
  <c r="U1184" i="1"/>
  <c r="E1184" i="1"/>
  <c r="V1184" i="1" s="1"/>
  <c r="U1183" i="1"/>
  <c r="E1183" i="1"/>
  <c r="V1183" i="1" s="1"/>
  <c r="U1177" i="1"/>
  <c r="E1177" i="1"/>
  <c r="V1177" i="1" s="1"/>
  <c r="U1174" i="1"/>
  <c r="E1174" i="1"/>
  <c r="V1174" i="1" s="1"/>
  <c r="U1169" i="1"/>
  <c r="E1169" i="1"/>
  <c r="V1169" i="1" s="1"/>
  <c r="U1165" i="1"/>
  <c r="E1165" i="1"/>
  <c r="V1165" i="1" s="1"/>
  <c r="U1161" i="1"/>
  <c r="E1161" i="1"/>
  <c r="V1161" i="1" s="1"/>
  <c r="T1478" i="1"/>
  <c r="AF1478" i="1" s="1"/>
  <c r="S1479" i="1"/>
  <c r="V1480" i="1" l="1"/>
  <c r="W1468" i="1"/>
  <c r="AG1468" i="1" s="1"/>
  <c r="B1468" i="1" s="1"/>
  <c r="W1476" i="1"/>
  <c r="AG1476" i="1" s="1"/>
  <c r="B1476" i="1" s="1"/>
  <c r="W1171" i="1"/>
  <c r="AG1171" i="1" s="1"/>
  <c r="B1171" i="1" s="1"/>
  <c r="W1187" i="1"/>
  <c r="AG1187" i="1" s="1"/>
  <c r="B1187" i="1" s="1"/>
  <c r="W1202" i="1"/>
  <c r="AG1202" i="1" s="1"/>
  <c r="B1202" i="1" s="1"/>
  <c r="W1219" i="1"/>
  <c r="AG1219" i="1" s="1"/>
  <c r="B1219" i="1" s="1"/>
  <c r="W1235" i="1"/>
  <c r="AG1235" i="1" s="1"/>
  <c r="B1235" i="1" s="1"/>
  <c r="W1248" i="1"/>
  <c r="AG1248" i="1" s="1"/>
  <c r="B1248" i="1" s="1"/>
  <c r="W1266" i="1"/>
  <c r="AG1266" i="1" s="1"/>
  <c r="B1266" i="1" s="1"/>
  <c r="W1282" i="1"/>
  <c r="AG1282" i="1" s="1"/>
  <c r="B1282" i="1" s="1"/>
  <c r="W1298" i="1"/>
  <c r="AG1298" i="1" s="1"/>
  <c r="B1298" i="1" s="1"/>
  <c r="W1314" i="1"/>
  <c r="AG1314" i="1" s="1"/>
  <c r="B1314" i="1" s="1"/>
  <c r="W1333" i="1"/>
  <c r="AG1333" i="1" s="1"/>
  <c r="B1333" i="1" s="1"/>
  <c r="W1347" i="1"/>
  <c r="AG1347" i="1" s="1"/>
  <c r="W1361" i="1"/>
  <c r="AG1361" i="1" s="1"/>
  <c r="W1379" i="1"/>
  <c r="AG1379" i="1" s="1"/>
  <c r="B1379" i="1" s="1"/>
  <c r="W1394" i="1"/>
  <c r="AG1394" i="1" s="1"/>
  <c r="B1394" i="1" s="1"/>
  <c r="W1423" i="1"/>
  <c r="AG1423" i="1" s="1"/>
  <c r="W1453" i="1"/>
  <c r="AG1453" i="1" s="1"/>
  <c r="B1453" i="1" s="1"/>
  <c r="W1163" i="1"/>
  <c r="AG1163" i="1" s="1"/>
  <c r="B1163" i="1" s="1"/>
  <c r="W1180" i="1"/>
  <c r="AG1180" i="1" s="1"/>
  <c r="B1180" i="1" s="1"/>
  <c r="W1194" i="1"/>
  <c r="AG1194" i="1" s="1"/>
  <c r="B1194" i="1" s="1"/>
  <c r="W1215" i="1"/>
  <c r="AG1215" i="1" s="1"/>
  <c r="B1215" i="1" s="1"/>
  <c r="W1226" i="1"/>
  <c r="AG1226" i="1" s="1"/>
  <c r="B1226" i="1" s="1"/>
  <c r="W1245" i="1"/>
  <c r="AG1245" i="1" s="1"/>
  <c r="B1245" i="1" s="1"/>
  <c r="W1256" i="1"/>
  <c r="AG1256" i="1" s="1"/>
  <c r="B1256" i="1" s="1"/>
  <c r="W1274" i="1"/>
  <c r="AG1274" i="1" s="1"/>
  <c r="B1274" i="1" s="1"/>
  <c r="W1292" i="1"/>
  <c r="AG1292" i="1" s="1"/>
  <c r="B1292" i="1" s="1"/>
  <c r="W1307" i="1"/>
  <c r="AG1307" i="1" s="1"/>
  <c r="B1307" i="1" s="1"/>
  <c r="W1322" i="1"/>
  <c r="AG1322" i="1" s="1"/>
  <c r="B1322" i="1" s="1"/>
  <c r="W1339" i="1"/>
  <c r="AG1339" i="1" s="1"/>
  <c r="B1339" i="1" s="1"/>
  <c r="W1354" i="1"/>
  <c r="AG1354" i="1" s="1"/>
  <c r="B1354" i="1" s="1"/>
  <c r="W1370" i="1"/>
  <c r="AG1370" i="1" s="1"/>
  <c r="B1370" i="1" s="1"/>
  <c r="W1387" i="1"/>
  <c r="AG1387" i="1" s="1"/>
  <c r="B1387" i="1" s="1"/>
  <c r="W1406" i="1"/>
  <c r="AG1406" i="1" s="1"/>
  <c r="B1406" i="1" s="1"/>
  <c r="W1440" i="1"/>
  <c r="AG1440" i="1" s="1"/>
  <c r="B1440" i="1" s="1"/>
  <c r="W1177" i="1"/>
  <c r="AG1177" i="1" s="1"/>
  <c r="B1177" i="1" s="1"/>
  <c r="W1192" i="1"/>
  <c r="AG1192" i="1" s="1"/>
  <c r="B1192" i="1" s="1"/>
  <c r="W1208" i="1"/>
  <c r="AG1208" i="1" s="1"/>
  <c r="B1208" i="1" s="1"/>
  <c r="W1224" i="1"/>
  <c r="AG1224" i="1" s="1"/>
  <c r="B1224" i="1" s="1"/>
  <c r="W1241" i="1"/>
  <c r="AG1241" i="1" s="1"/>
  <c r="B1241" i="1" s="1"/>
  <c r="W1251" i="1"/>
  <c r="AG1251" i="1" s="1"/>
  <c r="B1251" i="1" s="1"/>
  <c r="W1166" i="1"/>
  <c r="AG1166" i="1" s="1"/>
  <c r="B1166" i="1" s="1"/>
  <c r="W1175" i="1"/>
  <c r="AG1175" i="1" s="1"/>
  <c r="W1181" i="1"/>
  <c r="AG1181" i="1" s="1"/>
  <c r="B1181" i="1" s="1"/>
  <c r="W1191" i="1"/>
  <c r="AG1191" i="1" s="1"/>
  <c r="W1199" i="1"/>
  <c r="AG1199" i="1" s="1"/>
  <c r="B1199" i="1" s="1"/>
  <c r="W1206" i="1"/>
  <c r="AG1206" i="1" s="1"/>
  <c r="B1206" i="1" s="1"/>
  <c r="W1212" i="1"/>
  <c r="AG1212" i="1" s="1"/>
  <c r="B1212" i="1" s="1"/>
  <c r="W1223" i="1"/>
  <c r="AG1223" i="1" s="1"/>
  <c r="B1223" i="1" s="1"/>
  <c r="W1229" i="1"/>
  <c r="AG1229" i="1" s="1"/>
  <c r="B1229" i="1" s="1"/>
  <c r="W1238" i="1"/>
  <c r="W1246" i="1"/>
  <c r="AG1246" i="1" s="1"/>
  <c r="B1246" i="1" s="1"/>
  <c r="W1254" i="1"/>
  <c r="AG1254" i="1" s="1"/>
  <c r="B1254" i="1" s="1"/>
  <c r="W1263" i="1"/>
  <c r="AG1263" i="1" s="1"/>
  <c r="B1263" i="1" s="1"/>
  <c r="W1270" i="1"/>
  <c r="AG1270" i="1" s="1"/>
  <c r="B1270" i="1" s="1"/>
  <c r="W1279" i="1"/>
  <c r="AG1279" i="1" s="1"/>
  <c r="B1279" i="1" s="1"/>
  <c r="W1287" i="1"/>
  <c r="AG1287" i="1" s="1"/>
  <c r="B1287" i="1" s="1"/>
  <c r="W1293" i="1"/>
  <c r="AG1293" i="1" s="1"/>
  <c r="B1293" i="1" s="1"/>
  <c r="W1305" i="1"/>
  <c r="AG1305" i="1" s="1"/>
  <c r="W1313" i="1"/>
  <c r="AG1313" i="1" s="1"/>
  <c r="B1313" i="1" s="1"/>
  <c r="W1318" i="1"/>
  <c r="AG1318" i="1" s="1"/>
  <c r="B1318" i="1" s="1"/>
  <c r="W1327" i="1"/>
  <c r="AG1327" i="1" s="1"/>
  <c r="B1327" i="1" s="1"/>
  <c r="W1336" i="1"/>
  <c r="AG1336" i="1" s="1"/>
  <c r="B1336" i="1" s="1"/>
  <c r="W1343" i="1"/>
  <c r="AG1343" i="1" s="1"/>
  <c r="B1343" i="1" s="1"/>
  <c r="W1353" i="1"/>
  <c r="AG1353" i="1" s="1"/>
  <c r="B1353" i="1" s="1"/>
  <c r="W1359" i="1"/>
  <c r="AG1359" i="1" s="1"/>
  <c r="B1359" i="1" s="1"/>
  <c r="W1367" i="1"/>
  <c r="AG1367" i="1" s="1"/>
  <c r="B1367" i="1" s="1"/>
  <c r="W1374" i="1"/>
  <c r="AG1374" i="1" s="1"/>
  <c r="B1374" i="1" s="1"/>
  <c r="W1169" i="1"/>
  <c r="AG1169" i="1" s="1"/>
  <c r="B1169" i="1" s="1"/>
  <c r="W1184" i="1"/>
  <c r="AG1184" i="1" s="1"/>
  <c r="B1184" i="1" s="1"/>
  <c r="W1201" i="1"/>
  <c r="AG1201" i="1" s="1"/>
  <c r="B1201" i="1" s="1"/>
  <c r="W1218" i="1"/>
  <c r="AG1218" i="1" s="1"/>
  <c r="B1218" i="1" s="1"/>
  <c r="W1233" i="1"/>
  <c r="AG1233" i="1" s="1"/>
  <c r="B1233" i="1" s="1"/>
  <c r="W1257" i="1"/>
  <c r="AG1257" i="1" s="1"/>
  <c r="B1257" i="1" s="1"/>
  <c r="W1264" i="1"/>
  <c r="AG1264" i="1" s="1"/>
  <c r="B1264" i="1" s="1"/>
  <c r="W1275" i="1"/>
  <c r="AG1275" i="1" s="1"/>
  <c r="B1275" i="1" s="1"/>
  <c r="W1281" i="1"/>
  <c r="AG1281" i="1" s="1"/>
  <c r="B1281" i="1" s="1"/>
  <c r="W1289" i="1"/>
  <c r="AG1289" i="1" s="1"/>
  <c r="B1289" i="1" s="1"/>
  <c r="W1296" i="1"/>
  <c r="AG1296" i="1" s="1"/>
  <c r="B1296" i="1" s="1"/>
  <c r="W1304" i="1"/>
  <c r="AG1304" i="1" s="1"/>
  <c r="B1304" i="1" s="1"/>
  <c r="W1310" i="1"/>
  <c r="AG1310" i="1" s="1"/>
  <c r="B1310" i="1" s="1"/>
  <c r="W1324" i="1"/>
  <c r="AG1324" i="1" s="1"/>
  <c r="B1324" i="1" s="1"/>
  <c r="W1329" i="1"/>
  <c r="AG1329" i="1" s="1"/>
  <c r="B1329" i="1" s="1"/>
  <c r="W1337" i="1"/>
  <c r="AG1337" i="1" s="1"/>
  <c r="B1337" i="1" s="1"/>
  <c r="W1345" i="1"/>
  <c r="AG1345" i="1" s="1"/>
  <c r="B1345" i="1" s="1"/>
  <c r="W1352" i="1"/>
  <c r="AG1352" i="1" s="1"/>
  <c r="B1352" i="1" s="1"/>
  <c r="W1364" i="1"/>
  <c r="AG1364" i="1" s="1"/>
  <c r="B1364" i="1" s="1"/>
  <c r="W1369" i="1"/>
  <c r="AG1369" i="1" s="1"/>
  <c r="B1369" i="1" s="1"/>
  <c r="W1378" i="1"/>
  <c r="AG1378" i="1" s="1"/>
  <c r="B1378" i="1" s="1"/>
  <c r="W1384" i="1"/>
  <c r="AG1384" i="1" s="1"/>
  <c r="B1384" i="1" s="1"/>
  <c r="W1393" i="1"/>
  <c r="AG1393" i="1" s="1"/>
  <c r="B1393" i="1" s="1"/>
  <c r="W1401" i="1"/>
  <c r="AG1401" i="1" s="1"/>
  <c r="B1401" i="1" s="1"/>
  <c r="W1409" i="1"/>
  <c r="AG1409" i="1" s="1"/>
  <c r="B1409" i="1" s="1"/>
  <c r="W1417" i="1"/>
  <c r="AG1417" i="1" s="1"/>
  <c r="B1417" i="1" s="1"/>
  <c r="W1426" i="1"/>
  <c r="AG1426" i="1" s="1"/>
  <c r="B1426" i="1" s="1"/>
  <c r="W1431" i="1"/>
  <c r="AG1431" i="1" s="1"/>
  <c r="B1431" i="1" s="1"/>
  <c r="W1441" i="1"/>
  <c r="AG1441" i="1" s="1"/>
  <c r="B1441" i="1" s="1"/>
  <c r="W1449" i="1"/>
  <c r="AG1449" i="1" s="1"/>
  <c r="B1449" i="1" s="1"/>
  <c r="W1456" i="1"/>
  <c r="AG1456" i="1" s="1"/>
  <c r="B1456" i="1" s="1"/>
  <c r="W1464" i="1"/>
  <c r="AG1464" i="1" s="1"/>
  <c r="B1464" i="1" s="1"/>
  <c r="W1472" i="1"/>
  <c r="AG1472" i="1" s="1"/>
  <c r="B1472" i="1" s="1"/>
  <c r="J1481" i="1"/>
  <c r="W1382" i="1"/>
  <c r="AG1382" i="1" s="1"/>
  <c r="B1382" i="1" s="1"/>
  <c r="W1390" i="1"/>
  <c r="AG1390" i="1" s="1"/>
  <c r="B1390" i="1" s="1"/>
  <c r="W1402" i="1"/>
  <c r="AG1402" i="1" s="1"/>
  <c r="B1402" i="1" s="1"/>
  <c r="W1413" i="1"/>
  <c r="AG1413" i="1" s="1"/>
  <c r="B1413" i="1" s="1"/>
  <c r="W1432" i="1"/>
  <c r="AG1432" i="1" s="1"/>
  <c r="B1432" i="1" s="1"/>
  <c r="W1447" i="1"/>
  <c r="AG1447" i="1" s="1"/>
  <c r="B1447" i="1" s="1"/>
  <c r="W1471" i="1"/>
  <c r="AG1471" i="1" s="1"/>
  <c r="B1471" i="1" s="1"/>
  <c r="W1475" i="1"/>
  <c r="AG1475" i="1" s="1"/>
  <c r="B1475" i="1" s="1"/>
  <c r="W1349" i="1"/>
  <c r="AG1349" i="1" s="1"/>
  <c r="W1357" i="1"/>
  <c r="AG1357" i="1" s="1"/>
  <c r="B1357" i="1" s="1"/>
  <c r="W1365" i="1"/>
  <c r="AG1365" i="1" s="1"/>
  <c r="B1365" i="1" s="1"/>
  <c r="W1372" i="1"/>
  <c r="AG1372" i="1" s="1"/>
  <c r="B1372" i="1" s="1"/>
  <c r="W1380" i="1"/>
  <c r="AG1380" i="1" s="1"/>
  <c r="B1380" i="1" s="1"/>
  <c r="W1391" i="1"/>
  <c r="AG1391" i="1" s="1"/>
  <c r="B1391" i="1" s="1"/>
  <c r="W1397" i="1"/>
  <c r="AG1397" i="1" s="1"/>
  <c r="B1397" i="1" s="1"/>
  <c r="W1405" i="1"/>
  <c r="AG1405" i="1" s="1"/>
  <c r="B1405" i="1" s="1"/>
  <c r="W1411" i="1"/>
  <c r="AG1411" i="1" s="1"/>
  <c r="B1411" i="1" s="1"/>
  <c r="W1422" i="1"/>
  <c r="AG1422" i="1" s="1"/>
  <c r="B1422" i="1" s="1"/>
  <c r="W1427" i="1"/>
  <c r="AG1427" i="1" s="1"/>
  <c r="B1427" i="1" s="1"/>
  <c r="W1437" i="1"/>
  <c r="AG1437" i="1" s="1"/>
  <c r="B1437" i="1" s="1"/>
  <c r="W1443" i="1"/>
  <c r="AG1443" i="1" s="1"/>
  <c r="B1443" i="1" s="1"/>
  <c r="W1452" i="1"/>
  <c r="AG1452" i="1" s="1"/>
  <c r="B1452" i="1" s="1"/>
  <c r="W1460" i="1"/>
  <c r="AG1460" i="1" s="1"/>
  <c r="B1460" i="1" s="1"/>
  <c r="W1470" i="1"/>
  <c r="AG1470" i="1" s="1"/>
  <c r="B1470" i="1" s="1"/>
  <c r="W1478" i="1"/>
  <c r="AG1478" i="1" s="1"/>
  <c r="B1478" i="1" s="1"/>
  <c r="W1458" i="1"/>
  <c r="AG1458" i="1" s="1"/>
  <c r="B1458" i="1" s="1"/>
  <c r="W1165" i="1"/>
  <c r="W1174" i="1"/>
  <c r="W1183" i="1"/>
  <c r="W1190" i="1"/>
  <c r="W1196" i="1"/>
  <c r="W1205" i="1"/>
  <c r="W1214" i="1"/>
  <c r="W1222" i="1"/>
  <c r="W1230" i="1"/>
  <c r="W1236" i="1"/>
  <c r="W1243" i="1"/>
  <c r="W1255" i="1"/>
  <c r="W1261" i="1"/>
  <c r="W1268" i="1"/>
  <c r="W1276" i="1"/>
  <c r="W1285" i="1"/>
  <c r="W1291" i="1"/>
  <c r="W1302" i="1"/>
  <c r="W1309" i="1"/>
  <c r="W1316" i="1"/>
  <c r="W1323" i="1"/>
  <c r="W1331" i="1"/>
  <c r="W1342" i="1"/>
  <c r="M1484" i="1"/>
  <c r="N1484" i="1" s="1"/>
  <c r="P1484" i="1"/>
  <c r="Q1484" i="1"/>
  <c r="L1485" i="1"/>
  <c r="X1499" i="1"/>
  <c r="K1499" i="1"/>
  <c r="A1500" i="1"/>
  <c r="V1481" i="1"/>
  <c r="W1164" i="1"/>
  <c r="W1173" i="1"/>
  <c r="W1178" i="1"/>
  <c r="W1188" i="1"/>
  <c r="W1198" i="1"/>
  <c r="W1204" i="1"/>
  <c r="W1211" i="1"/>
  <c r="W1220" i="1"/>
  <c r="W1228" i="1"/>
  <c r="W1237" i="1"/>
  <c r="W1244" i="1"/>
  <c r="W1250" i="1"/>
  <c r="W1260" i="1"/>
  <c r="W1269" i="1"/>
  <c r="W1277" i="1"/>
  <c r="W1286" i="1"/>
  <c r="W1295" i="1"/>
  <c r="W1299" i="1"/>
  <c r="W1308" i="1"/>
  <c r="W1317" i="1"/>
  <c r="W1325" i="1"/>
  <c r="W1332" i="1"/>
  <c r="W1340" i="1"/>
  <c r="W1348" i="1"/>
  <c r="W1355" i="1"/>
  <c r="W1362" i="1"/>
  <c r="W1373" i="1"/>
  <c r="W1381" i="1"/>
  <c r="W1386" i="1"/>
  <c r="W1395" i="1"/>
  <c r="W1404" i="1"/>
  <c r="W1414" i="1"/>
  <c r="W1421" i="1"/>
  <c r="W1428" i="1"/>
  <c r="W1436" i="1"/>
  <c r="W1444" i="1"/>
  <c r="W1455" i="1"/>
  <c r="W1461" i="1"/>
  <c r="AB1504" i="1"/>
  <c r="W1162" i="1"/>
  <c r="W1170" i="1"/>
  <c r="W1179" i="1"/>
  <c r="W1186" i="1"/>
  <c r="W1195" i="1"/>
  <c r="W1203" i="1"/>
  <c r="W1210" i="1"/>
  <c r="W1217" i="1"/>
  <c r="W1227" i="1"/>
  <c r="W1234" i="1"/>
  <c r="W1242" i="1"/>
  <c r="W1253" i="1"/>
  <c r="W1258" i="1"/>
  <c r="W1265" i="1"/>
  <c r="W1272" i="1"/>
  <c r="W1283" i="1"/>
  <c r="W1290" i="1"/>
  <c r="W1297" i="1"/>
  <c r="W1306" i="1"/>
  <c r="W1315" i="1"/>
  <c r="W1321" i="1"/>
  <c r="W1328" i="1"/>
  <c r="W1338" i="1"/>
  <c r="W1346" i="1"/>
  <c r="W1356" i="1"/>
  <c r="W1360" i="1"/>
  <c r="W1371" i="1"/>
  <c r="W1377" i="1"/>
  <c r="W1388" i="1"/>
  <c r="W1396" i="1"/>
  <c r="W1400" i="1"/>
  <c r="W1410" i="1"/>
  <c r="W1419" i="1"/>
  <c r="W1425" i="1"/>
  <c r="W1433" i="1"/>
  <c r="W1442" i="1"/>
  <c r="W1451" i="1"/>
  <c r="W1459" i="1"/>
  <c r="W1466" i="1"/>
  <c r="W1473" i="1"/>
  <c r="W1403" i="1"/>
  <c r="W1418" i="1"/>
  <c r="W1435" i="1"/>
  <c r="W1450" i="1"/>
  <c r="AG1238" i="1"/>
  <c r="T1479" i="1"/>
  <c r="AF1479" i="1" s="1"/>
  <c r="S1480" i="1"/>
  <c r="W1161" i="1"/>
  <c r="E1498" i="1"/>
  <c r="W1160" i="1"/>
  <c r="W1168" i="1"/>
  <c r="W1176" i="1"/>
  <c r="W1185" i="1"/>
  <c r="W1193" i="1"/>
  <c r="W1200" i="1"/>
  <c r="W1209" i="1"/>
  <c r="W1216" i="1"/>
  <c r="W1225" i="1"/>
  <c r="W1232" i="1"/>
  <c r="W1240" i="1"/>
  <c r="W1249" i="1"/>
  <c r="W1259" i="1"/>
  <c r="W1267" i="1"/>
  <c r="W1273" i="1"/>
  <c r="W1278" i="1"/>
  <c r="W1288" i="1"/>
  <c r="W1300" i="1"/>
  <c r="W1303" i="1"/>
  <c r="W1311" i="1"/>
  <c r="W1320" i="1"/>
  <c r="W1330" i="1"/>
  <c r="W1334" i="1"/>
  <c r="W1344" i="1"/>
  <c r="W1351" i="1"/>
  <c r="W1363" i="1"/>
  <c r="W1368" i="1"/>
  <c r="W1376" i="1"/>
  <c r="W1383" i="1"/>
  <c r="W1392" i="1"/>
  <c r="W1398" i="1"/>
  <c r="W1407" i="1"/>
  <c r="W1415" i="1"/>
  <c r="W1424" i="1"/>
  <c r="W1430" i="1"/>
  <c r="W1438" i="1"/>
  <c r="W1448" i="1"/>
  <c r="W1457" i="1"/>
  <c r="W1465" i="1"/>
  <c r="W1474" i="1"/>
  <c r="U1479" i="1"/>
  <c r="W1479" i="1" s="1"/>
  <c r="W1469" i="1"/>
  <c r="AC1483" i="1"/>
  <c r="AE1483" i="1" s="1"/>
  <c r="G1483" i="1"/>
  <c r="Z1498" i="1"/>
  <c r="AA1498" i="1" s="1"/>
  <c r="AH1498" i="1" s="1"/>
  <c r="I1499" i="1"/>
  <c r="H1499" i="1" s="1"/>
  <c r="C1499" i="1"/>
  <c r="Y1498" i="1"/>
  <c r="AJ1499" i="1"/>
  <c r="W1167" i="1"/>
  <c r="W1172" i="1"/>
  <c r="W1182" i="1"/>
  <c r="W1189" i="1"/>
  <c r="W1197" i="1"/>
  <c r="W1207" i="1"/>
  <c r="W1213" i="1"/>
  <c r="W1221" i="1"/>
  <c r="W1231" i="1"/>
  <c r="W1239" i="1"/>
  <c r="W1247" i="1"/>
  <c r="W1252" i="1"/>
  <c r="W1262" i="1"/>
  <c r="W1271" i="1"/>
  <c r="W1280" i="1"/>
  <c r="W1284" i="1"/>
  <c r="W1294" i="1"/>
  <c r="W1301" i="1"/>
  <c r="W1312" i="1"/>
  <c r="W1319" i="1"/>
  <c r="W1326" i="1"/>
  <c r="W1335" i="1"/>
  <c r="W1341" i="1"/>
  <c r="W1350" i="1"/>
  <c r="W1358" i="1"/>
  <c r="W1366" i="1"/>
  <c r="W1375" i="1"/>
  <c r="W1385" i="1"/>
  <c r="W1389" i="1"/>
  <c r="W1399" i="1"/>
  <c r="W1408" i="1"/>
  <c r="W1416" i="1"/>
  <c r="W1420" i="1"/>
  <c r="W1434" i="1"/>
  <c r="W1439" i="1"/>
  <c r="W1446" i="1"/>
  <c r="W1454" i="1"/>
  <c r="W1462" i="1"/>
  <c r="W1467" i="1"/>
  <c r="W1477" i="1"/>
  <c r="W1412" i="1"/>
  <c r="W1429" i="1"/>
  <c r="W1445" i="1"/>
  <c r="W1463" i="1"/>
  <c r="F1482" i="1"/>
  <c r="O1482" i="1" s="1"/>
  <c r="R1482" i="1" s="1"/>
  <c r="V1482" i="1" s="1"/>
  <c r="AG1454" i="1" l="1"/>
  <c r="B1454" i="1" s="1"/>
  <c r="AG1231" i="1"/>
  <c r="B1231" i="1" s="1"/>
  <c r="AG1463" i="1"/>
  <c r="B1463" i="1" s="1"/>
  <c r="AG1477" i="1"/>
  <c r="B1477" i="1" s="1"/>
  <c r="AG1446" i="1"/>
  <c r="B1446" i="1" s="1"/>
  <c r="AG1416" i="1"/>
  <c r="B1416" i="1" s="1"/>
  <c r="AG1385" i="1"/>
  <c r="B1385" i="1" s="1"/>
  <c r="AG1350" i="1"/>
  <c r="B1350" i="1" s="1"/>
  <c r="AG1319" i="1"/>
  <c r="B1319" i="1" s="1"/>
  <c r="AG1284" i="1"/>
  <c r="B1284" i="1" s="1"/>
  <c r="AG1252" i="1"/>
  <c r="B1252" i="1" s="1"/>
  <c r="AG1221" i="1"/>
  <c r="B1221" i="1" s="1"/>
  <c r="AG1189" i="1"/>
  <c r="B1189" i="1" s="1"/>
  <c r="AG1469" i="1"/>
  <c r="B1469" i="1" s="1"/>
  <c r="AG1457" i="1"/>
  <c r="B1457" i="1" s="1"/>
  <c r="AG1424" i="1"/>
  <c r="B1424" i="1" s="1"/>
  <c r="AG1392" i="1"/>
  <c r="B1392" i="1" s="1"/>
  <c r="AG1363" i="1"/>
  <c r="B1363" i="1" s="1"/>
  <c r="AG1330" i="1"/>
  <c r="B1330" i="1" s="1"/>
  <c r="AG1300" i="1"/>
  <c r="B1300" i="1" s="1"/>
  <c r="AG1267" i="1"/>
  <c r="B1267" i="1" s="1"/>
  <c r="AG1232" i="1"/>
  <c r="B1232" i="1" s="1"/>
  <c r="AG1200" i="1"/>
  <c r="B1200" i="1" s="1"/>
  <c r="AG1168" i="1"/>
  <c r="B1168" i="1" s="1"/>
  <c r="AG1161" i="1"/>
  <c r="B1161" i="1" s="1"/>
  <c r="AG1403" i="1"/>
  <c r="B1403" i="1" s="1"/>
  <c r="AG1451" i="1"/>
  <c r="B1451" i="1" s="1"/>
  <c r="AG1419" i="1"/>
  <c r="B1419" i="1" s="1"/>
  <c r="AG1388" i="1"/>
  <c r="B1388" i="1" s="1"/>
  <c r="AG1356" i="1"/>
  <c r="B1356" i="1" s="1"/>
  <c r="AG1321" i="1"/>
  <c r="B1321" i="1" s="1"/>
  <c r="AG1290" i="1"/>
  <c r="B1290" i="1" s="1"/>
  <c r="AG1258" i="1"/>
  <c r="B1258" i="1" s="1"/>
  <c r="AG1227" i="1"/>
  <c r="B1227" i="1" s="1"/>
  <c r="AG1195" i="1"/>
  <c r="B1195" i="1" s="1"/>
  <c r="AG1162" i="1"/>
  <c r="B1162" i="1" s="1"/>
  <c r="AG1436" i="1"/>
  <c r="B1436" i="1" s="1"/>
  <c r="AG1404" i="1"/>
  <c r="AG1373" i="1"/>
  <c r="B1373" i="1" s="1"/>
  <c r="AG1340" i="1"/>
  <c r="B1340" i="1" s="1"/>
  <c r="AG1308" i="1"/>
  <c r="B1308" i="1" s="1"/>
  <c r="AG1277" i="1"/>
  <c r="B1277" i="1" s="1"/>
  <c r="AG1244" i="1"/>
  <c r="B1244" i="1" s="1"/>
  <c r="AG1211" i="1"/>
  <c r="B1211" i="1" s="1"/>
  <c r="AG1178" i="1"/>
  <c r="B1178" i="1" s="1"/>
  <c r="K1500" i="1"/>
  <c r="A1501" i="1"/>
  <c r="X1500" i="1"/>
  <c r="M1485" i="1"/>
  <c r="N1485" i="1" s="1"/>
  <c r="P1485" i="1"/>
  <c r="Q1485" i="1"/>
  <c r="L1486" i="1"/>
  <c r="AG1323" i="1"/>
  <c r="B1323" i="1" s="1"/>
  <c r="AG1291" i="1"/>
  <c r="B1291" i="1" s="1"/>
  <c r="AG1261" i="1"/>
  <c r="B1261" i="1" s="1"/>
  <c r="AG1230" i="1"/>
  <c r="B1230" i="1" s="1"/>
  <c r="AG1196" i="1"/>
  <c r="B1196" i="1" s="1"/>
  <c r="AG1165" i="1"/>
  <c r="B1165" i="1" s="1"/>
  <c r="J1482" i="1"/>
  <c r="AG1445" i="1"/>
  <c r="B1445" i="1" s="1"/>
  <c r="AG1467" i="1"/>
  <c r="B1467" i="1" s="1"/>
  <c r="AG1439" i="1"/>
  <c r="B1439" i="1" s="1"/>
  <c r="AG1408" i="1"/>
  <c r="B1408" i="1" s="1"/>
  <c r="AG1375" i="1"/>
  <c r="B1375" i="1" s="1"/>
  <c r="AG1341" i="1"/>
  <c r="B1341" i="1" s="1"/>
  <c r="AG1312" i="1"/>
  <c r="B1312" i="1" s="1"/>
  <c r="AG1280" i="1"/>
  <c r="B1280" i="1" s="1"/>
  <c r="AG1247" i="1"/>
  <c r="B1247" i="1" s="1"/>
  <c r="AG1213" i="1"/>
  <c r="B1213" i="1" s="1"/>
  <c r="AG1182" i="1"/>
  <c r="B1182" i="1" s="1"/>
  <c r="AG1479" i="1"/>
  <c r="B1479" i="1" s="1"/>
  <c r="AG1448" i="1"/>
  <c r="B1448" i="1" s="1"/>
  <c r="AG1415" i="1"/>
  <c r="B1415" i="1" s="1"/>
  <c r="AG1383" i="1"/>
  <c r="B1383" i="1" s="1"/>
  <c r="AG1351" i="1"/>
  <c r="B1351" i="1" s="1"/>
  <c r="AG1320" i="1"/>
  <c r="B1320" i="1" s="1"/>
  <c r="AG1288" i="1"/>
  <c r="B1288" i="1" s="1"/>
  <c r="AG1259" i="1"/>
  <c r="B1259" i="1" s="1"/>
  <c r="AG1225" i="1"/>
  <c r="B1225" i="1" s="1"/>
  <c r="AG1193" i="1"/>
  <c r="B1193" i="1" s="1"/>
  <c r="AG1160" i="1"/>
  <c r="B1160" i="1" s="1"/>
  <c r="T1480" i="1"/>
  <c r="AF1480" i="1" s="1"/>
  <c r="S1481" i="1"/>
  <c r="U1480" i="1"/>
  <c r="W1480" i="1" s="1"/>
  <c r="AG1450" i="1"/>
  <c r="B1450" i="1" s="1"/>
  <c r="AG1473" i="1"/>
  <c r="B1473" i="1" s="1"/>
  <c r="AG1442" i="1"/>
  <c r="AG1410" i="1"/>
  <c r="B1410" i="1" s="1"/>
  <c r="AG1377" i="1"/>
  <c r="B1377" i="1" s="1"/>
  <c r="AG1346" i="1"/>
  <c r="B1346" i="1" s="1"/>
  <c r="AG1315" i="1"/>
  <c r="B1315" i="1" s="1"/>
  <c r="AG1283" i="1"/>
  <c r="B1283" i="1" s="1"/>
  <c r="AG1253" i="1"/>
  <c r="B1253" i="1" s="1"/>
  <c r="AG1217" i="1"/>
  <c r="B1217" i="1" s="1"/>
  <c r="AG1186" i="1"/>
  <c r="B1186" i="1" s="1"/>
  <c r="AG1461" i="1"/>
  <c r="B1461" i="1" s="1"/>
  <c r="AG1428" i="1"/>
  <c r="B1428" i="1" s="1"/>
  <c r="AG1395" i="1"/>
  <c r="B1395" i="1" s="1"/>
  <c r="AG1362" i="1"/>
  <c r="B1362" i="1" s="1"/>
  <c r="AG1332" i="1"/>
  <c r="B1332" i="1" s="1"/>
  <c r="AG1299" i="1"/>
  <c r="B1299" i="1" s="1"/>
  <c r="AG1269" i="1"/>
  <c r="B1269" i="1" s="1"/>
  <c r="AG1237" i="1"/>
  <c r="B1237" i="1" s="1"/>
  <c r="AG1204" i="1"/>
  <c r="B1204" i="1" s="1"/>
  <c r="AG1173" i="1"/>
  <c r="B1173" i="1" s="1"/>
  <c r="B1349" i="1"/>
  <c r="AG1316" i="1"/>
  <c r="B1316" i="1" s="1"/>
  <c r="AG1285" i="1"/>
  <c r="B1285" i="1" s="1"/>
  <c r="AG1255" i="1"/>
  <c r="B1255" i="1" s="1"/>
  <c r="AG1222" i="1"/>
  <c r="B1222" i="1" s="1"/>
  <c r="AG1190" i="1"/>
  <c r="B1190" i="1" s="1"/>
  <c r="B1423" i="1"/>
  <c r="B1361" i="1"/>
  <c r="B1347" i="1"/>
  <c r="AG1429" i="1"/>
  <c r="B1429" i="1" s="1"/>
  <c r="AG1462" i="1"/>
  <c r="B1462" i="1" s="1"/>
  <c r="AG1434" i="1"/>
  <c r="B1434" i="1" s="1"/>
  <c r="AG1399" i="1"/>
  <c r="B1399" i="1" s="1"/>
  <c r="AG1366" i="1"/>
  <c r="B1366" i="1" s="1"/>
  <c r="AG1335" i="1"/>
  <c r="AG1301" i="1"/>
  <c r="B1301" i="1" s="1"/>
  <c r="AG1271" i="1"/>
  <c r="AG1239" i="1"/>
  <c r="B1239" i="1" s="1"/>
  <c r="AG1207" i="1"/>
  <c r="AG1172" i="1"/>
  <c r="B1172" i="1" s="1"/>
  <c r="F1483" i="1"/>
  <c r="O1483" i="1" s="1"/>
  <c r="R1483" i="1" s="1"/>
  <c r="V1483" i="1" s="1"/>
  <c r="AG1474" i="1"/>
  <c r="B1474" i="1" s="1"/>
  <c r="AG1438" i="1"/>
  <c r="B1438" i="1" s="1"/>
  <c r="AG1407" i="1"/>
  <c r="B1407" i="1" s="1"/>
  <c r="AG1376" i="1"/>
  <c r="B1376" i="1" s="1"/>
  <c r="AG1344" i="1"/>
  <c r="B1344" i="1" s="1"/>
  <c r="AG1311" i="1"/>
  <c r="B1311" i="1" s="1"/>
  <c r="AG1278" i="1"/>
  <c r="B1278" i="1" s="1"/>
  <c r="AG1249" i="1"/>
  <c r="B1249" i="1" s="1"/>
  <c r="AG1216" i="1"/>
  <c r="AG1185" i="1"/>
  <c r="B1185" i="1" s="1"/>
  <c r="B1305" i="1"/>
  <c r="B1238" i="1"/>
  <c r="B1191" i="1"/>
  <c r="B1175" i="1"/>
  <c r="AG1435" i="1"/>
  <c r="B1435" i="1" s="1"/>
  <c r="AG1466" i="1"/>
  <c r="B1466" i="1" s="1"/>
  <c r="AG1433" i="1"/>
  <c r="B1433" i="1" s="1"/>
  <c r="AG1400" i="1"/>
  <c r="B1400" i="1" s="1"/>
  <c r="AG1371" i="1"/>
  <c r="B1371" i="1" s="1"/>
  <c r="AG1338" i="1"/>
  <c r="B1338" i="1" s="1"/>
  <c r="AG1306" i="1"/>
  <c r="B1306" i="1" s="1"/>
  <c r="AG1272" i="1"/>
  <c r="B1272" i="1" s="1"/>
  <c r="AG1242" i="1"/>
  <c r="B1242" i="1" s="1"/>
  <c r="AG1210" i="1"/>
  <c r="B1210" i="1" s="1"/>
  <c r="AG1179" i="1"/>
  <c r="AB1505" i="1"/>
  <c r="AG1455" i="1"/>
  <c r="B1455" i="1" s="1"/>
  <c r="AG1421" i="1"/>
  <c r="B1421" i="1" s="1"/>
  <c r="AG1386" i="1"/>
  <c r="B1386" i="1" s="1"/>
  <c r="AG1355" i="1"/>
  <c r="B1355" i="1" s="1"/>
  <c r="AG1325" i="1"/>
  <c r="B1325" i="1" s="1"/>
  <c r="AG1295" i="1"/>
  <c r="B1295" i="1" s="1"/>
  <c r="AG1260" i="1"/>
  <c r="B1260" i="1" s="1"/>
  <c r="AG1228" i="1"/>
  <c r="B1228" i="1" s="1"/>
  <c r="AG1198" i="1"/>
  <c r="B1198" i="1" s="1"/>
  <c r="AG1164" i="1"/>
  <c r="B1164" i="1" s="1"/>
  <c r="AG1342" i="1"/>
  <c r="B1342" i="1" s="1"/>
  <c r="AG1309" i="1"/>
  <c r="B1309" i="1" s="1"/>
  <c r="AG1276" i="1"/>
  <c r="B1276" i="1" s="1"/>
  <c r="AG1243" i="1"/>
  <c r="B1243" i="1" s="1"/>
  <c r="AG1214" i="1"/>
  <c r="B1214" i="1" s="1"/>
  <c r="AG1183" i="1"/>
  <c r="B1183" i="1" s="1"/>
  <c r="AG1412" i="1"/>
  <c r="B1412" i="1" s="1"/>
  <c r="AG1420" i="1"/>
  <c r="B1420" i="1" s="1"/>
  <c r="AG1389" i="1"/>
  <c r="B1389" i="1" s="1"/>
  <c r="AG1358" i="1"/>
  <c r="B1358" i="1" s="1"/>
  <c r="AG1326" i="1"/>
  <c r="B1326" i="1" s="1"/>
  <c r="AG1294" i="1"/>
  <c r="B1294" i="1" s="1"/>
  <c r="AG1262" i="1"/>
  <c r="B1262" i="1" s="1"/>
  <c r="AG1197" i="1"/>
  <c r="B1197" i="1" s="1"/>
  <c r="AG1167" i="1"/>
  <c r="B1167" i="1" s="1"/>
  <c r="E1499" i="1"/>
  <c r="AG1465" i="1"/>
  <c r="B1465" i="1" s="1"/>
  <c r="AG1430" i="1"/>
  <c r="B1430" i="1" s="1"/>
  <c r="AG1398" i="1"/>
  <c r="B1398" i="1" s="1"/>
  <c r="AG1368" i="1"/>
  <c r="B1368" i="1" s="1"/>
  <c r="AG1334" i="1"/>
  <c r="B1334" i="1" s="1"/>
  <c r="AG1303" i="1"/>
  <c r="B1303" i="1" s="1"/>
  <c r="AG1273" i="1"/>
  <c r="B1273" i="1" s="1"/>
  <c r="AG1240" i="1"/>
  <c r="B1240" i="1" s="1"/>
  <c r="AG1209" i="1"/>
  <c r="B1209" i="1" s="1"/>
  <c r="AG1176" i="1"/>
  <c r="B1176" i="1" s="1"/>
  <c r="AG1418" i="1"/>
  <c r="AG1459" i="1"/>
  <c r="B1459" i="1" s="1"/>
  <c r="AG1425" i="1"/>
  <c r="B1425" i="1" s="1"/>
  <c r="AG1396" i="1"/>
  <c r="B1396" i="1" s="1"/>
  <c r="AG1360" i="1"/>
  <c r="B1360" i="1" s="1"/>
  <c r="AG1328" i="1"/>
  <c r="B1328" i="1" s="1"/>
  <c r="AG1297" i="1"/>
  <c r="B1297" i="1" s="1"/>
  <c r="AG1265" i="1"/>
  <c r="B1265" i="1" s="1"/>
  <c r="AG1234" i="1"/>
  <c r="AG1203" i="1"/>
  <c r="B1203" i="1" s="1"/>
  <c r="AG1170" i="1"/>
  <c r="AG1444" i="1"/>
  <c r="B1444" i="1" s="1"/>
  <c r="AG1414" i="1"/>
  <c r="B1414" i="1" s="1"/>
  <c r="AG1381" i="1"/>
  <c r="AG1348" i="1"/>
  <c r="B1348" i="1" s="1"/>
  <c r="AG1317" i="1"/>
  <c r="B1317" i="1" s="1"/>
  <c r="AG1286" i="1"/>
  <c r="B1286" i="1" s="1"/>
  <c r="AG1250" i="1"/>
  <c r="B1250" i="1" s="1"/>
  <c r="AG1220" i="1"/>
  <c r="B1220" i="1" s="1"/>
  <c r="AG1188" i="1"/>
  <c r="C1500" i="1"/>
  <c r="Y1499" i="1"/>
  <c r="AJ1500" i="1"/>
  <c r="I1500" i="1"/>
  <c r="H1500" i="1" s="1"/>
  <c r="Z1499" i="1"/>
  <c r="AA1499" i="1" s="1"/>
  <c r="AH1499" i="1" s="1"/>
  <c r="AC1484" i="1"/>
  <c r="AE1484" i="1" s="1"/>
  <c r="G1484" i="1"/>
  <c r="AG1331" i="1"/>
  <c r="B1331" i="1" s="1"/>
  <c r="AG1302" i="1"/>
  <c r="AG1268" i="1"/>
  <c r="B1268" i="1" s="1"/>
  <c r="AG1236" i="1"/>
  <c r="AG1205" i="1"/>
  <c r="AG1174" i="1"/>
  <c r="B1174" i="1" s="1"/>
  <c r="J1483" i="1" l="1"/>
  <c r="T1481" i="1"/>
  <c r="AF1481" i="1" s="1"/>
  <c r="S1482" i="1"/>
  <c r="U1481" i="1"/>
  <c r="W1481" i="1" s="1"/>
  <c r="Y1500" i="1"/>
  <c r="I1501" i="1"/>
  <c r="H1501" i="1" s="1"/>
  <c r="Z1500" i="1"/>
  <c r="AA1500" i="1" s="1"/>
  <c r="AH1500" i="1" s="1"/>
  <c r="C1501" i="1"/>
  <c r="AJ1501" i="1"/>
  <c r="B1205" i="1"/>
  <c r="E1500" i="1"/>
  <c r="B1236" i="1"/>
  <c r="B1302" i="1"/>
  <c r="F1484" i="1"/>
  <c r="J1484" i="1" s="1"/>
  <c r="B1188" i="1"/>
  <c r="B1381" i="1"/>
  <c r="B1170" i="1"/>
  <c r="B1234" i="1"/>
  <c r="B1418" i="1"/>
  <c r="B1179" i="1"/>
  <c r="B1216" i="1"/>
  <c r="B1442" i="1"/>
  <c r="A1502" i="1"/>
  <c r="X1501" i="1"/>
  <c r="K1501" i="1"/>
  <c r="AC1485" i="1"/>
  <c r="AE1485" i="1" s="1"/>
  <c r="G1485" i="1"/>
  <c r="B1404" i="1"/>
  <c r="AB1506" i="1"/>
  <c r="B1207" i="1"/>
  <c r="B1271" i="1"/>
  <c r="B1335" i="1"/>
  <c r="AG1480" i="1"/>
  <c r="B1480" i="1" s="1"/>
  <c r="M1486" i="1"/>
  <c r="N1486" i="1" s="1"/>
  <c r="P1486" i="1"/>
  <c r="Q1486" i="1"/>
  <c r="L1487" i="1"/>
  <c r="O1484" i="1" l="1"/>
  <c r="R1484" i="1" s="1"/>
  <c r="V1484" i="1" s="1"/>
  <c r="AC1486" i="1"/>
  <c r="AE1486" i="1" s="1"/>
  <c r="G1486" i="1"/>
  <c r="AB1507" i="1"/>
  <c r="M1487" i="1"/>
  <c r="N1487" i="1" s="1"/>
  <c r="P1487" i="1"/>
  <c r="Q1487" i="1"/>
  <c r="L1488" i="1"/>
  <c r="F1485" i="1"/>
  <c r="O1485" i="1" s="1"/>
  <c r="R1485" i="1" s="1"/>
  <c r="V1485" i="1" s="1"/>
  <c r="Z1501" i="1"/>
  <c r="AA1501" i="1" s="1"/>
  <c r="AH1501" i="1" s="1"/>
  <c r="C1502" i="1"/>
  <c r="AJ1502" i="1"/>
  <c r="I1502" i="1"/>
  <c r="H1502" i="1" s="1"/>
  <c r="Y1501" i="1"/>
  <c r="E1501" i="1"/>
  <c r="AG1481" i="1"/>
  <c r="B1481" i="1" s="1"/>
  <c r="A1503" i="1"/>
  <c r="X1502" i="1"/>
  <c r="K1502" i="1"/>
  <c r="T1482" i="1"/>
  <c r="AF1482" i="1" s="1"/>
  <c r="S1483" i="1"/>
  <c r="U1482" i="1"/>
  <c r="W1482" i="1" s="1"/>
  <c r="J1485" i="1" l="1"/>
  <c r="T1483" i="1"/>
  <c r="AF1483" i="1" s="1"/>
  <c r="S1484" i="1"/>
  <c r="U1483" i="1"/>
  <c r="W1483" i="1" s="1"/>
  <c r="E1502" i="1"/>
  <c r="M1488" i="1"/>
  <c r="N1488" i="1" s="1"/>
  <c r="P1488" i="1"/>
  <c r="Q1488" i="1"/>
  <c r="L1489" i="1"/>
  <c r="AB1508" i="1"/>
  <c r="AG1482" i="1"/>
  <c r="AJ1503" i="1"/>
  <c r="I1503" i="1"/>
  <c r="H1503" i="1" s="1"/>
  <c r="Y1502" i="1"/>
  <c r="Z1502" i="1"/>
  <c r="AA1502" i="1" s="1"/>
  <c r="AH1502" i="1" s="1"/>
  <c r="C1503" i="1"/>
  <c r="K1503" i="1"/>
  <c r="X1503" i="1"/>
  <c r="A1504" i="1"/>
  <c r="F1486" i="1"/>
  <c r="O1486" i="1" s="1"/>
  <c r="R1486" i="1" s="1"/>
  <c r="V1486" i="1" s="1"/>
  <c r="AC1487" i="1"/>
  <c r="AE1487" i="1" s="1"/>
  <c r="G1487" i="1"/>
  <c r="J1486" i="1" l="1"/>
  <c r="F1487" i="1"/>
  <c r="J1487" i="1" s="1"/>
  <c r="K1504" i="1"/>
  <c r="A1505" i="1"/>
  <c r="X1504" i="1"/>
  <c r="AG1483" i="1"/>
  <c r="B1483" i="1" s="1"/>
  <c r="Y1503" i="1"/>
  <c r="C1504" i="1"/>
  <c r="Z1503" i="1"/>
  <c r="AA1503" i="1" s="1"/>
  <c r="AH1503" i="1" s="1"/>
  <c r="AJ1504" i="1"/>
  <c r="I1504" i="1"/>
  <c r="H1504" i="1" s="1"/>
  <c r="T1484" i="1"/>
  <c r="AF1484" i="1" s="1"/>
  <c r="S1485" i="1"/>
  <c r="U1484" i="1"/>
  <c r="W1484" i="1" s="1"/>
  <c r="AC1488" i="1"/>
  <c r="AE1488" i="1" s="1"/>
  <c r="G1488" i="1"/>
  <c r="E1503" i="1"/>
  <c r="AB1509" i="1"/>
  <c r="B1482" i="1"/>
  <c r="M1489" i="1"/>
  <c r="N1489" i="1" s="1"/>
  <c r="P1489" i="1"/>
  <c r="Q1489" i="1"/>
  <c r="L1490" i="1"/>
  <c r="F1488" i="1" l="1"/>
  <c r="J1488" i="1" s="1"/>
  <c r="Y1504" i="1"/>
  <c r="AJ1505" i="1"/>
  <c r="Z1504" i="1"/>
  <c r="AA1504" i="1" s="1"/>
  <c r="AH1504" i="1" s="1"/>
  <c r="I1505" i="1"/>
  <c r="H1505" i="1" s="1"/>
  <c r="C1505" i="1"/>
  <c r="O1487" i="1"/>
  <c r="R1487" i="1" s="1"/>
  <c r="V1487" i="1" s="1"/>
  <c r="AC1489" i="1"/>
  <c r="AE1489" i="1" s="1"/>
  <c r="G1489" i="1"/>
  <c r="A1506" i="1"/>
  <c r="X1505" i="1"/>
  <c r="K1505" i="1"/>
  <c r="AG1484" i="1"/>
  <c r="B1484" i="1" s="1"/>
  <c r="E1504" i="1"/>
  <c r="M1490" i="1"/>
  <c r="N1490" i="1" s="1"/>
  <c r="P1490" i="1"/>
  <c r="Q1490" i="1"/>
  <c r="L1491" i="1"/>
  <c r="AB1510" i="1"/>
  <c r="T1485" i="1"/>
  <c r="AF1485" i="1" s="1"/>
  <c r="S1486" i="1"/>
  <c r="U1485" i="1"/>
  <c r="W1485" i="1" s="1"/>
  <c r="O1488" i="1" l="1"/>
  <c r="R1488" i="1" s="1"/>
  <c r="V1488" i="1" s="1"/>
  <c r="K1506" i="1"/>
  <c r="X1506" i="1"/>
  <c r="A1507" i="1"/>
  <c r="AC1490" i="1"/>
  <c r="AE1490" i="1" s="1"/>
  <c r="G1490" i="1"/>
  <c r="AB1511" i="1"/>
  <c r="T1486" i="1"/>
  <c r="AF1486" i="1" s="1"/>
  <c r="S1487" i="1"/>
  <c r="U1486" i="1"/>
  <c r="W1486" i="1" s="1"/>
  <c r="M1491" i="1"/>
  <c r="N1491" i="1" s="1"/>
  <c r="P1491" i="1"/>
  <c r="Q1491" i="1"/>
  <c r="L1492" i="1"/>
  <c r="F1489" i="1"/>
  <c r="O1489" i="1" s="1"/>
  <c r="R1489" i="1" s="1"/>
  <c r="V1489" i="1" s="1"/>
  <c r="E1505" i="1"/>
  <c r="AG1485" i="1"/>
  <c r="B1485" i="1" s="1"/>
  <c r="Z1505" i="1"/>
  <c r="AA1505" i="1" s="1"/>
  <c r="AH1505" i="1" s="1"/>
  <c r="AJ1506" i="1"/>
  <c r="I1506" i="1"/>
  <c r="H1506" i="1" s="1"/>
  <c r="Y1505" i="1"/>
  <c r="C1506" i="1"/>
  <c r="J1489" i="1" l="1"/>
  <c r="AC1491" i="1"/>
  <c r="AE1491" i="1" s="1"/>
  <c r="G1491" i="1"/>
  <c r="AB1512" i="1"/>
  <c r="F1490" i="1"/>
  <c r="J1490" i="1" s="1"/>
  <c r="K1507" i="1"/>
  <c r="X1507" i="1"/>
  <c r="A1508" i="1"/>
  <c r="M1492" i="1"/>
  <c r="N1492" i="1" s="1"/>
  <c r="P1492" i="1"/>
  <c r="Q1492" i="1"/>
  <c r="L1493" i="1"/>
  <c r="AG1486" i="1"/>
  <c r="AJ1507" i="1"/>
  <c r="I1507" i="1"/>
  <c r="H1507" i="1" s="1"/>
  <c r="Y1506" i="1"/>
  <c r="C1507" i="1"/>
  <c r="Z1506" i="1"/>
  <c r="AA1506" i="1" s="1"/>
  <c r="AH1506" i="1" s="1"/>
  <c r="E1506" i="1"/>
  <c r="T1487" i="1"/>
  <c r="AF1487" i="1" s="1"/>
  <c r="S1488" i="1"/>
  <c r="U1487" i="1"/>
  <c r="W1487" i="1" s="1"/>
  <c r="T1488" i="1" l="1"/>
  <c r="AF1488" i="1" s="1"/>
  <c r="S1489" i="1"/>
  <c r="U1488" i="1"/>
  <c r="W1488" i="1" s="1"/>
  <c r="E1507" i="1"/>
  <c r="B1486" i="1"/>
  <c r="K1508" i="1"/>
  <c r="A1509" i="1"/>
  <c r="X1508" i="1"/>
  <c r="O1490" i="1"/>
  <c r="R1490" i="1" s="1"/>
  <c r="V1490" i="1" s="1"/>
  <c r="AB1513" i="1"/>
  <c r="AC1492" i="1"/>
  <c r="AE1492" i="1" s="1"/>
  <c r="G1492" i="1"/>
  <c r="C1508" i="1"/>
  <c r="Y1507" i="1"/>
  <c r="AJ1508" i="1"/>
  <c r="Z1507" i="1"/>
  <c r="AA1507" i="1" s="1"/>
  <c r="AH1507" i="1" s="1"/>
  <c r="I1508" i="1"/>
  <c r="H1508" i="1" s="1"/>
  <c r="F1491" i="1"/>
  <c r="J1491" i="1" s="1"/>
  <c r="AG1487" i="1"/>
  <c r="B1487" i="1" s="1"/>
  <c r="M1493" i="1"/>
  <c r="N1493" i="1" s="1"/>
  <c r="P1493" i="1"/>
  <c r="Q1493" i="1"/>
  <c r="L1494" i="1"/>
  <c r="O1491" i="1" l="1"/>
  <c r="R1491" i="1" s="1"/>
  <c r="V1491" i="1" s="1"/>
  <c r="F1492" i="1"/>
  <c r="O1492" i="1" s="1"/>
  <c r="R1492" i="1" s="1"/>
  <c r="V1492" i="1" s="1"/>
  <c r="T1489" i="1"/>
  <c r="AF1489" i="1" s="1"/>
  <c r="S1490" i="1"/>
  <c r="U1489" i="1"/>
  <c r="W1489" i="1" s="1"/>
  <c r="Y1508" i="1"/>
  <c r="Z1508" i="1"/>
  <c r="AA1508" i="1" s="1"/>
  <c r="AH1508" i="1" s="1"/>
  <c r="C1509" i="1"/>
  <c r="AJ1509" i="1"/>
  <c r="I1509" i="1"/>
  <c r="H1509" i="1" s="1"/>
  <c r="M1494" i="1"/>
  <c r="N1494" i="1" s="1"/>
  <c r="P1494" i="1"/>
  <c r="Q1494" i="1"/>
  <c r="L1495" i="1"/>
  <c r="AB1514" i="1"/>
  <c r="AC1493" i="1"/>
  <c r="AE1493" i="1" s="1"/>
  <c r="G1493" i="1"/>
  <c r="E1508" i="1"/>
  <c r="A1510" i="1"/>
  <c r="X1509" i="1"/>
  <c r="K1509" i="1"/>
  <c r="AG1488" i="1"/>
  <c r="B1488" i="1" s="1"/>
  <c r="Z1509" i="1" l="1"/>
  <c r="AA1509" i="1" s="1"/>
  <c r="AH1509" i="1" s="1"/>
  <c r="AJ1510" i="1"/>
  <c r="I1510" i="1"/>
  <c r="H1510" i="1" s="1"/>
  <c r="Y1509" i="1"/>
  <c r="C1510" i="1"/>
  <c r="AB1515" i="1"/>
  <c r="J1492" i="1"/>
  <c r="AC1494" i="1"/>
  <c r="AE1494" i="1" s="1"/>
  <c r="G1494" i="1"/>
  <c r="A1511" i="1"/>
  <c r="X1510" i="1"/>
  <c r="K1510" i="1"/>
  <c r="F1493" i="1"/>
  <c r="J1493" i="1" s="1"/>
  <c r="M1495" i="1"/>
  <c r="N1495" i="1" s="1"/>
  <c r="P1495" i="1"/>
  <c r="Q1495" i="1"/>
  <c r="L1496" i="1"/>
  <c r="AG1489" i="1"/>
  <c r="B1489" i="1" s="1"/>
  <c r="E1509" i="1"/>
  <c r="T1490" i="1"/>
  <c r="AF1490" i="1" s="1"/>
  <c r="S1491" i="1"/>
  <c r="U1490" i="1"/>
  <c r="W1490" i="1" s="1"/>
  <c r="A1512" i="1" l="1"/>
  <c r="X1511" i="1"/>
  <c r="K1511" i="1"/>
  <c r="AC1495" i="1"/>
  <c r="AE1495" i="1" s="1"/>
  <c r="G1495" i="1"/>
  <c r="F1494" i="1"/>
  <c r="J1494" i="1" s="1"/>
  <c r="AB1516" i="1"/>
  <c r="E1510" i="1"/>
  <c r="T1491" i="1"/>
  <c r="AF1491" i="1" s="1"/>
  <c r="S1492" i="1"/>
  <c r="U1491" i="1"/>
  <c r="W1491" i="1" s="1"/>
  <c r="M1496" i="1"/>
  <c r="N1496" i="1" s="1"/>
  <c r="L1497" i="1"/>
  <c r="O1493" i="1"/>
  <c r="R1493" i="1" s="1"/>
  <c r="V1493" i="1" s="1"/>
  <c r="AG1490" i="1"/>
  <c r="I1511" i="1"/>
  <c r="H1511" i="1" s="1"/>
  <c r="Y1510" i="1"/>
  <c r="C1511" i="1"/>
  <c r="AJ1511" i="1"/>
  <c r="Z1510" i="1"/>
  <c r="AA1510" i="1" s="1"/>
  <c r="AH1510" i="1" s="1"/>
  <c r="O1494" i="1" l="1"/>
  <c r="R1494" i="1" s="1"/>
  <c r="V1494" i="1" s="1"/>
  <c r="E1511" i="1"/>
  <c r="T1492" i="1"/>
  <c r="AF1492" i="1" s="1"/>
  <c r="S1493" i="1"/>
  <c r="U1492" i="1"/>
  <c r="W1492" i="1" s="1"/>
  <c r="A1513" i="1"/>
  <c r="X1512" i="1"/>
  <c r="K1512" i="1"/>
  <c r="G1496" i="1"/>
  <c r="AC1496" i="1"/>
  <c r="AE1496" i="1" s="1"/>
  <c r="M1497" i="1"/>
  <c r="N1497" i="1" s="1"/>
  <c r="L1498" i="1"/>
  <c r="B1490" i="1"/>
  <c r="AG1491" i="1"/>
  <c r="B1491" i="1" s="1"/>
  <c r="AB1517" i="1"/>
  <c r="F1495" i="1"/>
  <c r="O1495" i="1" s="1"/>
  <c r="I1512" i="1"/>
  <c r="H1512" i="1" s="1"/>
  <c r="Y1511" i="1"/>
  <c r="Z1511" i="1"/>
  <c r="AA1511" i="1" s="1"/>
  <c r="AH1511" i="1" s="1"/>
  <c r="C1512" i="1"/>
  <c r="AJ1512" i="1"/>
  <c r="J1495" i="1" l="1"/>
  <c r="R1495" i="1"/>
  <c r="V1495" i="1" s="1"/>
  <c r="P1496" i="1"/>
  <c r="E1512" i="1"/>
  <c r="AB1518" i="1"/>
  <c r="M1498" i="1"/>
  <c r="N1498" i="1" s="1"/>
  <c r="L1499" i="1"/>
  <c r="AG1492" i="1"/>
  <c r="B1492" i="1" s="1"/>
  <c r="Y1512" i="1"/>
  <c r="Z1512" i="1"/>
  <c r="AA1512" i="1" s="1"/>
  <c r="AH1512" i="1" s="1"/>
  <c r="C1513" i="1"/>
  <c r="AJ1513" i="1"/>
  <c r="I1513" i="1"/>
  <c r="H1513" i="1" s="1"/>
  <c r="T1493" i="1"/>
  <c r="AF1493" i="1" s="1"/>
  <c r="S1494" i="1"/>
  <c r="U1493" i="1"/>
  <c r="W1493" i="1" s="1"/>
  <c r="G1497" i="1"/>
  <c r="AC1497" i="1"/>
  <c r="AE1497" i="1" s="1"/>
  <c r="F1496" i="1"/>
  <c r="J1496" i="1" s="1"/>
  <c r="X1513" i="1"/>
  <c r="K1513" i="1"/>
  <c r="A1514" i="1"/>
  <c r="O1496" i="1" l="1"/>
  <c r="X1514" i="1"/>
  <c r="K1514" i="1"/>
  <c r="A1515" i="1"/>
  <c r="AG1493" i="1"/>
  <c r="B1493" i="1" s="1"/>
  <c r="E1513" i="1"/>
  <c r="Z1513" i="1"/>
  <c r="AA1513" i="1" s="1"/>
  <c r="AH1513" i="1" s="1"/>
  <c r="AJ1514" i="1"/>
  <c r="I1514" i="1"/>
  <c r="H1514" i="1" s="1"/>
  <c r="Y1513" i="1"/>
  <c r="C1514" i="1"/>
  <c r="F1497" i="1"/>
  <c r="J1497" i="1" s="1"/>
  <c r="AB1519" i="1"/>
  <c r="AC1498" i="1"/>
  <c r="AE1498" i="1" s="1"/>
  <c r="G1498" i="1"/>
  <c r="Q1496" i="1"/>
  <c r="Q1497" i="1" s="1"/>
  <c r="Q1498" i="1" s="1"/>
  <c r="Q1499" i="1" s="1"/>
  <c r="P1497" i="1"/>
  <c r="P1498" i="1" s="1"/>
  <c r="P1499" i="1" s="1"/>
  <c r="T1494" i="1"/>
  <c r="AF1494" i="1" s="1"/>
  <c r="S1495" i="1"/>
  <c r="U1494" i="1"/>
  <c r="W1494" i="1" s="1"/>
  <c r="M1499" i="1"/>
  <c r="N1499" i="1" s="1"/>
  <c r="L1500" i="1"/>
  <c r="M1500" i="1" l="1"/>
  <c r="N1500" i="1" s="1"/>
  <c r="P1500" i="1"/>
  <c r="Q1500" i="1"/>
  <c r="L1501" i="1"/>
  <c r="AG1494" i="1"/>
  <c r="B1494" i="1" s="1"/>
  <c r="O1497" i="1"/>
  <c r="R1497" i="1" s="1"/>
  <c r="V1497" i="1" s="1"/>
  <c r="R1496" i="1"/>
  <c r="V1496" i="1" s="1"/>
  <c r="T1495" i="1"/>
  <c r="S1496" i="1"/>
  <c r="U1495" i="1"/>
  <c r="W1495" i="1" s="1"/>
  <c r="F1498" i="1"/>
  <c r="J1498" i="1" s="1"/>
  <c r="AB1520" i="1"/>
  <c r="AJ1515" i="1"/>
  <c r="I1515" i="1"/>
  <c r="H1515" i="1" s="1"/>
  <c r="Y1514" i="1"/>
  <c r="C1515" i="1"/>
  <c r="Z1514" i="1"/>
  <c r="AA1514" i="1" s="1"/>
  <c r="AH1514" i="1" s="1"/>
  <c r="K1515" i="1"/>
  <c r="A1516" i="1"/>
  <c r="X1515" i="1"/>
  <c r="AC1499" i="1"/>
  <c r="AE1499" i="1" s="1"/>
  <c r="G1499" i="1"/>
  <c r="E1514" i="1"/>
  <c r="O1498" i="1" l="1"/>
  <c r="R1498" i="1" s="1"/>
  <c r="V1498" i="1" s="1"/>
  <c r="AC1500" i="1"/>
  <c r="AE1500" i="1" s="1"/>
  <c r="G1500" i="1"/>
  <c r="C1516" i="1"/>
  <c r="AJ1516" i="1"/>
  <c r="Y1515" i="1"/>
  <c r="I1516" i="1"/>
  <c r="H1516" i="1" s="1"/>
  <c r="Z1515" i="1"/>
  <c r="AA1515" i="1" s="1"/>
  <c r="AH1515" i="1" s="1"/>
  <c r="U1496" i="1"/>
  <c r="W1496" i="1" s="1"/>
  <c r="T1496" i="1"/>
  <c r="AF1496" i="1" s="1"/>
  <c r="S1497" i="1"/>
  <c r="F1499" i="1"/>
  <c r="O1499" i="1" s="1"/>
  <c r="R1499" i="1" s="1"/>
  <c r="V1499" i="1" s="1"/>
  <c r="E1515" i="1"/>
  <c r="M1501" i="1"/>
  <c r="N1501" i="1" s="1"/>
  <c r="P1501" i="1"/>
  <c r="Q1501" i="1"/>
  <c r="L1502" i="1"/>
  <c r="X1516" i="1"/>
  <c r="K1516" i="1"/>
  <c r="A1517" i="1"/>
  <c r="AF1495" i="1"/>
  <c r="AA1495" i="1"/>
  <c r="AB1521" i="1"/>
  <c r="AG1495" i="1"/>
  <c r="J1499" i="1" l="1"/>
  <c r="B1495" i="1"/>
  <c r="AH1495" i="1"/>
  <c r="F1500" i="1"/>
  <c r="J1500" i="1" s="1"/>
  <c r="Y1516" i="1"/>
  <c r="I1517" i="1"/>
  <c r="H1517" i="1" s="1"/>
  <c r="Z1516" i="1"/>
  <c r="AA1516" i="1" s="1"/>
  <c r="AH1516" i="1" s="1"/>
  <c r="C1517" i="1"/>
  <c r="AJ1517" i="1"/>
  <c r="AG1496" i="1"/>
  <c r="B1496" i="1" s="1"/>
  <c r="AC1501" i="1"/>
  <c r="AE1501" i="1" s="1"/>
  <c r="G1501" i="1"/>
  <c r="E1516" i="1"/>
  <c r="AB1522" i="1"/>
  <c r="X1517" i="1"/>
  <c r="K1517" i="1"/>
  <c r="A1518" i="1"/>
  <c r="M1502" i="1"/>
  <c r="N1502" i="1" s="1"/>
  <c r="P1502" i="1"/>
  <c r="Q1502" i="1"/>
  <c r="L1503" i="1"/>
  <c r="U1497" i="1"/>
  <c r="W1497" i="1" s="1"/>
  <c r="T1497" i="1"/>
  <c r="AF1497" i="1" s="1"/>
  <c r="S1498" i="1"/>
  <c r="O1500" i="1" l="1"/>
  <c r="R1500" i="1" s="1"/>
  <c r="V1500" i="1" s="1"/>
  <c r="AC1502" i="1"/>
  <c r="AE1502" i="1" s="1"/>
  <c r="G1502" i="1"/>
  <c r="C1518" i="1"/>
  <c r="Y1517" i="1"/>
  <c r="AJ1518" i="1"/>
  <c r="Z1517" i="1"/>
  <c r="AA1517" i="1" s="1"/>
  <c r="AH1517" i="1" s="1"/>
  <c r="I1518" i="1"/>
  <c r="H1518" i="1" s="1"/>
  <c r="U1498" i="1"/>
  <c r="W1498" i="1" s="1"/>
  <c r="T1498" i="1"/>
  <c r="AF1498" i="1" s="1"/>
  <c r="S1499" i="1"/>
  <c r="AB1523" i="1"/>
  <c r="E1517" i="1"/>
  <c r="M1503" i="1"/>
  <c r="N1503" i="1" s="1"/>
  <c r="P1503" i="1"/>
  <c r="Q1503" i="1"/>
  <c r="L1504" i="1"/>
  <c r="X1518" i="1"/>
  <c r="K1518" i="1"/>
  <c r="A1519" i="1"/>
  <c r="F1501" i="1"/>
  <c r="O1501" i="1" s="1"/>
  <c r="R1501" i="1" s="1"/>
  <c r="V1501" i="1" s="1"/>
  <c r="AG1497" i="1"/>
  <c r="B1497" i="1" s="1"/>
  <c r="J1501" i="1" l="1"/>
  <c r="F1502" i="1"/>
  <c r="J1502" i="1" s="1"/>
  <c r="X1519" i="1"/>
  <c r="K1519" i="1"/>
  <c r="A1520" i="1"/>
  <c r="AB1524" i="1"/>
  <c r="AG1498" i="1"/>
  <c r="B1498" i="1" s="1"/>
  <c r="AC1503" i="1"/>
  <c r="AE1503" i="1" s="1"/>
  <c r="G1503" i="1"/>
  <c r="Z1518" i="1"/>
  <c r="AA1518" i="1" s="1"/>
  <c r="AH1518" i="1" s="1"/>
  <c r="C1519" i="1"/>
  <c r="AJ1519" i="1"/>
  <c r="I1519" i="1"/>
  <c r="H1519" i="1" s="1"/>
  <c r="Y1518" i="1"/>
  <c r="M1504" i="1"/>
  <c r="N1504" i="1" s="1"/>
  <c r="P1504" i="1"/>
  <c r="Q1504" i="1"/>
  <c r="L1505" i="1"/>
  <c r="U1499" i="1"/>
  <c r="W1499" i="1" s="1"/>
  <c r="T1499" i="1"/>
  <c r="AF1499" i="1" s="1"/>
  <c r="S1500" i="1"/>
  <c r="E1518" i="1"/>
  <c r="O1502" i="1" l="1"/>
  <c r="R1502" i="1" s="1"/>
  <c r="V1502" i="1" s="1"/>
  <c r="AC1504" i="1"/>
  <c r="AE1504" i="1" s="1"/>
  <c r="G1504" i="1"/>
  <c r="X1520" i="1"/>
  <c r="K1520" i="1"/>
  <c r="A1521" i="1"/>
  <c r="U1500" i="1"/>
  <c r="W1500" i="1" s="1"/>
  <c r="T1500" i="1"/>
  <c r="AF1500" i="1" s="1"/>
  <c r="S1501" i="1"/>
  <c r="M1505" i="1"/>
  <c r="N1505" i="1" s="1"/>
  <c r="P1505" i="1"/>
  <c r="Q1505" i="1"/>
  <c r="L1506" i="1"/>
  <c r="E1519" i="1"/>
  <c r="F1503" i="1"/>
  <c r="J1503" i="1" s="1"/>
  <c r="AG1499" i="1"/>
  <c r="B1499" i="1" s="1"/>
  <c r="AB1525" i="1"/>
  <c r="Z1519" i="1"/>
  <c r="AA1519" i="1" s="1"/>
  <c r="AH1519" i="1" s="1"/>
  <c r="C1520" i="1"/>
  <c r="AJ1520" i="1"/>
  <c r="I1520" i="1"/>
  <c r="H1520" i="1" s="1"/>
  <c r="Y1519" i="1"/>
  <c r="O1503" i="1" l="1"/>
  <c r="R1503" i="1" s="1"/>
  <c r="V1503" i="1" s="1"/>
  <c r="AB1526" i="1"/>
  <c r="AG1500" i="1"/>
  <c r="I1521" i="1"/>
  <c r="H1521" i="1" s="1"/>
  <c r="Y1520" i="1"/>
  <c r="Z1520" i="1"/>
  <c r="AA1520" i="1" s="1"/>
  <c r="AH1520" i="1" s="1"/>
  <c r="C1521" i="1"/>
  <c r="AJ1521" i="1"/>
  <c r="AC1505" i="1"/>
  <c r="AE1505" i="1" s="1"/>
  <c r="G1505" i="1"/>
  <c r="F1504" i="1"/>
  <c r="J1504" i="1" s="1"/>
  <c r="E1520" i="1"/>
  <c r="M1506" i="1"/>
  <c r="N1506" i="1" s="1"/>
  <c r="P1506" i="1"/>
  <c r="Q1506" i="1"/>
  <c r="L1507" i="1"/>
  <c r="U1501" i="1"/>
  <c r="W1501" i="1" s="1"/>
  <c r="T1501" i="1"/>
  <c r="AF1501" i="1" s="1"/>
  <c r="S1502" i="1"/>
  <c r="K1521" i="1"/>
  <c r="A1522" i="1"/>
  <c r="X1521" i="1"/>
  <c r="O1504" i="1" l="1"/>
  <c r="R1504" i="1" s="1"/>
  <c r="V1504" i="1" s="1"/>
  <c r="AC1506" i="1"/>
  <c r="AE1506" i="1" s="1"/>
  <c r="G1506" i="1"/>
  <c r="AG1501" i="1"/>
  <c r="B1501" i="1" s="1"/>
  <c r="M1507" i="1"/>
  <c r="N1507" i="1" s="1"/>
  <c r="P1507" i="1"/>
  <c r="Q1507" i="1"/>
  <c r="L1508" i="1"/>
  <c r="U1502" i="1"/>
  <c r="W1502" i="1" s="1"/>
  <c r="T1502" i="1"/>
  <c r="AF1502" i="1" s="1"/>
  <c r="S1503" i="1"/>
  <c r="AB1527" i="1"/>
  <c r="K1522" i="1"/>
  <c r="X1522" i="1"/>
  <c r="A1523" i="1"/>
  <c r="Z1521" i="1"/>
  <c r="AA1521" i="1" s="1"/>
  <c r="AH1521" i="1" s="1"/>
  <c r="AJ1522" i="1"/>
  <c r="I1522" i="1"/>
  <c r="H1522" i="1" s="1"/>
  <c r="Y1521" i="1"/>
  <c r="C1522" i="1"/>
  <c r="F1505" i="1"/>
  <c r="O1505" i="1" s="1"/>
  <c r="R1505" i="1" s="1"/>
  <c r="V1505" i="1" s="1"/>
  <c r="E1521" i="1"/>
  <c r="B1500" i="1"/>
  <c r="AC1507" i="1" l="1"/>
  <c r="AE1507" i="1" s="1"/>
  <c r="G1507" i="1"/>
  <c r="AB1528" i="1"/>
  <c r="Y1522" i="1"/>
  <c r="C1523" i="1"/>
  <c r="Z1522" i="1"/>
  <c r="AA1522" i="1" s="1"/>
  <c r="AH1522" i="1" s="1"/>
  <c r="AJ1523" i="1"/>
  <c r="I1523" i="1"/>
  <c r="H1523" i="1" s="1"/>
  <c r="U1503" i="1"/>
  <c r="W1503" i="1" s="1"/>
  <c r="T1503" i="1"/>
  <c r="AF1503" i="1" s="1"/>
  <c r="S1504" i="1"/>
  <c r="M1508" i="1"/>
  <c r="N1508" i="1" s="1"/>
  <c r="P1508" i="1"/>
  <c r="Q1508" i="1"/>
  <c r="L1509" i="1"/>
  <c r="K1523" i="1"/>
  <c r="A1524" i="1"/>
  <c r="X1523" i="1"/>
  <c r="F1506" i="1"/>
  <c r="J1506" i="1" s="1"/>
  <c r="J1505" i="1"/>
  <c r="E1522" i="1"/>
  <c r="AG1502" i="1"/>
  <c r="B1502" i="1" s="1"/>
  <c r="O1506" i="1" l="1"/>
  <c r="R1506" i="1" s="1"/>
  <c r="V1506" i="1" s="1"/>
  <c r="AC1508" i="1"/>
  <c r="AE1508" i="1" s="1"/>
  <c r="G1508" i="1"/>
  <c r="E1523" i="1"/>
  <c r="Z1523" i="1"/>
  <c r="AA1523" i="1" s="1"/>
  <c r="AH1523" i="1" s="1"/>
  <c r="C1524" i="1"/>
  <c r="AJ1524" i="1"/>
  <c r="I1524" i="1"/>
  <c r="H1524" i="1" s="1"/>
  <c r="Y1523" i="1"/>
  <c r="M1509" i="1"/>
  <c r="N1509" i="1" s="1"/>
  <c r="P1509" i="1"/>
  <c r="Q1509" i="1"/>
  <c r="L1510" i="1"/>
  <c r="U1504" i="1"/>
  <c r="W1504" i="1" s="1"/>
  <c r="T1504" i="1"/>
  <c r="AF1504" i="1" s="1"/>
  <c r="S1505" i="1"/>
  <c r="F1507" i="1"/>
  <c r="J1507" i="1" s="1"/>
  <c r="K1524" i="1"/>
  <c r="A1525" i="1"/>
  <c r="X1524" i="1"/>
  <c r="AG1503" i="1"/>
  <c r="AB1529" i="1"/>
  <c r="O1507" i="1" l="1"/>
  <c r="R1507" i="1" s="1"/>
  <c r="V1507" i="1" s="1"/>
  <c r="AC1509" i="1"/>
  <c r="AE1509" i="1" s="1"/>
  <c r="G1509" i="1"/>
  <c r="C1525" i="1"/>
  <c r="AJ1525" i="1"/>
  <c r="Y1524" i="1"/>
  <c r="I1525" i="1"/>
  <c r="H1525" i="1" s="1"/>
  <c r="Z1524" i="1"/>
  <c r="AA1524" i="1" s="1"/>
  <c r="AH1524" i="1" s="1"/>
  <c r="M1510" i="1"/>
  <c r="N1510" i="1" s="1"/>
  <c r="P1510" i="1"/>
  <c r="Q1510" i="1"/>
  <c r="L1511" i="1"/>
  <c r="E1524" i="1"/>
  <c r="AB1530" i="1"/>
  <c r="A1526" i="1"/>
  <c r="X1525" i="1"/>
  <c r="K1525" i="1"/>
  <c r="U1505" i="1"/>
  <c r="W1505" i="1" s="1"/>
  <c r="T1505" i="1"/>
  <c r="AF1505" i="1" s="1"/>
  <c r="S1506" i="1"/>
  <c r="F1508" i="1"/>
  <c r="O1508" i="1" s="1"/>
  <c r="R1508" i="1" s="1"/>
  <c r="V1508" i="1" s="1"/>
  <c r="AG1504" i="1"/>
  <c r="B1503" i="1"/>
  <c r="J1508" i="1" l="1"/>
  <c r="AB1531" i="1"/>
  <c r="E1525" i="1"/>
  <c r="B1504" i="1"/>
  <c r="AG1505" i="1"/>
  <c r="X1526" i="1"/>
  <c r="K1526" i="1"/>
  <c r="A1527" i="1"/>
  <c r="F1509" i="1"/>
  <c r="O1509" i="1" s="1"/>
  <c r="R1509" i="1" s="1"/>
  <c r="V1509" i="1" s="1"/>
  <c r="AC1510" i="1"/>
  <c r="AE1510" i="1" s="1"/>
  <c r="G1510" i="1"/>
  <c r="U1506" i="1"/>
  <c r="W1506" i="1" s="1"/>
  <c r="T1506" i="1"/>
  <c r="AF1506" i="1" s="1"/>
  <c r="S1507" i="1"/>
  <c r="Y1525" i="1"/>
  <c r="I1526" i="1"/>
  <c r="H1526" i="1" s="1"/>
  <c r="Z1525" i="1"/>
  <c r="AA1525" i="1" s="1"/>
  <c r="AH1525" i="1" s="1"/>
  <c r="C1526" i="1"/>
  <c r="AJ1526" i="1"/>
  <c r="M1511" i="1"/>
  <c r="N1511" i="1" s="1"/>
  <c r="P1511" i="1"/>
  <c r="Q1511" i="1"/>
  <c r="L1512" i="1"/>
  <c r="J1509" i="1" l="1"/>
  <c r="AC1511" i="1"/>
  <c r="AE1511" i="1" s="1"/>
  <c r="G1511" i="1"/>
  <c r="M1512" i="1"/>
  <c r="N1512" i="1" s="1"/>
  <c r="P1512" i="1"/>
  <c r="Q1512" i="1"/>
  <c r="L1513" i="1"/>
  <c r="AG1506" i="1"/>
  <c r="B1506" i="1" s="1"/>
  <c r="Y1526" i="1"/>
  <c r="I1527" i="1"/>
  <c r="H1527" i="1" s="1"/>
  <c r="Z1526" i="1"/>
  <c r="AA1526" i="1" s="1"/>
  <c r="AH1526" i="1" s="1"/>
  <c r="C1527" i="1"/>
  <c r="AJ1527" i="1"/>
  <c r="AB1532" i="1"/>
  <c r="E1526" i="1"/>
  <c r="U1507" i="1"/>
  <c r="W1507" i="1" s="1"/>
  <c r="T1507" i="1"/>
  <c r="AF1507" i="1" s="1"/>
  <c r="S1508" i="1"/>
  <c r="F1510" i="1"/>
  <c r="O1510" i="1" s="1"/>
  <c r="R1510" i="1" s="1"/>
  <c r="V1510" i="1" s="1"/>
  <c r="X1527" i="1"/>
  <c r="K1527" i="1"/>
  <c r="A1528" i="1"/>
  <c r="B1505" i="1"/>
  <c r="J1510" i="1" l="1"/>
  <c r="C1528" i="1"/>
  <c r="Z1527" i="1"/>
  <c r="AJ1528" i="1"/>
  <c r="I1528" i="1"/>
  <c r="H1528" i="1" s="1"/>
  <c r="Y1527" i="1"/>
  <c r="U1508" i="1"/>
  <c r="W1508" i="1" s="1"/>
  <c r="T1508" i="1"/>
  <c r="AF1508" i="1" s="1"/>
  <c r="S1509" i="1"/>
  <c r="AB1533" i="1"/>
  <c r="E1527" i="1"/>
  <c r="A1529" i="1"/>
  <c r="K1528" i="1"/>
  <c r="X1528" i="1"/>
  <c r="AC1512" i="1"/>
  <c r="AE1512" i="1" s="1"/>
  <c r="G1512" i="1"/>
  <c r="AG1507" i="1"/>
  <c r="B1507" i="1" s="1"/>
  <c r="M1513" i="1"/>
  <c r="N1513" i="1" s="1"/>
  <c r="P1513" i="1"/>
  <c r="Q1513" i="1"/>
  <c r="L1514" i="1"/>
  <c r="F1511" i="1"/>
  <c r="J1511" i="1" s="1"/>
  <c r="O1511" i="1" l="1"/>
  <c r="R1511" i="1" s="1"/>
  <c r="V1511" i="1" s="1"/>
  <c r="M1514" i="1"/>
  <c r="N1514" i="1" s="1"/>
  <c r="P1514" i="1"/>
  <c r="Q1514" i="1"/>
  <c r="L1515" i="1"/>
  <c r="AB1534" i="1"/>
  <c r="K1529" i="1"/>
  <c r="A1530" i="1"/>
  <c r="X1529" i="1"/>
  <c r="U1509" i="1"/>
  <c r="W1509" i="1" s="1"/>
  <c r="T1509" i="1"/>
  <c r="AF1509" i="1" s="1"/>
  <c r="S1510" i="1"/>
  <c r="F1512" i="1"/>
  <c r="O1512" i="1" s="1"/>
  <c r="R1512" i="1" s="1"/>
  <c r="V1512" i="1" s="1"/>
  <c r="AC1513" i="1"/>
  <c r="AE1513" i="1" s="1"/>
  <c r="G1513" i="1"/>
  <c r="C1529" i="1"/>
  <c r="Y1528" i="1"/>
  <c r="AJ1529" i="1"/>
  <c r="Z1528" i="1"/>
  <c r="AA1528" i="1" s="1"/>
  <c r="AH1528" i="1" s="1"/>
  <c r="I1529" i="1"/>
  <c r="H1529" i="1" s="1"/>
  <c r="AG1508" i="1"/>
  <c r="B1508" i="1" s="1"/>
  <c r="J1512" i="1" l="1"/>
  <c r="A1531" i="1"/>
  <c r="X1530" i="1"/>
  <c r="K1530" i="1"/>
  <c r="U1510" i="1"/>
  <c r="W1510" i="1" s="1"/>
  <c r="T1510" i="1"/>
  <c r="AF1510" i="1" s="1"/>
  <c r="S1511" i="1"/>
  <c r="I1530" i="1"/>
  <c r="H1530" i="1" s="1"/>
  <c r="Y1529" i="1"/>
  <c r="Z1529" i="1"/>
  <c r="AA1529" i="1" s="1"/>
  <c r="AH1529" i="1" s="1"/>
  <c r="C1530" i="1"/>
  <c r="AJ1530" i="1"/>
  <c r="AB1535" i="1"/>
  <c r="AC1514" i="1"/>
  <c r="AE1514" i="1" s="1"/>
  <c r="G1514" i="1"/>
  <c r="F1513" i="1"/>
  <c r="J1513" i="1" s="1"/>
  <c r="AG1509" i="1"/>
  <c r="M1515" i="1"/>
  <c r="N1515" i="1" s="1"/>
  <c r="P1515" i="1"/>
  <c r="Q1515" i="1"/>
  <c r="L1516" i="1"/>
  <c r="O1513" i="1" l="1"/>
  <c r="R1513" i="1" s="1"/>
  <c r="V1513" i="1" s="1"/>
  <c r="U1511" i="1"/>
  <c r="W1511" i="1" s="1"/>
  <c r="T1511" i="1"/>
  <c r="AF1511" i="1" s="1"/>
  <c r="S1512" i="1"/>
  <c r="Y1530" i="1"/>
  <c r="I1531" i="1"/>
  <c r="H1531" i="1" s="1"/>
  <c r="Z1530" i="1"/>
  <c r="AA1530" i="1" s="1"/>
  <c r="AH1530" i="1" s="1"/>
  <c r="C1531" i="1"/>
  <c r="AJ1531" i="1"/>
  <c r="AC1515" i="1"/>
  <c r="AE1515" i="1" s="1"/>
  <c r="G1515" i="1"/>
  <c r="AB1536" i="1"/>
  <c r="X1531" i="1"/>
  <c r="K1531" i="1"/>
  <c r="A1532" i="1"/>
  <c r="AG1510" i="1"/>
  <c r="M1516" i="1"/>
  <c r="N1516" i="1" s="1"/>
  <c r="P1516" i="1"/>
  <c r="Q1516" i="1"/>
  <c r="L1517" i="1"/>
  <c r="B1509" i="1"/>
  <c r="F1514" i="1"/>
  <c r="O1514" i="1" s="1"/>
  <c r="R1514" i="1" s="1"/>
  <c r="V1514" i="1" s="1"/>
  <c r="AB1537" i="1" l="1"/>
  <c r="AG1511" i="1"/>
  <c r="B1511" i="1" s="1"/>
  <c r="AC1516" i="1"/>
  <c r="AE1516" i="1" s="1"/>
  <c r="G1516" i="1"/>
  <c r="M1517" i="1"/>
  <c r="N1517" i="1" s="1"/>
  <c r="P1517" i="1"/>
  <c r="Q1517" i="1"/>
  <c r="L1518" i="1"/>
  <c r="Z1531" i="1"/>
  <c r="AA1531" i="1" s="1"/>
  <c r="AH1531" i="1" s="1"/>
  <c r="C1532" i="1"/>
  <c r="AJ1532" i="1"/>
  <c r="I1532" i="1"/>
  <c r="H1532" i="1" s="1"/>
  <c r="Y1531" i="1"/>
  <c r="F1515" i="1"/>
  <c r="J1515" i="1" s="1"/>
  <c r="U1512" i="1"/>
  <c r="W1512" i="1" s="1"/>
  <c r="T1512" i="1"/>
  <c r="AF1512" i="1" s="1"/>
  <c r="S1513" i="1"/>
  <c r="J1514" i="1"/>
  <c r="B1510" i="1"/>
  <c r="X1532" i="1"/>
  <c r="K1532" i="1"/>
  <c r="A1533" i="1"/>
  <c r="I1533" i="1" l="1"/>
  <c r="H1533" i="1" s="1"/>
  <c r="Y1532" i="1"/>
  <c r="C1533" i="1"/>
  <c r="AJ1533" i="1"/>
  <c r="Z1532" i="1"/>
  <c r="AA1532" i="1" s="1"/>
  <c r="AH1532" i="1" s="1"/>
  <c r="U1513" i="1"/>
  <c r="W1513" i="1" s="1"/>
  <c r="T1513" i="1"/>
  <c r="AF1513" i="1" s="1"/>
  <c r="S1514" i="1"/>
  <c r="F1516" i="1"/>
  <c r="J1516" i="1" s="1"/>
  <c r="AC1517" i="1"/>
  <c r="AE1517" i="1" s="1"/>
  <c r="G1517" i="1"/>
  <c r="AB1538" i="1"/>
  <c r="K1533" i="1"/>
  <c r="A1534" i="1"/>
  <c r="X1533" i="1"/>
  <c r="M1518" i="1"/>
  <c r="N1518" i="1" s="1"/>
  <c r="P1518" i="1"/>
  <c r="Q1518" i="1"/>
  <c r="L1519" i="1"/>
  <c r="AG1512" i="1"/>
  <c r="B1512" i="1" s="1"/>
  <c r="O1515" i="1"/>
  <c r="R1515" i="1" s="1"/>
  <c r="V1515" i="1" s="1"/>
  <c r="M1519" i="1" l="1"/>
  <c r="N1519" i="1" s="1"/>
  <c r="P1519" i="1"/>
  <c r="Q1519" i="1"/>
  <c r="L1520" i="1"/>
  <c r="A1535" i="1"/>
  <c r="X1534" i="1"/>
  <c r="K1534" i="1"/>
  <c r="O1516" i="1"/>
  <c r="R1516" i="1" s="1"/>
  <c r="V1516" i="1" s="1"/>
  <c r="F1517" i="1"/>
  <c r="J1517" i="1" s="1"/>
  <c r="U1514" i="1"/>
  <c r="W1514" i="1" s="1"/>
  <c r="T1514" i="1"/>
  <c r="AF1514" i="1" s="1"/>
  <c r="S1515" i="1"/>
  <c r="AC1518" i="1"/>
  <c r="AE1518" i="1" s="1"/>
  <c r="G1518" i="1"/>
  <c r="Z1533" i="1"/>
  <c r="AA1533" i="1" s="1"/>
  <c r="AH1533" i="1" s="1"/>
  <c r="C1534" i="1"/>
  <c r="AJ1534" i="1"/>
  <c r="Y1533" i="1"/>
  <c r="I1534" i="1"/>
  <c r="H1534" i="1" s="1"/>
  <c r="AB1539" i="1"/>
  <c r="AG1513" i="1"/>
  <c r="B1513" i="1" s="1"/>
  <c r="O1517" i="1" l="1"/>
  <c r="R1517" i="1" s="1"/>
  <c r="V1517" i="1" s="1"/>
  <c r="A1536" i="1"/>
  <c r="X1535" i="1"/>
  <c r="K1535" i="1"/>
  <c r="AG1514" i="1"/>
  <c r="B1514" i="1" s="1"/>
  <c r="AC1519" i="1"/>
  <c r="AE1519" i="1" s="1"/>
  <c r="G1519" i="1"/>
  <c r="F1518" i="1"/>
  <c r="O1518" i="1" s="1"/>
  <c r="R1518" i="1" s="1"/>
  <c r="V1518" i="1" s="1"/>
  <c r="U1515" i="1"/>
  <c r="W1515" i="1" s="1"/>
  <c r="T1515" i="1"/>
  <c r="AF1515" i="1" s="1"/>
  <c r="S1516" i="1"/>
  <c r="M1520" i="1"/>
  <c r="N1520" i="1" s="1"/>
  <c r="P1520" i="1"/>
  <c r="Q1520" i="1"/>
  <c r="L1521" i="1"/>
  <c r="AB1540" i="1"/>
  <c r="Y1534" i="1"/>
  <c r="C1535" i="1"/>
  <c r="AJ1535" i="1"/>
  <c r="Z1534" i="1"/>
  <c r="AA1534" i="1" s="1"/>
  <c r="AH1534" i="1" s="1"/>
  <c r="I1535" i="1"/>
  <c r="H1535" i="1" s="1"/>
  <c r="AB1541" i="1" l="1"/>
  <c r="F1519" i="1"/>
  <c r="O1519" i="1" s="1"/>
  <c r="R1519" i="1" s="1"/>
  <c r="V1519" i="1" s="1"/>
  <c r="Z1535" i="1"/>
  <c r="AA1535" i="1" s="1"/>
  <c r="AH1535" i="1" s="1"/>
  <c r="AJ1536" i="1"/>
  <c r="I1536" i="1"/>
  <c r="H1536" i="1" s="1"/>
  <c r="C1536" i="1"/>
  <c r="Y1535" i="1"/>
  <c r="AG1515" i="1"/>
  <c r="B1515" i="1" s="1"/>
  <c r="K1536" i="1"/>
  <c r="X1536" i="1"/>
  <c r="A1537" i="1"/>
  <c r="M1521" i="1"/>
  <c r="N1521" i="1" s="1"/>
  <c r="P1521" i="1"/>
  <c r="Q1521" i="1"/>
  <c r="L1522" i="1"/>
  <c r="AC1520" i="1"/>
  <c r="AE1520" i="1" s="1"/>
  <c r="G1520" i="1"/>
  <c r="J1518" i="1"/>
  <c r="U1516" i="1"/>
  <c r="W1516" i="1" s="1"/>
  <c r="T1516" i="1"/>
  <c r="AF1516" i="1" s="1"/>
  <c r="S1517" i="1"/>
  <c r="U1517" i="1" l="1"/>
  <c r="W1517" i="1" s="1"/>
  <c r="T1517" i="1"/>
  <c r="AF1517" i="1" s="1"/>
  <c r="S1518" i="1"/>
  <c r="M1522" i="1"/>
  <c r="N1522" i="1" s="1"/>
  <c r="P1522" i="1"/>
  <c r="Q1522" i="1"/>
  <c r="L1523" i="1"/>
  <c r="J1519" i="1"/>
  <c r="AG1516" i="1"/>
  <c r="B1516" i="1" s="1"/>
  <c r="F1520" i="1"/>
  <c r="O1520" i="1" s="1"/>
  <c r="R1520" i="1" s="1"/>
  <c r="V1520" i="1" s="1"/>
  <c r="A1538" i="1"/>
  <c r="X1537" i="1"/>
  <c r="K1537" i="1"/>
  <c r="AB1542" i="1"/>
  <c r="AC1521" i="1"/>
  <c r="AE1521" i="1" s="1"/>
  <c r="G1521" i="1"/>
  <c r="AJ1537" i="1"/>
  <c r="Y1536" i="1"/>
  <c r="I1537" i="1"/>
  <c r="H1537" i="1" s="1"/>
  <c r="Z1536" i="1"/>
  <c r="AA1536" i="1" s="1"/>
  <c r="AH1536" i="1" s="1"/>
  <c r="C1537" i="1"/>
  <c r="J1520" i="1" l="1"/>
  <c r="AJ1538" i="1"/>
  <c r="Y1537" i="1"/>
  <c r="I1538" i="1"/>
  <c r="H1538" i="1" s="1"/>
  <c r="Z1537" i="1"/>
  <c r="AA1537" i="1" s="1"/>
  <c r="AH1537" i="1" s="1"/>
  <c r="C1538" i="1"/>
  <c r="AB1543" i="1"/>
  <c r="X1538" i="1"/>
  <c r="K1538" i="1"/>
  <c r="A1539" i="1"/>
  <c r="M1523" i="1"/>
  <c r="N1523" i="1" s="1"/>
  <c r="P1523" i="1"/>
  <c r="Q1523" i="1"/>
  <c r="L1524" i="1"/>
  <c r="AC1522" i="1"/>
  <c r="AE1522" i="1" s="1"/>
  <c r="G1522" i="1"/>
  <c r="AG1517" i="1"/>
  <c r="B1517" i="1" s="1"/>
  <c r="F1521" i="1"/>
  <c r="J1521" i="1" s="1"/>
  <c r="U1518" i="1"/>
  <c r="W1518" i="1" s="1"/>
  <c r="T1518" i="1"/>
  <c r="AF1518" i="1" s="1"/>
  <c r="S1519" i="1"/>
  <c r="O1521" i="1" l="1"/>
  <c r="R1521" i="1" s="1"/>
  <c r="V1521" i="1" s="1"/>
  <c r="AG1518" i="1"/>
  <c r="B1518" i="1" s="1"/>
  <c r="AB1544" i="1"/>
  <c r="AC1523" i="1"/>
  <c r="AE1523" i="1" s="1"/>
  <c r="G1523" i="1"/>
  <c r="U1519" i="1"/>
  <c r="W1519" i="1" s="1"/>
  <c r="T1519" i="1"/>
  <c r="AF1519" i="1" s="1"/>
  <c r="S1520" i="1"/>
  <c r="F1522" i="1"/>
  <c r="J1522" i="1" s="1"/>
  <c r="M1524" i="1"/>
  <c r="N1524" i="1" s="1"/>
  <c r="P1524" i="1"/>
  <c r="Q1524" i="1"/>
  <c r="L1525" i="1"/>
  <c r="Z1538" i="1"/>
  <c r="AA1538" i="1" s="1"/>
  <c r="AH1538" i="1" s="1"/>
  <c r="I1539" i="1"/>
  <c r="H1539" i="1" s="1"/>
  <c r="Y1538" i="1"/>
  <c r="C1539" i="1"/>
  <c r="AJ1539" i="1"/>
  <c r="X1539" i="1"/>
  <c r="K1539" i="1"/>
  <c r="A1540" i="1"/>
  <c r="O1522" i="1" l="1"/>
  <c r="R1522" i="1" s="1"/>
  <c r="V1522" i="1" s="1"/>
  <c r="U1520" i="1"/>
  <c r="W1520" i="1" s="1"/>
  <c r="T1520" i="1"/>
  <c r="AF1520" i="1" s="1"/>
  <c r="S1521" i="1"/>
  <c r="AJ1540" i="1"/>
  <c r="Z1539" i="1"/>
  <c r="AA1539" i="1" s="1"/>
  <c r="AH1539" i="1" s="1"/>
  <c r="I1540" i="1"/>
  <c r="H1540" i="1" s="1"/>
  <c r="Y1539" i="1"/>
  <c r="C1540" i="1"/>
  <c r="M1525" i="1"/>
  <c r="N1525" i="1" s="1"/>
  <c r="P1525" i="1"/>
  <c r="Q1525" i="1"/>
  <c r="L1526" i="1"/>
  <c r="X1540" i="1"/>
  <c r="K1540" i="1"/>
  <c r="A1541" i="1"/>
  <c r="AG1519" i="1"/>
  <c r="AC1524" i="1"/>
  <c r="AE1524" i="1" s="1"/>
  <c r="G1524" i="1"/>
  <c r="AB1545" i="1"/>
  <c r="F1523" i="1"/>
  <c r="O1523" i="1" s="1"/>
  <c r="R1523" i="1" s="1"/>
  <c r="V1523" i="1" s="1"/>
  <c r="M1526" i="1" l="1"/>
  <c r="N1526" i="1" s="1"/>
  <c r="P1526" i="1"/>
  <c r="Q1526" i="1"/>
  <c r="L1527" i="1"/>
  <c r="U1521" i="1"/>
  <c r="W1521" i="1" s="1"/>
  <c r="T1521" i="1"/>
  <c r="AF1521" i="1" s="1"/>
  <c r="S1522" i="1"/>
  <c r="J1523" i="1"/>
  <c r="I1541" i="1"/>
  <c r="H1541" i="1" s="1"/>
  <c r="Y1540" i="1"/>
  <c r="Z1540" i="1"/>
  <c r="AA1540" i="1" s="1"/>
  <c r="AH1540" i="1" s="1"/>
  <c r="C1541" i="1"/>
  <c r="AJ1541" i="1"/>
  <c r="F1524" i="1"/>
  <c r="O1524" i="1" s="1"/>
  <c r="R1524" i="1" s="1"/>
  <c r="V1524" i="1" s="1"/>
  <c r="AB1546" i="1"/>
  <c r="B1519" i="1"/>
  <c r="K1541" i="1"/>
  <c r="A1542" i="1"/>
  <c r="X1541" i="1"/>
  <c r="AC1525" i="1"/>
  <c r="AE1525" i="1" s="1"/>
  <c r="G1525" i="1"/>
  <c r="AG1520" i="1"/>
  <c r="B1520" i="1" s="1"/>
  <c r="J1524" i="1" l="1"/>
  <c r="X1542" i="1"/>
  <c r="K1542" i="1"/>
  <c r="A1543" i="1"/>
  <c r="AB1547" i="1"/>
  <c r="U1522" i="1"/>
  <c r="W1522" i="1" s="1"/>
  <c r="T1522" i="1"/>
  <c r="AF1522" i="1" s="1"/>
  <c r="S1523" i="1"/>
  <c r="M1527" i="1"/>
  <c r="N1527" i="1" s="1"/>
  <c r="P1527" i="1"/>
  <c r="Q1527" i="1"/>
  <c r="L1528" i="1"/>
  <c r="F1525" i="1"/>
  <c r="J1525" i="1" s="1"/>
  <c r="AC1526" i="1"/>
  <c r="AE1526" i="1" s="1"/>
  <c r="G1526" i="1"/>
  <c r="Y1541" i="1"/>
  <c r="AJ1542" i="1"/>
  <c r="Z1541" i="1"/>
  <c r="AA1541" i="1" s="1"/>
  <c r="AH1541" i="1" s="1"/>
  <c r="I1542" i="1"/>
  <c r="H1542" i="1" s="1"/>
  <c r="C1542" i="1"/>
  <c r="AG1521" i="1"/>
  <c r="B1521" i="1" s="1"/>
  <c r="O1525" i="1" l="1"/>
  <c r="R1525" i="1" s="1"/>
  <c r="V1525" i="1" s="1"/>
  <c r="AC1527" i="1"/>
  <c r="AE1527" i="1" s="1"/>
  <c r="G1527" i="1"/>
  <c r="AG1522" i="1"/>
  <c r="B1522" i="1" s="1"/>
  <c r="X1543" i="1"/>
  <c r="K1543" i="1"/>
  <c r="A1544" i="1"/>
  <c r="M1528" i="1"/>
  <c r="N1528" i="1" s="1"/>
  <c r="L1529" i="1"/>
  <c r="AB1548" i="1"/>
  <c r="Y1542" i="1"/>
  <c r="C1543" i="1"/>
  <c r="Z1542" i="1"/>
  <c r="AA1542" i="1" s="1"/>
  <c r="AH1542" i="1" s="1"/>
  <c r="AJ1543" i="1"/>
  <c r="I1543" i="1"/>
  <c r="H1543" i="1" s="1"/>
  <c r="F1526" i="1"/>
  <c r="J1526" i="1" s="1"/>
  <c r="U1523" i="1"/>
  <c r="W1523" i="1" s="1"/>
  <c r="T1523" i="1"/>
  <c r="AF1523" i="1" s="1"/>
  <c r="S1524" i="1"/>
  <c r="O1526" i="1" l="1"/>
  <c r="R1526" i="1" s="1"/>
  <c r="V1526" i="1" s="1"/>
  <c r="U1524" i="1"/>
  <c r="W1524" i="1" s="1"/>
  <c r="T1524" i="1"/>
  <c r="AF1524" i="1" s="1"/>
  <c r="S1525" i="1"/>
  <c r="M1529" i="1"/>
  <c r="N1529" i="1" s="1"/>
  <c r="L1530" i="1"/>
  <c r="K1544" i="1"/>
  <c r="X1544" i="1"/>
  <c r="A1545" i="1"/>
  <c r="F1527" i="1"/>
  <c r="J1527" i="1" s="1"/>
  <c r="AG1523" i="1"/>
  <c r="AB1549" i="1"/>
  <c r="G1528" i="1"/>
  <c r="AC1528" i="1"/>
  <c r="AE1528" i="1" s="1"/>
  <c r="C1544" i="1"/>
  <c r="AJ1544" i="1"/>
  <c r="Y1543" i="1"/>
  <c r="I1544" i="1"/>
  <c r="H1544" i="1" s="1"/>
  <c r="Z1543" i="1"/>
  <c r="AA1543" i="1" s="1"/>
  <c r="AH1543" i="1" s="1"/>
  <c r="O1527" i="1" l="1"/>
  <c r="P1528" i="1" s="1"/>
  <c r="F1528" i="1"/>
  <c r="O1528" i="1" s="1"/>
  <c r="U1525" i="1"/>
  <c r="W1525" i="1" s="1"/>
  <c r="T1525" i="1"/>
  <c r="AF1525" i="1" s="1"/>
  <c r="S1526" i="1"/>
  <c r="AB1550" i="1"/>
  <c r="K1545" i="1"/>
  <c r="A1546" i="1"/>
  <c r="X1545" i="1"/>
  <c r="AC1529" i="1"/>
  <c r="AE1529" i="1" s="1"/>
  <c r="G1529" i="1"/>
  <c r="AG1524" i="1"/>
  <c r="B1524" i="1" s="1"/>
  <c r="Y1544" i="1"/>
  <c r="AJ1545" i="1"/>
  <c r="Z1544" i="1"/>
  <c r="AA1544" i="1" s="1"/>
  <c r="AH1544" i="1" s="1"/>
  <c r="I1545" i="1"/>
  <c r="H1545" i="1" s="1"/>
  <c r="C1545" i="1"/>
  <c r="B1523" i="1"/>
  <c r="M1530" i="1"/>
  <c r="N1530" i="1" s="1"/>
  <c r="L1531" i="1"/>
  <c r="R1527" i="1" l="1"/>
  <c r="V1527" i="1" s="1"/>
  <c r="J1528" i="1"/>
  <c r="G1530" i="1"/>
  <c r="AC1530" i="1"/>
  <c r="AE1530" i="1" s="1"/>
  <c r="C1546" i="1"/>
  <c r="Y1545" i="1"/>
  <c r="AJ1546" i="1"/>
  <c r="Z1545" i="1"/>
  <c r="AA1545" i="1" s="1"/>
  <c r="AH1545" i="1" s="1"/>
  <c r="I1546" i="1"/>
  <c r="H1546" i="1" s="1"/>
  <c r="AG1525" i="1"/>
  <c r="U1526" i="1"/>
  <c r="W1526" i="1" s="1"/>
  <c r="T1526" i="1"/>
  <c r="AF1526" i="1" s="1"/>
  <c r="M1531" i="1"/>
  <c r="N1531" i="1" s="1"/>
  <c r="L1532" i="1"/>
  <c r="Q1528" i="1"/>
  <c r="Q1529" i="1" s="1"/>
  <c r="Q1530" i="1" s="1"/>
  <c r="Q1531" i="1" s="1"/>
  <c r="P1529" i="1"/>
  <c r="P1530" i="1" s="1"/>
  <c r="P1531" i="1" s="1"/>
  <c r="F1529" i="1"/>
  <c r="J1529" i="1" s="1"/>
  <c r="X1546" i="1"/>
  <c r="K1546" i="1"/>
  <c r="A1547" i="1"/>
  <c r="AB1551" i="1"/>
  <c r="S1527" i="1" l="1"/>
  <c r="U1527" i="1" s="1"/>
  <c r="W1527" i="1" s="1"/>
  <c r="O1529" i="1"/>
  <c r="R1529" i="1" s="1"/>
  <c r="AB1552" i="1"/>
  <c r="AG1526" i="1"/>
  <c r="B1526" i="1" s="1"/>
  <c r="AC1531" i="1"/>
  <c r="AE1531" i="1" s="1"/>
  <c r="G1531" i="1"/>
  <c r="R1528" i="1"/>
  <c r="X1547" i="1"/>
  <c r="A1548" i="1"/>
  <c r="K1547" i="1"/>
  <c r="F1530" i="1"/>
  <c r="J1530" i="1" s="1"/>
  <c r="Y1546" i="1"/>
  <c r="AJ1547" i="1"/>
  <c r="Z1546" i="1"/>
  <c r="AA1546" i="1" s="1"/>
  <c r="AH1546" i="1" s="1"/>
  <c r="I1547" i="1"/>
  <c r="H1547" i="1" s="1"/>
  <c r="C1547" i="1"/>
  <c r="M1532" i="1"/>
  <c r="N1532" i="1" s="1"/>
  <c r="P1532" i="1"/>
  <c r="Q1532" i="1"/>
  <c r="L1533" i="1"/>
  <c r="B1525" i="1"/>
  <c r="S1528" i="1" l="1"/>
  <c r="T1528" i="1" s="1"/>
  <c r="AF1528" i="1" s="1"/>
  <c r="T1527" i="1"/>
  <c r="AA1527" i="1" s="1"/>
  <c r="O1530" i="1"/>
  <c r="R1530" i="1" s="1"/>
  <c r="AC1532" i="1"/>
  <c r="AE1532" i="1" s="1"/>
  <c r="G1532" i="1"/>
  <c r="C1548" i="1"/>
  <c r="Y1547" i="1"/>
  <c r="AJ1548" i="1"/>
  <c r="I1548" i="1"/>
  <c r="H1548" i="1" s="1"/>
  <c r="Z1547" i="1"/>
  <c r="AA1547" i="1" s="1"/>
  <c r="AH1547" i="1" s="1"/>
  <c r="AG1527" i="1"/>
  <c r="B1527" i="1" s="1"/>
  <c r="M1533" i="1"/>
  <c r="N1533" i="1" s="1"/>
  <c r="P1533" i="1"/>
  <c r="Q1533" i="1"/>
  <c r="L1534" i="1"/>
  <c r="F1531" i="1"/>
  <c r="O1531" i="1" s="1"/>
  <c r="R1531" i="1" s="1"/>
  <c r="X1548" i="1"/>
  <c r="K1548" i="1"/>
  <c r="A1549" i="1"/>
  <c r="AB1553" i="1"/>
  <c r="AF1527" i="1" l="1"/>
  <c r="AH1527" i="1" s="1"/>
  <c r="S1529" i="1"/>
  <c r="T1529" i="1" s="1"/>
  <c r="AF1529" i="1" s="1"/>
  <c r="J1531" i="1"/>
  <c r="AB1554" i="1"/>
  <c r="AC1533" i="1"/>
  <c r="AE1533" i="1" s="1"/>
  <c r="G1533" i="1"/>
  <c r="K1549" i="1"/>
  <c r="A1550" i="1"/>
  <c r="X1549" i="1"/>
  <c r="M1534" i="1"/>
  <c r="N1534" i="1" s="1"/>
  <c r="P1534" i="1"/>
  <c r="Q1534" i="1"/>
  <c r="L1535" i="1"/>
  <c r="F1532" i="1"/>
  <c r="O1532" i="1" s="1"/>
  <c r="R1532" i="1" s="1"/>
  <c r="Z1548" i="1"/>
  <c r="AA1548" i="1" s="1"/>
  <c r="AH1548" i="1" s="1"/>
  <c r="I1549" i="1"/>
  <c r="H1549" i="1" s="1"/>
  <c r="C1549" i="1"/>
  <c r="Y1548" i="1"/>
  <c r="AJ1549" i="1"/>
  <c r="S1530" i="1" l="1"/>
  <c r="T1530" i="1" s="1"/>
  <c r="AF1530" i="1" s="1"/>
  <c r="J1532" i="1"/>
  <c r="AC1534" i="1"/>
  <c r="AE1534" i="1" s="1"/>
  <c r="G1534" i="1"/>
  <c r="F1533" i="1"/>
  <c r="J1533" i="1" s="1"/>
  <c r="A1551" i="1"/>
  <c r="X1550" i="1"/>
  <c r="K1550" i="1"/>
  <c r="M1535" i="1"/>
  <c r="N1535" i="1" s="1"/>
  <c r="P1535" i="1"/>
  <c r="Q1535" i="1"/>
  <c r="L1536" i="1"/>
  <c r="I1550" i="1"/>
  <c r="H1550" i="1" s="1"/>
  <c r="Y1549" i="1"/>
  <c r="Z1549" i="1"/>
  <c r="AA1549" i="1" s="1"/>
  <c r="AH1549" i="1" s="1"/>
  <c r="C1550" i="1"/>
  <c r="AJ1550" i="1"/>
  <c r="AB1555" i="1"/>
  <c r="S1531" i="1" l="1"/>
  <c r="T1531" i="1" s="1"/>
  <c r="AF1531" i="1" s="1"/>
  <c r="O1533" i="1"/>
  <c r="R1533" i="1" s="1"/>
  <c r="K1551" i="1"/>
  <c r="X1551" i="1"/>
  <c r="A1552" i="1"/>
  <c r="AC1535" i="1"/>
  <c r="AE1535" i="1" s="1"/>
  <c r="G1535" i="1"/>
  <c r="F1534" i="1"/>
  <c r="O1534" i="1" s="1"/>
  <c r="R1534" i="1" s="1"/>
  <c r="AB1556" i="1"/>
  <c r="M1536" i="1"/>
  <c r="N1536" i="1" s="1"/>
  <c r="P1536" i="1"/>
  <c r="Q1536" i="1"/>
  <c r="L1537" i="1"/>
  <c r="Y1550" i="1"/>
  <c r="AJ1551" i="1"/>
  <c r="Z1550" i="1"/>
  <c r="AA1550" i="1" s="1"/>
  <c r="AH1550" i="1" s="1"/>
  <c r="I1551" i="1"/>
  <c r="H1551" i="1" s="1"/>
  <c r="C1551" i="1"/>
  <c r="S1532" i="1" l="1"/>
  <c r="T1532" i="1" s="1"/>
  <c r="AF1532" i="1" s="1"/>
  <c r="J1534" i="1"/>
  <c r="Y1551" i="1"/>
  <c r="AJ1552" i="1"/>
  <c r="I1552" i="1"/>
  <c r="H1552" i="1" s="1"/>
  <c r="Z1551" i="1"/>
  <c r="AA1551" i="1" s="1"/>
  <c r="AH1551" i="1" s="1"/>
  <c r="C1552" i="1"/>
  <c r="AC1536" i="1"/>
  <c r="AE1536" i="1" s="1"/>
  <c r="G1536" i="1"/>
  <c r="M1537" i="1"/>
  <c r="N1537" i="1" s="1"/>
  <c r="P1537" i="1"/>
  <c r="Q1537" i="1"/>
  <c r="L1538" i="1"/>
  <c r="AB1557" i="1"/>
  <c r="F1535" i="1"/>
  <c r="O1535" i="1" s="1"/>
  <c r="R1535" i="1" s="1"/>
  <c r="K1552" i="1"/>
  <c r="A1553" i="1"/>
  <c r="X1552" i="1"/>
  <c r="S1533" i="1" l="1"/>
  <c r="T1533" i="1" s="1"/>
  <c r="AF1533" i="1" s="1"/>
  <c r="J1535" i="1"/>
  <c r="K1553" i="1"/>
  <c r="X1553" i="1"/>
  <c r="A1554" i="1"/>
  <c r="M1538" i="1"/>
  <c r="N1538" i="1" s="1"/>
  <c r="P1538" i="1"/>
  <c r="Q1538" i="1"/>
  <c r="L1539" i="1"/>
  <c r="F1536" i="1"/>
  <c r="O1536" i="1" s="1"/>
  <c r="R1536" i="1" s="1"/>
  <c r="AB1558" i="1"/>
  <c r="Y1552" i="1"/>
  <c r="C1553" i="1"/>
  <c r="AJ1553" i="1"/>
  <c r="I1553" i="1"/>
  <c r="H1553" i="1" s="1"/>
  <c r="Z1552" i="1"/>
  <c r="AA1552" i="1" s="1"/>
  <c r="AH1552" i="1" s="1"/>
  <c r="AC1537" i="1"/>
  <c r="AE1537" i="1" s="1"/>
  <c r="G1537" i="1"/>
  <c r="S1534" i="1" l="1"/>
  <c r="T1534" i="1" s="1"/>
  <c r="AF1534" i="1" s="1"/>
  <c r="J1536" i="1"/>
  <c r="Z1553" i="1"/>
  <c r="AA1553" i="1" s="1"/>
  <c r="AH1553" i="1" s="1"/>
  <c r="AJ1554" i="1"/>
  <c r="I1554" i="1"/>
  <c r="H1554" i="1" s="1"/>
  <c r="Y1553" i="1"/>
  <c r="C1554" i="1"/>
  <c r="AC1538" i="1"/>
  <c r="AE1538" i="1" s="1"/>
  <c r="G1538" i="1"/>
  <c r="M1539" i="1"/>
  <c r="N1539" i="1" s="1"/>
  <c r="P1539" i="1"/>
  <c r="Q1539" i="1"/>
  <c r="L1540" i="1"/>
  <c r="F1537" i="1"/>
  <c r="O1537" i="1" s="1"/>
  <c r="R1537" i="1" s="1"/>
  <c r="AB1559" i="1"/>
  <c r="A1555" i="1"/>
  <c r="X1554" i="1"/>
  <c r="K1554" i="1"/>
  <c r="S1535" i="1" l="1"/>
  <c r="T1535" i="1" s="1"/>
  <c r="AF1535" i="1" s="1"/>
  <c r="J1537" i="1"/>
  <c r="K1555" i="1"/>
  <c r="X1555" i="1"/>
  <c r="A1556" i="1"/>
  <c r="AC1539" i="1"/>
  <c r="AE1539" i="1" s="1"/>
  <c r="G1539" i="1"/>
  <c r="F1538" i="1"/>
  <c r="O1538" i="1" s="1"/>
  <c r="R1538" i="1" s="1"/>
  <c r="Z1554" i="1"/>
  <c r="AA1554" i="1" s="1"/>
  <c r="AH1554" i="1" s="1"/>
  <c r="C1555" i="1"/>
  <c r="AJ1555" i="1"/>
  <c r="Y1554" i="1"/>
  <c r="I1555" i="1"/>
  <c r="H1555" i="1" s="1"/>
  <c r="AB1560" i="1"/>
  <c r="M1540" i="1"/>
  <c r="N1540" i="1" s="1"/>
  <c r="P1540" i="1"/>
  <c r="Q1540" i="1"/>
  <c r="L1541" i="1"/>
  <c r="S1536" i="1" l="1"/>
  <c r="T1536" i="1" s="1"/>
  <c r="AF1536" i="1" s="1"/>
  <c r="J1538" i="1"/>
  <c r="F1539" i="1"/>
  <c r="J1539" i="1" s="1"/>
  <c r="M1541" i="1"/>
  <c r="N1541" i="1" s="1"/>
  <c r="P1541" i="1"/>
  <c r="Q1541" i="1"/>
  <c r="L1542" i="1"/>
  <c r="Y1555" i="1"/>
  <c r="C1556" i="1"/>
  <c r="Z1555" i="1"/>
  <c r="AA1555" i="1" s="1"/>
  <c r="AH1555" i="1" s="1"/>
  <c r="AJ1556" i="1"/>
  <c r="I1556" i="1"/>
  <c r="H1556" i="1" s="1"/>
  <c r="AC1540" i="1"/>
  <c r="AE1540" i="1" s="1"/>
  <c r="G1540" i="1"/>
  <c r="AB1561" i="1"/>
  <c r="A1557" i="1"/>
  <c r="X1556" i="1"/>
  <c r="K1556" i="1"/>
  <c r="S1537" i="1" l="1"/>
  <c r="T1537" i="1" s="1"/>
  <c r="AF1537" i="1" s="1"/>
  <c r="O1539" i="1"/>
  <c r="R1539" i="1" s="1"/>
  <c r="F1540" i="1"/>
  <c r="J1540" i="1" s="1"/>
  <c r="M1542" i="1"/>
  <c r="N1542" i="1" s="1"/>
  <c r="P1542" i="1"/>
  <c r="Q1542" i="1"/>
  <c r="L1543" i="1"/>
  <c r="AC1541" i="1"/>
  <c r="AE1541" i="1" s="1"/>
  <c r="G1541" i="1"/>
  <c r="AB1562" i="1"/>
  <c r="K1557" i="1"/>
  <c r="X1557" i="1"/>
  <c r="A1558" i="1"/>
  <c r="Y1556" i="1"/>
  <c r="AJ1557" i="1"/>
  <c r="I1557" i="1"/>
  <c r="H1557" i="1" s="1"/>
  <c r="C1557" i="1"/>
  <c r="Z1556" i="1"/>
  <c r="S1538" i="1" l="1"/>
  <c r="T1538" i="1" s="1"/>
  <c r="AF1538" i="1" s="1"/>
  <c r="O1540" i="1"/>
  <c r="R1540" i="1" s="1"/>
  <c r="AB1563" i="1"/>
  <c r="Y1557" i="1"/>
  <c r="C1558" i="1"/>
  <c r="AJ1558" i="1"/>
  <c r="Z1557" i="1"/>
  <c r="AA1557" i="1" s="1"/>
  <c r="AH1557" i="1" s="1"/>
  <c r="I1558" i="1"/>
  <c r="H1558" i="1" s="1"/>
  <c r="F1541" i="1"/>
  <c r="O1541" i="1" s="1"/>
  <c r="R1541" i="1" s="1"/>
  <c r="AC1542" i="1"/>
  <c r="AE1542" i="1" s="1"/>
  <c r="G1542" i="1"/>
  <c r="K1558" i="1"/>
  <c r="A1559" i="1"/>
  <c r="X1558" i="1"/>
  <c r="M1543" i="1"/>
  <c r="N1543" i="1" s="1"/>
  <c r="P1543" i="1"/>
  <c r="Q1543" i="1"/>
  <c r="L1544" i="1"/>
  <c r="S1539" i="1" l="1"/>
  <c r="T1539" i="1" s="1"/>
  <c r="AF1539" i="1" s="1"/>
  <c r="AC1543" i="1"/>
  <c r="AE1543" i="1" s="1"/>
  <c r="G1543" i="1"/>
  <c r="AB1564" i="1"/>
  <c r="Z1558" i="1"/>
  <c r="AA1558" i="1" s="1"/>
  <c r="AH1558" i="1" s="1"/>
  <c r="C1559" i="1"/>
  <c r="AJ1559" i="1"/>
  <c r="Y1558" i="1"/>
  <c r="I1559" i="1"/>
  <c r="H1559" i="1" s="1"/>
  <c r="X1559" i="1"/>
  <c r="A1560" i="1"/>
  <c r="K1559" i="1"/>
  <c r="F1542" i="1"/>
  <c r="O1542" i="1" s="1"/>
  <c r="R1542" i="1" s="1"/>
  <c r="J1541" i="1"/>
  <c r="M1544" i="1"/>
  <c r="N1544" i="1" s="1"/>
  <c r="P1544" i="1"/>
  <c r="Q1544" i="1"/>
  <c r="L1545" i="1"/>
  <c r="S1540" i="1" l="1"/>
  <c r="T1540" i="1" s="1"/>
  <c r="AF1540" i="1" s="1"/>
  <c r="J1542" i="1"/>
  <c r="X1560" i="1"/>
  <c r="K1560" i="1"/>
  <c r="A1561" i="1"/>
  <c r="Y1559" i="1"/>
  <c r="I1560" i="1"/>
  <c r="H1560" i="1" s="1"/>
  <c r="Z1559" i="1"/>
  <c r="AA1559" i="1" s="1"/>
  <c r="AH1559" i="1" s="1"/>
  <c r="C1560" i="1"/>
  <c r="AJ1560" i="1"/>
  <c r="AB1565" i="1"/>
  <c r="AC1544" i="1"/>
  <c r="AE1544" i="1" s="1"/>
  <c r="G1544" i="1"/>
  <c r="F1543" i="1"/>
  <c r="J1543" i="1" s="1"/>
  <c r="M1545" i="1"/>
  <c r="N1545" i="1" s="1"/>
  <c r="P1545" i="1"/>
  <c r="Q1545" i="1"/>
  <c r="L1546" i="1"/>
  <c r="S1541" i="1" l="1"/>
  <c r="T1541" i="1" s="1"/>
  <c r="AF1541" i="1" s="1"/>
  <c r="Z1560" i="1"/>
  <c r="AA1560" i="1" s="1"/>
  <c r="AH1560" i="1" s="1"/>
  <c r="AJ1561" i="1"/>
  <c r="I1561" i="1"/>
  <c r="H1561" i="1" s="1"/>
  <c r="Y1560" i="1"/>
  <c r="C1561" i="1"/>
  <c r="AB1566" i="1"/>
  <c r="X1561" i="1"/>
  <c r="K1561" i="1"/>
  <c r="A1562" i="1"/>
  <c r="AC1545" i="1"/>
  <c r="AE1545" i="1" s="1"/>
  <c r="G1545" i="1"/>
  <c r="O1543" i="1"/>
  <c r="R1543" i="1" s="1"/>
  <c r="M1546" i="1"/>
  <c r="N1546" i="1" s="1"/>
  <c r="P1546" i="1"/>
  <c r="Q1546" i="1"/>
  <c r="L1547" i="1"/>
  <c r="F1544" i="1"/>
  <c r="O1544" i="1" s="1"/>
  <c r="R1544" i="1" s="1"/>
  <c r="S1542" i="1" l="1"/>
  <c r="T1542" i="1" s="1"/>
  <c r="AF1542" i="1" s="1"/>
  <c r="I1562" i="1"/>
  <c r="H1562" i="1" s="1"/>
  <c r="Y1561" i="1"/>
  <c r="C1562" i="1"/>
  <c r="AJ1562" i="1"/>
  <c r="Z1561" i="1"/>
  <c r="AA1561" i="1" s="1"/>
  <c r="AH1561" i="1" s="1"/>
  <c r="J1544" i="1"/>
  <c r="K1562" i="1"/>
  <c r="A1563" i="1"/>
  <c r="X1562" i="1"/>
  <c r="AB1567" i="1"/>
  <c r="M1547" i="1"/>
  <c r="N1547" i="1" s="1"/>
  <c r="P1547" i="1"/>
  <c r="Q1547" i="1"/>
  <c r="L1548" i="1"/>
  <c r="AC1546" i="1"/>
  <c r="AE1546" i="1" s="1"/>
  <c r="G1546" i="1"/>
  <c r="F1545" i="1"/>
  <c r="O1545" i="1" s="1"/>
  <c r="R1545" i="1" s="1"/>
  <c r="S1543" i="1" l="1"/>
  <c r="T1543" i="1" s="1"/>
  <c r="AF1543" i="1" s="1"/>
  <c r="J1545" i="1"/>
  <c r="M1548" i="1"/>
  <c r="N1548" i="1" s="1"/>
  <c r="P1548" i="1"/>
  <c r="Q1548" i="1"/>
  <c r="L1549" i="1"/>
  <c r="AB1568" i="1"/>
  <c r="F1546" i="1"/>
  <c r="O1546" i="1" s="1"/>
  <c r="R1546" i="1" s="1"/>
  <c r="Z1562" i="1"/>
  <c r="AA1562" i="1" s="1"/>
  <c r="AH1562" i="1" s="1"/>
  <c r="C1563" i="1"/>
  <c r="AJ1563" i="1"/>
  <c r="Y1562" i="1"/>
  <c r="I1563" i="1"/>
  <c r="H1563" i="1" s="1"/>
  <c r="AC1547" i="1"/>
  <c r="AE1547" i="1" s="1"/>
  <c r="G1547" i="1"/>
  <c r="K1563" i="1"/>
  <c r="A1564" i="1"/>
  <c r="X1563" i="1"/>
  <c r="S1544" i="1" l="1"/>
  <c r="T1544" i="1" s="1"/>
  <c r="AF1544" i="1" s="1"/>
  <c r="Y1563" i="1"/>
  <c r="C1564" i="1"/>
  <c r="Z1563" i="1"/>
  <c r="AA1563" i="1" s="1"/>
  <c r="AH1563" i="1" s="1"/>
  <c r="AJ1564" i="1"/>
  <c r="I1564" i="1"/>
  <c r="H1564" i="1" s="1"/>
  <c r="F1547" i="1"/>
  <c r="J1547" i="1" s="1"/>
  <c r="AB1569" i="1"/>
  <c r="K1564" i="1"/>
  <c r="X1564" i="1"/>
  <c r="A1565" i="1"/>
  <c r="J1546" i="1"/>
  <c r="AC1548" i="1"/>
  <c r="AE1548" i="1" s="1"/>
  <c r="G1548" i="1"/>
  <c r="M1549" i="1"/>
  <c r="N1549" i="1" s="1"/>
  <c r="P1549" i="1"/>
  <c r="Q1549" i="1"/>
  <c r="L1550" i="1"/>
  <c r="S1545" i="1" l="1"/>
  <c r="T1545" i="1" s="1"/>
  <c r="AF1545" i="1" s="1"/>
  <c r="M1550" i="1"/>
  <c r="N1550" i="1" s="1"/>
  <c r="P1550" i="1"/>
  <c r="Q1550" i="1"/>
  <c r="L1551" i="1"/>
  <c r="O1547" i="1"/>
  <c r="R1547" i="1" s="1"/>
  <c r="A1566" i="1"/>
  <c r="K1565" i="1"/>
  <c r="X1565" i="1"/>
  <c r="AB1570" i="1"/>
  <c r="F1548" i="1"/>
  <c r="J1548" i="1" s="1"/>
  <c r="Z1564" i="1"/>
  <c r="AA1564" i="1" s="1"/>
  <c r="AH1564" i="1" s="1"/>
  <c r="I1565" i="1"/>
  <c r="H1565" i="1" s="1"/>
  <c r="C1565" i="1"/>
  <c r="AJ1565" i="1"/>
  <c r="Y1564" i="1"/>
  <c r="AC1549" i="1"/>
  <c r="AE1549" i="1" s="1"/>
  <c r="G1549" i="1"/>
  <c r="S1546" i="1" l="1"/>
  <c r="S1547" i="1" s="1"/>
  <c r="O1548" i="1"/>
  <c r="R1548" i="1" s="1"/>
  <c r="Y1565" i="1"/>
  <c r="C1566" i="1"/>
  <c r="AJ1566" i="1"/>
  <c r="Z1565" i="1"/>
  <c r="AA1565" i="1" s="1"/>
  <c r="AH1565" i="1" s="1"/>
  <c r="I1566" i="1"/>
  <c r="H1566" i="1" s="1"/>
  <c r="F1549" i="1"/>
  <c r="J1549" i="1" s="1"/>
  <c r="AB1571" i="1"/>
  <c r="A1567" i="1"/>
  <c r="X1566" i="1"/>
  <c r="K1566" i="1"/>
  <c r="AC1550" i="1"/>
  <c r="AE1550" i="1" s="1"/>
  <c r="G1550" i="1"/>
  <c r="M1551" i="1"/>
  <c r="N1551" i="1" s="1"/>
  <c r="P1551" i="1"/>
  <c r="Q1551" i="1"/>
  <c r="L1552" i="1"/>
  <c r="T1546" i="1" l="1"/>
  <c r="AF1546" i="1" s="1"/>
  <c r="O1549" i="1"/>
  <c r="R1549" i="1" s="1"/>
  <c r="M1552" i="1"/>
  <c r="N1552" i="1" s="1"/>
  <c r="P1552" i="1"/>
  <c r="Q1552" i="1"/>
  <c r="L1553" i="1"/>
  <c r="T1547" i="1"/>
  <c r="AF1547" i="1" s="1"/>
  <c r="S1548" i="1"/>
  <c r="AB1572" i="1"/>
  <c r="F1550" i="1"/>
  <c r="J1550" i="1" s="1"/>
  <c r="Y1566" i="1"/>
  <c r="C1567" i="1"/>
  <c r="AJ1567" i="1"/>
  <c r="Z1566" i="1"/>
  <c r="AA1566" i="1" s="1"/>
  <c r="AH1566" i="1" s="1"/>
  <c r="I1567" i="1"/>
  <c r="H1567" i="1" s="1"/>
  <c r="AC1551" i="1"/>
  <c r="AE1551" i="1" s="1"/>
  <c r="G1551" i="1"/>
  <c r="X1567" i="1"/>
  <c r="K1567" i="1"/>
  <c r="A1568" i="1"/>
  <c r="O1550" i="1" l="1"/>
  <c r="R1550" i="1" s="1"/>
  <c r="X1568" i="1"/>
  <c r="K1568" i="1"/>
  <c r="A1569" i="1"/>
  <c r="AB1573" i="1"/>
  <c r="T1548" i="1"/>
  <c r="AF1548" i="1" s="1"/>
  <c r="S1549" i="1"/>
  <c r="Z1567" i="1"/>
  <c r="AA1567" i="1" s="1"/>
  <c r="AH1567" i="1" s="1"/>
  <c r="AJ1568" i="1"/>
  <c r="I1568" i="1"/>
  <c r="H1568" i="1" s="1"/>
  <c r="Y1567" i="1"/>
  <c r="C1568" i="1"/>
  <c r="AC1552" i="1"/>
  <c r="AE1552" i="1" s="1"/>
  <c r="G1552" i="1"/>
  <c r="F1551" i="1"/>
  <c r="O1551" i="1" s="1"/>
  <c r="R1551" i="1" s="1"/>
  <c r="M1553" i="1"/>
  <c r="N1553" i="1" s="1"/>
  <c r="P1553" i="1"/>
  <c r="Q1553" i="1"/>
  <c r="L1554" i="1"/>
  <c r="J1551" i="1" l="1"/>
  <c r="F1552" i="1"/>
  <c r="J1552" i="1" s="1"/>
  <c r="AB1574" i="1"/>
  <c r="K1569" i="1"/>
  <c r="A1570" i="1"/>
  <c r="X1569" i="1"/>
  <c r="T1549" i="1"/>
  <c r="AF1549" i="1" s="1"/>
  <c r="S1550" i="1"/>
  <c r="AC1553" i="1"/>
  <c r="AE1553" i="1" s="1"/>
  <c r="G1553" i="1"/>
  <c r="M1554" i="1"/>
  <c r="N1554" i="1" s="1"/>
  <c r="P1554" i="1"/>
  <c r="Q1554" i="1"/>
  <c r="L1555" i="1"/>
  <c r="C1569" i="1"/>
  <c r="Z1568" i="1"/>
  <c r="AA1568" i="1" s="1"/>
  <c r="AH1568" i="1" s="1"/>
  <c r="AJ1569" i="1"/>
  <c r="I1569" i="1"/>
  <c r="H1569" i="1" s="1"/>
  <c r="Y1568" i="1"/>
  <c r="O1552" i="1" l="1"/>
  <c r="R1552" i="1" s="1"/>
  <c r="Y1569" i="1"/>
  <c r="I1570" i="1"/>
  <c r="H1570" i="1" s="1"/>
  <c r="Z1569" i="1"/>
  <c r="AA1569" i="1" s="1"/>
  <c r="AH1569" i="1" s="1"/>
  <c r="C1570" i="1"/>
  <c r="AJ1570" i="1"/>
  <c r="K1570" i="1"/>
  <c r="X1570" i="1"/>
  <c r="A1571" i="1"/>
  <c r="AB1575" i="1"/>
  <c r="AC1554" i="1"/>
  <c r="AE1554" i="1" s="1"/>
  <c r="G1554" i="1"/>
  <c r="T1550" i="1"/>
  <c r="AF1550" i="1" s="1"/>
  <c r="S1551" i="1"/>
  <c r="M1555" i="1"/>
  <c r="N1555" i="1" s="1"/>
  <c r="P1555" i="1"/>
  <c r="Q1555" i="1"/>
  <c r="L1556" i="1"/>
  <c r="F1553" i="1"/>
  <c r="J1553" i="1" s="1"/>
  <c r="O1553" i="1" l="1"/>
  <c r="R1553" i="1" s="1"/>
  <c r="M1556" i="1"/>
  <c r="N1556" i="1" s="1"/>
  <c r="P1556" i="1"/>
  <c r="Q1556" i="1"/>
  <c r="L1557" i="1"/>
  <c r="I1571" i="1"/>
  <c r="H1571" i="1" s="1"/>
  <c r="Y1570" i="1"/>
  <c r="C1571" i="1"/>
  <c r="Z1570" i="1"/>
  <c r="AA1570" i="1" s="1"/>
  <c r="AH1570" i="1" s="1"/>
  <c r="AJ1571" i="1"/>
  <c r="T1551" i="1"/>
  <c r="AF1551" i="1" s="1"/>
  <c r="S1552" i="1"/>
  <c r="AB1576" i="1"/>
  <c r="AC1555" i="1"/>
  <c r="AE1555" i="1" s="1"/>
  <c r="G1555" i="1"/>
  <c r="F1554" i="1"/>
  <c r="J1554" i="1" s="1"/>
  <c r="X1571" i="1"/>
  <c r="K1571" i="1"/>
  <c r="A1572" i="1"/>
  <c r="O1554" i="1" l="1"/>
  <c r="R1554" i="1" s="1"/>
  <c r="M1557" i="1"/>
  <c r="N1557" i="1" s="1"/>
  <c r="L1558" i="1"/>
  <c r="K1572" i="1"/>
  <c r="A1573" i="1"/>
  <c r="X1572" i="1"/>
  <c r="T1552" i="1"/>
  <c r="AF1552" i="1" s="1"/>
  <c r="S1553" i="1"/>
  <c r="AB1577" i="1"/>
  <c r="Z1571" i="1"/>
  <c r="AA1571" i="1" s="1"/>
  <c r="AH1571" i="1" s="1"/>
  <c r="I1572" i="1"/>
  <c r="H1572" i="1" s="1"/>
  <c r="Y1571" i="1"/>
  <c r="C1572" i="1"/>
  <c r="AJ1572" i="1"/>
  <c r="F1555" i="1"/>
  <c r="J1555" i="1" s="1"/>
  <c r="AC1556" i="1"/>
  <c r="AE1556" i="1" s="1"/>
  <c r="G1556" i="1"/>
  <c r="F1556" i="1" l="1"/>
  <c r="O1556" i="1" s="1"/>
  <c r="O1555" i="1"/>
  <c r="R1555" i="1" s="1"/>
  <c r="AB1578" i="1"/>
  <c r="A1574" i="1"/>
  <c r="X1573" i="1"/>
  <c r="K1573" i="1"/>
  <c r="T1553" i="1"/>
  <c r="AF1553" i="1" s="1"/>
  <c r="S1554" i="1"/>
  <c r="G1557" i="1"/>
  <c r="AC1557" i="1"/>
  <c r="AE1557" i="1" s="1"/>
  <c r="I1573" i="1"/>
  <c r="H1573" i="1" s="1"/>
  <c r="Z1572" i="1"/>
  <c r="AA1572" i="1" s="1"/>
  <c r="AH1572" i="1" s="1"/>
  <c r="C1573" i="1"/>
  <c r="Y1572" i="1"/>
  <c r="AJ1573" i="1"/>
  <c r="M1558" i="1"/>
  <c r="N1558" i="1" s="1"/>
  <c r="L1559" i="1"/>
  <c r="J1556" i="1" l="1"/>
  <c r="X1574" i="1"/>
  <c r="K1574" i="1"/>
  <c r="A1575" i="1"/>
  <c r="F1557" i="1"/>
  <c r="O1557" i="1" s="1"/>
  <c r="AB1579" i="1"/>
  <c r="R1556" i="1"/>
  <c r="P1557" i="1"/>
  <c r="M1559" i="1"/>
  <c r="N1559" i="1" s="1"/>
  <c r="L1560" i="1"/>
  <c r="T1554" i="1"/>
  <c r="AF1554" i="1" s="1"/>
  <c r="S1555" i="1"/>
  <c r="Y1573" i="1"/>
  <c r="I1574" i="1"/>
  <c r="H1574" i="1" s="1"/>
  <c r="Z1573" i="1"/>
  <c r="AA1573" i="1" s="1"/>
  <c r="AH1573" i="1" s="1"/>
  <c r="C1574" i="1"/>
  <c r="AJ1574" i="1"/>
  <c r="AC1558" i="1"/>
  <c r="AE1558" i="1" s="1"/>
  <c r="G1558" i="1"/>
  <c r="F1558" i="1" l="1"/>
  <c r="J1558" i="1" s="1"/>
  <c r="T1555" i="1"/>
  <c r="AF1555" i="1" s="1"/>
  <c r="S1556" i="1"/>
  <c r="AB1580" i="1"/>
  <c r="I1575" i="1"/>
  <c r="H1575" i="1" s="1"/>
  <c r="Y1574" i="1"/>
  <c r="C1575" i="1"/>
  <c r="AJ1575" i="1"/>
  <c r="Z1574" i="1"/>
  <c r="AA1574" i="1" s="1"/>
  <c r="AH1574" i="1" s="1"/>
  <c r="G1559" i="1"/>
  <c r="AC1559" i="1"/>
  <c r="AE1559" i="1" s="1"/>
  <c r="M1560" i="1"/>
  <c r="N1560" i="1" s="1"/>
  <c r="L1561" i="1"/>
  <c r="Q1557" i="1"/>
  <c r="Q1558" i="1" s="1"/>
  <c r="Q1559" i="1" s="1"/>
  <c r="Q1560" i="1" s="1"/>
  <c r="P1558" i="1"/>
  <c r="P1559" i="1" s="1"/>
  <c r="P1560" i="1" s="1"/>
  <c r="J1557" i="1"/>
  <c r="K1575" i="1"/>
  <c r="A1576" i="1"/>
  <c r="X1575" i="1"/>
  <c r="K1576" i="1" l="1"/>
  <c r="A1577" i="1"/>
  <c r="X1576" i="1"/>
  <c r="F1559" i="1"/>
  <c r="O1559" i="1" s="1"/>
  <c r="R1559" i="1" s="1"/>
  <c r="O1558" i="1"/>
  <c r="R1558" i="1" s="1"/>
  <c r="AC1560" i="1"/>
  <c r="AE1560" i="1" s="1"/>
  <c r="G1560" i="1"/>
  <c r="AB1581" i="1"/>
  <c r="M1561" i="1"/>
  <c r="N1561" i="1" s="1"/>
  <c r="P1561" i="1"/>
  <c r="Q1561" i="1"/>
  <c r="L1562" i="1"/>
  <c r="T1556" i="1"/>
  <c r="S1557" i="1"/>
  <c r="Z1575" i="1"/>
  <c r="AA1575" i="1" s="1"/>
  <c r="AH1575" i="1" s="1"/>
  <c r="I1576" i="1"/>
  <c r="H1576" i="1" s="1"/>
  <c r="Y1575" i="1"/>
  <c r="C1576" i="1"/>
  <c r="AJ1576" i="1"/>
  <c r="R1557" i="1"/>
  <c r="J1559" i="1" l="1"/>
  <c r="AF1556" i="1"/>
  <c r="AA1556" i="1"/>
  <c r="AB1582" i="1"/>
  <c r="Z1576" i="1"/>
  <c r="AA1576" i="1" s="1"/>
  <c r="AH1576" i="1" s="1"/>
  <c r="C1577" i="1"/>
  <c r="AJ1577" i="1"/>
  <c r="Y1576" i="1"/>
  <c r="I1577" i="1"/>
  <c r="H1577" i="1" s="1"/>
  <c r="F1560" i="1"/>
  <c r="O1560" i="1" s="1"/>
  <c r="R1560" i="1" s="1"/>
  <c r="A1578" i="1"/>
  <c r="X1577" i="1"/>
  <c r="K1577" i="1"/>
  <c r="AC1561" i="1"/>
  <c r="AE1561" i="1" s="1"/>
  <c r="G1561" i="1"/>
  <c r="T1557" i="1"/>
  <c r="AF1557" i="1" s="1"/>
  <c r="S1558" i="1"/>
  <c r="M1562" i="1"/>
  <c r="N1562" i="1" s="1"/>
  <c r="P1562" i="1"/>
  <c r="Q1562" i="1"/>
  <c r="L1563" i="1"/>
  <c r="AH1556" i="1" l="1"/>
  <c r="J1560" i="1"/>
  <c r="F1561" i="1"/>
  <c r="O1561" i="1" s="1"/>
  <c r="R1561" i="1" s="1"/>
  <c r="Y1577" i="1"/>
  <c r="I1578" i="1"/>
  <c r="H1578" i="1" s="1"/>
  <c r="Z1577" i="1"/>
  <c r="AA1577" i="1" s="1"/>
  <c r="AH1577" i="1" s="1"/>
  <c r="C1578" i="1"/>
  <c r="AJ1578" i="1"/>
  <c r="AC1562" i="1"/>
  <c r="AE1562" i="1" s="1"/>
  <c r="G1562" i="1"/>
  <c r="A1579" i="1"/>
  <c r="X1578" i="1"/>
  <c r="K1578" i="1"/>
  <c r="AB1583" i="1"/>
  <c r="T1558" i="1"/>
  <c r="AF1558" i="1" s="1"/>
  <c r="S1559" i="1"/>
  <c r="M1563" i="1"/>
  <c r="N1563" i="1" s="1"/>
  <c r="P1563" i="1"/>
  <c r="Q1563" i="1"/>
  <c r="L1564" i="1"/>
  <c r="J1561" i="1" l="1"/>
  <c r="I1579" i="1"/>
  <c r="H1579" i="1" s="1"/>
  <c r="Y1578" i="1"/>
  <c r="C1579" i="1"/>
  <c r="Z1578" i="1"/>
  <c r="AA1578" i="1" s="1"/>
  <c r="AH1578" i="1" s="1"/>
  <c r="AJ1579" i="1"/>
  <c r="AC1563" i="1"/>
  <c r="AE1563" i="1" s="1"/>
  <c r="G1563" i="1"/>
  <c r="M1564" i="1"/>
  <c r="N1564" i="1" s="1"/>
  <c r="P1564" i="1"/>
  <c r="Q1564" i="1"/>
  <c r="L1565" i="1"/>
  <c r="T1559" i="1"/>
  <c r="AF1559" i="1" s="1"/>
  <c r="S1560" i="1"/>
  <c r="AB1584" i="1"/>
  <c r="K1579" i="1"/>
  <c r="X1579" i="1"/>
  <c r="A1580" i="1"/>
  <c r="F1562" i="1"/>
  <c r="O1562" i="1" s="1"/>
  <c r="R1562" i="1" s="1"/>
  <c r="AB1585" i="1" l="1"/>
  <c r="M1565" i="1"/>
  <c r="N1565" i="1" s="1"/>
  <c r="P1565" i="1"/>
  <c r="Q1565" i="1"/>
  <c r="L1566" i="1"/>
  <c r="F1563" i="1"/>
  <c r="J1563" i="1" s="1"/>
  <c r="J1562" i="1"/>
  <c r="K1580" i="1"/>
  <c r="X1580" i="1"/>
  <c r="A1581" i="1"/>
  <c r="Z1579" i="1"/>
  <c r="AA1579" i="1" s="1"/>
  <c r="AH1579" i="1" s="1"/>
  <c r="C1580" i="1"/>
  <c r="Y1579" i="1"/>
  <c r="AJ1580" i="1"/>
  <c r="I1580" i="1"/>
  <c r="H1580" i="1" s="1"/>
  <c r="T1560" i="1"/>
  <c r="AF1560" i="1" s="1"/>
  <c r="S1561" i="1"/>
  <c r="AC1564" i="1"/>
  <c r="AE1564" i="1" s="1"/>
  <c r="G1564" i="1"/>
  <c r="F1564" i="1" l="1"/>
  <c r="J1564" i="1" s="1"/>
  <c r="O1563" i="1"/>
  <c r="R1563" i="1" s="1"/>
  <c r="AC1565" i="1"/>
  <c r="AE1565" i="1" s="1"/>
  <c r="G1565" i="1"/>
  <c r="A1582" i="1"/>
  <c r="K1581" i="1"/>
  <c r="X1581" i="1"/>
  <c r="M1566" i="1"/>
  <c r="N1566" i="1" s="1"/>
  <c r="P1566" i="1"/>
  <c r="Q1566" i="1"/>
  <c r="L1567" i="1"/>
  <c r="AB1586" i="1"/>
  <c r="T1561" i="1"/>
  <c r="AF1561" i="1" s="1"/>
  <c r="S1562" i="1"/>
  <c r="C1581" i="1"/>
  <c r="Z1580" i="1"/>
  <c r="AA1580" i="1" s="1"/>
  <c r="AH1580" i="1" s="1"/>
  <c r="AJ1581" i="1"/>
  <c r="I1581" i="1"/>
  <c r="H1581" i="1" s="1"/>
  <c r="Y1580" i="1"/>
  <c r="O1564" i="1" l="1"/>
  <c r="R1564" i="1" s="1"/>
  <c r="M1567" i="1"/>
  <c r="N1567" i="1" s="1"/>
  <c r="P1567" i="1"/>
  <c r="Q1567" i="1"/>
  <c r="L1568" i="1"/>
  <c r="X1582" i="1"/>
  <c r="K1582" i="1"/>
  <c r="A1583" i="1"/>
  <c r="Y1581" i="1"/>
  <c r="I1582" i="1"/>
  <c r="H1582" i="1" s="1"/>
  <c r="Z1581" i="1"/>
  <c r="AA1581" i="1" s="1"/>
  <c r="AH1581" i="1" s="1"/>
  <c r="C1582" i="1"/>
  <c r="AJ1582" i="1"/>
  <c r="F1565" i="1"/>
  <c r="O1565" i="1" s="1"/>
  <c r="R1565" i="1" s="1"/>
  <c r="T1562" i="1"/>
  <c r="AF1562" i="1" s="1"/>
  <c r="S1563" i="1"/>
  <c r="AB1587" i="1"/>
  <c r="AC1566" i="1"/>
  <c r="AE1566" i="1" s="1"/>
  <c r="G1566" i="1"/>
  <c r="J1565" i="1" l="1"/>
  <c r="F1566" i="1"/>
  <c r="J1566" i="1" s="1"/>
  <c r="AB1588" i="1"/>
  <c r="T1563" i="1"/>
  <c r="AF1563" i="1" s="1"/>
  <c r="S1564" i="1"/>
  <c r="A1584" i="1"/>
  <c r="X1583" i="1"/>
  <c r="K1583" i="1"/>
  <c r="M1568" i="1"/>
  <c r="N1568" i="1" s="1"/>
  <c r="P1568" i="1"/>
  <c r="Q1568" i="1"/>
  <c r="L1569" i="1"/>
  <c r="I1583" i="1"/>
  <c r="H1583" i="1" s="1"/>
  <c r="Y1582" i="1"/>
  <c r="C1583" i="1"/>
  <c r="Z1582" i="1"/>
  <c r="AA1582" i="1" s="1"/>
  <c r="AH1582" i="1" s="1"/>
  <c r="AJ1583" i="1"/>
  <c r="AC1567" i="1"/>
  <c r="AE1567" i="1" s="1"/>
  <c r="G1567" i="1"/>
  <c r="O1566" i="1" l="1"/>
  <c r="R1566" i="1" s="1"/>
  <c r="Z1583" i="1"/>
  <c r="AA1583" i="1" s="1"/>
  <c r="AH1583" i="1" s="1"/>
  <c r="C1584" i="1"/>
  <c r="AJ1584" i="1"/>
  <c r="Y1583" i="1"/>
  <c r="I1584" i="1"/>
  <c r="H1584" i="1" s="1"/>
  <c r="F1567" i="1"/>
  <c r="O1567" i="1" s="1"/>
  <c r="R1567" i="1" s="1"/>
  <c r="T1564" i="1"/>
  <c r="AF1564" i="1" s="1"/>
  <c r="S1565" i="1"/>
  <c r="AC1568" i="1"/>
  <c r="AE1568" i="1" s="1"/>
  <c r="G1568" i="1"/>
  <c r="X1584" i="1"/>
  <c r="K1584" i="1"/>
  <c r="A1585" i="1"/>
  <c r="M1569" i="1"/>
  <c r="N1569" i="1" s="1"/>
  <c r="P1569" i="1"/>
  <c r="Q1569" i="1"/>
  <c r="L1570" i="1"/>
  <c r="AB1589" i="1"/>
  <c r="J1567" i="1" l="1"/>
  <c r="AB1590" i="1"/>
  <c r="I1585" i="1"/>
  <c r="H1585" i="1" s="1"/>
  <c r="Z1584" i="1"/>
  <c r="AA1584" i="1" s="1"/>
  <c r="AH1584" i="1" s="1"/>
  <c r="C1585" i="1"/>
  <c r="Y1584" i="1"/>
  <c r="AJ1585" i="1"/>
  <c r="T1565" i="1"/>
  <c r="AF1565" i="1" s="1"/>
  <c r="S1566" i="1"/>
  <c r="AC1569" i="1"/>
  <c r="AE1569" i="1" s="1"/>
  <c r="G1569" i="1"/>
  <c r="K1585" i="1"/>
  <c r="X1585" i="1"/>
  <c r="A1586" i="1"/>
  <c r="F1568" i="1"/>
  <c r="O1568" i="1" s="1"/>
  <c r="R1568" i="1" s="1"/>
  <c r="M1570" i="1"/>
  <c r="N1570" i="1" s="1"/>
  <c r="P1570" i="1"/>
  <c r="Q1570" i="1"/>
  <c r="L1571" i="1"/>
  <c r="J1568" i="1" l="1"/>
  <c r="AC1570" i="1"/>
  <c r="AE1570" i="1" s="1"/>
  <c r="G1570" i="1"/>
  <c r="F1569" i="1"/>
  <c r="J1569" i="1" s="1"/>
  <c r="M1571" i="1"/>
  <c r="N1571" i="1" s="1"/>
  <c r="P1571" i="1"/>
  <c r="Q1571" i="1"/>
  <c r="L1572" i="1"/>
  <c r="Y1585" i="1"/>
  <c r="C1586" i="1"/>
  <c r="Z1585" i="1"/>
  <c r="AA1585" i="1" s="1"/>
  <c r="AH1585" i="1" s="1"/>
  <c r="AJ1586" i="1"/>
  <c r="I1586" i="1"/>
  <c r="H1586" i="1" s="1"/>
  <c r="T1566" i="1"/>
  <c r="AF1566" i="1" s="1"/>
  <c r="S1567" i="1"/>
  <c r="AB1591" i="1"/>
  <c r="X1586" i="1"/>
  <c r="K1586" i="1"/>
  <c r="A1587" i="1"/>
  <c r="Y1586" i="1" l="1"/>
  <c r="I1587" i="1"/>
  <c r="H1587" i="1" s="1"/>
  <c r="C1587" i="1"/>
  <c r="Z1586" i="1"/>
  <c r="AJ1587" i="1"/>
  <c r="AB1592" i="1"/>
  <c r="O1569" i="1"/>
  <c r="R1569" i="1" s="1"/>
  <c r="AC1571" i="1"/>
  <c r="AE1571" i="1" s="1"/>
  <c r="G1571" i="1"/>
  <c r="F1570" i="1"/>
  <c r="O1570" i="1" s="1"/>
  <c r="R1570" i="1" s="1"/>
  <c r="T1567" i="1"/>
  <c r="AF1567" i="1" s="1"/>
  <c r="S1568" i="1"/>
  <c r="X1587" i="1"/>
  <c r="A1588" i="1"/>
  <c r="K1587" i="1"/>
  <c r="M1572" i="1"/>
  <c r="N1572" i="1" s="1"/>
  <c r="P1572" i="1"/>
  <c r="Q1572" i="1"/>
  <c r="L1573" i="1"/>
  <c r="J1570" i="1" l="1"/>
  <c r="AC1572" i="1"/>
  <c r="AE1572" i="1" s="1"/>
  <c r="G1572" i="1"/>
  <c r="AB1593" i="1"/>
  <c r="Y1587" i="1"/>
  <c r="C1588" i="1"/>
  <c r="AJ1588" i="1"/>
  <c r="I1588" i="1"/>
  <c r="H1588" i="1" s="1"/>
  <c r="Z1587" i="1"/>
  <c r="AA1587" i="1" s="1"/>
  <c r="AH1587" i="1" s="1"/>
  <c r="M1573" i="1"/>
  <c r="N1573" i="1" s="1"/>
  <c r="P1573" i="1"/>
  <c r="Q1573" i="1"/>
  <c r="L1574" i="1"/>
  <c r="T1568" i="1"/>
  <c r="AF1568" i="1" s="1"/>
  <c r="S1569" i="1"/>
  <c r="K1588" i="1"/>
  <c r="X1588" i="1"/>
  <c r="A1589" i="1"/>
  <c r="F1571" i="1"/>
  <c r="J1571" i="1" s="1"/>
  <c r="O1571" i="1" l="1"/>
  <c r="R1571" i="1" s="1"/>
  <c r="A1590" i="1"/>
  <c r="K1589" i="1"/>
  <c r="X1589" i="1"/>
  <c r="T1569" i="1"/>
  <c r="AF1569" i="1" s="1"/>
  <c r="S1570" i="1"/>
  <c r="AC1573" i="1"/>
  <c r="AE1573" i="1" s="1"/>
  <c r="G1573" i="1"/>
  <c r="AB1594" i="1"/>
  <c r="M1574" i="1"/>
  <c r="N1574" i="1" s="1"/>
  <c r="P1574" i="1"/>
  <c r="Q1574" i="1"/>
  <c r="L1575" i="1"/>
  <c r="F1572" i="1"/>
  <c r="J1572" i="1" s="1"/>
  <c r="Z1588" i="1"/>
  <c r="AA1588" i="1" s="1"/>
  <c r="AH1588" i="1" s="1"/>
  <c r="AJ1589" i="1"/>
  <c r="I1589" i="1"/>
  <c r="H1589" i="1" s="1"/>
  <c r="Y1588" i="1"/>
  <c r="C1589" i="1"/>
  <c r="M1575" i="1" l="1"/>
  <c r="N1575" i="1" s="1"/>
  <c r="P1575" i="1"/>
  <c r="Q1575" i="1"/>
  <c r="L1576" i="1"/>
  <c r="O1572" i="1"/>
  <c r="R1572" i="1" s="1"/>
  <c r="T1570" i="1"/>
  <c r="AF1570" i="1" s="1"/>
  <c r="S1571" i="1"/>
  <c r="AB1595" i="1"/>
  <c r="A1591" i="1"/>
  <c r="X1590" i="1"/>
  <c r="K1590" i="1"/>
  <c r="AC1574" i="1"/>
  <c r="AE1574" i="1" s="1"/>
  <c r="G1574" i="1"/>
  <c r="F1573" i="1"/>
  <c r="J1573" i="1" s="1"/>
  <c r="Y1589" i="1"/>
  <c r="C1590" i="1"/>
  <c r="Z1589" i="1"/>
  <c r="AA1589" i="1" s="1"/>
  <c r="AH1589" i="1" s="1"/>
  <c r="AJ1590" i="1"/>
  <c r="I1590" i="1"/>
  <c r="H1590" i="1" s="1"/>
  <c r="O1573" i="1" l="1"/>
  <c r="R1573" i="1" s="1"/>
  <c r="Z1590" i="1"/>
  <c r="AA1590" i="1" s="1"/>
  <c r="AH1590" i="1" s="1"/>
  <c r="C1591" i="1"/>
  <c r="AJ1591" i="1"/>
  <c r="Y1590" i="1"/>
  <c r="I1591" i="1"/>
  <c r="H1591" i="1" s="1"/>
  <c r="X1591" i="1"/>
  <c r="K1591" i="1"/>
  <c r="A1592" i="1"/>
  <c r="T1571" i="1"/>
  <c r="AF1571" i="1" s="1"/>
  <c r="S1572" i="1"/>
  <c r="M1576" i="1"/>
  <c r="N1576" i="1" s="1"/>
  <c r="P1576" i="1"/>
  <c r="Q1576" i="1"/>
  <c r="L1577" i="1"/>
  <c r="F1574" i="1"/>
  <c r="J1574" i="1" s="1"/>
  <c r="AB1596" i="1"/>
  <c r="AC1575" i="1"/>
  <c r="AE1575" i="1" s="1"/>
  <c r="G1575" i="1"/>
  <c r="AC1576" i="1" l="1"/>
  <c r="AE1576" i="1" s="1"/>
  <c r="G1576" i="1"/>
  <c r="X1592" i="1"/>
  <c r="K1592" i="1"/>
  <c r="A1593" i="1"/>
  <c r="M1577" i="1"/>
  <c r="N1577" i="1" s="1"/>
  <c r="P1577" i="1"/>
  <c r="Q1577" i="1"/>
  <c r="L1578" i="1"/>
  <c r="F1575" i="1"/>
  <c r="O1575" i="1" s="1"/>
  <c r="R1575" i="1" s="1"/>
  <c r="O1574" i="1"/>
  <c r="R1574" i="1" s="1"/>
  <c r="T1572" i="1"/>
  <c r="AF1572" i="1" s="1"/>
  <c r="S1573" i="1"/>
  <c r="AB1597" i="1"/>
  <c r="I1592" i="1"/>
  <c r="H1592" i="1" s="1"/>
  <c r="Y1591" i="1"/>
  <c r="C1592" i="1"/>
  <c r="Z1591" i="1"/>
  <c r="AA1591" i="1" s="1"/>
  <c r="AH1591" i="1" s="1"/>
  <c r="AJ1592" i="1"/>
  <c r="J1575" i="1" l="1"/>
  <c r="AC1577" i="1"/>
  <c r="AE1577" i="1" s="1"/>
  <c r="G1577" i="1"/>
  <c r="Z1592" i="1"/>
  <c r="AA1592" i="1" s="1"/>
  <c r="AH1592" i="1" s="1"/>
  <c r="C1593" i="1"/>
  <c r="AJ1593" i="1"/>
  <c r="I1593" i="1"/>
  <c r="H1593" i="1" s="1"/>
  <c r="Y1592" i="1"/>
  <c r="T1573" i="1"/>
  <c r="AF1573" i="1" s="1"/>
  <c r="S1574" i="1"/>
  <c r="M1578" i="1"/>
  <c r="N1578" i="1" s="1"/>
  <c r="P1578" i="1"/>
  <c r="Q1578" i="1"/>
  <c r="L1579" i="1"/>
  <c r="K1593" i="1"/>
  <c r="A1594" i="1"/>
  <c r="X1593" i="1"/>
  <c r="F1576" i="1"/>
  <c r="J1576" i="1" s="1"/>
  <c r="AB1598" i="1"/>
  <c r="AB1599" i="1" l="1"/>
  <c r="M1579" i="1"/>
  <c r="N1579" i="1" s="1"/>
  <c r="P1579" i="1"/>
  <c r="Q1579" i="1"/>
  <c r="L1580" i="1"/>
  <c r="O1576" i="1"/>
  <c r="R1576" i="1" s="1"/>
  <c r="Y1593" i="1"/>
  <c r="AJ1594" i="1"/>
  <c r="Z1593" i="1"/>
  <c r="AA1593" i="1" s="1"/>
  <c r="AH1593" i="1" s="1"/>
  <c r="I1594" i="1"/>
  <c r="H1594" i="1" s="1"/>
  <c r="C1594" i="1"/>
  <c r="X1594" i="1"/>
  <c r="K1594" i="1"/>
  <c r="A1595" i="1"/>
  <c r="T1574" i="1"/>
  <c r="AF1574" i="1" s="1"/>
  <c r="S1575" i="1"/>
  <c r="F1577" i="1"/>
  <c r="J1577" i="1" s="1"/>
  <c r="AC1578" i="1"/>
  <c r="AE1578" i="1" s="1"/>
  <c r="G1578" i="1"/>
  <c r="AC1579" i="1" l="1"/>
  <c r="AE1579" i="1" s="1"/>
  <c r="G1579" i="1"/>
  <c r="T1575" i="1"/>
  <c r="AF1575" i="1" s="1"/>
  <c r="S1576" i="1"/>
  <c r="Y1594" i="1"/>
  <c r="I1595" i="1"/>
  <c r="H1595" i="1" s="1"/>
  <c r="Z1594" i="1"/>
  <c r="AA1594" i="1" s="1"/>
  <c r="AH1594" i="1" s="1"/>
  <c r="C1595" i="1"/>
  <c r="AJ1595" i="1"/>
  <c r="M1580" i="1"/>
  <c r="N1580" i="1" s="1"/>
  <c r="P1580" i="1"/>
  <c r="Q1580" i="1"/>
  <c r="L1581" i="1"/>
  <c r="AB1600" i="1"/>
  <c r="F1578" i="1"/>
  <c r="O1578" i="1" s="1"/>
  <c r="R1578" i="1" s="1"/>
  <c r="O1577" i="1"/>
  <c r="R1577" i="1" s="1"/>
  <c r="X1595" i="1"/>
  <c r="A1596" i="1"/>
  <c r="K1595" i="1"/>
  <c r="J1578" i="1" l="1"/>
  <c r="K1596" i="1"/>
  <c r="X1596" i="1"/>
  <c r="A1597" i="1"/>
  <c r="AB1601" i="1"/>
  <c r="AC1580" i="1"/>
  <c r="AE1580" i="1" s="1"/>
  <c r="G1580" i="1"/>
  <c r="F1579" i="1"/>
  <c r="J1579" i="1" s="1"/>
  <c r="I1596" i="1"/>
  <c r="H1596" i="1" s="1"/>
  <c r="Y1595" i="1"/>
  <c r="C1596" i="1"/>
  <c r="Z1595" i="1"/>
  <c r="AA1595" i="1" s="1"/>
  <c r="AH1595" i="1" s="1"/>
  <c r="AJ1596" i="1"/>
  <c r="M1581" i="1"/>
  <c r="N1581" i="1" s="1"/>
  <c r="P1581" i="1"/>
  <c r="Q1581" i="1"/>
  <c r="L1582" i="1"/>
  <c r="T1576" i="1"/>
  <c r="AF1576" i="1" s="1"/>
  <c r="S1577" i="1"/>
  <c r="O1579" i="1" l="1"/>
  <c r="R1579" i="1" s="1"/>
  <c r="AC1581" i="1"/>
  <c r="AE1581" i="1" s="1"/>
  <c r="G1581" i="1"/>
  <c r="K1597" i="1"/>
  <c r="A1598" i="1"/>
  <c r="X1597" i="1"/>
  <c r="M1582" i="1"/>
  <c r="N1582" i="1" s="1"/>
  <c r="P1582" i="1"/>
  <c r="Q1582" i="1"/>
  <c r="L1583" i="1"/>
  <c r="Z1596" i="1"/>
  <c r="AA1596" i="1" s="1"/>
  <c r="AH1596" i="1" s="1"/>
  <c r="I1597" i="1"/>
  <c r="H1597" i="1" s="1"/>
  <c r="Y1596" i="1"/>
  <c r="C1597" i="1"/>
  <c r="AJ1597" i="1"/>
  <c r="T1577" i="1"/>
  <c r="AF1577" i="1" s="1"/>
  <c r="S1578" i="1"/>
  <c r="F1580" i="1"/>
  <c r="O1580" i="1" s="1"/>
  <c r="R1580" i="1" s="1"/>
  <c r="AB1602" i="1"/>
  <c r="J1580" i="1" l="1"/>
  <c r="T1578" i="1"/>
  <c r="AF1578" i="1" s="1"/>
  <c r="S1579" i="1"/>
  <c r="AC1582" i="1"/>
  <c r="AE1582" i="1" s="1"/>
  <c r="G1582" i="1"/>
  <c r="F1581" i="1"/>
  <c r="J1581" i="1" s="1"/>
  <c r="M1583" i="1"/>
  <c r="N1583" i="1" s="1"/>
  <c r="P1583" i="1"/>
  <c r="Q1583" i="1"/>
  <c r="L1584" i="1"/>
  <c r="AJ1598" i="1"/>
  <c r="Z1597" i="1"/>
  <c r="AA1597" i="1" s="1"/>
  <c r="AH1597" i="1" s="1"/>
  <c r="I1598" i="1"/>
  <c r="H1598" i="1" s="1"/>
  <c r="C1598" i="1"/>
  <c r="Y1597" i="1"/>
  <c r="AB1603" i="1"/>
  <c r="X1598" i="1"/>
  <c r="K1598" i="1"/>
  <c r="A1599" i="1"/>
  <c r="O1581" i="1" l="1"/>
  <c r="R1581" i="1" s="1"/>
  <c r="Y1598" i="1"/>
  <c r="I1599" i="1"/>
  <c r="H1599" i="1" s="1"/>
  <c r="Z1598" i="1"/>
  <c r="AA1598" i="1" s="1"/>
  <c r="AH1598" i="1" s="1"/>
  <c r="C1599" i="1"/>
  <c r="AJ1599" i="1"/>
  <c r="F1582" i="1"/>
  <c r="O1582" i="1" s="1"/>
  <c r="R1582" i="1" s="1"/>
  <c r="T1579" i="1"/>
  <c r="AF1579" i="1" s="1"/>
  <c r="S1580" i="1"/>
  <c r="AC1583" i="1"/>
  <c r="AE1583" i="1" s="1"/>
  <c r="G1583" i="1"/>
  <c r="X1599" i="1"/>
  <c r="A1600" i="1"/>
  <c r="K1599" i="1"/>
  <c r="M1584" i="1"/>
  <c r="N1584" i="1" s="1"/>
  <c r="P1584" i="1"/>
  <c r="Q1584" i="1"/>
  <c r="L1585" i="1"/>
  <c r="AB1604" i="1"/>
  <c r="J1582" i="1" l="1"/>
  <c r="AB1605" i="1"/>
  <c r="F1583" i="1"/>
  <c r="O1583" i="1" s="1"/>
  <c r="R1583" i="1" s="1"/>
  <c r="AC1584" i="1"/>
  <c r="AE1584" i="1" s="1"/>
  <c r="G1584" i="1"/>
  <c r="X1600" i="1"/>
  <c r="K1600" i="1"/>
  <c r="A1601" i="1"/>
  <c r="M1585" i="1"/>
  <c r="N1585" i="1" s="1"/>
  <c r="P1585" i="1"/>
  <c r="Q1585" i="1"/>
  <c r="L1586" i="1"/>
  <c r="I1600" i="1"/>
  <c r="H1600" i="1" s="1"/>
  <c r="Y1599" i="1"/>
  <c r="C1600" i="1"/>
  <c r="AJ1600" i="1"/>
  <c r="Z1599" i="1"/>
  <c r="AA1599" i="1" s="1"/>
  <c r="AH1599" i="1" s="1"/>
  <c r="T1580" i="1"/>
  <c r="AF1580" i="1" s="1"/>
  <c r="S1581" i="1"/>
  <c r="T1581" i="1" l="1"/>
  <c r="AF1581" i="1" s="1"/>
  <c r="S1582" i="1"/>
  <c r="M1586" i="1"/>
  <c r="N1586" i="1" s="1"/>
  <c r="P1586" i="1"/>
  <c r="Q1586" i="1"/>
  <c r="L1587" i="1"/>
  <c r="X1601" i="1"/>
  <c r="A1602" i="1"/>
  <c r="K1601" i="1"/>
  <c r="F1584" i="1"/>
  <c r="J1584" i="1" s="1"/>
  <c r="J1583" i="1"/>
  <c r="AB1606" i="1"/>
  <c r="AC1585" i="1"/>
  <c r="AE1585" i="1" s="1"/>
  <c r="G1585" i="1"/>
  <c r="Z1600" i="1"/>
  <c r="AA1600" i="1" s="1"/>
  <c r="AH1600" i="1" s="1"/>
  <c r="C1601" i="1"/>
  <c r="AJ1601" i="1"/>
  <c r="Y1600" i="1"/>
  <c r="I1601" i="1"/>
  <c r="H1601" i="1" s="1"/>
  <c r="O1584" i="1" l="1"/>
  <c r="R1584" i="1" s="1"/>
  <c r="X1602" i="1"/>
  <c r="K1602" i="1"/>
  <c r="A1603" i="1"/>
  <c r="AC1586" i="1"/>
  <c r="AE1586" i="1" s="1"/>
  <c r="G1586" i="1"/>
  <c r="Y1601" i="1"/>
  <c r="AJ1602" i="1"/>
  <c r="I1602" i="1"/>
  <c r="H1602" i="1" s="1"/>
  <c r="Z1601" i="1"/>
  <c r="AA1601" i="1" s="1"/>
  <c r="AH1601" i="1" s="1"/>
  <c r="C1602" i="1"/>
  <c r="M1587" i="1"/>
  <c r="N1587" i="1" s="1"/>
  <c r="L1588" i="1"/>
  <c r="T1582" i="1"/>
  <c r="AF1582" i="1" s="1"/>
  <c r="S1583" i="1"/>
  <c r="F1585" i="1"/>
  <c r="O1585" i="1" s="1"/>
  <c r="R1585" i="1" s="1"/>
  <c r="AB1607" i="1"/>
  <c r="T1583" i="1" l="1"/>
  <c r="AF1583" i="1" s="1"/>
  <c r="S1584" i="1"/>
  <c r="AJ1603" i="1"/>
  <c r="Y1602" i="1"/>
  <c r="I1603" i="1"/>
  <c r="H1603" i="1" s="1"/>
  <c r="C1603" i="1"/>
  <c r="Z1602" i="1"/>
  <c r="AA1602" i="1" s="1"/>
  <c r="AH1602" i="1" s="1"/>
  <c r="G1587" i="1"/>
  <c r="AC1587" i="1"/>
  <c r="AE1587" i="1" s="1"/>
  <c r="X1603" i="1"/>
  <c r="K1603" i="1"/>
  <c r="A1604" i="1"/>
  <c r="AB1608" i="1"/>
  <c r="J1585" i="1"/>
  <c r="M1588" i="1"/>
  <c r="N1588" i="1" s="1"/>
  <c r="L1589" i="1"/>
  <c r="F1586" i="1"/>
  <c r="O1586" i="1" s="1"/>
  <c r="R1586" i="1" l="1"/>
  <c r="P1587" i="1"/>
  <c r="M1589" i="1"/>
  <c r="N1589" i="1" s="1"/>
  <c r="L1590" i="1"/>
  <c r="J1586" i="1"/>
  <c r="Z1603" i="1"/>
  <c r="AA1603" i="1" s="1"/>
  <c r="AH1603" i="1" s="1"/>
  <c r="I1604" i="1"/>
  <c r="H1604" i="1" s="1"/>
  <c r="Y1603" i="1"/>
  <c r="C1604" i="1"/>
  <c r="AJ1604" i="1"/>
  <c r="AB1609" i="1"/>
  <c r="K1604" i="1"/>
  <c r="A1605" i="1"/>
  <c r="X1604" i="1"/>
  <c r="T1584" i="1"/>
  <c r="AF1584" i="1" s="1"/>
  <c r="S1585" i="1"/>
  <c r="AC1588" i="1"/>
  <c r="AE1588" i="1" s="1"/>
  <c r="G1588" i="1"/>
  <c r="F1587" i="1"/>
  <c r="O1587" i="1" s="1"/>
  <c r="J1587" i="1" l="1"/>
  <c r="F1588" i="1"/>
  <c r="J1588" i="1" s="1"/>
  <c r="K1605" i="1"/>
  <c r="X1605" i="1"/>
  <c r="A1606" i="1"/>
  <c r="AB1610" i="1"/>
  <c r="AC1589" i="1"/>
  <c r="AE1589" i="1" s="1"/>
  <c r="G1589" i="1"/>
  <c r="T1585" i="1"/>
  <c r="AF1585" i="1" s="1"/>
  <c r="S1586" i="1"/>
  <c r="M1590" i="1"/>
  <c r="N1590" i="1" s="1"/>
  <c r="L1591" i="1"/>
  <c r="Q1587" i="1"/>
  <c r="Q1588" i="1" s="1"/>
  <c r="Q1589" i="1" s="1"/>
  <c r="Q1590" i="1" s="1"/>
  <c r="P1588" i="1"/>
  <c r="P1589" i="1" s="1"/>
  <c r="P1590" i="1" s="1"/>
  <c r="C1605" i="1"/>
  <c r="Z1604" i="1"/>
  <c r="AA1604" i="1" s="1"/>
  <c r="AH1604" i="1" s="1"/>
  <c r="AJ1605" i="1"/>
  <c r="I1605" i="1"/>
  <c r="H1605" i="1" s="1"/>
  <c r="Y1604" i="1"/>
  <c r="O1588" i="1" l="1"/>
  <c r="R1588" i="1" s="1"/>
  <c r="F1589" i="1"/>
  <c r="O1589" i="1" s="1"/>
  <c r="R1589" i="1" s="1"/>
  <c r="X1606" i="1"/>
  <c r="A1607" i="1"/>
  <c r="K1606" i="1"/>
  <c r="AC1590" i="1"/>
  <c r="AE1590" i="1" s="1"/>
  <c r="G1590" i="1"/>
  <c r="T1586" i="1"/>
  <c r="S1587" i="1"/>
  <c r="AJ1606" i="1"/>
  <c r="Y1605" i="1"/>
  <c r="I1606" i="1"/>
  <c r="H1606" i="1" s="1"/>
  <c r="Z1605" i="1"/>
  <c r="AA1605" i="1" s="1"/>
  <c r="AH1605" i="1" s="1"/>
  <c r="C1606" i="1"/>
  <c r="M1591" i="1"/>
  <c r="N1591" i="1" s="1"/>
  <c r="P1591" i="1"/>
  <c r="Q1591" i="1"/>
  <c r="L1592" i="1"/>
  <c r="AB1611" i="1"/>
  <c r="R1587" i="1"/>
  <c r="J1589" i="1" l="1"/>
  <c r="AC1591" i="1"/>
  <c r="AE1591" i="1" s="1"/>
  <c r="G1591" i="1"/>
  <c r="T1587" i="1"/>
  <c r="AF1587" i="1" s="1"/>
  <c r="S1588" i="1"/>
  <c r="Z1606" i="1"/>
  <c r="AA1606" i="1" s="1"/>
  <c r="AH1606" i="1" s="1"/>
  <c r="AJ1607" i="1"/>
  <c r="I1607" i="1"/>
  <c r="H1607" i="1" s="1"/>
  <c r="Y1606" i="1"/>
  <c r="C1607" i="1"/>
  <c r="M1592" i="1"/>
  <c r="N1592" i="1" s="1"/>
  <c r="P1592" i="1"/>
  <c r="Q1592" i="1"/>
  <c r="L1593" i="1"/>
  <c r="AF1586" i="1"/>
  <c r="AA1586" i="1"/>
  <c r="F1590" i="1"/>
  <c r="O1590" i="1" s="1"/>
  <c r="R1590" i="1" s="1"/>
  <c r="AB1612" i="1"/>
  <c r="K1607" i="1"/>
  <c r="X1607" i="1"/>
  <c r="A1608" i="1"/>
  <c r="AH1586" i="1" l="1"/>
  <c r="J1590" i="1"/>
  <c r="K1608" i="1"/>
  <c r="A1609" i="1"/>
  <c r="X1608" i="1"/>
  <c r="T1588" i="1"/>
  <c r="AF1588" i="1" s="1"/>
  <c r="S1589" i="1"/>
  <c r="AC1592" i="1"/>
  <c r="AE1592" i="1" s="1"/>
  <c r="G1592" i="1"/>
  <c r="F1591" i="1"/>
  <c r="O1591" i="1" s="1"/>
  <c r="R1591" i="1" s="1"/>
  <c r="Z1607" i="1"/>
  <c r="AA1607" i="1" s="1"/>
  <c r="AH1607" i="1" s="1"/>
  <c r="C1608" i="1"/>
  <c r="AJ1608" i="1"/>
  <c r="I1608" i="1"/>
  <c r="H1608" i="1" s="1"/>
  <c r="Y1607" i="1"/>
  <c r="AB1613" i="1"/>
  <c r="M1593" i="1"/>
  <c r="N1593" i="1" s="1"/>
  <c r="P1593" i="1"/>
  <c r="Q1593" i="1"/>
  <c r="L1594" i="1"/>
  <c r="J1591" i="1" l="1"/>
  <c r="Y1608" i="1"/>
  <c r="AJ1609" i="1"/>
  <c r="I1609" i="1"/>
  <c r="H1609" i="1" s="1"/>
  <c r="Z1608" i="1"/>
  <c r="AA1608" i="1" s="1"/>
  <c r="AH1608" i="1" s="1"/>
  <c r="C1609" i="1"/>
  <c r="M1594" i="1"/>
  <c r="N1594" i="1" s="1"/>
  <c r="P1594" i="1"/>
  <c r="Q1594" i="1"/>
  <c r="L1595" i="1"/>
  <c r="AB1614" i="1"/>
  <c r="A1610" i="1"/>
  <c r="X1609" i="1"/>
  <c r="K1609" i="1"/>
  <c r="T1589" i="1"/>
  <c r="AF1589" i="1" s="1"/>
  <c r="S1590" i="1"/>
  <c r="AC1593" i="1"/>
  <c r="AE1593" i="1" s="1"/>
  <c r="G1593" i="1"/>
  <c r="F1592" i="1"/>
  <c r="O1592" i="1" s="1"/>
  <c r="R1592" i="1" s="1"/>
  <c r="J1592" i="1" l="1"/>
  <c r="I1610" i="1"/>
  <c r="H1610" i="1" s="1"/>
  <c r="Y1609" i="1"/>
  <c r="C1610" i="1"/>
  <c r="Z1609" i="1"/>
  <c r="AA1609" i="1" s="1"/>
  <c r="AH1609" i="1" s="1"/>
  <c r="AJ1610" i="1"/>
  <c r="T1590" i="1"/>
  <c r="AF1590" i="1" s="1"/>
  <c r="S1591" i="1"/>
  <c r="K1610" i="1"/>
  <c r="X1610" i="1"/>
  <c r="A1611" i="1"/>
  <c r="M1595" i="1"/>
  <c r="N1595" i="1" s="1"/>
  <c r="P1595" i="1"/>
  <c r="Q1595" i="1"/>
  <c r="L1596" i="1"/>
  <c r="AB1615" i="1"/>
  <c r="F1593" i="1"/>
  <c r="O1593" i="1" s="1"/>
  <c r="R1593" i="1" s="1"/>
  <c r="AC1594" i="1"/>
  <c r="AE1594" i="1" s="1"/>
  <c r="G1594" i="1"/>
  <c r="J1593" i="1" l="1"/>
  <c r="M1596" i="1"/>
  <c r="N1596" i="1" s="1"/>
  <c r="P1596" i="1"/>
  <c r="Q1596" i="1"/>
  <c r="L1597" i="1"/>
  <c r="T1591" i="1"/>
  <c r="AF1591" i="1" s="1"/>
  <c r="S1592" i="1"/>
  <c r="AB1616" i="1"/>
  <c r="K1611" i="1"/>
  <c r="X1611" i="1"/>
  <c r="A1612" i="1"/>
  <c r="F1594" i="1"/>
  <c r="O1594" i="1" s="1"/>
  <c r="R1594" i="1" s="1"/>
  <c r="Z1610" i="1"/>
  <c r="AA1610" i="1" s="1"/>
  <c r="AH1610" i="1" s="1"/>
  <c r="C1611" i="1"/>
  <c r="AJ1611" i="1"/>
  <c r="Y1610" i="1"/>
  <c r="I1611" i="1"/>
  <c r="H1611" i="1" s="1"/>
  <c r="AC1595" i="1"/>
  <c r="AE1595" i="1" s="1"/>
  <c r="G1595" i="1"/>
  <c r="J1594" i="1" l="1"/>
  <c r="K1612" i="1"/>
  <c r="A1613" i="1"/>
  <c r="X1612" i="1"/>
  <c r="Z1611" i="1"/>
  <c r="AA1611" i="1" s="1"/>
  <c r="AH1611" i="1" s="1"/>
  <c r="C1612" i="1"/>
  <c r="AJ1612" i="1"/>
  <c r="I1612" i="1"/>
  <c r="H1612" i="1" s="1"/>
  <c r="Y1611" i="1"/>
  <c r="AB1617" i="1"/>
  <c r="M1597" i="1"/>
  <c r="N1597" i="1" s="1"/>
  <c r="P1597" i="1"/>
  <c r="Q1597" i="1"/>
  <c r="L1598" i="1"/>
  <c r="F1595" i="1"/>
  <c r="O1595" i="1" s="1"/>
  <c r="R1595" i="1" s="1"/>
  <c r="T1592" i="1"/>
  <c r="AF1592" i="1" s="1"/>
  <c r="S1593" i="1"/>
  <c r="AC1596" i="1"/>
  <c r="AE1596" i="1" s="1"/>
  <c r="G1596" i="1"/>
  <c r="T1593" i="1" l="1"/>
  <c r="AF1593" i="1" s="1"/>
  <c r="S1594" i="1"/>
  <c r="M1598" i="1"/>
  <c r="N1598" i="1" s="1"/>
  <c r="P1598" i="1"/>
  <c r="Q1598" i="1"/>
  <c r="L1599" i="1"/>
  <c r="AB1618" i="1"/>
  <c r="Y1612" i="1"/>
  <c r="AJ1613" i="1"/>
  <c r="I1613" i="1"/>
  <c r="H1613" i="1" s="1"/>
  <c r="Z1612" i="1"/>
  <c r="AA1612" i="1" s="1"/>
  <c r="AH1612" i="1" s="1"/>
  <c r="C1613" i="1"/>
  <c r="J1595" i="1"/>
  <c r="K1613" i="1"/>
  <c r="X1613" i="1"/>
  <c r="A1614" i="1"/>
  <c r="F1596" i="1"/>
  <c r="O1596" i="1" s="1"/>
  <c r="R1596" i="1" s="1"/>
  <c r="AC1597" i="1"/>
  <c r="AE1597" i="1" s="1"/>
  <c r="G1597" i="1"/>
  <c r="J1596" i="1" l="1"/>
  <c r="K1614" i="1"/>
  <c r="A1615" i="1"/>
  <c r="X1614" i="1"/>
  <c r="F1597" i="1"/>
  <c r="J1597" i="1" s="1"/>
  <c r="AC1598" i="1"/>
  <c r="AE1598" i="1" s="1"/>
  <c r="G1598" i="1"/>
  <c r="AB1619" i="1"/>
  <c r="Y1613" i="1"/>
  <c r="C1614" i="1"/>
  <c r="AJ1614" i="1"/>
  <c r="Z1613" i="1"/>
  <c r="AA1613" i="1" s="1"/>
  <c r="AH1613" i="1" s="1"/>
  <c r="I1614" i="1"/>
  <c r="H1614" i="1" s="1"/>
  <c r="M1599" i="1"/>
  <c r="N1599" i="1" s="1"/>
  <c r="P1599" i="1"/>
  <c r="Q1599" i="1"/>
  <c r="L1600" i="1"/>
  <c r="T1594" i="1"/>
  <c r="AF1594" i="1" s="1"/>
  <c r="S1595" i="1"/>
  <c r="AC1599" i="1" l="1"/>
  <c r="AE1599" i="1" s="1"/>
  <c r="G1599" i="1"/>
  <c r="F1598" i="1"/>
  <c r="J1598" i="1" s="1"/>
  <c r="O1597" i="1"/>
  <c r="R1597" i="1" s="1"/>
  <c r="Y1614" i="1"/>
  <c r="Z1614" i="1"/>
  <c r="AA1614" i="1" s="1"/>
  <c r="AH1614" i="1" s="1"/>
  <c r="C1615" i="1"/>
  <c r="AJ1615" i="1"/>
  <c r="I1615" i="1"/>
  <c r="H1615" i="1" s="1"/>
  <c r="M1600" i="1"/>
  <c r="N1600" i="1" s="1"/>
  <c r="P1600" i="1"/>
  <c r="Q1600" i="1"/>
  <c r="L1601" i="1"/>
  <c r="K1615" i="1"/>
  <c r="A1616" i="1"/>
  <c r="X1615" i="1"/>
  <c r="T1595" i="1"/>
  <c r="AF1595" i="1" s="1"/>
  <c r="S1596" i="1"/>
  <c r="AB1620" i="1"/>
  <c r="O1598" i="1" l="1"/>
  <c r="R1598" i="1" s="1"/>
  <c r="AB1621" i="1"/>
  <c r="Y1615" i="1"/>
  <c r="C1616" i="1"/>
  <c r="Z1615" i="1"/>
  <c r="AA1615" i="1" s="1"/>
  <c r="AH1615" i="1" s="1"/>
  <c r="AJ1616" i="1"/>
  <c r="I1616" i="1"/>
  <c r="H1616" i="1" s="1"/>
  <c r="F1599" i="1"/>
  <c r="O1599" i="1" s="1"/>
  <c r="R1599" i="1" s="1"/>
  <c r="T1596" i="1"/>
  <c r="AF1596" i="1" s="1"/>
  <c r="S1597" i="1"/>
  <c r="X1616" i="1"/>
  <c r="K1616" i="1"/>
  <c r="A1617" i="1"/>
  <c r="AC1600" i="1"/>
  <c r="AE1600" i="1" s="1"/>
  <c r="G1600" i="1"/>
  <c r="M1601" i="1"/>
  <c r="N1601" i="1" s="1"/>
  <c r="P1601" i="1"/>
  <c r="Q1601" i="1"/>
  <c r="L1602" i="1"/>
  <c r="J1599" i="1" l="1"/>
  <c r="AC1601" i="1"/>
  <c r="AE1601" i="1" s="1"/>
  <c r="G1601" i="1"/>
  <c r="C1617" i="1"/>
  <c r="AJ1617" i="1"/>
  <c r="Y1616" i="1"/>
  <c r="I1617" i="1"/>
  <c r="H1617" i="1" s="1"/>
  <c r="Z1616" i="1"/>
  <c r="AA1616" i="1" s="1"/>
  <c r="AH1616" i="1" s="1"/>
  <c r="M1602" i="1"/>
  <c r="N1602" i="1" s="1"/>
  <c r="P1602" i="1"/>
  <c r="Q1602" i="1"/>
  <c r="L1603" i="1"/>
  <c r="F1600" i="1"/>
  <c r="O1600" i="1" s="1"/>
  <c r="R1600" i="1" s="1"/>
  <c r="X1617" i="1"/>
  <c r="K1617" i="1"/>
  <c r="A1618" i="1"/>
  <c r="T1597" i="1"/>
  <c r="AF1597" i="1" s="1"/>
  <c r="S1598" i="1"/>
  <c r="AB1622" i="1"/>
  <c r="X1618" i="1" l="1"/>
  <c r="K1618" i="1"/>
  <c r="A1619" i="1"/>
  <c r="J1600" i="1"/>
  <c r="AC1602" i="1"/>
  <c r="AE1602" i="1" s="1"/>
  <c r="G1602" i="1"/>
  <c r="Y1617" i="1"/>
  <c r="Z1617" i="1"/>
  <c r="AA1617" i="1" s="1"/>
  <c r="AH1617" i="1" s="1"/>
  <c r="C1618" i="1"/>
  <c r="AJ1618" i="1"/>
  <c r="I1618" i="1"/>
  <c r="H1618" i="1" s="1"/>
  <c r="M1603" i="1"/>
  <c r="N1603" i="1" s="1"/>
  <c r="P1603" i="1"/>
  <c r="Q1603" i="1"/>
  <c r="L1604" i="1"/>
  <c r="F1601" i="1"/>
  <c r="O1601" i="1" s="1"/>
  <c r="R1601" i="1" s="1"/>
  <c r="T1598" i="1"/>
  <c r="AF1598" i="1" s="1"/>
  <c r="S1599" i="1"/>
  <c r="AB1623" i="1"/>
  <c r="J1601" i="1" l="1"/>
  <c r="M1604" i="1"/>
  <c r="N1604" i="1" s="1"/>
  <c r="P1604" i="1"/>
  <c r="Q1604" i="1"/>
  <c r="L1605" i="1"/>
  <c r="X1619" i="1"/>
  <c r="K1619" i="1"/>
  <c r="A1620" i="1"/>
  <c r="T1599" i="1"/>
  <c r="AF1599" i="1" s="1"/>
  <c r="S1600" i="1"/>
  <c r="AB1624" i="1"/>
  <c r="Z1618" i="1"/>
  <c r="I1619" i="1"/>
  <c r="H1619" i="1" s="1"/>
  <c r="C1619" i="1"/>
  <c r="Y1618" i="1"/>
  <c r="AJ1619" i="1"/>
  <c r="AC1603" i="1"/>
  <c r="AE1603" i="1" s="1"/>
  <c r="G1603" i="1"/>
  <c r="F1602" i="1"/>
  <c r="J1602" i="1" s="1"/>
  <c r="F1603" i="1" l="1"/>
  <c r="J1603" i="1" s="1"/>
  <c r="X1620" i="1"/>
  <c r="K1620" i="1"/>
  <c r="A1621" i="1"/>
  <c r="M1605" i="1"/>
  <c r="N1605" i="1" s="1"/>
  <c r="P1605" i="1"/>
  <c r="Q1605" i="1"/>
  <c r="L1606" i="1"/>
  <c r="O1602" i="1"/>
  <c r="R1602" i="1" s="1"/>
  <c r="AB1625" i="1"/>
  <c r="Z1619" i="1"/>
  <c r="AA1619" i="1" s="1"/>
  <c r="AH1619" i="1" s="1"/>
  <c r="C1620" i="1"/>
  <c r="AJ1620" i="1"/>
  <c r="Y1619" i="1"/>
  <c r="I1620" i="1"/>
  <c r="H1620" i="1" s="1"/>
  <c r="T1600" i="1"/>
  <c r="AF1600" i="1" s="1"/>
  <c r="S1601" i="1"/>
  <c r="AC1604" i="1"/>
  <c r="AE1604" i="1" s="1"/>
  <c r="G1604" i="1"/>
  <c r="AC1605" i="1" l="1"/>
  <c r="AE1605" i="1" s="1"/>
  <c r="G1605" i="1"/>
  <c r="Y1620" i="1"/>
  <c r="C1621" i="1"/>
  <c r="Z1620" i="1"/>
  <c r="AA1620" i="1" s="1"/>
  <c r="AH1620" i="1" s="1"/>
  <c r="AJ1621" i="1"/>
  <c r="I1621" i="1"/>
  <c r="H1621" i="1" s="1"/>
  <c r="O1603" i="1"/>
  <c r="R1603" i="1" s="1"/>
  <c r="M1606" i="1"/>
  <c r="N1606" i="1" s="1"/>
  <c r="P1606" i="1"/>
  <c r="Q1606" i="1"/>
  <c r="L1607" i="1"/>
  <c r="F1604" i="1"/>
  <c r="O1604" i="1" s="1"/>
  <c r="R1604" i="1" s="1"/>
  <c r="AB1626" i="1"/>
  <c r="X1621" i="1"/>
  <c r="K1621" i="1"/>
  <c r="A1622" i="1"/>
  <c r="T1601" i="1"/>
  <c r="AF1601" i="1" s="1"/>
  <c r="S1602" i="1"/>
  <c r="T1602" i="1" l="1"/>
  <c r="AF1602" i="1" s="1"/>
  <c r="S1603" i="1"/>
  <c r="X1622" i="1"/>
  <c r="A1623" i="1"/>
  <c r="K1622" i="1"/>
  <c r="AB1627" i="1"/>
  <c r="J1604" i="1"/>
  <c r="F1605" i="1"/>
  <c r="J1605" i="1" s="1"/>
  <c r="AC1606" i="1"/>
  <c r="AE1606" i="1" s="1"/>
  <c r="G1606" i="1"/>
  <c r="I1622" i="1"/>
  <c r="H1622" i="1" s="1"/>
  <c r="Y1621" i="1"/>
  <c r="C1622" i="1"/>
  <c r="Z1621" i="1"/>
  <c r="AA1621" i="1" s="1"/>
  <c r="AH1621" i="1" s="1"/>
  <c r="AJ1622" i="1"/>
  <c r="M1607" i="1"/>
  <c r="N1607" i="1" s="1"/>
  <c r="P1607" i="1"/>
  <c r="Q1607" i="1"/>
  <c r="L1608" i="1"/>
  <c r="O1605" i="1" l="1"/>
  <c r="R1605" i="1" s="1"/>
  <c r="M1608" i="1"/>
  <c r="N1608" i="1" s="1"/>
  <c r="P1608" i="1"/>
  <c r="Q1608" i="1"/>
  <c r="L1609" i="1"/>
  <c r="K1623" i="1"/>
  <c r="X1623" i="1"/>
  <c r="A1624" i="1"/>
  <c r="AB1628" i="1"/>
  <c r="Z1622" i="1"/>
  <c r="AA1622" i="1" s="1"/>
  <c r="AH1622" i="1" s="1"/>
  <c r="C1623" i="1"/>
  <c r="AJ1623" i="1"/>
  <c r="Y1622" i="1"/>
  <c r="I1623" i="1"/>
  <c r="H1623" i="1" s="1"/>
  <c r="F1606" i="1"/>
  <c r="J1606" i="1" s="1"/>
  <c r="T1603" i="1"/>
  <c r="AF1603" i="1" s="1"/>
  <c r="S1604" i="1"/>
  <c r="AC1607" i="1"/>
  <c r="AE1607" i="1" s="1"/>
  <c r="G1607" i="1"/>
  <c r="O1606" i="1" l="1"/>
  <c r="R1606" i="1" s="1"/>
  <c r="AC1608" i="1"/>
  <c r="AE1608" i="1" s="1"/>
  <c r="G1608" i="1"/>
  <c r="M1609" i="1"/>
  <c r="N1609" i="1" s="1"/>
  <c r="P1609" i="1"/>
  <c r="Q1609" i="1"/>
  <c r="L1610" i="1"/>
  <c r="F1607" i="1"/>
  <c r="O1607" i="1" s="1"/>
  <c r="R1607" i="1" s="1"/>
  <c r="X1624" i="1"/>
  <c r="K1624" i="1"/>
  <c r="A1625" i="1"/>
  <c r="T1604" i="1"/>
  <c r="AF1604" i="1" s="1"/>
  <c r="S1605" i="1"/>
  <c r="AB1629" i="1"/>
  <c r="Z1623" i="1"/>
  <c r="AA1623" i="1" s="1"/>
  <c r="AH1623" i="1" s="1"/>
  <c r="I1624" i="1"/>
  <c r="H1624" i="1" s="1"/>
  <c r="C1624" i="1"/>
  <c r="AJ1624" i="1"/>
  <c r="Y1623" i="1"/>
  <c r="X1625" i="1" l="1"/>
  <c r="K1625" i="1"/>
  <c r="A1626" i="1"/>
  <c r="J1607" i="1"/>
  <c r="F1608" i="1"/>
  <c r="O1608" i="1" s="1"/>
  <c r="R1608" i="1" s="1"/>
  <c r="AJ1625" i="1"/>
  <c r="I1625" i="1"/>
  <c r="H1625" i="1" s="1"/>
  <c r="Y1624" i="1"/>
  <c r="Z1624" i="1"/>
  <c r="AA1624" i="1" s="1"/>
  <c r="AH1624" i="1" s="1"/>
  <c r="C1625" i="1"/>
  <c r="AC1609" i="1"/>
  <c r="AE1609" i="1" s="1"/>
  <c r="G1609" i="1"/>
  <c r="AB1630" i="1"/>
  <c r="T1605" i="1"/>
  <c r="AF1605" i="1" s="1"/>
  <c r="S1606" i="1"/>
  <c r="M1610" i="1"/>
  <c r="N1610" i="1" s="1"/>
  <c r="P1610" i="1"/>
  <c r="Q1610" i="1"/>
  <c r="L1611" i="1"/>
  <c r="J1608" i="1" l="1"/>
  <c r="M1611" i="1"/>
  <c r="N1611" i="1" s="1"/>
  <c r="P1611" i="1"/>
  <c r="Q1611" i="1"/>
  <c r="L1612" i="1"/>
  <c r="AB1631" i="1"/>
  <c r="F1609" i="1"/>
  <c r="O1609" i="1" s="1"/>
  <c r="R1609" i="1" s="1"/>
  <c r="Y1625" i="1"/>
  <c r="Z1625" i="1"/>
  <c r="AA1625" i="1" s="1"/>
  <c r="AH1625" i="1" s="1"/>
  <c r="C1626" i="1"/>
  <c r="AJ1626" i="1"/>
  <c r="I1626" i="1"/>
  <c r="H1626" i="1" s="1"/>
  <c r="T1606" i="1"/>
  <c r="AF1606" i="1" s="1"/>
  <c r="S1607" i="1"/>
  <c r="X1626" i="1"/>
  <c r="K1626" i="1"/>
  <c r="A1627" i="1"/>
  <c r="AC1610" i="1"/>
  <c r="AE1610" i="1" s="1"/>
  <c r="G1610" i="1"/>
  <c r="J1609" i="1" l="1"/>
  <c r="AB1632" i="1"/>
  <c r="M1612" i="1"/>
  <c r="N1612" i="1" s="1"/>
  <c r="P1612" i="1"/>
  <c r="Q1612" i="1"/>
  <c r="L1613" i="1"/>
  <c r="Y1626" i="1"/>
  <c r="C1627" i="1"/>
  <c r="Z1626" i="1"/>
  <c r="AA1626" i="1" s="1"/>
  <c r="AH1626" i="1" s="1"/>
  <c r="AJ1627" i="1"/>
  <c r="I1627" i="1"/>
  <c r="H1627" i="1" s="1"/>
  <c r="F1610" i="1"/>
  <c r="J1610" i="1" s="1"/>
  <c r="X1627" i="1"/>
  <c r="K1627" i="1"/>
  <c r="A1628" i="1"/>
  <c r="T1607" i="1"/>
  <c r="AF1607" i="1" s="1"/>
  <c r="S1608" i="1"/>
  <c r="AC1611" i="1"/>
  <c r="AE1611" i="1" s="1"/>
  <c r="G1611" i="1"/>
  <c r="O1610" i="1" l="1"/>
  <c r="R1610" i="1" s="1"/>
  <c r="T1608" i="1"/>
  <c r="AF1608" i="1" s="1"/>
  <c r="S1609" i="1"/>
  <c r="M1613" i="1"/>
  <c r="N1613" i="1" s="1"/>
  <c r="P1613" i="1"/>
  <c r="Q1613" i="1"/>
  <c r="L1614" i="1"/>
  <c r="Z1627" i="1"/>
  <c r="AA1627" i="1" s="1"/>
  <c r="AH1627" i="1" s="1"/>
  <c r="C1628" i="1"/>
  <c r="AJ1628" i="1"/>
  <c r="Y1627" i="1"/>
  <c r="I1628" i="1"/>
  <c r="H1628" i="1" s="1"/>
  <c r="F1611" i="1"/>
  <c r="J1611" i="1" s="1"/>
  <c r="K1628" i="1"/>
  <c r="A1629" i="1"/>
  <c r="X1628" i="1"/>
  <c r="AB1633" i="1"/>
  <c r="AC1612" i="1"/>
  <c r="AE1612" i="1" s="1"/>
  <c r="G1612" i="1"/>
  <c r="O1611" i="1" l="1"/>
  <c r="R1611" i="1" s="1"/>
  <c r="AB1634" i="1"/>
  <c r="AC1613" i="1"/>
  <c r="AE1613" i="1" s="1"/>
  <c r="G1613" i="1"/>
  <c r="Y1628" i="1"/>
  <c r="Z1628" i="1"/>
  <c r="AA1628" i="1" s="1"/>
  <c r="AH1628" i="1" s="1"/>
  <c r="C1629" i="1"/>
  <c r="AJ1629" i="1"/>
  <c r="I1629" i="1"/>
  <c r="H1629" i="1" s="1"/>
  <c r="M1614" i="1"/>
  <c r="N1614" i="1" s="1"/>
  <c r="P1614" i="1"/>
  <c r="Q1614" i="1"/>
  <c r="L1615" i="1"/>
  <c r="T1609" i="1"/>
  <c r="AF1609" i="1" s="1"/>
  <c r="S1610" i="1"/>
  <c r="F1612" i="1"/>
  <c r="J1612" i="1" s="1"/>
  <c r="K1629" i="1"/>
  <c r="X1629" i="1"/>
  <c r="A1630" i="1"/>
  <c r="O1612" i="1" l="1"/>
  <c r="R1612" i="1" s="1"/>
  <c r="M1615" i="1"/>
  <c r="N1615" i="1" s="1"/>
  <c r="P1615" i="1"/>
  <c r="Q1615" i="1"/>
  <c r="L1616" i="1"/>
  <c r="C1630" i="1"/>
  <c r="Y1629" i="1"/>
  <c r="AJ1630" i="1"/>
  <c r="Z1629" i="1"/>
  <c r="AA1629" i="1" s="1"/>
  <c r="AH1629" i="1" s="1"/>
  <c r="I1630" i="1"/>
  <c r="H1630" i="1" s="1"/>
  <c r="F1613" i="1"/>
  <c r="J1613" i="1" s="1"/>
  <c r="AB1635" i="1"/>
  <c r="T1610" i="1"/>
  <c r="AF1610" i="1" s="1"/>
  <c r="S1611" i="1"/>
  <c r="K1630" i="1"/>
  <c r="A1631" i="1"/>
  <c r="X1630" i="1"/>
  <c r="AC1614" i="1"/>
  <c r="AE1614" i="1" s="1"/>
  <c r="G1614" i="1"/>
  <c r="O1613" i="1" l="1"/>
  <c r="R1613" i="1" s="1"/>
  <c r="F1614" i="1"/>
  <c r="J1614" i="1" s="1"/>
  <c r="Y1630" i="1"/>
  <c r="I1631" i="1"/>
  <c r="H1631" i="1" s="1"/>
  <c r="Z1630" i="1"/>
  <c r="AA1630" i="1" s="1"/>
  <c r="AH1630" i="1" s="1"/>
  <c r="C1631" i="1"/>
  <c r="AJ1631" i="1"/>
  <c r="T1611" i="1"/>
  <c r="AF1611" i="1" s="1"/>
  <c r="S1612" i="1"/>
  <c r="AB1636" i="1"/>
  <c r="AC1615" i="1"/>
  <c r="AE1615" i="1" s="1"/>
  <c r="G1615" i="1"/>
  <c r="A1632" i="1"/>
  <c r="X1631" i="1"/>
  <c r="K1631" i="1"/>
  <c r="M1616" i="1"/>
  <c r="N1616" i="1" s="1"/>
  <c r="P1616" i="1"/>
  <c r="Q1616" i="1"/>
  <c r="L1617" i="1"/>
  <c r="O1614" i="1" l="1"/>
  <c r="R1614" i="1" s="1"/>
  <c r="AB1637" i="1"/>
  <c r="T1612" i="1"/>
  <c r="AF1612" i="1" s="1"/>
  <c r="S1613" i="1"/>
  <c r="A1633" i="1"/>
  <c r="X1632" i="1"/>
  <c r="K1632" i="1"/>
  <c r="M1617" i="1"/>
  <c r="N1617" i="1" s="1"/>
  <c r="P1617" i="1"/>
  <c r="Q1617" i="1"/>
  <c r="L1618" i="1"/>
  <c r="F1615" i="1"/>
  <c r="J1615" i="1" s="1"/>
  <c r="AC1616" i="1"/>
  <c r="AE1616" i="1" s="1"/>
  <c r="G1616" i="1"/>
  <c r="I1632" i="1"/>
  <c r="H1632" i="1" s="1"/>
  <c r="Y1631" i="1"/>
  <c r="Z1631" i="1"/>
  <c r="AA1631" i="1" s="1"/>
  <c r="AH1631" i="1" s="1"/>
  <c r="C1632" i="1"/>
  <c r="AJ1632" i="1"/>
  <c r="M1618" i="1" l="1"/>
  <c r="N1618" i="1" s="1"/>
  <c r="P1618" i="1"/>
  <c r="Q1618" i="1"/>
  <c r="L1619" i="1"/>
  <c r="Z1632" i="1"/>
  <c r="AA1632" i="1" s="1"/>
  <c r="AH1632" i="1" s="1"/>
  <c r="C1633" i="1"/>
  <c r="AJ1633" i="1"/>
  <c r="I1633" i="1"/>
  <c r="H1633" i="1" s="1"/>
  <c r="Y1632" i="1"/>
  <c r="AB1638" i="1"/>
  <c r="O1615" i="1"/>
  <c r="R1615" i="1" s="1"/>
  <c r="X1633" i="1"/>
  <c r="K1633" i="1"/>
  <c r="A1634" i="1"/>
  <c r="T1613" i="1"/>
  <c r="AF1613" i="1" s="1"/>
  <c r="S1614" i="1"/>
  <c r="F1616" i="1"/>
  <c r="J1616" i="1" s="1"/>
  <c r="AC1617" i="1"/>
  <c r="AE1617" i="1" s="1"/>
  <c r="G1617" i="1"/>
  <c r="F1617" i="1" l="1"/>
  <c r="O1617" i="1" s="1"/>
  <c r="R1617" i="1" s="1"/>
  <c r="T1614" i="1"/>
  <c r="AF1614" i="1" s="1"/>
  <c r="S1615" i="1"/>
  <c r="AB1639" i="1"/>
  <c r="M1619" i="1"/>
  <c r="N1619" i="1" s="1"/>
  <c r="L1620" i="1"/>
  <c r="O1616" i="1"/>
  <c r="R1616" i="1" s="1"/>
  <c r="C1634" i="1"/>
  <c r="Y1633" i="1"/>
  <c r="AJ1634" i="1"/>
  <c r="Z1633" i="1"/>
  <c r="AA1633" i="1" s="1"/>
  <c r="AH1633" i="1" s="1"/>
  <c r="I1634" i="1"/>
  <c r="H1634" i="1" s="1"/>
  <c r="X1634" i="1"/>
  <c r="K1634" i="1"/>
  <c r="A1635" i="1"/>
  <c r="AC1618" i="1"/>
  <c r="AE1618" i="1" s="1"/>
  <c r="G1618" i="1"/>
  <c r="F1618" i="1" l="1"/>
  <c r="J1618" i="1" s="1"/>
  <c r="T1615" i="1"/>
  <c r="AF1615" i="1" s="1"/>
  <c r="S1616" i="1"/>
  <c r="J1617" i="1"/>
  <c r="G1619" i="1"/>
  <c r="AC1619" i="1"/>
  <c r="AE1619" i="1" s="1"/>
  <c r="Z1634" i="1"/>
  <c r="AA1634" i="1" s="1"/>
  <c r="AH1634" i="1" s="1"/>
  <c r="I1635" i="1"/>
  <c r="H1635" i="1" s="1"/>
  <c r="C1635" i="1"/>
  <c r="Y1634" i="1"/>
  <c r="AJ1635" i="1"/>
  <c r="M1620" i="1"/>
  <c r="N1620" i="1" s="1"/>
  <c r="L1621" i="1"/>
  <c r="X1635" i="1"/>
  <c r="A1636" i="1"/>
  <c r="K1635" i="1"/>
  <c r="AB1640" i="1"/>
  <c r="O1618" i="1" l="1"/>
  <c r="R1618" i="1" s="1"/>
  <c r="T1616" i="1"/>
  <c r="AF1616" i="1" s="1"/>
  <c r="S1617" i="1"/>
  <c r="AC1620" i="1"/>
  <c r="AE1620" i="1" s="1"/>
  <c r="G1620" i="1"/>
  <c r="X1636" i="1"/>
  <c r="K1636" i="1"/>
  <c r="A1637" i="1"/>
  <c r="AJ1636" i="1"/>
  <c r="Y1635" i="1"/>
  <c r="I1636" i="1"/>
  <c r="H1636" i="1" s="1"/>
  <c r="Z1635" i="1"/>
  <c r="AA1635" i="1" s="1"/>
  <c r="AH1635" i="1" s="1"/>
  <c r="C1636" i="1"/>
  <c r="M1621" i="1"/>
  <c r="N1621" i="1" s="1"/>
  <c r="L1622" i="1"/>
  <c r="F1619" i="1"/>
  <c r="J1619" i="1" s="1"/>
  <c r="AB1641" i="1"/>
  <c r="P1619" i="1" l="1"/>
  <c r="P1620" i="1" s="1"/>
  <c r="P1621" i="1" s="1"/>
  <c r="P1622" i="1" s="1"/>
  <c r="AB1642" i="1"/>
  <c r="O1619" i="1"/>
  <c r="X1637" i="1"/>
  <c r="K1637" i="1"/>
  <c r="A1638" i="1"/>
  <c r="G1621" i="1"/>
  <c r="AC1621" i="1"/>
  <c r="AE1621" i="1" s="1"/>
  <c r="T1617" i="1"/>
  <c r="AF1617" i="1" s="1"/>
  <c r="S1618" i="1"/>
  <c r="M1622" i="1"/>
  <c r="N1622" i="1" s="1"/>
  <c r="L1623" i="1"/>
  <c r="F1620" i="1"/>
  <c r="J1620" i="1" s="1"/>
  <c r="Z1636" i="1"/>
  <c r="AA1636" i="1" s="1"/>
  <c r="AH1636" i="1" s="1"/>
  <c r="C1637" i="1"/>
  <c r="AJ1637" i="1"/>
  <c r="I1637" i="1"/>
  <c r="H1637" i="1" s="1"/>
  <c r="Y1636" i="1"/>
  <c r="Q1619" i="1" l="1"/>
  <c r="Q1620" i="1" s="1"/>
  <c r="Q1621" i="1" s="1"/>
  <c r="Q1622" i="1" s="1"/>
  <c r="Q1623" i="1" s="1"/>
  <c r="O1620" i="1"/>
  <c r="AC1622" i="1"/>
  <c r="AE1622" i="1" s="1"/>
  <c r="G1622" i="1"/>
  <c r="F1621" i="1"/>
  <c r="O1621" i="1" s="1"/>
  <c r="M1623" i="1"/>
  <c r="N1623" i="1" s="1"/>
  <c r="P1623" i="1"/>
  <c r="L1624" i="1"/>
  <c r="T1618" i="1"/>
  <c r="S1619" i="1"/>
  <c r="AB1643" i="1"/>
  <c r="AJ1638" i="1"/>
  <c r="Y1637" i="1"/>
  <c r="I1638" i="1"/>
  <c r="H1638" i="1" s="1"/>
  <c r="Z1637" i="1"/>
  <c r="AA1637" i="1" s="1"/>
  <c r="AH1637" i="1" s="1"/>
  <c r="C1638" i="1"/>
  <c r="K1638" i="1"/>
  <c r="A1639" i="1"/>
  <c r="X1638" i="1"/>
  <c r="R1619" i="1" l="1"/>
  <c r="R1621" i="1"/>
  <c r="R1620" i="1"/>
  <c r="J1621" i="1"/>
  <c r="AB1644" i="1"/>
  <c r="T1619" i="1"/>
  <c r="AF1619" i="1" s="1"/>
  <c r="S1620" i="1"/>
  <c r="F1622" i="1"/>
  <c r="O1622" i="1" s="1"/>
  <c r="R1622" i="1" s="1"/>
  <c r="AC1623" i="1"/>
  <c r="AE1623" i="1" s="1"/>
  <c r="G1623" i="1"/>
  <c r="Z1638" i="1"/>
  <c r="AA1638" i="1" s="1"/>
  <c r="AH1638" i="1" s="1"/>
  <c r="C1639" i="1"/>
  <c r="AJ1639" i="1"/>
  <c r="I1639" i="1"/>
  <c r="H1639" i="1" s="1"/>
  <c r="Y1638" i="1"/>
  <c r="AF1618" i="1"/>
  <c r="AA1618" i="1"/>
  <c r="K1639" i="1"/>
  <c r="X1639" i="1"/>
  <c r="A1640" i="1"/>
  <c r="M1624" i="1"/>
  <c r="N1624" i="1" s="1"/>
  <c r="P1624" i="1"/>
  <c r="Q1624" i="1"/>
  <c r="L1625" i="1"/>
  <c r="AH1618" i="1" l="1"/>
  <c r="J1622" i="1"/>
  <c r="AC1624" i="1"/>
  <c r="AE1624" i="1" s="1"/>
  <c r="G1624" i="1"/>
  <c r="X1640" i="1"/>
  <c r="K1640" i="1"/>
  <c r="A1641" i="1"/>
  <c r="M1625" i="1"/>
  <c r="N1625" i="1" s="1"/>
  <c r="P1625" i="1"/>
  <c r="Q1625" i="1"/>
  <c r="L1626" i="1"/>
  <c r="Y1639" i="1"/>
  <c r="C1640" i="1"/>
  <c r="Z1639" i="1"/>
  <c r="AA1639" i="1" s="1"/>
  <c r="AH1639" i="1" s="1"/>
  <c r="AJ1640" i="1"/>
  <c r="I1640" i="1"/>
  <c r="H1640" i="1" s="1"/>
  <c r="F1623" i="1"/>
  <c r="O1623" i="1" s="1"/>
  <c r="R1623" i="1" s="1"/>
  <c r="AB1645" i="1"/>
  <c r="T1620" i="1"/>
  <c r="AF1620" i="1" s="1"/>
  <c r="S1621" i="1"/>
  <c r="J1623" i="1" l="1"/>
  <c r="AB1646" i="1"/>
  <c r="AC1625" i="1"/>
  <c r="AE1625" i="1" s="1"/>
  <c r="G1625" i="1"/>
  <c r="T1621" i="1"/>
  <c r="AF1621" i="1" s="1"/>
  <c r="S1622" i="1"/>
  <c r="M1626" i="1"/>
  <c r="N1626" i="1" s="1"/>
  <c r="P1626" i="1"/>
  <c r="Q1626" i="1"/>
  <c r="L1627" i="1"/>
  <c r="Z1640" i="1"/>
  <c r="AA1640" i="1" s="1"/>
  <c r="AH1640" i="1" s="1"/>
  <c r="C1641" i="1"/>
  <c r="AJ1641" i="1"/>
  <c r="Y1640" i="1"/>
  <c r="I1641" i="1"/>
  <c r="H1641" i="1" s="1"/>
  <c r="K1641" i="1"/>
  <c r="A1642" i="1"/>
  <c r="X1641" i="1"/>
  <c r="F1624" i="1"/>
  <c r="J1624" i="1" s="1"/>
  <c r="O1624" i="1" l="1"/>
  <c r="R1624" i="1" s="1"/>
  <c r="T1622" i="1"/>
  <c r="AF1622" i="1" s="1"/>
  <c r="S1623" i="1"/>
  <c r="AJ1642" i="1"/>
  <c r="Y1641" i="1"/>
  <c r="I1642" i="1"/>
  <c r="H1642" i="1" s="1"/>
  <c r="Z1641" i="1"/>
  <c r="AA1641" i="1" s="1"/>
  <c r="AH1641" i="1" s="1"/>
  <c r="C1642" i="1"/>
  <c r="F1625" i="1"/>
  <c r="O1625" i="1" s="1"/>
  <c r="R1625" i="1" s="1"/>
  <c r="AC1626" i="1"/>
  <c r="AE1626" i="1" s="1"/>
  <c r="G1626" i="1"/>
  <c r="K1642" i="1"/>
  <c r="A1643" i="1"/>
  <c r="X1642" i="1"/>
  <c r="M1627" i="1"/>
  <c r="N1627" i="1" s="1"/>
  <c r="P1627" i="1"/>
  <c r="Q1627" i="1"/>
  <c r="L1628" i="1"/>
  <c r="AB1647" i="1"/>
  <c r="AB1648" i="1" l="1"/>
  <c r="M1628" i="1"/>
  <c r="N1628" i="1" s="1"/>
  <c r="P1628" i="1"/>
  <c r="Q1628" i="1"/>
  <c r="L1629" i="1"/>
  <c r="J1625" i="1"/>
  <c r="T1623" i="1"/>
  <c r="AF1623" i="1" s="1"/>
  <c r="S1624" i="1"/>
  <c r="Z1642" i="1"/>
  <c r="AA1642" i="1" s="1"/>
  <c r="AH1642" i="1" s="1"/>
  <c r="I1643" i="1"/>
  <c r="H1643" i="1" s="1"/>
  <c r="C1643" i="1"/>
  <c r="Y1642" i="1"/>
  <c r="AJ1643" i="1"/>
  <c r="F1626" i="1"/>
  <c r="O1626" i="1" s="1"/>
  <c r="R1626" i="1" s="1"/>
  <c r="AC1627" i="1"/>
  <c r="AE1627" i="1" s="1"/>
  <c r="G1627" i="1"/>
  <c r="X1643" i="1"/>
  <c r="A1644" i="1"/>
  <c r="K1643" i="1"/>
  <c r="J1626" i="1" l="1"/>
  <c r="I1644" i="1"/>
  <c r="H1644" i="1" s="1"/>
  <c r="Y1643" i="1"/>
  <c r="Z1643" i="1"/>
  <c r="AA1643" i="1" s="1"/>
  <c r="AH1643" i="1" s="1"/>
  <c r="C1644" i="1"/>
  <c r="AJ1644" i="1"/>
  <c r="AC1628" i="1"/>
  <c r="AE1628" i="1" s="1"/>
  <c r="G1628" i="1"/>
  <c r="M1629" i="1"/>
  <c r="N1629" i="1" s="1"/>
  <c r="P1629" i="1"/>
  <c r="Q1629" i="1"/>
  <c r="L1630" i="1"/>
  <c r="AB1649" i="1"/>
  <c r="F1627" i="1"/>
  <c r="J1627" i="1" s="1"/>
  <c r="T1624" i="1"/>
  <c r="AF1624" i="1" s="1"/>
  <c r="S1625" i="1"/>
  <c r="A1645" i="1"/>
  <c r="X1644" i="1"/>
  <c r="K1644" i="1"/>
  <c r="Z1644" i="1" l="1"/>
  <c r="AA1644" i="1" s="1"/>
  <c r="AH1644" i="1" s="1"/>
  <c r="C1645" i="1"/>
  <c r="AJ1645" i="1"/>
  <c r="I1645" i="1"/>
  <c r="H1645" i="1" s="1"/>
  <c r="Y1644" i="1"/>
  <c r="T1625" i="1"/>
  <c r="AF1625" i="1" s="1"/>
  <c r="S1626" i="1"/>
  <c r="X1645" i="1"/>
  <c r="K1645" i="1"/>
  <c r="A1646" i="1"/>
  <c r="AC1629" i="1"/>
  <c r="AE1629" i="1" s="1"/>
  <c r="G1629" i="1"/>
  <c r="O1627" i="1"/>
  <c r="R1627" i="1" s="1"/>
  <c r="AB1650" i="1"/>
  <c r="M1630" i="1"/>
  <c r="N1630" i="1" s="1"/>
  <c r="P1630" i="1"/>
  <c r="Q1630" i="1"/>
  <c r="L1631" i="1"/>
  <c r="F1628" i="1"/>
  <c r="J1628" i="1" s="1"/>
  <c r="AC1630" i="1" l="1"/>
  <c r="AE1630" i="1" s="1"/>
  <c r="G1630" i="1"/>
  <c r="Y1645" i="1"/>
  <c r="C1646" i="1"/>
  <c r="Z1645" i="1"/>
  <c r="AA1645" i="1" s="1"/>
  <c r="AH1645" i="1" s="1"/>
  <c r="AJ1646" i="1"/>
  <c r="I1646" i="1"/>
  <c r="H1646" i="1" s="1"/>
  <c r="M1631" i="1"/>
  <c r="N1631" i="1" s="1"/>
  <c r="P1631" i="1"/>
  <c r="Q1631" i="1"/>
  <c r="L1632" i="1"/>
  <c r="X1646" i="1"/>
  <c r="K1646" i="1"/>
  <c r="A1647" i="1"/>
  <c r="O1628" i="1"/>
  <c r="R1628" i="1" s="1"/>
  <c r="AB1651" i="1"/>
  <c r="F1629" i="1"/>
  <c r="J1629" i="1" s="1"/>
  <c r="T1626" i="1"/>
  <c r="AF1626" i="1" s="1"/>
  <c r="S1627" i="1"/>
  <c r="O1629" i="1" l="1"/>
  <c r="R1629" i="1" s="1"/>
  <c r="X1647" i="1"/>
  <c r="A1648" i="1"/>
  <c r="K1647" i="1"/>
  <c r="AC1631" i="1"/>
  <c r="AE1631" i="1" s="1"/>
  <c r="G1631" i="1"/>
  <c r="F1630" i="1"/>
  <c r="J1630" i="1" s="1"/>
  <c r="T1627" i="1"/>
  <c r="AF1627" i="1" s="1"/>
  <c r="S1628" i="1"/>
  <c r="M1632" i="1"/>
  <c r="N1632" i="1" s="1"/>
  <c r="P1632" i="1"/>
  <c r="Q1632" i="1"/>
  <c r="L1633" i="1"/>
  <c r="AB1652" i="1"/>
  <c r="Y1646" i="1"/>
  <c r="C1647" i="1"/>
  <c r="Z1646" i="1"/>
  <c r="AA1646" i="1" s="1"/>
  <c r="AH1646" i="1" s="1"/>
  <c r="AJ1647" i="1"/>
  <c r="I1647" i="1"/>
  <c r="H1647" i="1" s="1"/>
  <c r="O1630" i="1" l="1"/>
  <c r="R1630" i="1" s="1"/>
  <c r="T1628" i="1"/>
  <c r="AF1628" i="1" s="1"/>
  <c r="S1629" i="1"/>
  <c r="K1648" i="1"/>
  <c r="X1648" i="1"/>
  <c r="A1649" i="1"/>
  <c r="F1631" i="1"/>
  <c r="O1631" i="1" s="1"/>
  <c r="R1631" i="1" s="1"/>
  <c r="AJ1648" i="1"/>
  <c r="Y1647" i="1"/>
  <c r="I1648" i="1"/>
  <c r="H1648" i="1" s="1"/>
  <c r="Z1647" i="1"/>
  <c r="AA1647" i="1" s="1"/>
  <c r="AH1647" i="1" s="1"/>
  <c r="C1648" i="1"/>
  <c r="AB1653" i="1"/>
  <c r="AC1632" i="1"/>
  <c r="AE1632" i="1" s="1"/>
  <c r="G1632" i="1"/>
  <c r="M1633" i="1"/>
  <c r="N1633" i="1" s="1"/>
  <c r="P1633" i="1"/>
  <c r="Q1633" i="1"/>
  <c r="L1634" i="1"/>
  <c r="J1631" i="1" l="1"/>
  <c r="AC1633" i="1"/>
  <c r="AE1633" i="1" s="1"/>
  <c r="G1633" i="1"/>
  <c r="F1632" i="1"/>
  <c r="J1632" i="1" s="1"/>
  <c r="AB1654" i="1"/>
  <c r="T1629" i="1"/>
  <c r="AF1629" i="1" s="1"/>
  <c r="S1630" i="1"/>
  <c r="M1634" i="1"/>
  <c r="N1634" i="1" s="1"/>
  <c r="P1634" i="1"/>
  <c r="Q1634" i="1"/>
  <c r="L1635" i="1"/>
  <c r="K1649" i="1"/>
  <c r="X1649" i="1"/>
  <c r="A1650" i="1"/>
  <c r="Z1648" i="1"/>
  <c r="Y1648" i="1"/>
  <c r="C1649" i="1"/>
  <c r="AJ1649" i="1"/>
  <c r="I1649" i="1"/>
  <c r="H1649" i="1" s="1"/>
  <c r="X1650" i="1" l="1"/>
  <c r="K1650" i="1"/>
  <c r="A1651" i="1"/>
  <c r="AC1634" i="1"/>
  <c r="AE1634" i="1" s="1"/>
  <c r="G1634" i="1"/>
  <c r="AB1655" i="1"/>
  <c r="F1633" i="1"/>
  <c r="O1633" i="1" s="1"/>
  <c r="R1633" i="1" s="1"/>
  <c r="Z1649" i="1"/>
  <c r="AA1649" i="1" s="1"/>
  <c r="AH1649" i="1" s="1"/>
  <c r="I1650" i="1"/>
  <c r="H1650" i="1" s="1"/>
  <c r="Y1649" i="1"/>
  <c r="C1650" i="1"/>
  <c r="AJ1650" i="1"/>
  <c r="M1635" i="1"/>
  <c r="N1635" i="1" s="1"/>
  <c r="P1635" i="1"/>
  <c r="Q1635" i="1"/>
  <c r="L1636" i="1"/>
  <c r="T1630" i="1"/>
  <c r="AF1630" i="1" s="1"/>
  <c r="S1631" i="1"/>
  <c r="O1632" i="1"/>
  <c r="R1632" i="1" s="1"/>
  <c r="K1651" i="1" l="1"/>
  <c r="A1652" i="1"/>
  <c r="X1651" i="1"/>
  <c r="M1636" i="1"/>
  <c r="N1636" i="1" s="1"/>
  <c r="P1636" i="1"/>
  <c r="Q1636" i="1"/>
  <c r="L1637" i="1"/>
  <c r="T1631" i="1"/>
  <c r="AF1631" i="1" s="1"/>
  <c r="S1632" i="1"/>
  <c r="J1633" i="1"/>
  <c r="AB1656" i="1"/>
  <c r="AC1635" i="1"/>
  <c r="AE1635" i="1" s="1"/>
  <c r="G1635" i="1"/>
  <c r="F1634" i="1"/>
  <c r="O1634" i="1" s="1"/>
  <c r="R1634" i="1" s="1"/>
  <c r="AJ1651" i="1"/>
  <c r="Y1650" i="1"/>
  <c r="I1651" i="1"/>
  <c r="H1651" i="1" s="1"/>
  <c r="Z1650" i="1"/>
  <c r="AA1650" i="1" s="1"/>
  <c r="AH1650" i="1" s="1"/>
  <c r="C1651" i="1"/>
  <c r="J1634" i="1" l="1"/>
  <c r="F1635" i="1"/>
  <c r="J1635" i="1" s="1"/>
  <c r="T1632" i="1"/>
  <c r="AF1632" i="1" s="1"/>
  <c r="S1633" i="1"/>
  <c r="K1652" i="1"/>
  <c r="X1652" i="1"/>
  <c r="A1653" i="1"/>
  <c r="AC1636" i="1"/>
  <c r="AE1636" i="1" s="1"/>
  <c r="G1636" i="1"/>
  <c r="M1637" i="1"/>
  <c r="N1637" i="1" s="1"/>
  <c r="P1637" i="1"/>
  <c r="Q1637" i="1"/>
  <c r="L1638" i="1"/>
  <c r="AB1657" i="1"/>
  <c r="Z1651" i="1"/>
  <c r="AA1651" i="1" s="1"/>
  <c r="AH1651" i="1" s="1"/>
  <c r="C1652" i="1"/>
  <c r="AJ1652" i="1"/>
  <c r="I1652" i="1"/>
  <c r="H1652" i="1" s="1"/>
  <c r="Y1651" i="1"/>
  <c r="O1635" i="1" l="1"/>
  <c r="R1635" i="1" s="1"/>
  <c r="F1636" i="1"/>
  <c r="O1636" i="1" s="1"/>
  <c r="R1636" i="1" s="1"/>
  <c r="AC1637" i="1"/>
  <c r="AE1637" i="1" s="1"/>
  <c r="G1637" i="1"/>
  <c r="M1638" i="1"/>
  <c r="N1638" i="1" s="1"/>
  <c r="P1638" i="1"/>
  <c r="Q1638" i="1"/>
  <c r="L1639" i="1"/>
  <c r="A1654" i="1"/>
  <c r="X1653" i="1"/>
  <c r="K1653" i="1"/>
  <c r="T1633" i="1"/>
  <c r="AF1633" i="1" s="1"/>
  <c r="S1634" i="1"/>
  <c r="AB1658" i="1"/>
  <c r="AJ1653" i="1"/>
  <c r="Y1652" i="1"/>
  <c r="I1653" i="1"/>
  <c r="H1653" i="1" s="1"/>
  <c r="Z1652" i="1"/>
  <c r="AA1652" i="1" s="1"/>
  <c r="AH1652" i="1" s="1"/>
  <c r="C1653" i="1"/>
  <c r="AC1638" i="1" l="1"/>
  <c r="AE1638" i="1" s="1"/>
  <c r="G1638" i="1"/>
  <c r="F1637" i="1"/>
  <c r="O1637" i="1" s="1"/>
  <c r="R1637" i="1" s="1"/>
  <c r="M1639" i="1"/>
  <c r="N1639" i="1" s="1"/>
  <c r="P1639" i="1"/>
  <c r="Q1639" i="1"/>
  <c r="L1640" i="1"/>
  <c r="I1654" i="1"/>
  <c r="H1654" i="1" s="1"/>
  <c r="Y1653" i="1"/>
  <c r="C1654" i="1"/>
  <c r="AJ1654" i="1"/>
  <c r="Z1653" i="1"/>
  <c r="AA1653" i="1" s="1"/>
  <c r="AH1653" i="1" s="1"/>
  <c r="J1636" i="1"/>
  <c r="A1655" i="1"/>
  <c r="X1654" i="1"/>
  <c r="K1654" i="1"/>
  <c r="AB1659" i="1"/>
  <c r="T1634" i="1"/>
  <c r="AF1634" i="1" s="1"/>
  <c r="S1635" i="1"/>
  <c r="AC1639" i="1" l="1"/>
  <c r="AE1639" i="1" s="1"/>
  <c r="G1639" i="1"/>
  <c r="F1638" i="1"/>
  <c r="J1638" i="1" s="1"/>
  <c r="AB1660" i="1"/>
  <c r="X1655" i="1"/>
  <c r="K1655" i="1"/>
  <c r="A1656" i="1"/>
  <c r="M1640" i="1"/>
  <c r="N1640" i="1" s="1"/>
  <c r="P1640" i="1"/>
  <c r="Q1640" i="1"/>
  <c r="L1641" i="1"/>
  <c r="J1637" i="1"/>
  <c r="Y1654" i="1"/>
  <c r="C1655" i="1"/>
  <c r="Z1654" i="1"/>
  <c r="AA1654" i="1" s="1"/>
  <c r="AH1654" i="1" s="1"/>
  <c r="AJ1655" i="1"/>
  <c r="I1655" i="1"/>
  <c r="H1655" i="1" s="1"/>
  <c r="T1635" i="1"/>
  <c r="AF1635" i="1" s="1"/>
  <c r="S1636" i="1"/>
  <c r="O1638" i="1" l="1"/>
  <c r="R1638" i="1" s="1"/>
  <c r="AC1640" i="1"/>
  <c r="AE1640" i="1" s="1"/>
  <c r="G1640" i="1"/>
  <c r="Z1655" i="1"/>
  <c r="AA1655" i="1" s="1"/>
  <c r="AH1655" i="1" s="1"/>
  <c r="C1656" i="1"/>
  <c r="Y1655" i="1"/>
  <c r="AJ1656" i="1"/>
  <c r="I1656" i="1"/>
  <c r="H1656" i="1" s="1"/>
  <c r="F1639" i="1"/>
  <c r="O1639" i="1" s="1"/>
  <c r="R1639" i="1" s="1"/>
  <c r="T1636" i="1"/>
  <c r="AF1636" i="1" s="1"/>
  <c r="S1637" i="1"/>
  <c r="M1641" i="1"/>
  <c r="N1641" i="1" s="1"/>
  <c r="P1641" i="1"/>
  <c r="Q1641" i="1"/>
  <c r="L1642" i="1"/>
  <c r="X1656" i="1"/>
  <c r="K1656" i="1"/>
  <c r="A1657" i="1"/>
  <c r="AB1661" i="1"/>
  <c r="AC1641" i="1" l="1"/>
  <c r="AE1641" i="1" s="1"/>
  <c r="G1641" i="1"/>
  <c r="J1639" i="1"/>
  <c r="F1640" i="1"/>
  <c r="O1640" i="1" s="1"/>
  <c r="R1640" i="1" s="1"/>
  <c r="M1642" i="1"/>
  <c r="N1642" i="1" s="1"/>
  <c r="P1642" i="1"/>
  <c r="Q1642" i="1"/>
  <c r="L1643" i="1"/>
  <c r="T1637" i="1"/>
  <c r="AF1637" i="1" s="1"/>
  <c r="S1638" i="1"/>
  <c r="AB1662" i="1"/>
  <c r="A1658" i="1"/>
  <c r="X1657" i="1"/>
  <c r="K1657" i="1"/>
  <c r="Y1656" i="1"/>
  <c r="Z1656" i="1"/>
  <c r="AA1656" i="1" s="1"/>
  <c r="AH1656" i="1" s="1"/>
  <c r="C1657" i="1"/>
  <c r="AJ1657" i="1"/>
  <c r="I1657" i="1"/>
  <c r="H1657" i="1" s="1"/>
  <c r="AB1663" i="1" l="1"/>
  <c r="I1658" i="1"/>
  <c r="H1658" i="1" s="1"/>
  <c r="Y1657" i="1"/>
  <c r="C1658" i="1"/>
  <c r="AJ1658" i="1"/>
  <c r="Z1657" i="1"/>
  <c r="AA1657" i="1" s="1"/>
  <c r="AH1657" i="1" s="1"/>
  <c r="T1638" i="1"/>
  <c r="AF1638" i="1" s="1"/>
  <c r="S1639" i="1"/>
  <c r="AC1642" i="1"/>
  <c r="AE1642" i="1" s="1"/>
  <c r="G1642" i="1"/>
  <c r="J1640" i="1"/>
  <c r="F1641" i="1"/>
  <c r="O1641" i="1" s="1"/>
  <c r="R1641" i="1" s="1"/>
  <c r="A1659" i="1"/>
  <c r="X1658" i="1"/>
  <c r="K1658" i="1"/>
  <c r="M1643" i="1"/>
  <c r="N1643" i="1" s="1"/>
  <c r="P1643" i="1"/>
  <c r="Q1643" i="1"/>
  <c r="L1644" i="1"/>
  <c r="J1641" i="1" l="1"/>
  <c r="F1642" i="1"/>
  <c r="J1642" i="1" s="1"/>
  <c r="AB1664" i="1"/>
  <c r="AC1643" i="1"/>
  <c r="AE1643" i="1" s="1"/>
  <c r="G1643" i="1"/>
  <c r="T1639" i="1"/>
  <c r="AF1639" i="1" s="1"/>
  <c r="S1640" i="1"/>
  <c r="Z1658" i="1"/>
  <c r="AA1658" i="1" s="1"/>
  <c r="AH1658" i="1" s="1"/>
  <c r="C1659" i="1"/>
  <c r="AJ1659" i="1"/>
  <c r="I1659" i="1"/>
  <c r="H1659" i="1" s="1"/>
  <c r="Y1658" i="1"/>
  <c r="M1644" i="1"/>
  <c r="N1644" i="1" s="1"/>
  <c r="P1644" i="1"/>
  <c r="Q1644" i="1"/>
  <c r="L1645" i="1"/>
  <c r="X1659" i="1"/>
  <c r="K1659" i="1"/>
  <c r="A1660" i="1"/>
  <c r="O1642" i="1" l="1"/>
  <c r="R1642" i="1" s="1"/>
  <c r="C1660" i="1"/>
  <c r="Y1659" i="1"/>
  <c r="AJ1660" i="1"/>
  <c r="Z1659" i="1"/>
  <c r="AA1659" i="1" s="1"/>
  <c r="AH1659" i="1" s="1"/>
  <c r="I1660" i="1"/>
  <c r="H1660" i="1" s="1"/>
  <c r="X1660" i="1"/>
  <c r="A1661" i="1"/>
  <c r="K1660" i="1"/>
  <c r="M1645" i="1"/>
  <c r="N1645" i="1" s="1"/>
  <c r="P1645" i="1"/>
  <c r="Q1645" i="1"/>
  <c r="L1646" i="1"/>
  <c r="F1643" i="1"/>
  <c r="O1643" i="1" s="1"/>
  <c r="R1643" i="1" s="1"/>
  <c r="T1640" i="1"/>
  <c r="AF1640" i="1" s="1"/>
  <c r="S1641" i="1"/>
  <c r="AC1644" i="1"/>
  <c r="AE1644" i="1" s="1"/>
  <c r="G1644" i="1"/>
  <c r="AB1665" i="1"/>
  <c r="J1643" i="1" l="1"/>
  <c r="M1646" i="1"/>
  <c r="N1646" i="1" s="1"/>
  <c r="P1646" i="1"/>
  <c r="Q1646" i="1"/>
  <c r="L1647" i="1"/>
  <c r="F1644" i="1"/>
  <c r="J1644" i="1" s="1"/>
  <c r="AB1666" i="1"/>
  <c r="T1641" i="1"/>
  <c r="AF1641" i="1" s="1"/>
  <c r="S1642" i="1"/>
  <c r="A1662" i="1"/>
  <c r="X1661" i="1"/>
  <c r="K1661" i="1"/>
  <c r="AC1645" i="1"/>
  <c r="AE1645" i="1" s="1"/>
  <c r="G1645" i="1"/>
  <c r="Z1660" i="1"/>
  <c r="AA1660" i="1" s="1"/>
  <c r="AH1660" i="1" s="1"/>
  <c r="AJ1661" i="1"/>
  <c r="I1661" i="1"/>
  <c r="H1661" i="1" s="1"/>
  <c r="Y1660" i="1"/>
  <c r="C1661" i="1"/>
  <c r="Y1661" i="1" l="1"/>
  <c r="I1662" i="1"/>
  <c r="H1662" i="1" s="1"/>
  <c r="Z1661" i="1"/>
  <c r="AA1661" i="1" s="1"/>
  <c r="AH1661" i="1" s="1"/>
  <c r="C1662" i="1"/>
  <c r="AJ1662" i="1"/>
  <c r="T1642" i="1"/>
  <c r="AF1642" i="1" s="1"/>
  <c r="S1643" i="1"/>
  <c r="M1647" i="1"/>
  <c r="N1647" i="1" s="1"/>
  <c r="P1647" i="1"/>
  <c r="Q1647" i="1"/>
  <c r="L1648" i="1"/>
  <c r="AB1667" i="1"/>
  <c r="F1645" i="1"/>
  <c r="J1645" i="1" s="1"/>
  <c r="X1662" i="1"/>
  <c r="K1662" i="1"/>
  <c r="A1663" i="1"/>
  <c r="O1644" i="1"/>
  <c r="R1644" i="1" s="1"/>
  <c r="AC1646" i="1"/>
  <c r="AE1646" i="1" s="1"/>
  <c r="G1646" i="1"/>
  <c r="AJ1663" i="1" l="1"/>
  <c r="I1663" i="1"/>
  <c r="H1663" i="1" s="1"/>
  <c r="Y1662" i="1"/>
  <c r="Z1662" i="1"/>
  <c r="AA1662" i="1" s="1"/>
  <c r="AH1662" i="1" s="1"/>
  <c r="C1663" i="1"/>
  <c r="M1648" i="1"/>
  <c r="N1648" i="1" s="1"/>
  <c r="P1648" i="1"/>
  <c r="Q1648" i="1"/>
  <c r="L1649" i="1"/>
  <c r="T1643" i="1"/>
  <c r="AF1643" i="1" s="1"/>
  <c r="S1644" i="1"/>
  <c r="F1646" i="1"/>
  <c r="O1646" i="1" s="1"/>
  <c r="R1646" i="1" s="1"/>
  <c r="X1663" i="1"/>
  <c r="K1663" i="1"/>
  <c r="A1664" i="1"/>
  <c r="O1645" i="1"/>
  <c r="R1645" i="1" s="1"/>
  <c r="AB1668" i="1"/>
  <c r="AC1647" i="1"/>
  <c r="AE1647" i="1" s="1"/>
  <c r="G1647" i="1"/>
  <c r="J1646" i="1" l="1"/>
  <c r="AC1648" i="1"/>
  <c r="AE1648" i="1" s="1"/>
  <c r="G1648" i="1"/>
  <c r="Z1663" i="1"/>
  <c r="AA1663" i="1" s="1"/>
  <c r="AH1663" i="1" s="1"/>
  <c r="C1664" i="1"/>
  <c r="AJ1664" i="1"/>
  <c r="I1664" i="1"/>
  <c r="H1664" i="1" s="1"/>
  <c r="Y1663" i="1"/>
  <c r="X1664" i="1"/>
  <c r="K1664" i="1"/>
  <c r="A1665" i="1"/>
  <c r="M1649" i="1"/>
  <c r="N1649" i="1" s="1"/>
  <c r="L1650" i="1"/>
  <c r="F1647" i="1"/>
  <c r="J1647" i="1" s="1"/>
  <c r="AB1669" i="1"/>
  <c r="T1644" i="1"/>
  <c r="AF1644" i="1" s="1"/>
  <c r="S1645" i="1"/>
  <c r="AB1670" i="1" l="1"/>
  <c r="M1650" i="1"/>
  <c r="N1650" i="1" s="1"/>
  <c r="L1651" i="1"/>
  <c r="AJ1665" i="1"/>
  <c r="Y1664" i="1"/>
  <c r="I1665" i="1"/>
  <c r="H1665" i="1" s="1"/>
  <c r="Z1664" i="1"/>
  <c r="AA1664" i="1" s="1"/>
  <c r="AH1664" i="1" s="1"/>
  <c r="C1665" i="1"/>
  <c r="X1665" i="1"/>
  <c r="K1665" i="1"/>
  <c r="A1666" i="1"/>
  <c r="O1647" i="1"/>
  <c r="R1647" i="1" s="1"/>
  <c r="T1645" i="1"/>
  <c r="AF1645" i="1" s="1"/>
  <c r="S1646" i="1"/>
  <c r="F1648" i="1"/>
  <c r="G1649" i="1"/>
  <c r="AC1649" i="1"/>
  <c r="AE1649" i="1" s="1"/>
  <c r="J1648" i="1" l="1"/>
  <c r="O1648" i="1"/>
  <c r="P1649" i="1" s="1"/>
  <c r="AC1650" i="1"/>
  <c r="G1650" i="1"/>
  <c r="X1666" i="1"/>
  <c r="K1666" i="1"/>
  <c r="A1667" i="1"/>
  <c r="M1651" i="1"/>
  <c r="L1652" i="1"/>
  <c r="AB1671" i="1"/>
  <c r="AJ1666" i="1"/>
  <c r="Y1665" i="1"/>
  <c r="I1666" i="1"/>
  <c r="H1666" i="1" s="1"/>
  <c r="Z1665" i="1"/>
  <c r="C1666" i="1"/>
  <c r="F1649" i="1"/>
  <c r="T1646" i="1"/>
  <c r="S1647" i="1"/>
  <c r="R1648" i="1" l="1"/>
  <c r="O1649" i="1"/>
  <c r="M1652" i="1"/>
  <c r="L1653" i="1"/>
  <c r="X1667" i="1"/>
  <c r="K1667" i="1"/>
  <c r="A1668" i="1"/>
  <c r="Q1649" i="1"/>
  <c r="P1650" i="1"/>
  <c r="J1649" i="1"/>
  <c r="AA1665" i="1"/>
  <c r="T1647" i="1"/>
  <c r="S1648" i="1"/>
  <c r="F1650" i="1"/>
  <c r="AF1646" i="1"/>
  <c r="AB1672" i="1"/>
  <c r="N1651" i="1"/>
  <c r="Z1666" i="1"/>
  <c r="AA1666" i="1" s="1"/>
  <c r="AH1666" i="1" s="1"/>
  <c r="I1667" i="1"/>
  <c r="H1667" i="1" s="1"/>
  <c r="C1667" i="1"/>
  <c r="AJ1667" i="1"/>
  <c r="Y1666" i="1"/>
  <c r="AE1650" i="1"/>
  <c r="O1650" i="1" l="1"/>
  <c r="AC1651" i="1"/>
  <c r="G1651" i="1"/>
  <c r="T1648" i="1"/>
  <c r="S1649" i="1"/>
  <c r="K1668" i="1"/>
  <c r="X1668" i="1"/>
  <c r="A1669" i="1"/>
  <c r="M1653" i="1"/>
  <c r="L1654" i="1"/>
  <c r="J1650" i="1"/>
  <c r="AF1647" i="1"/>
  <c r="P1651" i="1"/>
  <c r="Q1650" i="1"/>
  <c r="AJ1668" i="1"/>
  <c r="Z1667" i="1"/>
  <c r="AA1667" i="1" s="1"/>
  <c r="AH1667" i="1" s="1"/>
  <c r="I1668" i="1"/>
  <c r="H1668" i="1" s="1"/>
  <c r="Y1667" i="1"/>
  <c r="C1668" i="1"/>
  <c r="AB1673" i="1"/>
  <c r="AH1665" i="1"/>
  <c r="N1652" i="1"/>
  <c r="R1649" i="1"/>
  <c r="R1650" i="1" l="1"/>
  <c r="P1652" i="1"/>
  <c r="AF1648" i="1"/>
  <c r="AA1648" i="1"/>
  <c r="N1653" i="1"/>
  <c r="F1651" i="1"/>
  <c r="AC1652" i="1"/>
  <c r="G1652" i="1"/>
  <c r="M1654" i="1"/>
  <c r="L1655" i="1"/>
  <c r="K1669" i="1"/>
  <c r="A1670" i="1"/>
  <c r="X1669" i="1"/>
  <c r="AE1651" i="1"/>
  <c r="AB1674" i="1"/>
  <c r="Q1651" i="1"/>
  <c r="C1669" i="1"/>
  <c r="Y1668" i="1"/>
  <c r="AJ1669" i="1"/>
  <c r="Z1668" i="1"/>
  <c r="AA1668" i="1" s="1"/>
  <c r="AH1668" i="1" s="1"/>
  <c r="I1669" i="1"/>
  <c r="H1669" i="1" s="1"/>
  <c r="T1649" i="1"/>
  <c r="S1650" i="1"/>
  <c r="O1651" i="1" l="1"/>
  <c r="R1651" i="1" s="1"/>
  <c r="T1650" i="1"/>
  <c r="S1651" i="1"/>
  <c r="Q1652" i="1"/>
  <c r="F1652" i="1"/>
  <c r="J1651" i="1"/>
  <c r="AH1648" i="1"/>
  <c r="K1670" i="1"/>
  <c r="X1670" i="1"/>
  <c r="A1671" i="1"/>
  <c r="AF1649" i="1"/>
  <c r="AE1652" i="1"/>
  <c r="M1655" i="1"/>
  <c r="L1656" i="1"/>
  <c r="AB1675" i="1"/>
  <c r="Z1669" i="1"/>
  <c r="AA1669" i="1" s="1"/>
  <c r="AH1669" i="1" s="1"/>
  <c r="I1670" i="1"/>
  <c r="H1670" i="1" s="1"/>
  <c r="C1670" i="1"/>
  <c r="Y1669" i="1"/>
  <c r="AJ1670" i="1"/>
  <c r="N1654" i="1"/>
  <c r="P1653" i="1"/>
  <c r="AC1653" i="1"/>
  <c r="G1653" i="1"/>
  <c r="M1656" i="1" l="1"/>
  <c r="L1657" i="1"/>
  <c r="T1651" i="1"/>
  <c r="S1652" i="1"/>
  <c r="AC1654" i="1"/>
  <c r="G1654" i="1"/>
  <c r="AB1676" i="1"/>
  <c r="X1671" i="1"/>
  <c r="K1671" i="1"/>
  <c r="A1672" i="1"/>
  <c r="Q1653" i="1"/>
  <c r="AF1650" i="1"/>
  <c r="F1653" i="1"/>
  <c r="AE1653" i="1"/>
  <c r="P1654" i="1"/>
  <c r="Y1670" i="1"/>
  <c r="AJ1671" i="1"/>
  <c r="I1671" i="1"/>
  <c r="H1671" i="1" s="1"/>
  <c r="Z1670" i="1"/>
  <c r="AA1670" i="1" s="1"/>
  <c r="AH1670" i="1" s="1"/>
  <c r="C1671" i="1"/>
  <c r="J1652" i="1"/>
  <c r="N1655" i="1"/>
  <c r="O1652" i="1"/>
  <c r="O1653" i="1" l="1"/>
  <c r="R1653" i="1" s="1"/>
  <c r="J1653" i="1"/>
  <c r="R1652" i="1"/>
  <c r="P1655" i="1"/>
  <c r="AE1654" i="1"/>
  <c r="N1656" i="1"/>
  <c r="X1672" i="1"/>
  <c r="K1672" i="1"/>
  <c r="A1673" i="1"/>
  <c r="M1657" i="1"/>
  <c r="L1658" i="1"/>
  <c r="AC1655" i="1"/>
  <c r="G1655" i="1"/>
  <c r="Q1654" i="1"/>
  <c r="AB1677" i="1"/>
  <c r="T1652" i="1"/>
  <c r="S1653" i="1"/>
  <c r="C1672" i="1"/>
  <c r="AJ1672" i="1"/>
  <c r="Y1671" i="1"/>
  <c r="I1672" i="1"/>
  <c r="H1672" i="1" s="1"/>
  <c r="Z1671" i="1"/>
  <c r="AA1671" i="1" s="1"/>
  <c r="AH1671" i="1" s="1"/>
  <c r="F1654" i="1"/>
  <c r="AF1651" i="1"/>
  <c r="O1654" i="1" l="1"/>
  <c r="AE1655" i="1"/>
  <c r="Y1672" i="1"/>
  <c r="C1673" i="1"/>
  <c r="Z1672" i="1"/>
  <c r="AA1672" i="1" s="1"/>
  <c r="AH1672" i="1" s="1"/>
  <c r="AJ1673" i="1"/>
  <c r="I1673" i="1"/>
  <c r="H1673" i="1" s="1"/>
  <c r="F1655" i="1"/>
  <c r="AB1678" i="1"/>
  <c r="N1657" i="1"/>
  <c r="J1654" i="1"/>
  <c r="T1653" i="1"/>
  <c r="S1654" i="1"/>
  <c r="Q1655" i="1"/>
  <c r="M1658" i="1"/>
  <c r="L1659" i="1"/>
  <c r="X1673" i="1"/>
  <c r="K1673" i="1"/>
  <c r="A1674" i="1"/>
  <c r="AF1652" i="1"/>
  <c r="AC1656" i="1"/>
  <c r="G1656" i="1"/>
  <c r="P1656" i="1"/>
  <c r="R1654" i="1" l="1"/>
  <c r="AC1657" i="1"/>
  <c r="G1657" i="1"/>
  <c r="O1655" i="1"/>
  <c r="Q1656" i="1"/>
  <c r="I1674" i="1"/>
  <c r="H1674" i="1" s="1"/>
  <c r="Y1673" i="1"/>
  <c r="C1674" i="1"/>
  <c r="Z1673" i="1"/>
  <c r="AA1673" i="1" s="1"/>
  <c r="AH1673" i="1" s="1"/>
  <c r="AJ1674" i="1"/>
  <c r="J1655" i="1"/>
  <c r="N1658" i="1"/>
  <c r="AB1679" i="1"/>
  <c r="AF1653" i="1"/>
  <c r="F1656" i="1"/>
  <c r="P1657" i="1"/>
  <c r="AE1656" i="1"/>
  <c r="X1674" i="1"/>
  <c r="K1674" i="1"/>
  <c r="A1675" i="1"/>
  <c r="M1659" i="1"/>
  <c r="L1660" i="1"/>
  <c r="T1654" i="1"/>
  <c r="S1655" i="1"/>
  <c r="J1656" i="1" l="1"/>
  <c r="O1656" i="1"/>
  <c r="T1655" i="1"/>
  <c r="S1656" i="1"/>
  <c r="M1660" i="1"/>
  <c r="L1661" i="1"/>
  <c r="X1675" i="1"/>
  <c r="K1675" i="1"/>
  <c r="A1676" i="1"/>
  <c r="R1655" i="1"/>
  <c r="AC1658" i="1"/>
  <c r="G1658" i="1"/>
  <c r="Z1674" i="1"/>
  <c r="AA1674" i="1" s="1"/>
  <c r="AH1674" i="1" s="1"/>
  <c r="C1675" i="1"/>
  <c r="Y1674" i="1"/>
  <c r="AJ1675" i="1"/>
  <c r="I1675" i="1"/>
  <c r="H1675" i="1" s="1"/>
  <c r="P1658" i="1"/>
  <c r="AB1680" i="1"/>
  <c r="F1657" i="1"/>
  <c r="AF1654" i="1"/>
  <c r="N1659" i="1"/>
  <c r="Q1657" i="1"/>
  <c r="AE1657" i="1"/>
  <c r="J1657" i="1" l="1"/>
  <c r="R1656" i="1"/>
  <c r="O1657" i="1"/>
  <c r="R1657" i="1" s="1"/>
  <c r="AB1681" i="1"/>
  <c r="K1676" i="1"/>
  <c r="A1677" i="1"/>
  <c r="X1676" i="1"/>
  <c r="N1660" i="1"/>
  <c r="AC1659" i="1"/>
  <c r="G1659" i="1"/>
  <c r="P1659" i="1"/>
  <c r="F1658" i="1"/>
  <c r="M1661" i="1"/>
  <c r="L1662" i="1"/>
  <c r="AE1658" i="1"/>
  <c r="T1656" i="1"/>
  <c r="S1657" i="1"/>
  <c r="Q1658" i="1"/>
  <c r="I1676" i="1"/>
  <c r="H1676" i="1" s="1"/>
  <c r="Z1675" i="1"/>
  <c r="AA1675" i="1" s="1"/>
  <c r="AH1675" i="1" s="1"/>
  <c r="C1676" i="1"/>
  <c r="Y1675" i="1"/>
  <c r="AJ1676" i="1"/>
  <c r="AF1655" i="1"/>
  <c r="AF1657" i="1"/>
  <c r="J1658" i="1" l="1"/>
  <c r="Q1659" i="1"/>
  <c r="AF1656" i="1"/>
  <c r="N1661" i="1"/>
  <c r="F1659" i="1"/>
  <c r="I1677" i="1"/>
  <c r="H1677" i="1" s="1"/>
  <c r="Z1676" i="1"/>
  <c r="AJ1677" i="1"/>
  <c r="Y1676" i="1"/>
  <c r="C1677" i="1"/>
  <c r="M1662" i="1"/>
  <c r="L1663" i="1"/>
  <c r="P1660" i="1"/>
  <c r="AE1659" i="1"/>
  <c r="A1678" i="1"/>
  <c r="X1677" i="1"/>
  <c r="K1677" i="1"/>
  <c r="AB1682" i="1"/>
  <c r="T1657" i="1"/>
  <c r="S1658" i="1"/>
  <c r="O1658" i="1"/>
  <c r="AC1660" i="1"/>
  <c r="G1660" i="1"/>
  <c r="J1659" i="1" l="1"/>
  <c r="Y1677" i="1"/>
  <c r="AJ1678" i="1"/>
  <c r="I1678" i="1"/>
  <c r="H1678" i="1" s="1"/>
  <c r="Z1677" i="1"/>
  <c r="AA1677" i="1" s="1"/>
  <c r="AH1677" i="1" s="1"/>
  <c r="C1678" i="1"/>
  <c r="M1663" i="1"/>
  <c r="L1664" i="1"/>
  <c r="O1659" i="1"/>
  <c r="N1662" i="1"/>
  <c r="AE1660" i="1"/>
  <c r="K1678" i="1"/>
  <c r="X1678" i="1"/>
  <c r="A1679" i="1"/>
  <c r="F1660" i="1"/>
  <c r="P1661" i="1"/>
  <c r="R1658" i="1"/>
  <c r="AB1683" i="1"/>
  <c r="Q1660" i="1"/>
  <c r="T1658" i="1"/>
  <c r="S1659" i="1"/>
  <c r="AC1661" i="1"/>
  <c r="G1661" i="1"/>
  <c r="O1660" i="1" l="1"/>
  <c r="R1660" i="1" s="1"/>
  <c r="J1660" i="1"/>
  <c r="Q1661" i="1"/>
  <c r="T1659" i="1"/>
  <c r="S1660" i="1"/>
  <c r="AB1684" i="1"/>
  <c r="AJ1679" i="1"/>
  <c r="Y1678" i="1"/>
  <c r="I1679" i="1"/>
  <c r="H1679" i="1" s="1"/>
  <c r="Z1678" i="1"/>
  <c r="AA1678" i="1" s="1"/>
  <c r="AH1678" i="1" s="1"/>
  <c r="C1679" i="1"/>
  <c r="AE1661" i="1"/>
  <c r="F1661" i="1"/>
  <c r="AF1658" i="1"/>
  <c r="N1663" i="1"/>
  <c r="AC1662" i="1"/>
  <c r="G1662" i="1"/>
  <c r="M1664" i="1"/>
  <c r="L1665" i="1"/>
  <c r="P1662" i="1"/>
  <c r="K1679" i="1"/>
  <c r="A1680" i="1"/>
  <c r="X1679" i="1"/>
  <c r="R1659" i="1"/>
  <c r="O1661" i="1" l="1"/>
  <c r="R1661" i="1" s="1"/>
  <c r="AE1662" i="1"/>
  <c r="T1660" i="1"/>
  <c r="S1661" i="1"/>
  <c r="C1680" i="1"/>
  <c r="Z1679" i="1"/>
  <c r="AA1679" i="1" s="1"/>
  <c r="AH1679" i="1" s="1"/>
  <c r="AJ1680" i="1"/>
  <c r="I1680" i="1"/>
  <c r="H1680" i="1" s="1"/>
  <c r="Y1679" i="1"/>
  <c r="N1664" i="1"/>
  <c r="AF1659" i="1"/>
  <c r="AC1663" i="1"/>
  <c r="G1663" i="1"/>
  <c r="AB1685" i="1"/>
  <c r="Q1662" i="1"/>
  <c r="M1665" i="1"/>
  <c r="L1666" i="1"/>
  <c r="K1680" i="1"/>
  <c r="X1680" i="1"/>
  <c r="A1681" i="1"/>
  <c r="P1663" i="1"/>
  <c r="F1662" i="1"/>
  <c r="J1661" i="1"/>
  <c r="Y1680" i="1" l="1"/>
  <c r="I1681" i="1"/>
  <c r="H1681" i="1" s="1"/>
  <c r="Z1680" i="1"/>
  <c r="AA1680" i="1" s="1"/>
  <c r="AH1680" i="1" s="1"/>
  <c r="C1681" i="1"/>
  <c r="AJ1681" i="1"/>
  <c r="Q1663" i="1"/>
  <c r="O1662" i="1"/>
  <c r="J1662" i="1"/>
  <c r="X1681" i="1"/>
  <c r="K1681" i="1"/>
  <c r="A1682" i="1"/>
  <c r="M1666" i="1"/>
  <c r="N1666" i="1" s="1"/>
  <c r="L1667" i="1"/>
  <c r="N1665" i="1"/>
  <c r="AB1686" i="1"/>
  <c r="F1663" i="1"/>
  <c r="AC1664" i="1"/>
  <c r="G1664" i="1"/>
  <c r="T1661" i="1"/>
  <c r="S1662" i="1"/>
  <c r="AE1663" i="1"/>
  <c r="P1664" i="1"/>
  <c r="AF1660" i="1"/>
  <c r="O1663" i="1" l="1"/>
  <c r="Q1664" i="1"/>
  <c r="AC1666" i="1"/>
  <c r="AE1666" i="1" s="1"/>
  <c r="Y1681" i="1"/>
  <c r="C1682" i="1"/>
  <c r="AJ1682" i="1"/>
  <c r="Z1681" i="1"/>
  <c r="AA1681" i="1" s="1"/>
  <c r="AH1681" i="1" s="1"/>
  <c r="I1682" i="1"/>
  <c r="H1682" i="1" s="1"/>
  <c r="P1665" i="1"/>
  <c r="F1664" i="1"/>
  <c r="T1662" i="1"/>
  <c r="S1663" i="1"/>
  <c r="AE1664" i="1"/>
  <c r="M1667" i="1"/>
  <c r="N1667" i="1" s="1"/>
  <c r="L1668" i="1"/>
  <c r="AC1665" i="1"/>
  <c r="G1665" i="1"/>
  <c r="G1666" i="1" s="1"/>
  <c r="AF1661" i="1"/>
  <c r="J1663" i="1"/>
  <c r="AB1687" i="1"/>
  <c r="K1682" i="1"/>
  <c r="A1683" i="1"/>
  <c r="X1682" i="1"/>
  <c r="R1662" i="1"/>
  <c r="O1664" i="1" l="1"/>
  <c r="AE1665" i="1"/>
  <c r="P1666" i="1"/>
  <c r="P1667" i="1" s="1"/>
  <c r="P1668" i="1" s="1"/>
  <c r="A1684" i="1"/>
  <c r="X1683" i="1"/>
  <c r="K1683" i="1"/>
  <c r="Z1682" i="1"/>
  <c r="AA1682" i="1" s="1"/>
  <c r="AH1682" i="1" s="1"/>
  <c r="I1683" i="1"/>
  <c r="H1683" i="1" s="1"/>
  <c r="Y1682" i="1"/>
  <c r="C1683" i="1"/>
  <c r="AJ1683" i="1"/>
  <c r="AB1688" i="1"/>
  <c r="F1665" i="1"/>
  <c r="Q1665" i="1"/>
  <c r="AC1667" i="1"/>
  <c r="AE1667" i="1" s="1"/>
  <c r="G1667" i="1"/>
  <c r="T1663" i="1"/>
  <c r="S1664" i="1"/>
  <c r="J1664" i="1"/>
  <c r="M1668" i="1"/>
  <c r="N1668" i="1" s="1"/>
  <c r="L1669" i="1"/>
  <c r="AF1662" i="1"/>
  <c r="R1663" i="1"/>
  <c r="R1664" i="1" l="1"/>
  <c r="O1665" i="1"/>
  <c r="R1665" i="1" s="1"/>
  <c r="Y1683" i="1"/>
  <c r="AJ1684" i="1"/>
  <c r="Z1683" i="1"/>
  <c r="AA1683" i="1" s="1"/>
  <c r="AH1683" i="1" s="1"/>
  <c r="I1684" i="1"/>
  <c r="H1684" i="1" s="1"/>
  <c r="C1684" i="1"/>
  <c r="AC1668" i="1"/>
  <c r="AE1668" i="1" s="1"/>
  <c r="G1668" i="1"/>
  <c r="K1684" i="1"/>
  <c r="X1684" i="1"/>
  <c r="A1685" i="1"/>
  <c r="M1669" i="1"/>
  <c r="N1669" i="1" s="1"/>
  <c r="P1669" i="1"/>
  <c r="L1670" i="1"/>
  <c r="T1664" i="1"/>
  <c r="S1665" i="1"/>
  <c r="Q1666" i="1"/>
  <c r="Q1667" i="1" s="1"/>
  <c r="Q1668" i="1" s="1"/>
  <c r="Q1669" i="1" s="1"/>
  <c r="AF1663" i="1"/>
  <c r="J1665" i="1"/>
  <c r="AB1689" i="1"/>
  <c r="F1666" i="1"/>
  <c r="AB1690" i="1" l="1"/>
  <c r="T1665" i="1"/>
  <c r="S1666" i="1"/>
  <c r="X1685" i="1"/>
  <c r="K1685" i="1"/>
  <c r="A1686" i="1"/>
  <c r="O1666" i="1"/>
  <c r="R1666" i="1" s="1"/>
  <c r="J1666" i="1"/>
  <c r="AF1664" i="1"/>
  <c r="C1685" i="1"/>
  <c r="Y1684" i="1"/>
  <c r="AJ1685" i="1"/>
  <c r="Z1684" i="1"/>
  <c r="AA1684" i="1" s="1"/>
  <c r="AH1684" i="1" s="1"/>
  <c r="I1685" i="1"/>
  <c r="H1685" i="1" s="1"/>
  <c r="F1667" i="1"/>
  <c r="AC1669" i="1"/>
  <c r="AE1669" i="1" s="1"/>
  <c r="G1669" i="1"/>
  <c r="M1670" i="1"/>
  <c r="N1670" i="1" s="1"/>
  <c r="P1670" i="1"/>
  <c r="Q1670" i="1"/>
  <c r="L1671" i="1"/>
  <c r="X1686" i="1" l="1"/>
  <c r="A1687" i="1"/>
  <c r="K1686" i="1"/>
  <c r="T1666" i="1"/>
  <c r="AF1666" i="1" s="1"/>
  <c r="S1667" i="1"/>
  <c r="O1667" i="1"/>
  <c r="R1667" i="1" s="1"/>
  <c r="J1667" i="1"/>
  <c r="AF1665" i="1"/>
  <c r="M1671" i="1"/>
  <c r="N1671" i="1" s="1"/>
  <c r="P1671" i="1"/>
  <c r="Q1671" i="1"/>
  <c r="L1672" i="1"/>
  <c r="F1668" i="1"/>
  <c r="F1669" i="1" s="1"/>
  <c r="I1686" i="1"/>
  <c r="H1686" i="1" s="1"/>
  <c r="Z1685" i="1"/>
  <c r="AA1685" i="1" s="1"/>
  <c r="AH1685" i="1" s="1"/>
  <c r="C1686" i="1"/>
  <c r="Y1685" i="1"/>
  <c r="AJ1686" i="1"/>
  <c r="AC1670" i="1"/>
  <c r="AE1670" i="1" s="1"/>
  <c r="G1670" i="1"/>
  <c r="AB1691" i="1"/>
  <c r="J1669" i="1" l="1"/>
  <c r="O1669" i="1"/>
  <c r="R1669" i="1" s="1"/>
  <c r="AC1671" i="1"/>
  <c r="AE1671" i="1" s="1"/>
  <c r="G1671" i="1"/>
  <c r="M1672" i="1"/>
  <c r="N1672" i="1" s="1"/>
  <c r="P1672" i="1"/>
  <c r="Q1672" i="1"/>
  <c r="L1673" i="1"/>
  <c r="T1667" i="1"/>
  <c r="AF1667" i="1" s="1"/>
  <c r="S1668" i="1"/>
  <c r="K1687" i="1"/>
  <c r="X1687" i="1"/>
  <c r="A1688" i="1"/>
  <c r="J1668" i="1"/>
  <c r="O1668" i="1"/>
  <c r="R1668" i="1" s="1"/>
  <c r="AB1692" i="1"/>
  <c r="F1670" i="1"/>
  <c r="J1670" i="1" s="1"/>
  <c r="Y1686" i="1"/>
  <c r="I1687" i="1"/>
  <c r="H1687" i="1" s="1"/>
  <c r="Z1686" i="1"/>
  <c r="AA1686" i="1" s="1"/>
  <c r="AH1686" i="1" s="1"/>
  <c r="C1687" i="1"/>
  <c r="AJ1687" i="1"/>
  <c r="O1670" i="1" l="1"/>
  <c r="R1670" i="1" s="1"/>
  <c r="AB1693" i="1"/>
  <c r="T1668" i="1"/>
  <c r="AF1668" i="1" s="1"/>
  <c r="S1669" i="1"/>
  <c r="AC1672" i="1"/>
  <c r="AE1672" i="1" s="1"/>
  <c r="G1672" i="1"/>
  <c r="F1671" i="1"/>
  <c r="O1671" i="1" s="1"/>
  <c r="R1671" i="1" s="1"/>
  <c r="K1688" i="1"/>
  <c r="X1688" i="1"/>
  <c r="A1689" i="1"/>
  <c r="I1688" i="1"/>
  <c r="H1688" i="1" s="1"/>
  <c r="Y1687" i="1"/>
  <c r="C1688" i="1"/>
  <c r="Z1687" i="1"/>
  <c r="AA1687" i="1" s="1"/>
  <c r="AH1687" i="1" s="1"/>
  <c r="AJ1688" i="1"/>
  <c r="M1673" i="1"/>
  <c r="N1673" i="1" s="1"/>
  <c r="P1673" i="1"/>
  <c r="Q1673" i="1"/>
  <c r="L1674" i="1"/>
  <c r="J1671" i="1" l="1"/>
  <c r="Z1688" i="1"/>
  <c r="AA1688" i="1" s="1"/>
  <c r="AH1688" i="1" s="1"/>
  <c r="C1689" i="1"/>
  <c r="Y1688" i="1"/>
  <c r="AJ1689" i="1"/>
  <c r="I1689" i="1"/>
  <c r="H1689" i="1" s="1"/>
  <c r="AB1694" i="1"/>
  <c r="T1669" i="1"/>
  <c r="AF1669" i="1" s="1"/>
  <c r="S1670" i="1"/>
  <c r="M1674" i="1"/>
  <c r="N1674" i="1" s="1"/>
  <c r="P1674" i="1"/>
  <c r="Q1674" i="1"/>
  <c r="L1675" i="1"/>
  <c r="AC1673" i="1"/>
  <c r="AE1673" i="1" s="1"/>
  <c r="G1673" i="1"/>
  <c r="K1689" i="1"/>
  <c r="X1689" i="1"/>
  <c r="A1690" i="1"/>
  <c r="F1672" i="1"/>
  <c r="O1672" i="1" s="1"/>
  <c r="R1672" i="1" s="1"/>
  <c r="AC1674" i="1" l="1"/>
  <c r="AE1674" i="1" s="1"/>
  <c r="G1674" i="1"/>
  <c r="F1673" i="1"/>
  <c r="J1673" i="1" s="1"/>
  <c r="J1672" i="1"/>
  <c r="X1690" i="1"/>
  <c r="K1690" i="1"/>
  <c r="A1691" i="1"/>
  <c r="M1675" i="1"/>
  <c r="N1675" i="1" s="1"/>
  <c r="P1675" i="1"/>
  <c r="Q1675" i="1"/>
  <c r="L1676" i="1"/>
  <c r="AB1695" i="1"/>
  <c r="AJ1690" i="1"/>
  <c r="Z1689" i="1"/>
  <c r="AA1689" i="1" s="1"/>
  <c r="AH1689" i="1" s="1"/>
  <c r="I1690" i="1"/>
  <c r="H1690" i="1" s="1"/>
  <c r="Y1689" i="1"/>
  <c r="C1690" i="1"/>
  <c r="T1670" i="1"/>
  <c r="AF1670" i="1" s="1"/>
  <c r="S1671" i="1"/>
  <c r="AC1675" i="1" l="1"/>
  <c r="AE1675" i="1" s="1"/>
  <c r="G1675" i="1"/>
  <c r="I1691" i="1"/>
  <c r="H1691" i="1" s="1"/>
  <c r="Y1690" i="1"/>
  <c r="Z1690" i="1"/>
  <c r="AA1690" i="1" s="1"/>
  <c r="AH1690" i="1" s="1"/>
  <c r="C1691" i="1"/>
  <c r="AJ1691" i="1"/>
  <c r="F1674" i="1"/>
  <c r="J1674" i="1" s="1"/>
  <c r="M1676" i="1"/>
  <c r="N1676" i="1" s="1"/>
  <c r="P1676" i="1"/>
  <c r="Q1676" i="1"/>
  <c r="L1677" i="1"/>
  <c r="X1691" i="1"/>
  <c r="K1691" i="1"/>
  <c r="A1692" i="1"/>
  <c r="O1673" i="1"/>
  <c r="R1673" i="1" s="1"/>
  <c r="T1671" i="1"/>
  <c r="AF1671" i="1" s="1"/>
  <c r="S1672" i="1"/>
  <c r="AB1696" i="1"/>
  <c r="O1674" i="1" l="1"/>
  <c r="R1674" i="1" s="1"/>
  <c r="T1672" i="1"/>
  <c r="AF1672" i="1" s="1"/>
  <c r="S1673" i="1"/>
  <c r="X1692" i="1"/>
  <c r="K1692" i="1"/>
  <c r="A1693" i="1"/>
  <c r="M1677" i="1"/>
  <c r="N1677" i="1" s="1"/>
  <c r="L1678" i="1"/>
  <c r="AB1697" i="1"/>
  <c r="F1675" i="1"/>
  <c r="O1675" i="1" s="1"/>
  <c r="R1675" i="1" s="1"/>
  <c r="Z1691" i="1"/>
  <c r="AA1691" i="1" s="1"/>
  <c r="AH1691" i="1" s="1"/>
  <c r="C1692" i="1"/>
  <c r="AJ1692" i="1"/>
  <c r="Y1691" i="1"/>
  <c r="I1692" i="1"/>
  <c r="H1692" i="1" s="1"/>
  <c r="AC1676" i="1"/>
  <c r="AE1676" i="1" s="1"/>
  <c r="G1676" i="1"/>
  <c r="J1675" i="1" l="1"/>
  <c r="G1677" i="1"/>
  <c r="AC1677" i="1"/>
  <c r="AE1677" i="1" s="1"/>
  <c r="Y1692" i="1"/>
  <c r="AJ1693" i="1"/>
  <c r="I1693" i="1"/>
  <c r="H1693" i="1" s="1"/>
  <c r="Z1692" i="1"/>
  <c r="AA1692" i="1" s="1"/>
  <c r="AH1692" i="1" s="1"/>
  <c r="C1693" i="1"/>
  <c r="M1678" i="1"/>
  <c r="N1678" i="1" s="1"/>
  <c r="L1679" i="1"/>
  <c r="T1673" i="1"/>
  <c r="AF1673" i="1" s="1"/>
  <c r="S1674" i="1"/>
  <c r="F1676" i="1"/>
  <c r="O1676" i="1" s="1"/>
  <c r="AB1698" i="1"/>
  <c r="K1693" i="1"/>
  <c r="A1694" i="1"/>
  <c r="X1693" i="1"/>
  <c r="J1676" i="1" l="1"/>
  <c r="R1676" i="1"/>
  <c r="P1677" i="1"/>
  <c r="M1679" i="1"/>
  <c r="N1679" i="1" s="1"/>
  <c r="L1680" i="1"/>
  <c r="AJ1694" i="1"/>
  <c r="Y1693" i="1"/>
  <c r="I1694" i="1"/>
  <c r="H1694" i="1" s="1"/>
  <c r="Z1693" i="1"/>
  <c r="AA1693" i="1" s="1"/>
  <c r="AH1693" i="1" s="1"/>
  <c r="C1694" i="1"/>
  <c r="A1695" i="1"/>
  <c r="X1694" i="1"/>
  <c r="K1694" i="1"/>
  <c r="AB1699" i="1"/>
  <c r="T1674" i="1"/>
  <c r="AF1674" i="1" s="1"/>
  <c r="S1675" i="1"/>
  <c r="AC1678" i="1"/>
  <c r="AE1678" i="1" s="1"/>
  <c r="G1678" i="1"/>
  <c r="F1677" i="1"/>
  <c r="J1677" i="1" s="1"/>
  <c r="AC1679" i="1" l="1"/>
  <c r="AE1679" i="1" s="1"/>
  <c r="G1679" i="1"/>
  <c r="F1678" i="1"/>
  <c r="O1678" i="1" s="1"/>
  <c r="Z1694" i="1"/>
  <c r="AA1694" i="1" s="1"/>
  <c r="AH1694" i="1" s="1"/>
  <c r="C1695" i="1"/>
  <c r="AJ1695" i="1"/>
  <c r="Y1694" i="1"/>
  <c r="I1695" i="1"/>
  <c r="H1695" i="1" s="1"/>
  <c r="M1680" i="1"/>
  <c r="N1680" i="1" s="1"/>
  <c r="L1681" i="1"/>
  <c r="Q1677" i="1"/>
  <c r="Q1678" i="1" s="1"/>
  <c r="Q1679" i="1" s="1"/>
  <c r="Q1680" i="1" s="1"/>
  <c r="P1678" i="1"/>
  <c r="P1679" i="1" s="1"/>
  <c r="P1680" i="1" s="1"/>
  <c r="T1675" i="1"/>
  <c r="AF1675" i="1" s="1"/>
  <c r="S1676" i="1"/>
  <c r="AB1700" i="1"/>
  <c r="X1695" i="1"/>
  <c r="K1695" i="1"/>
  <c r="A1696" i="1"/>
  <c r="O1677" i="1"/>
  <c r="R1678" i="1" l="1"/>
  <c r="AC1680" i="1"/>
  <c r="AE1680" i="1" s="1"/>
  <c r="G1680" i="1"/>
  <c r="J1678" i="1"/>
  <c r="T1676" i="1"/>
  <c r="S1677" i="1"/>
  <c r="M1681" i="1"/>
  <c r="N1681" i="1" s="1"/>
  <c r="P1681" i="1"/>
  <c r="Q1681" i="1"/>
  <c r="L1682" i="1"/>
  <c r="F1679" i="1"/>
  <c r="J1679" i="1" s="1"/>
  <c r="R1677" i="1"/>
  <c r="AB1701" i="1"/>
  <c r="Z1695" i="1"/>
  <c r="AA1695" i="1" s="1"/>
  <c r="AH1695" i="1" s="1"/>
  <c r="C1696" i="1"/>
  <c r="AJ1696" i="1"/>
  <c r="I1696" i="1"/>
  <c r="H1696" i="1" s="1"/>
  <c r="Y1695" i="1"/>
  <c r="X1696" i="1"/>
  <c r="K1696" i="1"/>
  <c r="A1697" i="1"/>
  <c r="O1679" i="1" l="1"/>
  <c r="R1679" i="1" s="1"/>
  <c r="Y1696" i="1"/>
  <c r="I1697" i="1"/>
  <c r="H1697" i="1" s="1"/>
  <c r="Z1696" i="1"/>
  <c r="AA1696" i="1" s="1"/>
  <c r="AH1696" i="1" s="1"/>
  <c r="C1697" i="1"/>
  <c r="AJ1697" i="1"/>
  <c r="AB1702" i="1"/>
  <c r="M1682" i="1"/>
  <c r="N1682" i="1" s="1"/>
  <c r="P1682" i="1"/>
  <c r="Q1682" i="1"/>
  <c r="L1683" i="1"/>
  <c r="T1677" i="1"/>
  <c r="AF1677" i="1" s="1"/>
  <c r="S1678" i="1"/>
  <c r="K1697" i="1"/>
  <c r="A1698" i="1"/>
  <c r="X1697" i="1"/>
  <c r="AF1676" i="1"/>
  <c r="AA1676" i="1"/>
  <c r="F1680" i="1"/>
  <c r="J1680" i="1" s="1"/>
  <c r="AC1681" i="1"/>
  <c r="AE1681" i="1" s="1"/>
  <c r="G1681" i="1"/>
  <c r="K1698" i="1" l="1"/>
  <c r="A1699" i="1"/>
  <c r="X1698" i="1"/>
  <c r="M1683" i="1"/>
  <c r="N1683" i="1" s="1"/>
  <c r="P1683" i="1"/>
  <c r="Q1683" i="1"/>
  <c r="L1684" i="1"/>
  <c r="F1681" i="1"/>
  <c r="J1681" i="1" s="1"/>
  <c r="AJ1698" i="1"/>
  <c r="Y1697" i="1"/>
  <c r="I1698" i="1"/>
  <c r="H1698" i="1" s="1"/>
  <c r="C1698" i="1"/>
  <c r="Z1697" i="1"/>
  <c r="AA1697" i="1" s="1"/>
  <c r="AH1697" i="1" s="1"/>
  <c r="O1680" i="1"/>
  <c r="R1680" i="1" s="1"/>
  <c r="AH1676" i="1"/>
  <c r="T1678" i="1"/>
  <c r="AF1678" i="1" s="1"/>
  <c r="S1679" i="1"/>
  <c r="AC1682" i="1"/>
  <c r="AE1682" i="1" s="1"/>
  <c r="G1682" i="1"/>
  <c r="AB1703" i="1"/>
  <c r="AB1704" i="1" l="1"/>
  <c r="O1681" i="1"/>
  <c r="R1681" i="1" s="1"/>
  <c r="Z1698" i="1"/>
  <c r="AA1698" i="1" s="1"/>
  <c r="AH1698" i="1" s="1"/>
  <c r="C1699" i="1"/>
  <c r="AJ1699" i="1"/>
  <c r="Y1698" i="1"/>
  <c r="I1699" i="1"/>
  <c r="H1699" i="1" s="1"/>
  <c r="F1682" i="1"/>
  <c r="O1682" i="1" s="1"/>
  <c r="R1682" i="1" s="1"/>
  <c r="K1699" i="1"/>
  <c r="X1699" i="1"/>
  <c r="A1700" i="1"/>
  <c r="AC1683" i="1"/>
  <c r="AE1683" i="1" s="1"/>
  <c r="G1683" i="1"/>
  <c r="T1679" i="1"/>
  <c r="AF1679" i="1" s="1"/>
  <c r="S1680" i="1"/>
  <c r="M1684" i="1"/>
  <c r="N1684" i="1" s="1"/>
  <c r="P1684" i="1"/>
  <c r="Q1684" i="1"/>
  <c r="L1685" i="1"/>
  <c r="J1682" i="1" l="1"/>
  <c r="F1683" i="1"/>
  <c r="O1683" i="1" s="1"/>
  <c r="R1683" i="1" s="1"/>
  <c r="AB1705" i="1"/>
  <c r="AC1684" i="1"/>
  <c r="AE1684" i="1" s="1"/>
  <c r="G1684" i="1"/>
  <c r="M1685" i="1"/>
  <c r="N1685" i="1" s="1"/>
  <c r="P1685" i="1"/>
  <c r="Q1685" i="1"/>
  <c r="L1686" i="1"/>
  <c r="T1680" i="1"/>
  <c r="AF1680" i="1" s="1"/>
  <c r="S1681" i="1"/>
  <c r="K1700" i="1"/>
  <c r="A1701" i="1"/>
  <c r="X1700" i="1"/>
  <c r="I1700" i="1"/>
  <c r="H1700" i="1" s="1"/>
  <c r="Z1699" i="1"/>
  <c r="AA1699" i="1" s="1"/>
  <c r="AH1699" i="1" s="1"/>
  <c r="C1700" i="1"/>
  <c r="Y1699" i="1"/>
  <c r="AJ1700" i="1"/>
  <c r="J1683" i="1" l="1"/>
  <c r="X1701" i="1"/>
  <c r="K1701" i="1"/>
  <c r="A1702" i="1"/>
  <c r="AB1706" i="1"/>
  <c r="Y1700" i="1"/>
  <c r="C1701" i="1"/>
  <c r="AJ1701" i="1"/>
  <c r="Z1700" i="1"/>
  <c r="AA1700" i="1" s="1"/>
  <c r="AH1700" i="1" s="1"/>
  <c r="I1701" i="1"/>
  <c r="H1701" i="1" s="1"/>
  <c r="T1681" i="1"/>
  <c r="AF1681" i="1" s="1"/>
  <c r="S1682" i="1"/>
  <c r="F1684" i="1"/>
  <c r="J1684" i="1" s="1"/>
  <c r="AC1685" i="1"/>
  <c r="AE1685" i="1" s="1"/>
  <c r="G1685" i="1"/>
  <c r="M1686" i="1"/>
  <c r="N1686" i="1" s="1"/>
  <c r="P1686" i="1"/>
  <c r="Q1686" i="1"/>
  <c r="L1687" i="1"/>
  <c r="O1684" i="1" l="1"/>
  <c r="R1684" i="1" s="1"/>
  <c r="M1687" i="1"/>
  <c r="N1687" i="1" s="1"/>
  <c r="P1687" i="1"/>
  <c r="Q1687" i="1"/>
  <c r="L1688" i="1"/>
  <c r="X1702" i="1"/>
  <c r="K1702" i="1"/>
  <c r="A1703" i="1"/>
  <c r="F1685" i="1"/>
  <c r="O1685" i="1" s="1"/>
  <c r="R1685" i="1" s="1"/>
  <c r="AC1686" i="1"/>
  <c r="AE1686" i="1" s="1"/>
  <c r="G1686" i="1"/>
  <c r="T1682" i="1"/>
  <c r="AF1682" i="1" s="1"/>
  <c r="S1683" i="1"/>
  <c r="AB1707" i="1"/>
  <c r="C1702" i="1"/>
  <c r="AJ1702" i="1"/>
  <c r="Y1701" i="1"/>
  <c r="I1702" i="1"/>
  <c r="H1702" i="1" s="1"/>
  <c r="Z1701" i="1"/>
  <c r="AA1701" i="1" s="1"/>
  <c r="AH1701" i="1" s="1"/>
  <c r="F1686" i="1" l="1"/>
  <c r="O1686" i="1" s="1"/>
  <c r="R1686" i="1" s="1"/>
  <c r="X1703" i="1"/>
  <c r="K1703" i="1"/>
  <c r="A1704" i="1"/>
  <c r="M1688" i="1"/>
  <c r="N1688" i="1" s="1"/>
  <c r="P1688" i="1"/>
  <c r="Q1688" i="1"/>
  <c r="L1689" i="1"/>
  <c r="T1683" i="1"/>
  <c r="AF1683" i="1" s="1"/>
  <c r="S1684" i="1"/>
  <c r="J1685" i="1"/>
  <c r="AB1708" i="1"/>
  <c r="Y1702" i="1"/>
  <c r="I1703" i="1"/>
  <c r="H1703" i="1" s="1"/>
  <c r="Z1702" i="1"/>
  <c r="AA1702" i="1" s="1"/>
  <c r="AH1702" i="1" s="1"/>
  <c r="C1703" i="1"/>
  <c r="AJ1703" i="1"/>
  <c r="AC1687" i="1"/>
  <c r="AE1687" i="1" s="1"/>
  <c r="G1687" i="1"/>
  <c r="J1686" i="1" l="1"/>
  <c r="F1687" i="1"/>
  <c r="J1687" i="1" s="1"/>
  <c r="AB1709" i="1"/>
  <c r="M1689" i="1"/>
  <c r="N1689" i="1" s="1"/>
  <c r="P1689" i="1"/>
  <c r="Q1689" i="1"/>
  <c r="L1690" i="1"/>
  <c r="X1704" i="1"/>
  <c r="K1704" i="1"/>
  <c r="A1705" i="1"/>
  <c r="T1684" i="1"/>
  <c r="AF1684" i="1" s="1"/>
  <c r="S1685" i="1"/>
  <c r="AC1688" i="1"/>
  <c r="AE1688" i="1" s="1"/>
  <c r="G1688" i="1"/>
  <c r="I1704" i="1"/>
  <c r="H1704" i="1" s="1"/>
  <c r="Y1703" i="1"/>
  <c r="C1704" i="1"/>
  <c r="Z1703" i="1"/>
  <c r="AA1703" i="1" s="1"/>
  <c r="AH1703" i="1" s="1"/>
  <c r="AJ1704" i="1"/>
  <c r="O1687" i="1" l="1"/>
  <c r="R1687" i="1" s="1"/>
  <c r="AB1710" i="1"/>
  <c r="K1705" i="1"/>
  <c r="X1705" i="1"/>
  <c r="A1706" i="1"/>
  <c r="M1690" i="1"/>
  <c r="N1690" i="1" s="1"/>
  <c r="P1690" i="1"/>
  <c r="Q1690" i="1"/>
  <c r="L1691" i="1"/>
  <c r="T1685" i="1"/>
  <c r="AF1685" i="1" s="1"/>
  <c r="S1686" i="1"/>
  <c r="F1688" i="1"/>
  <c r="O1688" i="1" s="1"/>
  <c r="R1688" i="1" s="1"/>
  <c r="Z1704" i="1"/>
  <c r="AA1704" i="1" s="1"/>
  <c r="AH1704" i="1" s="1"/>
  <c r="C1705" i="1"/>
  <c r="AJ1705" i="1"/>
  <c r="I1705" i="1"/>
  <c r="H1705" i="1" s="1"/>
  <c r="Y1704" i="1"/>
  <c r="AC1689" i="1"/>
  <c r="AE1689" i="1" s="1"/>
  <c r="G1689" i="1"/>
  <c r="AC1690" i="1" l="1"/>
  <c r="AE1690" i="1" s="1"/>
  <c r="G1690" i="1"/>
  <c r="F1689" i="1"/>
  <c r="J1689" i="1" s="1"/>
  <c r="J1688" i="1"/>
  <c r="T1686" i="1"/>
  <c r="AF1686" i="1" s="1"/>
  <c r="S1687" i="1"/>
  <c r="M1691" i="1"/>
  <c r="N1691" i="1" s="1"/>
  <c r="P1691" i="1"/>
  <c r="Q1691" i="1"/>
  <c r="L1692" i="1"/>
  <c r="X1706" i="1"/>
  <c r="A1707" i="1"/>
  <c r="K1706" i="1"/>
  <c r="Y1705" i="1"/>
  <c r="C1706" i="1"/>
  <c r="Z1705" i="1"/>
  <c r="AA1705" i="1" s="1"/>
  <c r="AH1705" i="1" s="1"/>
  <c r="AJ1706" i="1"/>
  <c r="I1706" i="1"/>
  <c r="H1706" i="1" s="1"/>
  <c r="AB1711" i="1"/>
  <c r="O1689" i="1" l="1"/>
  <c r="R1689" i="1" s="1"/>
  <c r="M1692" i="1"/>
  <c r="N1692" i="1" s="1"/>
  <c r="P1692" i="1"/>
  <c r="Q1692" i="1"/>
  <c r="L1693" i="1"/>
  <c r="Y1706" i="1"/>
  <c r="C1707" i="1"/>
  <c r="AJ1707" i="1"/>
  <c r="Z1706" i="1"/>
  <c r="AA1706" i="1" s="1"/>
  <c r="AH1706" i="1" s="1"/>
  <c r="I1707" i="1"/>
  <c r="H1707" i="1" s="1"/>
  <c r="AB1712" i="1"/>
  <c r="T1687" i="1"/>
  <c r="AF1687" i="1" s="1"/>
  <c r="S1688" i="1"/>
  <c r="A1708" i="1"/>
  <c r="X1707" i="1"/>
  <c r="K1707" i="1"/>
  <c r="AC1691" i="1"/>
  <c r="AE1691" i="1" s="1"/>
  <c r="G1691" i="1"/>
  <c r="F1690" i="1"/>
  <c r="O1690" i="1" s="1"/>
  <c r="R1690" i="1" s="1"/>
  <c r="J1690" i="1" l="1"/>
  <c r="Z1707" i="1"/>
  <c r="AA1707" i="1" s="1"/>
  <c r="AH1707" i="1" s="1"/>
  <c r="C1708" i="1"/>
  <c r="AJ1708" i="1"/>
  <c r="Y1707" i="1"/>
  <c r="I1708" i="1"/>
  <c r="H1708" i="1" s="1"/>
  <c r="AC1692" i="1"/>
  <c r="AE1692" i="1" s="1"/>
  <c r="G1692" i="1"/>
  <c r="F1691" i="1"/>
  <c r="J1691" i="1" s="1"/>
  <c r="A1709" i="1"/>
  <c r="X1708" i="1"/>
  <c r="K1708" i="1"/>
  <c r="AB1713" i="1"/>
  <c r="T1688" i="1"/>
  <c r="AF1688" i="1" s="1"/>
  <c r="S1689" i="1"/>
  <c r="M1693" i="1"/>
  <c r="N1693" i="1" s="1"/>
  <c r="P1693" i="1"/>
  <c r="Q1693" i="1"/>
  <c r="L1694" i="1"/>
  <c r="O1691" i="1" l="1"/>
  <c r="R1691" i="1" s="1"/>
  <c r="C1709" i="1"/>
  <c r="Z1708" i="1"/>
  <c r="AA1708" i="1" s="1"/>
  <c r="AH1708" i="1" s="1"/>
  <c r="AJ1709" i="1"/>
  <c r="I1709" i="1"/>
  <c r="H1709" i="1" s="1"/>
  <c r="Y1708" i="1"/>
  <c r="T1689" i="1"/>
  <c r="AF1689" i="1" s="1"/>
  <c r="S1690" i="1"/>
  <c r="M1694" i="1"/>
  <c r="N1694" i="1" s="1"/>
  <c r="P1694" i="1"/>
  <c r="Q1694" i="1"/>
  <c r="L1695" i="1"/>
  <c r="A1710" i="1"/>
  <c r="X1709" i="1"/>
  <c r="K1709" i="1"/>
  <c r="AC1693" i="1"/>
  <c r="AE1693" i="1" s="1"/>
  <c r="G1693" i="1"/>
  <c r="AB1714" i="1"/>
  <c r="F1692" i="1"/>
  <c r="O1692" i="1" s="1"/>
  <c r="R1692" i="1" s="1"/>
  <c r="AC1694" i="1" l="1"/>
  <c r="AE1694" i="1" s="1"/>
  <c r="G1694" i="1"/>
  <c r="T1690" i="1"/>
  <c r="AF1690" i="1" s="1"/>
  <c r="S1691" i="1"/>
  <c r="K1710" i="1"/>
  <c r="X1710" i="1"/>
  <c r="A1711" i="1"/>
  <c r="F1693" i="1"/>
  <c r="O1693" i="1" s="1"/>
  <c r="R1693" i="1" s="1"/>
  <c r="M1695" i="1"/>
  <c r="N1695" i="1" s="1"/>
  <c r="P1695" i="1"/>
  <c r="Q1695" i="1"/>
  <c r="L1696" i="1"/>
  <c r="J1692" i="1"/>
  <c r="AB1715" i="1"/>
  <c r="AJ1710" i="1"/>
  <c r="I1710" i="1"/>
  <c r="H1710" i="1" s="1"/>
  <c r="Z1709" i="1"/>
  <c r="Y1709" i="1"/>
  <c r="C1710" i="1"/>
  <c r="J1693" i="1" l="1"/>
  <c r="AC1695" i="1"/>
  <c r="AE1695" i="1" s="1"/>
  <c r="G1695" i="1"/>
  <c r="AB1716" i="1"/>
  <c r="M1696" i="1"/>
  <c r="N1696" i="1" s="1"/>
  <c r="P1696" i="1"/>
  <c r="Q1696" i="1"/>
  <c r="L1697" i="1"/>
  <c r="C1711" i="1"/>
  <c r="Y1710" i="1"/>
  <c r="AJ1711" i="1"/>
  <c r="I1711" i="1"/>
  <c r="H1711" i="1" s="1"/>
  <c r="Z1710" i="1"/>
  <c r="AA1710" i="1" s="1"/>
  <c r="AH1710" i="1" s="1"/>
  <c r="T1691" i="1"/>
  <c r="AF1691" i="1" s="1"/>
  <c r="S1692" i="1"/>
  <c r="F1694" i="1"/>
  <c r="O1694" i="1" s="1"/>
  <c r="R1694" i="1" s="1"/>
  <c r="A1712" i="1"/>
  <c r="K1711" i="1"/>
  <c r="X1711" i="1"/>
  <c r="J1694" i="1" l="1"/>
  <c r="AC1696" i="1"/>
  <c r="AE1696" i="1" s="1"/>
  <c r="G1696" i="1"/>
  <c r="Z1711" i="1"/>
  <c r="AA1711" i="1" s="1"/>
  <c r="AH1711" i="1" s="1"/>
  <c r="C1712" i="1"/>
  <c r="AJ1712" i="1"/>
  <c r="I1712" i="1"/>
  <c r="H1712" i="1" s="1"/>
  <c r="Y1711" i="1"/>
  <c r="AB1717" i="1"/>
  <c r="F1695" i="1"/>
  <c r="O1695" i="1" s="1"/>
  <c r="R1695" i="1" s="1"/>
  <c r="A1713" i="1"/>
  <c r="X1712" i="1"/>
  <c r="K1712" i="1"/>
  <c r="T1692" i="1"/>
  <c r="AF1692" i="1" s="1"/>
  <c r="S1693" i="1"/>
  <c r="M1697" i="1"/>
  <c r="N1697" i="1" s="1"/>
  <c r="P1697" i="1"/>
  <c r="Q1697" i="1"/>
  <c r="L1698" i="1"/>
  <c r="M1698" i="1" l="1"/>
  <c r="N1698" i="1" s="1"/>
  <c r="P1698" i="1"/>
  <c r="Q1698" i="1"/>
  <c r="L1699" i="1"/>
  <c r="T1693" i="1"/>
  <c r="AF1693" i="1" s="1"/>
  <c r="S1694" i="1"/>
  <c r="C1713" i="1"/>
  <c r="Y1712" i="1"/>
  <c r="AJ1713" i="1"/>
  <c r="I1713" i="1"/>
  <c r="H1713" i="1" s="1"/>
  <c r="Z1712" i="1"/>
  <c r="AA1712" i="1" s="1"/>
  <c r="AH1712" i="1" s="1"/>
  <c r="K1713" i="1"/>
  <c r="X1713" i="1"/>
  <c r="A1714" i="1"/>
  <c r="J1695" i="1"/>
  <c r="AB1718" i="1"/>
  <c r="F1696" i="1"/>
  <c r="J1696" i="1" s="1"/>
  <c r="AC1697" i="1"/>
  <c r="AE1697" i="1" s="1"/>
  <c r="G1697" i="1"/>
  <c r="O1696" i="1" l="1"/>
  <c r="R1696" i="1" s="1"/>
  <c r="AB1719" i="1"/>
  <c r="M1699" i="1"/>
  <c r="N1699" i="1" s="1"/>
  <c r="P1699" i="1"/>
  <c r="Q1699" i="1"/>
  <c r="L1700" i="1"/>
  <c r="AC1698" i="1"/>
  <c r="AE1698" i="1" s="1"/>
  <c r="G1698" i="1"/>
  <c r="F1697" i="1"/>
  <c r="O1697" i="1" s="1"/>
  <c r="R1697" i="1" s="1"/>
  <c r="AJ1714" i="1"/>
  <c r="Z1713" i="1"/>
  <c r="AA1713" i="1" s="1"/>
  <c r="AH1713" i="1" s="1"/>
  <c r="I1714" i="1"/>
  <c r="H1714" i="1" s="1"/>
  <c r="C1714" i="1"/>
  <c r="Y1713" i="1"/>
  <c r="K1714" i="1"/>
  <c r="X1714" i="1"/>
  <c r="A1715" i="1"/>
  <c r="T1694" i="1"/>
  <c r="AF1694" i="1" s="1"/>
  <c r="S1695" i="1"/>
  <c r="J1697" i="1" l="1"/>
  <c r="A1716" i="1"/>
  <c r="X1715" i="1"/>
  <c r="K1715" i="1"/>
  <c r="F1698" i="1"/>
  <c r="J1698" i="1" s="1"/>
  <c r="AC1699" i="1"/>
  <c r="AE1699" i="1" s="1"/>
  <c r="G1699" i="1"/>
  <c r="T1695" i="1"/>
  <c r="AF1695" i="1" s="1"/>
  <c r="S1696" i="1"/>
  <c r="M1700" i="1"/>
  <c r="N1700" i="1" s="1"/>
  <c r="P1700" i="1"/>
  <c r="Q1700" i="1"/>
  <c r="L1701" i="1"/>
  <c r="AB1720" i="1"/>
  <c r="Y1714" i="1"/>
  <c r="I1715" i="1"/>
  <c r="H1715" i="1" s="1"/>
  <c r="Z1714" i="1"/>
  <c r="AA1714" i="1" s="1"/>
  <c r="AH1714" i="1" s="1"/>
  <c r="C1715" i="1"/>
  <c r="AJ1715" i="1"/>
  <c r="O1698" i="1" l="1"/>
  <c r="R1698" i="1" s="1"/>
  <c r="M1701" i="1"/>
  <c r="N1701" i="1" s="1"/>
  <c r="P1701" i="1"/>
  <c r="Q1701" i="1"/>
  <c r="L1702" i="1"/>
  <c r="T1696" i="1"/>
  <c r="AF1696" i="1" s="1"/>
  <c r="S1697" i="1"/>
  <c r="Z1715" i="1"/>
  <c r="AA1715" i="1" s="1"/>
  <c r="AH1715" i="1" s="1"/>
  <c r="C1716" i="1"/>
  <c r="AJ1716" i="1"/>
  <c r="Y1715" i="1"/>
  <c r="I1716" i="1"/>
  <c r="H1716" i="1" s="1"/>
  <c r="AB1721" i="1"/>
  <c r="F1699" i="1"/>
  <c r="O1699" i="1" s="1"/>
  <c r="R1699" i="1" s="1"/>
  <c r="AC1700" i="1"/>
  <c r="AE1700" i="1" s="1"/>
  <c r="G1700" i="1"/>
  <c r="K1716" i="1"/>
  <c r="X1716" i="1"/>
  <c r="A1717" i="1"/>
  <c r="F1700" i="1" l="1"/>
  <c r="O1700" i="1" s="1"/>
  <c r="R1700" i="1" s="1"/>
  <c r="J1699" i="1"/>
  <c r="Z1716" i="1"/>
  <c r="AA1716" i="1" s="1"/>
  <c r="AH1716" i="1" s="1"/>
  <c r="C1717" i="1"/>
  <c r="AJ1717" i="1"/>
  <c r="Y1716" i="1"/>
  <c r="I1717" i="1"/>
  <c r="H1717" i="1" s="1"/>
  <c r="A1718" i="1"/>
  <c r="X1717" i="1"/>
  <c r="K1717" i="1"/>
  <c r="T1697" i="1"/>
  <c r="AF1697" i="1" s="1"/>
  <c r="S1698" i="1"/>
  <c r="AC1701" i="1"/>
  <c r="AE1701" i="1" s="1"/>
  <c r="G1701" i="1"/>
  <c r="AB1722" i="1"/>
  <c r="M1702" i="1"/>
  <c r="N1702" i="1" s="1"/>
  <c r="P1702" i="1"/>
  <c r="Q1702" i="1"/>
  <c r="L1703" i="1"/>
  <c r="J1700" i="1" l="1"/>
  <c r="M1703" i="1"/>
  <c r="N1703" i="1" s="1"/>
  <c r="P1703" i="1"/>
  <c r="Q1703" i="1"/>
  <c r="L1704" i="1"/>
  <c r="F1701" i="1"/>
  <c r="O1701" i="1" s="1"/>
  <c r="R1701" i="1" s="1"/>
  <c r="AC1702" i="1"/>
  <c r="AE1702" i="1" s="1"/>
  <c r="G1702" i="1"/>
  <c r="AJ1718" i="1"/>
  <c r="Z1717" i="1"/>
  <c r="AA1717" i="1" s="1"/>
  <c r="AH1717" i="1" s="1"/>
  <c r="I1718" i="1"/>
  <c r="H1718" i="1" s="1"/>
  <c r="Y1717" i="1"/>
  <c r="C1718" i="1"/>
  <c r="AB1723" i="1"/>
  <c r="T1698" i="1"/>
  <c r="AF1698" i="1" s="1"/>
  <c r="S1699" i="1"/>
  <c r="X1718" i="1"/>
  <c r="K1718" i="1"/>
  <c r="A1719" i="1"/>
  <c r="AB1724" i="1" l="1"/>
  <c r="J1701" i="1"/>
  <c r="AC1703" i="1"/>
  <c r="AE1703" i="1" s="1"/>
  <c r="G1703" i="1"/>
  <c r="Y1718" i="1"/>
  <c r="I1719" i="1"/>
  <c r="H1719" i="1" s="1"/>
  <c r="Z1718" i="1"/>
  <c r="AA1718" i="1" s="1"/>
  <c r="AH1718" i="1" s="1"/>
  <c r="C1719" i="1"/>
  <c r="AJ1719" i="1"/>
  <c r="T1699" i="1"/>
  <c r="AF1699" i="1" s="1"/>
  <c r="S1700" i="1"/>
  <c r="F1702" i="1"/>
  <c r="J1702" i="1" s="1"/>
  <c r="M1704" i="1"/>
  <c r="N1704" i="1" s="1"/>
  <c r="P1704" i="1"/>
  <c r="Q1704" i="1"/>
  <c r="L1705" i="1"/>
  <c r="X1719" i="1"/>
  <c r="K1719" i="1"/>
  <c r="A1720" i="1"/>
  <c r="O1702" i="1" l="1"/>
  <c r="R1702" i="1" s="1"/>
  <c r="AC1704" i="1"/>
  <c r="AE1704" i="1" s="1"/>
  <c r="G1704" i="1"/>
  <c r="T1700" i="1"/>
  <c r="AF1700" i="1" s="1"/>
  <c r="S1701" i="1"/>
  <c r="F1703" i="1"/>
  <c r="O1703" i="1" s="1"/>
  <c r="R1703" i="1" s="1"/>
  <c r="AB1725" i="1"/>
  <c r="K1720" i="1"/>
  <c r="A1721" i="1"/>
  <c r="X1720" i="1"/>
  <c r="M1705" i="1"/>
  <c r="N1705" i="1" s="1"/>
  <c r="P1705" i="1"/>
  <c r="Q1705" i="1"/>
  <c r="L1706" i="1"/>
  <c r="Z1719" i="1"/>
  <c r="AA1719" i="1" s="1"/>
  <c r="AH1719" i="1" s="1"/>
  <c r="C1720" i="1"/>
  <c r="AJ1720" i="1"/>
  <c r="I1720" i="1"/>
  <c r="H1720" i="1" s="1"/>
  <c r="Y1719" i="1"/>
  <c r="J1703" i="1" l="1"/>
  <c r="X1721" i="1"/>
  <c r="K1721" i="1"/>
  <c r="A1722" i="1"/>
  <c r="AB1726" i="1"/>
  <c r="F1704" i="1"/>
  <c r="O1704" i="1" s="1"/>
  <c r="R1704" i="1" s="1"/>
  <c r="AC1705" i="1"/>
  <c r="AE1705" i="1" s="1"/>
  <c r="G1705" i="1"/>
  <c r="M1706" i="1"/>
  <c r="N1706" i="1" s="1"/>
  <c r="P1706" i="1"/>
  <c r="Q1706" i="1"/>
  <c r="L1707" i="1"/>
  <c r="Y1720" i="1"/>
  <c r="I1721" i="1"/>
  <c r="H1721" i="1" s="1"/>
  <c r="Z1720" i="1"/>
  <c r="AA1720" i="1" s="1"/>
  <c r="AH1720" i="1" s="1"/>
  <c r="C1721" i="1"/>
  <c r="AJ1721" i="1"/>
  <c r="T1701" i="1"/>
  <c r="AF1701" i="1" s="1"/>
  <c r="S1702" i="1"/>
  <c r="M1707" i="1" l="1"/>
  <c r="N1707" i="1" s="1"/>
  <c r="P1707" i="1"/>
  <c r="Q1707" i="1"/>
  <c r="L1708" i="1"/>
  <c r="F1705" i="1"/>
  <c r="J1705" i="1" s="1"/>
  <c r="AB1727" i="1"/>
  <c r="I1722" i="1"/>
  <c r="H1722" i="1" s="1"/>
  <c r="Y1721" i="1"/>
  <c r="Z1721" i="1"/>
  <c r="AA1721" i="1" s="1"/>
  <c r="AH1721" i="1" s="1"/>
  <c r="C1722" i="1"/>
  <c r="AJ1722" i="1"/>
  <c r="T1702" i="1"/>
  <c r="AF1702" i="1" s="1"/>
  <c r="S1703" i="1"/>
  <c r="J1704" i="1"/>
  <c r="K1722" i="1"/>
  <c r="X1722" i="1"/>
  <c r="A1723" i="1"/>
  <c r="AC1706" i="1"/>
  <c r="AE1706" i="1" s="1"/>
  <c r="G1706" i="1"/>
  <c r="F1706" i="1" l="1"/>
  <c r="O1706" i="1" s="1"/>
  <c r="R1706" i="1" s="1"/>
  <c r="T1703" i="1"/>
  <c r="AF1703" i="1" s="1"/>
  <c r="S1704" i="1"/>
  <c r="AB1728" i="1"/>
  <c r="M1708" i="1"/>
  <c r="N1708" i="1" s="1"/>
  <c r="P1708" i="1"/>
  <c r="Q1708" i="1"/>
  <c r="L1709" i="1"/>
  <c r="A1724" i="1"/>
  <c r="K1723" i="1"/>
  <c r="X1723" i="1"/>
  <c r="O1705" i="1"/>
  <c r="R1705" i="1" s="1"/>
  <c r="Y1722" i="1"/>
  <c r="I1723" i="1"/>
  <c r="H1723" i="1" s="1"/>
  <c r="Z1722" i="1"/>
  <c r="AA1722" i="1" s="1"/>
  <c r="AH1722" i="1" s="1"/>
  <c r="C1723" i="1"/>
  <c r="AJ1723" i="1"/>
  <c r="AC1707" i="1"/>
  <c r="AE1707" i="1" s="1"/>
  <c r="G1707" i="1"/>
  <c r="J1706" i="1" l="1"/>
  <c r="AC1708" i="1"/>
  <c r="AE1708" i="1" s="1"/>
  <c r="G1708" i="1"/>
  <c r="AJ1724" i="1"/>
  <c r="I1724" i="1"/>
  <c r="H1724" i="1" s="1"/>
  <c r="Y1723" i="1"/>
  <c r="C1724" i="1"/>
  <c r="Z1723" i="1"/>
  <c r="AA1723" i="1" s="1"/>
  <c r="AH1723" i="1" s="1"/>
  <c r="M1709" i="1"/>
  <c r="N1709" i="1" s="1"/>
  <c r="P1709" i="1"/>
  <c r="Q1709" i="1"/>
  <c r="L1710" i="1"/>
  <c r="F1707" i="1"/>
  <c r="O1707" i="1" s="1"/>
  <c r="R1707" i="1" s="1"/>
  <c r="AB1729" i="1"/>
  <c r="K1724" i="1"/>
  <c r="X1724" i="1"/>
  <c r="A1725" i="1"/>
  <c r="T1704" i="1"/>
  <c r="AF1704" i="1" s="1"/>
  <c r="S1705" i="1"/>
  <c r="J1707" i="1" l="1"/>
  <c r="M1710" i="1"/>
  <c r="N1710" i="1" s="1"/>
  <c r="L1711" i="1"/>
  <c r="K1725" i="1"/>
  <c r="A1726" i="1"/>
  <c r="X1725" i="1"/>
  <c r="AB1730" i="1"/>
  <c r="T1705" i="1"/>
  <c r="AF1705" i="1" s="1"/>
  <c r="S1706" i="1"/>
  <c r="AJ1725" i="1"/>
  <c r="Y1724" i="1"/>
  <c r="I1725" i="1"/>
  <c r="H1725" i="1" s="1"/>
  <c r="Z1724" i="1"/>
  <c r="AA1724" i="1" s="1"/>
  <c r="AH1724" i="1" s="1"/>
  <c r="C1725" i="1"/>
  <c r="F1708" i="1"/>
  <c r="J1708" i="1" s="1"/>
  <c r="AC1709" i="1"/>
  <c r="AE1709" i="1" s="1"/>
  <c r="G1709" i="1"/>
  <c r="O1708" i="1" l="1"/>
  <c r="R1708" i="1" s="1"/>
  <c r="AB1731" i="1"/>
  <c r="A1727" i="1"/>
  <c r="X1726" i="1"/>
  <c r="K1726" i="1"/>
  <c r="G1710" i="1"/>
  <c r="AC1710" i="1"/>
  <c r="AE1710" i="1" s="1"/>
  <c r="M1711" i="1"/>
  <c r="N1711" i="1" s="1"/>
  <c r="L1712" i="1"/>
  <c r="F1709" i="1"/>
  <c r="J1709" i="1" s="1"/>
  <c r="T1706" i="1"/>
  <c r="AF1706" i="1" s="1"/>
  <c r="S1707" i="1"/>
  <c r="AJ1726" i="1"/>
  <c r="I1726" i="1"/>
  <c r="H1726" i="1" s="1"/>
  <c r="Y1725" i="1"/>
  <c r="C1726" i="1"/>
  <c r="Z1725" i="1"/>
  <c r="AA1725" i="1" s="1"/>
  <c r="AH1725" i="1" s="1"/>
  <c r="O1709" i="1" l="1"/>
  <c r="P1710" i="1" s="1"/>
  <c r="M1712" i="1"/>
  <c r="N1712" i="1" s="1"/>
  <c r="AC1712" i="1" s="1"/>
  <c r="AE1712" i="1" s="1"/>
  <c r="L1713" i="1"/>
  <c r="T1707" i="1"/>
  <c r="AF1707" i="1" s="1"/>
  <c r="S1708" i="1"/>
  <c r="AB1732" i="1"/>
  <c r="Z1726" i="1"/>
  <c r="AA1726" i="1" s="1"/>
  <c r="AH1726" i="1" s="1"/>
  <c r="C1727" i="1"/>
  <c r="AJ1727" i="1"/>
  <c r="I1727" i="1"/>
  <c r="H1727" i="1" s="1"/>
  <c r="Y1726" i="1"/>
  <c r="AC1711" i="1"/>
  <c r="AE1711" i="1" s="1"/>
  <c r="G1711" i="1"/>
  <c r="F1710" i="1"/>
  <c r="J1710" i="1" s="1"/>
  <c r="K1727" i="1"/>
  <c r="X1727" i="1"/>
  <c r="A1728" i="1"/>
  <c r="R1709" i="1" l="1"/>
  <c r="T1708" i="1"/>
  <c r="AF1708" i="1" s="1"/>
  <c r="S1709" i="1"/>
  <c r="G1712" i="1"/>
  <c r="F1711" i="1"/>
  <c r="J1711" i="1" s="1"/>
  <c r="K1728" i="1"/>
  <c r="X1728" i="1"/>
  <c r="A1729" i="1"/>
  <c r="O1710" i="1"/>
  <c r="Q1710" i="1"/>
  <c r="Q1711" i="1" s="1"/>
  <c r="Q1712" i="1" s="1"/>
  <c r="Q1713" i="1" s="1"/>
  <c r="P1711" i="1"/>
  <c r="P1712" i="1" s="1"/>
  <c r="P1713" i="1" s="1"/>
  <c r="M1713" i="1"/>
  <c r="N1713" i="1" s="1"/>
  <c r="L1714" i="1"/>
  <c r="Z1727" i="1"/>
  <c r="AA1727" i="1" s="1"/>
  <c r="AH1727" i="1" s="1"/>
  <c r="C1728" i="1"/>
  <c r="AJ1728" i="1"/>
  <c r="Y1727" i="1"/>
  <c r="I1728" i="1"/>
  <c r="H1728" i="1" s="1"/>
  <c r="AB1733" i="1"/>
  <c r="O1711" i="1" l="1"/>
  <c r="R1711" i="1" s="1"/>
  <c r="AC1713" i="1"/>
  <c r="AE1713" i="1" s="1"/>
  <c r="G1713" i="1"/>
  <c r="K1729" i="1"/>
  <c r="A1730" i="1"/>
  <c r="X1729" i="1"/>
  <c r="T1709" i="1"/>
  <c r="S1710" i="1"/>
  <c r="AB1734" i="1"/>
  <c r="M1714" i="1"/>
  <c r="N1714" i="1" s="1"/>
  <c r="P1714" i="1"/>
  <c r="Q1714" i="1"/>
  <c r="L1715" i="1"/>
  <c r="I1729" i="1"/>
  <c r="H1729" i="1" s="1"/>
  <c r="Z1728" i="1"/>
  <c r="AA1728" i="1" s="1"/>
  <c r="AH1728" i="1" s="1"/>
  <c r="C1729" i="1"/>
  <c r="AJ1729" i="1"/>
  <c r="Y1728" i="1"/>
  <c r="R1710" i="1"/>
  <c r="F1712" i="1"/>
  <c r="J1712" i="1" s="1"/>
  <c r="AC1714" i="1" l="1"/>
  <c r="AE1714" i="1" s="1"/>
  <c r="G1714" i="1"/>
  <c r="AF1709" i="1"/>
  <c r="AA1709" i="1"/>
  <c r="M1715" i="1"/>
  <c r="N1715" i="1" s="1"/>
  <c r="P1715" i="1"/>
  <c r="Q1715" i="1"/>
  <c r="L1716" i="1"/>
  <c r="Y1729" i="1"/>
  <c r="C1730" i="1"/>
  <c r="Z1729" i="1"/>
  <c r="AA1729" i="1" s="1"/>
  <c r="AH1729" i="1" s="1"/>
  <c r="AJ1730" i="1"/>
  <c r="I1730" i="1"/>
  <c r="H1730" i="1" s="1"/>
  <c r="F1713" i="1"/>
  <c r="J1713" i="1" s="1"/>
  <c r="X1730" i="1"/>
  <c r="K1730" i="1"/>
  <c r="A1731" i="1"/>
  <c r="O1712" i="1"/>
  <c r="R1712" i="1" s="1"/>
  <c r="AB1735" i="1"/>
  <c r="T1710" i="1"/>
  <c r="AF1710" i="1" s="1"/>
  <c r="S1711" i="1"/>
  <c r="O1713" i="1" l="1"/>
  <c r="R1713" i="1" s="1"/>
  <c r="T1711" i="1"/>
  <c r="AF1711" i="1" s="1"/>
  <c r="S1712" i="1"/>
  <c r="F1714" i="1"/>
  <c r="O1714" i="1" s="1"/>
  <c r="R1714" i="1" s="1"/>
  <c r="Z1730" i="1"/>
  <c r="AA1730" i="1" s="1"/>
  <c r="AH1730" i="1" s="1"/>
  <c r="C1731" i="1"/>
  <c r="AJ1731" i="1"/>
  <c r="Y1730" i="1"/>
  <c r="I1731" i="1"/>
  <c r="H1731" i="1" s="1"/>
  <c r="AC1715" i="1"/>
  <c r="AE1715" i="1" s="1"/>
  <c r="G1715" i="1"/>
  <c r="AB1736" i="1"/>
  <c r="X1731" i="1"/>
  <c r="K1731" i="1"/>
  <c r="A1732" i="1"/>
  <c r="M1716" i="1"/>
  <c r="N1716" i="1" s="1"/>
  <c r="P1716" i="1"/>
  <c r="Q1716" i="1"/>
  <c r="L1717" i="1"/>
  <c r="AH1709" i="1"/>
  <c r="J1714" i="1" l="1"/>
  <c r="AC1716" i="1"/>
  <c r="AE1716" i="1" s="1"/>
  <c r="G1716" i="1"/>
  <c r="T1712" i="1"/>
  <c r="AF1712" i="1" s="1"/>
  <c r="S1713" i="1"/>
  <c r="M1717" i="1"/>
  <c r="N1717" i="1" s="1"/>
  <c r="P1717" i="1"/>
  <c r="Q1717" i="1"/>
  <c r="L1718" i="1"/>
  <c r="X1732" i="1"/>
  <c r="K1732" i="1"/>
  <c r="A1733" i="1"/>
  <c r="F1715" i="1"/>
  <c r="O1715" i="1" s="1"/>
  <c r="R1715" i="1" s="1"/>
  <c r="AB1737" i="1"/>
  <c r="Y1731" i="1"/>
  <c r="AJ1732" i="1"/>
  <c r="I1732" i="1"/>
  <c r="H1732" i="1" s="1"/>
  <c r="Z1731" i="1"/>
  <c r="AA1731" i="1" s="1"/>
  <c r="AH1731" i="1" s="1"/>
  <c r="C1732" i="1"/>
  <c r="AB1738" i="1" l="1"/>
  <c r="J1715" i="1"/>
  <c r="AC1717" i="1"/>
  <c r="AE1717" i="1" s="1"/>
  <c r="G1717" i="1"/>
  <c r="T1713" i="1"/>
  <c r="AF1713" i="1" s="1"/>
  <c r="S1714" i="1"/>
  <c r="I1733" i="1"/>
  <c r="H1733" i="1" s="1"/>
  <c r="Y1732" i="1"/>
  <c r="C1733" i="1"/>
  <c r="AJ1733" i="1"/>
  <c r="Z1732" i="1"/>
  <c r="AA1732" i="1" s="1"/>
  <c r="AH1732" i="1" s="1"/>
  <c r="X1733" i="1"/>
  <c r="K1733" i="1"/>
  <c r="A1734" i="1"/>
  <c r="M1718" i="1"/>
  <c r="N1718" i="1" s="1"/>
  <c r="P1718" i="1"/>
  <c r="Q1718" i="1"/>
  <c r="L1719" i="1"/>
  <c r="F1716" i="1"/>
  <c r="O1716" i="1" s="1"/>
  <c r="R1716" i="1" s="1"/>
  <c r="J1716" i="1" l="1"/>
  <c r="M1719" i="1"/>
  <c r="N1719" i="1" s="1"/>
  <c r="P1719" i="1"/>
  <c r="Q1719" i="1"/>
  <c r="L1720" i="1"/>
  <c r="X1734" i="1"/>
  <c r="K1734" i="1"/>
  <c r="A1735" i="1"/>
  <c r="F1717" i="1"/>
  <c r="O1717" i="1" s="1"/>
  <c r="R1717" i="1" s="1"/>
  <c r="AB1739" i="1"/>
  <c r="AC1718" i="1"/>
  <c r="AE1718" i="1" s="1"/>
  <c r="G1718" i="1"/>
  <c r="Z1733" i="1"/>
  <c r="AA1733" i="1" s="1"/>
  <c r="AH1733" i="1" s="1"/>
  <c r="I1734" i="1"/>
  <c r="H1734" i="1" s="1"/>
  <c r="Y1733" i="1"/>
  <c r="C1734" i="1"/>
  <c r="AJ1734" i="1"/>
  <c r="T1714" i="1"/>
  <c r="AF1714" i="1" s="1"/>
  <c r="S1715" i="1"/>
  <c r="J1717" i="1" l="1"/>
  <c r="AB1740" i="1"/>
  <c r="AC1719" i="1"/>
  <c r="AE1719" i="1" s="1"/>
  <c r="G1719" i="1"/>
  <c r="AJ1735" i="1"/>
  <c r="Z1734" i="1"/>
  <c r="AA1734" i="1" s="1"/>
  <c r="AH1734" i="1" s="1"/>
  <c r="I1735" i="1"/>
  <c r="H1735" i="1" s="1"/>
  <c r="Y1734" i="1"/>
  <c r="C1735" i="1"/>
  <c r="T1715" i="1"/>
  <c r="AF1715" i="1" s="1"/>
  <c r="S1716" i="1"/>
  <c r="F1718" i="1"/>
  <c r="J1718" i="1" s="1"/>
  <c r="A1736" i="1"/>
  <c r="X1735" i="1"/>
  <c r="K1735" i="1"/>
  <c r="M1720" i="1"/>
  <c r="N1720" i="1" s="1"/>
  <c r="P1720" i="1"/>
  <c r="Q1720" i="1"/>
  <c r="L1721" i="1"/>
  <c r="O1718" i="1" l="1"/>
  <c r="R1718" i="1" s="1"/>
  <c r="AB1741" i="1"/>
  <c r="A1737" i="1"/>
  <c r="X1736" i="1"/>
  <c r="K1736" i="1"/>
  <c r="Y1735" i="1"/>
  <c r="C1736" i="1"/>
  <c r="Z1735" i="1"/>
  <c r="AA1735" i="1" s="1"/>
  <c r="AH1735" i="1" s="1"/>
  <c r="AJ1736" i="1"/>
  <c r="I1736" i="1"/>
  <c r="H1736" i="1" s="1"/>
  <c r="F1719" i="1"/>
  <c r="J1719" i="1" s="1"/>
  <c r="AC1720" i="1"/>
  <c r="AE1720" i="1" s="1"/>
  <c r="G1720" i="1"/>
  <c r="M1721" i="1"/>
  <c r="N1721" i="1" s="1"/>
  <c r="P1721" i="1"/>
  <c r="Q1721" i="1"/>
  <c r="L1722" i="1"/>
  <c r="T1716" i="1"/>
  <c r="AF1716" i="1" s="1"/>
  <c r="S1717" i="1"/>
  <c r="O1719" i="1" l="1"/>
  <c r="R1719" i="1" s="1"/>
  <c r="AC1721" i="1"/>
  <c r="AE1721" i="1" s="1"/>
  <c r="G1721" i="1"/>
  <c r="M1722" i="1"/>
  <c r="N1722" i="1" s="1"/>
  <c r="P1722" i="1"/>
  <c r="Q1722" i="1"/>
  <c r="L1723" i="1"/>
  <c r="F1720" i="1"/>
  <c r="O1720" i="1" s="1"/>
  <c r="R1720" i="1" s="1"/>
  <c r="AB1742" i="1"/>
  <c r="I1737" i="1"/>
  <c r="H1737" i="1" s="1"/>
  <c r="Y1736" i="1"/>
  <c r="C1737" i="1"/>
  <c r="Z1736" i="1"/>
  <c r="AA1736" i="1" s="1"/>
  <c r="AH1736" i="1" s="1"/>
  <c r="AJ1737" i="1"/>
  <c r="T1717" i="1"/>
  <c r="AF1717" i="1" s="1"/>
  <c r="S1718" i="1"/>
  <c r="K1737" i="1"/>
  <c r="X1737" i="1"/>
  <c r="A1738" i="1"/>
  <c r="AC1722" i="1" l="1"/>
  <c r="AE1722" i="1" s="1"/>
  <c r="G1722" i="1"/>
  <c r="T1718" i="1"/>
  <c r="AF1718" i="1" s="1"/>
  <c r="S1719" i="1"/>
  <c r="AB1743" i="1"/>
  <c r="Y1737" i="1"/>
  <c r="I1738" i="1"/>
  <c r="H1738" i="1" s="1"/>
  <c r="Z1737" i="1"/>
  <c r="AA1737" i="1" s="1"/>
  <c r="AH1737" i="1" s="1"/>
  <c r="C1738" i="1"/>
  <c r="AJ1738" i="1"/>
  <c r="M1723" i="1"/>
  <c r="N1723" i="1" s="1"/>
  <c r="P1723" i="1"/>
  <c r="Q1723" i="1"/>
  <c r="L1724" i="1"/>
  <c r="F1721" i="1"/>
  <c r="O1721" i="1" s="1"/>
  <c r="R1721" i="1" s="1"/>
  <c r="J1720" i="1"/>
  <c r="K1738" i="1"/>
  <c r="X1738" i="1"/>
  <c r="A1739" i="1"/>
  <c r="Y1738" i="1" l="1"/>
  <c r="C1739" i="1"/>
  <c r="AJ1739" i="1"/>
  <c r="I1739" i="1"/>
  <c r="H1739" i="1" s="1"/>
  <c r="Z1738" i="1"/>
  <c r="J1721" i="1"/>
  <c r="T1719" i="1"/>
  <c r="AF1719" i="1" s="1"/>
  <c r="S1720" i="1"/>
  <c r="A1740" i="1"/>
  <c r="K1739" i="1"/>
  <c r="X1739" i="1"/>
  <c r="AC1723" i="1"/>
  <c r="AE1723" i="1" s="1"/>
  <c r="G1723" i="1"/>
  <c r="F1722" i="1"/>
  <c r="J1722" i="1" s="1"/>
  <c r="M1724" i="1"/>
  <c r="N1724" i="1" s="1"/>
  <c r="P1724" i="1"/>
  <c r="Q1724" i="1"/>
  <c r="L1725" i="1"/>
  <c r="AB1744" i="1"/>
  <c r="F1723" i="1" l="1"/>
  <c r="J1723" i="1" s="1"/>
  <c r="C1740" i="1"/>
  <c r="AJ1740" i="1"/>
  <c r="Y1739" i="1"/>
  <c r="I1740" i="1"/>
  <c r="H1740" i="1" s="1"/>
  <c r="Z1739" i="1"/>
  <c r="AA1739" i="1" s="1"/>
  <c r="AH1739" i="1" s="1"/>
  <c r="AC1724" i="1"/>
  <c r="AE1724" i="1" s="1"/>
  <c r="G1724" i="1"/>
  <c r="O1722" i="1"/>
  <c r="R1722" i="1" s="1"/>
  <c r="A1741" i="1"/>
  <c r="X1740" i="1"/>
  <c r="K1740" i="1"/>
  <c r="AB1745" i="1"/>
  <c r="M1725" i="1"/>
  <c r="N1725" i="1" s="1"/>
  <c r="P1725" i="1"/>
  <c r="Q1725" i="1"/>
  <c r="L1726" i="1"/>
  <c r="T1720" i="1"/>
  <c r="AF1720" i="1" s="1"/>
  <c r="S1721" i="1"/>
  <c r="O1723" i="1" l="1"/>
  <c r="R1723" i="1" s="1"/>
  <c r="AC1725" i="1"/>
  <c r="AE1725" i="1" s="1"/>
  <c r="G1725" i="1"/>
  <c r="M1726" i="1"/>
  <c r="N1726" i="1" s="1"/>
  <c r="P1726" i="1"/>
  <c r="Q1726" i="1"/>
  <c r="L1727" i="1"/>
  <c r="AB1746" i="1"/>
  <c r="X1741" i="1"/>
  <c r="K1741" i="1"/>
  <c r="A1742" i="1"/>
  <c r="Y1740" i="1"/>
  <c r="AJ1741" i="1"/>
  <c r="Z1740" i="1"/>
  <c r="AA1740" i="1" s="1"/>
  <c r="AH1740" i="1" s="1"/>
  <c r="I1741" i="1"/>
  <c r="H1741" i="1" s="1"/>
  <c r="C1741" i="1"/>
  <c r="T1721" i="1"/>
  <c r="AF1721" i="1" s="1"/>
  <c r="S1722" i="1"/>
  <c r="F1724" i="1"/>
  <c r="J1724" i="1" s="1"/>
  <c r="O1724" i="1" l="1"/>
  <c r="R1724" i="1" s="1"/>
  <c r="T1722" i="1"/>
  <c r="AF1722" i="1" s="1"/>
  <c r="S1723" i="1"/>
  <c r="Z1741" i="1"/>
  <c r="AA1741" i="1" s="1"/>
  <c r="AH1741" i="1" s="1"/>
  <c r="I1742" i="1"/>
  <c r="H1742" i="1" s="1"/>
  <c r="Y1741" i="1"/>
  <c r="C1742" i="1"/>
  <c r="AJ1742" i="1"/>
  <c r="M1727" i="1"/>
  <c r="N1727" i="1" s="1"/>
  <c r="P1727" i="1"/>
  <c r="Q1727" i="1"/>
  <c r="L1728" i="1"/>
  <c r="AB1747" i="1"/>
  <c r="K1742" i="1"/>
  <c r="A1743" i="1"/>
  <c r="X1742" i="1"/>
  <c r="F1725" i="1"/>
  <c r="O1725" i="1" s="1"/>
  <c r="R1725" i="1" s="1"/>
  <c r="AC1726" i="1"/>
  <c r="AE1726" i="1" s="1"/>
  <c r="G1726" i="1"/>
  <c r="J1725" i="1" l="1"/>
  <c r="F1726" i="1"/>
  <c r="J1726" i="1" s="1"/>
  <c r="AC1727" i="1"/>
  <c r="AE1727" i="1" s="1"/>
  <c r="G1727" i="1"/>
  <c r="T1723" i="1"/>
  <c r="AF1723" i="1" s="1"/>
  <c r="S1724" i="1"/>
  <c r="AB1748" i="1"/>
  <c r="Y1742" i="1"/>
  <c r="AJ1743" i="1"/>
  <c r="I1743" i="1"/>
  <c r="H1743" i="1" s="1"/>
  <c r="Z1742" i="1"/>
  <c r="AA1742" i="1" s="1"/>
  <c r="AH1742" i="1" s="1"/>
  <c r="C1743" i="1"/>
  <c r="K1743" i="1"/>
  <c r="A1744" i="1"/>
  <c r="X1743" i="1"/>
  <c r="M1728" i="1"/>
  <c r="N1728" i="1" s="1"/>
  <c r="P1728" i="1"/>
  <c r="Q1728" i="1"/>
  <c r="L1729" i="1"/>
  <c r="K1744" i="1" l="1"/>
  <c r="A1745" i="1"/>
  <c r="X1744" i="1"/>
  <c r="AB1749" i="1"/>
  <c r="F1727" i="1"/>
  <c r="O1727" i="1" s="1"/>
  <c r="R1727" i="1" s="1"/>
  <c r="M1729" i="1"/>
  <c r="N1729" i="1" s="1"/>
  <c r="P1729" i="1"/>
  <c r="Q1729" i="1"/>
  <c r="L1730" i="1"/>
  <c r="T1724" i="1"/>
  <c r="AF1724" i="1" s="1"/>
  <c r="S1725" i="1"/>
  <c r="O1726" i="1"/>
  <c r="R1726" i="1" s="1"/>
  <c r="AC1728" i="1"/>
  <c r="AE1728" i="1" s="1"/>
  <c r="G1728" i="1"/>
  <c r="Z1743" i="1"/>
  <c r="AA1743" i="1" s="1"/>
  <c r="AH1743" i="1" s="1"/>
  <c r="C1744" i="1"/>
  <c r="Y1743" i="1"/>
  <c r="AJ1744" i="1"/>
  <c r="I1744" i="1"/>
  <c r="H1744" i="1" s="1"/>
  <c r="J1727" i="1" l="1"/>
  <c r="AC1729" i="1"/>
  <c r="AE1729" i="1" s="1"/>
  <c r="G1729" i="1"/>
  <c r="K1745" i="1"/>
  <c r="X1745" i="1"/>
  <c r="A1746" i="1"/>
  <c r="M1730" i="1"/>
  <c r="N1730" i="1" s="1"/>
  <c r="P1730" i="1"/>
  <c r="Q1730" i="1"/>
  <c r="L1731" i="1"/>
  <c r="F1728" i="1"/>
  <c r="J1728" i="1" s="1"/>
  <c r="AB1750" i="1"/>
  <c r="T1725" i="1"/>
  <c r="AF1725" i="1" s="1"/>
  <c r="S1726" i="1"/>
  <c r="Y1744" i="1"/>
  <c r="AJ1745" i="1"/>
  <c r="I1745" i="1"/>
  <c r="H1745" i="1" s="1"/>
  <c r="Z1744" i="1"/>
  <c r="AA1744" i="1" s="1"/>
  <c r="AH1744" i="1" s="1"/>
  <c r="C1745" i="1"/>
  <c r="O1728" i="1" l="1"/>
  <c r="R1728" i="1" s="1"/>
  <c r="M1731" i="1"/>
  <c r="N1731" i="1" s="1"/>
  <c r="P1731" i="1"/>
  <c r="Q1731" i="1"/>
  <c r="L1732" i="1"/>
  <c r="AB1751" i="1"/>
  <c r="T1726" i="1"/>
  <c r="AF1726" i="1" s="1"/>
  <c r="S1727" i="1"/>
  <c r="K1746" i="1"/>
  <c r="A1747" i="1"/>
  <c r="X1746" i="1"/>
  <c r="F1729" i="1"/>
  <c r="J1729" i="1" s="1"/>
  <c r="AC1730" i="1"/>
  <c r="AE1730" i="1" s="1"/>
  <c r="G1730" i="1"/>
  <c r="Z1745" i="1"/>
  <c r="AA1745" i="1" s="1"/>
  <c r="AH1745" i="1" s="1"/>
  <c r="I1746" i="1"/>
  <c r="H1746" i="1" s="1"/>
  <c r="Y1745" i="1"/>
  <c r="C1746" i="1"/>
  <c r="AJ1746" i="1"/>
  <c r="O1729" i="1" l="1"/>
  <c r="R1729" i="1" s="1"/>
  <c r="K1747" i="1"/>
  <c r="A1748" i="1"/>
  <c r="X1747" i="1"/>
  <c r="T1727" i="1"/>
  <c r="AF1727" i="1" s="1"/>
  <c r="S1728" i="1"/>
  <c r="AB1752" i="1"/>
  <c r="M1732" i="1"/>
  <c r="N1732" i="1" s="1"/>
  <c r="P1732" i="1"/>
  <c r="Q1732" i="1"/>
  <c r="L1733" i="1"/>
  <c r="F1730" i="1"/>
  <c r="J1730" i="1" s="1"/>
  <c r="C1747" i="1"/>
  <c r="Y1746" i="1"/>
  <c r="AJ1747" i="1"/>
  <c r="Z1746" i="1"/>
  <c r="AA1746" i="1" s="1"/>
  <c r="AH1746" i="1" s="1"/>
  <c r="I1747" i="1"/>
  <c r="H1747" i="1" s="1"/>
  <c r="AC1731" i="1"/>
  <c r="AE1731" i="1" s="1"/>
  <c r="G1731" i="1"/>
  <c r="O1730" i="1" l="1"/>
  <c r="R1730" i="1" s="1"/>
  <c r="F1731" i="1"/>
  <c r="O1731" i="1" s="1"/>
  <c r="R1731" i="1" s="1"/>
  <c r="M1733" i="1"/>
  <c r="N1733" i="1" s="1"/>
  <c r="P1733" i="1"/>
  <c r="Q1733" i="1"/>
  <c r="L1734" i="1"/>
  <c r="AB1753" i="1"/>
  <c r="Y1747" i="1"/>
  <c r="Z1747" i="1"/>
  <c r="AA1747" i="1" s="1"/>
  <c r="AH1747" i="1" s="1"/>
  <c r="C1748" i="1"/>
  <c r="AJ1748" i="1"/>
  <c r="I1748" i="1"/>
  <c r="H1748" i="1" s="1"/>
  <c r="T1728" i="1"/>
  <c r="AF1728" i="1" s="1"/>
  <c r="S1729" i="1"/>
  <c r="A1749" i="1"/>
  <c r="X1748" i="1"/>
  <c r="K1748" i="1"/>
  <c r="AC1732" i="1"/>
  <c r="AE1732" i="1" s="1"/>
  <c r="G1732" i="1"/>
  <c r="J1731" i="1" l="1"/>
  <c r="F1732" i="1"/>
  <c r="J1732" i="1" s="1"/>
  <c r="Z1748" i="1"/>
  <c r="AA1748" i="1" s="1"/>
  <c r="AH1748" i="1" s="1"/>
  <c r="AJ1749" i="1"/>
  <c r="I1749" i="1"/>
  <c r="H1749" i="1" s="1"/>
  <c r="Y1748" i="1"/>
  <c r="C1749" i="1"/>
  <c r="X1749" i="1"/>
  <c r="K1749" i="1"/>
  <c r="A1750" i="1"/>
  <c r="AB1754" i="1"/>
  <c r="AC1733" i="1"/>
  <c r="AE1733" i="1" s="1"/>
  <c r="G1733" i="1"/>
  <c r="T1729" i="1"/>
  <c r="AF1729" i="1" s="1"/>
  <c r="S1730" i="1"/>
  <c r="M1734" i="1"/>
  <c r="N1734" i="1" s="1"/>
  <c r="P1734" i="1"/>
  <c r="Q1734" i="1"/>
  <c r="L1735" i="1"/>
  <c r="O1732" i="1" l="1"/>
  <c r="R1732" i="1" s="1"/>
  <c r="T1730" i="1"/>
  <c r="AF1730" i="1" s="1"/>
  <c r="S1731" i="1"/>
  <c r="AB1755" i="1"/>
  <c r="I1750" i="1"/>
  <c r="H1750" i="1" s="1"/>
  <c r="Y1749" i="1"/>
  <c r="C1750" i="1"/>
  <c r="Z1749" i="1"/>
  <c r="AA1749" i="1" s="1"/>
  <c r="AH1749" i="1" s="1"/>
  <c r="AJ1750" i="1"/>
  <c r="AC1734" i="1"/>
  <c r="AE1734" i="1" s="1"/>
  <c r="G1734" i="1"/>
  <c r="F1733" i="1"/>
  <c r="J1733" i="1" s="1"/>
  <c r="X1750" i="1"/>
  <c r="K1750" i="1"/>
  <c r="A1751" i="1"/>
  <c r="M1735" i="1"/>
  <c r="N1735" i="1" s="1"/>
  <c r="P1735" i="1"/>
  <c r="Q1735" i="1"/>
  <c r="L1736" i="1"/>
  <c r="O1733" i="1" l="1"/>
  <c r="R1733" i="1" s="1"/>
  <c r="AC1735" i="1"/>
  <c r="AE1735" i="1" s="1"/>
  <c r="G1735" i="1"/>
  <c r="M1736" i="1"/>
  <c r="N1736" i="1" s="1"/>
  <c r="P1736" i="1"/>
  <c r="Q1736" i="1"/>
  <c r="L1737" i="1"/>
  <c r="Y1750" i="1"/>
  <c r="I1751" i="1"/>
  <c r="H1751" i="1" s="1"/>
  <c r="Z1750" i="1"/>
  <c r="AA1750" i="1" s="1"/>
  <c r="AH1750" i="1" s="1"/>
  <c r="C1751" i="1"/>
  <c r="AJ1751" i="1"/>
  <c r="F1734" i="1"/>
  <c r="J1734" i="1" s="1"/>
  <c r="T1731" i="1"/>
  <c r="AF1731" i="1" s="1"/>
  <c r="S1732" i="1"/>
  <c r="AB1756" i="1"/>
  <c r="X1751" i="1"/>
  <c r="K1751" i="1"/>
  <c r="A1752" i="1"/>
  <c r="C1752" i="1" l="1"/>
  <c r="Y1751" i="1"/>
  <c r="AJ1752" i="1"/>
  <c r="I1752" i="1"/>
  <c r="H1752" i="1" s="1"/>
  <c r="Z1751" i="1"/>
  <c r="AA1751" i="1" s="1"/>
  <c r="AH1751" i="1" s="1"/>
  <c r="AB1757" i="1"/>
  <c r="AC1736" i="1"/>
  <c r="AE1736" i="1" s="1"/>
  <c r="G1736" i="1"/>
  <c r="F1735" i="1"/>
  <c r="O1735" i="1" s="1"/>
  <c r="R1735" i="1" s="1"/>
  <c r="O1734" i="1"/>
  <c r="R1734" i="1" s="1"/>
  <c r="X1752" i="1"/>
  <c r="K1752" i="1"/>
  <c r="A1753" i="1"/>
  <c r="T1732" i="1"/>
  <c r="AF1732" i="1" s="1"/>
  <c r="S1733" i="1"/>
  <c r="M1737" i="1"/>
  <c r="N1737" i="1" s="1"/>
  <c r="P1737" i="1"/>
  <c r="Q1737" i="1"/>
  <c r="L1738" i="1"/>
  <c r="J1735" i="1" l="1"/>
  <c r="X1753" i="1"/>
  <c r="A1754" i="1"/>
  <c r="K1753" i="1"/>
  <c r="AB1758" i="1"/>
  <c r="AC1737" i="1"/>
  <c r="AE1737" i="1" s="1"/>
  <c r="G1737" i="1"/>
  <c r="F1736" i="1"/>
  <c r="O1736" i="1" s="1"/>
  <c r="R1736" i="1" s="1"/>
  <c r="M1738" i="1"/>
  <c r="N1738" i="1" s="1"/>
  <c r="P1738" i="1"/>
  <c r="Q1738" i="1"/>
  <c r="L1739" i="1"/>
  <c r="T1733" i="1"/>
  <c r="AF1733" i="1" s="1"/>
  <c r="S1734" i="1"/>
  <c r="Z1752" i="1"/>
  <c r="AA1752" i="1" s="1"/>
  <c r="AH1752" i="1" s="1"/>
  <c r="C1753" i="1"/>
  <c r="AJ1753" i="1"/>
  <c r="I1753" i="1"/>
  <c r="H1753" i="1" s="1"/>
  <c r="Y1752" i="1"/>
  <c r="J1736" i="1" l="1"/>
  <c r="M1739" i="1"/>
  <c r="N1739" i="1" s="1"/>
  <c r="L1740" i="1"/>
  <c r="A1755" i="1"/>
  <c r="X1754" i="1"/>
  <c r="K1754" i="1"/>
  <c r="T1734" i="1"/>
  <c r="AF1734" i="1" s="1"/>
  <c r="S1735" i="1"/>
  <c r="AB1759" i="1"/>
  <c r="Z1753" i="1"/>
  <c r="AA1753" i="1" s="1"/>
  <c r="AH1753" i="1" s="1"/>
  <c r="C1754" i="1"/>
  <c r="AJ1754" i="1"/>
  <c r="I1754" i="1"/>
  <c r="H1754" i="1" s="1"/>
  <c r="Y1753" i="1"/>
  <c r="AC1738" i="1"/>
  <c r="AE1738" i="1" s="1"/>
  <c r="G1738" i="1"/>
  <c r="F1737" i="1"/>
  <c r="O1737" i="1" s="1"/>
  <c r="R1737" i="1" s="1"/>
  <c r="J1737" i="1" l="1"/>
  <c r="AB1760" i="1"/>
  <c r="T1735" i="1"/>
  <c r="AF1735" i="1" s="1"/>
  <c r="S1736" i="1"/>
  <c r="AJ1755" i="1"/>
  <c r="Y1754" i="1"/>
  <c r="I1755" i="1"/>
  <c r="H1755" i="1" s="1"/>
  <c r="Z1754" i="1"/>
  <c r="AA1754" i="1" s="1"/>
  <c r="AH1754" i="1" s="1"/>
  <c r="C1755" i="1"/>
  <c r="M1740" i="1"/>
  <c r="N1740" i="1" s="1"/>
  <c r="L1741" i="1"/>
  <c r="F1738" i="1"/>
  <c r="O1738" i="1" s="1"/>
  <c r="A1756" i="1"/>
  <c r="X1755" i="1"/>
  <c r="K1755" i="1"/>
  <c r="G1739" i="1"/>
  <c r="AC1739" i="1"/>
  <c r="AE1739" i="1" s="1"/>
  <c r="J1738" i="1" l="1"/>
  <c r="AB1761" i="1"/>
  <c r="G1740" i="1"/>
  <c r="AC1740" i="1"/>
  <c r="AE1740" i="1" s="1"/>
  <c r="F1739" i="1"/>
  <c r="O1739" i="1" s="1"/>
  <c r="Y1755" i="1"/>
  <c r="Z1755" i="1"/>
  <c r="AA1755" i="1" s="1"/>
  <c r="AH1755" i="1" s="1"/>
  <c r="C1756" i="1"/>
  <c r="AJ1756" i="1"/>
  <c r="I1756" i="1"/>
  <c r="H1756" i="1" s="1"/>
  <c r="R1738" i="1"/>
  <c r="P1739" i="1"/>
  <c r="X1756" i="1"/>
  <c r="K1756" i="1"/>
  <c r="A1757" i="1"/>
  <c r="M1741" i="1"/>
  <c r="N1741" i="1" s="1"/>
  <c r="L1742" i="1"/>
  <c r="T1736" i="1"/>
  <c r="AF1736" i="1" s="1"/>
  <c r="S1737" i="1"/>
  <c r="F1740" i="1" l="1"/>
  <c r="O1740" i="1" s="1"/>
  <c r="M1742" i="1"/>
  <c r="N1742" i="1" s="1"/>
  <c r="L1743" i="1"/>
  <c r="A1758" i="1"/>
  <c r="K1757" i="1"/>
  <c r="X1757" i="1"/>
  <c r="T1737" i="1"/>
  <c r="AF1737" i="1" s="1"/>
  <c r="S1738" i="1"/>
  <c r="AJ1757" i="1"/>
  <c r="Y1756" i="1"/>
  <c r="I1757" i="1"/>
  <c r="H1757" i="1" s="1"/>
  <c r="Z1756" i="1"/>
  <c r="AA1756" i="1" s="1"/>
  <c r="AH1756" i="1" s="1"/>
  <c r="C1757" i="1"/>
  <c r="Q1739" i="1"/>
  <c r="Q1740" i="1" s="1"/>
  <c r="Q1741" i="1" s="1"/>
  <c r="Q1742" i="1" s="1"/>
  <c r="P1740" i="1"/>
  <c r="P1741" i="1" s="1"/>
  <c r="P1742" i="1" s="1"/>
  <c r="J1739" i="1"/>
  <c r="AB1762" i="1"/>
  <c r="G1741" i="1"/>
  <c r="AC1741" i="1"/>
  <c r="AE1741" i="1" s="1"/>
  <c r="J1740" i="1" l="1"/>
  <c r="F1741" i="1"/>
  <c r="O1741" i="1" s="1"/>
  <c r="R1741" i="1" s="1"/>
  <c r="T1738" i="1"/>
  <c r="S1739" i="1"/>
  <c r="G1742" i="1"/>
  <c r="AC1742" i="1"/>
  <c r="AE1742" i="1" s="1"/>
  <c r="R1740" i="1"/>
  <c r="X1758" i="1"/>
  <c r="K1758" i="1"/>
  <c r="A1759" i="1"/>
  <c r="AB1763" i="1"/>
  <c r="Z1757" i="1"/>
  <c r="AA1757" i="1" s="1"/>
  <c r="AH1757" i="1" s="1"/>
  <c r="C1758" i="1"/>
  <c r="AJ1758" i="1"/>
  <c r="I1758" i="1"/>
  <c r="H1758" i="1" s="1"/>
  <c r="Y1757" i="1"/>
  <c r="M1743" i="1"/>
  <c r="N1743" i="1" s="1"/>
  <c r="P1743" i="1"/>
  <c r="Q1743" i="1"/>
  <c r="L1744" i="1"/>
  <c r="R1739" i="1"/>
  <c r="J1741" i="1" l="1"/>
  <c r="G1743" i="1"/>
  <c r="AC1743" i="1"/>
  <c r="AE1743" i="1" s="1"/>
  <c r="X1759" i="1"/>
  <c r="K1759" i="1"/>
  <c r="A1760" i="1"/>
  <c r="T1739" i="1"/>
  <c r="AF1739" i="1" s="1"/>
  <c r="S1740" i="1"/>
  <c r="M1744" i="1"/>
  <c r="N1744" i="1" s="1"/>
  <c r="P1744" i="1"/>
  <c r="Q1744" i="1"/>
  <c r="L1745" i="1"/>
  <c r="AB1764" i="1"/>
  <c r="Z1758" i="1"/>
  <c r="AA1758" i="1" s="1"/>
  <c r="AH1758" i="1" s="1"/>
  <c r="C1759" i="1"/>
  <c r="AJ1759" i="1"/>
  <c r="Y1758" i="1"/>
  <c r="I1759" i="1"/>
  <c r="H1759" i="1" s="1"/>
  <c r="F1742" i="1"/>
  <c r="O1742" i="1" s="1"/>
  <c r="R1742" i="1" s="1"/>
  <c r="AF1738" i="1"/>
  <c r="AA1738" i="1"/>
  <c r="AH1738" i="1" l="1"/>
  <c r="AC1744" i="1"/>
  <c r="AE1744" i="1" s="1"/>
  <c r="G1744" i="1"/>
  <c r="K1760" i="1"/>
  <c r="A1761" i="1"/>
  <c r="X1760" i="1"/>
  <c r="F1743" i="1"/>
  <c r="J1743" i="1" s="1"/>
  <c r="M1745" i="1"/>
  <c r="N1745" i="1" s="1"/>
  <c r="P1745" i="1"/>
  <c r="Q1745" i="1"/>
  <c r="L1746" i="1"/>
  <c r="AB1765" i="1"/>
  <c r="T1740" i="1"/>
  <c r="AF1740" i="1" s="1"/>
  <c r="S1741" i="1"/>
  <c r="Y1759" i="1"/>
  <c r="I1760" i="1"/>
  <c r="H1760" i="1" s="1"/>
  <c r="Z1759" i="1"/>
  <c r="AA1759" i="1" s="1"/>
  <c r="AH1759" i="1" s="1"/>
  <c r="C1760" i="1"/>
  <c r="AJ1760" i="1"/>
  <c r="J1742" i="1"/>
  <c r="O1743" i="1" l="1"/>
  <c r="R1743" i="1" s="1"/>
  <c r="T1741" i="1"/>
  <c r="AF1741" i="1" s="1"/>
  <c r="S1742" i="1"/>
  <c r="AC1745" i="1"/>
  <c r="AE1745" i="1" s="1"/>
  <c r="G1745" i="1"/>
  <c r="C1761" i="1"/>
  <c r="Y1760" i="1"/>
  <c r="AJ1761" i="1"/>
  <c r="I1761" i="1"/>
  <c r="H1761" i="1" s="1"/>
  <c r="Z1760" i="1"/>
  <c r="AA1760" i="1" s="1"/>
  <c r="AH1760" i="1" s="1"/>
  <c r="F1744" i="1"/>
  <c r="O1744" i="1" s="1"/>
  <c r="R1744" i="1" s="1"/>
  <c r="M1746" i="1"/>
  <c r="N1746" i="1" s="1"/>
  <c r="P1746" i="1"/>
  <c r="Q1746" i="1"/>
  <c r="L1747" i="1"/>
  <c r="K1761" i="1"/>
  <c r="A1762" i="1"/>
  <c r="X1761" i="1"/>
  <c r="AB1766" i="1"/>
  <c r="AC1746" i="1" l="1"/>
  <c r="AE1746" i="1" s="1"/>
  <c r="G1746" i="1"/>
  <c r="J1744" i="1"/>
  <c r="M1747" i="1"/>
  <c r="N1747" i="1" s="1"/>
  <c r="P1747" i="1"/>
  <c r="Q1747" i="1"/>
  <c r="L1748" i="1"/>
  <c r="F1745" i="1"/>
  <c r="J1745" i="1" s="1"/>
  <c r="T1742" i="1"/>
  <c r="AF1742" i="1" s="1"/>
  <c r="S1743" i="1"/>
  <c r="AB1767" i="1"/>
  <c r="Y1761" i="1"/>
  <c r="AJ1762" i="1"/>
  <c r="Z1761" i="1"/>
  <c r="AA1761" i="1" s="1"/>
  <c r="AH1761" i="1" s="1"/>
  <c r="I1762" i="1"/>
  <c r="H1762" i="1" s="1"/>
  <c r="C1762" i="1"/>
  <c r="X1762" i="1"/>
  <c r="K1762" i="1"/>
  <c r="A1763" i="1"/>
  <c r="X1763" i="1" l="1"/>
  <c r="K1763" i="1"/>
  <c r="A1764" i="1"/>
  <c r="T1743" i="1"/>
  <c r="AF1743" i="1" s="1"/>
  <c r="S1744" i="1"/>
  <c r="M1748" i="1"/>
  <c r="N1748" i="1" s="1"/>
  <c r="P1748" i="1"/>
  <c r="Q1748" i="1"/>
  <c r="L1749" i="1"/>
  <c r="AB1768" i="1"/>
  <c r="O1745" i="1"/>
  <c r="R1745" i="1" s="1"/>
  <c r="F1746" i="1"/>
  <c r="O1746" i="1" s="1"/>
  <c r="R1746" i="1" s="1"/>
  <c r="AJ1763" i="1"/>
  <c r="Y1762" i="1"/>
  <c r="I1763" i="1"/>
  <c r="H1763" i="1" s="1"/>
  <c r="Z1762" i="1"/>
  <c r="AA1762" i="1" s="1"/>
  <c r="AH1762" i="1" s="1"/>
  <c r="C1763" i="1"/>
  <c r="G1747" i="1"/>
  <c r="AC1747" i="1"/>
  <c r="AE1747" i="1" s="1"/>
  <c r="J1746" i="1" l="1"/>
  <c r="AC1748" i="1"/>
  <c r="AE1748" i="1" s="1"/>
  <c r="G1748" i="1"/>
  <c r="T1744" i="1"/>
  <c r="AF1744" i="1" s="1"/>
  <c r="S1745" i="1"/>
  <c r="M1749" i="1"/>
  <c r="N1749" i="1" s="1"/>
  <c r="P1749" i="1"/>
  <c r="Q1749" i="1"/>
  <c r="L1750" i="1"/>
  <c r="Y1763" i="1"/>
  <c r="C1764" i="1"/>
  <c r="AJ1764" i="1"/>
  <c r="Z1763" i="1"/>
  <c r="AA1763" i="1" s="1"/>
  <c r="AH1763" i="1" s="1"/>
  <c r="I1764" i="1"/>
  <c r="H1764" i="1" s="1"/>
  <c r="F1747" i="1"/>
  <c r="O1747" i="1" s="1"/>
  <c r="R1747" i="1" s="1"/>
  <c r="AB1769" i="1"/>
  <c r="X1764" i="1"/>
  <c r="K1764" i="1"/>
  <c r="A1765" i="1"/>
  <c r="J1747" i="1" l="1"/>
  <c r="AC1749" i="1"/>
  <c r="AE1749" i="1" s="1"/>
  <c r="G1749" i="1"/>
  <c r="T1745" i="1"/>
  <c r="AF1745" i="1" s="1"/>
  <c r="S1746" i="1"/>
  <c r="K1765" i="1"/>
  <c r="A1766" i="1"/>
  <c r="X1765" i="1"/>
  <c r="AB1770" i="1"/>
  <c r="M1750" i="1"/>
  <c r="N1750" i="1" s="1"/>
  <c r="P1750" i="1"/>
  <c r="Q1750" i="1"/>
  <c r="L1751" i="1"/>
  <c r="F1748" i="1"/>
  <c r="J1748" i="1" s="1"/>
  <c r="AJ1765" i="1"/>
  <c r="Y1764" i="1"/>
  <c r="I1765" i="1"/>
  <c r="H1765" i="1" s="1"/>
  <c r="Z1764" i="1"/>
  <c r="AA1764" i="1" s="1"/>
  <c r="AH1764" i="1" s="1"/>
  <c r="C1765" i="1"/>
  <c r="O1748" i="1" l="1"/>
  <c r="R1748" i="1" s="1"/>
  <c r="T1746" i="1"/>
  <c r="AF1746" i="1" s="1"/>
  <c r="S1747" i="1"/>
  <c r="Z1765" i="1"/>
  <c r="AA1765" i="1" s="1"/>
  <c r="AH1765" i="1" s="1"/>
  <c r="C1766" i="1"/>
  <c r="Y1765" i="1"/>
  <c r="AJ1766" i="1"/>
  <c r="I1766" i="1"/>
  <c r="H1766" i="1" s="1"/>
  <c r="AC1750" i="1"/>
  <c r="AE1750" i="1" s="1"/>
  <c r="G1750" i="1"/>
  <c r="F1749" i="1"/>
  <c r="O1749" i="1" s="1"/>
  <c r="R1749" i="1" s="1"/>
  <c r="M1751" i="1"/>
  <c r="N1751" i="1" s="1"/>
  <c r="P1751" i="1"/>
  <c r="Q1751" i="1"/>
  <c r="L1752" i="1"/>
  <c r="AB1771" i="1"/>
  <c r="K1766" i="1"/>
  <c r="A1767" i="1"/>
  <c r="X1766" i="1"/>
  <c r="Z1766" i="1" l="1"/>
  <c r="AA1766" i="1" s="1"/>
  <c r="AH1766" i="1" s="1"/>
  <c r="C1767" i="1"/>
  <c r="AJ1767" i="1"/>
  <c r="I1767" i="1"/>
  <c r="H1767" i="1" s="1"/>
  <c r="Y1766" i="1"/>
  <c r="X1767" i="1"/>
  <c r="K1767" i="1"/>
  <c r="A1768" i="1"/>
  <c r="M1752" i="1"/>
  <c r="N1752" i="1" s="1"/>
  <c r="P1752" i="1"/>
  <c r="Q1752" i="1"/>
  <c r="L1753" i="1"/>
  <c r="J1749" i="1"/>
  <c r="AB1772" i="1"/>
  <c r="F1750" i="1"/>
  <c r="J1750" i="1" s="1"/>
  <c r="AC1751" i="1"/>
  <c r="AE1751" i="1" s="1"/>
  <c r="G1751" i="1"/>
  <c r="T1747" i="1"/>
  <c r="AF1747" i="1" s="1"/>
  <c r="S1748" i="1"/>
  <c r="T1748" i="1" l="1"/>
  <c r="AF1748" i="1" s="1"/>
  <c r="S1749" i="1"/>
  <c r="Y1767" i="1"/>
  <c r="AJ1768" i="1"/>
  <c r="I1768" i="1"/>
  <c r="H1768" i="1" s="1"/>
  <c r="Z1767" i="1"/>
  <c r="AA1767" i="1" s="1"/>
  <c r="AH1767" i="1" s="1"/>
  <c r="C1768" i="1"/>
  <c r="AC1752" i="1"/>
  <c r="AE1752" i="1" s="1"/>
  <c r="G1752" i="1"/>
  <c r="AB1773" i="1"/>
  <c r="O1750" i="1"/>
  <c r="R1750" i="1" s="1"/>
  <c r="M1753" i="1"/>
  <c r="N1753" i="1" s="1"/>
  <c r="P1753" i="1"/>
  <c r="Q1753" i="1"/>
  <c r="L1754" i="1"/>
  <c r="X1768" i="1"/>
  <c r="K1768" i="1"/>
  <c r="A1769" i="1"/>
  <c r="F1751" i="1"/>
  <c r="O1751" i="1" s="1"/>
  <c r="R1751" i="1" s="1"/>
  <c r="J1751" i="1" l="1"/>
  <c r="Y1768" i="1"/>
  <c r="AJ1769" i="1"/>
  <c r="I1769" i="1"/>
  <c r="H1769" i="1" s="1"/>
  <c r="Z1768" i="1"/>
  <c r="C1769" i="1"/>
  <c r="AC1753" i="1"/>
  <c r="AE1753" i="1" s="1"/>
  <c r="G1753" i="1"/>
  <c r="F1752" i="1"/>
  <c r="J1752" i="1" s="1"/>
  <c r="T1749" i="1"/>
  <c r="AF1749" i="1" s="1"/>
  <c r="S1750" i="1"/>
  <c r="A1770" i="1"/>
  <c r="X1769" i="1"/>
  <c r="K1769" i="1"/>
  <c r="M1754" i="1"/>
  <c r="N1754" i="1" s="1"/>
  <c r="P1754" i="1"/>
  <c r="Q1754" i="1"/>
  <c r="L1755" i="1"/>
  <c r="AB1774" i="1"/>
  <c r="O1752" i="1" l="1"/>
  <c r="R1752" i="1" s="1"/>
  <c r="AB1775" i="1"/>
  <c r="M1755" i="1"/>
  <c r="N1755" i="1" s="1"/>
  <c r="P1755" i="1"/>
  <c r="Q1755" i="1"/>
  <c r="L1756" i="1"/>
  <c r="T1750" i="1"/>
  <c r="AF1750" i="1" s="1"/>
  <c r="S1751" i="1"/>
  <c r="C1770" i="1"/>
  <c r="AJ1770" i="1"/>
  <c r="Y1769" i="1"/>
  <c r="I1770" i="1"/>
  <c r="H1770" i="1" s="1"/>
  <c r="Z1769" i="1"/>
  <c r="AA1769" i="1" s="1"/>
  <c r="AH1769" i="1" s="1"/>
  <c r="F1753" i="1"/>
  <c r="O1753" i="1" s="1"/>
  <c r="R1753" i="1" s="1"/>
  <c r="A1771" i="1"/>
  <c r="X1770" i="1"/>
  <c r="K1770" i="1"/>
  <c r="AC1754" i="1"/>
  <c r="AE1754" i="1" s="1"/>
  <c r="G1754" i="1"/>
  <c r="J1753" i="1" l="1"/>
  <c r="AC1755" i="1"/>
  <c r="AE1755" i="1" s="1"/>
  <c r="G1755" i="1"/>
  <c r="M1756" i="1"/>
  <c r="N1756" i="1" s="1"/>
  <c r="P1756" i="1"/>
  <c r="Q1756" i="1"/>
  <c r="L1757" i="1"/>
  <c r="F1754" i="1"/>
  <c r="J1754" i="1" s="1"/>
  <c r="Y1770" i="1"/>
  <c r="C1771" i="1"/>
  <c r="Z1770" i="1"/>
  <c r="AA1770" i="1" s="1"/>
  <c r="AH1770" i="1" s="1"/>
  <c r="AJ1771" i="1"/>
  <c r="I1771" i="1"/>
  <c r="H1771" i="1" s="1"/>
  <c r="AB1776" i="1"/>
  <c r="X1771" i="1"/>
  <c r="K1771" i="1"/>
  <c r="A1772" i="1"/>
  <c r="T1751" i="1"/>
  <c r="AF1751" i="1" s="1"/>
  <c r="S1752" i="1"/>
  <c r="O1754" i="1" l="1"/>
  <c r="R1754" i="1" s="1"/>
  <c r="T1752" i="1"/>
  <c r="AF1752" i="1" s="1"/>
  <c r="S1753" i="1"/>
  <c r="AC1756" i="1"/>
  <c r="AE1756" i="1" s="1"/>
  <c r="G1756" i="1"/>
  <c r="Z1771" i="1"/>
  <c r="AA1771" i="1" s="1"/>
  <c r="AH1771" i="1" s="1"/>
  <c r="I1772" i="1"/>
  <c r="H1772" i="1" s="1"/>
  <c r="Y1771" i="1"/>
  <c r="C1772" i="1"/>
  <c r="AJ1772" i="1"/>
  <c r="AB1777" i="1"/>
  <c r="M1757" i="1"/>
  <c r="N1757" i="1" s="1"/>
  <c r="P1757" i="1"/>
  <c r="Q1757" i="1"/>
  <c r="L1758" i="1"/>
  <c r="F1755" i="1"/>
  <c r="O1755" i="1" s="1"/>
  <c r="R1755" i="1" s="1"/>
  <c r="K1772" i="1"/>
  <c r="A1773" i="1"/>
  <c r="X1772" i="1"/>
  <c r="C1773" i="1" l="1"/>
  <c r="AJ1773" i="1"/>
  <c r="Y1772" i="1"/>
  <c r="I1773" i="1"/>
  <c r="H1773" i="1" s="1"/>
  <c r="Z1772" i="1"/>
  <c r="AA1772" i="1" s="1"/>
  <c r="AH1772" i="1" s="1"/>
  <c r="M1758" i="1"/>
  <c r="N1758" i="1" s="1"/>
  <c r="P1758" i="1"/>
  <c r="Q1758" i="1"/>
  <c r="L1759" i="1"/>
  <c r="AB1778" i="1"/>
  <c r="X1773" i="1"/>
  <c r="K1773" i="1"/>
  <c r="A1774" i="1"/>
  <c r="J1755" i="1"/>
  <c r="T1753" i="1"/>
  <c r="AF1753" i="1" s="1"/>
  <c r="S1754" i="1"/>
  <c r="AC1757" i="1"/>
  <c r="AE1757" i="1" s="1"/>
  <c r="G1757" i="1"/>
  <c r="F1756" i="1"/>
  <c r="O1756" i="1" s="1"/>
  <c r="R1756" i="1" s="1"/>
  <c r="J1756" i="1" l="1"/>
  <c r="T1754" i="1"/>
  <c r="AF1754" i="1" s="1"/>
  <c r="S1755" i="1"/>
  <c r="K1774" i="1"/>
  <c r="A1775" i="1"/>
  <c r="X1774" i="1"/>
  <c r="AC1758" i="1"/>
  <c r="AE1758" i="1" s="1"/>
  <c r="G1758" i="1"/>
  <c r="Z1773" i="1"/>
  <c r="AA1773" i="1" s="1"/>
  <c r="AH1773" i="1" s="1"/>
  <c r="I1774" i="1"/>
  <c r="H1774" i="1" s="1"/>
  <c r="C1774" i="1"/>
  <c r="Y1773" i="1"/>
  <c r="AJ1774" i="1"/>
  <c r="M1759" i="1"/>
  <c r="N1759" i="1" s="1"/>
  <c r="P1759" i="1"/>
  <c r="Q1759" i="1"/>
  <c r="L1760" i="1"/>
  <c r="AB1779" i="1"/>
  <c r="F1757" i="1"/>
  <c r="O1757" i="1" s="1"/>
  <c r="R1757" i="1" s="1"/>
  <c r="J1757" i="1" l="1"/>
  <c r="M1760" i="1"/>
  <c r="N1760" i="1" s="1"/>
  <c r="P1760" i="1"/>
  <c r="Q1760" i="1"/>
  <c r="L1761" i="1"/>
  <c r="AB1780" i="1"/>
  <c r="T1755" i="1"/>
  <c r="AF1755" i="1" s="1"/>
  <c r="S1756" i="1"/>
  <c r="Z1774" i="1"/>
  <c r="AA1774" i="1" s="1"/>
  <c r="AH1774" i="1" s="1"/>
  <c r="C1775" i="1"/>
  <c r="AJ1775" i="1"/>
  <c r="Y1774" i="1"/>
  <c r="I1775" i="1"/>
  <c r="H1775" i="1" s="1"/>
  <c r="AC1759" i="1"/>
  <c r="AE1759" i="1" s="1"/>
  <c r="G1759" i="1"/>
  <c r="F1758" i="1"/>
  <c r="J1758" i="1" s="1"/>
  <c r="K1775" i="1"/>
  <c r="A1776" i="1"/>
  <c r="X1775" i="1"/>
  <c r="O1758" i="1" l="1"/>
  <c r="R1758" i="1" s="1"/>
  <c r="F1759" i="1"/>
  <c r="J1759" i="1" s="1"/>
  <c r="AJ1776" i="1"/>
  <c r="Y1775" i="1"/>
  <c r="I1776" i="1"/>
  <c r="H1776" i="1" s="1"/>
  <c r="Z1775" i="1"/>
  <c r="AA1775" i="1" s="1"/>
  <c r="AH1775" i="1" s="1"/>
  <c r="C1776" i="1"/>
  <c r="K1776" i="1"/>
  <c r="X1776" i="1"/>
  <c r="A1777" i="1"/>
  <c r="AC1760" i="1"/>
  <c r="AE1760" i="1" s="1"/>
  <c r="G1760" i="1"/>
  <c r="AB1781" i="1"/>
  <c r="T1756" i="1"/>
  <c r="AF1756" i="1" s="1"/>
  <c r="S1757" i="1"/>
  <c r="M1761" i="1"/>
  <c r="N1761" i="1" s="1"/>
  <c r="P1761" i="1"/>
  <c r="Q1761" i="1"/>
  <c r="L1762" i="1"/>
  <c r="AC1761" i="1" l="1"/>
  <c r="AE1761" i="1" s="1"/>
  <c r="G1761" i="1"/>
  <c r="F1760" i="1"/>
  <c r="O1760" i="1" s="1"/>
  <c r="R1760" i="1" s="1"/>
  <c r="K1777" i="1"/>
  <c r="A1778" i="1"/>
  <c r="X1777" i="1"/>
  <c r="T1757" i="1"/>
  <c r="AF1757" i="1" s="1"/>
  <c r="S1758" i="1"/>
  <c r="AJ1777" i="1"/>
  <c r="Y1776" i="1"/>
  <c r="I1777" i="1"/>
  <c r="H1777" i="1" s="1"/>
  <c r="Z1776" i="1"/>
  <c r="AA1776" i="1" s="1"/>
  <c r="AH1776" i="1" s="1"/>
  <c r="C1777" i="1"/>
  <c r="M1762" i="1"/>
  <c r="N1762" i="1" s="1"/>
  <c r="P1762" i="1"/>
  <c r="Q1762" i="1"/>
  <c r="L1763" i="1"/>
  <c r="AB1782" i="1"/>
  <c r="O1759" i="1"/>
  <c r="R1759" i="1" s="1"/>
  <c r="M1763" i="1" l="1"/>
  <c r="N1763" i="1" s="1"/>
  <c r="P1763" i="1"/>
  <c r="Q1763" i="1"/>
  <c r="L1764" i="1"/>
  <c r="T1758" i="1"/>
  <c r="AF1758" i="1" s="1"/>
  <c r="S1759" i="1"/>
  <c r="F1761" i="1"/>
  <c r="J1761" i="1" s="1"/>
  <c r="AB1783" i="1"/>
  <c r="Z1777" i="1"/>
  <c r="AA1777" i="1" s="1"/>
  <c r="AH1777" i="1" s="1"/>
  <c r="I1778" i="1"/>
  <c r="H1778" i="1" s="1"/>
  <c r="Y1777" i="1"/>
  <c r="C1778" i="1"/>
  <c r="AJ1778" i="1"/>
  <c r="J1760" i="1"/>
  <c r="AC1762" i="1"/>
  <c r="AE1762" i="1" s="1"/>
  <c r="G1762" i="1"/>
  <c r="K1778" i="1"/>
  <c r="X1778" i="1"/>
  <c r="A1779" i="1"/>
  <c r="O1761" i="1" l="1"/>
  <c r="R1761" i="1" s="1"/>
  <c r="X1779" i="1"/>
  <c r="A1780" i="1"/>
  <c r="K1779" i="1"/>
  <c r="AB1784" i="1"/>
  <c r="AC1763" i="1"/>
  <c r="AE1763" i="1" s="1"/>
  <c r="G1763" i="1"/>
  <c r="I1779" i="1"/>
  <c r="H1779" i="1" s="1"/>
  <c r="Z1778" i="1"/>
  <c r="AA1778" i="1" s="1"/>
  <c r="AH1778" i="1" s="1"/>
  <c r="C1779" i="1"/>
  <c r="AJ1779" i="1"/>
  <c r="Y1778" i="1"/>
  <c r="F1762" i="1"/>
  <c r="O1762" i="1" s="1"/>
  <c r="R1762" i="1" s="1"/>
  <c r="T1759" i="1"/>
  <c r="AF1759" i="1" s="1"/>
  <c r="S1760" i="1"/>
  <c r="M1764" i="1"/>
  <c r="N1764" i="1" s="1"/>
  <c r="P1764" i="1"/>
  <c r="Q1764" i="1"/>
  <c r="L1765" i="1"/>
  <c r="J1762" i="1" l="1"/>
  <c r="AC1764" i="1"/>
  <c r="AE1764" i="1" s="1"/>
  <c r="G1764" i="1"/>
  <c r="F1763" i="1"/>
  <c r="O1763" i="1" s="1"/>
  <c r="R1763" i="1" s="1"/>
  <c r="A1781" i="1"/>
  <c r="X1780" i="1"/>
  <c r="K1780" i="1"/>
  <c r="T1760" i="1"/>
  <c r="AF1760" i="1" s="1"/>
  <c r="S1761" i="1"/>
  <c r="AB1785" i="1"/>
  <c r="Y1779" i="1"/>
  <c r="I1780" i="1"/>
  <c r="H1780" i="1" s="1"/>
  <c r="Z1779" i="1"/>
  <c r="AA1779" i="1" s="1"/>
  <c r="AH1779" i="1" s="1"/>
  <c r="C1780" i="1"/>
  <c r="AJ1780" i="1"/>
  <c r="M1765" i="1"/>
  <c r="N1765" i="1" s="1"/>
  <c r="P1765" i="1"/>
  <c r="Q1765" i="1"/>
  <c r="L1766" i="1"/>
  <c r="J1763" i="1" l="1"/>
  <c r="AB1786" i="1"/>
  <c r="T1761" i="1"/>
  <c r="AF1761" i="1" s="1"/>
  <c r="S1762" i="1"/>
  <c r="AJ1781" i="1"/>
  <c r="Y1780" i="1"/>
  <c r="I1781" i="1"/>
  <c r="H1781" i="1" s="1"/>
  <c r="Z1780" i="1"/>
  <c r="AA1780" i="1" s="1"/>
  <c r="AH1780" i="1" s="1"/>
  <c r="C1781" i="1"/>
  <c r="AC1765" i="1"/>
  <c r="AE1765" i="1" s="1"/>
  <c r="G1765" i="1"/>
  <c r="M1766" i="1"/>
  <c r="N1766" i="1" s="1"/>
  <c r="P1766" i="1"/>
  <c r="Q1766" i="1"/>
  <c r="L1767" i="1"/>
  <c r="K1781" i="1"/>
  <c r="X1781" i="1"/>
  <c r="A1782" i="1"/>
  <c r="F1764" i="1"/>
  <c r="O1764" i="1" s="1"/>
  <c r="R1764" i="1" s="1"/>
  <c r="J1764" i="1" l="1"/>
  <c r="AC1766" i="1"/>
  <c r="AE1766" i="1" s="1"/>
  <c r="G1766" i="1"/>
  <c r="X1782" i="1"/>
  <c r="K1782" i="1"/>
  <c r="A1783" i="1"/>
  <c r="M1767" i="1"/>
  <c r="N1767" i="1" s="1"/>
  <c r="P1767" i="1"/>
  <c r="Q1767" i="1"/>
  <c r="L1768" i="1"/>
  <c r="F1765" i="1"/>
  <c r="O1765" i="1" s="1"/>
  <c r="R1765" i="1" s="1"/>
  <c r="Z1781" i="1"/>
  <c r="AA1781" i="1" s="1"/>
  <c r="AH1781" i="1" s="1"/>
  <c r="AJ1782" i="1"/>
  <c r="I1782" i="1"/>
  <c r="H1782" i="1" s="1"/>
  <c r="Y1781" i="1"/>
  <c r="C1782" i="1"/>
  <c r="T1762" i="1"/>
  <c r="AF1762" i="1" s="1"/>
  <c r="S1763" i="1"/>
  <c r="AB1787" i="1"/>
  <c r="T1763" i="1" l="1"/>
  <c r="AF1763" i="1" s="1"/>
  <c r="S1764" i="1"/>
  <c r="J1765" i="1"/>
  <c r="I1783" i="1"/>
  <c r="H1783" i="1" s="1"/>
  <c r="Y1782" i="1"/>
  <c r="Z1782" i="1"/>
  <c r="AA1782" i="1" s="1"/>
  <c r="AH1782" i="1" s="1"/>
  <c r="C1783" i="1"/>
  <c r="AJ1783" i="1"/>
  <c r="F1766" i="1"/>
  <c r="J1766" i="1" s="1"/>
  <c r="AC1767" i="1"/>
  <c r="AE1767" i="1" s="1"/>
  <c r="G1767" i="1"/>
  <c r="M1768" i="1"/>
  <c r="N1768" i="1" s="1"/>
  <c r="P1768" i="1"/>
  <c r="Q1768" i="1"/>
  <c r="L1769" i="1"/>
  <c r="X1783" i="1"/>
  <c r="A1784" i="1"/>
  <c r="K1783" i="1"/>
  <c r="AB1788" i="1"/>
  <c r="X1784" i="1" l="1"/>
  <c r="K1784" i="1"/>
  <c r="A1785" i="1"/>
  <c r="F1767" i="1"/>
  <c r="O1767" i="1" s="1"/>
  <c r="R1767" i="1" s="1"/>
  <c r="AB1789" i="1"/>
  <c r="Z1783" i="1"/>
  <c r="AA1783" i="1" s="1"/>
  <c r="AH1783" i="1" s="1"/>
  <c r="I1784" i="1"/>
  <c r="H1784" i="1" s="1"/>
  <c r="C1784" i="1"/>
  <c r="AJ1784" i="1"/>
  <c r="Y1783" i="1"/>
  <c r="M1769" i="1"/>
  <c r="N1769" i="1" s="1"/>
  <c r="L1770" i="1"/>
  <c r="O1766" i="1"/>
  <c r="R1766" i="1" s="1"/>
  <c r="T1764" i="1"/>
  <c r="AF1764" i="1" s="1"/>
  <c r="S1765" i="1"/>
  <c r="AC1768" i="1"/>
  <c r="AE1768" i="1" s="1"/>
  <c r="G1768" i="1"/>
  <c r="F1768" i="1" l="1"/>
  <c r="J1768" i="1" s="1"/>
  <c r="T1765" i="1"/>
  <c r="AF1765" i="1" s="1"/>
  <c r="S1766" i="1"/>
  <c r="J1767" i="1"/>
  <c r="AJ1785" i="1"/>
  <c r="Y1784" i="1"/>
  <c r="I1785" i="1"/>
  <c r="H1785" i="1" s="1"/>
  <c r="Z1784" i="1"/>
  <c r="AA1784" i="1" s="1"/>
  <c r="AH1784" i="1" s="1"/>
  <c r="C1785" i="1"/>
  <c r="G1769" i="1"/>
  <c r="AC1769" i="1"/>
  <c r="AE1769" i="1" s="1"/>
  <c r="M1770" i="1"/>
  <c r="N1770" i="1" s="1"/>
  <c r="L1771" i="1"/>
  <c r="AB1790" i="1"/>
  <c r="K1785" i="1"/>
  <c r="X1785" i="1"/>
  <c r="A1786" i="1"/>
  <c r="O1768" i="1" l="1"/>
  <c r="R1768" i="1" s="1"/>
  <c r="AB1791" i="1"/>
  <c r="X1786" i="1"/>
  <c r="K1786" i="1"/>
  <c r="A1787" i="1"/>
  <c r="T1766" i="1"/>
  <c r="AF1766" i="1" s="1"/>
  <c r="S1767" i="1"/>
  <c r="AC1770" i="1"/>
  <c r="AE1770" i="1" s="1"/>
  <c r="G1770" i="1"/>
  <c r="M1771" i="1"/>
  <c r="N1771" i="1" s="1"/>
  <c r="AC1771" i="1" s="1"/>
  <c r="AE1771" i="1" s="1"/>
  <c r="L1772" i="1"/>
  <c r="Z1785" i="1"/>
  <c r="AA1785" i="1" s="1"/>
  <c r="AH1785" i="1" s="1"/>
  <c r="C1786" i="1"/>
  <c r="AJ1786" i="1"/>
  <c r="Y1785" i="1"/>
  <c r="I1786" i="1"/>
  <c r="H1786" i="1" s="1"/>
  <c r="F1769" i="1"/>
  <c r="O1769" i="1" s="1"/>
  <c r="P1769" i="1" l="1"/>
  <c r="Q1769" i="1" s="1"/>
  <c r="Q1770" i="1" s="1"/>
  <c r="Q1771" i="1" s="1"/>
  <c r="Q1772" i="1" s="1"/>
  <c r="J1769" i="1"/>
  <c r="G1771" i="1"/>
  <c r="F1770" i="1"/>
  <c r="O1770" i="1" s="1"/>
  <c r="Y1786" i="1"/>
  <c r="I1787" i="1"/>
  <c r="H1787" i="1" s="1"/>
  <c r="Z1786" i="1"/>
  <c r="AA1786" i="1" s="1"/>
  <c r="AH1786" i="1" s="1"/>
  <c r="C1787" i="1"/>
  <c r="AJ1787" i="1"/>
  <c r="M1772" i="1"/>
  <c r="N1772" i="1" s="1"/>
  <c r="L1773" i="1"/>
  <c r="T1767" i="1"/>
  <c r="AF1767" i="1" s="1"/>
  <c r="S1768" i="1"/>
  <c r="A1788" i="1"/>
  <c r="X1787" i="1"/>
  <c r="K1787" i="1"/>
  <c r="AB1792" i="1"/>
  <c r="P1770" i="1" l="1"/>
  <c r="P1771" i="1" s="1"/>
  <c r="P1772" i="1" s="1"/>
  <c r="P1773" i="1" s="1"/>
  <c r="R1770" i="1"/>
  <c r="T1768" i="1"/>
  <c r="S1769" i="1"/>
  <c r="M1773" i="1"/>
  <c r="N1773" i="1" s="1"/>
  <c r="Q1773" i="1"/>
  <c r="L1774" i="1"/>
  <c r="J1770" i="1"/>
  <c r="AJ1788" i="1"/>
  <c r="Y1787" i="1"/>
  <c r="I1788" i="1"/>
  <c r="H1788" i="1" s="1"/>
  <c r="C1788" i="1"/>
  <c r="Z1787" i="1"/>
  <c r="AA1787" i="1" s="1"/>
  <c r="AH1787" i="1" s="1"/>
  <c r="AB1793" i="1"/>
  <c r="X1788" i="1"/>
  <c r="K1788" i="1"/>
  <c r="A1789" i="1"/>
  <c r="F1771" i="1"/>
  <c r="J1771" i="1" s="1"/>
  <c r="AC1772" i="1"/>
  <c r="AE1772" i="1" s="1"/>
  <c r="G1772" i="1"/>
  <c r="R1769" i="1"/>
  <c r="K1789" i="1" l="1"/>
  <c r="A1790" i="1"/>
  <c r="X1789" i="1"/>
  <c r="AB1794" i="1"/>
  <c r="AC1773" i="1"/>
  <c r="AE1773" i="1" s="1"/>
  <c r="G1773" i="1"/>
  <c r="O1771" i="1"/>
  <c r="R1771" i="1" s="1"/>
  <c r="Z1788" i="1"/>
  <c r="AA1788" i="1" s="1"/>
  <c r="AH1788" i="1" s="1"/>
  <c r="C1789" i="1"/>
  <c r="Y1788" i="1"/>
  <c r="AJ1789" i="1"/>
  <c r="I1789" i="1"/>
  <c r="H1789" i="1" s="1"/>
  <c r="M1774" i="1"/>
  <c r="N1774" i="1" s="1"/>
  <c r="P1774" i="1"/>
  <c r="Q1774" i="1"/>
  <c r="L1775" i="1"/>
  <c r="T1769" i="1"/>
  <c r="AF1769" i="1" s="1"/>
  <c r="S1770" i="1"/>
  <c r="F1772" i="1"/>
  <c r="O1772" i="1" s="1"/>
  <c r="R1772" i="1" s="1"/>
  <c r="AF1768" i="1"/>
  <c r="AA1768" i="1"/>
  <c r="J1772" i="1" l="1"/>
  <c r="AH1768" i="1"/>
  <c r="F1773" i="1"/>
  <c r="O1773" i="1" s="1"/>
  <c r="R1773" i="1" s="1"/>
  <c r="T1770" i="1"/>
  <c r="AF1770" i="1" s="1"/>
  <c r="S1771" i="1"/>
  <c r="AB1795" i="1"/>
  <c r="A1791" i="1"/>
  <c r="X1790" i="1"/>
  <c r="K1790" i="1"/>
  <c r="AC1774" i="1"/>
  <c r="AE1774" i="1" s="1"/>
  <c r="G1774" i="1"/>
  <c r="M1775" i="1"/>
  <c r="N1775" i="1" s="1"/>
  <c r="P1775" i="1"/>
  <c r="Q1775" i="1"/>
  <c r="L1776" i="1"/>
  <c r="C1790" i="1"/>
  <c r="Z1789" i="1"/>
  <c r="AA1789" i="1" s="1"/>
  <c r="AH1789" i="1" s="1"/>
  <c r="AJ1790" i="1"/>
  <c r="I1790" i="1"/>
  <c r="H1790" i="1" s="1"/>
  <c r="Y1789" i="1"/>
  <c r="J1773" i="1" l="1"/>
  <c r="AC1775" i="1"/>
  <c r="AE1775" i="1" s="1"/>
  <c r="G1775" i="1"/>
  <c r="M1776" i="1"/>
  <c r="N1776" i="1" s="1"/>
  <c r="P1776" i="1"/>
  <c r="Q1776" i="1"/>
  <c r="L1777" i="1"/>
  <c r="AB1796" i="1"/>
  <c r="T1771" i="1"/>
  <c r="AF1771" i="1" s="1"/>
  <c r="S1772" i="1"/>
  <c r="C1791" i="1"/>
  <c r="Y1790" i="1"/>
  <c r="AJ1791" i="1"/>
  <c r="Z1790" i="1"/>
  <c r="AA1790" i="1" s="1"/>
  <c r="AH1790" i="1" s="1"/>
  <c r="I1791" i="1"/>
  <c r="H1791" i="1" s="1"/>
  <c r="F1774" i="1"/>
  <c r="O1774" i="1" s="1"/>
  <c r="R1774" i="1" s="1"/>
  <c r="X1791" i="1"/>
  <c r="K1791" i="1"/>
  <c r="A1792" i="1"/>
  <c r="J1774" i="1" l="1"/>
  <c r="AB1797" i="1"/>
  <c r="A1793" i="1"/>
  <c r="X1792" i="1"/>
  <c r="K1792" i="1"/>
  <c r="T1772" i="1"/>
  <c r="AF1772" i="1" s="1"/>
  <c r="S1773" i="1"/>
  <c r="M1777" i="1"/>
  <c r="N1777" i="1" s="1"/>
  <c r="P1777" i="1"/>
  <c r="Q1777" i="1"/>
  <c r="L1778" i="1"/>
  <c r="F1775" i="1"/>
  <c r="O1775" i="1" s="1"/>
  <c r="R1775" i="1" s="1"/>
  <c r="Z1791" i="1"/>
  <c r="AA1791" i="1" s="1"/>
  <c r="AH1791" i="1" s="1"/>
  <c r="I1792" i="1"/>
  <c r="H1792" i="1" s="1"/>
  <c r="C1792" i="1"/>
  <c r="AJ1792" i="1"/>
  <c r="Y1791" i="1"/>
  <c r="AC1776" i="1"/>
  <c r="AE1776" i="1" s="1"/>
  <c r="G1776" i="1"/>
  <c r="J1775" i="1" l="1"/>
  <c r="AC1777" i="1"/>
  <c r="AE1777" i="1" s="1"/>
  <c r="G1777" i="1"/>
  <c r="C1793" i="1"/>
  <c r="Y1792" i="1"/>
  <c r="AJ1793" i="1"/>
  <c r="Z1792" i="1"/>
  <c r="AA1792" i="1" s="1"/>
  <c r="AH1792" i="1" s="1"/>
  <c r="I1793" i="1"/>
  <c r="H1793" i="1" s="1"/>
  <c r="AB1798" i="1"/>
  <c r="F1776" i="1"/>
  <c r="O1776" i="1" s="1"/>
  <c r="R1776" i="1" s="1"/>
  <c r="M1778" i="1"/>
  <c r="N1778" i="1" s="1"/>
  <c r="P1778" i="1"/>
  <c r="Q1778" i="1"/>
  <c r="L1779" i="1"/>
  <c r="T1773" i="1"/>
  <c r="AF1773" i="1" s="1"/>
  <c r="S1774" i="1"/>
  <c r="K1793" i="1"/>
  <c r="X1793" i="1"/>
  <c r="A1794" i="1"/>
  <c r="AC1778" i="1" l="1"/>
  <c r="AE1778" i="1" s="1"/>
  <c r="G1778" i="1"/>
  <c r="J1776" i="1"/>
  <c r="Z1793" i="1"/>
  <c r="AA1793" i="1" s="1"/>
  <c r="AH1793" i="1" s="1"/>
  <c r="C1794" i="1"/>
  <c r="Y1793" i="1"/>
  <c r="AJ1794" i="1"/>
  <c r="I1794" i="1"/>
  <c r="H1794" i="1" s="1"/>
  <c r="M1779" i="1"/>
  <c r="N1779" i="1" s="1"/>
  <c r="P1779" i="1"/>
  <c r="Q1779" i="1"/>
  <c r="L1780" i="1"/>
  <c r="AB1799" i="1"/>
  <c r="F1777" i="1"/>
  <c r="J1777" i="1" s="1"/>
  <c r="X1794" i="1"/>
  <c r="K1794" i="1"/>
  <c r="A1795" i="1"/>
  <c r="T1774" i="1"/>
  <c r="AF1774" i="1" s="1"/>
  <c r="S1775" i="1"/>
  <c r="O1777" i="1" l="1"/>
  <c r="R1777" i="1" s="1"/>
  <c r="X1795" i="1"/>
  <c r="K1795" i="1"/>
  <c r="A1796" i="1"/>
  <c r="AC1779" i="1"/>
  <c r="AE1779" i="1" s="1"/>
  <c r="G1779" i="1"/>
  <c r="F1778" i="1"/>
  <c r="J1778" i="1" s="1"/>
  <c r="AB1800" i="1"/>
  <c r="T1775" i="1"/>
  <c r="AF1775" i="1" s="1"/>
  <c r="S1776" i="1"/>
  <c r="Z1794" i="1"/>
  <c r="AA1794" i="1" s="1"/>
  <c r="AH1794" i="1" s="1"/>
  <c r="C1795" i="1"/>
  <c r="AJ1795" i="1"/>
  <c r="Y1794" i="1"/>
  <c r="I1795" i="1"/>
  <c r="H1795" i="1" s="1"/>
  <c r="M1780" i="1"/>
  <c r="N1780" i="1" s="1"/>
  <c r="P1780" i="1"/>
  <c r="Q1780" i="1"/>
  <c r="L1781" i="1"/>
  <c r="O1778" i="1" l="1"/>
  <c r="R1778" i="1" s="1"/>
  <c r="Y1795" i="1"/>
  <c r="I1796" i="1"/>
  <c r="H1796" i="1" s="1"/>
  <c r="Z1795" i="1"/>
  <c r="AA1795" i="1" s="1"/>
  <c r="AH1795" i="1" s="1"/>
  <c r="C1796" i="1"/>
  <c r="AJ1796" i="1"/>
  <c r="M1781" i="1"/>
  <c r="N1781" i="1" s="1"/>
  <c r="P1781" i="1"/>
  <c r="Q1781" i="1"/>
  <c r="L1782" i="1"/>
  <c r="AB1801" i="1"/>
  <c r="AC1780" i="1"/>
  <c r="AE1780" i="1" s="1"/>
  <c r="G1780" i="1"/>
  <c r="F1779" i="1"/>
  <c r="O1779" i="1" s="1"/>
  <c r="R1779" i="1" s="1"/>
  <c r="A1797" i="1"/>
  <c r="X1796" i="1"/>
  <c r="K1796" i="1"/>
  <c r="T1776" i="1"/>
  <c r="AF1776" i="1" s="1"/>
  <c r="S1777" i="1"/>
  <c r="J1779" i="1" l="1"/>
  <c r="T1777" i="1"/>
  <c r="AF1777" i="1" s="1"/>
  <c r="S1778" i="1"/>
  <c r="X1797" i="1"/>
  <c r="K1797" i="1"/>
  <c r="A1798" i="1"/>
  <c r="AC1781" i="1"/>
  <c r="AE1781" i="1" s="1"/>
  <c r="G1781" i="1"/>
  <c r="M1782" i="1"/>
  <c r="N1782" i="1" s="1"/>
  <c r="P1782" i="1"/>
  <c r="Q1782" i="1"/>
  <c r="L1783" i="1"/>
  <c r="F1780" i="1"/>
  <c r="O1780" i="1" s="1"/>
  <c r="R1780" i="1" s="1"/>
  <c r="AB1802" i="1"/>
  <c r="C1797" i="1"/>
  <c r="Y1796" i="1"/>
  <c r="AJ1797" i="1"/>
  <c r="I1797" i="1"/>
  <c r="H1797" i="1" s="1"/>
  <c r="Z1796" i="1"/>
  <c r="AA1796" i="1" s="1"/>
  <c r="AH1796" i="1" s="1"/>
  <c r="J1780" i="1" l="1"/>
  <c r="AB1803" i="1"/>
  <c r="F1781" i="1"/>
  <c r="J1781" i="1" s="1"/>
  <c r="Z1797" i="1"/>
  <c r="AA1797" i="1" s="1"/>
  <c r="AH1797" i="1" s="1"/>
  <c r="C1798" i="1"/>
  <c r="AJ1798" i="1"/>
  <c r="Y1797" i="1"/>
  <c r="I1798" i="1"/>
  <c r="H1798" i="1" s="1"/>
  <c r="X1798" i="1"/>
  <c r="K1798" i="1"/>
  <c r="A1799" i="1"/>
  <c r="T1778" i="1"/>
  <c r="AF1778" i="1" s="1"/>
  <c r="S1779" i="1"/>
  <c r="AC1782" i="1"/>
  <c r="AE1782" i="1" s="1"/>
  <c r="G1782" i="1"/>
  <c r="M1783" i="1"/>
  <c r="N1783" i="1" s="1"/>
  <c r="P1783" i="1"/>
  <c r="Q1783" i="1"/>
  <c r="L1784" i="1"/>
  <c r="M1784" i="1" l="1"/>
  <c r="N1784" i="1" s="1"/>
  <c r="P1784" i="1"/>
  <c r="Q1784" i="1"/>
  <c r="L1785" i="1"/>
  <c r="T1779" i="1"/>
  <c r="AF1779" i="1" s="1"/>
  <c r="S1780" i="1"/>
  <c r="C1799" i="1"/>
  <c r="Z1798" i="1"/>
  <c r="AA1798" i="1" s="1"/>
  <c r="AH1798" i="1" s="1"/>
  <c r="AJ1799" i="1"/>
  <c r="I1799" i="1"/>
  <c r="H1799" i="1" s="1"/>
  <c r="Y1798" i="1"/>
  <c r="F1782" i="1"/>
  <c r="O1782" i="1" s="1"/>
  <c r="R1782" i="1" s="1"/>
  <c r="X1799" i="1"/>
  <c r="K1799" i="1"/>
  <c r="A1800" i="1"/>
  <c r="O1781" i="1"/>
  <c r="R1781" i="1" s="1"/>
  <c r="AB1804" i="1"/>
  <c r="AC1783" i="1"/>
  <c r="AE1783" i="1" s="1"/>
  <c r="G1783" i="1"/>
  <c r="J1782" i="1" l="1"/>
  <c r="Y1799" i="1"/>
  <c r="C1800" i="1"/>
  <c r="Z1799" i="1"/>
  <c r="AA1799" i="1" s="1"/>
  <c r="AH1799" i="1" s="1"/>
  <c r="AJ1800" i="1"/>
  <c r="I1800" i="1"/>
  <c r="H1800" i="1" s="1"/>
  <c r="K1800" i="1"/>
  <c r="A1801" i="1"/>
  <c r="X1800" i="1"/>
  <c r="T1780" i="1"/>
  <c r="AF1780" i="1" s="1"/>
  <c r="S1781" i="1"/>
  <c r="AC1784" i="1"/>
  <c r="AE1784" i="1" s="1"/>
  <c r="G1784" i="1"/>
  <c r="AB1805" i="1"/>
  <c r="F1783" i="1"/>
  <c r="J1783" i="1" s="1"/>
  <c r="M1785" i="1"/>
  <c r="N1785" i="1" s="1"/>
  <c r="P1785" i="1"/>
  <c r="Q1785" i="1"/>
  <c r="L1786" i="1"/>
  <c r="O1783" i="1" l="1"/>
  <c r="R1783" i="1" s="1"/>
  <c r="AC1785" i="1"/>
  <c r="AE1785" i="1" s="1"/>
  <c r="G1785" i="1"/>
  <c r="AB1806" i="1"/>
  <c r="K1801" i="1"/>
  <c r="X1801" i="1"/>
  <c r="A1802" i="1"/>
  <c r="M1786" i="1"/>
  <c r="N1786" i="1" s="1"/>
  <c r="P1786" i="1"/>
  <c r="Q1786" i="1"/>
  <c r="L1787" i="1"/>
  <c r="F1784" i="1"/>
  <c r="O1784" i="1" s="1"/>
  <c r="R1784" i="1" s="1"/>
  <c r="T1781" i="1"/>
  <c r="AF1781" i="1" s="1"/>
  <c r="S1782" i="1"/>
  <c r="Z1800" i="1"/>
  <c r="C1801" i="1"/>
  <c r="AJ1801" i="1"/>
  <c r="I1801" i="1"/>
  <c r="H1801" i="1" s="1"/>
  <c r="Y1800" i="1"/>
  <c r="T1782" i="1" l="1"/>
  <c r="AF1782" i="1" s="1"/>
  <c r="S1783" i="1"/>
  <c r="J1784" i="1"/>
  <c r="Z1801" i="1"/>
  <c r="AA1801" i="1" s="1"/>
  <c r="AH1801" i="1" s="1"/>
  <c r="C1802" i="1"/>
  <c r="AJ1802" i="1"/>
  <c r="I1802" i="1"/>
  <c r="H1802" i="1" s="1"/>
  <c r="Y1801" i="1"/>
  <c r="AB1807" i="1"/>
  <c r="AC1786" i="1"/>
  <c r="AE1786" i="1" s="1"/>
  <c r="G1786" i="1"/>
  <c r="M1787" i="1"/>
  <c r="N1787" i="1" s="1"/>
  <c r="P1787" i="1"/>
  <c r="Q1787" i="1"/>
  <c r="L1788" i="1"/>
  <c r="X1802" i="1"/>
  <c r="K1802" i="1"/>
  <c r="A1803" i="1"/>
  <c r="F1785" i="1"/>
  <c r="O1785" i="1" s="1"/>
  <c r="R1785" i="1" s="1"/>
  <c r="AB1808" i="1" l="1"/>
  <c r="J1785" i="1"/>
  <c r="T1783" i="1"/>
  <c r="AF1783" i="1" s="1"/>
  <c r="S1784" i="1"/>
  <c r="AC1787" i="1"/>
  <c r="AE1787" i="1" s="1"/>
  <c r="G1787" i="1"/>
  <c r="F1786" i="1"/>
  <c r="J1786" i="1" s="1"/>
  <c r="Y1802" i="1"/>
  <c r="AJ1803" i="1"/>
  <c r="Z1802" i="1"/>
  <c r="AA1802" i="1" s="1"/>
  <c r="AH1802" i="1" s="1"/>
  <c r="I1803" i="1"/>
  <c r="H1803" i="1" s="1"/>
  <c r="C1803" i="1"/>
  <c r="X1803" i="1"/>
  <c r="K1803" i="1"/>
  <c r="A1804" i="1"/>
  <c r="M1788" i="1"/>
  <c r="N1788" i="1" s="1"/>
  <c r="P1788" i="1"/>
  <c r="Q1788" i="1"/>
  <c r="L1789" i="1"/>
  <c r="O1786" i="1" l="1"/>
  <c r="R1786" i="1" s="1"/>
  <c r="AC1788" i="1"/>
  <c r="AE1788" i="1" s="1"/>
  <c r="G1788" i="1"/>
  <c r="Y1803" i="1"/>
  <c r="I1804" i="1"/>
  <c r="H1804" i="1" s="1"/>
  <c r="Z1803" i="1"/>
  <c r="AA1803" i="1" s="1"/>
  <c r="AH1803" i="1" s="1"/>
  <c r="C1804" i="1"/>
  <c r="AJ1804" i="1"/>
  <c r="T1784" i="1"/>
  <c r="AF1784" i="1" s="1"/>
  <c r="S1785" i="1"/>
  <c r="AB1809" i="1"/>
  <c r="M1789" i="1"/>
  <c r="N1789" i="1" s="1"/>
  <c r="P1789" i="1"/>
  <c r="Q1789" i="1"/>
  <c r="L1790" i="1"/>
  <c r="K1804" i="1"/>
  <c r="A1805" i="1"/>
  <c r="X1804" i="1"/>
  <c r="F1787" i="1"/>
  <c r="J1787" i="1" s="1"/>
  <c r="O1787" i="1" l="1"/>
  <c r="R1787" i="1" s="1"/>
  <c r="X1805" i="1"/>
  <c r="A1806" i="1"/>
  <c r="K1805" i="1"/>
  <c r="AB1810" i="1"/>
  <c r="T1785" i="1"/>
  <c r="AF1785" i="1" s="1"/>
  <c r="S1786" i="1"/>
  <c r="F1788" i="1"/>
  <c r="O1788" i="1" s="1"/>
  <c r="R1788" i="1" s="1"/>
  <c r="AC1789" i="1"/>
  <c r="AE1789" i="1" s="1"/>
  <c r="G1789" i="1"/>
  <c r="Z1804" i="1"/>
  <c r="AA1804" i="1" s="1"/>
  <c r="AH1804" i="1" s="1"/>
  <c r="I1805" i="1"/>
  <c r="H1805" i="1" s="1"/>
  <c r="C1805" i="1"/>
  <c r="Y1804" i="1"/>
  <c r="AJ1805" i="1"/>
  <c r="M1790" i="1"/>
  <c r="N1790" i="1" s="1"/>
  <c r="P1790" i="1"/>
  <c r="Q1790" i="1"/>
  <c r="L1791" i="1"/>
  <c r="M1791" i="1" l="1"/>
  <c r="N1791" i="1" s="1"/>
  <c r="P1791" i="1"/>
  <c r="Q1791" i="1"/>
  <c r="L1792" i="1"/>
  <c r="J1788" i="1"/>
  <c r="AC1790" i="1"/>
  <c r="AE1790" i="1" s="1"/>
  <c r="G1790" i="1"/>
  <c r="F1789" i="1"/>
  <c r="O1789" i="1" s="1"/>
  <c r="R1789" i="1" s="1"/>
  <c r="T1786" i="1"/>
  <c r="AF1786" i="1" s="1"/>
  <c r="S1787" i="1"/>
  <c r="A1807" i="1"/>
  <c r="X1806" i="1"/>
  <c r="K1806" i="1"/>
  <c r="Y1805" i="1"/>
  <c r="C1806" i="1"/>
  <c r="AJ1806" i="1"/>
  <c r="I1806" i="1"/>
  <c r="H1806" i="1" s="1"/>
  <c r="Z1805" i="1"/>
  <c r="AA1805" i="1" s="1"/>
  <c r="AH1805" i="1" s="1"/>
  <c r="AB1811" i="1"/>
  <c r="J1789" i="1" l="1"/>
  <c r="I1807" i="1"/>
  <c r="H1807" i="1" s="1"/>
  <c r="Z1806" i="1"/>
  <c r="AA1806" i="1" s="1"/>
  <c r="AH1806" i="1" s="1"/>
  <c r="C1807" i="1"/>
  <c r="Y1806" i="1"/>
  <c r="AJ1807" i="1"/>
  <c r="AB1812" i="1"/>
  <c r="X1807" i="1"/>
  <c r="K1807" i="1"/>
  <c r="A1808" i="1"/>
  <c r="M1792" i="1"/>
  <c r="N1792" i="1" s="1"/>
  <c r="P1792" i="1"/>
  <c r="Q1792" i="1"/>
  <c r="L1793" i="1"/>
  <c r="T1787" i="1"/>
  <c r="AF1787" i="1" s="1"/>
  <c r="S1788" i="1"/>
  <c r="F1790" i="1"/>
  <c r="O1790" i="1" s="1"/>
  <c r="R1790" i="1" s="1"/>
  <c r="AC1791" i="1"/>
  <c r="AE1791" i="1" s="1"/>
  <c r="G1791" i="1"/>
  <c r="J1790" i="1" l="1"/>
  <c r="F1791" i="1"/>
  <c r="O1791" i="1" s="1"/>
  <c r="R1791" i="1" s="1"/>
  <c r="T1788" i="1"/>
  <c r="AF1788" i="1" s="1"/>
  <c r="S1789" i="1"/>
  <c r="AC1792" i="1"/>
  <c r="AE1792" i="1" s="1"/>
  <c r="G1792" i="1"/>
  <c r="Y1807" i="1"/>
  <c r="C1808" i="1"/>
  <c r="AJ1808" i="1"/>
  <c r="I1808" i="1"/>
  <c r="H1808" i="1" s="1"/>
  <c r="Z1807" i="1"/>
  <c r="AA1807" i="1" s="1"/>
  <c r="AH1807" i="1" s="1"/>
  <c r="M1793" i="1"/>
  <c r="N1793" i="1" s="1"/>
  <c r="P1793" i="1"/>
  <c r="Q1793" i="1"/>
  <c r="L1794" i="1"/>
  <c r="X1808" i="1"/>
  <c r="A1809" i="1"/>
  <c r="K1808" i="1"/>
  <c r="AB1813" i="1"/>
  <c r="J1791" i="1" l="1"/>
  <c r="AB1814" i="1"/>
  <c r="K1809" i="1"/>
  <c r="X1809" i="1"/>
  <c r="A1810" i="1"/>
  <c r="F1792" i="1"/>
  <c r="O1792" i="1" s="1"/>
  <c r="R1792" i="1" s="1"/>
  <c r="Z1808" i="1"/>
  <c r="AA1808" i="1" s="1"/>
  <c r="AH1808" i="1" s="1"/>
  <c r="C1809" i="1"/>
  <c r="Y1808" i="1"/>
  <c r="AJ1809" i="1"/>
  <c r="I1809" i="1"/>
  <c r="H1809" i="1" s="1"/>
  <c r="AC1793" i="1"/>
  <c r="AE1793" i="1" s="1"/>
  <c r="G1793" i="1"/>
  <c r="M1794" i="1"/>
  <c r="N1794" i="1" s="1"/>
  <c r="P1794" i="1"/>
  <c r="Q1794" i="1"/>
  <c r="L1795" i="1"/>
  <c r="T1789" i="1"/>
  <c r="AF1789" i="1" s="1"/>
  <c r="S1790" i="1"/>
  <c r="T1790" i="1" l="1"/>
  <c r="AF1790" i="1" s="1"/>
  <c r="S1791" i="1"/>
  <c r="J1792" i="1"/>
  <c r="A1811" i="1"/>
  <c r="X1810" i="1"/>
  <c r="K1810" i="1"/>
  <c r="AB1815" i="1"/>
  <c r="AC1794" i="1"/>
  <c r="AE1794" i="1" s="1"/>
  <c r="G1794" i="1"/>
  <c r="I1810" i="1"/>
  <c r="H1810" i="1" s="1"/>
  <c r="Z1809" i="1"/>
  <c r="AA1809" i="1" s="1"/>
  <c r="AH1809" i="1" s="1"/>
  <c r="C1810" i="1"/>
  <c r="AJ1810" i="1"/>
  <c r="Y1809" i="1"/>
  <c r="M1795" i="1"/>
  <c r="N1795" i="1" s="1"/>
  <c r="P1795" i="1"/>
  <c r="Q1795" i="1"/>
  <c r="L1796" i="1"/>
  <c r="F1793" i="1"/>
  <c r="J1793" i="1" s="1"/>
  <c r="M1796" i="1" l="1"/>
  <c r="N1796" i="1" s="1"/>
  <c r="P1796" i="1"/>
  <c r="Q1796" i="1"/>
  <c r="L1797" i="1"/>
  <c r="C1811" i="1"/>
  <c r="Y1810" i="1"/>
  <c r="AJ1811" i="1"/>
  <c r="Z1810" i="1"/>
  <c r="AA1810" i="1" s="1"/>
  <c r="AH1810" i="1" s="1"/>
  <c r="I1811" i="1"/>
  <c r="H1811" i="1" s="1"/>
  <c r="O1793" i="1"/>
  <c r="R1793" i="1" s="1"/>
  <c r="AB1816" i="1"/>
  <c r="X1811" i="1"/>
  <c r="K1811" i="1"/>
  <c r="A1812" i="1"/>
  <c r="F1794" i="1"/>
  <c r="O1794" i="1" s="1"/>
  <c r="R1794" i="1" s="1"/>
  <c r="T1791" i="1"/>
  <c r="AF1791" i="1" s="1"/>
  <c r="S1792" i="1"/>
  <c r="AC1795" i="1"/>
  <c r="AE1795" i="1" s="1"/>
  <c r="G1795" i="1"/>
  <c r="J1794" i="1" l="1"/>
  <c r="AB1817" i="1"/>
  <c r="T1792" i="1"/>
  <c r="AF1792" i="1" s="1"/>
  <c r="S1793" i="1"/>
  <c r="Z1811" i="1"/>
  <c r="AA1811" i="1" s="1"/>
  <c r="AH1811" i="1" s="1"/>
  <c r="AJ1812" i="1"/>
  <c r="I1812" i="1"/>
  <c r="H1812" i="1" s="1"/>
  <c r="Y1811" i="1"/>
  <c r="C1812" i="1"/>
  <c r="M1797" i="1"/>
  <c r="N1797" i="1" s="1"/>
  <c r="P1797" i="1"/>
  <c r="Q1797" i="1"/>
  <c r="L1798" i="1"/>
  <c r="F1795" i="1"/>
  <c r="J1795" i="1" s="1"/>
  <c r="A1813" i="1"/>
  <c r="X1812" i="1"/>
  <c r="K1812" i="1"/>
  <c r="AC1796" i="1"/>
  <c r="AE1796" i="1" s="1"/>
  <c r="G1796" i="1"/>
  <c r="I1813" i="1" l="1"/>
  <c r="H1813" i="1" s="1"/>
  <c r="Z1812" i="1"/>
  <c r="AA1812" i="1" s="1"/>
  <c r="AH1812" i="1" s="1"/>
  <c r="C1813" i="1"/>
  <c r="Y1812" i="1"/>
  <c r="AJ1813" i="1"/>
  <c r="O1795" i="1"/>
  <c r="R1795" i="1" s="1"/>
  <c r="T1793" i="1"/>
  <c r="AF1793" i="1" s="1"/>
  <c r="S1794" i="1"/>
  <c r="AC1797" i="1"/>
  <c r="AE1797" i="1" s="1"/>
  <c r="G1797" i="1"/>
  <c r="F1796" i="1"/>
  <c r="J1796" i="1" s="1"/>
  <c r="X1813" i="1"/>
  <c r="K1813" i="1"/>
  <c r="A1814" i="1"/>
  <c r="M1798" i="1"/>
  <c r="N1798" i="1" s="1"/>
  <c r="P1798" i="1"/>
  <c r="Q1798" i="1"/>
  <c r="L1799" i="1"/>
  <c r="AB1818" i="1"/>
  <c r="O1796" i="1" l="1"/>
  <c r="R1796" i="1" s="1"/>
  <c r="AB1819" i="1"/>
  <c r="T1794" i="1"/>
  <c r="AF1794" i="1" s="1"/>
  <c r="S1795" i="1"/>
  <c r="I1814" i="1"/>
  <c r="H1814" i="1" s="1"/>
  <c r="Y1813" i="1"/>
  <c r="Z1813" i="1"/>
  <c r="AA1813" i="1" s="1"/>
  <c r="AH1813" i="1" s="1"/>
  <c r="C1814" i="1"/>
  <c r="AJ1814" i="1"/>
  <c r="AC1798" i="1"/>
  <c r="AE1798" i="1" s="1"/>
  <c r="G1798" i="1"/>
  <c r="M1799" i="1"/>
  <c r="N1799" i="1" s="1"/>
  <c r="P1799" i="1"/>
  <c r="Q1799" i="1"/>
  <c r="L1800" i="1"/>
  <c r="X1814" i="1"/>
  <c r="K1814" i="1"/>
  <c r="A1815" i="1"/>
  <c r="F1797" i="1"/>
  <c r="J1797" i="1" s="1"/>
  <c r="X1815" i="1" l="1"/>
  <c r="K1815" i="1"/>
  <c r="A1816" i="1"/>
  <c r="M1800" i="1"/>
  <c r="N1800" i="1" s="1"/>
  <c r="P1800" i="1"/>
  <c r="Q1800" i="1"/>
  <c r="L1801" i="1"/>
  <c r="F1798" i="1"/>
  <c r="J1798" i="1" s="1"/>
  <c r="AB1820" i="1"/>
  <c r="Y1814" i="1"/>
  <c r="Z1814" i="1"/>
  <c r="AA1814" i="1" s="1"/>
  <c r="AH1814" i="1" s="1"/>
  <c r="C1815" i="1"/>
  <c r="AJ1815" i="1"/>
  <c r="I1815" i="1"/>
  <c r="H1815" i="1" s="1"/>
  <c r="O1797" i="1"/>
  <c r="R1797" i="1" s="1"/>
  <c r="T1795" i="1"/>
  <c r="AF1795" i="1" s="1"/>
  <c r="S1796" i="1"/>
  <c r="AC1799" i="1"/>
  <c r="AE1799" i="1" s="1"/>
  <c r="G1799" i="1"/>
  <c r="T1796" i="1" l="1"/>
  <c r="AF1796" i="1" s="1"/>
  <c r="S1797" i="1"/>
  <c r="O1798" i="1"/>
  <c r="R1798" i="1" s="1"/>
  <c r="AC1800" i="1"/>
  <c r="AE1800" i="1" s="1"/>
  <c r="G1800" i="1"/>
  <c r="Z1815" i="1"/>
  <c r="AA1815" i="1" s="1"/>
  <c r="AH1815" i="1" s="1"/>
  <c r="C1816" i="1"/>
  <c r="AJ1816" i="1"/>
  <c r="Y1815" i="1"/>
  <c r="I1816" i="1"/>
  <c r="H1816" i="1" s="1"/>
  <c r="AB1821" i="1"/>
  <c r="F1799" i="1"/>
  <c r="J1799" i="1" s="1"/>
  <c r="M1801" i="1"/>
  <c r="N1801" i="1" s="1"/>
  <c r="L1802" i="1"/>
  <c r="X1816" i="1"/>
  <c r="K1816" i="1"/>
  <c r="A1817" i="1"/>
  <c r="Y1816" i="1" l="1"/>
  <c r="I1817" i="1"/>
  <c r="H1817" i="1" s="1"/>
  <c r="Z1816" i="1"/>
  <c r="AA1816" i="1" s="1"/>
  <c r="AH1816" i="1" s="1"/>
  <c r="C1817" i="1"/>
  <c r="AJ1817" i="1"/>
  <c r="F1800" i="1"/>
  <c r="O1800" i="1" s="1"/>
  <c r="T1797" i="1"/>
  <c r="AF1797" i="1" s="1"/>
  <c r="S1798" i="1"/>
  <c r="X1817" i="1"/>
  <c r="A1818" i="1"/>
  <c r="K1817" i="1"/>
  <c r="M1802" i="1"/>
  <c r="N1802" i="1" s="1"/>
  <c r="L1803" i="1"/>
  <c r="O1799" i="1"/>
  <c r="R1799" i="1" s="1"/>
  <c r="AB1822" i="1"/>
  <c r="G1801" i="1"/>
  <c r="AC1801" i="1"/>
  <c r="AE1801" i="1" s="1"/>
  <c r="J1800" i="1" l="1"/>
  <c r="R1800" i="1"/>
  <c r="P1801" i="1"/>
  <c r="AC1802" i="1"/>
  <c r="AE1802" i="1" s="1"/>
  <c r="G1802" i="1"/>
  <c r="AJ1818" i="1"/>
  <c r="Y1817" i="1"/>
  <c r="I1818" i="1"/>
  <c r="H1818" i="1" s="1"/>
  <c r="C1818" i="1"/>
  <c r="Z1817" i="1"/>
  <c r="AA1817" i="1" s="1"/>
  <c r="AH1817" i="1" s="1"/>
  <c r="M1803" i="1"/>
  <c r="N1803" i="1" s="1"/>
  <c r="L1804" i="1"/>
  <c r="T1798" i="1"/>
  <c r="AF1798" i="1" s="1"/>
  <c r="S1799" i="1"/>
  <c r="AB1823" i="1"/>
  <c r="F1801" i="1"/>
  <c r="J1801" i="1" s="1"/>
  <c r="X1818" i="1"/>
  <c r="K1818" i="1"/>
  <c r="A1819" i="1"/>
  <c r="O1801" i="1" l="1"/>
  <c r="G1803" i="1"/>
  <c r="AC1803" i="1"/>
  <c r="AE1803" i="1" s="1"/>
  <c r="F1802" i="1"/>
  <c r="O1802" i="1" s="1"/>
  <c r="K1819" i="1"/>
  <c r="A1820" i="1"/>
  <c r="X1819" i="1"/>
  <c r="M1804" i="1"/>
  <c r="N1804" i="1" s="1"/>
  <c r="L1805" i="1"/>
  <c r="Z1818" i="1"/>
  <c r="AA1818" i="1" s="1"/>
  <c r="AH1818" i="1" s="1"/>
  <c r="AJ1819" i="1"/>
  <c r="I1819" i="1"/>
  <c r="H1819" i="1" s="1"/>
  <c r="Y1818" i="1"/>
  <c r="C1819" i="1"/>
  <c r="Q1801" i="1"/>
  <c r="Q1802" i="1" s="1"/>
  <c r="Q1803" i="1" s="1"/>
  <c r="Q1804" i="1" s="1"/>
  <c r="P1802" i="1"/>
  <c r="P1803" i="1" s="1"/>
  <c r="P1804" i="1" s="1"/>
  <c r="AB1824" i="1"/>
  <c r="T1799" i="1"/>
  <c r="AF1799" i="1" s="1"/>
  <c r="S1800" i="1"/>
  <c r="R1802" i="1" l="1"/>
  <c r="AJ1820" i="1"/>
  <c r="I1820" i="1"/>
  <c r="H1820" i="1" s="1"/>
  <c r="Y1819" i="1"/>
  <c r="Z1819" i="1"/>
  <c r="AA1819" i="1" s="1"/>
  <c r="AH1819" i="1" s="1"/>
  <c r="C1820" i="1"/>
  <c r="J1802" i="1"/>
  <c r="G1804" i="1"/>
  <c r="AC1804" i="1"/>
  <c r="AE1804" i="1" s="1"/>
  <c r="K1820" i="1"/>
  <c r="A1821" i="1"/>
  <c r="X1820" i="1"/>
  <c r="AB1825" i="1"/>
  <c r="M1805" i="1"/>
  <c r="N1805" i="1" s="1"/>
  <c r="P1805" i="1"/>
  <c r="Q1805" i="1"/>
  <c r="L1806" i="1"/>
  <c r="T1800" i="1"/>
  <c r="S1801" i="1"/>
  <c r="R1801" i="1"/>
  <c r="F1803" i="1"/>
  <c r="O1803" i="1" s="1"/>
  <c r="R1803" i="1" s="1"/>
  <c r="J1803" i="1" l="1"/>
  <c r="G1805" i="1"/>
  <c r="AC1805" i="1"/>
  <c r="AE1805" i="1" s="1"/>
  <c r="Z1820" i="1"/>
  <c r="AA1820" i="1" s="1"/>
  <c r="AH1820" i="1" s="1"/>
  <c r="I1821" i="1"/>
  <c r="H1821" i="1" s="1"/>
  <c r="C1821" i="1"/>
  <c r="AJ1821" i="1"/>
  <c r="Y1820" i="1"/>
  <c r="F1804" i="1"/>
  <c r="O1804" i="1" s="1"/>
  <c r="R1804" i="1" s="1"/>
  <c r="T1801" i="1"/>
  <c r="AF1801" i="1" s="1"/>
  <c r="S1802" i="1"/>
  <c r="M1806" i="1"/>
  <c r="N1806" i="1" s="1"/>
  <c r="P1806" i="1"/>
  <c r="Q1806" i="1"/>
  <c r="L1807" i="1"/>
  <c r="K1821" i="1"/>
  <c r="A1822" i="1"/>
  <c r="X1821" i="1"/>
  <c r="AF1800" i="1"/>
  <c r="AA1800" i="1"/>
  <c r="AB1826" i="1"/>
  <c r="J1804" i="1" l="1"/>
  <c r="AH1800" i="1"/>
  <c r="A1823" i="1"/>
  <c r="X1822" i="1"/>
  <c r="K1822" i="1"/>
  <c r="AC1806" i="1"/>
  <c r="AE1806" i="1" s="1"/>
  <c r="G1806" i="1"/>
  <c r="M1807" i="1"/>
  <c r="N1807" i="1" s="1"/>
  <c r="P1807" i="1"/>
  <c r="Q1807" i="1"/>
  <c r="L1808" i="1"/>
  <c r="T1802" i="1"/>
  <c r="AF1802" i="1" s="1"/>
  <c r="S1803" i="1"/>
  <c r="AB1827" i="1"/>
  <c r="Y1821" i="1"/>
  <c r="I1822" i="1"/>
  <c r="H1822" i="1" s="1"/>
  <c r="Z1821" i="1"/>
  <c r="AA1821" i="1" s="1"/>
  <c r="AH1821" i="1" s="1"/>
  <c r="C1822" i="1"/>
  <c r="AJ1822" i="1"/>
  <c r="F1805" i="1"/>
  <c r="J1805" i="1" s="1"/>
  <c r="O1805" i="1" l="1"/>
  <c r="R1805" i="1" s="1"/>
  <c r="AB1828" i="1"/>
  <c r="A1824" i="1"/>
  <c r="X1823" i="1"/>
  <c r="K1823" i="1"/>
  <c r="T1803" i="1"/>
  <c r="AF1803" i="1" s="1"/>
  <c r="S1804" i="1"/>
  <c r="AC1807" i="1"/>
  <c r="AE1807" i="1" s="1"/>
  <c r="G1807" i="1"/>
  <c r="M1808" i="1"/>
  <c r="N1808" i="1" s="1"/>
  <c r="P1808" i="1"/>
  <c r="Q1808" i="1"/>
  <c r="L1809" i="1"/>
  <c r="F1806" i="1"/>
  <c r="J1806" i="1" s="1"/>
  <c r="I1823" i="1"/>
  <c r="H1823" i="1" s="1"/>
  <c r="Z1822" i="1"/>
  <c r="AA1822" i="1" s="1"/>
  <c r="AH1822" i="1" s="1"/>
  <c r="C1823" i="1"/>
  <c r="Y1822" i="1"/>
  <c r="AJ1823" i="1"/>
  <c r="M1809" i="1" l="1"/>
  <c r="N1809" i="1" s="1"/>
  <c r="P1809" i="1"/>
  <c r="Q1809" i="1"/>
  <c r="L1810" i="1"/>
  <c r="F1807" i="1"/>
  <c r="O1807" i="1" s="1"/>
  <c r="R1807" i="1" s="1"/>
  <c r="X1824" i="1"/>
  <c r="K1824" i="1"/>
  <c r="A1825" i="1"/>
  <c r="O1806" i="1"/>
  <c r="R1806" i="1" s="1"/>
  <c r="AC1808" i="1"/>
  <c r="AE1808" i="1" s="1"/>
  <c r="G1808" i="1"/>
  <c r="T1804" i="1"/>
  <c r="AF1804" i="1" s="1"/>
  <c r="S1805" i="1"/>
  <c r="I1824" i="1"/>
  <c r="H1824" i="1" s="1"/>
  <c r="Y1823" i="1"/>
  <c r="C1824" i="1"/>
  <c r="AJ1824" i="1"/>
  <c r="Z1823" i="1"/>
  <c r="AA1823" i="1" s="1"/>
  <c r="AH1823" i="1" s="1"/>
  <c r="AB1829" i="1"/>
  <c r="T1805" i="1" l="1"/>
  <c r="AF1805" i="1" s="1"/>
  <c r="S1806" i="1"/>
  <c r="F1808" i="1"/>
  <c r="O1808" i="1" s="1"/>
  <c r="R1808" i="1" s="1"/>
  <c r="J1807" i="1"/>
  <c r="Z1824" i="1"/>
  <c r="AA1824" i="1" s="1"/>
  <c r="AH1824" i="1" s="1"/>
  <c r="C1825" i="1"/>
  <c r="AJ1825" i="1"/>
  <c r="Y1824" i="1"/>
  <c r="I1825" i="1"/>
  <c r="H1825" i="1" s="1"/>
  <c r="AC1809" i="1"/>
  <c r="AE1809" i="1" s="1"/>
  <c r="G1809" i="1"/>
  <c r="AB1830" i="1"/>
  <c r="K1825" i="1"/>
  <c r="A1826" i="1"/>
  <c r="X1825" i="1"/>
  <c r="M1810" i="1"/>
  <c r="N1810" i="1" s="1"/>
  <c r="P1810" i="1"/>
  <c r="Q1810" i="1"/>
  <c r="L1811" i="1"/>
  <c r="J1808" i="1" l="1"/>
  <c r="AC1810" i="1"/>
  <c r="AE1810" i="1" s="1"/>
  <c r="G1810" i="1"/>
  <c r="M1811" i="1"/>
  <c r="N1811" i="1" s="1"/>
  <c r="P1811" i="1"/>
  <c r="Q1811" i="1"/>
  <c r="L1812" i="1"/>
  <c r="F1809" i="1"/>
  <c r="J1809" i="1" s="1"/>
  <c r="Y1825" i="1"/>
  <c r="C1826" i="1"/>
  <c r="Z1825" i="1"/>
  <c r="AA1825" i="1" s="1"/>
  <c r="AH1825" i="1" s="1"/>
  <c r="AJ1826" i="1"/>
  <c r="I1826" i="1"/>
  <c r="H1826" i="1" s="1"/>
  <c r="T1806" i="1"/>
  <c r="AF1806" i="1" s="1"/>
  <c r="S1807" i="1"/>
  <c r="X1826" i="1"/>
  <c r="K1826" i="1"/>
  <c r="A1827" i="1"/>
  <c r="AB1831" i="1"/>
  <c r="AC1811" i="1" l="1"/>
  <c r="AE1811" i="1" s="1"/>
  <c r="G1811" i="1"/>
  <c r="M1812" i="1"/>
  <c r="N1812" i="1" s="1"/>
  <c r="P1812" i="1"/>
  <c r="Q1812" i="1"/>
  <c r="L1813" i="1"/>
  <c r="F1810" i="1"/>
  <c r="O1810" i="1" s="1"/>
  <c r="R1810" i="1" s="1"/>
  <c r="X1827" i="1"/>
  <c r="A1828" i="1"/>
  <c r="K1827" i="1"/>
  <c r="T1807" i="1"/>
  <c r="AF1807" i="1" s="1"/>
  <c r="S1808" i="1"/>
  <c r="O1809" i="1"/>
  <c r="R1809" i="1" s="1"/>
  <c r="I1827" i="1"/>
  <c r="H1827" i="1" s="1"/>
  <c r="Y1826" i="1"/>
  <c r="C1827" i="1"/>
  <c r="Z1826" i="1"/>
  <c r="AA1826" i="1" s="1"/>
  <c r="AH1826" i="1" s="1"/>
  <c r="AJ1827" i="1"/>
  <c r="AB1832" i="1"/>
  <c r="J1810" i="1" l="1"/>
  <c r="F1811" i="1"/>
  <c r="O1811" i="1" s="1"/>
  <c r="R1811" i="1" s="1"/>
  <c r="T1808" i="1"/>
  <c r="AF1808" i="1" s="1"/>
  <c r="S1809" i="1"/>
  <c r="K1828" i="1"/>
  <c r="X1828" i="1"/>
  <c r="A1829" i="1"/>
  <c r="AC1812" i="1"/>
  <c r="AE1812" i="1" s="1"/>
  <c r="G1812" i="1"/>
  <c r="AB1833" i="1"/>
  <c r="AJ1828" i="1"/>
  <c r="Y1827" i="1"/>
  <c r="I1828" i="1"/>
  <c r="H1828" i="1" s="1"/>
  <c r="Z1827" i="1"/>
  <c r="AA1827" i="1" s="1"/>
  <c r="AH1827" i="1" s="1"/>
  <c r="C1828" i="1"/>
  <c r="M1813" i="1"/>
  <c r="N1813" i="1" s="1"/>
  <c r="P1813" i="1"/>
  <c r="Q1813" i="1"/>
  <c r="L1814" i="1"/>
  <c r="J1811" i="1" l="1"/>
  <c r="M1814" i="1"/>
  <c r="N1814" i="1" s="1"/>
  <c r="P1814" i="1"/>
  <c r="Q1814" i="1"/>
  <c r="L1815" i="1"/>
  <c r="AB1834" i="1"/>
  <c r="K1829" i="1"/>
  <c r="A1830" i="1"/>
  <c r="X1829" i="1"/>
  <c r="F1812" i="1"/>
  <c r="J1812" i="1" s="1"/>
  <c r="Z1828" i="1"/>
  <c r="AA1828" i="1" s="1"/>
  <c r="AH1828" i="1" s="1"/>
  <c r="I1829" i="1"/>
  <c r="H1829" i="1" s="1"/>
  <c r="C1829" i="1"/>
  <c r="AJ1829" i="1"/>
  <c r="Y1828" i="1"/>
  <c r="AC1813" i="1"/>
  <c r="AE1813" i="1" s="1"/>
  <c r="G1813" i="1"/>
  <c r="T1809" i="1"/>
  <c r="AF1809" i="1" s="1"/>
  <c r="S1810" i="1"/>
  <c r="K1830" i="1" l="1"/>
  <c r="X1830" i="1"/>
  <c r="A1831" i="1"/>
  <c r="M1815" i="1"/>
  <c r="N1815" i="1" s="1"/>
  <c r="P1815" i="1"/>
  <c r="Q1815" i="1"/>
  <c r="L1816" i="1"/>
  <c r="F1813" i="1"/>
  <c r="O1813" i="1" s="1"/>
  <c r="R1813" i="1" s="1"/>
  <c r="O1812" i="1"/>
  <c r="R1812" i="1" s="1"/>
  <c r="T1810" i="1"/>
  <c r="AF1810" i="1" s="1"/>
  <c r="S1811" i="1"/>
  <c r="C1830" i="1"/>
  <c r="AJ1830" i="1"/>
  <c r="Z1829" i="1"/>
  <c r="I1830" i="1"/>
  <c r="H1830" i="1" s="1"/>
  <c r="Y1829" i="1"/>
  <c r="AB1835" i="1"/>
  <c r="AC1814" i="1"/>
  <c r="AE1814" i="1" s="1"/>
  <c r="G1814" i="1"/>
  <c r="F1814" i="1" l="1"/>
  <c r="O1814" i="1" s="1"/>
  <c r="R1814" i="1" s="1"/>
  <c r="AB1836" i="1"/>
  <c r="M1816" i="1"/>
  <c r="N1816" i="1" s="1"/>
  <c r="P1816" i="1"/>
  <c r="Q1816" i="1"/>
  <c r="L1817" i="1"/>
  <c r="T1811" i="1"/>
  <c r="AF1811" i="1" s="1"/>
  <c r="S1812" i="1"/>
  <c r="J1813" i="1"/>
  <c r="Y1830" i="1"/>
  <c r="C1831" i="1"/>
  <c r="Z1830" i="1"/>
  <c r="AA1830" i="1" s="1"/>
  <c r="AH1830" i="1" s="1"/>
  <c r="AJ1831" i="1"/>
  <c r="I1831" i="1"/>
  <c r="H1831" i="1" s="1"/>
  <c r="X1831" i="1"/>
  <c r="A1832" i="1"/>
  <c r="K1831" i="1"/>
  <c r="AC1815" i="1"/>
  <c r="AE1815" i="1" s="1"/>
  <c r="G1815" i="1"/>
  <c r="J1814" i="1" l="1"/>
  <c r="F1815" i="1"/>
  <c r="O1815" i="1" s="1"/>
  <c r="R1815" i="1" s="1"/>
  <c r="AB1837" i="1"/>
  <c r="AC1816" i="1"/>
  <c r="AE1816" i="1" s="1"/>
  <c r="G1816" i="1"/>
  <c r="A1833" i="1"/>
  <c r="X1832" i="1"/>
  <c r="K1832" i="1"/>
  <c r="C1832" i="1"/>
  <c r="AJ1832" i="1"/>
  <c r="Y1831" i="1"/>
  <c r="I1832" i="1"/>
  <c r="H1832" i="1" s="1"/>
  <c r="Z1831" i="1"/>
  <c r="AA1831" i="1" s="1"/>
  <c r="AH1831" i="1" s="1"/>
  <c r="T1812" i="1"/>
  <c r="AF1812" i="1" s="1"/>
  <c r="S1813" i="1"/>
  <c r="M1817" i="1"/>
  <c r="N1817" i="1" s="1"/>
  <c r="P1817" i="1"/>
  <c r="Q1817" i="1"/>
  <c r="L1818" i="1"/>
  <c r="J1815" i="1" l="1"/>
  <c r="AC1817" i="1"/>
  <c r="AE1817" i="1" s="1"/>
  <c r="G1817" i="1"/>
  <c r="M1818" i="1"/>
  <c r="N1818" i="1" s="1"/>
  <c r="P1818" i="1"/>
  <c r="Q1818" i="1"/>
  <c r="L1819" i="1"/>
  <c r="C1833" i="1"/>
  <c r="Y1832" i="1"/>
  <c r="AJ1833" i="1"/>
  <c r="Z1832" i="1"/>
  <c r="AA1832" i="1" s="1"/>
  <c r="AH1832" i="1" s="1"/>
  <c r="I1833" i="1"/>
  <c r="H1833" i="1" s="1"/>
  <c r="F1816" i="1"/>
  <c r="J1816" i="1" s="1"/>
  <c r="AB1838" i="1"/>
  <c r="T1813" i="1"/>
  <c r="AF1813" i="1" s="1"/>
  <c r="S1814" i="1"/>
  <c r="X1833" i="1"/>
  <c r="K1833" i="1"/>
  <c r="A1834" i="1"/>
  <c r="AC1818" i="1" l="1"/>
  <c r="AE1818" i="1" s="1"/>
  <c r="G1818" i="1"/>
  <c r="T1814" i="1"/>
  <c r="AF1814" i="1" s="1"/>
  <c r="S1815" i="1"/>
  <c r="M1819" i="1"/>
  <c r="N1819" i="1" s="1"/>
  <c r="P1819" i="1"/>
  <c r="Q1819" i="1"/>
  <c r="L1820" i="1"/>
  <c r="F1817" i="1"/>
  <c r="J1817" i="1" s="1"/>
  <c r="K1834" i="1"/>
  <c r="A1835" i="1"/>
  <c r="X1834" i="1"/>
  <c r="AB1839" i="1"/>
  <c r="Z1833" i="1"/>
  <c r="AA1833" i="1" s="1"/>
  <c r="AH1833" i="1" s="1"/>
  <c r="I1834" i="1"/>
  <c r="H1834" i="1" s="1"/>
  <c r="Y1833" i="1"/>
  <c r="C1834" i="1"/>
  <c r="AJ1834" i="1"/>
  <c r="O1816" i="1"/>
  <c r="R1816" i="1" s="1"/>
  <c r="O1817" i="1" l="1"/>
  <c r="R1817" i="1" s="1"/>
  <c r="I1835" i="1"/>
  <c r="H1835" i="1" s="1"/>
  <c r="Z1834" i="1"/>
  <c r="AA1834" i="1" s="1"/>
  <c r="AH1834" i="1" s="1"/>
  <c r="C1835" i="1"/>
  <c r="Y1834" i="1"/>
  <c r="AJ1835" i="1"/>
  <c r="M1820" i="1"/>
  <c r="N1820" i="1" s="1"/>
  <c r="P1820" i="1"/>
  <c r="Q1820" i="1"/>
  <c r="L1821" i="1"/>
  <c r="F1818" i="1"/>
  <c r="J1818" i="1" s="1"/>
  <c r="AB1840" i="1"/>
  <c r="A1836" i="1"/>
  <c r="X1835" i="1"/>
  <c r="K1835" i="1"/>
  <c r="AC1819" i="1"/>
  <c r="AE1819" i="1" s="1"/>
  <c r="G1819" i="1"/>
  <c r="T1815" i="1"/>
  <c r="AF1815" i="1" s="1"/>
  <c r="S1816" i="1"/>
  <c r="O1818" i="1" l="1"/>
  <c r="R1818" i="1" s="1"/>
  <c r="K1836" i="1"/>
  <c r="X1836" i="1"/>
  <c r="A1837" i="1"/>
  <c r="T1816" i="1"/>
  <c r="AF1816" i="1" s="1"/>
  <c r="S1817" i="1"/>
  <c r="AB1841" i="1"/>
  <c r="M1821" i="1"/>
  <c r="N1821" i="1" s="1"/>
  <c r="P1821" i="1"/>
  <c r="Q1821" i="1"/>
  <c r="L1822" i="1"/>
  <c r="AC1820" i="1"/>
  <c r="AE1820" i="1" s="1"/>
  <c r="G1820" i="1"/>
  <c r="F1819" i="1"/>
  <c r="J1819" i="1" s="1"/>
  <c r="AJ1836" i="1"/>
  <c r="I1836" i="1"/>
  <c r="H1836" i="1" s="1"/>
  <c r="Y1835" i="1"/>
  <c r="Z1835" i="1"/>
  <c r="AA1835" i="1" s="1"/>
  <c r="AH1835" i="1" s="1"/>
  <c r="C1836" i="1"/>
  <c r="O1819" i="1" l="1"/>
  <c r="R1819" i="1" s="1"/>
  <c r="F1820" i="1"/>
  <c r="J1820" i="1" s="1"/>
  <c r="AB1842" i="1"/>
  <c r="X1837" i="1"/>
  <c r="K1837" i="1"/>
  <c r="A1838" i="1"/>
  <c r="M1822" i="1"/>
  <c r="N1822" i="1" s="1"/>
  <c r="P1822" i="1"/>
  <c r="Q1822" i="1"/>
  <c r="L1823" i="1"/>
  <c r="T1817" i="1"/>
  <c r="AF1817" i="1" s="1"/>
  <c r="S1818" i="1"/>
  <c r="Z1836" i="1"/>
  <c r="AA1836" i="1" s="1"/>
  <c r="AH1836" i="1" s="1"/>
  <c r="C1837" i="1"/>
  <c r="AJ1837" i="1"/>
  <c r="Y1836" i="1"/>
  <c r="I1837" i="1"/>
  <c r="H1837" i="1" s="1"/>
  <c r="AC1821" i="1"/>
  <c r="AE1821" i="1" s="1"/>
  <c r="G1821" i="1"/>
  <c r="O1820" i="1" l="1"/>
  <c r="R1820" i="1" s="1"/>
  <c r="AC1822" i="1"/>
  <c r="AE1822" i="1" s="1"/>
  <c r="G1822" i="1"/>
  <c r="F1821" i="1"/>
  <c r="J1821" i="1" s="1"/>
  <c r="T1818" i="1"/>
  <c r="AF1818" i="1" s="1"/>
  <c r="S1819" i="1"/>
  <c r="M1823" i="1"/>
  <c r="N1823" i="1" s="1"/>
  <c r="P1823" i="1"/>
  <c r="Q1823" i="1"/>
  <c r="L1824" i="1"/>
  <c r="X1838" i="1"/>
  <c r="K1838" i="1"/>
  <c r="A1839" i="1"/>
  <c r="AB1843" i="1"/>
  <c r="Y1837" i="1"/>
  <c r="I1838" i="1"/>
  <c r="H1838" i="1" s="1"/>
  <c r="Z1837" i="1"/>
  <c r="AA1837" i="1" s="1"/>
  <c r="AH1837" i="1" s="1"/>
  <c r="AJ1838" i="1"/>
  <c r="C1838" i="1"/>
  <c r="O1821" i="1" l="1"/>
  <c r="R1821" i="1" s="1"/>
  <c r="AC1823" i="1"/>
  <c r="AE1823" i="1" s="1"/>
  <c r="G1823" i="1"/>
  <c r="F1822" i="1"/>
  <c r="O1822" i="1" s="1"/>
  <c r="R1822" i="1" s="1"/>
  <c r="M1824" i="1"/>
  <c r="N1824" i="1" s="1"/>
  <c r="P1824" i="1"/>
  <c r="Q1824" i="1"/>
  <c r="L1825" i="1"/>
  <c r="T1819" i="1"/>
  <c r="AF1819" i="1" s="1"/>
  <c r="S1820" i="1"/>
  <c r="Y1838" i="1"/>
  <c r="AJ1839" i="1"/>
  <c r="I1839" i="1"/>
  <c r="H1839" i="1" s="1"/>
  <c r="Z1838" i="1"/>
  <c r="AA1838" i="1" s="1"/>
  <c r="AH1838" i="1" s="1"/>
  <c r="C1839" i="1"/>
  <c r="X1839" i="1"/>
  <c r="K1839" i="1"/>
  <c r="A1840" i="1"/>
  <c r="AB1844" i="1"/>
  <c r="J1822" i="1" l="1"/>
  <c r="AC1824" i="1"/>
  <c r="AE1824" i="1" s="1"/>
  <c r="G1824" i="1"/>
  <c r="M1825" i="1"/>
  <c r="N1825" i="1" s="1"/>
  <c r="P1825" i="1"/>
  <c r="Q1825" i="1"/>
  <c r="L1826" i="1"/>
  <c r="F1823" i="1"/>
  <c r="J1823" i="1" s="1"/>
  <c r="AB1845" i="1"/>
  <c r="K1840" i="1"/>
  <c r="A1841" i="1"/>
  <c r="X1840" i="1"/>
  <c r="Z1839" i="1"/>
  <c r="AA1839" i="1" s="1"/>
  <c r="AH1839" i="1" s="1"/>
  <c r="I1840" i="1"/>
  <c r="H1840" i="1" s="1"/>
  <c r="C1840" i="1"/>
  <c r="Y1839" i="1"/>
  <c r="AJ1840" i="1"/>
  <c r="T1820" i="1"/>
  <c r="AF1820" i="1" s="1"/>
  <c r="S1821" i="1"/>
  <c r="AC1825" i="1" l="1"/>
  <c r="AE1825" i="1" s="1"/>
  <c r="G1825" i="1"/>
  <c r="AB1846" i="1"/>
  <c r="T1821" i="1"/>
  <c r="AF1821" i="1" s="1"/>
  <c r="S1822" i="1"/>
  <c r="O1823" i="1"/>
  <c r="R1823" i="1" s="1"/>
  <c r="M1826" i="1"/>
  <c r="N1826" i="1" s="1"/>
  <c r="P1826" i="1"/>
  <c r="Q1826" i="1"/>
  <c r="L1827" i="1"/>
  <c r="F1824" i="1"/>
  <c r="O1824" i="1" s="1"/>
  <c r="R1824" i="1" s="1"/>
  <c r="Y1840" i="1"/>
  <c r="C1841" i="1"/>
  <c r="Z1840" i="1"/>
  <c r="AA1840" i="1" s="1"/>
  <c r="AH1840" i="1" s="1"/>
  <c r="AJ1841" i="1"/>
  <c r="I1841" i="1"/>
  <c r="H1841" i="1" s="1"/>
  <c r="A1842" i="1"/>
  <c r="K1841" i="1"/>
  <c r="X1841" i="1"/>
  <c r="J1824" i="1" l="1"/>
  <c r="AC1826" i="1"/>
  <c r="AE1826" i="1" s="1"/>
  <c r="G1826" i="1"/>
  <c r="X1842" i="1"/>
  <c r="K1842" i="1"/>
  <c r="A1843" i="1"/>
  <c r="M1827" i="1"/>
  <c r="N1827" i="1" s="1"/>
  <c r="P1827" i="1"/>
  <c r="Q1827" i="1"/>
  <c r="L1828" i="1"/>
  <c r="AB1847" i="1"/>
  <c r="F1825" i="1"/>
  <c r="O1825" i="1" s="1"/>
  <c r="R1825" i="1" s="1"/>
  <c r="Z1841" i="1"/>
  <c r="AA1841" i="1" s="1"/>
  <c r="AH1841" i="1" s="1"/>
  <c r="C1842" i="1"/>
  <c r="AJ1842" i="1"/>
  <c r="I1842" i="1"/>
  <c r="H1842" i="1" s="1"/>
  <c r="Y1841" i="1"/>
  <c r="T1822" i="1"/>
  <c r="AF1822" i="1" s="1"/>
  <c r="S1823" i="1"/>
  <c r="J1825" i="1" l="1"/>
  <c r="AB1848" i="1"/>
  <c r="M1828" i="1"/>
  <c r="N1828" i="1" s="1"/>
  <c r="P1828" i="1"/>
  <c r="Q1828" i="1"/>
  <c r="L1829" i="1"/>
  <c r="AC1827" i="1"/>
  <c r="AE1827" i="1" s="1"/>
  <c r="G1827" i="1"/>
  <c r="Y1842" i="1"/>
  <c r="C1843" i="1"/>
  <c r="Z1842" i="1"/>
  <c r="AA1842" i="1" s="1"/>
  <c r="AH1842" i="1" s="1"/>
  <c r="AJ1843" i="1"/>
  <c r="I1843" i="1"/>
  <c r="H1843" i="1" s="1"/>
  <c r="F1826" i="1"/>
  <c r="O1826" i="1" s="1"/>
  <c r="R1826" i="1" s="1"/>
  <c r="T1823" i="1"/>
  <c r="AF1823" i="1" s="1"/>
  <c r="S1824" i="1"/>
  <c r="X1843" i="1"/>
  <c r="K1843" i="1"/>
  <c r="A1844" i="1"/>
  <c r="AC1828" i="1" l="1"/>
  <c r="AE1828" i="1" s="1"/>
  <c r="G1828" i="1"/>
  <c r="Z1843" i="1"/>
  <c r="AA1843" i="1" s="1"/>
  <c r="AH1843" i="1" s="1"/>
  <c r="C1844" i="1"/>
  <c r="AJ1844" i="1"/>
  <c r="I1844" i="1"/>
  <c r="H1844" i="1" s="1"/>
  <c r="Y1843" i="1"/>
  <c r="J1826" i="1"/>
  <c r="M1829" i="1"/>
  <c r="N1829" i="1" s="1"/>
  <c r="P1829" i="1"/>
  <c r="Q1829" i="1"/>
  <c r="L1830" i="1"/>
  <c r="AB1849" i="1"/>
  <c r="X1844" i="1"/>
  <c r="K1844" i="1"/>
  <c r="A1845" i="1"/>
  <c r="T1824" i="1"/>
  <c r="AF1824" i="1" s="1"/>
  <c r="S1825" i="1"/>
  <c r="F1827" i="1"/>
  <c r="O1827" i="1" s="1"/>
  <c r="R1827" i="1" s="1"/>
  <c r="J1827" i="1" l="1"/>
  <c r="AC1829" i="1"/>
  <c r="AE1829" i="1" s="1"/>
  <c r="G1829" i="1"/>
  <c r="F1828" i="1"/>
  <c r="J1828" i="1" s="1"/>
  <c r="X1845" i="1"/>
  <c r="K1845" i="1"/>
  <c r="A1846" i="1"/>
  <c r="M1830" i="1"/>
  <c r="N1830" i="1" s="1"/>
  <c r="L1831" i="1"/>
  <c r="C1845" i="1"/>
  <c r="Y1844" i="1"/>
  <c r="AJ1845" i="1"/>
  <c r="Z1844" i="1"/>
  <c r="AA1844" i="1" s="1"/>
  <c r="AH1844" i="1" s="1"/>
  <c r="I1845" i="1"/>
  <c r="H1845" i="1" s="1"/>
  <c r="AB1850" i="1"/>
  <c r="T1825" i="1"/>
  <c r="AF1825" i="1" s="1"/>
  <c r="S1826" i="1"/>
  <c r="O1828" i="1" l="1"/>
  <c r="R1828" i="1" s="1"/>
  <c r="AC1830" i="1"/>
  <c r="AE1830" i="1" s="1"/>
  <c r="G1830" i="1"/>
  <c r="T1826" i="1"/>
  <c r="AF1826" i="1" s="1"/>
  <c r="S1827" i="1"/>
  <c r="AB1851" i="1"/>
  <c r="M1831" i="1"/>
  <c r="N1831" i="1" s="1"/>
  <c r="AC1831" i="1" s="1"/>
  <c r="AE1831" i="1" s="1"/>
  <c r="L1832" i="1"/>
  <c r="F1829" i="1"/>
  <c r="J1829" i="1" s="1"/>
  <c r="K1846" i="1"/>
  <c r="A1847" i="1"/>
  <c r="X1846" i="1"/>
  <c r="C1846" i="1"/>
  <c r="AJ1846" i="1"/>
  <c r="Y1845" i="1"/>
  <c r="I1846" i="1"/>
  <c r="H1846" i="1" s="1"/>
  <c r="Z1845" i="1"/>
  <c r="AA1845" i="1" s="1"/>
  <c r="AH1845" i="1" s="1"/>
  <c r="O1829" i="1" l="1"/>
  <c r="R1829" i="1" s="1"/>
  <c r="Z1846" i="1"/>
  <c r="AA1846" i="1" s="1"/>
  <c r="AH1846" i="1" s="1"/>
  <c r="AJ1847" i="1"/>
  <c r="I1847" i="1"/>
  <c r="H1847" i="1" s="1"/>
  <c r="Y1846" i="1"/>
  <c r="C1847" i="1"/>
  <c r="T1827" i="1"/>
  <c r="AF1827" i="1" s="1"/>
  <c r="S1828" i="1"/>
  <c r="G1831" i="1"/>
  <c r="F1830" i="1"/>
  <c r="J1830" i="1" s="1"/>
  <c r="M1832" i="1"/>
  <c r="N1832" i="1" s="1"/>
  <c r="L1833" i="1"/>
  <c r="K1847" i="1"/>
  <c r="A1848" i="1"/>
  <c r="X1847" i="1"/>
  <c r="AB1852" i="1"/>
  <c r="P1830" i="1" l="1"/>
  <c r="Q1830" i="1" s="1"/>
  <c r="Q1831" i="1" s="1"/>
  <c r="Q1832" i="1" s="1"/>
  <c r="Q1833" i="1" s="1"/>
  <c r="O1830" i="1"/>
  <c r="T1828" i="1"/>
  <c r="AF1828" i="1" s="1"/>
  <c r="S1829" i="1"/>
  <c r="AC1832" i="1"/>
  <c r="AE1832" i="1" s="1"/>
  <c r="G1832" i="1"/>
  <c r="AB1853" i="1"/>
  <c r="I1848" i="1"/>
  <c r="H1848" i="1" s="1"/>
  <c r="Z1847" i="1"/>
  <c r="AA1847" i="1" s="1"/>
  <c r="AH1847" i="1" s="1"/>
  <c r="C1848" i="1"/>
  <c r="Y1847" i="1"/>
  <c r="AJ1848" i="1"/>
  <c r="X1848" i="1"/>
  <c r="K1848" i="1"/>
  <c r="A1849" i="1"/>
  <c r="M1833" i="1"/>
  <c r="N1833" i="1" s="1"/>
  <c r="L1834" i="1"/>
  <c r="F1831" i="1"/>
  <c r="J1831" i="1" s="1"/>
  <c r="P1831" i="1" l="1"/>
  <c r="P1832" i="1" s="1"/>
  <c r="P1833" i="1" s="1"/>
  <c r="P1834" i="1" s="1"/>
  <c r="O1831" i="1"/>
  <c r="R1831" i="1" s="1"/>
  <c r="Y1848" i="1"/>
  <c r="AJ1849" i="1"/>
  <c r="I1849" i="1"/>
  <c r="H1849" i="1" s="1"/>
  <c r="Z1848" i="1"/>
  <c r="AA1848" i="1" s="1"/>
  <c r="AH1848" i="1" s="1"/>
  <c r="C1849" i="1"/>
  <c r="AB1854" i="1"/>
  <c r="AC1833" i="1"/>
  <c r="AE1833" i="1" s="1"/>
  <c r="G1833" i="1"/>
  <c r="R1830" i="1"/>
  <c r="M1834" i="1"/>
  <c r="N1834" i="1" s="1"/>
  <c r="Q1834" i="1"/>
  <c r="L1835" i="1"/>
  <c r="X1849" i="1"/>
  <c r="A1850" i="1"/>
  <c r="K1849" i="1"/>
  <c r="F1832" i="1"/>
  <c r="J1832" i="1" s="1"/>
  <c r="T1829" i="1"/>
  <c r="S1830" i="1"/>
  <c r="O1832" i="1" l="1"/>
  <c r="R1832" i="1" s="1"/>
  <c r="AC1834" i="1"/>
  <c r="AE1834" i="1" s="1"/>
  <c r="G1834" i="1"/>
  <c r="T1830" i="1"/>
  <c r="AF1830" i="1" s="1"/>
  <c r="S1831" i="1"/>
  <c r="M1835" i="1"/>
  <c r="N1835" i="1" s="1"/>
  <c r="P1835" i="1"/>
  <c r="Q1835" i="1"/>
  <c r="L1836" i="1"/>
  <c r="K1850" i="1"/>
  <c r="X1850" i="1"/>
  <c r="A1851" i="1"/>
  <c r="F1833" i="1"/>
  <c r="J1833" i="1" s="1"/>
  <c r="AB1855" i="1"/>
  <c r="Y1849" i="1"/>
  <c r="C1850" i="1"/>
  <c r="AJ1850" i="1"/>
  <c r="Z1849" i="1"/>
  <c r="AA1849" i="1" s="1"/>
  <c r="AH1849" i="1" s="1"/>
  <c r="I1850" i="1"/>
  <c r="H1850" i="1" s="1"/>
  <c r="AF1829" i="1"/>
  <c r="AA1829" i="1"/>
  <c r="O1833" i="1" l="1"/>
  <c r="R1833" i="1" s="1"/>
  <c r="AH1829" i="1"/>
  <c r="Z1850" i="1"/>
  <c r="AA1850" i="1" s="1"/>
  <c r="AH1850" i="1" s="1"/>
  <c r="C1851" i="1"/>
  <c r="AJ1851" i="1"/>
  <c r="I1851" i="1"/>
  <c r="H1851" i="1" s="1"/>
  <c r="Y1850" i="1"/>
  <c r="AC1835" i="1"/>
  <c r="AE1835" i="1" s="1"/>
  <c r="G1835" i="1"/>
  <c r="F1834" i="1"/>
  <c r="O1834" i="1" s="1"/>
  <c r="R1834" i="1" s="1"/>
  <c r="X1851" i="1"/>
  <c r="K1851" i="1"/>
  <c r="A1852" i="1"/>
  <c r="AB1856" i="1"/>
  <c r="M1836" i="1"/>
  <c r="N1836" i="1" s="1"/>
  <c r="P1836" i="1"/>
  <c r="Q1836" i="1"/>
  <c r="L1837" i="1"/>
  <c r="T1831" i="1"/>
  <c r="AF1831" i="1" s="1"/>
  <c r="S1832" i="1"/>
  <c r="M1837" i="1" l="1"/>
  <c r="N1837" i="1" s="1"/>
  <c r="P1837" i="1"/>
  <c r="Q1837" i="1"/>
  <c r="L1838" i="1"/>
  <c r="AB1857" i="1"/>
  <c r="Y1851" i="1"/>
  <c r="I1852" i="1"/>
  <c r="H1852" i="1" s="1"/>
  <c r="Z1851" i="1"/>
  <c r="AA1851" i="1" s="1"/>
  <c r="AH1851" i="1" s="1"/>
  <c r="C1852" i="1"/>
  <c r="AJ1852" i="1"/>
  <c r="T1832" i="1"/>
  <c r="AF1832" i="1" s="1"/>
  <c r="S1833" i="1"/>
  <c r="X1852" i="1"/>
  <c r="K1852" i="1"/>
  <c r="A1853" i="1"/>
  <c r="J1834" i="1"/>
  <c r="F1835" i="1"/>
  <c r="J1835" i="1" s="1"/>
  <c r="AC1836" i="1"/>
  <c r="AE1836" i="1" s="1"/>
  <c r="G1836" i="1"/>
  <c r="O1835" i="1" l="1"/>
  <c r="R1835" i="1" s="1"/>
  <c r="F1836" i="1"/>
  <c r="J1836" i="1" s="1"/>
  <c r="T1833" i="1"/>
  <c r="AF1833" i="1" s="1"/>
  <c r="S1834" i="1"/>
  <c r="K1853" i="1"/>
  <c r="A1854" i="1"/>
  <c r="X1853" i="1"/>
  <c r="AC1837" i="1"/>
  <c r="AE1837" i="1" s="1"/>
  <c r="G1837" i="1"/>
  <c r="AJ1853" i="1"/>
  <c r="Y1852" i="1"/>
  <c r="I1853" i="1"/>
  <c r="H1853" i="1" s="1"/>
  <c r="Z1852" i="1"/>
  <c r="AA1852" i="1" s="1"/>
  <c r="AH1852" i="1" s="1"/>
  <c r="C1853" i="1"/>
  <c r="AB1858" i="1"/>
  <c r="M1838" i="1"/>
  <c r="N1838" i="1" s="1"/>
  <c r="P1838" i="1"/>
  <c r="Q1838" i="1"/>
  <c r="L1839" i="1"/>
  <c r="O1836" i="1" l="1"/>
  <c r="R1836" i="1" s="1"/>
  <c r="AB1859" i="1"/>
  <c r="T1834" i="1"/>
  <c r="AF1834" i="1" s="1"/>
  <c r="S1835" i="1"/>
  <c r="M1839" i="1"/>
  <c r="N1839" i="1" s="1"/>
  <c r="P1839" i="1"/>
  <c r="Q1839" i="1"/>
  <c r="L1840" i="1"/>
  <c r="F1837" i="1"/>
  <c r="J1837" i="1" s="1"/>
  <c r="X1854" i="1"/>
  <c r="K1854" i="1"/>
  <c r="A1855" i="1"/>
  <c r="AC1838" i="1"/>
  <c r="AE1838" i="1" s="1"/>
  <c r="G1838" i="1"/>
  <c r="Z1853" i="1"/>
  <c r="AA1853" i="1" s="1"/>
  <c r="AH1853" i="1" s="1"/>
  <c r="C1854" i="1"/>
  <c r="AJ1854" i="1"/>
  <c r="Y1853" i="1"/>
  <c r="I1854" i="1"/>
  <c r="H1854" i="1" s="1"/>
  <c r="X1855" i="1" l="1"/>
  <c r="K1855" i="1"/>
  <c r="A1856" i="1"/>
  <c r="O1837" i="1"/>
  <c r="R1837" i="1" s="1"/>
  <c r="F1838" i="1"/>
  <c r="O1838" i="1" s="1"/>
  <c r="R1838" i="1" s="1"/>
  <c r="AC1839" i="1"/>
  <c r="AE1839" i="1" s="1"/>
  <c r="G1839" i="1"/>
  <c r="AB1860" i="1"/>
  <c r="C1855" i="1"/>
  <c r="Y1854" i="1"/>
  <c r="AJ1855" i="1"/>
  <c r="Z1854" i="1"/>
  <c r="AA1854" i="1" s="1"/>
  <c r="AH1854" i="1" s="1"/>
  <c r="I1855" i="1"/>
  <c r="H1855" i="1" s="1"/>
  <c r="M1840" i="1"/>
  <c r="N1840" i="1" s="1"/>
  <c r="P1840" i="1"/>
  <c r="Q1840" i="1"/>
  <c r="L1841" i="1"/>
  <c r="T1835" i="1"/>
  <c r="AF1835" i="1" s="1"/>
  <c r="S1836" i="1"/>
  <c r="J1838" i="1" l="1"/>
  <c r="AB1861" i="1"/>
  <c r="T1836" i="1"/>
  <c r="AF1836" i="1" s="1"/>
  <c r="S1837" i="1"/>
  <c r="Y1855" i="1"/>
  <c r="C1856" i="1"/>
  <c r="AJ1856" i="1"/>
  <c r="Z1855" i="1"/>
  <c r="AA1855" i="1" s="1"/>
  <c r="AH1855" i="1" s="1"/>
  <c r="I1856" i="1"/>
  <c r="H1856" i="1" s="1"/>
  <c r="AC1840" i="1"/>
  <c r="AE1840" i="1" s="1"/>
  <c r="G1840" i="1"/>
  <c r="F1839" i="1"/>
  <c r="O1839" i="1" s="1"/>
  <c r="R1839" i="1" s="1"/>
  <c r="M1841" i="1"/>
  <c r="N1841" i="1" s="1"/>
  <c r="P1841" i="1"/>
  <c r="Q1841" i="1"/>
  <c r="L1842" i="1"/>
  <c r="K1856" i="1"/>
  <c r="A1857" i="1"/>
  <c r="X1856" i="1"/>
  <c r="M1842" i="1" l="1"/>
  <c r="N1842" i="1" s="1"/>
  <c r="P1842" i="1"/>
  <c r="Q1842" i="1"/>
  <c r="L1843" i="1"/>
  <c r="A1858" i="1"/>
  <c r="X1857" i="1"/>
  <c r="K1857" i="1"/>
  <c r="Z1856" i="1"/>
  <c r="AA1856" i="1" s="1"/>
  <c r="AH1856" i="1" s="1"/>
  <c r="C1857" i="1"/>
  <c r="AJ1857" i="1"/>
  <c r="Y1856" i="1"/>
  <c r="I1857" i="1"/>
  <c r="H1857" i="1" s="1"/>
  <c r="J1839" i="1"/>
  <c r="AC1841" i="1"/>
  <c r="AE1841" i="1" s="1"/>
  <c r="G1841" i="1"/>
  <c r="F1840" i="1"/>
  <c r="O1840" i="1" s="1"/>
  <c r="R1840" i="1" s="1"/>
  <c r="T1837" i="1"/>
  <c r="AF1837" i="1" s="1"/>
  <c r="S1838" i="1"/>
  <c r="AB1862" i="1"/>
  <c r="J1840" i="1" l="1"/>
  <c r="T1838" i="1"/>
  <c r="AF1838" i="1" s="1"/>
  <c r="S1839" i="1"/>
  <c r="M1843" i="1"/>
  <c r="N1843" i="1" s="1"/>
  <c r="P1843" i="1"/>
  <c r="Q1843" i="1"/>
  <c r="L1844" i="1"/>
  <c r="AB1863" i="1"/>
  <c r="F1841" i="1"/>
  <c r="J1841" i="1" s="1"/>
  <c r="I1858" i="1"/>
  <c r="H1858" i="1" s="1"/>
  <c r="Z1857" i="1"/>
  <c r="AA1857" i="1" s="1"/>
  <c r="AH1857" i="1" s="1"/>
  <c r="C1858" i="1"/>
  <c r="AJ1858" i="1"/>
  <c r="Y1857" i="1"/>
  <c r="X1858" i="1"/>
  <c r="K1858" i="1"/>
  <c r="A1859" i="1"/>
  <c r="AC1842" i="1"/>
  <c r="AE1842" i="1" s="1"/>
  <c r="G1842" i="1"/>
  <c r="O1841" i="1" l="1"/>
  <c r="R1841" i="1" s="1"/>
  <c r="AC1843" i="1"/>
  <c r="AE1843" i="1" s="1"/>
  <c r="G1843" i="1"/>
  <c r="AB1864" i="1"/>
  <c r="F1842" i="1"/>
  <c r="J1842" i="1" s="1"/>
  <c r="M1844" i="1"/>
  <c r="N1844" i="1" s="1"/>
  <c r="P1844" i="1"/>
  <c r="Q1844" i="1"/>
  <c r="L1845" i="1"/>
  <c r="T1839" i="1"/>
  <c r="AF1839" i="1" s="1"/>
  <c r="S1840" i="1"/>
  <c r="I1859" i="1"/>
  <c r="H1859" i="1" s="1"/>
  <c r="Y1858" i="1"/>
  <c r="C1859" i="1"/>
  <c r="AJ1859" i="1"/>
  <c r="Z1858" i="1"/>
  <c r="AA1858" i="1" s="1"/>
  <c r="AH1858" i="1" s="1"/>
  <c r="X1859" i="1"/>
  <c r="K1859" i="1"/>
  <c r="A1860" i="1"/>
  <c r="K1860" i="1" l="1"/>
  <c r="X1860" i="1"/>
  <c r="A1861" i="1"/>
  <c r="T1840" i="1"/>
  <c r="AF1840" i="1" s="1"/>
  <c r="S1841" i="1"/>
  <c r="F1843" i="1"/>
  <c r="J1843" i="1" s="1"/>
  <c r="AC1844" i="1"/>
  <c r="AE1844" i="1" s="1"/>
  <c r="G1844" i="1"/>
  <c r="M1845" i="1"/>
  <c r="N1845" i="1" s="1"/>
  <c r="P1845" i="1"/>
  <c r="Q1845" i="1"/>
  <c r="L1846" i="1"/>
  <c r="O1842" i="1"/>
  <c r="R1842" i="1" s="1"/>
  <c r="AB1865" i="1"/>
  <c r="C1860" i="1"/>
  <c r="Y1859" i="1"/>
  <c r="AJ1860" i="1"/>
  <c r="I1860" i="1"/>
  <c r="H1860" i="1" s="1"/>
  <c r="Z1859" i="1"/>
  <c r="AA1859" i="1" s="1"/>
  <c r="AH1859" i="1" s="1"/>
  <c r="AC1845" i="1" l="1"/>
  <c r="AE1845" i="1" s="1"/>
  <c r="G1845" i="1"/>
  <c r="F1844" i="1"/>
  <c r="J1844" i="1" s="1"/>
  <c r="Z1860" i="1"/>
  <c r="C1861" i="1"/>
  <c r="Y1860" i="1"/>
  <c r="D1856" i="1" s="1"/>
  <c r="I1861" i="1"/>
  <c r="H1861" i="1" s="1"/>
  <c r="AJ1861" i="1"/>
  <c r="T1841" i="1"/>
  <c r="AF1841" i="1" s="1"/>
  <c r="S1842" i="1"/>
  <c r="O1843" i="1"/>
  <c r="R1843" i="1" s="1"/>
  <c r="M1846" i="1"/>
  <c r="N1846" i="1" s="1"/>
  <c r="P1846" i="1"/>
  <c r="Q1846" i="1"/>
  <c r="L1847" i="1"/>
  <c r="AB1866" i="1"/>
  <c r="X1861" i="1"/>
  <c r="A1862" i="1"/>
  <c r="K1861" i="1"/>
  <c r="D1859" i="1" l="1"/>
  <c r="D1857" i="1"/>
  <c r="D1854" i="1"/>
  <c r="E1854" i="1" s="1"/>
  <c r="D1858" i="1"/>
  <c r="E1858" i="1" s="1"/>
  <c r="O1844" i="1"/>
  <c r="R1844" i="1" s="1"/>
  <c r="Y1861" i="1"/>
  <c r="C1862" i="1"/>
  <c r="AJ1862" i="1"/>
  <c r="Z1861" i="1"/>
  <c r="AA1861" i="1" s="1"/>
  <c r="AH1861" i="1" s="1"/>
  <c r="I1862" i="1"/>
  <c r="H1862" i="1" s="1"/>
  <c r="D1860" i="1"/>
  <c r="D1528" i="1"/>
  <c r="D1532" i="1"/>
  <c r="D1529" i="1"/>
  <c r="D1533" i="1"/>
  <c r="D1530" i="1"/>
  <c r="D1531" i="1"/>
  <c r="D1534" i="1"/>
  <c r="D1535" i="1"/>
  <c r="D1536" i="1"/>
  <c r="D1538" i="1"/>
  <c r="D1537" i="1"/>
  <c r="D1539" i="1"/>
  <c r="D1541" i="1"/>
  <c r="D1540" i="1"/>
  <c r="D1542" i="1"/>
  <c r="D1544" i="1"/>
  <c r="D1545" i="1"/>
  <c r="D1543" i="1"/>
  <c r="D1546" i="1"/>
  <c r="D1548" i="1"/>
  <c r="D1547" i="1"/>
  <c r="D1551" i="1"/>
  <c r="D1550" i="1"/>
  <c r="D1549" i="1"/>
  <c r="D1552" i="1"/>
  <c r="D1553" i="1"/>
  <c r="D1554" i="1"/>
  <c r="D1555" i="1"/>
  <c r="D1556" i="1"/>
  <c r="D1557" i="1"/>
  <c r="D1558" i="1"/>
  <c r="D1560" i="1"/>
  <c r="D1561" i="1"/>
  <c r="D1559" i="1"/>
  <c r="D1563" i="1"/>
  <c r="D1562" i="1"/>
  <c r="D1564" i="1"/>
  <c r="D1566" i="1"/>
  <c r="D1565" i="1"/>
  <c r="D1568" i="1"/>
  <c r="D1569" i="1"/>
  <c r="D1567" i="1"/>
  <c r="D1571" i="1"/>
  <c r="D1570" i="1"/>
  <c r="D1573" i="1"/>
  <c r="D1572" i="1"/>
  <c r="D1574" i="1"/>
  <c r="D1575" i="1"/>
  <c r="D1576" i="1"/>
  <c r="D1581" i="1"/>
  <c r="D1577" i="1"/>
  <c r="D1578" i="1"/>
  <c r="D1579" i="1"/>
  <c r="D1580" i="1"/>
  <c r="D1584" i="1"/>
  <c r="D1583" i="1"/>
  <c r="D1582" i="1"/>
  <c r="D1587" i="1"/>
  <c r="D1585" i="1"/>
  <c r="D1586" i="1"/>
  <c r="D1589" i="1"/>
  <c r="D1588" i="1"/>
  <c r="D1592" i="1"/>
  <c r="D1590" i="1"/>
  <c r="D1591" i="1"/>
  <c r="D1593" i="1"/>
  <c r="D1596" i="1"/>
  <c r="D1595" i="1"/>
  <c r="D1594" i="1"/>
  <c r="D1597" i="1"/>
  <c r="D1598" i="1"/>
  <c r="D1599" i="1"/>
  <c r="D1600" i="1"/>
  <c r="D1601" i="1"/>
  <c r="D1602" i="1"/>
  <c r="D1606" i="1"/>
  <c r="D1604" i="1"/>
  <c r="D1603" i="1"/>
  <c r="D1605" i="1"/>
  <c r="D1608" i="1"/>
  <c r="D1609" i="1"/>
  <c r="D1607" i="1"/>
  <c r="D1610" i="1"/>
  <c r="D1611" i="1"/>
  <c r="D1614" i="1"/>
  <c r="D1612" i="1"/>
  <c r="D1613" i="1"/>
  <c r="D1616" i="1"/>
  <c r="D1617" i="1"/>
  <c r="D1619" i="1"/>
  <c r="D1615" i="1"/>
  <c r="D1618" i="1"/>
  <c r="D1620" i="1"/>
  <c r="D1621" i="1"/>
  <c r="D1622" i="1"/>
  <c r="D1624" i="1"/>
  <c r="D1623" i="1"/>
  <c r="D1626" i="1"/>
  <c r="D1627" i="1"/>
  <c r="D1625" i="1"/>
  <c r="D1628" i="1"/>
  <c r="D1629" i="1"/>
  <c r="D1633" i="1"/>
  <c r="D1630" i="1"/>
  <c r="D1631" i="1"/>
  <c r="D1634" i="1"/>
  <c r="D1632" i="1"/>
  <c r="D1636" i="1"/>
  <c r="D1635" i="1"/>
  <c r="D1638" i="1"/>
  <c r="D1637" i="1"/>
  <c r="D1641" i="1"/>
  <c r="D1639" i="1"/>
  <c r="D1642" i="1"/>
  <c r="D1640" i="1"/>
  <c r="D1643" i="1"/>
  <c r="D1644" i="1"/>
  <c r="D1645" i="1"/>
  <c r="D1648" i="1"/>
  <c r="D1647" i="1"/>
  <c r="D1646" i="1"/>
  <c r="D1649" i="1"/>
  <c r="D1650" i="1"/>
  <c r="D1651" i="1"/>
  <c r="D1652" i="1"/>
  <c r="D1654" i="1"/>
  <c r="D1655" i="1"/>
  <c r="D1653" i="1"/>
  <c r="D1656" i="1"/>
  <c r="D1657" i="1"/>
  <c r="D1658" i="1"/>
  <c r="D1661" i="1"/>
  <c r="D1662" i="1"/>
  <c r="D1659" i="1"/>
  <c r="D1660" i="1"/>
  <c r="D1663" i="1"/>
  <c r="D1667" i="1"/>
  <c r="D1664" i="1"/>
  <c r="D1665" i="1"/>
  <c r="D1666" i="1"/>
  <c r="D1668" i="1"/>
  <c r="D1670" i="1"/>
  <c r="D1669" i="1"/>
  <c r="D1671" i="1"/>
  <c r="D1672" i="1"/>
  <c r="D1673" i="1"/>
  <c r="D1674" i="1"/>
  <c r="D1675" i="1"/>
  <c r="D1676" i="1"/>
  <c r="D1678" i="1"/>
  <c r="D1677" i="1"/>
  <c r="D1679" i="1"/>
  <c r="D1680" i="1"/>
  <c r="D1682" i="1"/>
  <c r="D1681" i="1"/>
  <c r="D1683" i="1"/>
  <c r="D1684" i="1"/>
  <c r="D1686" i="1"/>
  <c r="D1685" i="1"/>
  <c r="D1687" i="1"/>
  <c r="D1688" i="1"/>
  <c r="D1689" i="1"/>
  <c r="D1692" i="1"/>
  <c r="D1690" i="1"/>
  <c r="D1691" i="1"/>
  <c r="D1696" i="1"/>
  <c r="D1693" i="1"/>
  <c r="D1694" i="1"/>
  <c r="D1698" i="1"/>
  <c r="D1695" i="1"/>
  <c r="D1697" i="1"/>
  <c r="D1700" i="1"/>
  <c r="D1699" i="1"/>
  <c r="D1701" i="1"/>
  <c r="D1703" i="1"/>
  <c r="D1705" i="1"/>
  <c r="D1702" i="1"/>
  <c r="D1706" i="1"/>
  <c r="D1704" i="1"/>
  <c r="D1707" i="1"/>
  <c r="D1708" i="1"/>
  <c r="D1709" i="1"/>
  <c r="D1710" i="1"/>
  <c r="D1711" i="1"/>
  <c r="D1712" i="1"/>
  <c r="D1714" i="1"/>
  <c r="D1713" i="1"/>
  <c r="D1717" i="1"/>
  <c r="D1715" i="1"/>
  <c r="D1716" i="1"/>
  <c r="D1720" i="1"/>
  <c r="D1719" i="1"/>
  <c r="D1721" i="1"/>
  <c r="D1718" i="1"/>
  <c r="D1723" i="1"/>
  <c r="D1724" i="1"/>
  <c r="D1722" i="1"/>
  <c r="D1727" i="1"/>
  <c r="D1726" i="1"/>
  <c r="D1725" i="1"/>
  <c r="D1728" i="1"/>
  <c r="D1730" i="1"/>
  <c r="D1729" i="1"/>
  <c r="D1733" i="1"/>
  <c r="D1732" i="1"/>
  <c r="D1731" i="1"/>
  <c r="D1735" i="1"/>
  <c r="D1734" i="1"/>
  <c r="D1736" i="1"/>
  <c r="D1739" i="1"/>
  <c r="D1737" i="1"/>
  <c r="D1743" i="1"/>
  <c r="D1738" i="1"/>
  <c r="D1741" i="1"/>
  <c r="D1742" i="1"/>
  <c r="D1740" i="1"/>
  <c r="D1749" i="1"/>
  <c r="D1744" i="1"/>
  <c r="D1745" i="1"/>
  <c r="D1746" i="1"/>
  <c r="D1747" i="1"/>
  <c r="D1748" i="1"/>
  <c r="D1750" i="1"/>
  <c r="D1751" i="1"/>
  <c r="D1753" i="1"/>
  <c r="D1755" i="1"/>
  <c r="D1754" i="1"/>
  <c r="D1752" i="1"/>
  <c r="D1756" i="1"/>
  <c r="D1757" i="1"/>
  <c r="D1759" i="1"/>
  <c r="D1760" i="1"/>
  <c r="D1763" i="1"/>
  <c r="D1758" i="1"/>
  <c r="D1761" i="1"/>
  <c r="D1762" i="1"/>
  <c r="D1765" i="1"/>
  <c r="D1764" i="1"/>
  <c r="D1766" i="1"/>
  <c r="D1768" i="1"/>
  <c r="D1767" i="1"/>
  <c r="D1770" i="1"/>
  <c r="D1769" i="1"/>
  <c r="D1772" i="1"/>
  <c r="D1771" i="1"/>
  <c r="D1773" i="1"/>
  <c r="D1775" i="1"/>
  <c r="D1774" i="1"/>
  <c r="D1777" i="1"/>
  <c r="D1776" i="1"/>
  <c r="D1780" i="1"/>
  <c r="D1778" i="1"/>
  <c r="D1779" i="1"/>
  <c r="D1781" i="1"/>
  <c r="D1784" i="1"/>
  <c r="D1782" i="1"/>
  <c r="D1783" i="1"/>
  <c r="D1785" i="1"/>
  <c r="D1788" i="1"/>
  <c r="D1786" i="1"/>
  <c r="D1792" i="1"/>
  <c r="D1790" i="1"/>
  <c r="D1787" i="1"/>
  <c r="D1789" i="1"/>
  <c r="D1795" i="1"/>
  <c r="D1791" i="1"/>
  <c r="D1797" i="1"/>
  <c r="D1793" i="1"/>
  <c r="D1796" i="1"/>
  <c r="D1794" i="1"/>
  <c r="D1799" i="1"/>
  <c r="D1800" i="1"/>
  <c r="D1798" i="1"/>
  <c r="D1801" i="1"/>
  <c r="D1803" i="1"/>
  <c r="D1802" i="1"/>
  <c r="D1804" i="1"/>
  <c r="D1805" i="1"/>
  <c r="D1806" i="1"/>
  <c r="D1807" i="1"/>
  <c r="D1808" i="1"/>
  <c r="D1810" i="1"/>
  <c r="D1809" i="1"/>
  <c r="D1814" i="1"/>
  <c r="D1812" i="1"/>
  <c r="D1811" i="1"/>
  <c r="D1816" i="1"/>
  <c r="D1813" i="1"/>
  <c r="D1815" i="1"/>
  <c r="D1817" i="1"/>
  <c r="D1818" i="1"/>
  <c r="D1819" i="1"/>
  <c r="D1820" i="1"/>
  <c r="D1823" i="1"/>
  <c r="D1822" i="1"/>
  <c r="D1824" i="1"/>
  <c r="D1821" i="1"/>
  <c r="D1825" i="1"/>
  <c r="D1826" i="1"/>
  <c r="D1828" i="1"/>
  <c r="D1827" i="1"/>
  <c r="D1829" i="1"/>
  <c r="D1832" i="1"/>
  <c r="D1831" i="1"/>
  <c r="D1830" i="1"/>
  <c r="D1835" i="1"/>
  <c r="D1836" i="1"/>
  <c r="D1834" i="1"/>
  <c r="D1833" i="1"/>
  <c r="D1837" i="1"/>
  <c r="D1840" i="1"/>
  <c r="D1838" i="1"/>
  <c r="D1839" i="1"/>
  <c r="D1841" i="1"/>
  <c r="D1843" i="1"/>
  <c r="D1842" i="1"/>
  <c r="D1844" i="1"/>
  <c r="D1847" i="1"/>
  <c r="D1845" i="1"/>
  <c r="D1846" i="1"/>
  <c r="D1848" i="1"/>
  <c r="D1850" i="1"/>
  <c r="D1849" i="1"/>
  <c r="D1852" i="1"/>
  <c r="D1851" i="1"/>
  <c r="AB1867" i="1"/>
  <c r="M1847" i="1"/>
  <c r="N1847" i="1" s="1"/>
  <c r="P1847" i="1"/>
  <c r="Q1847" i="1"/>
  <c r="L1848" i="1"/>
  <c r="E1856" i="1"/>
  <c r="E1859" i="1"/>
  <c r="E1861" i="1"/>
  <c r="F1845" i="1"/>
  <c r="O1845" i="1" s="1"/>
  <c r="R1845" i="1" s="1"/>
  <c r="AC1846" i="1"/>
  <c r="AE1846" i="1" s="1"/>
  <c r="G1846" i="1"/>
  <c r="A1863" i="1"/>
  <c r="X1862" i="1"/>
  <c r="K1862" i="1"/>
  <c r="D1855" i="1"/>
  <c r="E1857" i="1"/>
  <c r="D1853" i="1"/>
  <c r="T1842" i="1"/>
  <c r="AF1842" i="1" s="1"/>
  <c r="S1843" i="1"/>
  <c r="J1845" i="1" l="1"/>
  <c r="I1863" i="1"/>
  <c r="H1863" i="1" s="1"/>
  <c r="Y1862" i="1"/>
  <c r="C1863" i="1"/>
  <c r="AJ1863" i="1"/>
  <c r="Z1862" i="1"/>
  <c r="AA1862" i="1" s="1"/>
  <c r="AH1862" i="1" s="1"/>
  <c r="E1851" i="1"/>
  <c r="E1848" i="1"/>
  <c r="E1844" i="1"/>
  <c r="V1844" i="1" s="1"/>
  <c r="U1839" i="1"/>
  <c r="E1839" i="1"/>
  <c r="V1839" i="1" s="1"/>
  <c r="U1833" i="1"/>
  <c r="E1833" i="1"/>
  <c r="V1833" i="1" s="1"/>
  <c r="U1830" i="1"/>
  <c r="E1830" i="1"/>
  <c r="V1830" i="1" s="1"/>
  <c r="U1827" i="1"/>
  <c r="E1827" i="1"/>
  <c r="V1827" i="1" s="1"/>
  <c r="U1821" i="1"/>
  <c r="E1821" i="1"/>
  <c r="V1821" i="1" s="1"/>
  <c r="U1820" i="1"/>
  <c r="E1820" i="1"/>
  <c r="V1820" i="1" s="1"/>
  <c r="U1815" i="1"/>
  <c r="E1815" i="1"/>
  <c r="V1815" i="1" s="1"/>
  <c r="U1812" i="1"/>
  <c r="E1812" i="1"/>
  <c r="V1812" i="1" s="1"/>
  <c r="U1808" i="1"/>
  <c r="E1808" i="1"/>
  <c r="V1808" i="1" s="1"/>
  <c r="U1804" i="1"/>
  <c r="E1804" i="1"/>
  <c r="V1804" i="1" s="1"/>
  <c r="U1798" i="1"/>
  <c r="E1798" i="1"/>
  <c r="V1798" i="1" s="1"/>
  <c r="U1796" i="1"/>
  <c r="E1796" i="1"/>
  <c r="V1796" i="1" s="1"/>
  <c r="U1795" i="1"/>
  <c r="E1795" i="1"/>
  <c r="V1795" i="1" s="1"/>
  <c r="U1792" i="1"/>
  <c r="E1792" i="1"/>
  <c r="V1792" i="1" s="1"/>
  <c r="U1783" i="1"/>
  <c r="E1783" i="1"/>
  <c r="V1783" i="1" s="1"/>
  <c r="U1779" i="1"/>
  <c r="E1779" i="1"/>
  <c r="V1779" i="1" s="1"/>
  <c r="U1777" i="1"/>
  <c r="E1777" i="1"/>
  <c r="V1777" i="1" s="1"/>
  <c r="U1771" i="1"/>
  <c r="E1771" i="1"/>
  <c r="V1771" i="1" s="1"/>
  <c r="U1767" i="1"/>
  <c r="E1767" i="1"/>
  <c r="V1767" i="1" s="1"/>
  <c r="U1765" i="1"/>
  <c r="E1765" i="1"/>
  <c r="V1765" i="1" s="1"/>
  <c r="U1763" i="1"/>
  <c r="E1763" i="1"/>
  <c r="V1763" i="1" s="1"/>
  <c r="U1756" i="1"/>
  <c r="E1756" i="1"/>
  <c r="V1756" i="1" s="1"/>
  <c r="U1753" i="1"/>
  <c r="E1753" i="1"/>
  <c r="V1753" i="1" s="1"/>
  <c r="U1747" i="1"/>
  <c r="E1747" i="1"/>
  <c r="V1747" i="1" s="1"/>
  <c r="U1749" i="1"/>
  <c r="E1749" i="1"/>
  <c r="V1749" i="1" s="1"/>
  <c r="U1738" i="1"/>
  <c r="E1738" i="1"/>
  <c r="V1738" i="1" s="1"/>
  <c r="U1736" i="1"/>
  <c r="E1736" i="1"/>
  <c r="V1736" i="1" s="1"/>
  <c r="U1732" i="1"/>
  <c r="E1732" i="1"/>
  <c r="V1732" i="1" s="1"/>
  <c r="U1728" i="1"/>
  <c r="E1728" i="1"/>
  <c r="V1728" i="1" s="1"/>
  <c r="U1722" i="1"/>
  <c r="E1722" i="1"/>
  <c r="V1722" i="1" s="1"/>
  <c r="U1721" i="1"/>
  <c r="E1721" i="1"/>
  <c r="V1721" i="1" s="1"/>
  <c r="U1715" i="1"/>
  <c r="E1715" i="1"/>
  <c r="V1715" i="1" s="1"/>
  <c r="U1712" i="1"/>
  <c r="E1712" i="1"/>
  <c r="V1712" i="1" s="1"/>
  <c r="U1708" i="1"/>
  <c r="E1708" i="1"/>
  <c r="V1708" i="1" s="1"/>
  <c r="U1702" i="1"/>
  <c r="E1702" i="1"/>
  <c r="V1702" i="1" s="1"/>
  <c r="U1699" i="1"/>
  <c r="E1699" i="1"/>
  <c r="V1699" i="1" s="1"/>
  <c r="U1698" i="1"/>
  <c r="E1698" i="1"/>
  <c r="V1698" i="1" s="1"/>
  <c r="U1691" i="1"/>
  <c r="E1691" i="1"/>
  <c r="V1691" i="1" s="1"/>
  <c r="U1688" i="1"/>
  <c r="E1688" i="1"/>
  <c r="V1688" i="1" s="1"/>
  <c r="U1684" i="1"/>
  <c r="E1684" i="1"/>
  <c r="V1684" i="1" s="1"/>
  <c r="U1680" i="1"/>
  <c r="E1680" i="1"/>
  <c r="V1680" i="1" s="1"/>
  <c r="U1676" i="1"/>
  <c r="E1676" i="1"/>
  <c r="V1676" i="1" s="1"/>
  <c r="U1672" i="1"/>
  <c r="E1672" i="1"/>
  <c r="V1672" i="1" s="1"/>
  <c r="U1668" i="1"/>
  <c r="E1668" i="1"/>
  <c r="V1668" i="1" s="1"/>
  <c r="U1667" i="1"/>
  <c r="E1667" i="1"/>
  <c r="V1667" i="1" s="1"/>
  <c r="U1662" i="1"/>
  <c r="E1662" i="1"/>
  <c r="U1656" i="1"/>
  <c r="E1656" i="1"/>
  <c r="U1652" i="1"/>
  <c r="E1652" i="1"/>
  <c r="U1646" i="1"/>
  <c r="E1646" i="1"/>
  <c r="U1644" i="1"/>
  <c r="E1644" i="1"/>
  <c r="U1639" i="1"/>
  <c r="E1639" i="1"/>
  <c r="U1635" i="1"/>
  <c r="E1635" i="1"/>
  <c r="U1631" i="1"/>
  <c r="E1631" i="1"/>
  <c r="U1628" i="1"/>
  <c r="E1628" i="1"/>
  <c r="U1623" i="1"/>
  <c r="E1623" i="1"/>
  <c r="U1620" i="1"/>
  <c r="E1620" i="1"/>
  <c r="U1617" i="1"/>
  <c r="E1617" i="1"/>
  <c r="U1614" i="1"/>
  <c r="E1614" i="1"/>
  <c r="U1609" i="1"/>
  <c r="E1609" i="1"/>
  <c r="U1604" i="1"/>
  <c r="E1604" i="1"/>
  <c r="U1600" i="1"/>
  <c r="E1600" i="1"/>
  <c r="U1594" i="1"/>
  <c r="E1594" i="1"/>
  <c r="U1591" i="1"/>
  <c r="E1591" i="1"/>
  <c r="U1589" i="1"/>
  <c r="E1589" i="1"/>
  <c r="U1582" i="1"/>
  <c r="E1582" i="1"/>
  <c r="U1579" i="1"/>
  <c r="E1579" i="1"/>
  <c r="U1576" i="1"/>
  <c r="E1576" i="1"/>
  <c r="U1573" i="1"/>
  <c r="E1573" i="1"/>
  <c r="U1569" i="1"/>
  <c r="E1569" i="1"/>
  <c r="U1564" i="1"/>
  <c r="E1564" i="1"/>
  <c r="U1561" i="1"/>
  <c r="E1561" i="1"/>
  <c r="U1556" i="1"/>
  <c r="E1556" i="1"/>
  <c r="U1552" i="1"/>
  <c r="E1552" i="1"/>
  <c r="U1547" i="1"/>
  <c r="E1547" i="1"/>
  <c r="U1545" i="1"/>
  <c r="E1545" i="1"/>
  <c r="U1541" i="1"/>
  <c r="E1541" i="1"/>
  <c r="U1536" i="1"/>
  <c r="E1536" i="1"/>
  <c r="U1530" i="1"/>
  <c r="E1530" i="1"/>
  <c r="U1528" i="1"/>
  <c r="E1528" i="1"/>
  <c r="AC1847" i="1"/>
  <c r="AE1847" i="1" s="1"/>
  <c r="G1847" i="1"/>
  <c r="E1852" i="1"/>
  <c r="E1846" i="1"/>
  <c r="U1842" i="1"/>
  <c r="E1842" i="1"/>
  <c r="V1842" i="1" s="1"/>
  <c r="U1838" i="1"/>
  <c r="E1838" i="1"/>
  <c r="V1838" i="1" s="1"/>
  <c r="U1834" i="1"/>
  <c r="E1834" i="1"/>
  <c r="V1834" i="1" s="1"/>
  <c r="U1831" i="1"/>
  <c r="E1831" i="1"/>
  <c r="V1831" i="1" s="1"/>
  <c r="U1828" i="1"/>
  <c r="E1828" i="1"/>
  <c r="V1828" i="1" s="1"/>
  <c r="U1824" i="1"/>
  <c r="E1824" i="1"/>
  <c r="V1824" i="1" s="1"/>
  <c r="U1819" i="1"/>
  <c r="E1819" i="1"/>
  <c r="V1819" i="1" s="1"/>
  <c r="U1813" i="1"/>
  <c r="E1813" i="1"/>
  <c r="V1813" i="1" s="1"/>
  <c r="U1814" i="1"/>
  <c r="E1814" i="1"/>
  <c r="V1814" i="1" s="1"/>
  <c r="U1807" i="1"/>
  <c r="E1807" i="1"/>
  <c r="V1807" i="1" s="1"/>
  <c r="U1802" i="1"/>
  <c r="E1802" i="1"/>
  <c r="V1802" i="1" s="1"/>
  <c r="U1800" i="1"/>
  <c r="E1800" i="1"/>
  <c r="V1800" i="1" s="1"/>
  <c r="U1793" i="1"/>
  <c r="E1793" i="1"/>
  <c r="V1793" i="1" s="1"/>
  <c r="U1789" i="1"/>
  <c r="E1789" i="1"/>
  <c r="V1789" i="1" s="1"/>
  <c r="U1786" i="1"/>
  <c r="E1786" i="1"/>
  <c r="V1786" i="1" s="1"/>
  <c r="U1782" i="1"/>
  <c r="E1782" i="1"/>
  <c r="V1782" i="1" s="1"/>
  <c r="U1778" i="1"/>
  <c r="E1778" i="1"/>
  <c r="V1778" i="1" s="1"/>
  <c r="U1774" i="1"/>
  <c r="E1774" i="1"/>
  <c r="V1774" i="1" s="1"/>
  <c r="U1772" i="1"/>
  <c r="E1772" i="1"/>
  <c r="V1772" i="1" s="1"/>
  <c r="U1768" i="1"/>
  <c r="E1768" i="1"/>
  <c r="V1768" i="1" s="1"/>
  <c r="U1762" i="1"/>
  <c r="E1762" i="1"/>
  <c r="V1762" i="1" s="1"/>
  <c r="U1760" i="1"/>
  <c r="E1760" i="1"/>
  <c r="V1760" i="1" s="1"/>
  <c r="U1752" i="1"/>
  <c r="E1752" i="1"/>
  <c r="V1752" i="1" s="1"/>
  <c r="U1751" i="1"/>
  <c r="E1751" i="1"/>
  <c r="V1751" i="1" s="1"/>
  <c r="U1746" i="1"/>
  <c r="E1746" i="1"/>
  <c r="V1746" i="1" s="1"/>
  <c r="U1740" i="1"/>
  <c r="E1740" i="1"/>
  <c r="V1740" i="1" s="1"/>
  <c r="U1743" i="1"/>
  <c r="E1743" i="1"/>
  <c r="V1743" i="1" s="1"/>
  <c r="U1734" i="1"/>
  <c r="E1734" i="1"/>
  <c r="V1734" i="1" s="1"/>
  <c r="U1733" i="1"/>
  <c r="E1733" i="1"/>
  <c r="V1733" i="1" s="1"/>
  <c r="U1725" i="1"/>
  <c r="E1725" i="1"/>
  <c r="V1725" i="1" s="1"/>
  <c r="U1724" i="1"/>
  <c r="E1724" i="1"/>
  <c r="V1724" i="1" s="1"/>
  <c r="U1719" i="1"/>
  <c r="E1719" i="1"/>
  <c r="V1719" i="1" s="1"/>
  <c r="U1717" i="1"/>
  <c r="E1717" i="1"/>
  <c r="V1717" i="1" s="1"/>
  <c r="U1711" i="1"/>
  <c r="E1711" i="1"/>
  <c r="V1711" i="1" s="1"/>
  <c r="U1707" i="1"/>
  <c r="E1707" i="1"/>
  <c r="V1707" i="1" s="1"/>
  <c r="U1705" i="1"/>
  <c r="E1705" i="1"/>
  <c r="V1705" i="1" s="1"/>
  <c r="U1700" i="1"/>
  <c r="E1700" i="1"/>
  <c r="V1700" i="1" s="1"/>
  <c r="U1694" i="1"/>
  <c r="E1694" i="1"/>
  <c r="V1694" i="1" s="1"/>
  <c r="U1690" i="1"/>
  <c r="E1690" i="1"/>
  <c r="V1690" i="1" s="1"/>
  <c r="U1687" i="1"/>
  <c r="E1687" i="1"/>
  <c r="V1687" i="1" s="1"/>
  <c r="U1683" i="1"/>
  <c r="E1683" i="1"/>
  <c r="V1683" i="1" s="1"/>
  <c r="U1679" i="1"/>
  <c r="E1679" i="1"/>
  <c r="V1679" i="1" s="1"/>
  <c r="U1675" i="1"/>
  <c r="E1675" i="1"/>
  <c r="V1675" i="1" s="1"/>
  <c r="U1671" i="1"/>
  <c r="E1671" i="1"/>
  <c r="V1671" i="1" s="1"/>
  <c r="U1666" i="1"/>
  <c r="E1666" i="1"/>
  <c r="V1666" i="1" s="1"/>
  <c r="U1663" i="1"/>
  <c r="E1663" i="1"/>
  <c r="U1661" i="1"/>
  <c r="E1661" i="1"/>
  <c r="U1653" i="1"/>
  <c r="E1653" i="1"/>
  <c r="U1651" i="1"/>
  <c r="E1651" i="1"/>
  <c r="U1647" i="1"/>
  <c r="E1647" i="1"/>
  <c r="U1643" i="1"/>
  <c r="E1643" i="1"/>
  <c r="U1641" i="1"/>
  <c r="E1641" i="1"/>
  <c r="U1636" i="1"/>
  <c r="E1636" i="1"/>
  <c r="U1630" i="1"/>
  <c r="E1630" i="1"/>
  <c r="U1625" i="1"/>
  <c r="E1625" i="1"/>
  <c r="U1624" i="1"/>
  <c r="E1624" i="1"/>
  <c r="U1618" i="1"/>
  <c r="E1618" i="1"/>
  <c r="U1616" i="1"/>
  <c r="E1616" i="1"/>
  <c r="U1611" i="1"/>
  <c r="E1611" i="1"/>
  <c r="U1608" i="1"/>
  <c r="E1608" i="1"/>
  <c r="U1606" i="1"/>
  <c r="E1606" i="1"/>
  <c r="U1599" i="1"/>
  <c r="E1599" i="1"/>
  <c r="U1595" i="1"/>
  <c r="E1595" i="1"/>
  <c r="U1590" i="1"/>
  <c r="E1590" i="1"/>
  <c r="U1586" i="1"/>
  <c r="E1586" i="1"/>
  <c r="U1583" i="1"/>
  <c r="E1583" i="1"/>
  <c r="U1578" i="1"/>
  <c r="E1578" i="1"/>
  <c r="U1575" i="1"/>
  <c r="E1575" i="1"/>
  <c r="U1570" i="1"/>
  <c r="E1570" i="1"/>
  <c r="U1568" i="1"/>
  <c r="E1568" i="1"/>
  <c r="U1562" i="1"/>
  <c r="E1562" i="1"/>
  <c r="U1560" i="1"/>
  <c r="E1560" i="1"/>
  <c r="U1555" i="1"/>
  <c r="E1555" i="1"/>
  <c r="U1549" i="1"/>
  <c r="E1549" i="1"/>
  <c r="U1548" i="1"/>
  <c r="E1548" i="1"/>
  <c r="U1544" i="1"/>
  <c r="E1544" i="1"/>
  <c r="U1539" i="1"/>
  <c r="E1539" i="1"/>
  <c r="U1535" i="1"/>
  <c r="E1535" i="1"/>
  <c r="U1533" i="1"/>
  <c r="E1533" i="1"/>
  <c r="E1860" i="1"/>
  <c r="E1862" i="1"/>
  <c r="E1855" i="1"/>
  <c r="F1846" i="1"/>
  <c r="O1846" i="1" s="1"/>
  <c r="R1846" i="1" s="1"/>
  <c r="M1848" i="1"/>
  <c r="N1848" i="1" s="1"/>
  <c r="P1848" i="1"/>
  <c r="Q1848" i="1"/>
  <c r="L1849" i="1"/>
  <c r="AB1868" i="1"/>
  <c r="E1849" i="1"/>
  <c r="E1845" i="1"/>
  <c r="V1845" i="1" s="1"/>
  <c r="U1843" i="1"/>
  <c r="E1843" i="1"/>
  <c r="V1843" i="1" s="1"/>
  <c r="U1840" i="1"/>
  <c r="E1840" i="1"/>
  <c r="V1840" i="1" s="1"/>
  <c r="U1836" i="1"/>
  <c r="E1836" i="1"/>
  <c r="V1836" i="1" s="1"/>
  <c r="U1832" i="1"/>
  <c r="E1832" i="1"/>
  <c r="V1832" i="1" s="1"/>
  <c r="U1826" i="1"/>
  <c r="E1826" i="1"/>
  <c r="V1826" i="1" s="1"/>
  <c r="U1822" i="1"/>
  <c r="E1822" i="1"/>
  <c r="V1822" i="1" s="1"/>
  <c r="U1818" i="1"/>
  <c r="E1818" i="1"/>
  <c r="V1818" i="1" s="1"/>
  <c r="U1816" i="1"/>
  <c r="E1816" i="1"/>
  <c r="V1816" i="1" s="1"/>
  <c r="U1809" i="1"/>
  <c r="E1809" i="1"/>
  <c r="V1809" i="1" s="1"/>
  <c r="U1806" i="1"/>
  <c r="E1806" i="1"/>
  <c r="V1806" i="1" s="1"/>
  <c r="U1803" i="1"/>
  <c r="E1803" i="1"/>
  <c r="V1803" i="1" s="1"/>
  <c r="U1799" i="1"/>
  <c r="E1799" i="1"/>
  <c r="V1799" i="1" s="1"/>
  <c r="U1797" i="1"/>
  <c r="E1797" i="1"/>
  <c r="V1797" i="1" s="1"/>
  <c r="U1787" i="1"/>
  <c r="E1787" i="1"/>
  <c r="V1787" i="1" s="1"/>
  <c r="U1788" i="1"/>
  <c r="E1788" i="1"/>
  <c r="V1788" i="1" s="1"/>
  <c r="U1784" i="1"/>
  <c r="E1784" i="1"/>
  <c r="V1784" i="1" s="1"/>
  <c r="U1780" i="1"/>
  <c r="E1780" i="1"/>
  <c r="V1780" i="1" s="1"/>
  <c r="U1775" i="1"/>
  <c r="E1775" i="1"/>
  <c r="V1775" i="1" s="1"/>
  <c r="U1769" i="1"/>
  <c r="E1769" i="1"/>
  <c r="V1769" i="1" s="1"/>
  <c r="U1766" i="1"/>
  <c r="E1766" i="1"/>
  <c r="V1766" i="1" s="1"/>
  <c r="U1761" i="1"/>
  <c r="E1761" i="1"/>
  <c r="V1761" i="1" s="1"/>
  <c r="U1759" i="1"/>
  <c r="E1759" i="1"/>
  <c r="V1759" i="1" s="1"/>
  <c r="U1754" i="1"/>
  <c r="E1754" i="1"/>
  <c r="V1754" i="1" s="1"/>
  <c r="U1750" i="1"/>
  <c r="E1750" i="1"/>
  <c r="V1750" i="1" s="1"/>
  <c r="U1745" i="1"/>
  <c r="E1745" i="1"/>
  <c r="V1745" i="1" s="1"/>
  <c r="U1742" i="1"/>
  <c r="E1742" i="1"/>
  <c r="V1742" i="1" s="1"/>
  <c r="U1737" i="1"/>
  <c r="E1737" i="1"/>
  <c r="V1737" i="1" s="1"/>
  <c r="U1735" i="1"/>
  <c r="E1735" i="1"/>
  <c r="V1735" i="1" s="1"/>
  <c r="U1729" i="1"/>
  <c r="E1729" i="1"/>
  <c r="V1729" i="1" s="1"/>
  <c r="U1726" i="1"/>
  <c r="E1726" i="1"/>
  <c r="V1726" i="1" s="1"/>
  <c r="U1723" i="1"/>
  <c r="E1723" i="1"/>
  <c r="V1723" i="1" s="1"/>
  <c r="U1720" i="1"/>
  <c r="E1720" i="1"/>
  <c r="V1720" i="1" s="1"/>
  <c r="U1713" i="1"/>
  <c r="E1713" i="1"/>
  <c r="V1713" i="1" s="1"/>
  <c r="U1710" i="1"/>
  <c r="E1710" i="1"/>
  <c r="V1710" i="1" s="1"/>
  <c r="U1704" i="1"/>
  <c r="E1704" i="1"/>
  <c r="V1704" i="1" s="1"/>
  <c r="U1703" i="1"/>
  <c r="E1703" i="1"/>
  <c r="V1703" i="1" s="1"/>
  <c r="U1697" i="1"/>
  <c r="E1697" i="1"/>
  <c r="V1697" i="1" s="1"/>
  <c r="U1693" i="1"/>
  <c r="E1693" i="1"/>
  <c r="V1693" i="1" s="1"/>
  <c r="U1692" i="1"/>
  <c r="E1692" i="1"/>
  <c r="V1692" i="1" s="1"/>
  <c r="U1685" i="1"/>
  <c r="E1685" i="1"/>
  <c r="V1685" i="1" s="1"/>
  <c r="U1681" i="1"/>
  <c r="E1681" i="1"/>
  <c r="V1681" i="1" s="1"/>
  <c r="U1677" i="1"/>
  <c r="E1677" i="1"/>
  <c r="V1677" i="1" s="1"/>
  <c r="U1674" i="1"/>
  <c r="E1674" i="1"/>
  <c r="V1674" i="1" s="1"/>
  <c r="U1669" i="1"/>
  <c r="E1669" i="1"/>
  <c r="V1669" i="1" s="1"/>
  <c r="U1665" i="1"/>
  <c r="E1665" i="1"/>
  <c r="U1660" i="1"/>
  <c r="E1660" i="1"/>
  <c r="U1658" i="1"/>
  <c r="E1658" i="1"/>
  <c r="U1655" i="1"/>
  <c r="E1655" i="1"/>
  <c r="U1650" i="1"/>
  <c r="E1650" i="1"/>
  <c r="U1648" i="1"/>
  <c r="E1648" i="1"/>
  <c r="U1640" i="1"/>
  <c r="E1640" i="1"/>
  <c r="U1637" i="1"/>
  <c r="E1637" i="1"/>
  <c r="U1632" i="1"/>
  <c r="E1632" i="1"/>
  <c r="U1633" i="1"/>
  <c r="E1633" i="1"/>
  <c r="U1627" i="1"/>
  <c r="E1627" i="1"/>
  <c r="U1622" i="1"/>
  <c r="E1622" i="1"/>
  <c r="U1615" i="1"/>
  <c r="E1615" i="1"/>
  <c r="U1613" i="1"/>
  <c r="E1613" i="1"/>
  <c r="U1610" i="1"/>
  <c r="E1610" i="1"/>
  <c r="U1605" i="1"/>
  <c r="E1605" i="1"/>
  <c r="U1602" i="1"/>
  <c r="E1602" i="1"/>
  <c r="U1598" i="1"/>
  <c r="E1598" i="1"/>
  <c r="U1596" i="1"/>
  <c r="E1596" i="1"/>
  <c r="U1592" i="1"/>
  <c r="E1592" i="1"/>
  <c r="U1585" i="1"/>
  <c r="E1585" i="1"/>
  <c r="U1584" i="1"/>
  <c r="E1584" i="1"/>
  <c r="U1577" i="1"/>
  <c r="E1577" i="1"/>
  <c r="U1574" i="1"/>
  <c r="E1574" i="1"/>
  <c r="U1571" i="1"/>
  <c r="E1571" i="1"/>
  <c r="U1565" i="1"/>
  <c r="E1565" i="1"/>
  <c r="U1563" i="1"/>
  <c r="E1563" i="1"/>
  <c r="U1558" i="1"/>
  <c r="E1558" i="1"/>
  <c r="U1554" i="1"/>
  <c r="E1554" i="1"/>
  <c r="U1550" i="1"/>
  <c r="E1550" i="1"/>
  <c r="U1546" i="1"/>
  <c r="E1546" i="1"/>
  <c r="U1542" i="1"/>
  <c r="E1542" i="1"/>
  <c r="U1537" i="1"/>
  <c r="E1537" i="1"/>
  <c r="U1534" i="1"/>
  <c r="E1534" i="1"/>
  <c r="U1529" i="1"/>
  <c r="E1529" i="1"/>
  <c r="T1843" i="1"/>
  <c r="AF1843" i="1" s="1"/>
  <c r="S1844" i="1"/>
  <c r="A1864" i="1"/>
  <c r="X1863" i="1"/>
  <c r="K1863" i="1"/>
  <c r="E1853" i="1"/>
  <c r="E1850" i="1"/>
  <c r="E1847" i="1"/>
  <c r="U1841" i="1"/>
  <c r="E1841" i="1"/>
  <c r="V1841" i="1" s="1"/>
  <c r="U1837" i="1"/>
  <c r="E1837" i="1"/>
  <c r="V1837" i="1" s="1"/>
  <c r="U1835" i="1"/>
  <c r="E1835" i="1"/>
  <c r="V1835" i="1" s="1"/>
  <c r="U1829" i="1"/>
  <c r="E1829" i="1"/>
  <c r="V1829" i="1" s="1"/>
  <c r="U1825" i="1"/>
  <c r="E1825" i="1"/>
  <c r="V1825" i="1" s="1"/>
  <c r="U1823" i="1"/>
  <c r="E1823" i="1"/>
  <c r="V1823" i="1" s="1"/>
  <c r="U1817" i="1"/>
  <c r="E1817" i="1"/>
  <c r="V1817" i="1" s="1"/>
  <c r="U1811" i="1"/>
  <c r="E1811" i="1"/>
  <c r="V1811" i="1" s="1"/>
  <c r="U1810" i="1"/>
  <c r="E1810" i="1"/>
  <c r="V1810" i="1" s="1"/>
  <c r="U1805" i="1"/>
  <c r="E1805" i="1"/>
  <c r="V1805" i="1" s="1"/>
  <c r="U1801" i="1"/>
  <c r="E1801" i="1"/>
  <c r="V1801" i="1" s="1"/>
  <c r="U1794" i="1"/>
  <c r="E1794" i="1"/>
  <c r="V1794" i="1" s="1"/>
  <c r="U1791" i="1"/>
  <c r="E1791" i="1"/>
  <c r="V1791" i="1" s="1"/>
  <c r="U1790" i="1"/>
  <c r="E1790" i="1"/>
  <c r="V1790" i="1" s="1"/>
  <c r="U1785" i="1"/>
  <c r="E1785" i="1"/>
  <c r="V1785" i="1" s="1"/>
  <c r="U1781" i="1"/>
  <c r="E1781" i="1"/>
  <c r="V1781" i="1" s="1"/>
  <c r="U1776" i="1"/>
  <c r="E1776" i="1"/>
  <c r="V1776" i="1" s="1"/>
  <c r="U1773" i="1"/>
  <c r="E1773" i="1"/>
  <c r="V1773" i="1" s="1"/>
  <c r="U1770" i="1"/>
  <c r="E1770" i="1"/>
  <c r="V1770" i="1" s="1"/>
  <c r="U1764" i="1"/>
  <c r="E1764" i="1"/>
  <c r="V1764" i="1" s="1"/>
  <c r="U1758" i="1"/>
  <c r="E1758" i="1"/>
  <c r="V1758" i="1" s="1"/>
  <c r="U1757" i="1"/>
  <c r="E1757" i="1"/>
  <c r="V1757" i="1" s="1"/>
  <c r="U1755" i="1"/>
  <c r="E1755" i="1"/>
  <c r="V1755" i="1" s="1"/>
  <c r="U1748" i="1"/>
  <c r="E1748" i="1"/>
  <c r="V1748" i="1" s="1"/>
  <c r="U1744" i="1"/>
  <c r="E1744" i="1"/>
  <c r="V1744" i="1" s="1"/>
  <c r="U1741" i="1"/>
  <c r="E1741" i="1"/>
  <c r="V1741" i="1" s="1"/>
  <c r="U1739" i="1"/>
  <c r="E1739" i="1"/>
  <c r="V1739" i="1" s="1"/>
  <c r="U1731" i="1"/>
  <c r="E1731" i="1"/>
  <c r="V1731" i="1" s="1"/>
  <c r="U1730" i="1"/>
  <c r="E1730" i="1"/>
  <c r="V1730" i="1" s="1"/>
  <c r="U1727" i="1"/>
  <c r="E1727" i="1"/>
  <c r="V1727" i="1" s="1"/>
  <c r="U1718" i="1"/>
  <c r="E1718" i="1"/>
  <c r="V1718" i="1" s="1"/>
  <c r="U1716" i="1"/>
  <c r="E1716" i="1"/>
  <c r="V1716" i="1" s="1"/>
  <c r="U1714" i="1"/>
  <c r="E1714" i="1"/>
  <c r="V1714" i="1" s="1"/>
  <c r="U1709" i="1"/>
  <c r="E1709" i="1"/>
  <c r="V1709" i="1" s="1"/>
  <c r="U1706" i="1"/>
  <c r="E1706" i="1"/>
  <c r="V1706" i="1" s="1"/>
  <c r="U1701" i="1"/>
  <c r="E1701" i="1"/>
  <c r="V1701" i="1" s="1"/>
  <c r="U1695" i="1"/>
  <c r="E1695" i="1"/>
  <c r="V1695" i="1" s="1"/>
  <c r="U1696" i="1"/>
  <c r="E1696" i="1"/>
  <c r="V1696" i="1" s="1"/>
  <c r="U1689" i="1"/>
  <c r="E1689" i="1"/>
  <c r="V1689" i="1" s="1"/>
  <c r="U1686" i="1"/>
  <c r="E1686" i="1"/>
  <c r="V1686" i="1" s="1"/>
  <c r="U1682" i="1"/>
  <c r="E1682" i="1"/>
  <c r="V1682" i="1" s="1"/>
  <c r="U1678" i="1"/>
  <c r="E1678" i="1"/>
  <c r="V1678" i="1" s="1"/>
  <c r="U1673" i="1"/>
  <c r="E1673" i="1"/>
  <c r="V1673" i="1" s="1"/>
  <c r="U1670" i="1"/>
  <c r="E1670" i="1"/>
  <c r="V1670" i="1" s="1"/>
  <c r="U1664" i="1"/>
  <c r="E1664" i="1"/>
  <c r="U1659" i="1"/>
  <c r="E1659" i="1"/>
  <c r="U1657" i="1"/>
  <c r="E1657" i="1"/>
  <c r="U1654" i="1"/>
  <c r="E1654" i="1"/>
  <c r="U1649" i="1"/>
  <c r="E1649" i="1"/>
  <c r="U1645" i="1"/>
  <c r="E1645" i="1"/>
  <c r="U1642" i="1"/>
  <c r="E1642" i="1"/>
  <c r="U1638" i="1"/>
  <c r="E1638" i="1"/>
  <c r="U1634" i="1"/>
  <c r="E1634" i="1"/>
  <c r="U1629" i="1"/>
  <c r="E1629" i="1"/>
  <c r="U1626" i="1"/>
  <c r="E1626" i="1"/>
  <c r="U1621" i="1"/>
  <c r="E1621" i="1"/>
  <c r="U1619" i="1"/>
  <c r="E1619" i="1"/>
  <c r="U1612" i="1"/>
  <c r="E1612" i="1"/>
  <c r="U1607" i="1"/>
  <c r="E1607" i="1"/>
  <c r="U1603" i="1"/>
  <c r="E1603" i="1"/>
  <c r="U1601" i="1"/>
  <c r="E1601" i="1"/>
  <c r="U1597" i="1"/>
  <c r="E1597" i="1"/>
  <c r="U1593" i="1"/>
  <c r="E1593" i="1"/>
  <c r="U1588" i="1"/>
  <c r="E1588" i="1"/>
  <c r="U1587" i="1"/>
  <c r="E1587" i="1"/>
  <c r="U1580" i="1"/>
  <c r="E1580" i="1"/>
  <c r="U1581" i="1"/>
  <c r="E1581" i="1"/>
  <c r="U1572" i="1"/>
  <c r="E1572" i="1"/>
  <c r="U1567" i="1"/>
  <c r="E1567" i="1"/>
  <c r="U1566" i="1"/>
  <c r="E1566" i="1"/>
  <c r="U1559" i="1"/>
  <c r="E1559" i="1"/>
  <c r="U1557" i="1"/>
  <c r="E1557" i="1"/>
  <c r="U1553" i="1"/>
  <c r="E1553" i="1"/>
  <c r="U1551" i="1"/>
  <c r="E1551" i="1"/>
  <c r="U1543" i="1"/>
  <c r="E1543" i="1"/>
  <c r="U1540" i="1"/>
  <c r="E1540" i="1"/>
  <c r="U1538" i="1"/>
  <c r="E1538" i="1"/>
  <c r="U1531" i="1"/>
  <c r="E1531" i="1"/>
  <c r="U1532" i="1"/>
  <c r="E1532" i="1"/>
  <c r="W1815" i="1" l="1"/>
  <c r="AG1815" i="1" s="1"/>
  <c r="W1821" i="1"/>
  <c r="AG1821" i="1" s="1"/>
  <c r="B1821" i="1" s="1"/>
  <c r="W1830" i="1"/>
  <c r="AG1830" i="1" s="1"/>
  <c r="B1830" i="1" s="1"/>
  <c r="J1846" i="1"/>
  <c r="W1839" i="1"/>
  <c r="AG1839" i="1" s="1"/>
  <c r="B1839" i="1" s="1"/>
  <c r="V1532" i="1"/>
  <c r="V1581" i="1"/>
  <c r="V1657" i="1"/>
  <c r="V1540" i="1"/>
  <c r="V1557" i="1"/>
  <c r="V1572" i="1"/>
  <c r="V1588" i="1"/>
  <c r="V1603" i="1"/>
  <c r="V1621" i="1"/>
  <c r="V1638" i="1"/>
  <c r="V1654" i="1"/>
  <c r="W1670" i="1"/>
  <c r="W1678" i="1"/>
  <c r="W1686" i="1"/>
  <c r="W1696" i="1"/>
  <c r="W1701" i="1"/>
  <c r="W1709" i="1"/>
  <c r="W1716" i="1"/>
  <c r="W1727" i="1"/>
  <c r="W1731" i="1"/>
  <c r="W1741" i="1"/>
  <c r="W1748" i="1"/>
  <c r="W1757" i="1"/>
  <c r="W1764" i="1"/>
  <c r="W1773" i="1"/>
  <c r="W1781" i="1"/>
  <c r="W1790" i="1"/>
  <c r="W1794" i="1"/>
  <c r="W1805" i="1"/>
  <c r="W1811" i="1"/>
  <c r="W1823" i="1"/>
  <c r="W1829" i="1"/>
  <c r="W1837" i="1"/>
  <c r="T1844" i="1"/>
  <c r="AF1844" i="1" s="1"/>
  <c r="S1845" i="1"/>
  <c r="V1542" i="1"/>
  <c r="V1558" i="1"/>
  <c r="V1574" i="1"/>
  <c r="V1592" i="1"/>
  <c r="V1605" i="1"/>
  <c r="V1622" i="1"/>
  <c r="V1637" i="1"/>
  <c r="V1655" i="1"/>
  <c r="V1665" i="1"/>
  <c r="W1669" i="1"/>
  <c r="W1677" i="1"/>
  <c r="W1685" i="1"/>
  <c r="W1693" i="1"/>
  <c r="W1703" i="1"/>
  <c r="W1710" i="1"/>
  <c r="W1720" i="1"/>
  <c r="W1726" i="1"/>
  <c r="W1735" i="1"/>
  <c r="W1742" i="1"/>
  <c r="W1750" i="1"/>
  <c r="W1759" i="1"/>
  <c r="W1766" i="1"/>
  <c r="W1775" i="1"/>
  <c r="W1784" i="1"/>
  <c r="W1787" i="1"/>
  <c r="W1799" i="1"/>
  <c r="W1806" i="1"/>
  <c r="W1816" i="1"/>
  <c r="W1822" i="1"/>
  <c r="W1832" i="1"/>
  <c r="W1840" i="1"/>
  <c r="AB1869" i="1"/>
  <c r="AC1848" i="1"/>
  <c r="AE1848" i="1" s="1"/>
  <c r="G1848" i="1"/>
  <c r="V1533" i="1"/>
  <c r="V1548" i="1"/>
  <c r="V1562" i="1"/>
  <c r="V1578" i="1"/>
  <c r="V1595" i="1"/>
  <c r="V1611" i="1"/>
  <c r="V1625" i="1"/>
  <c r="V1643" i="1"/>
  <c r="V1661" i="1"/>
  <c r="W1671" i="1"/>
  <c r="W1679" i="1"/>
  <c r="W1687" i="1"/>
  <c r="W1694" i="1"/>
  <c r="W1705" i="1"/>
  <c r="W1711" i="1"/>
  <c r="W1719" i="1"/>
  <c r="W1725" i="1"/>
  <c r="W1734" i="1"/>
  <c r="W1740" i="1"/>
  <c r="W1751" i="1"/>
  <c r="W1760" i="1"/>
  <c r="W1768" i="1"/>
  <c r="W1774" i="1"/>
  <c r="W1782" i="1"/>
  <c r="W1789" i="1"/>
  <c r="W1800" i="1"/>
  <c r="W1807" i="1"/>
  <c r="W1813" i="1"/>
  <c r="W1824" i="1"/>
  <c r="W1831" i="1"/>
  <c r="W1838" i="1"/>
  <c r="V1536" i="1"/>
  <c r="V1552" i="1"/>
  <c r="V1569" i="1"/>
  <c r="V1582" i="1"/>
  <c r="V1600" i="1"/>
  <c r="V1617" i="1"/>
  <c r="V1631" i="1"/>
  <c r="V1646" i="1"/>
  <c r="W1667" i="1"/>
  <c r="W1672" i="1"/>
  <c r="W1680" i="1"/>
  <c r="W1688" i="1"/>
  <c r="W1698" i="1"/>
  <c r="W1702" i="1"/>
  <c r="W1712" i="1"/>
  <c r="W1721" i="1"/>
  <c r="W1728" i="1"/>
  <c r="W1736" i="1"/>
  <c r="W1749" i="1"/>
  <c r="W1753" i="1"/>
  <c r="W1763" i="1"/>
  <c r="W1767" i="1"/>
  <c r="W1777" i="1"/>
  <c r="W1783" i="1"/>
  <c r="W1795" i="1"/>
  <c r="W1798" i="1"/>
  <c r="W1808" i="1"/>
  <c r="V1543" i="1"/>
  <c r="V1593" i="1"/>
  <c r="V1619" i="1"/>
  <c r="V1634" i="1"/>
  <c r="V1649" i="1"/>
  <c r="V1664" i="1"/>
  <c r="V1537" i="1"/>
  <c r="V1554" i="1"/>
  <c r="V1585" i="1"/>
  <c r="V1615" i="1"/>
  <c r="V1632" i="1"/>
  <c r="V1650" i="1"/>
  <c r="M1849" i="1"/>
  <c r="N1849" i="1" s="1"/>
  <c r="P1849" i="1"/>
  <c r="Q1849" i="1"/>
  <c r="L1850" i="1"/>
  <c r="V1544" i="1"/>
  <c r="V1560" i="1"/>
  <c r="V1575" i="1"/>
  <c r="V1590" i="1"/>
  <c r="V1608" i="1"/>
  <c r="V1624" i="1"/>
  <c r="V1641" i="1"/>
  <c r="V1653" i="1"/>
  <c r="V1530" i="1"/>
  <c r="V1547" i="1"/>
  <c r="V1564" i="1"/>
  <c r="V1579" i="1"/>
  <c r="V1594" i="1"/>
  <c r="V1614" i="1"/>
  <c r="V1628" i="1"/>
  <c r="V1644" i="1"/>
  <c r="V1662" i="1"/>
  <c r="V1559" i="1"/>
  <c r="V1607" i="1"/>
  <c r="V1626" i="1"/>
  <c r="V1642" i="1"/>
  <c r="V1538" i="1"/>
  <c r="V1553" i="1"/>
  <c r="V1567" i="1"/>
  <c r="V1587" i="1"/>
  <c r="V1601" i="1"/>
  <c r="V1571" i="1"/>
  <c r="V1602" i="1"/>
  <c r="V1531" i="1"/>
  <c r="V1551" i="1"/>
  <c r="V1566" i="1"/>
  <c r="V1580" i="1"/>
  <c r="V1597" i="1"/>
  <c r="V1612" i="1"/>
  <c r="V1629" i="1"/>
  <c r="V1645" i="1"/>
  <c r="V1659" i="1"/>
  <c r="W1673" i="1"/>
  <c r="W1682" i="1"/>
  <c r="W1689" i="1"/>
  <c r="W1695" i="1"/>
  <c r="W1706" i="1"/>
  <c r="W1714" i="1"/>
  <c r="W1718" i="1"/>
  <c r="W1730" i="1"/>
  <c r="W1739" i="1"/>
  <c r="W1744" i="1"/>
  <c r="W1755" i="1"/>
  <c r="W1758" i="1"/>
  <c r="W1770" i="1"/>
  <c r="W1776" i="1"/>
  <c r="W1785" i="1"/>
  <c r="W1791" i="1"/>
  <c r="W1801" i="1"/>
  <c r="W1810" i="1"/>
  <c r="W1817" i="1"/>
  <c r="W1825" i="1"/>
  <c r="W1835" i="1"/>
  <c r="W1841" i="1"/>
  <c r="C1864" i="1"/>
  <c r="Y1863" i="1"/>
  <c r="AJ1864" i="1"/>
  <c r="I1864" i="1"/>
  <c r="H1864" i="1" s="1"/>
  <c r="Z1863" i="1"/>
  <c r="AA1863" i="1" s="1"/>
  <c r="AH1863" i="1" s="1"/>
  <c r="V1534" i="1"/>
  <c r="V1550" i="1"/>
  <c r="V1565" i="1"/>
  <c r="V1584" i="1"/>
  <c r="V1598" i="1"/>
  <c r="V1613" i="1"/>
  <c r="V1633" i="1"/>
  <c r="V1648" i="1"/>
  <c r="V1660" i="1"/>
  <c r="W1674" i="1"/>
  <c r="W1681" i="1"/>
  <c r="W1692" i="1"/>
  <c r="W1697" i="1"/>
  <c r="W1704" i="1"/>
  <c r="W1713" i="1"/>
  <c r="W1723" i="1"/>
  <c r="W1729" i="1"/>
  <c r="W1737" i="1"/>
  <c r="W1745" i="1"/>
  <c r="W1754" i="1"/>
  <c r="W1761" i="1"/>
  <c r="W1769" i="1"/>
  <c r="W1780" i="1"/>
  <c r="W1788" i="1"/>
  <c r="W1797" i="1"/>
  <c r="W1803" i="1"/>
  <c r="W1809" i="1"/>
  <c r="W1818" i="1"/>
  <c r="W1826" i="1"/>
  <c r="W1836" i="1"/>
  <c r="W1843" i="1"/>
  <c r="V1539" i="1"/>
  <c r="V1555" i="1"/>
  <c r="V1570" i="1"/>
  <c r="V1586" i="1"/>
  <c r="V1606" i="1"/>
  <c r="V1618" i="1"/>
  <c r="V1636" i="1"/>
  <c r="V1651" i="1"/>
  <c r="W1666" i="1"/>
  <c r="W1675" i="1"/>
  <c r="W1683" i="1"/>
  <c r="W1690" i="1"/>
  <c r="W1700" i="1"/>
  <c r="W1707" i="1"/>
  <c r="W1717" i="1"/>
  <c r="W1724" i="1"/>
  <c r="W1733" i="1"/>
  <c r="W1743" i="1"/>
  <c r="W1746" i="1"/>
  <c r="W1752" i="1"/>
  <c r="W1762" i="1"/>
  <c r="W1772" i="1"/>
  <c r="W1778" i="1"/>
  <c r="W1786" i="1"/>
  <c r="W1793" i="1"/>
  <c r="W1802" i="1"/>
  <c r="W1814" i="1"/>
  <c r="W1819" i="1"/>
  <c r="W1828" i="1"/>
  <c r="W1834" i="1"/>
  <c r="W1842" i="1"/>
  <c r="V1528" i="1"/>
  <c r="V1545" i="1"/>
  <c r="V1561" i="1"/>
  <c r="V1576" i="1"/>
  <c r="V1591" i="1"/>
  <c r="V1609" i="1"/>
  <c r="V1623" i="1"/>
  <c r="V1639" i="1"/>
  <c r="V1656" i="1"/>
  <c r="W1668" i="1"/>
  <c r="W1676" i="1"/>
  <c r="W1684" i="1"/>
  <c r="W1691" i="1"/>
  <c r="W1699" i="1"/>
  <c r="W1708" i="1"/>
  <c r="W1715" i="1"/>
  <c r="W1722" i="1"/>
  <c r="W1732" i="1"/>
  <c r="W1738" i="1"/>
  <c r="W1747" i="1"/>
  <c r="W1756" i="1"/>
  <c r="W1765" i="1"/>
  <c r="W1771" i="1"/>
  <c r="W1779" i="1"/>
  <c r="W1792" i="1"/>
  <c r="W1796" i="1"/>
  <c r="W1804" i="1"/>
  <c r="W1812" i="1"/>
  <c r="W1820" i="1"/>
  <c r="W1827" i="1"/>
  <c r="W1833" i="1"/>
  <c r="U1844" i="1"/>
  <c r="W1844" i="1" s="1"/>
  <c r="X1864" i="1"/>
  <c r="K1864" i="1"/>
  <c r="A1865" i="1"/>
  <c r="V1529" i="1"/>
  <c r="V1546" i="1"/>
  <c r="V1563" i="1"/>
  <c r="V1577" i="1"/>
  <c r="V1596" i="1"/>
  <c r="V1610" i="1"/>
  <c r="V1627" i="1"/>
  <c r="V1640" i="1"/>
  <c r="V1658" i="1"/>
  <c r="V1535" i="1"/>
  <c r="V1549" i="1"/>
  <c r="V1568" i="1"/>
  <c r="V1583" i="1"/>
  <c r="V1599" i="1"/>
  <c r="V1616" i="1"/>
  <c r="V1630" i="1"/>
  <c r="V1647" i="1"/>
  <c r="V1663" i="1"/>
  <c r="V1846" i="1"/>
  <c r="F1847" i="1"/>
  <c r="J1847" i="1" s="1"/>
  <c r="V1541" i="1"/>
  <c r="V1556" i="1"/>
  <c r="V1573" i="1"/>
  <c r="V1589" i="1"/>
  <c r="V1604" i="1"/>
  <c r="V1620" i="1"/>
  <c r="V1635" i="1"/>
  <c r="V1652" i="1"/>
  <c r="E1863" i="1"/>
  <c r="W1603" i="1" l="1"/>
  <c r="W1572" i="1"/>
  <c r="AG1572" i="1" s="1"/>
  <c r="W1569" i="1"/>
  <c r="AG1569" i="1" s="1"/>
  <c r="W1619" i="1"/>
  <c r="W1638" i="1"/>
  <c r="AG1638" i="1" s="1"/>
  <c r="W1628" i="1"/>
  <c r="AG1628" i="1" s="1"/>
  <c r="W1634" i="1"/>
  <c r="AG1634" i="1" s="1"/>
  <c r="W1653" i="1"/>
  <c r="AG1653" i="1" s="1"/>
  <c r="W1537" i="1"/>
  <c r="AG1537" i="1" s="1"/>
  <c r="W1631" i="1"/>
  <c r="W1594" i="1"/>
  <c r="AG1594" i="1" s="1"/>
  <c r="W1608" i="1"/>
  <c r="AG1608" i="1" s="1"/>
  <c r="W1600" i="1"/>
  <c r="AG1600" i="1" s="1"/>
  <c r="W1540" i="1"/>
  <c r="W1547" i="1"/>
  <c r="AG1547" i="1" s="1"/>
  <c r="W1643" i="1"/>
  <c r="AG1643" i="1" s="1"/>
  <c r="W1665" i="1"/>
  <c r="AG1665" i="1" s="1"/>
  <c r="W1536" i="1"/>
  <c r="W1595" i="1"/>
  <c r="AG1595" i="1" s="1"/>
  <c r="W1641" i="1"/>
  <c r="AG1641" i="1" s="1"/>
  <c r="W1644" i="1"/>
  <c r="AG1644" i="1" s="1"/>
  <c r="W1590" i="1"/>
  <c r="W1655" i="1"/>
  <c r="W1592" i="1"/>
  <c r="AG1592" i="1" s="1"/>
  <c r="W1664" i="1"/>
  <c r="AG1664" i="1" s="1"/>
  <c r="W1533" i="1"/>
  <c r="AG1533" i="1" s="1"/>
  <c r="W1622" i="1"/>
  <c r="AG1622" i="1" s="1"/>
  <c r="W1625" i="1"/>
  <c r="AG1625" i="1" s="1"/>
  <c r="W1530" i="1"/>
  <c r="AG1530" i="1" s="1"/>
  <c r="W1579" i="1"/>
  <c r="AG1579" i="1" s="1"/>
  <c r="W1560" i="1"/>
  <c r="AG1560" i="1" s="1"/>
  <c r="W1552" i="1"/>
  <c r="AG1552" i="1" s="1"/>
  <c r="W1637" i="1"/>
  <c r="AG1637" i="1" s="1"/>
  <c r="W1542" i="1"/>
  <c r="AG1542" i="1" s="1"/>
  <c r="W1584" i="1"/>
  <c r="W1605" i="1"/>
  <c r="AG1605" i="1" s="1"/>
  <c r="W1649" i="1"/>
  <c r="W1578" i="1"/>
  <c r="AG1578" i="1" s="1"/>
  <c r="W1564" i="1"/>
  <c r="AG1564" i="1" s="1"/>
  <c r="W1528" i="1"/>
  <c r="W1660" i="1"/>
  <c r="AG1660" i="1" s="1"/>
  <c r="W1598" i="1"/>
  <c r="AG1598" i="1" s="1"/>
  <c r="W1565" i="1"/>
  <c r="W1585" i="1"/>
  <c r="AG1585" i="1" s="1"/>
  <c r="W1538" i="1"/>
  <c r="AG1538" i="1" s="1"/>
  <c r="W1611" i="1"/>
  <c r="AG1611" i="1" s="1"/>
  <c r="W1539" i="1"/>
  <c r="AG1539" i="1" s="1"/>
  <c r="W1550" i="1"/>
  <c r="AG1550" i="1" s="1"/>
  <c r="W1614" i="1"/>
  <c r="AG1614" i="1" s="1"/>
  <c r="W1548" i="1"/>
  <c r="W1567" i="1"/>
  <c r="AG1567" i="1" s="1"/>
  <c r="W1657" i="1"/>
  <c r="W1587" i="1"/>
  <c r="W1648" i="1"/>
  <c r="AG1648" i="1" s="1"/>
  <c r="W1553" i="1"/>
  <c r="AG1553" i="1" s="1"/>
  <c r="W1646" i="1"/>
  <c r="AG1646" i="1" s="1"/>
  <c r="W1534" i="1"/>
  <c r="AG1534" i="1" s="1"/>
  <c r="W1566" i="1"/>
  <c r="AG1566" i="1" s="1"/>
  <c r="W1662" i="1"/>
  <c r="AG1662" i="1" s="1"/>
  <c r="W1544" i="1"/>
  <c r="AG1544" i="1" s="1"/>
  <c r="W1615" i="1"/>
  <c r="AG1615" i="1" s="1"/>
  <c r="W1613" i="1"/>
  <c r="AG1613" i="1" s="1"/>
  <c r="W1650" i="1"/>
  <c r="AG1650" i="1" s="1"/>
  <c r="W1617" i="1"/>
  <c r="AG1617" i="1" s="1"/>
  <c r="W1661" i="1"/>
  <c r="AG1661" i="1" s="1"/>
  <c r="W1562" i="1"/>
  <c r="AG1562" i="1" s="1"/>
  <c r="W1633" i="1"/>
  <c r="AG1633" i="1" s="1"/>
  <c r="W1557" i="1"/>
  <c r="AG1557" i="1" s="1"/>
  <c r="W1654" i="1"/>
  <c r="AG1654" i="1" s="1"/>
  <c r="W1588" i="1"/>
  <c r="AG1588" i="1" s="1"/>
  <c r="W1582" i="1"/>
  <c r="AG1582" i="1" s="1"/>
  <c r="W1656" i="1"/>
  <c r="AG1656" i="1" s="1"/>
  <c r="W1591" i="1"/>
  <c r="AG1591" i="1" s="1"/>
  <c r="W1624" i="1"/>
  <c r="AG1624" i="1" s="1"/>
  <c r="W1575" i="1"/>
  <c r="W1558" i="1"/>
  <c r="AG1558" i="1" s="1"/>
  <c r="W1621" i="1"/>
  <c r="AG1621" i="1" s="1"/>
  <c r="W1561" i="1"/>
  <c r="AG1561" i="1" s="1"/>
  <c r="W1623" i="1"/>
  <c r="AG1623" i="1" s="1"/>
  <c r="W1602" i="1"/>
  <c r="AG1602" i="1" s="1"/>
  <c r="W1601" i="1"/>
  <c r="AG1601" i="1" s="1"/>
  <c r="W1581" i="1"/>
  <c r="AG1581" i="1" s="1"/>
  <c r="W1554" i="1"/>
  <c r="AG1554" i="1" s="1"/>
  <c r="W1574" i="1"/>
  <c r="AG1574" i="1" s="1"/>
  <c r="W1639" i="1"/>
  <c r="AG1639" i="1" s="1"/>
  <c r="W1609" i="1"/>
  <c r="AG1609" i="1" s="1"/>
  <c r="W1576" i="1"/>
  <c r="W1545" i="1"/>
  <c r="AG1545" i="1" s="1"/>
  <c r="W1632" i="1"/>
  <c r="AG1632" i="1" s="1"/>
  <c r="W1571" i="1"/>
  <c r="AG1571" i="1" s="1"/>
  <c r="W1532" i="1"/>
  <c r="AG1532" i="1" s="1"/>
  <c r="W1586" i="1"/>
  <c r="AG1586" i="1" s="1"/>
  <c r="W1570" i="1"/>
  <c r="W1555" i="1"/>
  <c r="AG1708" i="1"/>
  <c r="O1847" i="1"/>
  <c r="R1847" i="1" s="1"/>
  <c r="V1847" i="1" s="1"/>
  <c r="X1865" i="1"/>
  <c r="K1865" i="1"/>
  <c r="A1866" i="1"/>
  <c r="AG1820" i="1"/>
  <c r="B1820" i="1" s="1"/>
  <c r="AG1792" i="1"/>
  <c r="AG1756" i="1"/>
  <c r="B1756" i="1" s="1"/>
  <c r="AG1722" i="1"/>
  <c r="AG1691" i="1"/>
  <c r="B1691" i="1" s="1"/>
  <c r="AG1842" i="1"/>
  <c r="AG1814" i="1"/>
  <c r="B1814" i="1" s="1"/>
  <c r="AG1778" i="1"/>
  <c r="AG1746" i="1"/>
  <c r="B1746" i="1" s="1"/>
  <c r="AG1717" i="1"/>
  <c r="B1717" i="1" s="1"/>
  <c r="AG1683" i="1"/>
  <c r="B1683" i="1" s="1"/>
  <c r="AG1836" i="1"/>
  <c r="B1836" i="1" s="1"/>
  <c r="AG1803" i="1"/>
  <c r="B1803" i="1" s="1"/>
  <c r="AG1769" i="1"/>
  <c r="AG1737" i="1"/>
  <c r="B1737" i="1" s="1"/>
  <c r="AG1704" i="1"/>
  <c r="AG1674" i="1"/>
  <c r="B1674" i="1" s="1"/>
  <c r="AG1835" i="1"/>
  <c r="AG1801" i="1"/>
  <c r="B1801" i="1" s="1"/>
  <c r="AG1770" i="1"/>
  <c r="AG1739" i="1"/>
  <c r="B1739" i="1" s="1"/>
  <c r="AG1706" i="1"/>
  <c r="AG1673" i="1"/>
  <c r="B1673" i="1" s="1"/>
  <c r="W1629" i="1"/>
  <c r="AG1783" i="1"/>
  <c r="AG1753" i="1"/>
  <c r="B1753" i="1" s="1"/>
  <c r="AG1721" i="1"/>
  <c r="AG1688" i="1"/>
  <c r="B1688" i="1" s="1"/>
  <c r="AG1838" i="1"/>
  <c r="AG1807" i="1"/>
  <c r="B1807" i="1" s="1"/>
  <c r="AG1774" i="1"/>
  <c r="AG1740" i="1"/>
  <c r="B1740" i="1" s="1"/>
  <c r="AG1711" i="1"/>
  <c r="AG1679" i="1"/>
  <c r="B1679" i="1" s="1"/>
  <c r="F1848" i="1"/>
  <c r="O1848" i="1" s="1"/>
  <c r="R1848" i="1" s="1"/>
  <c r="V1848" i="1" s="1"/>
  <c r="AG1840" i="1"/>
  <c r="B1840" i="1" s="1"/>
  <c r="AG1806" i="1"/>
  <c r="B1806" i="1" s="1"/>
  <c r="AG1775" i="1"/>
  <c r="B1775" i="1" s="1"/>
  <c r="AG1742" i="1"/>
  <c r="AG1710" i="1"/>
  <c r="B1710" i="1" s="1"/>
  <c r="AG1677" i="1"/>
  <c r="AG1837" i="1"/>
  <c r="B1837" i="1" s="1"/>
  <c r="AG1805" i="1"/>
  <c r="AG1773" i="1"/>
  <c r="B1773" i="1" s="1"/>
  <c r="AG1741" i="1"/>
  <c r="B1741" i="1" s="1"/>
  <c r="AG1709" i="1"/>
  <c r="B1709" i="1" s="1"/>
  <c r="AG1678" i="1"/>
  <c r="W1651" i="1"/>
  <c r="W1636" i="1"/>
  <c r="W1618" i="1"/>
  <c r="W1606" i="1"/>
  <c r="AG1844" i="1"/>
  <c r="B1844" i="1" s="1"/>
  <c r="AG1812" i="1"/>
  <c r="AG1779" i="1"/>
  <c r="B1779" i="1" s="1"/>
  <c r="AG1747" i="1"/>
  <c r="AG1715" i="1"/>
  <c r="B1715" i="1" s="1"/>
  <c r="AG1684" i="1"/>
  <c r="AG1834" i="1"/>
  <c r="B1834" i="1" s="1"/>
  <c r="AG1802" i="1"/>
  <c r="B1802" i="1" s="1"/>
  <c r="AG1772" i="1"/>
  <c r="B1772" i="1" s="1"/>
  <c r="AG1743" i="1"/>
  <c r="B1743" i="1" s="1"/>
  <c r="AG1707" i="1"/>
  <c r="B1707" i="1" s="1"/>
  <c r="AG1675" i="1"/>
  <c r="AG1826" i="1"/>
  <c r="B1826" i="1" s="1"/>
  <c r="AG1797" i="1"/>
  <c r="B1797" i="1" s="1"/>
  <c r="AG1761" i="1"/>
  <c r="B1761" i="1" s="1"/>
  <c r="AG1729" i="1"/>
  <c r="B1729" i="1" s="1"/>
  <c r="AG1697" i="1"/>
  <c r="B1697" i="1" s="1"/>
  <c r="AG1825" i="1"/>
  <c r="B1825" i="1" s="1"/>
  <c r="AG1791" i="1"/>
  <c r="AG1758" i="1"/>
  <c r="B1758" i="1" s="1"/>
  <c r="AG1730" i="1"/>
  <c r="AG1695" i="1"/>
  <c r="B1695" i="1" s="1"/>
  <c r="W1531" i="1"/>
  <c r="AG1808" i="1"/>
  <c r="B1808" i="1" s="1"/>
  <c r="AG1777" i="1"/>
  <c r="B1777" i="1" s="1"/>
  <c r="AG1749" i="1"/>
  <c r="B1749" i="1" s="1"/>
  <c r="AG1712" i="1"/>
  <c r="B1712" i="1" s="1"/>
  <c r="AG1680" i="1"/>
  <c r="B1680" i="1" s="1"/>
  <c r="W1652" i="1"/>
  <c r="W1635" i="1"/>
  <c r="W1620" i="1"/>
  <c r="W1604" i="1"/>
  <c r="W1589" i="1"/>
  <c r="W1573" i="1"/>
  <c r="W1556" i="1"/>
  <c r="W1541" i="1"/>
  <c r="AG1831" i="1"/>
  <c r="B1831" i="1" s="1"/>
  <c r="AG1800" i="1"/>
  <c r="B1800" i="1" s="1"/>
  <c r="AG1768" i="1"/>
  <c r="B1768" i="1" s="1"/>
  <c r="AG1734" i="1"/>
  <c r="B1734" i="1" s="1"/>
  <c r="AG1705" i="1"/>
  <c r="B1705" i="1" s="1"/>
  <c r="AG1671" i="1"/>
  <c r="B1671" i="1" s="1"/>
  <c r="AG1832" i="1"/>
  <c r="B1832" i="1" s="1"/>
  <c r="AG1799" i="1"/>
  <c r="B1799" i="1" s="1"/>
  <c r="AG1766" i="1"/>
  <c r="B1766" i="1" s="1"/>
  <c r="AG1735" i="1"/>
  <c r="B1735" i="1" s="1"/>
  <c r="AG1703" i="1"/>
  <c r="B1703" i="1" s="1"/>
  <c r="AG1669" i="1"/>
  <c r="B1669" i="1" s="1"/>
  <c r="W1658" i="1"/>
  <c r="W1640" i="1"/>
  <c r="W1627" i="1"/>
  <c r="W1610" i="1"/>
  <c r="W1596" i="1"/>
  <c r="W1577" i="1"/>
  <c r="W1563" i="1"/>
  <c r="W1546" i="1"/>
  <c r="W1529" i="1"/>
  <c r="AG1829" i="1"/>
  <c r="AG1794" i="1"/>
  <c r="B1794" i="1" s="1"/>
  <c r="AG1764" i="1"/>
  <c r="AG1731" i="1"/>
  <c r="B1731" i="1" s="1"/>
  <c r="AG1701" i="1"/>
  <c r="AG1670" i="1"/>
  <c r="B1670" i="1" s="1"/>
  <c r="AG1733" i="1"/>
  <c r="AG1700" i="1"/>
  <c r="B1700" i="1" s="1"/>
  <c r="AG1666" i="1"/>
  <c r="AG1818" i="1"/>
  <c r="B1818" i="1" s="1"/>
  <c r="AG1788" i="1"/>
  <c r="AG1754" i="1"/>
  <c r="B1754" i="1" s="1"/>
  <c r="AG1723" i="1"/>
  <c r="AG1692" i="1"/>
  <c r="B1692" i="1" s="1"/>
  <c r="E1864" i="1"/>
  <c r="AG1817" i="1"/>
  <c r="B1817" i="1" s="1"/>
  <c r="AG1785" i="1"/>
  <c r="B1785" i="1" s="1"/>
  <c r="AG1755" i="1"/>
  <c r="B1755" i="1" s="1"/>
  <c r="AG1718" i="1"/>
  <c r="B1718" i="1" s="1"/>
  <c r="AG1689" i="1"/>
  <c r="B1689" i="1" s="1"/>
  <c r="AG1619" i="1"/>
  <c r="AG1603" i="1"/>
  <c r="AC1849" i="1"/>
  <c r="AE1849" i="1" s="1"/>
  <c r="G1849" i="1"/>
  <c r="W1612" i="1"/>
  <c r="W1580" i="1"/>
  <c r="AG1798" i="1"/>
  <c r="B1798" i="1" s="1"/>
  <c r="AG1767" i="1"/>
  <c r="B1767" i="1" s="1"/>
  <c r="AG1736" i="1"/>
  <c r="B1736" i="1" s="1"/>
  <c r="AG1702" i="1"/>
  <c r="B1702" i="1" s="1"/>
  <c r="AG1672" i="1"/>
  <c r="B1672" i="1" s="1"/>
  <c r="AG1824" i="1"/>
  <c r="AG1789" i="1"/>
  <c r="B1789" i="1" s="1"/>
  <c r="AG1760" i="1"/>
  <c r="AG1725" i="1"/>
  <c r="B1725" i="1" s="1"/>
  <c r="AG1694" i="1"/>
  <c r="AB1870" i="1"/>
  <c r="AG1822" i="1"/>
  <c r="AG1787" i="1"/>
  <c r="B1787" i="1" s="1"/>
  <c r="AG1759" i="1"/>
  <c r="AG1726" i="1"/>
  <c r="B1726" i="1" s="1"/>
  <c r="AG1693" i="1"/>
  <c r="T1845" i="1"/>
  <c r="AF1845" i="1" s="1"/>
  <c r="S1846" i="1"/>
  <c r="U1845" i="1"/>
  <c r="W1845" i="1" s="1"/>
  <c r="AG1823" i="1"/>
  <c r="B1823" i="1" s="1"/>
  <c r="AG1790" i="1"/>
  <c r="AG1757" i="1"/>
  <c r="B1757" i="1" s="1"/>
  <c r="AG1727" i="1"/>
  <c r="B1727" i="1" s="1"/>
  <c r="AG1696" i="1"/>
  <c r="B1696" i="1" s="1"/>
  <c r="AG1833" i="1"/>
  <c r="B1833" i="1" s="1"/>
  <c r="AG1804" i="1"/>
  <c r="B1804" i="1" s="1"/>
  <c r="AG1771" i="1"/>
  <c r="B1771" i="1" s="1"/>
  <c r="AG1738" i="1"/>
  <c r="AG1676" i="1"/>
  <c r="B1676" i="1" s="1"/>
  <c r="AG1828" i="1"/>
  <c r="B1828" i="1" s="1"/>
  <c r="AG1793" i="1"/>
  <c r="B1793" i="1" s="1"/>
  <c r="AG1762" i="1"/>
  <c r="B1762" i="1" s="1"/>
  <c r="I1865" i="1"/>
  <c r="H1865" i="1" s="1"/>
  <c r="Y1864" i="1"/>
  <c r="C1865" i="1"/>
  <c r="Z1864" i="1"/>
  <c r="AA1864" i="1" s="1"/>
  <c r="AH1864" i="1" s="1"/>
  <c r="AJ1865" i="1"/>
  <c r="AG1827" i="1"/>
  <c r="B1827" i="1" s="1"/>
  <c r="AG1796" i="1"/>
  <c r="B1796" i="1" s="1"/>
  <c r="AG1765" i="1"/>
  <c r="B1765" i="1" s="1"/>
  <c r="AG1732" i="1"/>
  <c r="B1732" i="1" s="1"/>
  <c r="AG1699" i="1"/>
  <c r="B1699" i="1" s="1"/>
  <c r="AG1668" i="1"/>
  <c r="B1668" i="1" s="1"/>
  <c r="AG1819" i="1"/>
  <c r="B1819" i="1" s="1"/>
  <c r="AG1786" i="1"/>
  <c r="B1786" i="1" s="1"/>
  <c r="AG1752" i="1"/>
  <c r="AG1724" i="1"/>
  <c r="B1724" i="1" s="1"/>
  <c r="AG1690" i="1"/>
  <c r="B1690" i="1" s="1"/>
  <c r="AG1843" i="1"/>
  <c r="B1843" i="1" s="1"/>
  <c r="AG1809" i="1"/>
  <c r="B1809" i="1" s="1"/>
  <c r="AG1780" i="1"/>
  <c r="B1780" i="1" s="1"/>
  <c r="AG1745" i="1"/>
  <c r="B1745" i="1" s="1"/>
  <c r="AG1713" i="1"/>
  <c r="B1713" i="1" s="1"/>
  <c r="AG1681" i="1"/>
  <c r="B1681" i="1" s="1"/>
  <c r="AG1841" i="1"/>
  <c r="B1841" i="1" s="1"/>
  <c r="AG1810" i="1"/>
  <c r="B1810" i="1" s="1"/>
  <c r="AG1776" i="1"/>
  <c r="AG1744" i="1"/>
  <c r="AG1714" i="1"/>
  <c r="B1714" i="1" s="1"/>
  <c r="AG1682" i="1"/>
  <c r="W1597" i="1"/>
  <c r="W1551" i="1"/>
  <c r="M1850" i="1"/>
  <c r="N1850" i="1" s="1"/>
  <c r="P1850" i="1"/>
  <c r="Q1850" i="1"/>
  <c r="L1851" i="1"/>
  <c r="B1815" i="1"/>
  <c r="AG1795" i="1"/>
  <c r="B1795" i="1" s="1"/>
  <c r="AG1763" i="1"/>
  <c r="B1763" i="1" s="1"/>
  <c r="AG1728" i="1"/>
  <c r="B1728" i="1" s="1"/>
  <c r="AG1698" i="1"/>
  <c r="B1698" i="1" s="1"/>
  <c r="AG1667" i="1"/>
  <c r="B1667" i="1" s="1"/>
  <c r="AG1813" i="1"/>
  <c r="B1813" i="1" s="1"/>
  <c r="AG1782" i="1"/>
  <c r="B1782" i="1" s="1"/>
  <c r="AG1751" i="1"/>
  <c r="B1751" i="1" s="1"/>
  <c r="AG1719" i="1"/>
  <c r="B1719" i="1" s="1"/>
  <c r="AG1687" i="1"/>
  <c r="B1687" i="1" s="1"/>
  <c r="W1663" i="1"/>
  <c r="W1647" i="1"/>
  <c r="W1630" i="1"/>
  <c r="W1616" i="1"/>
  <c r="W1599" i="1"/>
  <c r="W1583" i="1"/>
  <c r="W1568" i="1"/>
  <c r="W1549" i="1"/>
  <c r="W1535" i="1"/>
  <c r="AG1816" i="1"/>
  <c r="B1816" i="1" s="1"/>
  <c r="AG1784" i="1"/>
  <c r="AG1750" i="1"/>
  <c r="B1750" i="1" s="1"/>
  <c r="AG1720" i="1"/>
  <c r="AG1685" i="1"/>
  <c r="B1685" i="1" s="1"/>
  <c r="AG1811" i="1"/>
  <c r="B1811" i="1" s="1"/>
  <c r="AG1781" i="1"/>
  <c r="B1781" i="1" s="1"/>
  <c r="AG1748" i="1"/>
  <c r="B1748" i="1" s="1"/>
  <c r="AG1716" i="1"/>
  <c r="B1716" i="1" s="1"/>
  <c r="AG1686" i="1"/>
  <c r="B1686" i="1" s="1"/>
  <c r="W1642" i="1"/>
  <c r="W1626" i="1"/>
  <c r="W1607" i="1"/>
  <c r="W1593" i="1"/>
  <c r="W1559" i="1"/>
  <c r="W1543" i="1"/>
  <c r="W1659" i="1"/>
  <c r="W1645" i="1"/>
  <c r="AG1655" i="1" l="1"/>
  <c r="AG1631" i="1"/>
  <c r="AG1528" i="1"/>
  <c r="AG1536" i="1"/>
  <c r="AG1540" i="1"/>
  <c r="AG1584" i="1"/>
  <c r="AG1590" i="1"/>
  <c r="AG1576" i="1"/>
  <c r="AG1565" i="1"/>
  <c r="AG1649" i="1"/>
  <c r="AG1587" i="1"/>
  <c r="AG1570" i="1"/>
  <c r="AG1555" i="1"/>
  <c r="AG1548" i="1"/>
  <c r="AG1575" i="1"/>
  <c r="AG1657" i="1"/>
  <c r="B1553" i="1"/>
  <c r="B1650" i="1"/>
  <c r="B1661" i="1"/>
  <c r="B1558" i="1"/>
  <c r="B1623" i="1"/>
  <c r="B1660" i="1"/>
  <c r="B1539" i="1"/>
  <c r="B1632" i="1"/>
  <c r="B1643" i="1"/>
  <c r="B1598" i="1"/>
  <c r="B1592" i="1"/>
  <c r="B1600" i="1"/>
  <c r="B1608" i="1"/>
  <c r="B1542" i="1"/>
  <c r="B1619" i="1"/>
  <c r="B1578" i="1"/>
  <c r="B1614" i="1"/>
  <c r="B1534" i="1"/>
  <c r="B1656" i="1"/>
  <c r="B1571" i="1"/>
  <c r="B1585" i="1"/>
  <c r="B1552" i="1"/>
  <c r="B1547" i="1"/>
  <c r="B1564" i="1"/>
  <c r="B1560" i="1"/>
  <c r="B1641" i="1"/>
  <c r="B1566" i="1"/>
  <c r="B1622" i="1"/>
  <c r="B1561" i="1"/>
  <c r="B1603" i="1"/>
  <c r="B1602" i="1"/>
  <c r="B1621" i="1"/>
  <c r="B1611" i="1"/>
  <c r="B1569" i="1"/>
  <c r="B1665" i="1"/>
  <c r="B1579" i="1"/>
  <c r="B1633" i="1"/>
  <c r="B1557" i="1"/>
  <c r="AG1549" i="1"/>
  <c r="AG1635" i="1"/>
  <c r="AG1636" i="1"/>
  <c r="AG1645" i="1"/>
  <c r="B1532" i="1"/>
  <c r="B1581" i="1"/>
  <c r="AG1626" i="1"/>
  <c r="AG1568" i="1"/>
  <c r="AG1630" i="1"/>
  <c r="B1605" i="1"/>
  <c r="AG1597" i="1"/>
  <c r="B1776" i="1"/>
  <c r="B1591" i="1"/>
  <c r="B1639" i="1"/>
  <c r="B1790" i="1"/>
  <c r="T1846" i="1"/>
  <c r="AF1846" i="1" s="1"/>
  <c r="S1847" i="1"/>
  <c r="U1846" i="1"/>
  <c r="W1846" i="1" s="1"/>
  <c r="AG1580" i="1"/>
  <c r="B1538" i="1"/>
  <c r="B1601" i="1"/>
  <c r="B1554" i="1"/>
  <c r="B1615" i="1"/>
  <c r="AG1529" i="1"/>
  <c r="AG1596" i="1"/>
  <c r="AG1658" i="1"/>
  <c r="AG1589" i="1"/>
  <c r="AG1652" i="1"/>
  <c r="B1588" i="1"/>
  <c r="B1574" i="1"/>
  <c r="B1562" i="1"/>
  <c r="B1625" i="1"/>
  <c r="B1617" i="1"/>
  <c r="AG1531" i="1"/>
  <c r="B1675" i="1"/>
  <c r="B1530" i="1"/>
  <c r="B1594" i="1"/>
  <c r="B1662" i="1"/>
  <c r="B1648" i="1"/>
  <c r="B1586" i="1"/>
  <c r="AG1651" i="1"/>
  <c r="B1624" i="1"/>
  <c r="AJ1866" i="1"/>
  <c r="I1866" i="1"/>
  <c r="H1866" i="1" s="1"/>
  <c r="Y1865" i="1"/>
  <c r="Z1865" i="1"/>
  <c r="AA1865" i="1" s="1"/>
  <c r="AH1865" i="1" s="1"/>
  <c r="C1866" i="1"/>
  <c r="AG1616" i="1"/>
  <c r="M1851" i="1"/>
  <c r="N1851" i="1" s="1"/>
  <c r="P1851" i="1"/>
  <c r="Q1851" i="1"/>
  <c r="L1852" i="1"/>
  <c r="AG1845" i="1"/>
  <c r="B1845" i="1" s="1"/>
  <c r="AG1577" i="1"/>
  <c r="AG1573" i="1"/>
  <c r="AG1659" i="1"/>
  <c r="AG1543" i="1"/>
  <c r="AG1647" i="1"/>
  <c r="AB1871" i="1"/>
  <c r="AG1612" i="1"/>
  <c r="AG1546" i="1"/>
  <c r="AG1610" i="1"/>
  <c r="AG1541" i="1"/>
  <c r="AG1604" i="1"/>
  <c r="AG1606" i="1"/>
  <c r="J1848" i="1"/>
  <c r="X1866" i="1"/>
  <c r="A1867" i="1"/>
  <c r="K1866" i="1"/>
  <c r="AG1607" i="1"/>
  <c r="AG1551" i="1"/>
  <c r="AG1640" i="1"/>
  <c r="AG1642" i="1"/>
  <c r="AG1583" i="1"/>
  <c r="AG1559" i="1"/>
  <c r="AG1593" i="1"/>
  <c r="B1720" i="1"/>
  <c r="B1784" i="1"/>
  <c r="AG1535" i="1"/>
  <c r="AG1599" i="1"/>
  <c r="AG1663" i="1"/>
  <c r="B1637" i="1"/>
  <c r="AC1850" i="1"/>
  <c r="AE1850" i="1" s="1"/>
  <c r="G1850" i="1"/>
  <c r="B1682" i="1"/>
  <c r="B1744" i="1"/>
  <c r="B1752" i="1"/>
  <c r="E1865" i="1"/>
  <c r="B1545" i="1"/>
  <c r="B1609" i="1"/>
  <c r="B1738" i="1"/>
  <c r="B1693" i="1"/>
  <c r="B1759" i="1"/>
  <c r="B1822" i="1"/>
  <c r="B1694" i="1"/>
  <c r="B1760" i="1"/>
  <c r="B1824" i="1"/>
  <c r="F1849" i="1"/>
  <c r="J1849" i="1" s="1"/>
  <c r="B1567" i="1"/>
  <c r="B1634" i="1"/>
  <c r="B1537" i="1"/>
  <c r="B1723" i="1"/>
  <c r="B1788" i="1"/>
  <c r="B1666" i="1"/>
  <c r="B1733" i="1"/>
  <c r="B1701" i="1"/>
  <c r="B1764" i="1"/>
  <c r="B1829" i="1"/>
  <c r="AG1563" i="1"/>
  <c r="AG1627" i="1"/>
  <c r="AG1556" i="1"/>
  <c r="AG1620" i="1"/>
  <c r="B1638" i="1"/>
  <c r="B1654" i="1"/>
  <c r="B1533" i="1"/>
  <c r="B1595" i="1"/>
  <c r="B1582" i="1"/>
  <c r="B1646" i="1"/>
  <c r="B1664" i="1"/>
  <c r="B1730" i="1"/>
  <c r="B1791" i="1"/>
  <c r="B1628" i="1"/>
  <c r="B1644" i="1"/>
  <c r="B1684" i="1"/>
  <c r="B1747" i="1"/>
  <c r="B1812" i="1"/>
  <c r="B1550" i="1"/>
  <c r="B1613" i="1"/>
  <c r="AG1618" i="1"/>
  <c r="B1678" i="1"/>
  <c r="B1805" i="1"/>
  <c r="B1677" i="1"/>
  <c r="B1742" i="1"/>
  <c r="B1711" i="1"/>
  <c r="B1774" i="1"/>
  <c r="B1838" i="1"/>
  <c r="B1721" i="1"/>
  <c r="B1783" i="1"/>
  <c r="AG1629" i="1"/>
  <c r="B1572" i="1"/>
  <c r="B1706" i="1"/>
  <c r="B1770" i="1"/>
  <c r="B1835" i="1"/>
  <c r="B1704" i="1"/>
  <c r="B1769" i="1"/>
  <c r="B1544" i="1"/>
  <c r="B1653" i="1"/>
  <c r="B1778" i="1"/>
  <c r="B1842" i="1"/>
  <c r="B1722" i="1"/>
  <c r="B1792" i="1"/>
  <c r="B1708" i="1"/>
  <c r="B1655" i="1" l="1"/>
  <c r="B1528" i="1"/>
  <c r="B1584" i="1"/>
  <c r="B1590" i="1"/>
  <c r="B1631" i="1"/>
  <c r="B1540" i="1"/>
  <c r="B1536" i="1"/>
  <c r="B1649" i="1"/>
  <c r="B1576" i="1"/>
  <c r="B1565" i="1"/>
  <c r="B1555" i="1"/>
  <c r="B1587" i="1"/>
  <c r="B1548" i="1"/>
  <c r="B1570" i="1"/>
  <c r="B1657" i="1"/>
  <c r="B1575" i="1"/>
  <c r="B1640" i="1"/>
  <c r="B1599" i="1"/>
  <c r="B1663" i="1"/>
  <c r="B1563" i="1"/>
  <c r="B1546" i="1"/>
  <c r="B1556" i="1"/>
  <c r="B1559" i="1"/>
  <c r="B1596" i="1"/>
  <c r="B1610" i="1"/>
  <c r="B1659" i="1"/>
  <c r="B1589" i="1"/>
  <c r="B1529" i="1"/>
  <c r="B1630" i="1"/>
  <c r="B1627" i="1"/>
  <c r="B1535" i="1"/>
  <c r="B1642" i="1"/>
  <c r="B1629" i="1"/>
  <c r="B1618" i="1"/>
  <c r="B1620" i="1"/>
  <c r="B1607" i="1"/>
  <c r="B1612" i="1"/>
  <c r="B1651" i="1"/>
  <c r="B1580" i="1"/>
  <c r="B1645" i="1"/>
  <c r="B1551" i="1"/>
  <c r="B1543" i="1"/>
  <c r="B1577" i="1"/>
  <c r="B1606" i="1"/>
  <c r="B1531" i="1"/>
  <c r="B1626" i="1"/>
  <c r="B1549" i="1"/>
  <c r="F1850" i="1"/>
  <c r="J1850" i="1" s="1"/>
  <c r="AB1872" i="1"/>
  <c r="AC1851" i="1"/>
  <c r="AE1851" i="1" s="1"/>
  <c r="G1851" i="1"/>
  <c r="T1847" i="1"/>
  <c r="AF1847" i="1" s="1"/>
  <c r="S1848" i="1"/>
  <c r="U1847" i="1"/>
  <c r="W1847" i="1" s="1"/>
  <c r="O1849" i="1"/>
  <c r="R1849" i="1" s="1"/>
  <c r="V1849" i="1" s="1"/>
  <c r="B1593" i="1"/>
  <c r="A1868" i="1"/>
  <c r="X1867" i="1"/>
  <c r="K1867" i="1"/>
  <c r="M1852" i="1"/>
  <c r="N1852" i="1" s="1"/>
  <c r="P1852" i="1"/>
  <c r="Q1852" i="1"/>
  <c r="L1853" i="1"/>
  <c r="B1616" i="1"/>
  <c r="E1866" i="1"/>
  <c r="B1636" i="1"/>
  <c r="AG1846" i="1"/>
  <c r="B1846" i="1" s="1"/>
  <c r="B1583" i="1"/>
  <c r="Y1866" i="1"/>
  <c r="Z1866" i="1"/>
  <c r="AA1866" i="1" s="1"/>
  <c r="AH1866" i="1" s="1"/>
  <c r="C1867" i="1"/>
  <c r="AJ1867" i="1"/>
  <c r="I1867" i="1"/>
  <c r="H1867" i="1" s="1"/>
  <c r="B1604" i="1"/>
  <c r="B1541" i="1"/>
  <c r="B1647" i="1"/>
  <c r="B1573" i="1"/>
  <c r="B1652" i="1"/>
  <c r="B1658" i="1"/>
  <c r="B1597" i="1"/>
  <c r="B1568" i="1"/>
  <c r="B1635" i="1"/>
  <c r="O1850" i="1" l="1"/>
  <c r="R1850" i="1" s="1"/>
  <c r="V1850" i="1" s="1"/>
  <c r="M1853" i="1"/>
  <c r="N1853" i="1" s="1"/>
  <c r="P1853" i="1"/>
  <c r="Q1853" i="1"/>
  <c r="L1854" i="1"/>
  <c r="AB1873" i="1"/>
  <c r="X1868" i="1"/>
  <c r="K1868" i="1"/>
  <c r="A1869" i="1"/>
  <c r="F1851" i="1"/>
  <c r="O1851" i="1" s="1"/>
  <c r="R1851" i="1" s="1"/>
  <c r="V1851" i="1" s="1"/>
  <c r="AC1852" i="1"/>
  <c r="AE1852" i="1" s="1"/>
  <c r="G1852" i="1"/>
  <c r="T1848" i="1"/>
  <c r="AF1848" i="1" s="1"/>
  <c r="S1849" i="1"/>
  <c r="U1848" i="1"/>
  <c r="W1848" i="1" s="1"/>
  <c r="E1867" i="1"/>
  <c r="C1868" i="1"/>
  <c r="AJ1868" i="1"/>
  <c r="Y1867" i="1"/>
  <c r="I1868" i="1"/>
  <c r="H1868" i="1" s="1"/>
  <c r="Z1867" i="1"/>
  <c r="AA1867" i="1" s="1"/>
  <c r="AH1867" i="1" s="1"/>
  <c r="AG1847" i="1"/>
  <c r="B1847" i="1" s="1"/>
  <c r="J1851" i="1" l="1"/>
  <c r="AC1853" i="1"/>
  <c r="AE1853" i="1" s="1"/>
  <c r="G1853" i="1"/>
  <c r="Y1868" i="1"/>
  <c r="AJ1869" i="1"/>
  <c r="I1869" i="1"/>
  <c r="H1869" i="1" s="1"/>
  <c r="Z1868" i="1"/>
  <c r="AA1868" i="1" s="1"/>
  <c r="AH1868" i="1" s="1"/>
  <c r="C1869" i="1"/>
  <c r="M1854" i="1"/>
  <c r="N1854" i="1" s="1"/>
  <c r="P1854" i="1"/>
  <c r="Q1854" i="1"/>
  <c r="L1855" i="1"/>
  <c r="E1868" i="1"/>
  <c r="F1852" i="1"/>
  <c r="O1852" i="1" s="1"/>
  <c r="R1852" i="1" s="1"/>
  <c r="V1852" i="1" s="1"/>
  <c r="AB1874" i="1"/>
  <c r="AG1848" i="1"/>
  <c r="B1848" i="1" s="1"/>
  <c r="T1849" i="1"/>
  <c r="AF1849" i="1" s="1"/>
  <c r="S1850" i="1"/>
  <c r="U1849" i="1"/>
  <c r="W1849" i="1" s="1"/>
  <c r="K1869" i="1"/>
  <c r="X1869" i="1"/>
  <c r="A1870" i="1"/>
  <c r="AC1854" i="1" l="1"/>
  <c r="AE1854" i="1" s="1"/>
  <c r="G1854" i="1"/>
  <c r="F1853" i="1"/>
  <c r="J1853" i="1" s="1"/>
  <c r="AB1875" i="1"/>
  <c r="X1870" i="1"/>
  <c r="K1870" i="1"/>
  <c r="A1871" i="1"/>
  <c r="AG1849" i="1"/>
  <c r="B1849" i="1" s="1"/>
  <c r="J1852" i="1"/>
  <c r="M1855" i="1"/>
  <c r="N1855" i="1" s="1"/>
  <c r="P1855" i="1"/>
  <c r="Q1855" i="1"/>
  <c r="L1856" i="1"/>
  <c r="E1869" i="1"/>
  <c r="Y1869" i="1"/>
  <c r="I1870" i="1"/>
  <c r="H1870" i="1" s="1"/>
  <c r="Z1869" i="1"/>
  <c r="AA1869" i="1" s="1"/>
  <c r="AH1869" i="1" s="1"/>
  <c r="C1870" i="1"/>
  <c r="AJ1870" i="1"/>
  <c r="T1850" i="1"/>
  <c r="AF1850" i="1" s="1"/>
  <c r="S1851" i="1"/>
  <c r="U1850" i="1"/>
  <c r="W1850" i="1" s="1"/>
  <c r="E1870" i="1" l="1"/>
  <c r="X1871" i="1"/>
  <c r="K1871" i="1"/>
  <c r="A1872" i="1"/>
  <c r="F1854" i="1"/>
  <c r="O1854" i="1" s="1"/>
  <c r="R1854" i="1" s="1"/>
  <c r="V1854" i="1" s="1"/>
  <c r="T1851" i="1"/>
  <c r="AF1851" i="1" s="1"/>
  <c r="S1852" i="1"/>
  <c r="U1851" i="1"/>
  <c r="W1851" i="1" s="1"/>
  <c r="M1856" i="1"/>
  <c r="N1856" i="1" s="1"/>
  <c r="P1856" i="1"/>
  <c r="Q1856" i="1"/>
  <c r="L1857" i="1"/>
  <c r="AB1876" i="1"/>
  <c r="AG1850" i="1"/>
  <c r="B1850" i="1" s="1"/>
  <c r="O1853" i="1"/>
  <c r="R1853" i="1" s="1"/>
  <c r="V1853" i="1" s="1"/>
  <c r="AC1855" i="1"/>
  <c r="AE1855" i="1" s="1"/>
  <c r="G1855" i="1"/>
  <c r="C1871" i="1"/>
  <c r="Y1870" i="1"/>
  <c r="AJ1871" i="1"/>
  <c r="Z1870" i="1"/>
  <c r="AA1870" i="1" s="1"/>
  <c r="AH1870" i="1" s="1"/>
  <c r="I1871" i="1"/>
  <c r="H1871" i="1" s="1"/>
  <c r="J1854" i="1" l="1"/>
  <c r="AG1851" i="1"/>
  <c r="B1851" i="1" s="1"/>
  <c r="Y1871" i="1"/>
  <c r="C1872" i="1"/>
  <c r="Z1871" i="1"/>
  <c r="AA1871" i="1" s="1"/>
  <c r="AH1871" i="1" s="1"/>
  <c r="AJ1872" i="1"/>
  <c r="I1872" i="1"/>
  <c r="H1872" i="1" s="1"/>
  <c r="T1852" i="1"/>
  <c r="AF1852" i="1" s="1"/>
  <c r="S1853" i="1"/>
  <c r="U1852" i="1"/>
  <c r="W1852" i="1" s="1"/>
  <c r="AC1856" i="1"/>
  <c r="AE1856" i="1" s="1"/>
  <c r="G1856" i="1"/>
  <c r="X1872" i="1"/>
  <c r="K1872" i="1"/>
  <c r="A1873" i="1"/>
  <c r="F1855" i="1"/>
  <c r="O1855" i="1" s="1"/>
  <c r="R1855" i="1" s="1"/>
  <c r="V1855" i="1" s="1"/>
  <c r="E1871" i="1"/>
  <c r="AB1877" i="1"/>
  <c r="M1857" i="1"/>
  <c r="N1857" i="1" s="1"/>
  <c r="P1857" i="1"/>
  <c r="Q1857" i="1"/>
  <c r="L1858" i="1"/>
  <c r="J1855" i="1" l="1"/>
  <c r="AC1857" i="1"/>
  <c r="AE1857" i="1" s="1"/>
  <c r="G1857" i="1"/>
  <c r="M1858" i="1"/>
  <c r="N1858" i="1" s="1"/>
  <c r="P1858" i="1"/>
  <c r="Q1858" i="1"/>
  <c r="L1859" i="1"/>
  <c r="F1856" i="1"/>
  <c r="J1856" i="1" s="1"/>
  <c r="T1853" i="1"/>
  <c r="AF1853" i="1" s="1"/>
  <c r="S1854" i="1"/>
  <c r="U1853" i="1"/>
  <c r="W1853" i="1" s="1"/>
  <c r="X1873" i="1"/>
  <c r="K1873" i="1"/>
  <c r="A1874" i="1"/>
  <c r="AB1878" i="1"/>
  <c r="Z1872" i="1"/>
  <c r="AA1872" i="1" s="1"/>
  <c r="AH1872" i="1" s="1"/>
  <c r="C1873" i="1"/>
  <c r="Y1872" i="1"/>
  <c r="AJ1873" i="1"/>
  <c r="I1873" i="1"/>
  <c r="H1873" i="1" s="1"/>
  <c r="AG1852" i="1"/>
  <c r="B1852" i="1" s="1"/>
  <c r="E1872" i="1"/>
  <c r="O1856" i="1" l="1"/>
  <c r="R1856" i="1" s="1"/>
  <c r="V1856" i="1" s="1"/>
  <c r="K1874" i="1"/>
  <c r="X1874" i="1"/>
  <c r="A1875" i="1"/>
  <c r="AG1853" i="1"/>
  <c r="B1853" i="1" s="1"/>
  <c r="M1859" i="1"/>
  <c r="N1859" i="1" s="1"/>
  <c r="P1859" i="1"/>
  <c r="Q1859" i="1"/>
  <c r="L1860" i="1"/>
  <c r="AB1879" i="1"/>
  <c r="T1854" i="1"/>
  <c r="AF1854" i="1" s="1"/>
  <c r="S1855" i="1"/>
  <c r="U1854" i="1"/>
  <c r="W1854" i="1" s="1"/>
  <c r="F1857" i="1"/>
  <c r="J1857" i="1" s="1"/>
  <c r="C1874" i="1"/>
  <c r="Y1873" i="1"/>
  <c r="AJ1874" i="1"/>
  <c r="Z1873" i="1"/>
  <c r="AA1873" i="1" s="1"/>
  <c r="AH1873" i="1" s="1"/>
  <c r="I1874" i="1"/>
  <c r="H1874" i="1" s="1"/>
  <c r="E1873" i="1"/>
  <c r="AC1858" i="1"/>
  <c r="AE1858" i="1" s="1"/>
  <c r="G1858" i="1"/>
  <c r="AC1859" i="1" l="1"/>
  <c r="AE1859" i="1" s="1"/>
  <c r="G1859" i="1"/>
  <c r="AJ1875" i="1"/>
  <c r="Y1874" i="1"/>
  <c r="I1875" i="1"/>
  <c r="H1875" i="1" s="1"/>
  <c r="Z1874" i="1"/>
  <c r="AA1874" i="1" s="1"/>
  <c r="AH1874" i="1" s="1"/>
  <c r="C1875" i="1"/>
  <c r="E1874" i="1"/>
  <c r="AB1880" i="1"/>
  <c r="K1875" i="1"/>
  <c r="X1875" i="1"/>
  <c r="A1876" i="1"/>
  <c r="F1858" i="1"/>
  <c r="J1858" i="1" s="1"/>
  <c r="O1857" i="1"/>
  <c r="R1857" i="1" s="1"/>
  <c r="V1857" i="1" s="1"/>
  <c r="M1860" i="1"/>
  <c r="N1860" i="1" s="1"/>
  <c r="P1860" i="1"/>
  <c r="Q1860" i="1"/>
  <c r="L1861" i="1"/>
  <c r="AG1854" i="1"/>
  <c r="B1854" i="1" s="1"/>
  <c r="T1855" i="1"/>
  <c r="AF1855" i="1" s="1"/>
  <c r="S1856" i="1"/>
  <c r="U1855" i="1"/>
  <c r="W1855" i="1" s="1"/>
  <c r="O1858" i="1" l="1"/>
  <c r="R1858" i="1" s="1"/>
  <c r="V1858" i="1" s="1"/>
  <c r="M1861" i="1"/>
  <c r="N1861" i="1" s="1"/>
  <c r="L1862" i="1"/>
  <c r="F1859" i="1"/>
  <c r="O1859" i="1" s="1"/>
  <c r="R1859" i="1" s="1"/>
  <c r="V1859" i="1" s="1"/>
  <c r="AC1860" i="1"/>
  <c r="AE1860" i="1" s="1"/>
  <c r="G1860" i="1"/>
  <c r="T1856" i="1"/>
  <c r="AF1856" i="1" s="1"/>
  <c r="S1857" i="1"/>
  <c r="U1856" i="1"/>
  <c r="W1856" i="1" s="1"/>
  <c r="Y1875" i="1"/>
  <c r="Z1875" i="1"/>
  <c r="AA1875" i="1" s="1"/>
  <c r="AH1875" i="1" s="1"/>
  <c r="C1876" i="1"/>
  <c r="AJ1876" i="1"/>
  <c r="I1876" i="1"/>
  <c r="H1876" i="1" s="1"/>
  <c r="E1875" i="1"/>
  <c r="AG1855" i="1"/>
  <c r="B1855" i="1" s="1"/>
  <c r="X1876" i="1"/>
  <c r="K1876" i="1"/>
  <c r="A1877" i="1"/>
  <c r="AB1881" i="1"/>
  <c r="AG1856" i="1" l="1"/>
  <c r="F1860" i="1"/>
  <c r="O1860" i="1" s="1"/>
  <c r="AB1882" i="1"/>
  <c r="Y1876" i="1"/>
  <c r="C1877" i="1"/>
  <c r="Z1876" i="1"/>
  <c r="AA1876" i="1" s="1"/>
  <c r="AH1876" i="1" s="1"/>
  <c r="AJ1877" i="1"/>
  <c r="I1877" i="1"/>
  <c r="H1877" i="1" s="1"/>
  <c r="E1876" i="1"/>
  <c r="T1857" i="1"/>
  <c r="AF1857" i="1" s="1"/>
  <c r="S1858" i="1"/>
  <c r="U1857" i="1"/>
  <c r="W1857" i="1" s="1"/>
  <c r="M1862" i="1"/>
  <c r="N1862" i="1" s="1"/>
  <c r="L1863" i="1"/>
  <c r="AC1861" i="1"/>
  <c r="AE1861" i="1" s="1"/>
  <c r="G1861" i="1"/>
  <c r="J1859" i="1"/>
  <c r="K1877" i="1"/>
  <c r="X1877" i="1"/>
  <c r="A1878" i="1"/>
  <c r="J1860" i="1" l="1"/>
  <c r="G1862" i="1"/>
  <c r="AC1862" i="1"/>
  <c r="AE1862" i="1" s="1"/>
  <c r="M1863" i="1"/>
  <c r="N1863" i="1" s="1"/>
  <c r="L1864" i="1"/>
  <c r="AG1857" i="1"/>
  <c r="B1857" i="1" s="1"/>
  <c r="E1877" i="1"/>
  <c r="B1856" i="1"/>
  <c r="K1878" i="1"/>
  <c r="X1878" i="1"/>
  <c r="A1879" i="1"/>
  <c r="T1858" i="1"/>
  <c r="AF1858" i="1" s="1"/>
  <c r="S1859" i="1"/>
  <c r="U1858" i="1"/>
  <c r="W1858" i="1" s="1"/>
  <c r="R1860" i="1"/>
  <c r="V1860" i="1" s="1"/>
  <c r="P1861" i="1"/>
  <c r="AB1883" i="1"/>
  <c r="Z1877" i="1"/>
  <c r="AA1877" i="1" s="1"/>
  <c r="AH1877" i="1" s="1"/>
  <c r="C1878" i="1"/>
  <c r="Y1877" i="1"/>
  <c r="AJ1878" i="1"/>
  <c r="I1878" i="1"/>
  <c r="H1878" i="1" s="1"/>
  <c r="F1861" i="1"/>
  <c r="O1861" i="1" s="1"/>
  <c r="J1861" i="1" l="1"/>
  <c r="C1879" i="1"/>
  <c r="AJ1879" i="1"/>
  <c r="Y1878" i="1"/>
  <c r="I1879" i="1"/>
  <c r="H1879" i="1" s="1"/>
  <c r="Z1878" i="1"/>
  <c r="AA1878" i="1" s="1"/>
  <c r="AH1878" i="1" s="1"/>
  <c r="AC1863" i="1"/>
  <c r="AE1863" i="1" s="1"/>
  <c r="G1863" i="1"/>
  <c r="E1878" i="1"/>
  <c r="Q1861" i="1"/>
  <c r="Q1862" i="1" s="1"/>
  <c r="Q1863" i="1" s="1"/>
  <c r="Q1864" i="1" s="1"/>
  <c r="P1862" i="1"/>
  <c r="P1863" i="1" s="1"/>
  <c r="P1864" i="1" s="1"/>
  <c r="T1859" i="1"/>
  <c r="AF1859" i="1" s="1"/>
  <c r="S1860" i="1"/>
  <c r="U1859" i="1"/>
  <c r="W1859" i="1" s="1"/>
  <c r="M1864" i="1"/>
  <c r="N1864" i="1" s="1"/>
  <c r="L1865" i="1"/>
  <c r="AB1884" i="1"/>
  <c r="AG1858" i="1"/>
  <c r="B1858" i="1" s="1"/>
  <c r="X1879" i="1"/>
  <c r="A1880" i="1"/>
  <c r="K1879" i="1"/>
  <c r="F1862" i="1"/>
  <c r="J1862" i="1" s="1"/>
  <c r="R1861" i="1" l="1"/>
  <c r="V1861" i="1" s="1"/>
  <c r="AC1864" i="1"/>
  <c r="AE1864" i="1" s="1"/>
  <c r="G1864" i="1"/>
  <c r="AB1885" i="1"/>
  <c r="T1860" i="1"/>
  <c r="S1861" i="1"/>
  <c r="U1860" i="1"/>
  <c r="W1860" i="1" s="1"/>
  <c r="Z1879" i="1"/>
  <c r="AA1879" i="1" s="1"/>
  <c r="AH1879" i="1" s="1"/>
  <c r="C1880" i="1"/>
  <c r="AJ1880" i="1"/>
  <c r="I1880" i="1"/>
  <c r="H1880" i="1" s="1"/>
  <c r="Y1879" i="1"/>
  <c r="O1862" i="1"/>
  <c r="R1862" i="1" s="1"/>
  <c r="V1862" i="1" s="1"/>
  <c r="M1865" i="1"/>
  <c r="N1865" i="1" s="1"/>
  <c r="P1865" i="1"/>
  <c r="Q1865" i="1"/>
  <c r="L1866" i="1"/>
  <c r="A1881" i="1"/>
  <c r="X1880" i="1"/>
  <c r="K1880" i="1"/>
  <c r="F1863" i="1"/>
  <c r="J1863" i="1" s="1"/>
  <c r="AG1859" i="1"/>
  <c r="B1859" i="1" s="1"/>
  <c r="E1879" i="1"/>
  <c r="O1863" i="1" l="1"/>
  <c r="R1863" i="1" s="1"/>
  <c r="V1863" i="1" s="1"/>
  <c r="E1880" i="1"/>
  <c r="AF1860" i="1"/>
  <c r="AA1860" i="1"/>
  <c r="X1881" i="1"/>
  <c r="K1881" i="1"/>
  <c r="A1882" i="1"/>
  <c r="AB1886" i="1"/>
  <c r="F1864" i="1"/>
  <c r="J1864" i="1" s="1"/>
  <c r="AC1865" i="1"/>
  <c r="AE1865" i="1" s="1"/>
  <c r="G1865" i="1"/>
  <c r="AG1860" i="1"/>
  <c r="C1881" i="1"/>
  <c r="Y1880" i="1"/>
  <c r="AJ1881" i="1"/>
  <c r="I1881" i="1"/>
  <c r="H1881" i="1" s="1"/>
  <c r="Z1880" i="1"/>
  <c r="AA1880" i="1" s="1"/>
  <c r="AH1880" i="1" s="1"/>
  <c r="M1866" i="1"/>
  <c r="N1866" i="1" s="1"/>
  <c r="P1866" i="1"/>
  <c r="Q1866" i="1"/>
  <c r="L1867" i="1"/>
  <c r="U1861" i="1"/>
  <c r="W1861" i="1" s="1"/>
  <c r="T1861" i="1"/>
  <c r="AF1861" i="1" s="1"/>
  <c r="S1862" i="1"/>
  <c r="O1864" i="1" l="1"/>
  <c r="R1864" i="1" s="1"/>
  <c r="V1864" i="1" s="1"/>
  <c r="AH1860" i="1"/>
  <c r="M1867" i="1"/>
  <c r="N1867" i="1" s="1"/>
  <c r="P1867" i="1"/>
  <c r="Q1867" i="1"/>
  <c r="L1868" i="1"/>
  <c r="AB1887" i="1"/>
  <c r="B1860" i="1"/>
  <c r="K1882" i="1"/>
  <c r="A1883" i="1"/>
  <c r="X1882" i="1"/>
  <c r="U1862" i="1"/>
  <c r="W1862" i="1" s="1"/>
  <c r="T1862" i="1"/>
  <c r="AF1862" i="1" s="1"/>
  <c r="S1863" i="1"/>
  <c r="AG1861" i="1"/>
  <c r="B1861" i="1" s="1"/>
  <c r="F1865" i="1"/>
  <c r="J1865" i="1" s="1"/>
  <c r="AC1866" i="1"/>
  <c r="AE1866" i="1" s="1"/>
  <c r="G1866" i="1"/>
  <c r="E1881" i="1"/>
  <c r="AJ1882" i="1"/>
  <c r="Z1881" i="1"/>
  <c r="AA1881" i="1" s="1"/>
  <c r="AH1881" i="1" s="1"/>
  <c r="I1882" i="1"/>
  <c r="H1882" i="1" s="1"/>
  <c r="C1882" i="1"/>
  <c r="Y1881" i="1"/>
  <c r="O1865" i="1" l="1"/>
  <c r="R1865" i="1" s="1"/>
  <c r="V1865" i="1" s="1"/>
  <c r="AB1888" i="1"/>
  <c r="AG1862" i="1"/>
  <c r="B1862" i="1" s="1"/>
  <c r="F1866" i="1"/>
  <c r="J1866" i="1" s="1"/>
  <c r="AC1867" i="1"/>
  <c r="AE1867" i="1" s="1"/>
  <c r="G1867" i="1"/>
  <c r="Y1882" i="1"/>
  <c r="C1883" i="1"/>
  <c r="AJ1883" i="1"/>
  <c r="I1883" i="1"/>
  <c r="H1883" i="1" s="1"/>
  <c r="Z1882" i="1"/>
  <c r="AA1882" i="1" s="1"/>
  <c r="AH1882" i="1" s="1"/>
  <c r="E1882" i="1"/>
  <c r="U1863" i="1"/>
  <c r="W1863" i="1" s="1"/>
  <c r="T1863" i="1"/>
  <c r="AF1863" i="1" s="1"/>
  <c r="S1864" i="1"/>
  <c r="K1883" i="1"/>
  <c r="A1884" i="1"/>
  <c r="X1883" i="1"/>
  <c r="M1868" i="1"/>
  <c r="N1868" i="1" s="1"/>
  <c r="P1868" i="1"/>
  <c r="Q1868" i="1"/>
  <c r="L1869" i="1"/>
  <c r="O1866" i="1" l="1"/>
  <c r="R1866" i="1" s="1"/>
  <c r="V1866" i="1" s="1"/>
  <c r="U1864" i="1"/>
  <c r="W1864" i="1" s="1"/>
  <c r="T1864" i="1"/>
  <c r="AF1864" i="1" s="1"/>
  <c r="S1865" i="1"/>
  <c r="AB1889" i="1"/>
  <c r="AC1868" i="1"/>
  <c r="AE1868" i="1" s="1"/>
  <c r="G1868" i="1"/>
  <c r="E1883" i="1"/>
  <c r="M1869" i="1"/>
  <c r="N1869" i="1" s="1"/>
  <c r="P1869" i="1"/>
  <c r="Q1869" i="1"/>
  <c r="L1870" i="1"/>
  <c r="F1867" i="1"/>
  <c r="O1867" i="1" s="1"/>
  <c r="R1867" i="1" s="1"/>
  <c r="V1867" i="1" s="1"/>
  <c r="Y1883" i="1"/>
  <c r="I1884" i="1"/>
  <c r="H1884" i="1" s="1"/>
  <c r="Z1883" i="1"/>
  <c r="AA1883" i="1" s="1"/>
  <c r="AH1883" i="1" s="1"/>
  <c r="C1884" i="1"/>
  <c r="AJ1884" i="1"/>
  <c r="A1885" i="1"/>
  <c r="X1884" i="1"/>
  <c r="K1884" i="1"/>
  <c r="AG1863" i="1"/>
  <c r="B1863" i="1" s="1"/>
  <c r="J1867" i="1" l="1"/>
  <c r="M1870" i="1"/>
  <c r="N1870" i="1" s="1"/>
  <c r="P1870" i="1"/>
  <c r="Q1870" i="1"/>
  <c r="L1871" i="1"/>
  <c r="U1865" i="1"/>
  <c r="W1865" i="1" s="1"/>
  <c r="T1865" i="1"/>
  <c r="AF1865" i="1" s="1"/>
  <c r="S1866" i="1"/>
  <c r="AC1869" i="1"/>
  <c r="AE1869" i="1" s="1"/>
  <c r="G1869" i="1"/>
  <c r="Z1884" i="1"/>
  <c r="AA1884" i="1" s="1"/>
  <c r="AH1884" i="1" s="1"/>
  <c r="I1885" i="1"/>
  <c r="H1885" i="1" s="1"/>
  <c r="Y1884" i="1"/>
  <c r="C1885" i="1"/>
  <c r="AJ1885" i="1"/>
  <c r="E1884" i="1"/>
  <c r="F1868" i="1"/>
  <c r="J1868" i="1" s="1"/>
  <c r="X1885" i="1"/>
  <c r="K1885" i="1"/>
  <c r="A1886" i="1"/>
  <c r="AB1890" i="1"/>
  <c r="AG1864" i="1"/>
  <c r="B1864" i="1" s="1"/>
  <c r="O1868" i="1" l="1"/>
  <c r="R1868" i="1" s="1"/>
  <c r="V1868" i="1" s="1"/>
  <c r="F1869" i="1"/>
  <c r="J1869" i="1" s="1"/>
  <c r="AC1870" i="1"/>
  <c r="AE1870" i="1" s="1"/>
  <c r="G1870" i="1"/>
  <c r="AJ1886" i="1"/>
  <c r="Y1885" i="1"/>
  <c r="I1886" i="1"/>
  <c r="H1886" i="1" s="1"/>
  <c r="Z1885" i="1"/>
  <c r="AA1885" i="1" s="1"/>
  <c r="AH1885" i="1" s="1"/>
  <c r="C1886" i="1"/>
  <c r="E1885" i="1"/>
  <c r="AG1865" i="1"/>
  <c r="B1865" i="1" s="1"/>
  <c r="M1871" i="1"/>
  <c r="N1871" i="1" s="1"/>
  <c r="P1871" i="1"/>
  <c r="Q1871" i="1"/>
  <c r="L1872" i="1"/>
  <c r="AB1891" i="1"/>
  <c r="A1887" i="1"/>
  <c r="X1886" i="1"/>
  <c r="K1886" i="1"/>
  <c r="U1866" i="1"/>
  <c r="W1866" i="1" s="1"/>
  <c r="T1866" i="1"/>
  <c r="AF1866" i="1" s="1"/>
  <c r="S1867" i="1"/>
  <c r="F1870" i="1" l="1"/>
  <c r="O1870" i="1" s="1"/>
  <c r="R1870" i="1" s="1"/>
  <c r="V1870" i="1" s="1"/>
  <c r="Y1886" i="1"/>
  <c r="C1887" i="1"/>
  <c r="Z1886" i="1"/>
  <c r="AA1886" i="1" s="1"/>
  <c r="AH1886" i="1" s="1"/>
  <c r="AJ1887" i="1"/>
  <c r="I1887" i="1"/>
  <c r="H1887" i="1" s="1"/>
  <c r="AG1866" i="1"/>
  <c r="M1872" i="1"/>
  <c r="N1872" i="1" s="1"/>
  <c r="P1872" i="1"/>
  <c r="Q1872" i="1"/>
  <c r="L1873" i="1"/>
  <c r="U1867" i="1"/>
  <c r="W1867" i="1" s="1"/>
  <c r="T1867" i="1"/>
  <c r="AF1867" i="1" s="1"/>
  <c r="S1868" i="1"/>
  <c r="AB1892" i="1"/>
  <c r="O1869" i="1"/>
  <c r="R1869" i="1" s="1"/>
  <c r="V1869" i="1" s="1"/>
  <c r="A1888" i="1"/>
  <c r="X1887" i="1"/>
  <c r="K1887" i="1"/>
  <c r="AC1871" i="1"/>
  <c r="AE1871" i="1" s="1"/>
  <c r="G1871" i="1"/>
  <c r="E1886" i="1"/>
  <c r="J1870" i="1" l="1"/>
  <c r="U1868" i="1"/>
  <c r="W1868" i="1" s="1"/>
  <c r="T1868" i="1"/>
  <c r="AF1868" i="1" s="1"/>
  <c r="S1869" i="1"/>
  <c r="F1871" i="1"/>
  <c r="J1871" i="1" s="1"/>
  <c r="AC1872" i="1"/>
  <c r="AE1872" i="1" s="1"/>
  <c r="G1872" i="1"/>
  <c r="Z1887" i="1"/>
  <c r="AA1887" i="1" s="1"/>
  <c r="AH1887" i="1" s="1"/>
  <c r="AJ1888" i="1"/>
  <c r="I1888" i="1"/>
  <c r="H1888" i="1" s="1"/>
  <c r="Y1887" i="1"/>
  <c r="C1888" i="1"/>
  <c r="A1889" i="1"/>
  <c r="X1888" i="1"/>
  <c r="K1888" i="1"/>
  <c r="AB1893" i="1"/>
  <c r="AG1867" i="1"/>
  <c r="B1867" i="1" s="1"/>
  <c r="M1873" i="1"/>
  <c r="N1873" i="1" s="1"/>
  <c r="P1873" i="1"/>
  <c r="Q1873" i="1"/>
  <c r="L1874" i="1"/>
  <c r="B1866" i="1"/>
  <c r="E1887" i="1"/>
  <c r="U1869" i="1" l="1"/>
  <c r="W1869" i="1" s="1"/>
  <c r="T1869" i="1"/>
  <c r="AF1869" i="1" s="1"/>
  <c r="S1870" i="1"/>
  <c r="AC1873" i="1"/>
  <c r="AE1873" i="1" s="1"/>
  <c r="G1873" i="1"/>
  <c r="M1874" i="1"/>
  <c r="N1874" i="1" s="1"/>
  <c r="P1874" i="1"/>
  <c r="Q1874" i="1"/>
  <c r="L1875" i="1"/>
  <c r="AB1894" i="1"/>
  <c r="E1888" i="1"/>
  <c r="O1871" i="1"/>
  <c r="R1871" i="1" s="1"/>
  <c r="V1871" i="1" s="1"/>
  <c r="AG1868" i="1"/>
  <c r="B1868" i="1" s="1"/>
  <c r="X1889" i="1"/>
  <c r="K1889" i="1"/>
  <c r="A1890" i="1"/>
  <c r="Z1888" i="1"/>
  <c r="AA1888" i="1" s="1"/>
  <c r="AH1888" i="1" s="1"/>
  <c r="I1889" i="1"/>
  <c r="H1889" i="1" s="1"/>
  <c r="C1889" i="1"/>
  <c r="Y1888" i="1"/>
  <c r="AJ1889" i="1"/>
  <c r="F1872" i="1"/>
  <c r="J1872" i="1" s="1"/>
  <c r="O1872" i="1" l="1"/>
  <c r="R1872" i="1" s="1"/>
  <c r="V1872" i="1" s="1"/>
  <c r="E1889" i="1"/>
  <c r="K1890" i="1"/>
  <c r="A1891" i="1"/>
  <c r="X1890" i="1"/>
  <c r="M1875" i="1"/>
  <c r="N1875" i="1" s="1"/>
  <c r="P1875" i="1"/>
  <c r="Q1875" i="1"/>
  <c r="L1876" i="1"/>
  <c r="F1873" i="1"/>
  <c r="J1873" i="1" s="1"/>
  <c r="AG1869" i="1"/>
  <c r="AB1895" i="1"/>
  <c r="Y1889" i="1"/>
  <c r="C1890" i="1"/>
  <c r="Z1889" i="1"/>
  <c r="AA1889" i="1" s="1"/>
  <c r="AH1889" i="1" s="1"/>
  <c r="AJ1890" i="1"/>
  <c r="I1890" i="1"/>
  <c r="H1890" i="1" s="1"/>
  <c r="U1870" i="1"/>
  <c r="W1870" i="1" s="1"/>
  <c r="T1870" i="1"/>
  <c r="AF1870" i="1" s="1"/>
  <c r="S1871" i="1"/>
  <c r="AC1874" i="1"/>
  <c r="AE1874" i="1" s="1"/>
  <c r="G1874" i="1"/>
  <c r="O1873" i="1" l="1"/>
  <c r="R1873" i="1" s="1"/>
  <c r="V1873" i="1" s="1"/>
  <c r="F1874" i="1"/>
  <c r="J1874" i="1" s="1"/>
  <c r="AG1870" i="1"/>
  <c r="X1891" i="1"/>
  <c r="K1891" i="1"/>
  <c r="A1892" i="1"/>
  <c r="AC1875" i="1"/>
  <c r="AE1875" i="1" s="1"/>
  <c r="G1875" i="1"/>
  <c r="U1871" i="1"/>
  <c r="W1871" i="1" s="1"/>
  <c r="T1871" i="1"/>
  <c r="AF1871" i="1" s="1"/>
  <c r="S1872" i="1"/>
  <c r="E1890" i="1"/>
  <c r="AB1896" i="1"/>
  <c r="B1869" i="1"/>
  <c r="M1876" i="1"/>
  <c r="N1876" i="1" s="1"/>
  <c r="P1876" i="1"/>
  <c r="Q1876" i="1"/>
  <c r="L1877" i="1"/>
  <c r="Z1890" i="1"/>
  <c r="AA1890" i="1" s="1"/>
  <c r="AH1890" i="1" s="1"/>
  <c r="C1891" i="1"/>
  <c r="AJ1891" i="1"/>
  <c r="I1891" i="1"/>
  <c r="H1891" i="1" s="1"/>
  <c r="Y1890" i="1"/>
  <c r="M1877" i="1" l="1"/>
  <c r="N1877" i="1" s="1"/>
  <c r="P1877" i="1"/>
  <c r="Q1877" i="1"/>
  <c r="L1878" i="1"/>
  <c r="AG1871" i="1"/>
  <c r="B1871" i="1" s="1"/>
  <c r="F1875" i="1"/>
  <c r="O1875" i="1" s="1"/>
  <c r="R1875" i="1" s="1"/>
  <c r="V1875" i="1" s="1"/>
  <c r="Z1891" i="1"/>
  <c r="AJ1892" i="1"/>
  <c r="I1892" i="1"/>
  <c r="H1892" i="1" s="1"/>
  <c r="Y1891" i="1"/>
  <c r="C1892" i="1"/>
  <c r="AB1897" i="1"/>
  <c r="E1891" i="1"/>
  <c r="U1872" i="1"/>
  <c r="W1872" i="1" s="1"/>
  <c r="T1872" i="1"/>
  <c r="AF1872" i="1" s="1"/>
  <c r="S1873" i="1"/>
  <c r="O1874" i="1"/>
  <c r="R1874" i="1" s="1"/>
  <c r="V1874" i="1" s="1"/>
  <c r="AC1876" i="1"/>
  <c r="AE1876" i="1" s="1"/>
  <c r="G1876" i="1"/>
  <c r="X1892" i="1"/>
  <c r="K1892" i="1"/>
  <c r="A1893" i="1"/>
  <c r="B1870" i="1"/>
  <c r="J1875" i="1" l="1"/>
  <c r="Z1892" i="1"/>
  <c r="AA1892" i="1" s="1"/>
  <c r="AH1892" i="1" s="1"/>
  <c r="C1893" i="1"/>
  <c r="I1893" i="1"/>
  <c r="H1893" i="1" s="1"/>
  <c r="Y1892" i="1"/>
  <c r="AJ1893" i="1"/>
  <c r="A1894" i="1"/>
  <c r="X1893" i="1"/>
  <c r="K1893" i="1"/>
  <c r="U1873" i="1"/>
  <c r="W1873" i="1" s="1"/>
  <c r="T1873" i="1"/>
  <c r="AF1873" i="1" s="1"/>
  <c r="S1874" i="1"/>
  <c r="F1876" i="1"/>
  <c r="J1876" i="1" s="1"/>
  <c r="AC1877" i="1"/>
  <c r="AE1877" i="1" s="1"/>
  <c r="G1877" i="1"/>
  <c r="AG1872" i="1"/>
  <c r="B1872" i="1" s="1"/>
  <c r="AB1898" i="1"/>
  <c r="M1878" i="1"/>
  <c r="N1878" i="1" s="1"/>
  <c r="P1878" i="1"/>
  <c r="Q1878" i="1"/>
  <c r="L1879" i="1"/>
  <c r="O1876" i="1" l="1"/>
  <c r="R1876" i="1" s="1"/>
  <c r="V1876" i="1" s="1"/>
  <c r="F1877" i="1"/>
  <c r="O1877" i="1" s="1"/>
  <c r="R1877" i="1" s="1"/>
  <c r="V1877" i="1" s="1"/>
  <c r="A1895" i="1"/>
  <c r="X1894" i="1"/>
  <c r="K1894" i="1"/>
  <c r="AG1873" i="1"/>
  <c r="B1873" i="1" s="1"/>
  <c r="AC1878" i="1"/>
  <c r="AE1878" i="1" s="1"/>
  <c r="G1878" i="1"/>
  <c r="M1879" i="1"/>
  <c r="N1879" i="1" s="1"/>
  <c r="P1879" i="1"/>
  <c r="Q1879" i="1"/>
  <c r="L1880" i="1"/>
  <c r="AB1899" i="1"/>
  <c r="U1874" i="1"/>
  <c r="W1874" i="1" s="1"/>
  <c r="T1874" i="1"/>
  <c r="AF1874" i="1" s="1"/>
  <c r="S1875" i="1"/>
  <c r="I1894" i="1"/>
  <c r="H1894" i="1" s="1"/>
  <c r="Y1893" i="1"/>
  <c r="C1894" i="1"/>
  <c r="Z1893" i="1"/>
  <c r="AA1893" i="1" s="1"/>
  <c r="AH1893" i="1" s="1"/>
  <c r="AJ1894" i="1"/>
  <c r="X1895" i="1" l="1"/>
  <c r="K1895" i="1"/>
  <c r="A1896" i="1"/>
  <c r="J1877" i="1"/>
  <c r="AG1874" i="1"/>
  <c r="B1874" i="1" s="1"/>
  <c r="AC1879" i="1"/>
  <c r="AE1879" i="1" s="1"/>
  <c r="G1879" i="1"/>
  <c r="AB1900" i="1"/>
  <c r="U1875" i="1"/>
  <c r="W1875" i="1" s="1"/>
  <c r="T1875" i="1"/>
  <c r="AF1875" i="1" s="1"/>
  <c r="S1876" i="1"/>
  <c r="M1880" i="1"/>
  <c r="N1880" i="1" s="1"/>
  <c r="P1880" i="1"/>
  <c r="Q1880" i="1"/>
  <c r="L1881" i="1"/>
  <c r="F1878" i="1"/>
  <c r="O1878" i="1" s="1"/>
  <c r="R1878" i="1" s="1"/>
  <c r="V1878" i="1" s="1"/>
  <c r="Y1894" i="1"/>
  <c r="C1895" i="1"/>
  <c r="Z1894" i="1"/>
  <c r="AA1894" i="1" s="1"/>
  <c r="AH1894" i="1" s="1"/>
  <c r="AJ1895" i="1"/>
  <c r="I1895" i="1"/>
  <c r="H1895" i="1" s="1"/>
  <c r="J1878" i="1" l="1"/>
  <c r="F1879" i="1"/>
  <c r="J1879" i="1" s="1"/>
  <c r="C1896" i="1"/>
  <c r="Y1895" i="1"/>
  <c r="AJ1896" i="1"/>
  <c r="I1896" i="1"/>
  <c r="H1896" i="1" s="1"/>
  <c r="Z1895" i="1"/>
  <c r="AA1895" i="1" s="1"/>
  <c r="AH1895" i="1" s="1"/>
  <c r="AG1875" i="1"/>
  <c r="B1875" i="1" s="1"/>
  <c r="AC1880" i="1"/>
  <c r="AE1880" i="1" s="1"/>
  <c r="G1880" i="1"/>
  <c r="K1896" i="1"/>
  <c r="A1897" i="1"/>
  <c r="X1896" i="1"/>
  <c r="M1881" i="1"/>
  <c r="N1881" i="1" s="1"/>
  <c r="P1881" i="1"/>
  <c r="Q1881" i="1"/>
  <c r="L1882" i="1"/>
  <c r="U1876" i="1"/>
  <c r="W1876" i="1" s="1"/>
  <c r="T1876" i="1"/>
  <c r="AF1876" i="1" s="1"/>
  <c r="S1877" i="1"/>
  <c r="AB1901" i="1"/>
  <c r="O1879" i="1" l="1"/>
  <c r="R1879" i="1" s="1"/>
  <c r="V1879" i="1" s="1"/>
  <c r="AC1881" i="1"/>
  <c r="AE1881" i="1" s="1"/>
  <c r="G1881" i="1"/>
  <c r="AG1876" i="1"/>
  <c r="A1898" i="1"/>
  <c r="X1897" i="1"/>
  <c r="K1897" i="1"/>
  <c r="AB1902" i="1"/>
  <c r="M1882" i="1"/>
  <c r="N1882" i="1" s="1"/>
  <c r="P1882" i="1"/>
  <c r="Q1882" i="1"/>
  <c r="L1883" i="1"/>
  <c r="U1877" i="1"/>
  <c r="W1877" i="1" s="1"/>
  <c r="T1877" i="1"/>
  <c r="AF1877" i="1" s="1"/>
  <c r="S1878" i="1"/>
  <c r="F1880" i="1"/>
  <c r="O1880" i="1" s="1"/>
  <c r="R1880" i="1" s="1"/>
  <c r="V1880" i="1" s="1"/>
  <c r="Y1896" i="1"/>
  <c r="Z1896" i="1"/>
  <c r="AA1896" i="1" s="1"/>
  <c r="AH1896" i="1" s="1"/>
  <c r="C1897" i="1"/>
  <c r="AJ1897" i="1"/>
  <c r="I1897" i="1"/>
  <c r="H1897" i="1" s="1"/>
  <c r="M1883" i="1" l="1"/>
  <c r="N1883" i="1" s="1"/>
  <c r="P1883" i="1"/>
  <c r="Q1883" i="1"/>
  <c r="L1884" i="1"/>
  <c r="AB1903" i="1"/>
  <c r="Y1897" i="1"/>
  <c r="I1898" i="1"/>
  <c r="H1898" i="1" s="1"/>
  <c r="Z1897" i="1"/>
  <c r="AA1897" i="1" s="1"/>
  <c r="AH1897" i="1" s="1"/>
  <c r="C1898" i="1"/>
  <c r="AJ1898" i="1"/>
  <c r="J1880" i="1"/>
  <c r="A1899" i="1"/>
  <c r="X1898" i="1"/>
  <c r="K1898" i="1"/>
  <c r="F1881" i="1"/>
  <c r="J1881" i="1" s="1"/>
  <c r="AC1882" i="1"/>
  <c r="AE1882" i="1" s="1"/>
  <c r="G1882" i="1"/>
  <c r="U1878" i="1"/>
  <c r="W1878" i="1" s="1"/>
  <c r="T1878" i="1"/>
  <c r="AF1878" i="1" s="1"/>
  <c r="S1879" i="1"/>
  <c r="AG1877" i="1"/>
  <c r="B1877" i="1" s="1"/>
  <c r="B1876" i="1"/>
  <c r="O1881" i="1" l="1"/>
  <c r="R1881" i="1" s="1"/>
  <c r="V1881" i="1" s="1"/>
  <c r="AG1878" i="1"/>
  <c r="AJ1899" i="1"/>
  <c r="Y1898" i="1"/>
  <c r="I1899" i="1"/>
  <c r="H1899" i="1" s="1"/>
  <c r="Z1898" i="1"/>
  <c r="AA1898" i="1" s="1"/>
  <c r="AH1898" i="1" s="1"/>
  <c r="C1899" i="1"/>
  <c r="AC1883" i="1"/>
  <c r="AE1883" i="1" s="1"/>
  <c r="G1883" i="1"/>
  <c r="F1882" i="1"/>
  <c r="J1882" i="1" s="1"/>
  <c r="K1899" i="1"/>
  <c r="X1899" i="1"/>
  <c r="A1900" i="1"/>
  <c r="AB1904" i="1"/>
  <c r="U1879" i="1"/>
  <c r="W1879" i="1" s="1"/>
  <c r="T1879" i="1"/>
  <c r="AF1879" i="1" s="1"/>
  <c r="S1880" i="1"/>
  <c r="M1884" i="1"/>
  <c r="N1884" i="1" s="1"/>
  <c r="P1884" i="1"/>
  <c r="Q1884" i="1"/>
  <c r="L1885" i="1"/>
  <c r="Z1899" i="1" l="1"/>
  <c r="AA1899" i="1" s="1"/>
  <c r="AH1899" i="1" s="1"/>
  <c r="C1900" i="1"/>
  <c r="AJ1900" i="1"/>
  <c r="Y1899" i="1"/>
  <c r="I1900" i="1"/>
  <c r="H1900" i="1" s="1"/>
  <c r="M1885" i="1"/>
  <c r="N1885" i="1" s="1"/>
  <c r="P1885" i="1"/>
  <c r="Q1885" i="1"/>
  <c r="L1886" i="1"/>
  <c r="U1880" i="1"/>
  <c r="W1880" i="1" s="1"/>
  <c r="T1880" i="1"/>
  <c r="AF1880" i="1" s="1"/>
  <c r="S1881" i="1"/>
  <c r="AB1905" i="1"/>
  <c r="AC1884" i="1"/>
  <c r="AE1884" i="1" s="1"/>
  <c r="G1884" i="1"/>
  <c r="O1882" i="1"/>
  <c r="R1882" i="1" s="1"/>
  <c r="V1882" i="1" s="1"/>
  <c r="F1883" i="1"/>
  <c r="O1883" i="1" s="1"/>
  <c r="R1883" i="1" s="1"/>
  <c r="V1883" i="1" s="1"/>
  <c r="AG1879" i="1"/>
  <c r="K1900" i="1"/>
  <c r="X1900" i="1"/>
  <c r="A1901" i="1"/>
  <c r="B1878" i="1"/>
  <c r="AG1880" i="1" l="1"/>
  <c r="AB1906" i="1"/>
  <c r="M1886" i="1"/>
  <c r="N1886" i="1" s="1"/>
  <c r="P1886" i="1"/>
  <c r="Q1886" i="1"/>
  <c r="L1887" i="1"/>
  <c r="AC1885" i="1"/>
  <c r="AE1885" i="1" s="1"/>
  <c r="G1885" i="1"/>
  <c r="J1883" i="1"/>
  <c r="U1881" i="1"/>
  <c r="W1881" i="1" s="1"/>
  <c r="T1881" i="1"/>
  <c r="AF1881" i="1" s="1"/>
  <c r="S1882" i="1"/>
  <c r="C1901" i="1"/>
  <c r="Z1900" i="1"/>
  <c r="AA1900" i="1" s="1"/>
  <c r="AH1900" i="1" s="1"/>
  <c r="AJ1901" i="1"/>
  <c r="I1901" i="1"/>
  <c r="H1901" i="1" s="1"/>
  <c r="Y1900" i="1"/>
  <c r="K1901" i="1"/>
  <c r="A1902" i="1"/>
  <c r="X1901" i="1"/>
  <c r="B1879" i="1"/>
  <c r="F1884" i="1"/>
  <c r="O1884" i="1" s="1"/>
  <c r="R1884" i="1" s="1"/>
  <c r="V1884" i="1" s="1"/>
  <c r="AG1881" i="1" l="1"/>
  <c r="B1881" i="1" s="1"/>
  <c r="M1887" i="1"/>
  <c r="N1887" i="1" s="1"/>
  <c r="P1887" i="1"/>
  <c r="Q1887" i="1"/>
  <c r="L1888" i="1"/>
  <c r="B1880" i="1"/>
  <c r="AC1886" i="1"/>
  <c r="AE1886" i="1" s="1"/>
  <c r="G1886" i="1"/>
  <c r="J1884" i="1"/>
  <c r="Y1901" i="1"/>
  <c r="I1902" i="1"/>
  <c r="H1902" i="1" s="1"/>
  <c r="Z1901" i="1"/>
  <c r="AA1901" i="1" s="1"/>
  <c r="AH1901" i="1" s="1"/>
  <c r="C1902" i="1"/>
  <c r="AJ1902" i="1"/>
  <c r="AB1907" i="1"/>
  <c r="F1885" i="1"/>
  <c r="J1885" i="1" s="1"/>
  <c r="X1902" i="1"/>
  <c r="K1902" i="1"/>
  <c r="A1903" i="1"/>
  <c r="U1882" i="1"/>
  <c r="W1882" i="1" s="1"/>
  <c r="T1882" i="1"/>
  <c r="AF1882" i="1" s="1"/>
  <c r="S1883" i="1"/>
  <c r="O1885" i="1" l="1"/>
  <c r="R1885" i="1" s="1"/>
  <c r="V1885" i="1" s="1"/>
  <c r="X1903" i="1"/>
  <c r="K1903" i="1"/>
  <c r="A1904" i="1"/>
  <c r="AB1908" i="1"/>
  <c r="AJ1903" i="1"/>
  <c r="Y1902" i="1"/>
  <c r="I1903" i="1"/>
  <c r="H1903" i="1" s="1"/>
  <c r="Z1902" i="1"/>
  <c r="AA1902" i="1" s="1"/>
  <c r="AH1902" i="1" s="1"/>
  <c r="C1903" i="1"/>
  <c r="F1886" i="1"/>
  <c r="J1886" i="1" s="1"/>
  <c r="U1883" i="1"/>
  <c r="W1883" i="1" s="1"/>
  <c r="T1883" i="1"/>
  <c r="AF1883" i="1" s="1"/>
  <c r="S1884" i="1"/>
  <c r="M1888" i="1"/>
  <c r="N1888" i="1" s="1"/>
  <c r="P1888" i="1"/>
  <c r="Q1888" i="1"/>
  <c r="L1889" i="1"/>
  <c r="AG1882" i="1"/>
  <c r="B1882" i="1" s="1"/>
  <c r="AC1887" i="1"/>
  <c r="AE1887" i="1" s="1"/>
  <c r="G1887" i="1"/>
  <c r="F1887" i="1" l="1"/>
  <c r="J1887" i="1" s="1"/>
  <c r="M1889" i="1"/>
  <c r="N1889" i="1" s="1"/>
  <c r="P1889" i="1"/>
  <c r="Q1889" i="1"/>
  <c r="L1890" i="1"/>
  <c r="U1884" i="1"/>
  <c r="W1884" i="1" s="1"/>
  <c r="T1884" i="1"/>
  <c r="AF1884" i="1" s="1"/>
  <c r="S1885" i="1"/>
  <c r="O1886" i="1"/>
  <c r="R1886" i="1" s="1"/>
  <c r="V1886" i="1" s="1"/>
  <c r="AC1888" i="1"/>
  <c r="AE1888" i="1" s="1"/>
  <c r="G1888" i="1"/>
  <c r="AB1909" i="1"/>
  <c r="Z1903" i="1"/>
  <c r="AA1903" i="1" s="1"/>
  <c r="AH1903" i="1" s="1"/>
  <c r="I1904" i="1"/>
  <c r="H1904" i="1" s="1"/>
  <c r="Y1903" i="1"/>
  <c r="C1904" i="1"/>
  <c r="AJ1904" i="1"/>
  <c r="X1904" i="1"/>
  <c r="K1904" i="1"/>
  <c r="A1905" i="1"/>
  <c r="AG1883" i="1"/>
  <c r="B1883" i="1" s="1"/>
  <c r="O1887" i="1" l="1"/>
  <c r="R1887" i="1" s="1"/>
  <c r="V1887" i="1" s="1"/>
  <c r="AC1889" i="1"/>
  <c r="AE1889" i="1" s="1"/>
  <c r="G1889" i="1"/>
  <c r="AJ1905" i="1"/>
  <c r="Z1904" i="1"/>
  <c r="AA1904" i="1" s="1"/>
  <c r="AH1904" i="1" s="1"/>
  <c r="I1905" i="1"/>
  <c r="H1905" i="1" s="1"/>
  <c r="Y1904" i="1"/>
  <c r="C1905" i="1"/>
  <c r="F1888" i="1"/>
  <c r="O1888" i="1" s="1"/>
  <c r="R1888" i="1" s="1"/>
  <c r="V1888" i="1" s="1"/>
  <c r="AG1884" i="1"/>
  <c r="B1884" i="1" s="1"/>
  <c r="M1890" i="1"/>
  <c r="N1890" i="1" s="1"/>
  <c r="P1890" i="1"/>
  <c r="Q1890" i="1"/>
  <c r="L1891" i="1"/>
  <c r="X1905" i="1"/>
  <c r="K1905" i="1"/>
  <c r="A1906" i="1"/>
  <c r="AB1910" i="1"/>
  <c r="U1885" i="1"/>
  <c r="W1885" i="1" s="1"/>
  <c r="T1885" i="1"/>
  <c r="AF1885" i="1" s="1"/>
  <c r="S1886" i="1"/>
  <c r="J1888" i="1" l="1"/>
  <c r="AC1890" i="1"/>
  <c r="AE1890" i="1" s="1"/>
  <c r="G1890" i="1"/>
  <c r="A1907" i="1"/>
  <c r="X1906" i="1"/>
  <c r="K1906" i="1"/>
  <c r="M1891" i="1"/>
  <c r="N1891" i="1" s="1"/>
  <c r="P1891" i="1"/>
  <c r="Q1891" i="1"/>
  <c r="L1892" i="1"/>
  <c r="AB1911" i="1"/>
  <c r="AG1885" i="1"/>
  <c r="U1886" i="1"/>
  <c r="W1886" i="1" s="1"/>
  <c r="T1886" i="1"/>
  <c r="AF1886" i="1" s="1"/>
  <c r="S1887" i="1"/>
  <c r="Y1905" i="1"/>
  <c r="C1906" i="1"/>
  <c r="AJ1906" i="1"/>
  <c r="Z1905" i="1"/>
  <c r="AA1905" i="1" s="1"/>
  <c r="AH1905" i="1" s="1"/>
  <c r="I1906" i="1"/>
  <c r="H1906" i="1" s="1"/>
  <c r="F1889" i="1"/>
  <c r="J1889" i="1" s="1"/>
  <c r="O1889" i="1" l="1"/>
  <c r="R1889" i="1" s="1"/>
  <c r="V1889" i="1" s="1"/>
  <c r="AC1891" i="1"/>
  <c r="AE1891" i="1" s="1"/>
  <c r="G1891" i="1"/>
  <c r="X1907" i="1"/>
  <c r="K1907" i="1"/>
  <c r="A1908" i="1"/>
  <c r="U1887" i="1"/>
  <c r="W1887" i="1" s="1"/>
  <c r="T1887" i="1"/>
  <c r="AF1887" i="1" s="1"/>
  <c r="S1888" i="1"/>
  <c r="M1892" i="1"/>
  <c r="N1892" i="1" s="1"/>
  <c r="L1893" i="1"/>
  <c r="F1890" i="1"/>
  <c r="O1890" i="1" s="1"/>
  <c r="R1890" i="1" s="1"/>
  <c r="V1890" i="1" s="1"/>
  <c r="AB1912" i="1"/>
  <c r="B1885" i="1"/>
  <c r="AG1886" i="1"/>
  <c r="B1886" i="1" s="1"/>
  <c r="I1907" i="1"/>
  <c r="H1907" i="1" s="1"/>
  <c r="Y1906" i="1"/>
  <c r="C1907" i="1"/>
  <c r="AJ1907" i="1"/>
  <c r="Z1906" i="1"/>
  <c r="AA1906" i="1" s="1"/>
  <c r="AH1906" i="1" s="1"/>
  <c r="J1890" i="1" l="1"/>
  <c r="AB1913" i="1"/>
  <c r="AG1887" i="1"/>
  <c r="Z1907" i="1"/>
  <c r="AA1907" i="1" s="1"/>
  <c r="AH1907" i="1" s="1"/>
  <c r="AJ1908" i="1"/>
  <c r="I1908" i="1"/>
  <c r="H1908" i="1" s="1"/>
  <c r="Y1907" i="1"/>
  <c r="C1908" i="1"/>
  <c r="G1892" i="1"/>
  <c r="AC1892" i="1"/>
  <c r="AE1892" i="1" s="1"/>
  <c r="X1908" i="1"/>
  <c r="K1908" i="1"/>
  <c r="A1909" i="1"/>
  <c r="F1891" i="1"/>
  <c r="J1891" i="1" s="1"/>
  <c r="M1893" i="1"/>
  <c r="N1893" i="1" s="1"/>
  <c r="L1894" i="1"/>
  <c r="U1888" i="1"/>
  <c r="W1888" i="1" s="1"/>
  <c r="T1888" i="1"/>
  <c r="AF1888" i="1" s="1"/>
  <c r="S1889" i="1"/>
  <c r="O1891" i="1" l="1"/>
  <c r="R1891" i="1" s="1"/>
  <c r="F1892" i="1"/>
  <c r="J1892" i="1" s="1"/>
  <c r="U1889" i="1"/>
  <c r="W1889" i="1" s="1"/>
  <c r="T1889" i="1"/>
  <c r="AF1889" i="1" s="1"/>
  <c r="S1890" i="1"/>
  <c r="B1887" i="1"/>
  <c r="AG1888" i="1"/>
  <c r="B1888" i="1" s="1"/>
  <c r="M1894" i="1"/>
  <c r="N1894" i="1" s="1"/>
  <c r="L1895" i="1"/>
  <c r="X1909" i="1"/>
  <c r="K1909" i="1"/>
  <c r="A1910" i="1"/>
  <c r="AB1914" i="1"/>
  <c r="AC1893" i="1"/>
  <c r="AE1893" i="1" s="1"/>
  <c r="G1893" i="1"/>
  <c r="I1909" i="1"/>
  <c r="H1909" i="1" s="1"/>
  <c r="Y1908" i="1"/>
  <c r="Z1908" i="1"/>
  <c r="AA1908" i="1" s="1"/>
  <c r="AH1908" i="1" s="1"/>
  <c r="C1909" i="1"/>
  <c r="AJ1909" i="1"/>
  <c r="P1892" i="1" l="1"/>
  <c r="P1893" i="1" s="1"/>
  <c r="P1894" i="1" s="1"/>
  <c r="P1895" i="1" s="1"/>
  <c r="AB1915" i="1"/>
  <c r="AG1889" i="1"/>
  <c r="B1889" i="1" s="1"/>
  <c r="O1892" i="1"/>
  <c r="AC1894" i="1"/>
  <c r="AE1894" i="1" s="1"/>
  <c r="G1894" i="1"/>
  <c r="S1891" i="1"/>
  <c r="V1891" i="1"/>
  <c r="Y1909" i="1"/>
  <c r="AJ1910" i="1"/>
  <c r="I1910" i="1"/>
  <c r="H1910" i="1" s="1"/>
  <c r="Z1909" i="1"/>
  <c r="AA1909" i="1" s="1"/>
  <c r="AH1909" i="1" s="1"/>
  <c r="C1910" i="1"/>
  <c r="F1893" i="1"/>
  <c r="O1893" i="1" s="1"/>
  <c r="X1910" i="1"/>
  <c r="K1910" i="1"/>
  <c r="A1911" i="1"/>
  <c r="M1895" i="1"/>
  <c r="N1895" i="1" s="1"/>
  <c r="L1896" i="1"/>
  <c r="U1890" i="1"/>
  <c r="W1890" i="1" s="1"/>
  <c r="T1890" i="1"/>
  <c r="AF1890" i="1" s="1"/>
  <c r="Q1892" i="1" l="1"/>
  <c r="Q1893" i="1" s="1"/>
  <c r="Q1894" i="1" s="1"/>
  <c r="Q1895" i="1" s="1"/>
  <c r="Q1896" i="1" s="1"/>
  <c r="J1893" i="1"/>
  <c r="M1896" i="1"/>
  <c r="N1896" i="1" s="1"/>
  <c r="P1896" i="1"/>
  <c r="L1897" i="1"/>
  <c r="U1891" i="1"/>
  <c r="W1891" i="1" s="1"/>
  <c r="T1891" i="1"/>
  <c r="S1892" i="1"/>
  <c r="F1894" i="1"/>
  <c r="O1894" i="1" s="1"/>
  <c r="K1911" i="1"/>
  <c r="A1912" i="1"/>
  <c r="X1911" i="1"/>
  <c r="AG1890" i="1"/>
  <c r="AB1916" i="1"/>
  <c r="AC1895" i="1"/>
  <c r="AE1895" i="1" s="1"/>
  <c r="G1895" i="1"/>
  <c r="AJ1911" i="1"/>
  <c r="Y1910" i="1"/>
  <c r="I1911" i="1"/>
  <c r="H1911" i="1" s="1"/>
  <c r="C1911" i="1"/>
  <c r="Z1910" i="1"/>
  <c r="AA1910" i="1" s="1"/>
  <c r="AH1910" i="1" s="1"/>
  <c r="R1894" i="1" l="1"/>
  <c r="R1892" i="1"/>
  <c r="R1893" i="1"/>
  <c r="J1894" i="1"/>
  <c r="AB1917" i="1"/>
  <c r="Z1911" i="1"/>
  <c r="AA1911" i="1" s="1"/>
  <c r="AH1911" i="1" s="1"/>
  <c r="C1912" i="1"/>
  <c r="Y1911" i="1"/>
  <c r="AJ1912" i="1"/>
  <c r="I1912" i="1"/>
  <c r="H1912" i="1" s="1"/>
  <c r="AF1891" i="1"/>
  <c r="AA1891" i="1"/>
  <c r="F1895" i="1"/>
  <c r="O1895" i="1" s="1"/>
  <c r="R1895" i="1" s="1"/>
  <c r="B1890" i="1"/>
  <c r="X1912" i="1"/>
  <c r="K1912" i="1"/>
  <c r="A1913" i="1"/>
  <c r="T1892" i="1"/>
  <c r="AF1892" i="1" s="1"/>
  <c r="S1893" i="1"/>
  <c r="AC1896" i="1"/>
  <c r="AE1896" i="1" s="1"/>
  <c r="G1896" i="1"/>
  <c r="AG1891" i="1"/>
  <c r="B1891" i="1" s="1"/>
  <c r="M1897" i="1"/>
  <c r="N1897" i="1" s="1"/>
  <c r="P1897" i="1"/>
  <c r="Q1897" i="1"/>
  <c r="L1898" i="1"/>
  <c r="J1895" i="1" l="1"/>
  <c r="AH1891" i="1"/>
  <c r="T1893" i="1"/>
  <c r="AF1893" i="1" s="1"/>
  <c r="S1894" i="1"/>
  <c r="AC1897" i="1"/>
  <c r="AE1897" i="1" s="1"/>
  <c r="G1897" i="1"/>
  <c r="I1913" i="1"/>
  <c r="H1913" i="1" s="1"/>
  <c r="Z1912" i="1"/>
  <c r="AA1912" i="1" s="1"/>
  <c r="AH1912" i="1" s="1"/>
  <c r="C1913" i="1"/>
  <c r="Y1912" i="1"/>
  <c r="AJ1913" i="1"/>
  <c r="M1898" i="1"/>
  <c r="N1898" i="1" s="1"/>
  <c r="P1898" i="1"/>
  <c r="Q1898" i="1"/>
  <c r="L1899" i="1"/>
  <c r="F1896" i="1"/>
  <c r="J1896" i="1" s="1"/>
  <c r="X1913" i="1"/>
  <c r="K1913" i="1"/>
  <c r="A1914" i="1"/>
  <c r="AB1918" i="1"/>
  <c r="O1896" i="1" l="1"/>
  <c r="R1896" i="1" s="1"/>
  <c r="AB1919" i="1"/>
  <c r="T1894" i="1"/>
  <c r="AF1894" i="1" s="1"/>
  <c r="S1895" i="1"/>
  <c r="AC1898" i="1"/>
  <c r="AE1898" i="1" s="1"/>
  <c r="G1898" i="1"/>
  <c r="I1914" i="1"/>
  <c r="H1914" i="1" s="1"/>
  <c r="Y1913" i="1"/>
  <c r="C1914" i="1"/>
  <c r="AJ1914" i="1"/>
  <c r="Z1913" i="1"/>
  <c r="AA1913" i="1" s="1"/>
  <c r="AH1913" i="1" s="1"/>
  <c r="X1914" i="1"/>
  <c r="K1914" i="1"/>
  <c r="A1915" i="1"/>
  <c r="M1899" i="1"/>
  <c r="N1899" i="1" s="1"/>
  <c r="P1899" i="1"/>
  <c r="Q1899" i="1"/>
  <c r="L1900" i="1"/>
  <c r="F1897" i="1"/>
  <c r="O1897" i="1" s="1"/>
  <c r="R1897" i="1" s="1"/>
  <c r="J1897" i="1" l="1"/>
  <c r="AC1899" i="1"/>
  <c r="AE1899" i="1" s="1"/>
  <c r="G1899" i="1"/>
  <c r="T1895" i="1"/>
  <c r="AF1895" i="1" s="1"/>
  <c r="S1896" i="1"/>
  <c r="AB1920" i="1"/>
  <c r="C1915" i="1"/>
  <c r="Y1914" i="1"/>
  <c r="AJ1915" i="1"/>
  <c r="I1915" i="1"/>
  <c r="H1915" i="1" s="1"/>
  <c r="Z1914" i="1"/>
  <c r="AA1914" i="1" s="1"/>
  <c r="AH1914" i="1" s="1"/>
  <c r="M1900" i="1"/>
  <c r="N1900" i="1" s="1"/>
  <c r="P1900" i="1"/>
  <c r="Q1900" i="1"/>
  <c r="L1901" i="1"/>
  <c r="X1915" i="1"/>
  <c r="K1915" i="1"/>
  <c r="A1916" i="1"/>
  <c r="F1898" i="1"/>
  <c r="J1898" i="1" s="1"/>
  <c r="O1898" i="1" l="1"/>
  <c r="R1898" i="1" s="1"/>
  <c r="Z1915" i="1"/>
  <c r="AA1915" i="1" s="1"/>
  <c r="AH1915" i="1" s="1"/>
  <c r="I1916" i="1"/>
  <c r="H1916" i="1" s="1"/>
  <c r="Y1915" i="1"/>
  <c r="C1916" i="1"/>
  <c r="AJ1916" i="1"/>
  <c r="T1896" i="1"/>
  <c r="AF1896" i="1" s="1"/>
  <c r="S1897" i="1"/>
  <c r="X1916" i="1"/>
  <c r="K1916" i="1"/>
  <c r="A1917" i="1"/>
  <c r="M1901" i="1"/>
  <c r="N1901" i="1" s="1"/>
  <c r="P1901" i="1"/>
  <c r="Q1901" i="1"/>
  <c r="L1902" i="1"/>
  <c r="F1899" i="1"/>
  <c r="J1899" i="1" s="1"/>
  <c r="AC1900" i="1"/>
  <c r="AE1900" i="1" s="1"/>
  <c r="G1900" i="1"/>
  <c r="AB1921" i="1"/>
  <c r="O1899" i="1" l="1"/>
  <c r="R1899" i="1" s="1"/>
  <c r="AB1922" i="1"/>
  <c r="AC1901" i="1"/>
  <c r="AE1901" i="1" s="1"/>
  <c r="G1901" i="1"/>
  <c r="Y1916" i="1"/>
  <c r="C1917" i="1"/>
  <c r="Z1916" i="1"/>
  <c r="AA1916" i="1" s="1"/>
  <c r="AH1916" i="1" s="1"/>
  <c r="AJ1917" i="1"/>
  <c r="I1917" i="1"/>
  <c r="H1917" i="1" s="1"/>
  <c r="F1900" i="1"/>
  <c r="O1900" i="1" s="1"/>
  <c r="R1900" i="1" s="1"/>
  <c r="M1902" i="1"/>
  <c r="N1902" i="1" s="1"/>
  <c r="P1902" i="1"/>
  <c r="Q1902" i="1"/>
  <c r="L1903" i="1"/>
  <c r="K1917" i="1"/>
  <c r="A1918" i="1"/>
  <c r="X1917" i="1"/>
  <c r="T1897" i="1"/>
  <c r="AF1897" i="1" s="1"/>
  <c r="S1898" i="1"/>
  <c r="J1900" i="1" l="1"/>
  <c r="Z1917" i="1"/>
  <c r="AA1917" i="1" s="1"/>
  <c r="AH1917" i="1" s="1"/>
  <c r="I1918" i="1"/>
  <c r="H1918" i="1" s="1"/>
  <c r="C1918" i="1"/>
  <c r="Y1917" i="1"/>
  <c r="AJ1918" i="1"/>
  <c r="K1918" i="1"/>
  <c r="A1919" i="1"/>
  <c r="X1918" i="1"/>
  <c r="M1903" i="1"/>
  <c r="N1903" i="1" s="1"/>
  <c r="P1903" i="1"/>
  <c r="Q1903" i="1"/>
  <c r="L1904" i="1"/>
  <c r="T1898" i="1"/>
  <c r="AF1898" i="1" s="1"/>
  <c r="S1899" i="1"/>
  <c r="F1901" i="1"/>
  <c r="J1901" i="1" s="1"/>
  <c r="AB1923" i="1"/>
  <c r="AC1902" i="1"/>
  <c r="AE1902" i="1" s="1"/>
  <c r="G1902" i="1"/>
  <c r="O1901" i="1" l="1"/>
  <c r="R1901" i="1" s="1"/>
  <c r="AC1903" i="1"/>
  <c r="AE1903" i="1" s="1"/>
  <c r="G1903" i="1"/>
  <c r="K1919" i="1"/>
  <c r="X1919" i="1"/>
  <c r="A1920" i="1"/>
  <c r="T1899" i="1"/>
  <c r="AF1899" i="1" s="1"/>
  <c r="S1900" i="1"/>
  <c r="M1904" i="1"/>
  <c r="N1904" i="1" s="1"/>
  <c r="P1904" i="1"/>
  <c r="Q1904" i="1"/>
  <c r="L1905" i="1"/>
  <c r="F1902" i="1"/>
  <c r="O1902" i="1" s="1"/>
  <c r="R1902" i="1" s="1"/>
  <c r="AB1924" i="1"/>
  <c r="Y1918" i="1"/>
  <c r="C1919" i="1"/>
  <c r="Z1918" i="1"/>
  <c r="AA1918" i="1" s="1"/>
  <c r="AH1918" i="1" s="1"/>
  <c r="AJ1919" i="1"/>
  <c r="I1919" i="1"/>
  <c r="H1919" i="1" s="1"/>
  <c r="J1902" i="1" l="1"/>
  <c r="K1920" i="1"/>
  <c r="A1921" i="1"/>
  <c r="X1920" i="1"/>
  <c r="F1903" i="1"/>
  <c r="J1903" i="1" s="1"/>
  <c r="AC1904" i="1"/>
  <c r="AE1904" i="1" s="1"/>
  <c r="G1904" i="1"/>
  <c r="T1900" i="1"/>
  <c r="AF1900" i="1" s="1"/>
  <c r="S1901" i="1"/>
  <c r="Y1919" i="1"/>
  <c r="C1920" i="1"/>
  <c r="Z1919" i="1"/>
  <c r="AA1919" i="1" s="1"/>
  <c r="AH1919" i="1" s="1"/>
  <c r="AJ1920" i="1"/>
  <c r="I1920" i="1"/>
  <c r="H1920" i="1" s="1"/>
  <c r="AB1925" i="1"/>
  <c r="M1905" i="1"/>
  <c r="N1905" i="1" s="1"/>
  <c r="P1905" i="1"/>
  <c r="Q1905" i="1"/>
  <c r="L1906" i="1"/>
  <c r="O1903" i="1" l="1"/>
  <c r="R1903" i="1" s="1"/>
  <c r="AC1905" i="1"/>
  <c r="AE1905" i="1" s="1"/>
  <c r="G1905" i="1"/>
  <c r="F1904" i="1"/>
  <c r="O1904" i="1" s="1"/>
  <c r="R1904" i="1" s="1"/>
  <c r="Y1920" i="1"/>
  <c r="C1921" i="1"/>
  <c r="Z1920" i="1"/>
  <c r="AA1920" i="1" s="1"/>
  <c r="AH1920" i="1" s="1"/>
  <c r="AJ1921" i="1"/>
  <c r="I1921" i="1"/>
  <c r="H1921" i="1" s="1"/>
  <c r="M1906" i="1"/>
  <c r="N1906" i="1" s="1"/>
  <c r="P1906" i="1"/>
  <c r="Q1906" i="1"/>
  <c r="L1907" i="1"/>
  <c r="AB1926" i="1"/>
  <c r="T1901" i="1"/>
  <c r="AF1901" i="1" s="1"/>
  <c r="S1902" i="1"/>
  <c r="X1921" i="1"/>
  <c r="K1921" i="1"/>
  <c r="A1922" i="1"/>
  <c r="F1905" i="1" l="1"/>
  <c r="O1905" i="1" s="1"/>
  <c r="R1905" i="1" s="1"/>
  <c r="Y1921" i="1"/>
  <c r="I1922" i="1"/>
  <c r="H1922" i="1" s="1"/>
  <c r="C1922" i="1"/>
  <c r="Z1921" i="1"/>
  <c r="AJ1922" i="1"/>
  <c r="AB1927" i="1"/>
  <c r="X1922" i="1"/>
  <c r="K1922" i="1"/>
  <c r="A1923" i="1"/>
  <c r="T1902" i="1"/>
  <c r="AF1902" i="1" s="1"/>
  <c r="S1903" i="1"/>
  <c r="M1907" i="1"/>
  <c r="N1907" i="1" s="1"/>
  <c r="P1907" i="1"/>
  <c r="Q1907" i="1"/>
  <c r="L1908" i="1"/>
  <c r="J1904" i="1"/>
  <c r="AC1906" i="1"/>
  <c r="AE1906" i="1" s="1"/>
  <c r="G1906" i="1"/>
  <c r="J1905" i="1" l="1"/>
  <c r="M1908" i="1"/>
  <c r="N1908" i="1" s="1"/>
  <c r="P1908" i="1"/>
  <c r="Q1908" i="1"/>
  <c r="L1909" i="1"/>
  <c r="T1903" i="1"/>
  <c r="AF1903" i="1" s="1"/>
  <c r="S1904" i="1"/>
  <c r="I1923" i="1"/>
  <c r="H1923" i="1" s="1"/>
  <c r="Y1922" i="1"/>
  <c r="C1923" i="1"/>
  <c r="AJ1923" i="1"/>
  <c r="Z1922" i="1"/>
  <c r="AA1922" i="1" s="1"/>
  <c r="AH1922" i="1" s="1"/>
  <c r="AC1907" i="1"/>
  <c r="AE1907" i="1" s="1"/>
  <c r="G1907" i="1"/>
  <c r="F1906" i="1"/>
  <c r="J1906" i="1" s="1"/>
  <c r="K1923" i="1"/>
  <c r="A1924" i="1"/>
  <c r="X1923" i="1"/>
  <c r="AB1928" i="1"/>
  <c r="O1906" i="1" l="1"/>
  <c r="R1906" i="1" s="1"/>
  <c r="Y1923" i="1"/>
  <c r="Z1923" i="1"/>
  <c r="AA1923" i="1" s="1"/>
  <c r="AH1923" i="1" s="1"/>
  <c r="C1924" i="1"/>
  <c r="AJ1924" i="1"/>
  <c r="I1924" i="1"/>
  <c r="H1924" i="1" s="1"/>
  <c r="F1907" i="1"/>
  <c r="O1907" i="1" s="1"/>
  <c r="R1907" i="1" s="1"/>
  <c r="A1925" i="1"/>
  <c r="K1924" i="1"/>
  <c r="X1924" i="1"/>
  <c r="M1909" i="1"/>
  <c r="N1909" i="1" s="1"/>
  <c r="P1909" i="1"/>
  <c r="Q1909" i="1"/>
  <c r="L1910" i="1"/>
  <c r="AB1929" i="1"/>
  <c r="T1904" i="1"/>
  <c r="AF1904" i="1" s="1"/>
  <c r="S1905" i="1"/>
  <c r="AC1908" i="1"/>
  <c r="AE1908" i="1" s="1"/>
  <c r="G1908" i="1"/>
  <c r="T1905" i="1" l="1"/>
  <c r="AF1905" i="1" s="1"/>
  <c r="S1906" i="1"/>
  <c r="K1925" i="1"/>
  <c r="X1925" i="1"/>
  <c r="A1926" i="1"/>
  <c r="AC1909" i="1"/>
  <c r="AE1909" i="1" s="1"/>
  <c r="G1909" i="1"/>
  <c r="Z1924" i="1"/>
  <c r="AA1924" i="1" s="1"/>
  <c r="AH1924" i="1" s="1"/>
  <c r="C1925" i="1"/>
  <c r="AJ1925" i="1"/>
  <c r="I1925" i="1"/>
  <c r="H1925" i="1" s="1"/>
  <c r="Y1924" i="1"/>
  <c r="J1907" i="1"/>
  <c r="F1908" i="1"/>
  <c r="O1908" i="1" s="1"/>
  <c r="R1908" i="1" s="1"/>
  <c r="AB1930" i="1"/>
  <c r="M1910" i="1"/>
  <c r="N1910" i="1" s="1"/>
  <c r="P1910" i="1"/>
  <c r="Q1910" i="1"/>
  <c r="L1911" i="1"/>
  <c r="AC1910" i="1" l="1"/>
  <c r="AE1910" i="1" s="1"/>
  <c r="G1910" i="1"/>
  <c r="F1909" i="1"/>
  <c r="O1909" i="1" s="1"/>
  <c r="R1909" i="1" s="1"/>
  <c r="I1926" i="1"/>
  <c r="H1926" i="1" s="1"/>
  <c r="Y1925" i="1"/>
  <c r="C1926" i="1"/>
  <c r="AJ1926" i="1"/>
  <c r="Z1925" i="1"/>
  <c r="AA1925" i="1" s="1"/>
  <c r="AH1925" i="1" s="1"/>
  <c r="AB1931" i="1"/>
  <c r="J1908" i="1"/>
  <c r="T1906" i="1"/>
  <c r="AF1906" i="1" s="1"/>
  <c r="S1907" i="1"/>
  <c r="M1911" i="1"/>
  <c r="N1911" i="1" s="1"/>
  <c r="P1911" i="1"/>
  <c r="Q1911" i="1"/>
  <c r="L1912" i="1"/>
  <c r="X1926" i="1"/>
  <c r="K1926" i="1"/>
  <c r="A1927" i="1"/>
  <c r="J1909" i="1" l="1"/>
  <c r="C1927" i="1"/>
  <c r="Z1926" i="1"/>
  <c r="AA1926" i="1" s="1"/>
  <c r="AH1926" i="1" s="1"/>
  <c r="AJ1927" i="1"/>
  <c r="I1927" i="1"/>
  <c r="H1927" i="1" s="1"/>
  <c r="Y1926" i="1"/>
  <c r="M1912" i="1"/>
  <c r="N1912" i="1" s="1"/>
  <c r="P1912" i="1"/>
  <c r="Q1912" i="1"/>
  <c r="L1913" i="1"/>
  <c r="T1907" i="1"/>
  <c r="AF1907" i="1" s="1"/>
  <c r="S1908" i="1"/>
  <c r="AB1932" i="1"/>
  <c r="X1927" i="1"/>
  <c r="K1927" i="1"/>
  <c r="A1928" i="1"/>
  <c r="F1910" i="1"/>
  <c r="J1910" i="1" s="1"/>
  <c r="AC1911" i="1"/>
  <c r="AE1911" i="1" s="1"/>
  <c r="G1911" i="1"/>
  <c r="O1910" i="1" l="1"/>
  <c r="R1910" i="1" s="1"/>
  <c r="A1929" i="1"/>
  <c r="K1928" i="1"/>
  <c r="X1928" i="1"/>
  <c r="AC1912" i="1"/>
  <c r="AE1912" i="1" s="1"/>
  <c r="G1912" i="1"/>
  <c r="M1913" i="1"/>
  <c r="N1913" i="1" s="1"/>
  <c r="P1913" i="1"/>
  <c r="Q1913" i="1"/>
  <c r="L1914" i="1"/>
  <c r="AB1933" i="1"/>
  <c r="F1911" i="1"/>
  <c r="O1911" i="1" s="1"/>
  <c r="R1911" i="1" s="1"/>
  <c r="Y1927" i="1"/>
  <c r="C1928" i="1"/>
  <c r="AJ1928" i="1"/>
  <c r="Z1927" i="1"/>
  <c r="AA1927" i="1" s="1"/>
  <c r="AH1927" i="1" s="1"/>
  <c r="I1928" i="1"/>
  <c r="H1928" i="1" s="1"/>
  <c r="T1908" i="1"/>
  <c r="AF1908" i="1" s="1"/>
  <c r="S1909" i="1"/>
  <c r="J1911" i="1" l="1"/>
  <c r="T1909" i="1"/>
  <c r="AF1909" i="1" s="1"/>
  <c r="S1910" i="1"/>
  <c r="AB1934" i="1"/>
  <c r="M1914" i="1"/>
  <c r="N1914" i="1" s="1"/>
  <c r="P1914" i="1"/>
  <c r="Q1914" i="1"/>
  <c r="L1915" i="1"/>
  <c r="AC1913" i="1"/>
  <c r="AE1913" i="1" s="1"/>
  <c r="G1913" i="1"/>
  <c r="F1912" i="1"/>
  <c r="J1912" i="1" s="1"/>
  <c r="AJ1929" i="1"/>
  <c r="Z1928" i="1"/>
  <c r="AA1928" i="1" s="1"/>
  <c r="AH1928" i="1" s="1"/>
  <c r="I1929" i="1"/>
  <c r="H1929" i="1" s="1"/>
  <c r="Y1928" i="1"/>
  <c r="C1929" i="1"/>
  <c r="X1929" i="1"/>
  <c r="K1929" i="1"/>
  <c r="A1930" i="1"/>
  <c r="O1912" i="1" l="1"/>
  <c r="R1912" i="1" s="1"/>
  <c r="F1913" i="1"/>
  <c r="O1913" i="1" s="1"/>
  <c r="R1913" i="1" s="1"/>
  <c r="AB1935" i="1"/>
  <c r="AC1914" i="1"/>
  <c r="AE1914" i="1" s="1"/>
  <c r="G1914" i="1"/>
  <c r="T1910" i="1"/>
  <c r="AF1910" i="1" s="1"/>
  <c r="S1911" i="1"/>
  <c r="K1930" i="1"/>
  <c r="A1931" i="1"/>
  <c r="X1930" i="1"/>
  <c r="Y1929" i="1"/>
  <c r="C1930" i="1"/>
  <c r="AJ1930" i="1"/>
  <c r="Z1929" i="1"/>
  <c r="AA1929" i="1" s="1"/>
  <c r="AH1929" i="1" s="1"/>
  <c r="I1930" i="1"/>
  <c r="H1930" i="1" s="1"/>
  <c r="M1915" i="1"/>
  <c r="N1915" i="1" s="1"/>
  <c r="P1915" i="1"/>
  <c r="Q1915" i="1"/>
  <c r="L1916" i="1"/>
  <c r="J1913" i="1" l="1"/>
  <c r="K1931" i="1"/>
  <c r="A1932" i="1"/>
  <c r="X1931" i="1"/>
  <c r="F1914" i="1"/>
  <c r="O1914" i="1" s="1"/>
  <c r="R1914" i="1" s="1"/>
  <c r="M1916" i="1"/>
  <c r="N1916" i="1" s="1"/>
  <c r="P1916" i="1"/>
  <c r="Q1916" i="1"/>
  <c r="L1917" i="1"/>
  <c r="AC1915" i="1"/>
  <c r="AE1915" i="1" s="1"/>
  <c r="G1915" i="1"/>
  <c r="Y1930" i="1"/>
  <c r="Z1930" i="1"/>
  <c r="AA1930" i="1" s="1"/>
  <c r="AH1930" i="1" s="1"/>
  <c r="C1931" i="1"/>
  <c r="AJ1931" i="1"/>
  <c r="I1931" i="1"/>
  <c r="H1931" i="1" s="1"/>
  <c r="T1911" i="1"/>
  <c r="AF1911" i="1" s="1"/>
  <c r="S1912" i="1"/>
  <c r="AB1936" i="1"/>
  <c r="AC1916" i="1" l="1"/>
  <c r="AE1916" i="1" s="1"/>
  <c r="G1916" i="1"/>
  <c r="M1917" i="1"/>
  <c r="N1917" i="1" s="1"/>
  <c r="P1917" i="1"/>
  <c r="Q1917" i="1"/>
  <c r="L1918" i="1"/>
  <c r="J1914" i="1"/>
  <c r="AB1937" i="1"/>
  <c r="Y1931" i="1"/>
  <c r="C1932" i="1"/>
  <c r="Z1931" i="1"/>
  <c r="AA1931" i="1" s="1"/>
  <c r="AH1931" i="1" s="1"/>
  <c r="AJ1932" i="1"/>
  <c r="I1932" i="1"/>
  <c r="H1932" i="1" s="1"/>
  <c r="T1912" i="1"/>
  <c r="AF1912" i="1" s="1"/>
  <c r="S1913" i="1"/>
  <c r="F1915" i="1"/>
  <c r="O1915" i="1" s="1"/>
  <c r="R1915" i="1" s="1"/>
  <c r="K1932" i="1"/>
  <c r="X1932" i="1"/>
  <c r="A1933" i="1"/>
  <c r="J1915" i="1" l="1"/>
  <c r="T1913" i="1"/>
  <c r="AF1913" i="1" s="1"/>
  <c r="S1914" i="1"/>
  <c r="AB1938" i="1"/>
  <c r="Y1932" i="1"/>
  <c r="C1933" i="1"/>
  <c r="AJ1933" i="1"/>
  <c r="Z1932" i="1"/>
  <c r="AA1932" i="1" s="1"/>
  <c r="AH1932" i="1" s="1"/>
  <c r="I1933" i="1"/>
  <c r="H1933" i="1" s="1"/>
  <c r="M1918" i="1"/>
  <c r="N1918" i="1" s="1"/>
  <c r="P1918" i="1"/>
  <c r="Q1918" i="1"/>
  <c r="L1919" i="1"/>
  <c r="K1933" i="1"/>
  <c r="A1934" i="1"/>
  <c r="X1933" i="1"/>
  <c r="F1916" i="1"/>
  <c r="O1916" i="1" s="1"/>
  <c r="R1916" i="1" s="1"/>
  <c r="AC1917" i="1"/>
  <c r="AE1917" i="1" s="1"/>
  <c r="G1917" i="1"/>
  <c r="J1916" i="1" l="1"/>
  <c r="AC1918" i="1"/>
  <c r="AE1918" i="1" s="1"/>
  <c r="G1918" i="1"/>
  <c r="T1914" i="1"/>
  <c r="AF1914" i="1" s="1"/>
  <c r="S1915" i="1"/>
  <c r="M1919" i="1"/>
  <c r="N1919" i="1" s="1"/>
  <c r="P1919" i="1"/>
  <c r="Q1919" i="1"/>
  <c r="L1920" i="1"/>
  <c r="F1917" i="1"/>
  <c r="J1917" i="1" s="1"/>
  <c r="K1934" i="1"/>
  <c r="X1934" i="1"/>
  <c r="A1935" i="1"/>
  <c r="Z1933" i="1"/>
  <c r="AA1933" i="1" s="1"/>
  <c r="AH1933" i="1" s="1"/>
  <c r="AJ1934" i="1"/>
  <c r="I1934" i="1"/>
  <c r="H1934" i="1" s="1"/>
  <c r="Y1933" i="1"/>
  <c r="C1934" i="1"/>
  <c r="AB1939" i="1"/>
  <c r="K1935" i="1" l="1"/>
  <c r="A1936" i="1"/>
  <c r="X1935" i="1"/>
  <c r="F1918" i="1"/>
  <c r="O1918" i="1" s="1"/>
  <c r="R1918" i="1" s="1"/>
  <c r="AC1919" i="1"/>
  <c r="AE1919" i="1" s="1"/>
  <c r="G1919" i="1"/>
  <c r="AB1940" i="1"/>
  <c r="Z1934" i="1"/>
  <c r="AA1934" i="1" s="1"/>
  <c r="AH1934" i="1" s="1"/>
  <c r="C1935" i="1"/>
  <c r="AJ1935" i="1"/>
  <c r="Y1934" i="1"/>
  <c r="I1935" i="1"/>
  <c r="H1935" i="1" s="1"/>
  <c r="O1917" i="1"/>
  <c r="R1917" i="1" s="1"/>
  <c r="M1920" i="1"/>
  <c r="N1920" i="1" s="1"/>
  <c r="P1920" i="1"/>
  <c r="Q1920" i="1"/>
  <c r="L1921" i="1"/>
  <c r="T1915" i="1"/>
  <c r="AF1915" i="1" s="1"/>
  <c r="S1916" i="1"/>
  <c r="J1918" i="1" l="1"/>
  <c r="AB1941" i="1"/>
  <c r="T1916" i="1"/>
  <c r="AF1916" i="1" s="1"/>
  <c r="S1917" i="1"/>
  <c r="F1919" i="1"/>
  <c r="J1919" i="1" s="1"/>
  <c r="M1921" i="1"/>
  <c r="N1921" i="1" s="1"/>
  <c r="P1921" i="1"/>
  <c r="Q1921" i="1"/>
  <c r="L1922" i="1"/>
  <c r="Y1935" i="1"/>
  <c r="C1936" i="1"/>
  <c r="AJ1936" i="1"/>
  <c r="Z1935" i="1"/>
  <c r="AA1935" i="1" s="1"/>
  <c r="AH1935" i="1" s="1"/>
  <c r="I1936" i="1"/>
  <c r="H1936" i="1" s="1"/>
  <c r="X1936" i="1"/>
  <c r="K1936" i="1"/>
  <c r="A1937" i="1"/>
  <c r="AC1920" i="1"/>
  <c r="AE1920" i="1" s="1"/>
  <c r="G1920" i="1"/>
  <c r="O1919" i="1" l="1"/>
  <c r="R1919" i="1" s="1"/>
  <c r="AB1942" i="1"/>
  <c r="F1920" i="1"/>
  <c r="O1920" i="1" s="1"/>
  <c r="R1920" i="1" s="1"/>
  <c r="M1922" i="1"/>
  <c r="N1922" i="1" s="1"/>
  <c r="L1923" i="1"/>
  <c r="Y1936" i="1"/>
  <c r="C1937" i="1"/>
  <c r="AJ1937" i="1"/>
  <c r="I1937" i="1"/>
  <c r="H1937" i="1" s="1"/>
  <c r="Z1936" i="1"/>
  <c r="AA1936" i="1" s="1"/>
  <c r="AH1936" i="1" s="1"/>
  <c r="X1937" i="1"/>
  <c r="K1937" i="1"/>
  <c r="A1938" i="1"/>
  <c r="AC1921" i="1"/>
  <c r="AE1921" i="1" s="1"/>
  <c r="G1921" i="1"/>
  <c r="T1917" i="1"/>
  <c r="AF1917" i="1" s="1"/>
  <c r="S1918" i="1"/>
  <c r="F1921" i="1" l="1"/>
  <c r="J1921" i="1" s="1"/>
  <c r="X1938" i="1"/>
  <c r="K1938" i="1"/>
  <c r="A1939" i="1"/>
  <c r="AB1943" i="1"/>
  <c r="T1918" i="1"/>
  <c r="AF1918" i="1" s="1"/>
  <c r="S1919" i="1"/>
  <c r="M1923" i="1"/>
  <c r="N1923" i="1" s="1"/>
  <c r="L1924" i="1"/>
  <c r="J1920" i="1"/>
  <c r="AC1922" i="1"/>
  <c r="AE1922" i="1" s="1"/>
  <c r="G1922" i="1"/>
  <c r="Z1937" i="1"/>
  <c r="AA1937" i="1" s="1"/>
  <c r="AH1937" i="1" s="1"/>
  <c r="C1938" i="1"/>
  <c r="AJ1938" i="1"/>
  <c r="Y1937" i="1"/>
  <c r="I1938" i="1"/>
  <c r="H1938" i="1" s="1"/>
  <c r="O1921" i="1" l="1"/>
  <c r="R1921" i="1" s="1"/>
  <c r="M1924" i="1"/>
  <c r="N1924" i="1" s="1"/>
  <c r="L1925" i="1"/>
  <c r="F1922" i="1"/>
  <c r="J1922" i="1" s="1"/>
  <c r="T1919" i="1"/>
  <c r="AF1919" i="1" s="1"/>
  <c r="S1920" i="1"/>
  <c r="K1939" i="1"/>
  <c r="A1940" i="1"/>
  <c r="X1939" i="1"/>
  <c r="AJ1939" i="1"/>
  <c r="Z1938" i="1"/>
  <c r="AA1938" i="1" s="1"/>
  <c r="AH1938" i="1" s="1"/>
  <c r="I1939" i="1"/>
  <c r="H1939" i="1" s="1"/>
  <c r="Y1938" i="1"/>
  <c r="C1939" i="1"/>
  <c r="G1923" i="1"/>
  <c r="AC1923" i="1"/>
  <c r="AE1923" i="1" s="1"/>
  <c r="AB1944" i="1"/>
  <c r="P1922" i="1" l="1"/>
  <c r="Q1922" i="1" s="1"/>
  <c r="Q1923" i="1" s="1"/>
  <c r="Q1924" i="1" s="1"/>
  <c r="Q1925" i="1" s="1"/>
  <c r="O1922" i="1"/>
  <c r="X1940" i="1"/>
  <c r="K1940" i="1"/>
  <c r="A1941" i="1"/>
  <c r="G1924" i="1"/>
  <c r="AC1924" i="1"/>
  <c r="AE1924" i="1" s="1"/>
  <c r="F1923" i="1"/>
  <c r="J1923" i="1" s="1"/>
  <c r="AB1945" i="1"/>
  <c r="Y1939" i="1"/>
  <c r="I1940" i="1"/>
  <c r="H1940" i="1" s="1"/>
  <c r="Z1939" i="1"/>
  <c r="AA1939" i="1" s="1"/>
  <c r="AH1939" i="1" s="1"/>
  <c r="C1940" i="1"/>
  <c r="AJ1940" i="1"/>
  <c r="T1920" i="1"/>
  <c r="AF1920" i="1" s="1"/>
  <c r="S1921" i="1"/>
  <c r="M1925" i="1"/>
  <c r="N1925" i="1" s="1"/>
  <c r="L1926" i="1"/>
  <c r="P1923" i="1" l="1"/>
  <c r="P1924" i="1" s="1"/>
  <c r="P1925" i="1" s="1"/>
  <c r="P1926" i="1" s="1"/>
  <c r="O1923" i="1"/>
  <c r="R1923" i="1" s="1"/>
  <c r="R1922" i="1"/>
  <c r="T1921" i="1"/>
  <c r="S1922" i="1"/>
  <c r="F1924" i="1"/>
  <c r="J1924" i="1" s="1"/>
  <c r="Y1940" i="1"/>
  <c r="C1941" i="1"/>
  <c r="AJ1941" i="1"/>
  <c r="I1941" i="1"/>
  <c r="H1941" i="1" s="1"/>
  <c r="Z1940" i="1"/>
  <c r="AA1940" i="1" s="1"/>
  <c r="AH1940" i="1" s="1"/>
  <c r="M1926" i="1"/>
  <c r="N1926" i="1" s="1"/>
  <c r="Q1926" i="1"/>
  <c r="L1927" i="1"/>
  <c r="G1925" i="1"/>
  <c r="AC1925" i="1"/>
  <c r="AE1925" i="1" s="1"/>
  <c r="AB1946" i="1"/>
  <c r="X1941" i="1"/>
  <c r="K1941" i="1"/>
  <c r="A1942" i="1"/>
  <c r="O1924" i="1" l="1"/>
  <c r="R1924" i="1" s="1"/>
  <c r="AB1947" i="1"/>
  <c r="F1925" i="1"/>
  <c r="O1925" i="1" s="1"/>
  <c r="R1925" i="1" s="1"/>
  <c r="T1922" i="1"/>
  <c r="AF1922" i="1" s="1"/>
  <c r="S1923" i="1"/>
  <c r="AC1926" i="1"/>
  <c r="AE1926" i="1" s="1"/>
  <c r="G1926" i="1"/>
  <c r="AF1921" i="1"/>
  <c r="AA1921" i="1"/>
  <c r="Z1941" i="1"/>
  <c r="AA1941" i="1" s="1"/>
  <c r="AH1941" i="1" s="1"/>
  <c r="C1942" i="1"/>
  <c r="Y1941" i="1"/>
  <c r="AJ1942" i="1"/>
  <c r="I1942" i="1"/>
  <c r="H1942" i="1" s="1"/>
  <c r="X1942" i="1"/>
  <c r="A1943" i="1"/>
  <c r="K1942" i="1"/>
  <c r="M1927" i="1"/>
  <c r="N1927" i="1" s="1"/>
  <c r="P1927" i="1"/>
  <c r="Q1927" i="1"/>
  <c r="L1928" i="1"/>
  <c r="AH1921" i="1" l="1"/>
  <c r="J1925" i="1"/>
  <c r="X1943" i="1"/>
  <c r="K1943" i="1"/>
  <c r="A1944" i="1"/>
  <c r="Y1942" i="1"/>
  <c r="C1943" i="1"/>
  <c r="Z1942" i="1"/>
  <c r="AA1942" i="1" s="1"/>
  <c r="AH1942" i="1" s="1"/>
  <c r="AJ1943" i="1"/>
  <c r="I1943" i="1"/>
  <c r="H1943" i="1" s="1"/>
  <c r="AB1948" i="1"/>
  <c r="T1923" i="1"/>
  <c r="AF1923" i="1" s="1"/>
  <c r="S1924" i="1"/>
  <c r="M1928" i="1"/>
  <c r="N1928" i="1" s="1"/>
  <c r="P1928" i="1"/>
  <c r="Q1928" i="1"/>
  <c r="L1929" i="1"/>
  <c r="F1926" i="1"/>
  <c r="O1926" i="1" s="1"/>
  <c r="R1926" i="1" s="1"/>
  <c r="G1927" i="1"/>
  <c r="AC1927" i="1"/>
  <c r="AE1927" i="1" s="1"/>
  <c r="J1926" i="1" l="1"/>
  <c r="AC1928" i="1"/>
  <c r="AE1928" i="1" s="1"/>
  <c r="G1928" i="1"/>
  <c r="K1944" i="1"/>
  <c r="A1945" i="1"/>
  <c r="X1944" i="1"/>
  <c r="F1927" i="1"/>
  <c r="J1927" i="1" s="1"/>
  <c r="T1924" i="1"/>
  <c r="AF1924" i="1" s="1"/>
  <c r="S1925" i="1"/>
  <c r="Y1943" i="1"/>
  <c r="C1944" i="1"/>
  <c r="AJ1944" i="1"/>
  <c r="Z1943" i="1"/>
  <c r="AA1943" i="1" s="1"/>
  <c r="AH1943" i="1" s="1"/>
  <c r="I1944" i="1"/>
  <c r="H1944" i="1" s="1"/>
  <c r="M1929" i="1"/>
  <c r="N1929" i="1" s="1"/>
  <c r="P1929" i="1"/>
  <c r="Q1929" i="1"/>
  <c r="L1930" i="1"/>
  <c r="AB1949" i="1"/>
  <c r="O1927" i="1" l="1"/>
  <c r="R1927" i="1" s="1"/>
  <c r="K1945" i="1"/>
  <c r="X1945" i="1"/>
  <c r="A1946" i="1"/>
  <c r="AC1929" i="1"/>
  <c r="AE1929" i="1" s="1"/>
  <c r="G1929" i="1"/>
  <c r="Z1944" i="1"/>
  <c r="AA1944" i="1" s="1"/>
  <c r="AH1944" i="1" s="1"/>
  <c r="I1945" i="1"/>
  <c r="H1945" i="1" s="1"/>
  <c r="Y1944" i="1"/>
  <c r="C1945" i="1"/>
  <c r="AJ1945" i="1"/>
  <c r="T1925" i="1"/>
  <c r="AF1925" i="1" s="1"/>
  <c r="S1926" i="1"/>
  <c r="F1928" i="1"/>
  <c r="J1928" i="1" s="1"/>
  <c r="M1930" i="1"/>
  <c r="N1930" i="1" s="1"/>
  <c r="P1930" i="1"/>
  <c r="Q1930" i="1"/>
  <c r="L1931" i="1"/>
  <c r="AB1950" i="1"/>
  <c r="O1928" i="1" l="1"/>
  <c r="R1928" i="1" s="1"/>
  <c r="AC1930" i="1"/>
  <c r="AE1930" i="1" s="1"/>
  <c r="G1930" i="1"/>
  <c r="Z1945" i="1"/>
  <c r="AA1945" i="1" s="1"/>
  <c r="AH1945" i="1" s="1"/>
  <c r="C1946" i="1"/>
  <c r="AJ1946" i="1"/>
  <c r="I1946" i="1"/>
  <c r="H1946" i="1" s="1"/>
  <c r="Y1945" i="1"/>
  <c r="M1931" i="1"/>
  <c r="N1931" i="1" s="1"/>
  <c r="P1931" i="1"/>
  <c r="Q1931" i="1"/>
  <c r="L1932" i="1"/>
  <c r="T1926" i="1"/>
  <c r="AF1926" i="1" s="1"/>
  <c r="S1927" i="1"/>
  <c r="F1929" i="1"/>
  <c r="O1929" i="1" s="1"/>
  <c r="R1929" i="1" s="1"/>
  <c r="AB1951" i="1"/>
  <c r="A1947" i="1"/>
  <c r="X1946" i="1"/>
  <c r="K1946" i="1"/>
  <c r="J1929" i="1" l="1"/>
  <c r="C1947" i="1"/>
  <c r="AJ1947" i="1"/>
  <c r="Y1946" i="1"/>
  <c r="I1947" i="1"/>
  <c r="H1947" i="1" s="1"/>
  <c r="Z1946" i="1"/>
  <c r="AA1946" i="1" s="1"/>
  <c r="AH1946" i="1" s="1"/>
  <c r="AC1931" i="1"/>
  <c r="AE1931" i="1" s="1"/>
  <c r="G1931" i="1"/>
  <c r="F1930" i="1"/>
  <c r="J1930" i="1" s="1"/>
  <c r="X1947" i="1"/>
  <c r="K1947" i="1"/>
  <c r="A1948" i="1"/>
  <c r="T1927" i="1"/>
  <c r="AF1927" i="1" s="1"/>
  <c r="S1928" i="1"/>
  <c r="AB1952" i="1"/>
  <c r="M1932" i="1"/>
  <c r="N1932" i="1" s="1"/>
  <c r="P1932" i="1"/>
  <c r="Q1932" i="1"/>
  <c r="L1933" i="1"/>
  <c r="O1930" i="1" l="1"/>
  <c r="R1930" i="1" s="1"/>
  <c r="AB1953" i="1"/>
  <c r="X1948" i="1"/>
  <c r="K1948" i="1"/>
  <c r="A1949" i="1"/>
  <c r="AC1932" i="1"/>
  <c r="AE1932" i="1" s="1"/>
  <c r="G1932" i="1"/>
  <c r="T1928" i="1"/>
  <c r="AF1928" i="1" s="1"/>
  <c r="S1929" i="1"/>
  <c r="F1931" i="1"/>
  <c r="O1931" i="1" s="1"/>
  <c r="R1931" i="1" s="1"/>
  <c r="M1933" i="1"/>
  <c r="N1933" i="1" s="1"/>
  <c r="P1933" i="1"/>
  <c r="Q1933" i="1"/>
  <c r="L1934" i="1"/>
  <c r="Y1947" i="1"/>
  <c r="C1948" i="1"/>
  <c r="AJ1948" i="1"/>
  <c r="Z1947" i="1"/>
  <c r="AA1947" i="1" s="1"/>
  <c r="AH1947" i="1" s="1"/>
  <c r="I1948" i="1"/>
  <c r="H1948" i="1" s="1"/>
  <c r="J1931" i="1" l="1"/>
  <c r="M1934" i="1"/>
  <c r="N1934" i="1" s="1"/>
  <c r="P1934" i="1"/>
  <c r="Q1934" i="1"/>
  <c r="L1935" i="1"/>
  <c r="F1932" i="1"/>
  <c r="O1932" i="1" s="1"/>
  <c r="R1932" i="1" s="1"/>
  <c r="Z1948" i="1"/>
  <c r="AA1948" i="1" s="1"/>
  <c r="AH1948" i="1" s="1"/>
  <c r="I1949" i="1"/>
  <c r="H1949" i="1" s="1"/>
  <c r="Y1948" i="1"/>
  <c r="C1949" i="1"/>
  <c r="AJ1949" i="1"/>
  <c r="X1949" i="1"/>
  <c r="K1949" i="1"/>
  <c r="A1950" i="1"/>
  <c r="AB1954" i="1"/>
  <c r="AC1933" i="1"/>
  <c r="AE1933" i="1" s="1"/>
  <c r="G1933" i="1"/>
  <c r="T1929" i="1"/>
  <c r="AF1929" i="1" s="1"/>
  <c r="S1930" i="1"/>
  <c r="Z1949" i="1" l="1"/>
  <c r="AA1949" i="1" s="1"/>
  <c r="AH1949" i="1" s="1"/>
  <c r="C1950" i="1"/>
  <c r="AJ1950" i="1"/>
  <c r="I1950" i="1"/>
  <c r="H1950" i="1" s="1"/>
  <c r="Y1949" i="1"/>
  <c r="J1932" i="1"/>
  <c r="T1930" i="1"/>
  <c r="AF1930" i="1" s="1"/>
  <c r="S1931" i="1"/>
  <c r="AB1955" i="1"/>
  <c r="M1935" i="1"/>
  <c r="N1935" i="1" s="1"/>
  <c r="P1935" i="1"/>
  <c r="Q1935" i="1"/>
  <c r="L1936" i="1"/>
  <c r="F1933" i="1"/>
  <c r="J1933" i="1" s="1"/>
  <c r="K1950" i="1"/>
  <c r="A1951" i="1"/>
  <c r="X1950" i="1"/>
  <c r="AC1934" i="1"/>
  <c r="AE1934" i="1" s="1"/>
  <c r="G1934" i="1"/>
  <c r="O1933" i="1" l="1"/>
  <c r="R1933" i="1" s="1"/>
  <c r="K1951" i="1"/>
  <c r="X1951" i="1"/>
  <c r="A1952" i="1"/>
  <c r="T1931" i="1"/>
  <c r="AF1931" i="1" s="1"/>
  <c r="S1932" i="1"/>
  <c r="AC1935" i="1"/>
  <c r="AE1935" i="1" s="1"/>
  <c r="G1935" i="1"/>
  <c r="F1934" i="1"/>
  <c r="J1934" i="1" s="1"/>
  <c r="Y1950" i="1"/>
  <c r="AJ1951" i="1"/>
  <c r="I1951" i="1"/>
  <c r="H1951" i="1" s="1"/>
  <c r="Z1950" i="1"/>
  <c r="AA1950" i="1" s="1"/>
  <c r="AH1950" i="1" s="1"/>
  <c r="C1951" i="1"/>
  <c r="M1936" i="1"/>
  <c r="N1936" i="1" s="1"/>
  <c r="P1936" i="1"/>
  <c r="Q1936" i="1"/>
  <c r="L1937" i="1"/>
  <c r="AB1956" i="1"/>
  <c r="O1934" i="1" l="1"/>
  <c r="R1934" i="1" s="1"/>
  <c r="T1932" i="1"/>
  <c r="AF1932" i="1" s="1"/>
  <c r="S1933" i="1"/>
  <c r="AC1936" i="1"/>
  <c r="AE1936" i="1" s="1"/>
  <c r="G1936" i="1"/>
  <c r="F1935" i="1"/>
  <c r="J1935" i="1" s="1"/>
  <c r="Z1951" i="1"/>
  <c r="AJ1952" i="1"/>
  <c r="I1952" i="1"/>
  <c r="H1952" i="1" s="1"/>
  <c r="Y1951" i="1"/>
  <c r="C1952" i="1"/>
  <c r="AB1957" i="1"/>
  <c r="M1937" i="1"/>
  <c r="N1937" i="1" s="1"/>
  <c r="P1937" i="1"/>
  <c r="Q1937" i="1"/>
  <c r="L1938" i="1"/>
  <c r="A1953" i="1"/>
  <c r="X1952" i="1"/>
  <c r="K1952" i="1"/>
  <c r="O1935" i="1" l="1"/>
  <c r="R1935" i="1" s="1"/>
  <c r="AB1958" i="1"/>
  <c r="AC1937" i="1"/>
  <c r="AE1937" i="1" s="1"/>
  <c r="G1937" i="1"/>
  <c r="T1933" i="1"/>
  <c r="AF1933" i="1" s="1"/>
  <c r="S1934" i="1"/>
  <c r="A1954" i="1"/>
  <c r="X1953" i="1"/>
  <c r="K1953" i="1"/>
  <c r="F1936" i="1"/>
  <c r="J1936" i="1" s="1"/>
  <c r="C1953" i="1"/>
  <c r="AJ1953" i="1"/>
  <c r="Y1952" i="1"/>
  <c r="I1953" i="1"/>
  <c r="H1953" i="1" s="1"/>
  <c r="Z1952" i="1"/>
  <c r="AA1952" i="1" s="1"/>
  <c r="AH1952" i="1" s="1"/>
  <c r="M1938" i="1"/>
  <c r="N1938" i="1" s="1"/>
  <c r="P1938" i="1"/>
  <c r="Q1938" i="1"/>
  <c r="L1939" i="1"/>
  <c r="O1936" i="1" l="1"/>
  <c r="R1936" i="1" s="1"/>
  <c r="K1954" i="1"/>
  <c r="X1954" i="1"/>
  <c r="A1955" i="1"/>
  <c r="M1939" i="1"/>
  <c r="N1939" i="1" s="1"/>
  <c r="P1939" i="1"/>
  <c r="Q1939" i="1"/>
  <c r="L1940" i="1"/>
  <c r="T1934" i="1"/>
  <c r="AF1934" i="1" s="1"/>
  <c r="S1935" i="1"/>
  <c r="AC1938" i="1"/>
  <c r="AE1938" i="1" s="1"/>
  <c r="G1938" i="1"/>
  <c r="Y1953" i="1"/>
  <c r="C1954" i="1"/>
  <c r="Z1953" i="1"/>
  <c r="AA1953" i="1" s="1"/>
  <c r="AH1953" i="1" s="1"/>
  <c r="AJ1954" i="1"/>
  <c r="I1954" i="1"/>
  <c r="H1954" i="1" s="1"/>
  <c r="F1937" i="1"/>
  <c r="J1937" i="1" s="1"/>
  <c r="AB1959" i="1"/>
  <c r="O1937" i="1" l="1"/>
  <c r="R1937" i="1" s="1"/>
  <c r="AC1939" i="1"/>
  <c r="AE1939" i="1" s="1"/>
  <c r="G1939" i="1"/>
  <c r="T1935" i="1"/>
  <c r="AF1935" i="1" s="1"/>
  <c r="S1936" i="1"/>
  <c r="A1956" i="1"/>
  <c r="X1955" i="1"/>
  <c r="K1955" i="1"/>
  <c r="F1938" i="1"/>
  <c r="J1938" i="1" s="1"/>
  <c r="Y1954" i="1"/>
  <c r="I1955" i="1"/>
  <c r="H1955" i="1" s="1"/>
  <c r="Z1954" i="1"/>
  <c r="AA1954" i="1" s="1"/>
  <c r="AH1954" i="1" s="1"/>
  <c r="C1955" i="1"/>
  <c r="AJ1955" i="1"/>
  <c r="AB1960" i="1"/>
  <c r="M1940" i="1"/>
  <c r="N1940" i="1" s="1"/>
  <c r="P1940" i="1"/>
  <c r="Q1940" i="1"/>
  <c r="L1941" i="1"/>
  <c r="X1956" i="1" l="1"/>
  <c r="K1956" i="1"/>
  <c r="A1957" i="1"/>
  <c r="M1941" i="1"/>
  <c r="N1941" i="1" s="1"/>
  <c r="P1941" i="1"/>
  <c r="Q1941" i="1"/>
  <c r="L1942" i="1"/>
  <c r="AB1961" i="1"/>
  <c r="T1936" i="1"/>
  <c r="AF1936" i="1" s="1"/>
  <c r="S1937" i="1"/>
  <c r="O1938" i="1"/>
  <c r="R1938" i="1" s="1"/>
  <c r="AC1940" i="1"/>
  <c r="AE1940" i="1" s="1"/>
  <c r="G1940" i="1"/>
  <c r="C1956" i="1"/>
  <c r="Y1955" i="1"/>
  <c r="AJ1956" i="1"/>
  <c r="Z1955" i="1"/>
  <c r="AA1955" i="1" s="1"/>
  <c r="AH1955" i="1" s="1"/>
  <c r="I1956" i="1"/>
  <c r="H1956" i="1" s="1"/>
  <c r="F1939" i="1"/>
  <c r="O1939" i="1" s="1"/>
  <c r="R1939" i="1" s="1"/>
  <c r="AB1962" i="1" l="1"/>
  <c r="T1937" i="1"/>
  <c r="AF1937" i="1" s="1"/>
  <c r="S1938" i="1"/>
  <c r="M1942" i="1"/>
  <c r="N1942" i="1" s="1"/>
  <c r="P1942" i="1"/>
  <c r="Q1942" i="1"/>
  <c r="L1943" i="1"/>
  <c r="X1957" i="1"/>
  <c r="K1957" i="1"/>
  <c r="A1958" i="1"/>
  <c r="AC1941" i="1"/>
  <c r="AE1941" i="1" s="1"/>
  <c r="G1941" i="1"/>
  <c r="Y1956" i="1"/>
  <c r="Z1956" i="1"/>
  <c r="AA1956" i="1" s="1"/>
  <c r="AH1956" i="1" s="1"/>
  <c r="C1957" i="1"/>
  <c r="AJ1957" i="1"/>
  <c r="I1957" i="1"/>
  <c r="H1957" i="1" s="1"/>
  <c r="J1939" i="1"/>
  <c r="F1940" i="1"/>
  <c r="O1940" i="1" s="1"/>
  <c r="R1940" i="1" s="1"/>
  <c r="J1940" i="1" l="1"/>
  <c r="Y1957" i="1"/>
  <c r="C1958" i="1"/>
  <c r="AJ1958" i="1"/>
  <c r="Z1957" i="1"/>
  <c r="AA1957" i="1" s="1"/>
  <c r="AH1957" i="1" s="1"/>
  <c r="I1958" i="1"/>
  <c r="H1958" i="1" s="1"/>
  <c r="F1941" i="1"/>
  <c r="O1941" i="1" s="1"/>
  <c r="R1941" i="1" s="1"/>
  <c r="A1959" i="1"/>
  <c r="X1958" i="1"/>
  <c r="K1958" i="1"/>
  <c r="M1943" i="1"/>
  <c r="N1943" i="1" s="1"/>
  <c r="P1943" i="1"/>
  <c r="Q1943" i="1"/>
  <c r="L1944" i="1"/>
  <c r="T1938" i="1"/>
  <c r="AF1938" i="1" s="1"/>
  <c r="S1939" i="1"/>
  <c r="AC1942" i="1"/>
  <c r="AE1942" i="1" s="1"/>
  <c r="G1942" i="1"/>
  <c r="AB1963" i="1"/>
  <c r="J1941" i="1" l="1"/>
  <c r="AB1964" i="1"/>
  <c r="T1939" i="1"/>
  <c r="AF1939" i="1" s="1"/>
  <c r="S1940" i="1"/>
  <c r="Z1958" i="1"/>
  <c r="AA1958" i="1" s="1"/>
  <c r="AH1958" i="1" s="1"/>
  <c r="AJ1959" i="1"/>
  <c r="I1959" i="1"/>
  <c r="H1959" i="1" s="1"/>
  <c r="Y1958" i="1"/>
  <c r="C1959" i="1"/>
  <c r="M1944" i="1"/>
  <c r="N1944" i="1" s="1"/>
  <c r="P1944" i="1"/>
  <c r="Q1944" i="1"/>
  <c r="L1945" i="1"/>
  <c r="F1942" i="1"/>
  <c r="O1942" i="1" s="1"/>
  <c r="R1942" i="1" s="1"/>
  <c r="AC1943" i="1"/>
  <c r="AE1943" i="1" s="1"/>
  <c r="G1943" i="1"/>
  <c r="A1960" i="1"/>
  <c r="X1959" i="1"/>
  <c r="K1959" i="1"/>
  <c r="J1942" i="1" l="1"/>
  <c r="A1961" i="1"/>
  <c r="X1960" i="1"/>
  <c r="K1960" i="1"/>
  <c r="M1945" i="1"/>
  <c r="N1945" i="1" s="1"/>
  <c r="P1945" i="1"/>
  <c r="Q1945" i="1"/>
  <c r="L1946" i="1"/>
  <c r="F1943" i="1"/>
  <c r="J1943" i="1" s="1"/>
  <c r="T1940" i="1"/>
  <c r="AF1940" i="1" s="1"/>
  <c r="S1941" i="1"/>
  <c r="I1960" i="1"/>
  <c r="H1960" i="1" s="1"/>
  <c r="Y1959" i="1"/>
  <c r="Z1959" i="1"/>
  <c r="AA1959" i="1" s="1"/>
  <c r="AH1959" i="1" s="1"/>
  <c r="C1960" i="1"/>
  <c r="AJ1960" i="1"/>
  <c r="AC1944" i="1"/>
  <c r="AE1944" i="1" s="1"/>
  <c r="G1944" i="1"/>
  <c r="AB1965" i="1"/>
  <c r="O1943" i="1" l="1"/>
  <c r="R1943" i="1" s="1"/>
  <c r="AC1945" i="1"/>
  <c r="AE1945" i="1" s="1"/>
  <c r="G1945" i="1"/>
  <c r="Z1960" i="1"/>
  <c r="AA1960" i="1" s="1"/>
  <c r="AH1960" i="1" s="1"/>
  <c r="C1961" i="1"/>
  <c r="AJ1961" i="1"/>
  <c r="I1961" i="1"/>
  <c r="H1961" i="1" s="1"/>
  <c r="Y1960" i="1"/>
  <c r="AB1966" i="1"/>
  <c r="M1946" i="1"/>
  <c r="N1946" i="1" s="1"/>
  <c r="P1946" i="1"/>
  <c r="Q1946" i="1"/>
  <c r="L1947" i="1"/>
  <c r="A1962" i="1"/>
  <c r="X1961" i="1"/>
  <c r="K1961" i="1"/>
  <c r="F1944" i="1"/>
  <c r="O1944" i="1" s="1"/>
  <c r="R1944" i="1" s="1"/>
  <c r="T1941" i="1"/>
  <c r="AF1941" i="1" s="1"/>
  <c r="S1942" i="1"/>
  <c r="J1944" i="1" l="1"/>
  <c r="AJ1962" i="1"/>
  <c r="Y1961" i="1"/>
  <c r="I1962" i="1"/>
  <c r="H1962" i="1" s="1"/>
  <c r="Z1961" i="1"/>
  <c r="AA1961" i="1" s="1"/>
  <c r="AH1961" i="1" s="1"/>
  <c r="C1962" i="1"/>
  <c r="AB1967" i="1"/>
  <c r="T1942" i="1"/>
  <c r="AF1942" i="1" s="1"/>
  <c r="S1943" i="1"/>
  <c r="M1947" i="1"/>
  <c r="N1947" i="1" s="1"/>
  <c r="P1947" i="1"/>
  <c r="Q1947" i="1"/>
  <c r="L1948" i="1"/>
  <c r="F1945" i="1"/>
  <c r="O1945" i="1" s="1"/>
  <c r="R1945" i="1" s="1"/>
  <c r="X1962" i="1"/>
  <c r="K1962" i="1"/>
  <c r="A1963" i="1"/>
  <c r="AC1946" i="1"/>
  <c r="AE1946" i="1" s="1"/>
  <c r="G1946" i="1"/>
  <c r="J1945" i="1" l="1"/>
  <c r="AB1968" i="1"/>
  <c r="AC1947" i="1"/>
  <c r="AE1947" i="1" s="1"/>
  <c r="G1947" i="1"/>
  <c r="F1946" i="1"/>
  <c r="J1946" i="1" s="1"/>
  <c r="Z1962" i="1"/>
  <c r="AA1962" i="1" s="1"/>
  <c r="AH1962" i="1" s="1"/>
  <c r="I1963" i="1"/>
  <c r="H1963" i="1" s="1"/>
  <c r="Y1962" i="1"/>
  <c r="C1963" i="1"/>
  <c r="AJ1963" i="1"/>
  <c r="X1963" i="1"/>
  <c r="K1963" i="1"/>
  <c r="A1964" i="1"/>
  <c r="M1948" i="1"/>
  <c r="N1948" i="1" s="1"/>
  <c r="P1948" i="1"/>
  <c r="Q1948" i="1"/>
  <c r="L1949" i="1"/>
  <c r="T1943" i="1"/>
  <c r="AF1943" i="1" s="1"/>
  <c r="S1944" i="1"/>
  <c r="AC1948" i="1" l="1"/>
  <c r="AE1948" i="1" s="1"/>
  <c r="G1948" i="1"/>
  <c r="AB1969" i="1"/>
  <c r="M1949" i="1"/>
  <c r="N1949" i="1" s="1"/>
  <c r="P1949" i="1"/>
  <c r="Q1949" i="1"/>
  <c r="L1950" i="1"/>
  <c r="I1964" i="1"/>
  <c r="H1964" i="1" s="1"/>
  <c r="Z1963" i="1"/>
  <c r="AA1963" i="1" s="1"/>
  <c r="AH1963" i="1" s="1"/>
  <c r="C1964" i="1"/>
  <c r="Y1963" i="1"/>
  <c r="AJ1964" i="1"/>
  <c r="O1946" i="1"/>
  <c r="R1946" i="1" s="1"/>
  <c r="T1944" i="1"/>
  <c r="AF1944" i="1" s="1"/>
  <c r="S1945" i="1"/>
  <c r="K1964" i="1"/>
  <c r="A1965" i="1"/>
  <c r="X1964" i="1"/>
  <c r="F1947" i="1"/>
  <c r="O1947" i="1" s="1"/>
  <c r="R1947" i="1" s="1"/>
  <c r="J1947" i="1" l="1"/>
  <c r="AB1970" i="1"/>
  <c r="F1948" i="1"/>
  <c r="J1948" i="1" s="1"/>
  <c r="Y1964" i="1"/>
  <c r="C1965" i="1"/>
  <c r="Z1964" i="1"/>
  <c r="AA1964" i="1" s="1"/>
  <c r="AH1964" i="1" s="1"/>
  <c r="AJ1965" i="1"/>
  <c r="I1965" i="1"/>
  <c r="H1965" i="1" s="1"/>
  <c r="AC1949" i="1"/>
  <c r="AE1949" i="1" s="1"/>
  <c r="G1949" i="1"/>
  <c r="T1945" i="1"/>
  <c r="AF1945" i="1" s="1"/>
  <c r="S1946" i="1"/>
  <c r="X1965" i="1"/>
  <c r="A1966" i="1"/>
  <c r="K1965" i="1"/>
  <c r="M1950" i="1"/>
  <c r="N1950" i="1" s="1"/>
  <c r="P1950" i="1"/>
  <c r="Q1950" i="1"/>
  <c r="L1951" i="1"/>
  <c r="O1948" i="1" l="1"/>
  <c r="R1948" i="1" s="1"/>
  <c r="K1966" i="1"/>
  <c r="X1966" i="1"/>
  <c r="A1967" i="1"/>
  <c r="Y1965" i="1"/>
  <c r="C1966" i="1"/>
  <c r="AJ1966" i="1"/>
  <c r="I1966" i="1"/>
  <c r="H1966" i="1" s="1"/>
  <c r="Z1965" i="1"/>
  <c r="AA1965" i="1" s="1"/>
  <c r="AH1965" i="1" s="1"/>
  <c r="T1946" i="1"/>
  <c r="AF1946" i="1" s="1"/>
  <c r="S1947" i="1"/>
  <c r="M1951" i="1"/>
  <c r="N1951" i="1" s="1"/>
  <c r="P1951" i="1"/>
  <c r="Q1951" i="1"/>
  <c r="L1952" i="1"/>
  <c r="AC1950" i="1"/>
  <c r="AE1950" i="1" s="1"/>
  <c r="G1950" i="1"/>
  <c r="F1949" i="1"/>
  <c r="J1949" i="1" s="1"/>
  <c r="AB1971" i="1"/>
  <c r="AB1972" i="1" l="1"/>
  <c r="F1950" i="1"/>
  <c r="O1950" i="1" s="1"/>
  <c r="R1950" i="1" s="1"/>
  <c r="Z1966" i="1"/>
  <c r="AA1966" i="1" s="1"/>
  <c r="AH1966" i="1" s="1"/>
  <c r="I1967" i="1"/>
  <c r="H1967" i="1" s="1"/>
  <c r="Y1966" i="1"/>
  <c r="C1967" i="1"/>
  <c r="AJ1967" i="1"/>
  <c r="M1952" i="1"/>
  <c r="N1952" i="1" s="1"/>
  <c r="L1953" i="1"/>
  <c r="A1968" i="1"/>
  <c r="X1967" i="1"/>
  <c r="K1967" i="1"/>
  <c r="O1949" i="1"/>
  <c r="R1949" i="1" s="1"/>
  <c r="AC1951" i="1"/>
  <c r="AE1951" i="1" s="1"/>
  <c r="G1951" i="1"/>
  <c r="T1947" i="1"/>
  <c r="AF1947" i="1" s="1"/>
  <c r="S1948" i="1"/>
  <c r="F1951" i="1" l="1"/>
  <c r="J1951" i="1" s="1"/>
  <c r="X1968" i="1"/>
  <c r="K1968" i="1"/>
  <c r="A1969" i="1"/>
  <c r="M1953" i="1"/>
  <c r="N1953" i="1" s="1"/>
  <c r="L1954" i="1"/>
  <c r="AB1973" i="1"/>
  <c r="T1948" i="1"/>
  <c r="AF1948" i="1" s="1"/>
  <c r="S1949" i="1"/>
  <c r="J1950" i="1"/>
  <c r="AC1952" i="1"/>
  <c r="AE1952" i="1" s="1"/>
  <c r="G1952" i="1"/>
  <c r="AJ1968" i="1"/>
  <c r="Z1967" i="1"/>
  <c r="AA1967" i="1" s="1"/>
  <c r="AH1967" i="1" s="1"/>
  <c r="I1968" i="1"/>
  <c r="H1968" i="1" s="1"/>
  <c r="Y1967" i="1"/>
  <c r="C1968" i="1"/>
  <c r="O1951" i="1" l="1"/>
  <c r="R1951" i="1" s="1"/>
  <c r="AC1953" i="1"/>
  <c r="AE1953" i="1" s="1"/>
  <c r="G1953" i="1"/>
  <c r="F1952" i="1"/>
  <c r="J1952" i="1" s="1"/>
  <c r="T1949" i="1"/>
  <c r="AF1949" i="1" s="1"/>
  <c r="S1950" i="1"/>
  <c r="M1954" i="1"/>
  <c r="N1954" i="1" s="1"/>
  <c r="L1955" i="1"/>
  <c r="X1969" i="1"/>
  <c r="A1970" i="1"/>
  <c r="K1969" i="1"/>
  <c r="Y1968" i="1"/>
  <c r="AJ1969" i="1"/>
  <c r="I1969" i="1"/>
  <c r="H1969" i="1" s="1"/>
  <c r="Z1968" i="1"/>
  <c r="AA1968" i="1" s="1"/>
  <c r="AH1968" i="1" s="1"/>
  <c r="C1969" i="1"/>
  <c r="AB1974" i="1"/>
  <c r="P1952" i="1" l="1"/>
  <c r="Q1952" i="1" s="1"/>
  <c r="Q1953" i="1" s="1"/>
  <c r="Q1954" i="1" s="1"/>
  <c r="Q1955" i="1" s="1"/>
  <c r="M1955" i="1"/>
  <c r="N1955" i="1" s="1"/>
  <c r="L1956" i="1"/>
  <c r="X1970" i="1"/>
  <c r="K1970" i="1"/>
  <c r="A1971" i="1"/>
  <c r="F1953" i="1"/>
  <c r="J1953" i="1" s="1"/>
  <c r="AB1975" i="1"/>
  <c r="T1950" i="1"/>
  <c r="AF1950" i="1" s="1"/>
  <c r="S1951" i="1"/>
  <c r="O1952" i="1"/>
  <c r="C1970" i="1"/>
  <c r="Y1969" i="1"/>
  <c r="AJ1970" i="1"/>
  <c r="I1970" i="1"/>
  <c r="H1970" i="1" s="1"/>
  <c r="Z1969" i="1"/>
  <c r="AA1969" i="1" s="1"/>
  <c r="AH1969" i="1" s="1"/>
  <c r="G1954" i="1"/>
  <c r="AC1954" i="1"/>
  <c r="AE1954" i="1" s="1"/>
  <c r="P1953" i="1" l="1"/>
  <c r="P1954" i="1" s="1"/>
  <c r="P1955" i="1" s="1"/>
  <c r="P1956" i="1" s="1"/>
  <c r="O1953" i="1"/>
  <c r="R1953" i="1" s="1"/>
  <c r="R1952" i="1"/>
  <c r="AB1976" i="1"/>
  <c r="T1951" i="1"/>
  <c r="S1952" i="1"/>
  <c r="X1971" i="1"/>
  <c r="K1971" i="1"/>
  <c r="A1972" i="1"/>
  <c r="AC1955" i="1"/>
  <c r="AE1955" i="1" s="1"/>
  <c r="G1955" i="1"/>
  <c r="F1954" i="1"/>
  <c r="O1954" i="1" s="1"/>
  <c r="R1954" i="1" s="1"/>
  <c r="Z1970" i="1"/>
  <c r="AA1970" i="1" s="1"/>
  <c r="AH1970" i="1" s="1"/>
  <c r="C1971" i="1"/>
  <c r="Y1970" i="1"/>
  <c r="AJ1971" i="1"/>
  <c r="I1971" i="1"/>
  <c r="H1971" i="1" s="1"/>
  <c r="M1956" i="1"/>
  <c r="N1956" i="1" s="1"/>
  <c r="Q1956" i="1"/>
  <c r="L1957" i="1"/>
  <c r="J1954" i="1" l="1"/>
  <c r="AC1956" i="1"/>
  <c r="AE1956" i="1" s="1"/>
  <c r="G1956" i="1"/>
  <c r="X1972" i="1"/>
  <c r="K1972" i="1"/>
  <c r="A1973" i="1"/>
  <c r="AF1951" i="1"/>
  <c r="AA1951" i="1"/>
  <c r="F1955" i="1"/>
  <c r="J1955" i="1" s="1"/>
  <c r="T1952" i="1"/>
  <c r="AF1952" i="1" s="1"/>
  <c r="S1953" i="1"/>
  <c r="M1957" i="1"/>
  <c r="N1957" i="1" s="1"/>
  <c r="P1957" i="1"/>
  <c r="Q1957" i="1"/>
  <c r="L1958" i="1"/>
  <c r="AB1977" i="1"/>
  <c r="I1972" i="1"/>
  <c r="H1972" i="1" s="1"/>
  <c r="Z1971" i="1"/>
  <c r="AA1971" i="1" s="1"/>
  <c r="AH1971" i="1" s="1"/>
  <c r="C1972" i="1"/>
  <c r="Y1971" i="1"/>
  <c r="AJ1972" i="1"/>
  <c r="AH1951" i="1" l="1"/>
  <c r="O1955" i="1"/>
  <c r="R1955" i="1" s="1"/>
  <c r="M1958" i="1"/>
  <c r="N1958" i="1" s="1"/>
  <c r="P1958" i="1"/>
  <c r="Q1958" i="1"/>
  <c r="L1959" i="1"/>
  <c r="T1953" i="1"/>
  <c r="AF1953" i="1" s="1"/>
  <c r="S1954" i="1"/>
  <c r="F1956" i="1"/>
  <c r="O1956" i="1" s="1"/>
  <c r="R1956" i="1" s="1"/>
  <c r="AC1957" i="1"/>
  <c r="AE1957" i="1" s="1"/>
  <c r="G1957" i="1"/>
  <c r="Y1972" i="1"/>
  <c r="C1973" i="1"/>
  <c r="Z1972" i="1"/>
  <c r="AA1972" i="1" s="1"/>
  <c r="AH1972" i="1" s="1"/>
  <c r="AJ1973" i="1"/>
  <c r="I1973" i="1"/>
  <c r="H1973" i="1" s="1"/>
  <c r="X1973" i="1"/>
  <c r="K1973" i="1"/>
  <c r="A1974" i="1"/>
  <c r="AB1978" i="1"/>
  <c r="J1956" i="1" l="1"/>
  <c r="AJ1974" i="1"/>
  <c r="Y1973" i="1"/>
  <c r="I1974" i="1"/>
  <c r="H1974" i="1" s="1"/>
  <c r="C1974" i="1"/>
  <c r="Z1973" i="1"/>
  <c r="AA1973" i="1" s="1"/>
  <c r="AH1973" i="1" s="1"/>
  <c r="M1959" i="1"/>
  <c r="N1959" i="1" s="1"/>
  <c r="P1959" i="1"/>
  <c r="Q1959" i="1"/>
  <c r="L1960" i="1"/>
  <c r="AC1958" i="1"/>
  <c r="AE1958" i="1" s="1"/>
  <c r="G1958" i="1"/>
  <c r="AB1979" i="1"/>
  <c r="F1957" i="1"/>
  <c r="O1957" i="1" s="1"/>
  <c r="R1957" i="1" s="1"/>
  <c r="K1974" i="1"/>
  <c r="A1975" i="1"/>
  <c r="X1974" i="1"/>
  <c r="T1954" i="1"/>
  <c r="AF1954" i="1" s="1"/>
  <c r="S1955" i="1"/>
  <c r="M1960" i="1" l="1"/>
  <c r="N1960" i="1" s="1"/>
  <c r="P1960" i="1"/>
  <c r="Q1960" i="1"/>
  <c r="L1961" i="1"/>
  <c r="J1957" i="1"/>
  <c r="F1958" i="1"/>
  <c r="J1958" i="1" s="1"/>
  <c r="K1975" i="1"/>
  <c r="A1976" i="1"/>
  <c r="X1975" i="1"/>
  <c r="AB1980" i="1"/>
  <c r="Z1974" i="1"/>
  <c r="AA1974" i="1" s="1"/>
  <c r="AH1974" i="1" s="1"/>
  <c r="C1975" i="1"/>
  <c r="AJ1975" i="1"/>
  <c r="Y1974" i="1"/>
  <c r="I1975" i="1"/>
  <c r="H1975" i="1" s="1"/>
  <c r="T1955" i="1"/>
  <c r="AF1955" i="1" s="1"/>
  <c r="S1956" i="1"/>
  <c r="AC1959" i="1"/>
  <c r="AE1959" i="1" s="1"/>
  <c r="G1959" i="1"/>
  <c r="O1958" i="1" l="1"/>
  <c r="R1958" i="1" s="1"/>
  <c r="AB1981" i="1"/>
  <c r="T1956" i="1"/>
  <c r="AF1956" i="1" s="1"/>
  <c r="S1957" i="1"/>
  <c r="AC1960" i="1"/>
  <c r="AE1960" i="1" s="1"/>
  <c r="G1960" i="1"/>
  <c r="Z1975" i="1"/>
  <c r="AA1975" i="1" s="1"/>
  <c r="AH1975" i="1" s="1"/>
  <c r="C1976" i="1"/>
  <c r="AJ1976" i="1"/>
  <c r="Y1975" i="1"/>
  <c r="I1976" i="1"/>
  <c r="H1976" i="1" s="1"/>
  <c r="F1959" i="1"/>
  <c r="O1959" i="1" s="1"/>
  <c r="R1959" i="1" s="1"/>
  <c r="X1976" i="1"/>
  <c r="K1976" i="1"/>
  <c r="A1977" i="1"/>
  <c r="M1961" i="1"/>
  <c r="N1961" i="1" s="1"/>
  <c r="P1961" i="1"/>
  <c r="Q1961" i="1"/>
  <c r="L1962" i="1"/>
  <c r="J1959" i="1" l="1"/>
  <c r="AC1961" i="1"/>
  <c r="AE1961" i="1" s="1"/>
  <c r="G1961" i="1"/>
  <c r="T1957" i="1"/>
  <c r="AF1957" i="1" s="1"/>
  <c r="S1958" i="1"/>
  <c r="AB1982" i="1"/>
  <c r="M1962" i="1"/>
  <c r="N1962" i="1" s="1"/>
  <c r="P1962" i="1"/>
  <c r="Q1962" i="1"/>
  <c r="L1963" i="1"/>
  <c r="X1977" i="1"/>
  <c r="K1977" i="1"/>
  <c r="A1978" i="1"/>
  <c r="Y1976" i="1"/>
  <c r="C1977" i="1"/>
  <c r="AJ1977" i="1"/>
  <c r="Z1976" i="1"/>
  <c r="AA1976" i="1" s="1"/>
  <c r="AH1976" i="1" s="1"/>
  <c r="I1977" i="1"/>
  <c r="H1977" i="1" s="1"/>
  <c r="F1960" i="1"/>
  <c r="J1960" i="1" s="1"/>
  <c r="O1960" i="1" l="1"/>
  <c r="R1960" i="1" s="1"/>
  <c r="AC1962" i="1"/>
  <c r="AE1962" i="1" s="1"/>
  <c r="G1962" i="1"/>
  <c r="AB1983" i="1"/>
  <c r="Y1977" i="1"/>
  <c r="C1978" i="1"/>
  <c r="AJ1978" i="1"/>
  <c r="Z1977" i="1"/>
  <c r="AA1977" i="1" s="1"/>
  <c r="AH1977" i="1" s="1"/>
  <c r="I1978" i="1"/>
  <c r="H1978" i="1" s="1"/>
  <c r="X1978" i="1"/>
  <c r="K1978" i="1"/>
  <c r="A1979" i="1"/>
  <c r="M1963" i="1"/>
  <c r="N1963" i="1" s="1"/>
  <c r="P1963" i="1"/>
  <c r="Q1963" i="1"/>
  <c r="L1964" i="1"/>
  <c r="T1958" i="1"/>
  <c r="AF1958" i="1" s="1"/>
  <c r="S1959" i="1"/>
  <c r="F1961" i="1"/>
  <c r="O1961" i="1" s="1"/>
  <c r="R1961" i="1" s="1"/>
  <c r="J1961" i="1" l="1"/>
  <c r="M1964" i="1"/>
  <c r="N1964" i="1" s="1"/>
  <c r="P1964" i="1"/>
  <c r="Q1964" i="1"/>
  <c r="L1965" i="1"/>
  <c r="X1979" i="1"/>
  <c r="K1979" i="1"/>
  <c r="A1980" i="1"/>
  <c r="AB1984" i="1"/>
  <c r="F1962" i="1"/>
  <c r="O1962" i="1" s="1"/>
  <c r="R1962" i="1" s="1"/>
  <c r="T1959" i="1"/>
  <c r="AF1959" i="1" s="1"/>
  <c r="S1960" i="1"/>
  <c r="AC1963" i="1"/>
  <c r="AE1963" i="1" s="1"/>
  <c r="G1963" i="1"/>
  <c r="Z1978" i="1"/>
  <c r="AA1978" i="1" s="1"/>
  <c r="AH1978" i="1" s="1"/>
  <c r="C1979" i="1"/>
  <c r="Y1978" i="1"/>
  <c r="AJ1979" i="1"/>
  <c r="I1979" i="1"/>
  <c r="H1979" i="1" s="1"/>
  <c r="J1962" i="1" l="1"/>
  <c r="T1960" i="1"/>
  <c r="AF1960" i="1" s="1"/>
  <c r="S1961" i="1"/>
  <c r="F1963" i="1"/>
  <c r="J1963" i="1" s="1"/>
  <c r="AC1964" i="1"/>
  <c r="AE1964" i="1" s="1"/>
  <c r="G1964" i="1"/>
  <c r="C1980" i="1"/>
  <c r="Z1979" i="1"/>
  <c r="AA1979" i="1" s="1"/>
  <c r="AH1979" i="1" s="1"/>
  <c r="AJ1980" i="1"/>
  <c r="I1980" i="1"/>
  <c r="H1980" i="1" s="1"/>
  <c r="Y1979" i="1"/>
  <c r="AB1985" i="1"/>
  <c r="X1980" i="1"/>
  <c r="K1980" i="1"/>
  <c r="A1981" i="1"/>
  <c r="M1965" i="1"/>
  <c r="N1965" i="1" s="1"/>
  <c r="P1965" i="1"/>
  <c r="Q1965" i="1"/>
  <c r="L1966" i="1"/>
  <c r="O1963" i="1" l="1"/>
  <c r="R1963" i="1" s="1"/>
  <c r="AB1986" i="1"/>
  <c r="T1961" i="1"/>
  <c r="AF1961" i="1" s="1"/>
  <c r="S1962" i="1"/>
  <c r="AJ1981" i="1"/>
  <c r="I1981" i="1"/>
  <c r="H1981" i="1" s="1"/>
  <c r="Y1980" i="1"/>
  <c r="Z1980" i="1"/>
  <c r="AA1980" i="1" s="1"/>
  <c r="AH1980" i="1" s="1"/>
  <c r="C1981" i="1"/>
  <c r="F1964" i="1"/>
  <c r="J1964" i="1" s="1"/>
  <c r="AC1965" i="1"/>
  <c r="AE1965" i="1" s="1"/>
  <c r="G1965" i="1"/>
  <c r="M1966" i="1"/>
  <c r="N1966" i="1" s="1"/>
  <c r="P1966" i="1"/>
  <c r="Q1966" i="1"/>
  <c r="L1967" i="1"/>
  <c r="X1981" i="1"/>
  <c r="A1982" i="1"/>
  <c r="K1981" i="1"/>
  <c r="K1982" i="1" l="1"/>
  <c r="X1982" i="1"/>
  <c r="A1983" i="1"/>
  <c r="AB1987" i="1"/>
  <c r="AC1966" i="1"/>
  <c r="AE1966" i="1" s="1"/>
  <c r="G1966" i="1"/>
  <c r="O1964" i="1"/>
  <c r="R1964" i="1" s="1"/>
  <c r="Z1981" i="1"/>
  <c r="AA1981" i="1" s="1"/>
  <c r="AH1981" i="1" s="1"/>
  <c r="C1982" i="1"/>
  <c r="AJ1982" i="1"/>
  <c r="Y1981" i="1"/>
  <c r="I1982" i="1"/>
  <c r="H1982" i="1" s="1"/>
  <c r="M1967" i="1"/>
  <c r="N1967" i="1" s="1"/>
  <c r="P1967" i="1"/>
  <c r="Q1967" i="1"/>
  <c r="L1968" i="1"/>
  <c r="F1965" i="1"/>
  <c r="O1965" i="1" s="1"/>
  <c r="R1965" i="1" s="1"/>
  <c r="T1962" i="1"/>
  <c r="AF1962" i="1" s="1"/>
  <c r="S1963" i="1"/>
  <c r="T1963" i="1" l="1"/>
  <c r="AF1963" i="1" s="1"/>
  <c r="S1964" i="1"/>
  <c r="J1965" i="1"/>
  <c r="F1966" i="1"/>
  <c r="O1966" i="1" s="1"/>
  <c r="R1966" i="1" s="1"/>
  <c r="AC1967" i="1"/>
  <c r="AE1967" i="1" s="1"/>
  <c r="G1967" i="1"/>
  <c r="K1983" i="1"/>
  <c r="A1984" i="1"/>
  <c r="X1983" i="1"/>
  <c r="M1968" i="1"/>
  <c r="N1968" i="1" s="1"/>
  <c r="P1968" i="1"/>
  <c r="Q1968" i="1"/>
  <c r="L1969" i="1"/>
  <c r="AB1988" i="1"/>
  <c r="I1983" i="1"/>
  <c r="H1983" i="1" s="1"/>
  <c r="Z1982" i="1"/>
  <c r="AA1982" i="1" s="1"/>
  <c r="AH1982" i="1" s="1"/>
  <c r="C1983" i="1"/>
  <c r="AJ1983" i="1"/>
  <c r="Y1982" i="1"/>
  <c r="J1966" i="1" l="1"/>
  <c r="A1985" i="1"/>
  <c r="X1984" i="1"/>
  <c r="K1984" i="1"/>
  <c r="AC1968" i="1"/>
  <c r="AE1968" i="1" s="1"/>
  <c r="G1968" i="1"/>
  <c r="AB1989" i="1"/>
  <c r="M1969" i="1"/>
  <c r="N1969" i="1" s="1"/>
  <c r="P1969" i="1"/>
  <c r="Q1969" i="1"/>
  <c r="L1970" i="1"/>
  <c r="F1967" i="1"/>
  <c r="J1967" i="1" s="1"/>
  <c r="T1964" i="1"/>
  <c r="AF1964" i="1" s="1"/>
  <c r="S1965" i="1"/>
  <c r="C1984" i="1"/>
  <c r="AJ1984" i="1"/>
  <c r="Z1983" i="1"/>
  <c r="I1984" i="1"/>
  <c r="H1984" i="1" s="1"/>
  <c r="Y1983" i="1"/>
  <c r="O1967" i="1" l="1"/>
  <c r="R1967" i="1" s="1"/>
  <c r="AB1990" i="1"/>
  <c r="F1968" i="1"/>
  <c r="J1968" i="1" s="1"/>
  <c r="AC1969" i="1"/>
  <c r="AE1969" i="1" s="1"/>
  <c r="G1969" i="1"/>
  <c r="Y1984" i="1"/>
  <c r="I1985" i="1"/>
  <c r="H1985" i="1" s="1"/>
  <c r="Z1984" i="1"/>
  <c r="AA1984" i="1" s="1"/>
  <c r="AH1984" i="1" s="1"/>
  <c r="C1985" i="1"/>
  <c r="AJ1985" i="1"/>
  <c r="T1965" i="1"/>
  <c r="AF1965" i="1" s="1"/>
  <c r="S1966" i="1"/>
  <c r="M1970" i="1"/>
  <c r="N1970" i="1" s="1"/>
  <c r="P1970" i="1"/>
  <c r="Q1970" i="1"/>
  <c r="L1971" i="1"/>
  <c r="K1985" i="1"/>
  <c r="A1986" i="1"/>
  <c r="X1985" i="1"/>
  <c r="O1968" i="1" l="1"/>
  <c r="R1968" i="1" s="1"/>
  <c r="Z1985" i="1"/>
  <c r="AA1985" i="1" s="1"/>
  <c r="AH1985" i="1" s="1"/>
  <c r="AJ1986" i="1"/>
  <c r="I1986" i="1"/>
  <c r="H1986" i="1" s="1"/>
  <c r="C1986" i="1"/>
  <c r="Y1985" i="1"/>
  <c r="M1971" i="1"/>
  <c r="N1971" i="1" s="1"/>
  <c r="P1971" i="1"/>
  <c r="Q1971" i="1"/>
  <c r="L1972" i="1"/>
  <c r="K1986" i="1"/>
  <c r="X1986" i="1"/>
  <c r="A1987" i="1"/>
  <c r="T1966" i="1"/>
  <c r="AF1966" i="1" s="1"/>
  <c r="S1967" i="1"/>
  <c r="F1969" i="1"/>
  <c r="O1969" i="1" s="1"/>
  <c r="R1969" i="1" s="1"/>
  <c r="AC1970" i="1"/>
  <c r="AE1970" i="1" s="1"/>
  <c r="G1970" i="1"/>
  <c r="AB1991" i="1"/>
  <c r="J1969" i="1" l="1"/>
  <c r="AC1971" i="1"/>
  <c r="AE1971" i="1" s="1"/>
  <c r="G1971" i="1"/>
  <c r="AB1992" i="1"/>
  <c r="F1970" i="1"/>
  <c r="J1970" i="1" s="1"/>
  <c r="M1972" i="1"/>
  <c r="N1972" i="1" s="1"/>
  <c r="P1972" i="1"/>
  <c r="Q1972" i="1"/>
  <c r="L1973" i="1"/>
  <c r="T1967" i="1"/>
  <c r="AF1967" i="1" s="1"/>
  <c r="S1968" i="1"/>
  <c r="K1987" i="1"/>
  <c r="A1988" i="1"/>
  <c r="X1987" i="1"/>
  <c r="C1987" i="1"/>
  <c r="Y1986" i="1"/>
  <c r="AJ1987" i="1"/>
  <c r="Z1986" i="1"/>
  <c r="AA1986" i="1" s="1"/>
  <c r="AH1986" i="1" s="1"/>
  <c r="I1987" i="1"/>
  <c r="H1987" i="1" s="1"/>
  <c r="X1988" i="1" l="1"/>
  <c r="K1988" i="1"/>
  <c r="A1989" i="1"/>
  <c r="M1973" i="1"/>
  <c r="N1973" i="1" s="1"/>
  <c r="P1973" i="1"/>
  <c r="Q1973" i="1"/>
  <c r="L1974" i="1"/>
  <c r="O1970" i="1"/>
  <c r="R1970" i="1" s="1"/>
  <c r="AB1993" i="1"/>
  <c r="Z1987" i="1"/>
  <c r="AA1987" i="1" s="1"/>
  <c r="AH1987" i="1" s="1"/>
  <c r="C1988" i="1"/>
  <c r="AJ1988" i="1"/>
  <c r="Y1987" i="1"/>
  <c r="I1988" i="1"/>
  <c r="H1988" i="1" s="1"/>
  <c r="T1968" i="1"/>
  <c r="AF1968" i="1" s="1"/>
  <c r="S1969" i="1"/>
  <c r="F1971" i="1"/>
  <c r="O1971" i="1" s="1"/>
  <c r="R1971" i="1" s="1"/>
  <c r="AC1972" i="1"/>
  <c r="AE1972" i="1" s="1"/>
  <c r="G1972" i="1"/>
  <c r="J1971" i="1" l="1"/>
  <c r="F1972" i="1"/>
  <c r="J1972" i="1" s="1"/>
  <c r="K1989" i="1"/>
  <c r="A1990" i="1"/>
  <c r="X1989" i="1"/>
  <c r="T1969" i="1"/>
  <c r="AF1969" i="1" s="1"/>
  <c r="S1970" i="1"/>
  <c r="AB1994" i="1"/>
  <c r="AC1973" i="1"/>
  <c r="AE1973" i="1" s="1"/>
  <c r="G1973" i="1"/>
  <c r="I1989" i="1"/>
  <c r="H1989" i="1" s="1"/>
  <c r="Z1988" i="1"/>
  <c r="AA1988" i="1" s="1"/>
  <c r="AH1988" i="1" s="1"/>
  <c r="C1989" i="1"/>
  <c r="AJ1989" i="1"/>
  <c r="Y1988" i="1"/>
  <c r="M1974" i="1"/>
  <c r="N1974" i="1" s="1"/>
  <c r="P1974" i="1"/>
  <c r="Q1974" i="1"/>
  <c r="L1975" i="1"/>
  <c r="O1972" i="1" l="1"/>
  <c r="R1972" i="1" s="1"/>
  <c r="AC1974" i="1"/>
  <c r="AE1974" i="1" s="1"/>
  <c r="G1974" i="1"/>
  <c r="AB1995" i="1"/>
  <c r="C1990" i="1"/>
  <c r="AJ1990" i="1"/>
  <c r="Y1989" i="1"/>
  <c r="I1990" i="1"/>
  <c r="H1990" i="1" s="1"/>
  <c r="Z1989" i="1"/>
  <c r="AA1989" i="1" s="1"/>
  <c r="AH1989" i="1" s="1"/>
  <c r="M1975" i="1"/>
  <c r="N1975" i="1" s="1"/>
  <c r="P1975" i="1"/>
  <c r="Q1975" i="1"/>
  <c r="L1976" i="1"/>
  <c r="F1973" i="1"/>
  <c r="J1973" i="1" s="1"/>
  <c r="T1970" i="1"/>
  <c r="AF1970" i="1" s="1"/>
  <c r="S1971" i="1"/>
  <c r="X1990" i="1"/>
  <c r="K1990" i="1"/>
  <c r="A1991" i="1"/>
  <c r="AC1975" i="1" l="1"/>
  <c r="AE1975" i="1" s="1"/>
  <c r="G1975" i="1"/>
  <c r="AB1996" i="1"/>
  <c r="Z1990" i="1"/>
  <c r="AA1990" i="1" s="1"/>
  <c r="AH1990" i="1" s="1"/>
  <c r="C1991" i="1"/>
  <c r="AJ1991" i="1"/>
  <c r="Y1990" i="1"/>
  <c r="I1991" i="1"/>
  <c r="H1991" i="1" s="1"/>
  <c r="O1973" i="1"/>
  <c r="R1973" i="1" s="1"/>
  <c r="M1976" i="1"/>
  <c r="N1976" i="1" s="1"/>
  <c r="P1976" i="1"/>
  <c r="Q1976" i="1"/>
  <c r="L1977" i="1"/>
  <c r="F1974" i="1"/>
  <c r="J1974" i="1" s="1"/>
  <c r="X1991" i="1"/>
  <c r="K1991" i="1"/>
  <c r="A1992" i="1"/>
  <c r="T1971" i="1"/>
  <c r="AF1971" i="1" s="1"/>
  <c r="S1972" i="1"/>
  <c r="X1992" i="1" l="1"/>
  <c r="A1993" i="1"/>
  <c r="K1992" i="1"/>
  <c r="O1974" i="1"/>
  <c r="R1974" i="1" s="1"/>
  <c r="AB1997" i="1"/>
  <c r="F1975" i="1"/>
  <c r="J1975" i="1" s="1"/>
  <c r="AC1976" i="1"/>
  <c r="AE1976" i="1" s="1"/>
  <c r="G1976" i="1"/>
  <c r="T1972" i="1"/>
  <c r="AF1972" i="1" s="1"/>
  <c r="S1973" i="1"/>
  <c r="Y1991" i="1"/>
  <c r="C1992" i="1"/>
  <c r="Z1991" i="1"/>
  <c r="AA1991" i="1" s="1"/>
  <c r="AH1991" i="1" s="1"/>
  <c r="AJ1992" i="1"/>
  <c r="I1992" i="1"/>
  <c r="H1992" i="1" s="1"/>
  <c r="M1977" i="1"/>
  <c r="N1977" i="1" s="1"/>
  <c r="P1977" i="1"/>
  <c r="Q1977" i="1"/>
  <c r="L1978" i="1"/>
  <c r="M1978" i="1" l="1"/>
  <c r="N1978" i="1" s="1"/>
  <c r="P1978" i="1"/>
  <c r="Q1978" i="1"/>
  <c r="L1979" i="1"/>
  <c r="T1973" i="1"/>
  <c r="AF1973" i="1" s="1"/>
  <c r="S1974" i="1"/>
  <c r="O1975" i="1"/>
  <c r="R1975" i="1" s="1"/>
  <c r="F1976" i="1"/>
  <c r="O1976" i="1" s="1"/>
  <c r="R1976" i="1" s="1"/>
  <c r="X1993" i="1"/>
  <c r="K1993" i="1"/>
  <c r="A1994" i="1"/>
  <c r="AB1998" i="1"/>
  <c r="C1993" i="1"/>
  <c r="Y1992" i="1"/>
  <c r="AJ1993" i="1"/>
  <c r="Z1992" i="1"/>
  <c r="AA1992" i="1" s="1"/>
  <c r="AH1992" i="1" s="1"/>
  <c r="I1993" i="1"/>
  <c r="H1993" i="1" s="1"/>
  <c r="AC1977" i="1"/>
  <c r="AE1977" i="1" s="1"/>
  <c r="G1977" i="1"/>
  <c r="J1976" i="1" l="1"/>
  <c r="AB1999" i="1"/>
  <c r="T1974" i="1"/>
  <c r="AF1974" i="1" s="1"/>
  <c r="S1975" i="1"/>
  <c r="AC1978" i="1"/>
  <c r="AE1978" i="1" s="1"/>
  <c r="G1978" i="1"/>
  <c r="M1979" i="1"/>
  <c r="N1979" i="1" s="1"/>
  <c r="P1979" i="1"/>
  <c r="Q1979" i="1"/>
  <c r="L1980" i="1"/>
  <c r="K1994" i="1"/>
  <c r="A1995" i="1"/>
  <c r="X1994" i="1"/>
  <c r="F1977" i="1"/>
  <c r="J1977" i="1" s="1"/>
  <c r="Z1993" i="1"/>
  <c r="AA1993" i="1" s="1"/>
  <c r="AH1993" i="1" s="1"/>
  <c r="AJ1994" i="1"/>
  <c r="I1994" i="1"/>
  <c r="H1994" i="1" s="1"/>
  <c r="C1994" i="1"/>
  <c r="Y1993" i="1"/>
  <c r="O1977" i="1" l="1"/>
  <c r="R1977" i="1" s="1"/>
  <c r="M1980" i="1"/>
  <c r="N1980" i="1" s="1"/>
  <c r="P1980" i="1"/>
  <c r="Q1980" i="1"/>
  <c r="L1981" i="1"/>
  <c r="K1995" i="1"/>
  <c r="A1996" i="1"/>
  <c r="X1995" i="1"/>
  <c r="T1975" i="1"/>
  <c r="AF1975" i="1" s="1"/>
  <c r="S1976" i="1"/>
  <c r="AB2000" i="1"/>
  <c r="Y1994" i="1"/>
  <c r="I1995" i="1"/>
  <c r="H1995" i="1" s="1"/>
  <c r="Z1994" i="1"/>
  <c r="AA1994" i="1" s="1"/>
  <c r="AH1994" i="1" s="1"/>
  <c r="C1995" i="1"/>
  <c r="AJ1995" i="1"/>
  <c r="AC1979" i="1"/>
  <c r="AE1979" i="1" s="1"/>
  <c r="G1979" i="1"/>
  <c r="F1978" i="1"/>
  <c r="J1978" i="1" s="1"/>
  <c r="O1978" i="1" l="1"/>
  <c r="R1978" i="1" s="1"/>
  <c r="F1979" i="1"/>
  <c r="J1979" i="1" s="1"/>
  <c r="AB2001" i="1"/>
  <c r="M1981" i="1"/>
  <c r="N1981" i="1" s="1"/>
  <c r="P1981" i="1"/>
  <c r="Q1981" i="1"/>
  <c r="L1982" i="1"/>
  <c r="Z1995" i="1"/>
  <c r="AA1995" i="1" s="1"/>
  <c r="AH1995" i="1" s="1"/>
  <c r="AJ1996" i="1"/>
  <c r="I1996" i="1"/>
  <c r="H1996" i="1" s="1"/>
  <c r="Y1995" i="1"/>
  <c r="C1996" i="1"/>
  <c r="T1976" i="1"/>
  <c r="AF1976" i="1" s="1"/>
  <c r="S1977" i="1"/>
  <c r="A1997" i="1"/>
  <c r="X1996" i="1"/>
  <c r="K1996" i="1"/>
  <c r="AC1980" i="1"/>
  <c r="AE1980" i="1" s="1"/>
  <c r="G1980" i="1"/>
  <c r="O1979" i="1" l="1"/>
  <c r="R1979" i="1" s="1"/>
  <c r="I1997" i="1"/>
  <c r="H1997" i="1" s="1"/>
  <c r="Y1996" i="1"/>
  <c r="Z1996" i="1"/>
  <c r="AA1996" i="1" s="1"/>
  <c r="AH1996" i="1" s="1"/>
  <c r="C1997" i="1"/>
  <c r="AJ1997" i="1"/>
  <c r="M1982" i="1"/>
  <c r="N1982" i="1" s="1"/>
  <c r="P1982" i="1"/>
  <c r="Q1982" i="1"/>
  <c r="L1983" i="1"/>
  <c r="F1980" i="1"/>
  <c r="J1980" i="1" s="1"/>
  <c r="A1998" i="1"/>
  <c r="X1997" i="1"/>
  <c r="K1997" i="1"/>
  <c r="AB2002" i="1"/>
  <c r="T1977" i="1"/>
  <c r="AF1977" i="1" s="1"/>
  <c r="S1978" i="1"/>
  <c r="AC1981" i="1"/>
  <c r="AE1981" i="1" s="1"/>
  <c r="G1981" i="1"/>
  <c r="O1980" i="1" l="1"/>
  <c r="R1980" i="1" s="1"/>
  <c r="AC1982" i="1"/>
  <c r="AE1982" i="1" s="1"/>
  <c r="G1982" i="1"/>
  <c r="X1998" i="1"/>
  <c r="K1998" i="1"/>
  <c r="A1999" i="1"/>
  <c r="T1978" i="1"/>
  <c r="AF1978" i="1" s="1"/>
  <c r="S1979" i="1"/>
  <c r="M1983" i="1"/>
  <c r="N1983" i="1" s="1"/>
  <c r="P1983" i="1"/>
  <c r="Q1983" i="1"/>
  <c r="L1984" i="1"/>
  <c r="F1981" i="1"/>
  <c r="O1981" i="1" s="1"/>
  <c r="R1981" i="1" s="1"/>
  <c r="AB2003" i="1"/>
  <c r="I1998" i="1"/>
  <c r="H1998" i="1" s="1"/>
  <c r="Y1997" i="1"/>
  <c r="C1998" i="1"/>
  <c r="AJ1998" i="1"/>
  <c r="Z1997" i="1"/>
  <c r="AA1997" i="1" s="1"/>
  <c r="AH1997" i="1" s="1"/>
  <c r="J1981" i="1" l="1"/>
  <c r="M1984" i="1"/>
  <c r="N1984" i="1" s="1"/>
  <c r="L1985" i="1"/>
  <c r="T1979" i="1"/>
  <c r="AF1979" i="1" s="1"/>
  <c r="S1980" i="1"/>
  <c r="Z1998" i="1"/>
  <c r="AA1998" i="1" s="1"/>
  <c r="AH1998" i="1" s="1"/>
  <c r="I1999" i="1"/>
  <c r="H1999" i="1" s="1"/>
  <c r="Y1998" i="1"/>
  <c r="C1999" i="1"/>
  <c r="AJ1999" i="1"/>
  <c r="AB2004" i="1"/>
  <c r="X1999" i="1"/>
  <c r="A2000" i="1"/>
  <c r="K1999" i="1"/>
  <c r="F1982" i="1"/>
  <c r="O1982" i="1" s="1"/>
  <c r="R1982" i="1" s="1"/>
  <c r="AC1983" i="1"/>
  <c r="AE1983" i="1" s="1"/>
  <c r="G1983" i="1"/>
  <c r="F1983" i="1" l="1"/>
  <c r="O1983" i="1" s="1"/>
  <c r="J1982" i="1"/>
  <c r="T1980" i="1"/>
  <c r="AF1980" i="1" s="1"/>
  <c r="S1981" i="1"/>
  <c r="Y1999" i="1"/>
  <c r="C2000" i="1"/>
  <c r="Z1999" i="1"/>
  <c r="AA1999" i="1" s="1"/>
  <c r="AH1999" i="1" s="1"/>
  <c r="AJ2000" i="1"/>
  <c r="I2000" i="1"/>
  <c r="H2000" i="1" s="1"/>
  <c r="A2001" i="1"/>
  <c r="X2000" i="1"/>
  <c r="K2000" i="1"/>
  <c r="AB2005" i="1"/>
  <c r="G1984" i="1"/>
  <c r="AC1984" i="1"/>
  <c r="AE1984" i="1" s="1"/>
  <c r="M1985" i="1"/>
  <c r="N1985" i="1" s="1"/>
  <c r="L1986" i="1"/>
  <c r="J1983" i="1" l="1"/>
  <c r="M1986" i="1"/>
  <c r="N1986" i="1" s="1"/>
  <c r="L1987" i="1"/>
  <c r="K2001" i="1"/>
  <c r="X2001" i="1"/>
  <c r="A2002" i="1"/>
  <c r="AC1985" i="1"/>
  <c r="AE1985" i="1" s="1"/>
  <c r="G1985" i="1"/>
  <c r="T1981" i="1"/>
  <c r="AF1981" i="1" s="1"/>
  <c r="S1982" i="1"/>
  <c r="F1984" i="1"/>
  <c r="J1984" i="1" s="1"/>
  <c r="R1983" i="1"/>
  <c r="P1984" i="1"/>
  <c r="AB2006" i="1"/>
  <c r="I2001" i="1"/>
  <c r="H2001" i="1" s="1"/>
  <c r="Y2000" i="1"/>
  <c r="C2001" i="1"/>
  <c r="AJ2001" i="1"/>
  <c r="Z2000" i="1"/>
  <c r="AA2000" i="1" s="1"/>
  <c r="AH2000" i="1" s="1"/>
  <c r="O1984" i="1" l="1"/>
  <c r="T1982" i="1"/>
  <c r="AF1982" i="1" s="1"/>
  <c r="S1983" i="1"/>
  <c r="A2003" i="1"/>
  <c r="X2002" i="1"/>
  <c r="K2002" i="1"/>
  <c r="AB2007" i="1"/>
  <c r="F1985" i="1"/>
  <c r="J1985" i="1" s="1"/>
  <c r="Z2001" i="1"/>
  <c r="AA2001" i="1" s="1"/>
  <c r="AH2001" i="1" s="1"/>
  <c r="C2002" i="1"/>
  <c r="AJ2002" i="1"/>
  <c r="Y2001" i="1"/>
  <c r="I2002" i="1"/>
  <c r="H2002" i="1" s="1"/>
  <c r="AC1986" i="1"/>
  <c r="AE1986" i="1" s="1"/>
  <c r="G1986" i="1"/>
  <c r="Q1984" i="1"/>
  <c r="Q1985" i="1" s="1"/>
  <c r="Q1986" i="1" s="1"/>
  <c r="Q1987" i="1" s="1"/>
  <c r="P1985" i="1"/>
  <c r="P1986" i="1" s="1"/>
  <c r="P1987" i="1" s="1"/>
  <c r="M1987" i="1"/>
  <c r="N1987" i="1" s="1"/>
  <c r="L1988" i="1"/>
  <c r="M1988" i="1" l="1"/>
  <c r="N1988" i="1" s="1"/>
  <c r="P1988" i="1"/>
  <c r="Q1988" i="1"/>
  <c r="L1989" i="1"/>
  <c r="T1983" i="1"/>
  <c r="S1984" i="1"/>
  <c r="AB2008" i="1"/>
  <c r="F1986" i="1"/>
  <c r="J1986" i="1" s="1"/>
  <c r="O1985" i="1"/>
  <c r="R1985" i="1" s="1"/>
  <c r="C2003" i="1"/>
  <c r="Z2002" i="1"/>
  <c r="AA2002" i="1" s="1"/>
  <c r="AH2002" i="1" s="1"/>
  <c r="AJ2003" i="1"/>
  <c r="I2003" i="1"/>
  <c r="H2003" i="1" s="1"/>
  <c r="Y2002" i="1"/>
  <c r="R1984" i="1"/>
  <c r="AC1987" i="1"/>
  <c r="AE1987" i="1" s="1"/>
  <c r="G1987" i="1"/>
  <c r="A2004" i="1"/>
  <c r="X2003" i="1"/>
  <c r="K2003" i="1"/>
  <c r="Y2003" i="1" l="1"/>
  <c r="C2004" i="1"/>
  <c r="AJ2004" i="1"/>
  <c r="Z2003" i="1"/>
  <c r="AA2003" i="1" s="1"/>
  <c r="AH2003" i="1" s="1"/>
  <c r="I2004" i="1"/>
  <c r="H2004" i="1" s="1"/>
  <c r="O1986" i="1"/>
  <c r="R1986" i="1" s="1"/>
  <c r="AB2009" i="1"/>
  <c r="A2005" i="1"/>
  <c r="X2004" i="1"/>
  <c r="K2004" i="1"/>
  <c r="AC1988" i="1"/>
  <c r="AE1988" i="1" s="1"/>
  <c r="G1988" i="1"/>
  <c r="T1984" i="1"/>
  <c r="AF1984" i="1" s="1"/>
  <c r="S1985" i="1"/>
  <c r="F1987" i="1"/>
  <c r="J1987" i="1" s="1"/>
  <c r="AF1983" i="1"/>
  <c r="AA1983" i="1"/>
  <c r="M1989" i="1"/>
  <c r="N1989" i="1" s="1"/>
  <c r="P1989" i="1"/>
  <c r="Q1989" i="1"/>
  <c r="L1990" i="1"/>
  <c r="AH1983" i="1" l="1"/>
  <c r="O1987" i="1"/>
  <c r="R1987" i="1" s="1"/>
  <c r="F1988" i="1"/>
  <c r="O1988" i="1" s="1"/>
  <c r="R1988" i="1" s="1"/>
  <c r="AJ2005" i="1"/>
  <c r="Y2004" i="1"/>
  <c r="I2005" i="1"/>
  <c r="H2005" i="1" s="1"/>
  <c r="Z2004" i="1"/>
  <c r="AA2004" i="1" s="1"/>
  <c r="AH2004" i="1" s="1"/>
  <c r="C2005" i="1"/>
  <c r="K2005" i="1"/>
  <c r="X2005" i="1"/>
  <c r="A2006" i="1"/>
  <c r="M1990" i="1"/>
  <c r="N1990" i="1" s="1"/>
  <c r="P1990" i="1"/>
  <c r="Q1990" i="1"/>
  <c r="L1991" i="1"/>
  <c r="T1985" i="1"/>
  <c r="AF1985" i="1" s="1"/>
  <c r="S1986" i="1"/>
  <c r="AB2010" i="1"/>
  <c r="AC1989" i="1"/>
  <c r="AE1989" i="1" s="1"/>
  <c r="G1989" i="1"/>
  <c r="J1988" i="1" l="1"/>
  <c r="M1991" i="1"/>
  <c r="N1991" i="1" s="1"/>
  <c r="P1991" i="1"/>
  <c r="Q1991" i="1"/>
  <c r="L1992" i="1"/>
  <c r="A2007" i="1"/>
  <c r="X2006" i="1"/>
  <c r="K2006" i="1"/>
  <c r="AB2011" i="1"/>
  <c r="Z2005" i="1"/>
  <c r="AA2005" i="1" s="1"/>
  <c r="AH2005" i="1" s="1"/>
  <c r="I2006" i="1"/>
  <c r="H2006" i="1" s="1"/>
  <c r="Y2005" i="1"/>
  <c r="C2006" i="1"/>
  <c r="AJ2006" i="1"/>
  <c r="F1989" i="1"/>
  <c r="J1989" i="1" s="1"/>
  <c r="T1986" i="1"/>
  <c r="AF1986" i="1" s="1"/>
  <c r="S1987" i="1"/>
  <c r="AC1990" i="1"/>
  <c r="AE1990" i="1" s="1"/>
  <c r="G1990" i="1"/>
  <c r="O1989" i="1" l="1"/>
  <c r="R1989" i="1" s="1"/>
  <c r="F1990" i="1"/>
  <c r="J1990" i="1" s="1"/>
  <c r="Z2006" i="1"/>
  <c r="AA2006" i="1" s="1"/>
  <c r="AH2006" i="1" s="1"/>
  <c r="C2007" i="1"/>
  <c r="AJ2007" i="1"/>
  <c r="Y2006" i="1"/>
  <c r="I2007" i="1"/>
  <c r="H2007" i="1" s="1"/>
  <c r="AC1991" i="1"/>
  <c r="AE1991" i="1" s="1"/>
  <c r="G1991" i="1"/>
  <c r="X2007" i="1"/>
  <c r="K2007" i="1"/>
  <c r="A2008" i="1"/>
  <c r="T1987" i="1"/>
  <c r="AF1987" i="1" s="1"/>
  <c r="S1988" i="1"/>
  <c r="AB2012" i="1"/>
  <c r="M1992" i="1"/>
  <c r="N1992" i="1" s="1"/>
  <c r="P1992" i="1"/>
  <c r="Q1992" i="1"/>
  <c r="L1993" i="1"/>
  <c r="Y2007" i="1" l="1"/>
  <c r="I2008" i="1"/>
  <c r="H2008" i="1" s="1"/>
  <c r="Z2007" i="1"/>
  <c r="AA2007" i="1" s="1"/>
  <c r="AH2007" i="1" s="1"/>
  <c r="C2008" i="1"/>
  <c r="AJ2008" i="1"/>
  <c r="AC1992" i="1"/>
  <c r="AE1992" i="1" s="1"/>
  <c r="G1992" i="1"/>
  <c r="X2008" i="1"/>
  <c r="K2008" i="1"/>
  <c r="A2009" i="1"/>
  <c r="F1991" i="1"/>
  <c r="J1991" i="1" s="1"/>
  <c r="AB2013" i="1"/>
  <c r="O1990" i="1"/>
  <c r="R1990" i="1" s="1"/>
  <c r="M1993" i="1"/>
  <c r="N1993" i="1" s="1"/>
  <c r="P1993" i="1"/>
  <c r="Q1993" i="1"/>
  <c r="L1994" i="1"/>
  <c r="T1988" i="1"/>
  <c r="AF1988" i="1" s="1"/>
  <c r="S1989" i="1"/>
  <c r="O1991" i="1" l="1"/>
  <c r="R1991" i="1" s="1"/>
  <c r="AC1993" i="1"/>
  <c r="AE1993" i="1" s="1"/>
  <c r="G1993" i="1"/>
  <c r="AB2014" i="1"/>
  <c r="M1994" i="1"/>
  <c r="N1994" i="1" s="1"/>
  <c r="P1994" i="1"/>
  <c r="Q1994" i="1"/>
  <c r="L1995" i="1"/>
  <c r="I2009" i="1"/>
  <c r="H2009" i="1" s="1"/>
  <c r="Y2008" i="1"/>
  <c r="C2009" i="1"/>
  <c r="Z2008" i="1"/>
  <c r="AA2008" i="1" s="1"/>
  <c r="AH2008" i="1" s="1"/>
  <c r="AJ2009" i="1"/>
  <c r="T1989" i="1"/>
  <c r="AF1989" i="1" s="1"/>
  <c r="S1990" i="1"/>
  <c r="X2009" i="1"/>
  <c r="K2009" i="1"/>
  <c r="A2010" i="1"/>
  <c r="F1992" i="1"/>
  <c r="O1992" i="1" s="1"/>
  <c r="R1992" i="1" s="1"/>
  <c r="J1992" i="1" l="1"/>
  <c r="K2010" i="1"/>
  <c r="A2011" i="1"/>
  <c r="X2010" i="1"/>
  <c r="M1995" i="1"/>
  <c r="N1995" i="1" s="1"/>
  <c r="P1995" i="1"/>
  <c r="Q1995" i="1"/>
  <c r="L1996" i="1"/>
  <c r="T1990" i="1"/>
  <c r="AF1990" i="1" s="1"/>
  <c r="S1991" i="1"/>
  <c r="AB2015" i="1"/>
  <c r="Z2009" i="1"/>
  <c r="AA2009" i="1" s="1"/>
  <c r="AH2009" i="1" s="1"/>
  <c r="I2010" i="1"/>
  <c r="H2010" i="1" s="1"/>
  <c r="Y2009" i="1"/>
  <c r="C2010" i="1"/>
  <c r="AJ2010" i="1"/>
  <c r="F1993" i="1"/>
  <c r="O1993" i="1" s="1"/>
  <c r="R1993" i="1" s="1"/>
  <c r="AC1994" i="1"/>
  <c r="AE1994" i="1" s="1"/>
  <c r="G1994" i="1"/>
  <c r="J1993" i="1" l="1"/>
  <c r="F1994" i="1"/>
  <c r="J1994" i="1" s="1"/>
  <c r="AB2016" i="1"/>
  <c r="T1991" i="1"/>
  <c r="AF1991" i="1" s="1"/>
  <c r="S1992" i="1"/>
  <c r="Y2010" i="1"/>
  <c r="C2011" i="1"/>
  <c r="Z2010" i="1"/>
  <c r="AA2010" i="1" s="1"/>
  <c r="AH2010" i="1" s="1"/>
  <c r="AJ2011" i="1"/>
  <c r="I2011" i="1"/>
  <c r="H2011" i="1" s="1"/>
  <c r="AC1995" i="1"/>
  <c r="AE1995" i="1" s="1"/>
  <c r="G1995" i="1"/>
  <c r="K2011" i="1"/>
  <c r="A2012" i="1"/>
  <c r="X2011" i="1"/>
  <c r="M1996" i="1"/>
  <c r="N1996" i="1" s="1"/>
  <c r="P1996" i="1"/>
  <c r="Q1996" i="1"/>
  <c r="L1997" i="1"/>
  <c r="AC1996" i="1" l="1"/>
  <c r="AE1996" i="1" s="1"/>
  <c r="G1996" i="1"/>
  <c r="K2012" i="1"/>
  <c r="A2013" i="1"/>
  <c r="X2012" i="1"/>
  <c r="O1994" i="1"/>
  <c r="R1994" i="1" s="1"/>
  <c r="M1997" i="1"/>
  <c r="N1997" i="1" s="1"/>
  <c r="P1997" i="1"/>
  <c r="Q1997" i="1"/>
  <c r="L1998" i="1"/>
  <c r="F1995" i="1"/>
  <c r="O1995" i="1" s="1"/>
  <c r="R1995" i="1" s="1"/>
  <c r="T1992" i="1"/>
  <c r="AF1992" i="1" s="1"/>
  <c r="S1993" i="1"/>
  <c r="AB2017" i="1"/>
  <c r="Y2011" i="1"/>
  <c r="I2012" i="1"/>
  <c r="H2012" i="1" s="1"/>
  <c r="Z2011" i="1"/>
  <c r="AA2011" i="1" s="1"/>
  <c r="AH2011" i="1" s="1"/>
  <c r="C2012" i="1"/>
  <c r="AJ2012" i="1"/>
  <c r="J1995" i="1" l="1"/>
  <c r="T1993" i="1"/>
  <c r="AF1993" i="1" s="1"/>
  <c r="S1994" i="1"/>
  <c r="M1998" i="1"/>
  <c r="N1998" i="1" s="1"/>
  <c r="P1998" i="1"/>
  <c r="Q1998" i="1"/>
  <c r="L1999" i="1"/>
  <c r="F1996" i="1"/>
  <c r="O1996" i="1" s="1"/>
  <c r="R1996" i="1" s="1"/>
  <c r="Z2012" i="1"/>
  <c r="AA2012" i="1" s="1"/>
  <c r="AH2012" i="1" s="1"/>
  <c r="I2013" i="1"/>
  <c r="H2013" i="1" s="1"/>
  <c r="C2013" i="1"/>
  <c r="Y2012" i="1"/>
  <c r="AJ2013" i="1"/>
  <c r="AB2018" i="1"/>
  <c r="A2014" i="1"/>
  <c r="X2013" i="1"/>
  <c r="K2013" i="1"/>
  <c r="AC1997" i="1"/>
  <c r="AE1997" i="1" s="1"/>
  <c r="G1997" i="1"/>
  <c r="Z2013" i="1" l="1"/>
  <c r="Y2013" i="1"/>
  <c r="C2014" i="1"/>
  <c r="AJ2014" i="1"/>
  <c r="I2014" i="1"/>
  <c r="H2014" i="1" s="1"/>
  <c r="A2015" i="1"/>
  <c r="X2014" i="1"/>
  <c r="K2014" i="1"/>
  <c r="M1999" i="1"/>
  <c r="N1999" i="1" s="1"/>
  <c r="P1999" i="1"/>
  <c r="Q1999" i="1"/>
  <c r="L2000" i="1"/>
  <c r="T1994" i="1"/>
  <c r="AF1994" i="1" s="1"/>
  <c r="S1995" i="1"/>
  <c r="F1997" i="1"/>
  <c r="J1997" i="1" s="1"/>
  <c r="AB2019" i="1"/>
  <c r="J1996" i="1"/>
  <c r="AC1998" i="1"/>
  <c r="AE1998" i="1" s="1"/>
  <c r="G1998" i="1"/>
  <c r="O1997" i="1" l="1"/>
  <c r="R1997" i="1" s="1"/>
  <c r="AC1999" i="1"/>
  <c r="AE1999" i="1" s="1"/>
  <c r="G1999" i="1"/>
  <c r="A2016" i="1"/>
  <c r="X2015" i="1"/>
  <c r="K2015" i="1"/>
  <c r="F1998" i="1"/>
  <c r="J1998" i="1" s="1"/>
  <c r="M2000" i="1"/>
  <c r="N2000" i="1" s="1"/>
  <c r="P2000" i="1"/>
  <c r="Q2000" i="1"/>
  <c r="L2001" i="1"/>
  <c r="AB2020" i="1"/>
  <c r="T1995" i="1"/>
  <c r="AF1995" i="1" s="1"/>
  <c r="S1996" i="1"/>
  <c r="Z2014" i="1"/>
  <c r="AA2014" i="1" s="1"/>
  <c r="AH2014" i="1" s="1"/>
  <c r="C2015" i="1"/>
  <c r="AJ2015" i="1"/>
  <c r="Y2014" i="1"/>
  <c r="I2015" i="1"/>
  <c r="H2015" i="1" s="1"/>
  <c r="O1998" i="1" l="1"/>
  <c r="R1998" i="1" s="1"/>
  <c r="C2016" i="1"/>
  <c r="Y2015" i="1"/>
  <c r="AJ2016" i="1"/>
  <c r="Z2015" i="1"/>
  <c r="AA2015" i="1" s="1"/>
  <c r="AH2015" i="1" s="1"/>
  <c r="I2016" i="1"/>
  <c r="H2016" i="1" s="1"/>
  <c r="T1996" i="1"/>
  <c r="AF1996" i="1" s="1"/>
  <c r="S1997" i="1"/>
  <c r="AB2021" i="1"/>
  <c r="K2016" i="1"/>
  <c r="X2016" i="1"/>
  <c r="A2017" i="1"/>
  <c r="AC2000" i="1"/>
  <c r="AE2000" i="1" s="1"/>
  <c r="G2000" i="1"/>
  <c r="F1999" i="1"/>
  <c r="O1999" i="1" s="1"/>
  <c r="R1999" i="1" s="1"/>
  <c r="M2001" i="1"/>
  <c r="N2001" i="1" s="1"/>
  <c r="P2001" i="1"/>
  <c r="Q2001" i="1"/>
  <c r="L2002" i="1"/>
  <c r="J1999" i="1" l="1"/>
  <c r="X2017" i="1"/>
  <c r="K2017" i="1"/>
  <c r="A2018" i="1"/>
  <c r="F2000" i="1"/>
  <c r="J2000" i="1" s="1"/>
  <c r="Z2016" i="1"/>
  <c r="AA2016" i="1" s="1"/>
  <c r="AH2016" i="1" s="1"/>
  <c r="I2017" i="1"/>
  <c r="H2017" i="1" s="1"/>
  <c r="Y2016" i="1"/>
  <c r="C2017" i="1"/>
  <c r="AJ2017" i="1"/>
  <c r="AB2022" i="1"/>
  <c r="T1997" i="1"/>
  <c r="AF1997" i="1" s="1"/>
  <c r="S1998" i="1"/>
  <c r="AC2001" i="1"/>
  <c r="AE2001" i="1" s="1"/>
  <c r="G2001" i="1"/>
  <c r="M2002" i="1"/>
  <c r="N2002" i="1" s="1"/>
  <c r="P2002" i="1"/>
  <c r="Q2002" i="1"/>
  <c r="L2003" i="1"/>
  <c r="AJ2018" i="1" l="1"/>
  <c r="Z2017" i="1"/>
  <c r="AA2017" i="1" s="1"/>
  <c r="AH2017" i="1" s="1"/>
  <c r="I2018" i="1"/>
  <c r="H2018" i="1" s="1"/>
  <c r="Y2017" i="1"/>
  <c r="C2018" i="1"/>
  <c r="AC2002" i="1"/>
  <c r="AE2002" i="1" s="1"/>
  <c r="G2002" i="1"/>
  <c r="M2003" i="1"/>
  <c r="N2003" i="1" s="1"/>
  <c r="P2003" i="1"/>
  <c r="Q2003" i="1"/>
  <c r="L2004" i="1"/>
  <c r="F2001" i="1"/>
  <c r="O2001" i="1" s="1"/>
  <c r="R2001" i="1" s="1"/>
  <c r="T1998" i="1"/>
  <c r="AF1998" i="1" s="1"/>
  <c r="S1999" i="1"/>
  <c r="O2000" i="1"/>
  <c r="R2000" i="1" s="1"/>
  <c r="AB2023" i="1"/>
  <c r="X2018" i="1"/>
  <c r="K2018" i="1"/>
  <c r="A2019" i="1"/>
  <c r="Y2018" i="1" l="1"/>
  <c r="C2019" i="1"/>
  <c r="Z2018" i="1"/>
  <c r="AA2018" i="1" s="1"/>
  <c r="AH2018" i="1" s="1"/>
  <c r="AJ2019" i="1"/>
  <c r="I2019" i="1"/>
  <c r="H2019" i="1" s="1"/>
  <c r="J2001" i="1"/>
  <c r="AC2003" i="1"/>
  <c r="AE2003" i="1" s="1"/>
  <c r="G2003" i="1"/>
  <c r="T1999" i="1"/>
  <c r="AF1999" i="1" s="1"/>
  <c r="S2000" i="1"/>
  <c r="M2004" i="1"/>
  <c r="N2004" i="1" s="1"/>
  <c r="P2004" i="1"/>
  <c r="Q2004" i="1"/>
  <c r="L2005" i="1"/>
  <c r="F2002" i="1"/>
  <c r="J2002" i="1" s="1"/>
  <c r="X2019" i="1"/>
  <c r="K2019" i="1"/>
  <c r="A2020" i="1"/>
  <c r="AB2024" i="1"/>
  <c r="O2002" i="1" l="1"/>
  <c r="R2002" i="1" s="1"/>
  <c r="F2003" i="1"/>
  <c r="O2003" i="1" s="1"/>
  <c r="R2003" i="1" s="1"/>
  <c r="AC2004" i="1"/>
  <c r="AE2004" i="1" s="1"/>
  <c r="G2004" i="1"/>
  <c r="Y2019" i="1"/>
  <c r="C2020" i="1"/>
  <c r="AJ2020" i="1"/>
  <c r="I2020" i="1"/>
  <c r="H2020" i="1" s="1"/>
  <c r="Z2019" i="1"/>
  <c r="AA2019" i="1" s="1"/>
  <c r="AH2019" i="1" s="1"/>
  <c r="M2005" i="1"/>
  <c r="N2005" i="1" s="1"/>
  <c r="P2005" i="1"/>
  <c r="Q2005" i="1"/>
  <c r="L2006" i="1"/>
  <c r="X2020" i="1"/>
  <c r="K2020" i="1"/>
  <c r="A2021" i="1"/>
  <c r="AB2025" i="1"/>
  <c r="T2000" i="1"/>
  <c r="AF2000" i="1" s="1"/>
  <c r="S2001" i="1"/>
  <c r="Z2020" i="1" l="1"/>
  <c r="AA2020" i="1" s="1"/>
  <c r="AH2020" i="1" s="1"/>
  <c r="C2021" i="1"/>
  <c r="Y2020" i="1"/>
  <c r="AJ2021" i="1"/>
  <c r="I2021" i="1"/>
  <c r="H2021" i="1" s="1"/>
  <c r="T2001" i="1"/>
  <c r="AF2001" i="1" s="1"/>
  <c r="S2002" i="1"/>
  <c r="M2006" i="1"/>
  <c r="N2006" i="1" s="1"/>
  <c r="P2006" i="1"/>
  <c r="Q2006" i="1"/>
  <c r="L2007" i="1"/>
  <c r="J2003" i="1"/>
  <c r="AB2026" i="1"/>
  <c r="K2021" i="1"/>
  <c r="X2021" i="1"/>
  <c r="A2022" i="1"/>
  <c r="F2004" i="1"/>
  <c r="O2004" i="1" s="1"/>
  <c r="R2004" i="1" s="1"/>
  <c r="AC2005" i="1"/>
  <c r="AE2005" i="1" s="1"/>
  <c r="G2005" i="1"/>
  <c r="J2004" i="1" l="1"/>
  <c r="M2007" i="1"/>
  <c r="N2007" i="1" s="1"/>
  <c r="P2007" i="1"/>
  <c r="Q2007" i="1"/>
  <c r="L2008" i="1"/>
  <c r="T2002" i="1"/>
  <c r="AF2002" i="1" s="1"/>
  <c r="S2003" i="1"/>
  <c r="F2005" i="1"/>
  <c r="O2005" i="1" s="1"/>
  <c r="R2005" i="1" s="1"/>
  <c r="A2023" i="1"/>
  <c r="X2022" i="1"/>
  <c r="K2022" i="1"/>
  <c r="AJ2022" i="1"/>
  <c r="Z2021" i="1"/>
  <c r="AA2021" i="1" s="1"/>
  <c r="AH2021" i="1" s="1"/>
  <c r="I2022" i="1"/>
  <c r="H2022" i="1" s="1"/>
  <c r="C2022" i="1"/>
  <c r="Y2021" i="1"/>
  <c r="AB2027" i="1"/>
  <c r="AC2006" i="1"/>
  <c r="AE2006" i="1" s="1"/>
  <c r="G2006" i="1"/>
  <c r="J2005" i="1" l="1"/>
  <c r="T2003" i="1"/>
  <c r="AF2003" i="1" s="1"/>
  <c r="S2004" i="1"/>
  <c r="AC2007" i="1"/>
  <c r="AE2007" i="1" s="1"/>
  <c r="G2007" i="1"/>
  <c r="AB2028" i="1"/>
  <c r="M2008" i="1"/>
  <c r="N2008" i="1" s="1"/>
  <c r="P2008" i="1"/>
  <c r="Q2008" i="1"/>
  <c r="L2009" i="1"/>
  <c r="X2023" i="1"/>
  <c r="K2023" i="1"/>
  <c r="A2024" i="1"/>
  <c r="F2006" i="1"/>
  <c r="J2006" i="1" s="1"/>
  <c r="Y2022" i="1"/>
  <c r="I2023" i="1"/>
  <c r="H2023" i="1" s="1"/>
  <c r="Z2022" i="1"/>
  <c r="AA2022" i="1" s="1"/>
  <c r="AH2022" i="1" s="1"/>
  <c r="C2023" i="1"/>
  <c r="AJ2023" i="1"/>
  <c r="O2006" i="1" l="1"/>
  <c r="R2006" i="1" s="1"/>
  <c r="T2004" i="1"/>
  <c r="AF2004" i="1" s="1"/>
  <c r="S2005" i="1"/>
  <c r="Y2023" i="1"/>
  <c r="C2024" i="1"/>
  <c r="AJ2024" i="1"/>
  <c r="Z2023" i="1"/>
  <c r="AA2023" i="1" s="1"/>
  <c r="AH2023" i="1" s="1"/>
  <c r="I2024" i="1"/>
  <c r="H2024" i="1" s="1"/>
  <c r="AB2029" i="1"/>
  <c r="AC2008" i="1"/>
  <c r="AE2008" i="1" s="1"/>
  <c r="G2008" i="1"/>
  <c r="F2007" i="1"/>
  <c r="J2007" i="1" s="1"/>
  <c r="K2024" i="1"/>
  <c r="A2025" i="1"/>
  <c r="X2024" i="1"/>
  <c r="M2009" i="1"/>
  <c r="N2009" i="1" s="1"/>
  <c r="P2009" i="1"/>
  <c r="Q2009" i="1"/>
  <c r="L2010" i="1"/>
  <c r="O2007" i="1" l="1"/>
  <c r="R2007" i="1" s="1"/>
  <c r="M2010" i="1"/>
  <c r="N2010" i="1" s="1"/>
  <c r="P2010" i="1"/>
  <c r="Q2010" i="1"/>
  <c r="L2011" i="1"/>
  <c r="Y2024" i="1"/>
  <c r="I2025" i="1"/>
  <c r="H2025" i="1" s="1"/>
  <c r="Z2024" i="1"/>
  <c r="AA2024" i="1" s="1"/>
  <c r="AH2024" i="1" s="1"/>
  <c r="C2025" i="1"/>
  <c r="AJ2025" i="1"/>
  <c r="K2025" i="1"/>
  <c r="X2025" i="1"/>
  <c r="A2026" i="1"/>
  <c r="AB2030" i="1"/>
  <c r="T2005" i="1"/>
  <c r="AF2005" i="1" s="1"/>
  <c r="S2006" i="1"/>
  <c r="AC2009" i="1"/>
  <c r="AE2009" i="1" s="1"/>
  <c r="G2009" i="1"/>
  <c r="F2008" i="1"/>
  <c r="O2008" i="1" s="1"/>
  <c r="R2008" i="1" s="1"/>
  <c r="J2008" i="1" l="1"/>
  <c r="AC2010" i="1"/>
  <c r="AE2010" i="1" s="1"/>
  <c r="G2010" i="1"/>
  <c r="AJ2026" i="1"/>
  <c r="Y2025" i="1"/>
  <c r="I2026" i="1"/>
  <c r="H2026" i="1" s="1"/>
  <c r="Z2025" i="1"/>
  <c r="AA2025" i="1" s="1"/>
  <c r="AH2025" i="1" s="1"/>
  <c r="C2026" i="1"/>
  <c r="AB2031" i="1"/>
  <c r="M2011" i="1"/>
  <c r="N2011" i="1" s="1"/>
  <c r="P2011" i="1"/>
  <c r="Q2011" i="1"/>
  <c r="L2012" i="1"/>
  <c r="F2009" i="1"/>
  <c r="J2009" i="1" s="1"/>
  <c r="T2006" i="1"/>
  <c r="AF2006" i="1" s="1"/>
  <c r="S2007" i="1"/>
  <c r="K2026" i="1"/>
  <c r="A2027" i="1"/>
  <c r="X2026" i="1"/>
  <c r="AC2011" i="1" l="1"/>
  <c r="AE2011" i="1" s="1"/>
  <c r="G2011" i="1"/>
  <c r="M2012" i="1"/>
  <c r="N2012" i="1" s="1"/>
  <c r="P2012" i="1"/>
  <c r="Q2012" i="1"/>
  <c r="L2013" i="1"/>
  <c r="AB2032" i="1"/>
  <c r="F2010" i="1"/>
  <c r="O2010" i="1" s="1"/>
  <c r="R2010" i="1" s="1"/>
  <c r="Y2026" i="1"/>
  <c r="AJ2027" i="1"/>
  <c r="I2027" i="1"/>
  <c r="H2027" i="1" s="1"/>
  <c r="Z2026" i="1"/>
  <c r="AA2026" i="1" s="1"/>
  <c r="AH2026" i="1" s="1"/>
  <c r="C2027" i="1"/>
  <c r="T2007" i="1"/>
  <c r="AF2007" i="1" s="1"/>
  <c r="S2008" i="1"/>
  <c r="O2009" i="1"/>
  <c r="R2009" i="1" s="1"/>
  <c r="K2027" i="1"/>
  <c r="A2028" i="1"/>
  <c r="X2027" i="1"/>
  <c r="J2010" i="1" l="1"/>
  <c r="AB2033" i="1"/>
  <c r="AC2012" i="1"/>
  <c r="AE2012" i="1" s="1"/>
  <c r="G2012" i="1"/>
  <c r="F2011" i="1"/>
  <c r="J2011" i="1" s="1"/>
  <c r="C2028" i="1"/>
  <c r="AJ2028" i="1"/>
  <c r="Y2027" i="1"/>
  <c r="I2028" i="1"/>
  <c r="H2028" i="1" s="1"/>
  <c r="Z2027" i="1"/>
  <c r="AA2027" i="1" s="1"/>
  <c r="AH2027" i="1" s="1"/>
  <c r="K2028" i="1"/>
  <c r="X2028" i="1"/>
  <c r="A2029" i="1"/>
  <c r="T2008" i="1"/>
  <c r="AF2008" i="1" s="1"/>
  <c r="S2009" i="1"/>
  <c r="M2013" i="1"/>
  <c r="N2013" i="1" s="1"/>
  <c r="P2013" i="1"/>
  <c r="Q2013" i="1"/>
  <c r="L2014" i="1"/>
  <c r="O2011" i="1" l="1"/>
  <c r="R2011" i="1" s="1"/>
  <c r="AC2013" i="1"/>
  <c r="AE2013" i="1" s="1"/>
  <c r="G2013" i="1"/>
  <c r="T2009" i="1"/>
  <c r="AF2009" i="1" s="1"/>
  <c r="S2010" i="1"/>
  <c r="F2012" i="1"/>
  <c r="O2012" i="1" s="1"/>
  <c r="R2012" i="1" s="1"/>
  <c r="X2029" i="1"/>
  <c r="K2029" i="1"/>
  <c r="A2030" i="1"/>
  <c r="M2014" i="1"/>
  <c r="N2014" i="1" s="1"/>
  <c r="L2015" i="1"/>
  <c r="C2029" i="1"/>
  <c r="Z2028" i="1"/>
  <c r="AA2028" i="1" s="1"/>
  <c r="AH2028" i="1" s="1"/>
  <c r="AJ2029" i="1"/>
  <c r="I2029" i="1"/>
  <c r="H2029" i="1" s="1"/>
  <c r="Y2028" i="1"/>
  <c r="AB2034" i="1"/>
  <c r="T2010" i="1" l="1"/>
  <c r="AF2010" i="1" s="1"/>
  <c r="S2011" i="1"/>
  <c r="Y2029" i="1"/>
  <c r="C2030" i="1"/>
  <c r="Z2029" i="1"/>
  <c r="AA2029" i="1" s="1"/>
  <c r="AH2029" i="1" s="1"/>
  <c r="AJ2030" i="1"/>
  <c r="I2030" i="1"/>
  <c r="H2030" i="1" s="1"/>
  <c r="G2014" i="1"/>
  <c r="AC2014" i="1"/>
  <c r="AE2014" i="1" s="1"/>
  <c r="X2030" i="1"/>
  <c r="K2030" i="1"/>
  <c r="A2031" i="1"/>
  <c r="J2012" i="1"/>
  <c r="F2013" i="1"/>
  <c r="O2013" i="1" s="1"/>
  <c r="AB2035" i="1"/>
  <c r="M2015" i="1"/>
  <c r="N2015" i="1" s="1"/>
  <c r="L2016" i="1"/>
  <c r="J2013" i="1" l="1"/>
  <c r="AC2015" i="1"/>
  <c r="AE2015" i="1" s="1"/>
  <c r="G2015" i="1"/>
  <c r="R2013" i="1"/>
  <c r="P2014" i="1"/>
  <c r="A2032" i="1"/>
  <c r="X2031" i="1"/>
  <c r="K2031" i="1"/>
  <c r="F2014" i="1"/>
  <c r="J2014" i="1" s="1"/>
  <c r="M2016" i="1"/>
  <c r="N2016" i="1" s="1"/>
  <c r="L2017" i="1"/>
  <c r="T2011" i="1"/>
  <c r="AF2011" i="1" s="1"/>
  <c r="S2012" i="1"/>
  <c r="AB2036" i="1"/>
  <c r="Y2030" i="1"/>
  <c r="Z2030" i="1"/>
  <c r="AA2030" i="1" s="1"/>
  <c r="AH2030" i="1" s="1"/>
  <c r="C2031" i="1"/>
  <c r="AJ2031" i="1"/>
  <c r="I2031" i="1"/>
  <c r="H2031" i="1" s="1"/>
  <c r="AB2037" i="1" l="1"/>
  <c r="X2032" i="1"/>
  <c r="K2032" i="1"/>
  <c r="A2033" i="1"/>
  <c r="T2012" i="1"/>
  <c r="AF2012" i="1" s="1"/>
  <c r="S2013" i="1"/>
  <c r="Q2014" i="1"/>
  <c r="Q2015" i="1" s="1"/>
  <c r="Q2016" i="1" s="1"/>
  <c r="Q2017" i="1" s="1"/>
  <c r="P2015" i="1"/>
  <c r="P2016" i="1" s="1"/>
  <c r="P2017" i="1" s="1"/>
  <c r="AC2016" i="1"/>
  <c r="AE2016" i="1" s="1"/>
  <c r="G2016" i="1"/>
  <c r="O2014" i="1"/>
  <c r="M2017" i="1"/>
  <c r="N2017" i="1" s="1"/>
  <c r="L2018" i="1"/>
  <c r="I2032" i="1"/>
  <c r="H2032" i="1" s="1"/>
  <c r="Z2031" i="1"/>
  <c r="AA2031" i="1" s="1"/>
  <c r="AH2031" i="1" s="1"/>
  <c r="C2032" i="1"/>
  <c r="AJ2032" i="1"/>
  <c r="Y2031" i="1"/>
  <c r="F2015" i="1"/>
  <c r="J2015" i="1" s="1"/>
  <c r="R2014" i="1" l="1"/>
  <c r="O2015" i="1"/>
  <c r="R2015" i="1" s="1"/>
  <c r="AC2017" i="1"/>
  <c r="AE2017" i="1" s="1"/>
  <c r="G2017" i="1"/>
  <c r="F2016" i="1"/>
  <c r="O2016" i="1" s="1"/>
  <c r="R2016" i="1" s="1"/>
  <c r="M2018" i="1"/>
  <c r="N2018" i="1" s="1"/>
  <c r="P2018" i="1"/>
  <c r="Q2018" i="1"/>
  <c r="L2019" i="1"/>
  <c r="K2033" i="1"/>
  <c r="A2034" i="1"/>
  <c r="X2033" i="1"/>
  <c r="AB2038" i="1"/>
  <c r="T2013" i="1"/>
  <c r="S2014" i="1"/>
  <c r="AJ2033" i="1"/>
  <c r="I2033" i="1"/>
  <c r="H2033" i="1" s="1"/>
  <c r="Y2032" i="1"/>
  <c r="Z2032" i="1"/>
  <c r="AA2032" i="1" s="1"/>
  <c r="AH2032" i="1" s="1"/>
  <c r="C2033" i="1"/>
  <c r="J2016" i="1" l="1"/>
  <c r="AF2013" i="1"/>
  <c r="AA2013" i="1"/>
  <c r="T2014" i="1"/>
  <c r="AF2014" i="1" s="1"/>
  <c r="S2015" i="1"/>
  <c r="AB2039" i="1"/>
  <c r="AC2018" i="1"/>
  <c r="AE2018" i="1" s="1"/>
  <c r="G2018" i="1"/>
  <c r="F2017" i="1"/>
  <c r="J2017" i="1" s="1"/>
  <c r="C2034" i="1"/>
  <c r="AJ2034" i="1"/>
  <c r="Y2033" i="1"/>
  <c r="I2034" i="1"/>
  <c r="H2034" i="1" s="1"/>
  <c r="Z2033" i="1"/>
  <c r="AA2033" i="1" s="1"/>
  <c r="AH2033" i="1" s="1"/>
  <c r="X2034" i="1"/>
  <c r="K2034" i="1"/>
  <c r="A2035" i="1"/>
  <c r="M2019" i="1"/>
  <c r="N2019" i="1" s="1"/>
  <c r="P2019" i="1"/>
  <c r="Q2019" i="1"/>
  <c r="L2020" i="1"/>
  <c r="AH2013" i="1" l="1"/>
  <c r="O2017" i="1"/>
  <c r="R2017" i="1" s="1"/>
  <c r="AC2019" i="1"/>
  <c r="AE2019" i="1" s="1"/>
  <c r="G2019" i="1"/>
  <c r="I2035" i="1"/>
  <c r="H2035" i="1" s="1"/>
  <c r="Z2034" i="1"/>
  <c r="AA2034" i="1" s="1"/>
  <c r="AH2034" i="1" s="1"/>
  <c r="C2035" i="1"/>
  <c r="AJ2035" i="1"/>
  <c r="Y2034" i="1"/>
  <c r="AB2040" i="1"/>
  <c r="M2020" i="1"/>
  <c r="N2020" i="1" s="1"/>
  <c r="P2020" i="1"/>
  <c r="Q2020" i="1"/>
  <c r="L2021" i="1"/>
  <c r="X2035" i="1"/>
  <c r="K2035" i="1"/>
  <c r="A2036" i="1"/>
  <c r="F2018" i="1"/>
  <c r="O2018" i="1" s="1"/>
  <c r="R2018" i="1" s="1"/>
  <c r="T2015" i="1"/>
  <c r="AF2015" i="1" s="1"/>
  <c r="S2016" i="1"/>
  <c r="J2018" i="1" l="1"/>
  <c r="T2016" i="1"/>
  <c r="AF2016" i="1" s="1"/>
  <c r="S2017" i="1"/>
  <c r="X2036" i="1"/>
  <c r="A2037" i="1"/>
  <c r="K2036" i="1"/>
  <c r="M2021" i="1"/>
  <c r="N2021" i="1" s="1"/>
  <c r="P2021" i="1"/>
  <c r="Q2021" i="1"/>
  <c r="L2022" i="1"/>
  <c r="AB2041" i="1"/>
  <c r="F2019" i="1"/>
  <c r="J2019" i="1" s="1"/>
  <c r="C2036" i="1"/>
  <c r="AJ2036" i="1"/>
  <c r="Y2035" i="1"/>
  <c r="I2036" i="1"/>
  <c r="H2036" i="1" s="1"/>
  <c r="Z2035" i="1"/>
  <c r="AA2035" i="1" s="1"/>
  <c r="AH2035" i="1" s="1"/>
  <c r="AC2020" i="1"/>
  <c r="AE2020" i="1" s="1"/>
  <c r="G2020" i="1"/>
  <c r="O2019" i="1" l="1"/>
  <c r="R2019" i="1" s="1"/>
  <c r="AB2042" i="1"/>
  <c r="X2037" i="1"/>
  <c r="K2037" i="1"/>
  <c r="A2038" i="1"/>
  <c r="AC2021" i="1"/>
  <c r="AE2021" i="1" s="1"/>
  <c r="G2021" i="1"/>
  <c r="Z2036" i="1"/>
  <c r="AA2036" i="1" s="1"/>
  <c r="AH2036" i="1" s="1"/>
  <c r="AJ2037" i="1"/>
  <c r="I2037" i="1"/>
  <c r="H2037" i="1" s="1"/>
  <c r="Y2036" i="1"/>
  <c r="C2037" i="1"/>
  <c r="T2017" i="1"/>
  <c r="AF2017" i="1" s="1"/>
  <c r="S2018" i="1"/>
  <c r="F2020" i="1"/>
  <c r="J2020" i="1" s="1"/>
  <c r="M2022" i="1"/>
  <c r="N2022" i="1" s="1"/>
  <c r="P2022" i="1"/>
  <c r="Q2022" i="1"/>
  <c r="L2023" i="1"/>
  <c r="O2020" i="1" l="1"/>
  <c r="R2020" i="1" s="1"/>
  <c r="AB2043" i="1"/>
  <c r="AC2022" i="1"/>
  <c r="AE2022" i="1" s="1"/>
  <c r="G2022" i="1"/>
  <c r="T2018" i="1"/>
  <c r="AF2018" i="1" s="1"/>
  <c r="S2019" i="1"/>
  <c r="F2021" i="1"/>
  <c r="O2021" i="1" s="1"/>
  <c r="R2021" i="1" s="1"/>
  <c r="I2038" i="1"/>
  <c r="H2038" i="1" s="1"/>
  <c r="Y2037" i="1"/>
  <c r="Z2037" i="1"/>
  <c r="AA2037" i="1" s="1"/>
  <c r="AH2037" i="1" s="1"/>
  <c r="C2038" i="1"/>
  <c r="AJ2038" i="1"/>
  <c r="M2023" i="1"/>
  <c r="N2023" i="1" s="1"/>
  <c r="P2023" i="1"/>
  <c r="Q2023" i="1"/>
  <c r="L2024" i="1"/>
  <c r="K2038" i="1"/>
  <c r="A2039" i="1"/>
  <c r="X2038" i="1"/>
  <c r="J2021" i="1" l="1"/>
  <c r="AC2023" i="1"/>
  <c r="AE2023" i="1" s="1"/>
  <c r="G2023" i="1"/>
  <c r="T2019" i="1"/>
  <c r="AF2019" i="1" s="1"/>
  <c r="S2020" i="1"/>
  <c r="AB2044" i="1"/>
  <c r="Y2038" i="1"/>
  <c r="I2039" i="1"/>
  <c r="H2039" i="1" s="1"/>
  <c r="Z2038" i="1"/>
  <c r="AA2038" i="1" s="1"/>
  <c r="AH2038" i="1" s="1"/>
  <c r="C2039" i="1"/>
  <c r="AJ2039" i="1"/>
  <c r="M2024" i="1"/>
  <c r="N2024" i="1" s="1"/>
  <c r="P2024" i="1"/>
  <c r="Q2024" i="1"/>
  <c r="L2025" i="1"/>
  <c r="X2039" i="1"/>
  <c r="K2039" i="1"/>
  <c r="A2040" i="1"/>
  <c r="F2022" i="1"/>
  <c r="J2022" i="1" s="1"/>
  <c r="O2022" i="1" l="1"/>
  <c r="R2022" i="1" s="1"/>
  <c r="AJ2040" i="1"/>
  <c r="Y2039" i="1"/>
  <c r="I2040" i="1"/>
  <c r="H2040" i="1" s="1"/>
  <c r="Z2039" i="1"/>
  <c r="AA2039" i="1" s="1"/>
  <c r="AH2039" i="1" s="1"/>
  <c r="C2040" i="1"/>
  <c r="M2025" i="1"/>
  <c r="N2025" i="1" s="1"/>
  <c r="P2025" i="1"/>
  <c r="Q2025" i="1"/>
  <c r="L2026" i="1"/>
  <c r="T2020" i="1"/>
  <c r="AF2020" i="1" s="1"/>
  <c r="S2021" i="1"/>
  <c r="F2023" i="1"/>
  <c r="O2023" i="1" s="1"/>
  <c r="R2023" i="1" s="1"/>
  <c r="K2040" i="1"/>
  <c r="A2041" i="1"/>
  <c r="X2040" i="1"/>
  <c r="AB2045" i="1"/>
  <c r="AC2024" i="1"/>
  <c r="AE2024" i="1" s="1"/>
  <c r="G2024" i="1"/>
  <c r="J2023" i="1" l="1"/>
  <c r="F2024" i="1"/>
  <c r="O2024" i="1" s="1"/>
  <c r="R2024" i="1" s="1"/>
  <c r="Z2040" i="1"/>
  <c r="AA2040" i="1" s="1"/>
  <c r="AH2040" i="1" s="1"/>
  <c r="C2041" i="1"/>
  <c r="AJ2041" i="1"/>
  <c r="Y2040" i="1"/>
  <c r="I2041" i="1"/>
  <c r="H2041" i="1" s="1"/>
  <c r="M2026" i="1"/>
  <c r="N2026" i="1" s="1"/>
  <c r="P2026" i="1"/>
  <c r="Q2026" i="1"/>
  <c r="L2027" i="1"/>
  <c r="X2041" i="1"/>
  <c r="K2041" i="1"/>
  <c r="A2042" i="1"/>
  <c r="AB2046" i="1"/>
  <c r="T2021" i="1"/>
  <c r="S2022" i="1"/>
  <c r="AC2025" i="1"/>
  <c r="AE2025" i="1" s="1"/>
  <c r="G2025" i="1"/>
  <c r="J2024" i="1" l="1"/>
  <c r="AB2047" i="1"/>
  <c r="T2022" i="1"/>
  <c r="AF2022" i="1" s="1"/>
  <c r="S2023" i="1"/>
  <c r="X2042" i="1"/>
  <c r="K2042" i="1"/>
  <c r="A2043" i="1"/>
  <c r="AC2026" i="1"/>
  <c r="AE2026" i="1" s="1"/>
  <c r="G2026" i="1"/>
  <c r="F2025" i="1"/>
  <c r="J2025" i="1" s="1"/>
  <c r="AF2021" i="1"/>
  <c r="AF2023" i="1"/>
  <c r="AJ2042" i="1"/>
  <c r="Z2041" i="1"/>
  <c r="I2042" i="1"/>
  <c r="H2042" i="1" s="1"/>
  <c r="Y2041" i="1"/>
  <c r="C2042" i="1"/>
  <c r="M2027" i="1"/>
  <c r="N2027" i="1" s="1"/>
  <c r="P2027" i="1"/>
  <c r="Q2027" i="1"/>
  <c r="L2028" i="1"/>
  <c r="O2025" i="1" l="1"/>
  <c r="R2025" i="1" s="1"/>
  <c r="AC2027" i="1"/>
  <c r="AE2027" i="1" s="1"/>
  <c r="G2027" i="1"/>
  <c r="F2026" i="1"/>
  <c r="O2026" i="1" s="1"/>
  <c r="R2026" i="1" s="1"/>
  <c r="M2028" i="1"/>
  <c r="N2028" i="1" s="1"/>
  <c r="P2028" i="1"/>
  <c r="Q2028" i="1"/>
  <c r="L2029" i="1"/>
  <c r="Z2042" i="1"/>
  <c r="AA2042" i="1" s="1"/>
  <c r="AH2042" i="1" s="1"/>
  <c r="C2043" i="1"/>
  <c r="AJ2043" i="1"/>
  <c r="Y2042" i="1"/>
  <c r="I2043" i="1"/>
  <c r="H2043" i="1" s="1"/>
  <c r="AB2048" i="1"/>
  <c r="K2043" i="1"/>
  <c r="A2044" i="1"/>
  <c r="X2043" i="1"/>
  <c r="T2023" i="1"/>
  <c r="S2024" i="1"/>
  <c r="J2026" i="1" l="1"/>
  <c r="AC2028" i="1"/>
  <c r="AE2028" i="1" s="1"/>
  <c r="G2028" i="1"/>
  <c r="M2029" i="1"/>
  <c r="N2029" i="1" s="1"/>
  <c r="P2029" i="1"/>
  <c r="Q2029" i="1"/>
  <c r="L2030" i="1"/>
  <c r="F2027" i="1"/>
  <c r="J2027" i="1" s="1"/>
  <c r="T2024" i="1"/>
  <c r="AF2024" i="1" s="1"/>
  <c r="S2025" i="1"/>
  <c r="AB2049" i="1"/>
  <c r="Y2043" i="1"/>
  <c r="C2044" i="1"/>
  <c r="Z2043" i="1"/>
  <c r="AA2043" i="1" s="1"/>
  <c r="AH2043" i="1" s="1"/>
  <c r="AJ2044" i="1"/>
  <c r="I2044" i="1"/>
  <c r="H2044" i="1" s="1"/>
  <c r="X2044" i="1"/>
  <c r="K2044" i="1"/>
  <c r="A2045" i="1"/>
  <c r="X2045" i="1" l="1"/>
  <c r="K2045" i="1"/>
  <c r="A2046" i="1"/>
  <c r="T2025" i="1"/>
  <c r="AF2025" i="1" s="1"/>
  <c r="S2026" i="1"/>
  <c r="O2027" i="1"/>
  <c r="R2027" i="1" s="1"/>
  <c r="AC2029" i="1"/>
  <c r="AE2029" i="1" s="1"/>
  <c r="G2029" i="1"/>
  <c r="F2028" i="1"/>
  <c r="O2028" i="1" s="1"/>
  <c r="R2028" i="1" s="1"/>
  <c r="Z2044" i="1"/>
  <c r="AA2044" i="1" s="1"/>
  <c r="AH2044" i="1" s="1"/>
  <c r="C2045" i="1"/>
  <c r="AJ2045" i="1"/>
  <c r="Y2044" i="1"/>
  <c r="I2045" i="1"/>
  <c r="H2045" i="1" s="1"/>
  <c r="M2030" i="1"/>
  <c r="N2030" i="1" s="1"/>
  <c r="P2030" i="1"/>
  <c r="Q2030" i="1"/>
  <c r="L2031" i="1"/>
  <c r="AB2050" i="1"/>
  <c r="M2031" i="1" l="1"/>
  <c r="N2031" i="1" s="1"/>
  <c r="P2031" i="1"/>
  <c r="Q2031" i="1"/>
  <c r="L2032" i="1"/>
  <c r="J2028" i="1"/>
  <c r="T2026" i="1"/>
  <c r="AF2026" i="1" s="1"/>
  <c r="S2027" i="1"/>
  <c r="Y2045" i="1"/>
  <c r="AJ2046" i="1"/>
  <c r="I2046" i="1"/>
  <c r="H2046" i="1" s="1"/>
  <c r="Z2045" i="1"/>
  <c r="AA2045" i="1" s="1"/>
  <c r="AH2045" i="1" s="1"/>
  <c r="C2046" i="1"/>
  <c r="AB2051" i="1"/>
  <c r="F2029" i="1"/>
  <c r="O2029" i="1" s="1"/>
  <c r="R2029" i="1" s="1"/>
  <c r="AC2030" i="1"/>
  <c r="AE2030" i="1" s="1"/>
  <c r="G2030" i="1"/>
  <c r="X2046" i="1"/>
  <c r="K2046" i="1"/>
  <c r="A2047" i="1"/>
  <c r="J2029" i="1" l="1"/>
  <c r="AB2052" i="1"/>
  <c r="AJ2047" i="1"/>
  <c r="Y2046" i="1"/>
  <c r="I2047" i="1"/>
  <c r="H2047" i="1" s="1"/>
  <c r="Z2046" i="1"/>
  <c r="AA2046" i="1" s="1"/>
  <c r="AH2046" i="1" s="1"/>
  <c r="C2047" i="1"/>
  <c r="T2027" i="1"/>
  <c r="AF2027" i="1" s="1"/>
  <c r="S2028" i="1"/>
  <c r="AC2031" i="1"/>
  <c r="AE2031" i="1" s="1"/>
  <c r="G2031" i="1"/>
  <c r="K2047" i="1"/>
  <c r="A2048" i="1"/>
  <c r="X2047" i="1"/>
  <c r="F2030" i="1"/>
  <c r="O2030" i="1" s="1"/>
  <c r="R2030" i="1" s="1"/>
  <c r="M2032" i="1"/>
  <c r="N2032" i="1" s="1"/>
  <c r="P2032" i="1"/>
  <c r="Q2032" i="1"/>
  <c r="L2033" i="1"/>
  <c r="J2030" i="1" l="1"/>
  <c r="T2028" i="1"/>
  <c r="AF2028" i="1" s="1"/>
  <c r="S2029" i="1"/>
  <c r="AB2053" i="1"/>
  <c r="K2048" i="1"/>
  <c r="X2048" i="1"/>
  <c r="A2049" i="1"/>
  <c r="Z2047" i="1"/>
  <c r="AA2047" i="1" s="1"/>
  <c r="AH2047" i="1" s="1"/>
  <c r="I2048" i="1"/>
  <c r="H2048" i="1" s="1"/>
  <c r="Y2047" i="1"/>
  <c r="C2048" i="1"/>
  <c r="AJ2048" i="1"/>
  <c r="AC2032" i="1"/>
  <c r="AE2032" i="1" s="1"/>
  <c r="G2032" i="1"/>
  <c r="M2033" i="1"/>
  <c r="N2033" i="1" s="1"/>
  <c r="P2033" i="1"/>
  <c r="Q2033" i="1"/>
  <c r="L2034" i="1"/>
  <c r="F2031" i="1"/>
  <c r="O2031" i="1" s="1"/>
  <c r="R2031" i="1" s="1"/>
  <c r="C2049" i="1" l="1"/>
  <c r="Y2048" i="1"/>
  <c r="AJ2049" i="1"/>
  <c r="Z2048" i="1"/>
  <c r="AA2048" i="1" s="1"/>
  <c r="AH2048" i="1" s="1"/>
  <c r="I2049" i="1"/>
  <c r="H2049" i="1" s="1"/>
  <c r="AB2054" i="1"/>
  <c r="AC2033" i="1"/>
  <c r="AE2033" i="1" s="1"/>
  <c r="G2033" i="1"/>
  <c r="M2034" i="1"/>
  <c r="N2034" i="1" s="1"/>
  <c r="P2034" i="1"/>
  <c r="Q2034" i="1"/>
  <c r="L2035" i="1"/>
  <c r="J2031" i="1"/>
  <c r="T2029" i="1"/>
  <c r="AF2029" i="1" s="1"/>
  <c r="S2030" i="1"/>
  <c r="A2050" i="1"/>
  <c r="X2049" i="1"/>
  <c r="K2049" i="1"/>
  <c r="F2032" i="1"/>
  <c r="O2032" i="1" s="1"/>
  <c r="R2032" i="1" s="1"/>
  <c r="J2032" i="1" l="1"/>
  <c r="AC2034" i="1"/>
  <c r="AE2034" i="1" s="1"/>
  <c r="G2034" i="1"/>
  <c r="T2030" i="1"/>
  <c r="AF2030" i="1" s="1"/>
  <c r="S2031" i="1"/>
  <c r="AB2055" i="1"/>
  <c r="Z2049" i="1"/>
  <c r="AA2049" i="1" s="1"/>
  <c r="AH2049" i="1" s="1"/>
  <c r="AJ2050" i="1"/>
  <c r="I2050" i="1"/>
  <c r="H2050" i="1" s="1"/>
  <c r="Y2049" i="1"/>
  <c r="C2050" i="1"/>
  <c r="M2035" i="1"/>
  <c r="N2035" i="1" s="1"/>
  <c r="P2035" i="1"/>
  <c r="Q2035" i="1"/>
  <c r="L2036" i="1"/>
  <c r="F2033" i="1"/>
  <c r="O2033" i="1" s="1"/>
  <c r="R2033" i="1" s="1"/>
  <c r="A2051" i="1"/>
  <c r="X2050" i="1"/>
  <c r="K2050" i="1"/>
  <c r="X2051" i="1" l="1"/>
  <c r="K2051" i="1"/>
  <c r="A2052" i="1"/>
  <c r="J2033" i="1"/>
  <c r="Y2050" i="1"/>
  <c r="C2051" i="1"/>
  <c r="Z2050" i="1"/>
  <c r="AA2050" i="1" s="1"/>
  <c r="AH2050" i="1" s="1"/>
  <c r="AJ2051" i="1"/>
  <c r="I2051" i="1"/>
  <c r="H2051" i="1" s="1"/>
  <c r="M2036" i="1"/>
  <c r="N2036" i="1" s="1"/>
  <c r="P2036" i="1"/>
  <c r="Q2036" i="1"/>
  <c r="L2037" i="1"/>
  <c r="T2031" i="1"/>
  <c r="AF2031" i="1" s="1"/>
  <c r="S2032" i="1"/>
  <c r="AB2056" i="1"/>
  <c r="F2034" i="1"/>
  <c r="J2034" i="1" s="1"/>
  <c r="AC2035" i="1"/>
  <c r="AE2035" i="1" s="1"/>
  <c r="G2035" i="1"/>
  <c r="AC2036" i="1" l="1"/>
  <c r="AE2036" i="1" s="1"/>
  <c r="G2036" i="1"/>
  <c r="AB2057" i="1"/>
  <c r="T2032" i="1"/>
  <c r="AF2032" i="1" s="1"/>
  <c r="S2033" i="1"/>
  <c r="X2052" i="1"/>
  <c r="K2052" i="1"/>
  <c r="A2053" i="1"/>
  <c r="O2034" i="1"/>
  <c r="R2034" i="1" s="1"/>
  <c r="M2037" i="1"/>
  <c r="N2037" i="1" s="1"/>
  <c r="P2037" i="1"/>
  <c r="Q2037" i="1"/>
  <c r="L2038" i="1"/>
  <c r="F2035" i="1"/>
  <c r="J2035" i="1" s="1"/>
  <c r="C2052" i="1"/>
  <c r="Y2051" i="1"/>
  <c r="AJ2052" i="1"/>
  <c r="Z2051" i="1"/>
  <c r="AA2051" i="1" s="1"/>
  <c r="AH2051" i="1" s="1"/>
  <c r="I2052" i="1"/>
  <c r="H2052" i="1" s="1"/>
  <c r="O2035" i="1" l="1"/>
  <c r="R2035" i="1" s="1"/>
  <c r="AJ2053" i="1"/>
  <c r="I2053" i="1"/>
  <c r="H2053" i="1" s="1"/>
  <c r="Y2052" i="1"/>
  <c r="C2053" i="1"/>
  <c r="Z2052" i="1"/>
  <c r="AA2052" i="1" s="1"/>
  <c r="AH2052" i="1" s="1"/>
  <c r="T2033" i="1"/>
  <c r="AF2033" i="1" s="1"/>
  <c r="S2034" i="1"/>
  <c r="F2036" i="1"/>
  <c r="O2036" i="1" s="1"/>
  <c r="R2036" i="1" s="1"/>
  <c r="A2054" i="1"/>
  <c r="X2053" i="1"/>
  <c r="K2053" i="1"/>
  <c r="AC2037" i="1"/>
  <c r="AE2037" i="1" s="1"/>
  <c r="G2037" i="1"/>
  <c r="M2038" i="1"/>
  <c r="N2038" i="1" s="1"/>
  <c r="P2038" i="1"/>
  <c r="Q2038" i="1"/>
  <c r="L2039" i="1"/>
  <c r="AB2058" i="1"/>
  <c r="F2037" i="1" l="1"/>
  <c r="J2037" i="1" s="1"/>
  <c r="AC2038" i="1"/>
  <c r="AE2038" i="1" s="1"/>
  <c r="G2038" i="1"/>
  <c r="Z2053" i="1"/>
  <c r="AA2053" i="1" s="1"/>
  <c r="AH2053" i="1" s="1"/>
  <c r="AJ2054" i="1"/>
  <c r="I2054" i="1"/>
  <c r="H2054" i="1" s="1"/>
  <c r="Y2053" i="1"/>
  <c r="C2054" i="1"/>
  <c r="X2054" i="1"/>
  <c r="K2054" i="1"/>
  <c r="A2055" i="1"/>
  <c r="T2034" i="1"/>
  <c r="AF2034" i="1" s="1"/>
  <c r="S2035" i="1"/>
  <c r="AB2059" i="1"/>
  <c r="J2036" i="1"/>
  <c r="M2039" i="1"/>
  <c r="N2039" i="1" s="1"/>
  <c r="P2039" i="1"/>
  <c r="Q2039" i="1"/>
  <c r="L2040" i="1"/>
  <c r="O2037" i="1" l="1"/>
  <c r="R2037" i="1" s="1"/>
  <c r="AC2039" i="1"/>
  <c r="AE2039" i="1" s="1"/>
  <c r="G2039" i="1"/>
  <c r="X2055" i="1"/>
  <c r="K2055" i="1"/>
  <c r="A2056" i="1"/>
  <c r="Z2054" i="1"/>
  <c r="AA2054" i="1" s="1"/>
  <c r="AH2054" i="1" s="1"/>
  <c r="C2055" i="1"/>
  <c r="AJ2055" i="1"/>
  <c r="Y2054" i="1"/>
  <c r="I2055" i="1"/>
  <c r="H2055" i="1" s="1"/>
  <c r="M2040" i="1"/>
  <c r="N2040" i="1" s="1"/>
  <c r="P2040" i="1"/>
  <c r="Q2040" i="1"/>
  <c r="L2041" i="1"/>
  <c r="AB2060" i="1"/>
  <c r="T2035" i="1"/>
  <c r="AF2035" i="1" s="1"/>
  <c r="S2036" i="1"/>
  <c r="F2038" i="1"/>
  <c r="O2038" i="1" s="1"/>
  <c r="R2038" i="1" s="1"/>
  <c r="J2038" i="1" l="1"/>
  <c r="AB2061" i="1"/>
  <c r="Y2055" i="1"/>
  <c r="I2056" i="1"/>
  <c r="H2056" i="1" s="1"/>
  <c r="Z2055" i="1"/>
  <c r="AA2055" i="1" s="1"/>
  <c r="AH2055" i="1" s="1"/>
  <c r="C2056" i="1"/>
  <c r="AJ2056" i="1"/>
  <c r="T2036" i="1"/>
  <c r="AF2036" i="1" s="1"/>
  <c r="S2037" i="1"/>
  <c r="M2041" i="1"/>
  <c r="N2041" i="1" s="1"/>
  <c r="P2041" i="1"/>
  <c r="Q2041" i="1"/>
  <c r="L2042" i="1"/>
  <c r="K2056" i="1"/>
  <c r="X2056" i="1"/>
  <c r="A2057" i="1"/>
  <c r="F2039" i="1"/>
  <c r="O2039" i="1" s="1"/>
  <c r="R2039" i="1" s="1"/>
  <c r="AC2040" i="1"/>
  <c r="AE2040" i="1" s="1"/>
  <c r="G2040" i="1"/>
  <c r="J2039" i="1" l="1"/>
  <c r="F2040" i="1"/>
  <c r="J2040" i="1" s="1"/>
  <c r="M2042" i="1"/>
  <c r="N2042" i="1" s="1"/>
  <c r="L2043" i="1"/>
  <c r="T2037" i="1"/>
  <c r="AF2037" i="1" s="1"/>
  <c r="S2038" i="1"/>
  <c r="AC2041" i="1"/>
  <c r="AE2041" i="1" s="1"/>
  <c r="G2041" i="1"/>
  <c r="K2057" i="1"/>
  <c r="A2058" i="1"/>
  <c r="X2057" i="1"/>
  <c r="AB2062" i="1"/>
  <c r="C2057" i="1"/>
  <c r="Y2056" i="1"/>
  <c r="AJ2057" i="1"/>
  <c r="I2057" i="1"/>
  <c r="H2057" i="1" s="1"/>
  <c r="Z2056" i="1"/>
  <c r="AA2056" i="1" s="1"/>
  <c r="AH2056" i="1" s="1"/>
  <c r="O2040" i="1" l="1"/>
  <c r="R2040" i="1" s="1"/>
  <c r="Y2057" i="1"/>
  <c r="Z2057" i="1"/>
  <c r="AA2057" i="1" s="1"/>
  <c r="AH2057" i="1" s="1"/>
  <c r="C2058" i="1"/>
  <c r="AJ2058" i="1"/>
  <c r="I2058" i="1"/>
  <c r="H2058" i="1" s="1"/>
  <c r="M2043" i="1"/>
  <c r="N2043" i="1" s="1"/>
  <c r="L2044" i="1"/>
  <c r="AB2063" i="1"/>
  <c r="F2041" i="1"/>
  <c r="J2041" i="1" s="1"/>
  <c r="K2058" i="1"/>
  <c r="A2059" i="1"/>
  <c r="X2058" i="1"/>
  <c r="T2038" i="1"/>
  <c r="AF2038" i="1" s="1"/>
  <c r="S2039" i="1"/>
  <c r="G2042" i="1"/>
  <c r="AC2042" i="1"/>
  <c r="AE2042" i="1" s="1"/>
  <c r="O2041" i="1" l="1"/>
  <c r="R2041" i="1" s="1"/>
  <c r="T2039" i="1"/>
  <c r="AF2039" i="1" s="1"/>
  <c r="S2040" i="1"/>
  <c r="M2044" i="1"/>
  <c r="N2044" i="1" s="1"/>
  <c r="L2045" i="1"/>
  <c r="K2059" i="1"/>
  <c r="A2060" i="1"/>
  <c r="X2059" i="1"/>
  <c r="F2042" i="1"/>
  <c r="O2042" i="1" s="1"/>
  <c r="Z2058" i="1"/>
  <c r="AA2058" i="1" s="1"/>
  <c r="AH2058" i="1" s="1"/>
  <c r="C2059" i="1"/>
  <c r="AJ2059" i="1"/>
  <c r="I2059" i="1"/>
  <c r="H2059" i="1" s="1"/>
  <c r="Y2058" i="1"/>
  <c r="AB2064" i="1"/>
  <c r="AC2043" i="1"/>
  <c r="AE2043" i="1" s="1"/>
  <c r="G2043" i="1"/>
  <c r="P2042" i="1" l="1"/>
  <c r="Q2042" i="1" s="1"/>
  <c r="Q2043" i="1" s="1"/>
  <c r="Q2044" i="1" s="1"/>
  <c r="Q2045" i="1" s="1"/>
  <c r="J2042" i="1"/>
  <c r="M2045" i="1"/>
  <c r="N2045" i="1" s="1"/>
  <c r="L2046" i="1"/>
  <c r="AB2065" i="1"/>
  <c r="X2060" i="1"/>
  <c r="K2060" i="1"/>
  <c r="A2061" i="1"/>
  <c r="F2043" i="1"/>
  <c r="O2043" i="1" s="1"/>
  <c r="T2040" i="1"/>
  <c r="AF2040" i="1" s="1"/>
  <c r="S2041" i="1"/>
  <c r="AJ2060" i="1"/>
  <c r="I2060" i="1"/>
  <c r="H2060" i="1" s="1"/>
  <c r="Y2059" i="1"/>
  <c r="C2060" i="1"/>
  <c r="Z2059" i="1"/>
  <c r="AA2059" i="1" s="1"/>
  <c r="AH2059" i="1" s="1"/>
  <c r="AC2044" i="1"/>
  <c r="AE2044" i="1" s="1"/>
  <c r="G2044" i="1"/>
  <c r="P2043" i="1" l="1"/>
  <c r="P2044" i="1" s="1"/>
  <c r="P2045" i="1" s="1"/>
  <c r="P2046" i="1" s="1"/>
  <c r="R2043" i="1"/>
  <c r="J2043" i="1"/>
  <c r="AJ2061" i="1"/>
  <c r="Y2060" i="1"/>
  <c r="I2061" i="1"/>
  <c r="H2061" i="1" s="1"/>
  <c r="Z2060" i="1"/>
  <c r="AA2060" i="1" s="1"/>
  <c r="AH2060" i="1" s="1"/>
  <c r="C2061" i="1"/>
  <c r="AC2045" i="1"/>
  <c r="AE2045" i="1" s="1"/>
  <c r="G2045" i="1"/>
  <c r="F2044" i="1"/>
  <c r="O2044" i="1" s="1"/>
  <c r="R2044" i="1" s="1"/>
  <c r="T2041" i="1"/>
  <c r="S2042" i="1"/>
  <c r="X2061" i="1"/>
  <c r="K2061" i="1"/>
  <c r="A2062" i="1"/>
  <c r="AB2066" i="1"/>
  <c r="M2046" i="1"/>
  <c r="N2046" i="1" s="1"/>
  <c r="Q2046" i="1"/>
  <c r="L2047" i="1"/>
  <c r="R2042" i="1"/>
  <c r="J2044" i="1" l="1"/>
  <c r="AC2046" i="1"/>
  <c r="AE2046" i="1" s="1"/>
  <c r="G2046" i="1"/>
  <c r="A2063" i="1"/>
  <c r="X2062" i="1"/>
  <c r="K2062" i="1"/>
  <c r="T2042" i="1"/>
  <c r="AF2042" i="1" s="1"/>
  <c r="S2043" i="1"/>
  <c r="M2047" i="1"/>
  <c r="N2047" i="1" s="1"/>
  <c r="P2047" i="1"/>
  <c r="Q2047" i="1"/>
  <c r="L2048" i="1"/>
  <c r="AB2067" i="1"/>
  <c r="AF2041" i="1"/>
  <c r="AA2041" i="1"/>
  <c r="F2045" i="1"/>
  <c r="O2045" i="1" s="1"/>
  <c r="R2045" i="1" s="1"/>
  <c r="Z2061" i="1"/>
  <c r="AA2061" i="1" s="1"/>
  <c r="AH2061" i="1" s="1"/>
  <c r="C2062" i="1"/>
  <c r="AJ2062" i="1"/>
  <c r="Y2061" i="1"/>
  <c r="I2062" i="1"/>
  <c r="H2062" i="1" s="1"/>
  <c r="AH2041" i="1" l="1"/>
  <c r="M2048" i="1"/>
  <c r="N2048" i="1" s="1"/>
  <c r="P2048" i="1"/>
  <c r="Q2048" i="1"/>
  <c r="L2049" i="1"/>
  <c r="T2043" i="1"/>
  <c r="AF2043" i="1" s="1"/>
  <c r="S2044" i="1"/>
  <c r="J2045" i="1"/>
  <c r="X2063" i="1"/>
  <c r="K2063" i="1"/>
  <c r="A2064" i="1"/>
  <c r="AJ2063" i="1"/>
  <c r="Y2062" i="1"/>
  <c r="I2063" i="1"/>
  <c r="H2063" i="1" s="1"/>
  <c r="Z2062" i="1"/>
  <c r="AA2062" i="1" s="1"/>
  <c r="AH2062" i="1" s="1"/>
  <c r="C2063" i="1"/>
  <c r="AB2068" i="1"/>
  <c r="F2046" i="1"/>
  <c r="J2046" i="1" s="1"/>
  <c r="AC2047" i="1"/>
  <c r="AE2047" i="1" s="1"/>
  <c r="G2047" i="1"/>
  <c r="O2046" i="1" l="1"/>
  <c r="R2046" i="1" s="1"/>
  <c r="A2065" i="1"/>
  <c r="X2064" i="1"/>
  <c r="K2064" i="1"/>
  <c r="T2044" i="1"/>
  <c r="AF2044" i="1" s="1"/>
  <c r="S2045" i="1"/>
  <c r="AB2069" i="1"/>
  <c r="AC2048" i="1"/>
  <c r="AE2048" i="1" s="1"/>
  <c r="G2048" i="1"/>
  <c r="Y2063" i="1"/>
  <c r="AJ2064" i="1"/>
  <c r="I2064" i="1"/>
  <c r="H2064" i="1" s="1"/>
  <c r="Z2063" i="1"/>
  <c r="AA2063" i="1" s="1"/>
  <c r="AH2063" i="1" s="1"/>
  <c r="C2064" i="1"/>
  <c r="F2047" i="1"/>
  <c r="J2047" i="1" s="1"/>
  <c r="M2049" i="1"/>
  <c r="N2049" i="1" s="1"/>
  <c r="P2049" i="1"/>
  <c r="Q2049" i="1"/>
  <c r="L2050" i="1"/>
  <c r="O2047" i="1" l="1"/>
  <c r="R2047" i="1" s="1"/>
  <c r="AJ2065" i="1"/>
  <c r="Y2064" i="1"/>
  <c r="I2065" i="1"/>
  <c r="H2065" i="1" s="1"/>
  <c r="Z2064" i="1"/>
  <c r="AA2064" i="1" s="1"/>
  <c r="AH2064" i="1" s="1"/>
  <c r="C2065" i="1"/>
  <c r="AC2049" i="1"/>
  <c r="AE2049" i="1" s="1"/>
  <c r="G2049" i="1"/>
  <c r="F2048" i="1"/>
  <c r="J2048" i="1" s="1"/>
  <c r="AB2070" i="1"/>
  <c r="M2050" i="1"/>
  <c r="N2050" i="1" s="1"/>
  <c r="P2050" i="1"/>
  <c r="Q2050" i="1"/>
  <c r="L2051" i="1"/>
  <c r="T2045" i="1"/>
  <c r="AF2045" i="1" s="1"/>
  <c r="S2046" i="1"/>
  <c r="K2065" i="1"/>
  <c r="X2065" i="1"/>
  <c r="A2066" i="1"/>
  <c r="O2048" i="1" l="1"/>
  <c r="R2048" i="1" s="1"/>
  <c r="T2046" i="1"/>
  <c r="AF2046" i="1" s="1"/>
  <c r="S2047" i="1"/>
  <c r="AC2050" i="1"/>
  <c r="AE2050" i="1" s="1"/>
  <c r="G2050" i="1"/>
  <c r="AB2071" i="1"/>
  <c r="F2049" i="1"/>
  <c r="O2049" i="1" s="1"/>
  <c r="R2049" i="1" s="1"/>
  <c r="X2066" i="1"/>
  <c r="K2066" i="1"/>
  <c r="A2067" i="1"/>
  <c r="Z2065" i="1"/>
  <c r="AA2065" i="1" s="1"/>
  <c r="AH2065" i="1" s="1"/>
  <c r="C2066" i="1"/>
  <c r="Y2065" i="1"/>
  <c r="AJ2066" i="1"/>
  <c r="I2066" i="1"/>
  <c r="H2066" i="1" s="1"/>
  <c r="M2051" i="1"/>
  <c r="N2051" i="1" s="1"/>
  <c r="P2051" i="1"/>
  <c r="Q2051" i="1"/>
  <c r="L2052" i="1"/>
  <c r="T2047" i="1" l="1"/>
  <c r="AF2047" i="1" s="1"/>
  <c r="S2048" i="1"/>
  <c r="AC2051" i="1"/>
  <c r="AE2051" i="1" s="1"/>
  <c r="G2051" i="1"/>
  <c r="X2067" i="1"/>
  <c r="K2067" i="1"/>
  <c r="A2068" i="1"/>
  <c r="J2049" i="1"/>
  <c r="AB2072" i="1"/>
  <c r="Z2066" i="1"/>
  <c r="AA2066" i="1" s="1"/>
  <c r="AH2066" i="1" s="1"/>
  <c r="C2067" i="1"/>
  <c r="AJ2067" i="1"/>
  <c r="Y2066" i="1"/>
  <c r="I2067" i="1"/>
  <c r="H2067" i="1" s="1"/>
  <c r="M2052" i="1"/>
  <c r="N2052" i="1" s="1"/>
  <c r="P2052" i="1"/>
  <c r="Q2052" i="1"/>
  <c r="L2053" i="1"/>
  <c r="F2050" i="1"/>
  <c r="J2050" i="1" s="1"/>
  <c r="M2053" i="1" l="1"/>
  <c r="N2053" i="1" s="1"/>
  <c r="P2053" i="1"/>
  <c r="Q2053" i="1"/>
  <c r="L2054" i="1"/>
  <c r="O2050" i="1"/>
  <c r="R2050" i="1" s="1"/>
  <c r="Y2067" i="1"/>
  <c r="C2068" i="1"/>
  <c r="Z2067" i="1"/>
  <c r="AA2067" i="1" s="1"/>
  <c r="AH2067" i="1" s="1"/>
  <c r="AJ2068" i="1"/>
  <c r="I2068" i="1"/>
  <c r="H2068" i="1" s="1"/>
  <c r="T2048" i="1"/>
  <c r="AF2048" i="1" s="1"/>
  <c r="S2049" i="1"/>
  <c r="A2069" i="1"/>
  <c r="X2068" i="1"/>
  <c r="K2068" i="1"/>
  <c r="F2051" i="1"/>
  <c r="O2051" i="1" s="1"/>
  <c r="R2051" i="1" s="1"/>
  <c r="AC2052" i="1"/>
  <c r="AE2052" i="1" s="1"/>
  <c r="G2052" i="1"/>
  <c r="AB2073" i="1"/>
  <c r="J2051" i="1" l="1"/>
  <c r="AB2074" i="1"/>
  <c r="F2052" i="1"/>
  <c r="J2052" i="1" s="1"/>
  <c r="A2070" i="1"/>
  <c r="X2069" i="1"/>
  <c r="K2069" i="1"/>
  <c r="AC2053" i="1"/>
  <c r="AE2053" i="1" s="1"/>
  <c r="G2053" i="1"/>
  <c r="T2049" i="1"/>
  <c r="AF2049" i="1" s="1"/>
  <c r="S2050" i="1"/>
  <c r="Z2068" i="1"/>
  <c r="AA2068" i="1" s="1"/>
  <c r="AH2068" i="1" s="1"/>
  <c r="AJ2069" i="1"/>
  <c r="I2069" i="1"/>
  <c r="H2069" i="1" s="1"/>
  <c r="C2069" i="1"/>
  <c r="Y2068" i="1"/>
  <c r="M2054" i="1"/>
  <c r="N2054" i="1" s="1"/>
  <c r="P2054" i="1"/>
  <c r="Q2054" i="1"/>
  <c r="L2055" i="1"/>
  <c r="O2052" i="1" l="1"/>
  <c r="R2052" i="1" s="1"/>
  <c r="T2050" i="1"/>
  <c r="AF2050" i="1" s="1"/>
  <c r="S2051" i="1"/>
  <c r="Y2069" i="1"/>
  <c r="AJ2070" i="1"/>
  <c r="Z2069" i="1"/>
  <c r="AA2069" i="1" s="1"/>
  <c r="AH2069" i="1" s="1"/>
  <c r="I2070" i="1"/>
  <c r="H2070" i="1" s="1"/>
  <c r="C2070" i="1"/>
  <c r="AC2054" i="1"/>
  <c r="AE2054" i="1" s="1"/>
  <c r="G2054" i="1"/>
  <c r="F2053" i="1"/>
  <c r="O2053" i="1" s="1"/>
  <c r="R2053" i="1" s="1"/>
  <c r="K2070" i="1"/>
  <c r="X2070" i="1"/>
  <c r="A2071" i="1"/>
  <c r="AB2075" i="1"/>
  <c r="M2055" i="1"/>
  <c r="N2055" i="1" s="1"/>
  <c r="P2055" i="1"/>
  <c r="Q2055" i="1"/>
  <c r="L2056" i="1"/>
  <c r="F2054" i="1" l="1"/>
  <c r="O2054" i="1" s="1"/>
  <c r="R2054" i="1" s="1"/>
  <c r="T2051" i="1"/>
  <c r="AF2051" i="1" s="1"/>
  <c r="S2052" i="1"/>
  <c r="AC2055" i="1"/>
  <c r="AE2055" i="1" s="1"/>
  <c r="G2055" i="1"/>
  <c r="Y2070" i="1"/>
  <c r="C2071" i="1"/>
  <c r="Z2070" i="1"/>
  <c r="AA2070" i="1" s="1"/>
  <c r="AH2070" i="1" s="1"/>
  <c r="AJ2071" i="1"/>
  <c r="I2071" i="1"/>
  <c r="H2071" i="1" s="1"/>
  <c r="J2053" i="1"/>
  <c r="M2056" i="1"/>
  <c r="N2056" i="1" s="1"/>
  <c r="P2056" i="1"/>
  <c r="Q2056" i="1"/>
  <c r="L2057" i="1"/>
  <c r="AB2076" i="1"/>
  <c r="X2071" i="1"/>
  <c r="K2071" i="1"/>
  <c r="A2072" i="1"/>
  <c r="J2054" i="1" l="1"/>
  <c r="AB2077" i="1"/>
  <c r="AC2056" i="1"/>
  <c r="AE2056" i="1" s="1"/>
  <c r="G2056" i="1"/>
  <c r="X2072" i="1"/>
  <c r="K2072" i="1"/>
  <c r="A2073" i="1"/>
  <c r="M2057" i="1"/>
  <c r="N2057" i="1" s="1"/>
  <c r="P2057" i="1"/>
  <c r="Q2057" i="1"/>
  <c r="L2058" i="1"/>
  <c r="F2055" i="1"/>
  <c r="O2055" i="1" s="1"/>
  <c r="R2055" i="1" s="1"/>
  <c r="I2072" i="1"/>
  <c r="H2072" i="1" s="1"/>
  <c r="Y2071" i="1"/>
  <c r="C2072" i="1"/>
  <c r="AJ2072" i="1"/>
  <c r="Z2071" i="1"/>
  <c r="AA2071" i="1" s="1"/>
  <c r="AH2071" i="1" s="1"/>
  <c r="T2052" i="1"/>
  <c r="AF2052" i="1" s="1"/>
  <c r="S2053" i="1"/>
  <c r="AC2057" i="1" l="1"/>
  <c r="AE2057" i="1" s="1"/>
  <c r="G2057" i="1"/>
  <c r="Z2072" i="1"/>
  <c r="AA2072" i="1" s="1"/>
  <c r="AH2072" i="1" s="1"/>
  <c r="I2073" i="1"/>
  <c r="H2073" i="1" s="1"/>
  <c r="C2073" i="1"/>
  <c r="Y2072" i="1"/>
  <c r="AJ2073" i="1"/>
  <c r="F2056" i="1"/>
  <c r="O2056" i="1" s="1"/>
  <c r="R2056" i="1" s="1"/>
  <c r="T2053" i="1"/>
  <c r="AF2053" i="1" s="1"/>
  <c r="S2054" i="1"/>
  <c r="M2058" i="1"/>
  <c r="N2058" i="1" s="1"/>
  <c r="P2058" i="1"/>
  <c r="Q2058" i="1"/>
  <c r="L2059" i="1"/>
  <c r="A2074" i="1"/>
  <c r="X2073" i="1"/>
  <c r="K2073" i="1"/>
  <c r="J2055" i="1"/>
  <c r="AB2078" i="1"/>
  <c r="J2056" i="1" l="1"/>
  <c r="M2059" i="1"/>
  <c r="N2059" i="1" s="1"/>
  <c r="P2059" i="1"/>
  <c r="Q2059" i="1"/>
  <c r="L2060" i="1"/>
  <c r="C2074" i="1"/>
  <c r="Z2073" i="1"/>
  <c r="AJ2074" i="1"/>
  <c r="Y2073" i="1"/>
  <c r="I2074" i="1"/>
  <c r="H2074" i="1" s="1"/>
  <c r="AB2079" i="1"/>
  <c r="F2057" i="1"/>
  <c r="J2057" i="1" s="1"/>
  <c r="X2074" i="1"/>
  <c r="A2075" i="1"/>
  <c r="K2074" i="1"/>
  <c r="AC2058" i="1"/>
  <c r="AE2058" i="1" s="1"/>
  <c r="G2058" i="1"/>
  <c r="T2054" i="1"/>
  <c r="AF2054" i="1" s="1"/>
  <c r="S2055" i="1"/>
  <c r="M2060" i="1" l="1"/>
  <c r="N2060" i="1" s="1"/>
  <c r="P2060" i="1"/>
  <c r="Q2060" i="1"/>
  <c r="L2061" i="1"/>
  <c r="T2055" i="1"/>
  <c r="AF2055" i="1" s="1"/>
  <c r="S2056" i="1"/>
  <c r="A2076" i="1"/>
  <c r="X2075" i="1"/>
  <c r="K2075" i="1"/>
  <c r="O2057" i="1"/>
  <c r="R2057" i="1" s="1"/>
  <c r="F2058" i="1"/>
  <c r="J2058" i="1" s="1"/>
  <c r="C2075" i="1"/>
  <c r="Y2074" i="1"/>
  <c r="AJ2075" i="1"/>
  <c r="Z2074" i="1"/>
  <c r="AA2074" i="1" s="1"/>
  <c r="AH2074" i="1" s="1"/>
  <c r="I2075" i="1"/>
  <c r="H2075" i="1" s="1"/>
  <c r="AB2080" i="1"/>
  <c r="AC2059" i="1"/>
  <c r="AE2059" i="1" s="1"/>
  <c r="G2059" i="1"/>
  <c r="O2058" i="1" l="1"/>
  <c r="R2058" i="1" s="1"/>
  <c r="I2076" i="1"/>
  <c r="H2076" i="1" s="1"/>
  <c r="Y2075" i="1"/>
  <c r="C2076" i="1"/>
  <c r="AJ2076" i="1"/>
  <c r="Z2075" i="1"/>
  <c r="AA2075" i="1" s="1"/>
  <c r="AH2075" i="1" s="1"/>
  <c r="AC2060" i="1"/>
  <c r="AE2060" i="1" s="1"/>
  <c r="G2060" i="1"/>
  <c r="F2059" i="1"/>
  <c r="O2059" i="1" s="1"/>
  <c r="R2059" i="1" s="1"/>
  <c r="T2056" i="1"/>
  <c r="AF2056" i="1" s="1"/>
  <c r="S2057" i="1"/>
  <c r="AB2081" i="1"/>
  <c r="A2077" i="1"/>
  <c r="X2076" i="1"/>
  <c r="K2076" i="1"/>
  <c r="M2061" i="1"/>
  <c r="N2061" i="1" s="1"/>
  <c r="P2061" i="1"/>
  <c r="Q2061" i="1"/>
  <c r="L2062" i="1"/>
  <c r="J2059" i="1" l="1"/>
  <c r="C2077" i="1"/>
  <c r="Z2076" i="1"/>
  <c r="AA2076" i="1" s="1"/>
  <c r="AH2076" i="1" s="1"/>
  <c r="AJ2077" i="1"/>
  <c r="I2077" i="1"/>
  <c r="H2077" i="1" s="1"/>
  <c r="Y2076" i="1"/>
  <c r="AC2061" i="1"/>
  <c r="AE2061" i="1" s="1"/>
  <c r="G2061" i="1"/>
  <c r="AB2082" i="1"/>
  <c r="K2077" i="1"/>
  <c r="X2077" i="1"/>
  <c r="A2078" i="1"/>
  <c r="M2062" i="1"/>
  <c r="N2062" i="1" s="1"/>
  <c r="P2062" i="1"/>
  <c r="Q2062" i="1"/>
  <c r="L2063" i="1"/>
  <c r="T2057" i="1"/>
  <c r="AF2057" i="1" s="1"/>
  <c r="S2058" i="1"/>
  <c r="F2060" i="1"/>
  <c r="O2060" i="1" s="1"/>
  <c r="R2060" i="1" s="1"/>
  <c r="AJ2078" i="1" l="1"/>
  <c r="Y2077" i="1"/>
  <c r="I2078" i="1"/>
  <c r="H2078" i="1" s="1"/>
  <c r="C2078" i="1"/>
  <c r="Z2077" i="1"/>
  <c r="AA2077" i="1" s="1"/>
  <c r="AH2077" i="1" s="1"/>
  <c r="AC2062" i="1"/>
  <c r="AE2062" i="1" s="1"/>
  <c r="G2062" i="1"/>
  <c r="AB2083" i="1"/>
  <c r="T2058" i="1"/>
  <c r="AF2058" i="1" s="1"/>
  <c r="S2059" i="1"/>
  <c r="J2060" i="1"/>
  <c r="M2063" i="1"/>
  <c r="N2063" i="1" s="1"/>
  <c r="P2063" i="1"/>
  <c r="Q2063" i="1"/>
  <c r="L2064" i="1"/>
  <c r="A2079" i="1"/>
  <c r="X2078" i="1"/>
  <c r="K2078" i="1"/>
  <c r="F2061" i="1"/>
  <c r="O2061" i="1" s="1"/>
  <c r="R2061" i="1" s="1"/>
  <c r="J2061" i="1" l="1"/>
  <c r="AC2063" i="1"/>
  <c r="AE2063" i="1" s="1"/>
  <c r="G2063" i="1"/>
  <c r="T2059" i="1"/>
  <c r="AF2059" i="1" s="1"/>
  <c r="S2060" i="1"/>
  <c r="F2062" i="1"/>
  <c r="O2062" i="1" s="1"/>
  <c r="R2062" i="1" s="1"/>
  <c r="Y2078" i="1"/>
  <c r="Z2078" i="1"/>
  <c r="AA2078" i="1" s="1"/>
  <c r="AH2078" i="1" s="1"/>
  <c r="C2079" i="1"/>
  <c r="AJ2079" i="1"/>
  <c r="I2079" i="1"/>
  <c r="H2079" i="1" s="1"/>
  <c r="A2080" i="1"/>
  <c r="X2079" i="1"/>
  <c r="K2079" i="1"/>
  <c r="M2064" i="1"/>
  <c r="N2064" i="1" s="1"/>
  <c r="P2064" i="1"/>
  <c r="Q2064" i="1"/>
  <c r="L2065" i="1"/>
  <c r="AB2084" i="1"/>
  <c r="J2062" i="1" l="1"/>
  <c r="AC2064" i="1"/>
  <c r="AE2064" i="1" s="1"/>
  <c r="G2064" i="1"/>
  <c r="Z2079" i="1"/>
  <c r="AA2079" i="1" s="1"/>
  <c r="AH2079" i="1" s="1"/>
  <c r="AJ2080" i="1"/>
  <c r="I2080" i="1"/>
  <c r="H2080" i="1" s="1"/>
  <c r="Y2079" i="1"/>
  <c r="C2080" i="1"/>
  <c r="T2060" i="1"/>
  <c r="AF2060" i="1" s="1"/>
  <c r="S2061" i="1"/>
  <c r="K2080" i="1"/>
  <c r="X2080" i="1"/>
  <c r="A2081" i="1"/>
  <c r="AB2085" i="1"/>
  <c r="M2065" i="1"/>
  <c r="N2065" i="1" s="1"/>
  <c r="P2065" i="1"/>
  <c r="Q2065" i="1"/>
  <c r="L2066" i="1"/>
  <c r="F2063" i="1"/>
  <c r="O2063" i="1" s="1"/>
  <c r="R2063" i="1" s="1"/>
  <c r="AC2065" i="1" l="1"/>
  <c r="AE2065" i="1" s="1"/>
  <c r="G2065" i="1"/>
  <c r="T2061" i="1"/>
  <c r="AF2061" i="1" s="1"/>
  <c r="S2062" i="1"/>
  <c r="M2066" i="1"/>
  <c r="N2066" i="1" s="1"/>
  <c r="P2066" i="1"/>
  <c r="Q2066" i="1"/>
  <c r="L2067" i="1"/>
  <c r="X2081" i="1"/>
  <c r="K2081" i="1"/>
  <c r="A2082" i="1"/>
  <c r="AJ2081" i="1"/>
  <c r="Z2080" i="1"/>
  <c r="AA2080" i="1" s="1"/>
  <c r="AH2080" i="1" s="1"/>
  <c r="I2081" i="1"/>
  <c r="H2081" i="1" s="1"/>
  <c r="C2081" i="1"/>
  <c r="Y2080" i="1"/>
  <c r="F2064" i="1"/>
  <c r="O2064" i="1" s="1"/>
  <c r="R2064" i="1" s="1"/>
  <c r="J2063" i="1"/>
  <c r="AB2086" i="1"/>
  <c r="J2064" i="1" l="1"/>
  <c r="Y2081" i="1"/>
  <c r="I2082" i="1"/>
  <c r="H2082" i="1" s="1"/>
  <c r="Z2081" i="1"/>
  <c r="AA2081" i="1" s="1"/>
  <c r="AH2081" i="1" s="1"/>
  <c r="C2082" i="1"/>
  <c r="AJ2082" i="1"/>
  <c r="AB2087" i="1"/>
  <c r="AC2066" i="1"/>
  <c r="AE2066" i="1" s="1"/>
  <c r="G2066" i="1"/>
  <c r="F2065" i="1"/>
  <c r="O2065" i="1" s="1"/>
  <c r="R2065" i="1" s="1"/>
  <c r="T2062" i="1"/>
  <c r="AF2062" i="1" s="1"/>
  <c r="S2063" i="1"/>
  <c r="X2082" i="1"/>
  <c r="K2082" i="1"/>
  <c r="A2083" i="1"/>
  <c r="M2067" i="1"/>
  <c r="N2067" i="1" s="1"/>
  <c r="P2067" i="1"/>
  <c r="Q2067" i="1"/>
  <c r="L2068" i="1"/>
  <c r="J2065" i="1" l="1"/>
  <c r="Y2082" i="1"/>
  <c r="C2083" i="1"/>
  <c r="AJ2083" i="1"/>
  <c r="Z2082" i="1"/>
  <c r="AA2082" i="1" s="1"/>
  <c r="AH2082" i="1" s="1"/>
  <c r="I2083" i="1"/>
  <c r="H2083" i="1" s="1"/>
  <c r="AB2088" i="1"/>
  <c r="F2066" i="1"/>
  <c r="J2066" i="1" s="1"/>
  <c r="AC2067" i="1"/>
  <c r="AE2067" i="1" s="1"/>
  <c r="G2067" i="1"/>
  <c r="M2068" i="1"/>
  <c r="N2068" i="1" s="1"/>
  <c r="P2068" i="1"/>
  <c r="Q2068" i="1"/>
  <c r="L2069" i="1"/>
  <c r="T2063" i="1"/>
  <c r="AF2063" i="1" s="1"/>
  <c r="S2064" i="1"/>
  <c r="X2083" i="1"/>
  <c r="K2083" i="1"/>
  <c r="A2084" i="1"/>
  <c r="O2066" i="1" l="1"/>
  <c r="R2066" i="1" s="1"/>
  <c r="X2084" i="1"/>
  <c r="K2084" i="1"/>
  <c r="A2085" i="1"/>
  <c r="AC2068" i="1"/>
  <c r="AE2068" i="1" s="1"/>
  <c r="G2068" i="1"/>
  <c r="F2067" i="1"/>
  <c r="O2067" i="1" s="1"/>
  <c r="R2067" i="1" s="1"/>
  <c r="AB2089" i="1"/>
  <c r="T2064" i="1"/>
  <c r="AF2064" i="1" s="1"/>
  <c r="S2065" i="1"/>
  <c r="Z2083" i="1"/>
  <c r="AA2083" i="1" s="1"/>
  <c r="AH2083" i="1" s="1"/>
  <c r="AJ2084" i="1"/>
  <c r="I2084" i="1"/>
  <c r="H2084" i="1" s="1"/>
  <c r="Y2083" i="1"/>
  <c r="C2084" i="1"/>
  <c r="M2069" i="1"/>
  <c r="N2069" i="1" s="1"/>
  <c r="P2069" i="1"/>
  <c r="Q2069" i="1"/>
  <c r="L2070" i="1"/>
  <c r="J2067" i="1" l="1"/>
  <c r="M2070" i="1"/>
  <c r="N2070" i="1" s="1"/>
  <c r="P2070" i="1"/>
  <c r="Q2070" i="1"/>
  <c r="L2071" i="1"/>
  <c r="F2068" i="1"/>
  <c r="O2068" i="1" s="1"/>
  <c r="R2068" i="1" s="1"/>
  <c r="AC2069" i="1"/>
  <c r="AE2069" i="1" s="1"/>
  <c r="G2069" i="1"/>
  <c r="T2065" i="1"/>
  <c r="AF2065" i="1" s="1"/>
  <c r="S2066" i="1"/>
  <c r="K2085" i="1"/>
  <c r="A2086" i="1"/>
  <c r="X2085" i="1"/>
  <c r="AB2090" i="1"/>
  <c r="I2085" i="1"/>
  <c r="H2085" i="1" s="1"/>
  <c r="Y2084" i="1"/>
  <c r="Z2084" i="1"/>
  <c r="AA2084" i="1" s="1"/>
  <c r="AH2084" i="1" s="1"/>
  <c r="C2085" i="1"/>
  <c r="AJ2085" i="1"/>
  <c r="J2068" i="1" l="1"/>
  <c r="F2069" i="1"/>
  <c r="J2069" i="1" s="1"/>
  <c r="AB2091" i="1"/>
  <c r="T2066" i="1"/>
  <c r="AF2066" i="1" s="1"/>
  <c r="S2067" i="1"/>
  <c r="AC2070" i="1"/>
  <c r="AE2070" i="1" s="1"/>
  <c r="G2070" i="1"/>
  <c r="Y2085" i="1"/>
  <c r="C2086" i="1"/>
  <c r="AJ2086" i="1"/>
  <c r="Z2085" i="1"/>
  <c r="AA2085" i="1" s="1"/>
  <c r="AH2085" i="1" s="1"/>
  <c r="I2086" i="1"/>
  <c r="H2086" i="1" s="1"/>
  <c r="X2086" i="1"/>
  <c r="K2086" i="1"/>
  <c r="A2087" i="1"/>
  <c r="M2071" i="1"/>
  <c r="N2071" i="1" s="1"/>
  <c r="P2071" i="1"/>
  <c r="Q2071" i="1"/>
  <c r="L2072" i="1"/>
  <c r="O2069" i="1" l="1"/>
  <c r="R2069" i="1" s="1"/>
  <c r="AC2071" i="1"/>
  <c r="AE2071" i="1" s="1"/>
  <c r="G2071" i="1"/>
  <c r="F2070" i="1"/>
  <c r="J2070" i="1" s="1"/>
  <c r="AB2092" i="1"/>
  <c r="M2072" i="1"/>
  <c r="N2072" i="1" s="1"/>
  <c r="P2072" i="1"/>
  <c r="Q2072" i="1"/>
  <c r="L2073" i="1"/>
  <c r="Y2086" i="1"/>
  <c r="C2087" i="1"/>
  <c r="AJ2087" i="1"/>
  <c r="Z2086" i="1"/>
  <c r="AA2086" i="1" s="1"/>
  <c r="AH2086" i="1" s="1"/>
  <c r="I2087" i="1"/>
  <c r="H2087" i="1" s="1"/>
  <c r="K2087" i="1"/>
  <c r="A2088" i="1"/>
  <c r="X2087" i="1"/>
  <c r="T2067" i="1"/>
  <c r="AF2067" i="1" s="1"/>
  <c r="S2068" i="1"/>
  <c r="O2070" i="1" l="1"/>
  <c r="R2070" i="1" s="1"/>
  <c r="T2068" i="1"/>
  <c r="AF2068" i="1" s="1"/>
  <c r="S2069" i="1"/>
  <c r="Z2087" i="1"/>
  <c r="AA2087" i="1" s="1"/>
  <c r="AH2087" i="1" s="1"/>
  <c r="C2088" i="1"/>
  <c r="Y2087" i="1"/>
  <c r="AJ2088" i="1"/>
  <c r="I2088" i="1"/>
  <c r="H2088" i="1" s="1"/>
  <c r="M2073" i="1"/>
  <c r="N2073" i="1" s="1"/>
  <c r="P2073" i="1"/>
  <c r="Q2073" i="1"/>
  <c r="L2074" i="1"/>
  <c r="X2088" i="1"/>
  <c r="K2088" i="1"/>
  <c r="A2089" i="1"/>
  <c r="AB2093" i="1"/>
  <c r="F2071" i="1"/>
  <c r="O2071" i="1" s="1"/>
  <c r="R2071" i="1" s="1"/>
  <c r="AC2072" i="1"/>
  <c r="AE2072" i="1" s="1"/>
  <c r="G2072" i="1"/>
  <c r="J2071" i="1" l="1"/>
  <c r="AB2094" i="1"/>
  <c r="C2089" i="1"/>
  <c r="Y2088" i="1"/>
  <c r="AJ2089" i="1"/>
  <c r="Z2088" i="1"/>
  <c r="AA2088" i="1" s="1"/>
  <c r="AH2088" i="1" s="1"/>
  <c r="I2089" i="1"/>
  <c r="H2089" i="1" s="1"/>
  <c r="AC2073" i="1"/>
  <c r="AE2073" i="1" s="1"/>
  <c r="G2073" i="1"/>
  <c r="T2069" i="1"/>
  <c r="AF2069" i="1" s="1"/>
  <c r="S2070" i="1"/>
  <c r="X2089" i="1"/>
  <c r="A2090" i="1"/>
  <c r="K2089" i="1"/>
  <c r="F2072" i="1"/>
  <c r="O2072" i="1" s="1"/>
  <c r="R2072" i="1" s="1"/>
  <c r="M2074" i="1"/>
  <c r="N2074" i="1" s="1"/>
  <c r="L2075" i="1"/>
  <c r="J2072" i="1" l="1"/>
  <c r="F2073" i="1"/>
  <c r="J2073" i="1" s="1"/>
  <c r="A2091" i="1"/>
  <c r="X2090" i="1"/>
  <c r="K2090" i="1"/>
  <c r="M2075" i="1"/>
  <c r="N2075" i="1" s="1"/>
  <c r="L2076" i="1"/>
  <c r="T2070" i="1"/>
  <c r="AF2070" i="1" s="1"/>
  <c r="S2071" i="1"/>
  <c r="Y2089" i="1"/>
  <c r="C2090" i="1"/>
  <c r="AJ2090" i="1"/>
  <c r="Z2089" i="1"/>
  <c r="AA2089" i="1" s="1"/>
  <c r="AH2089" i="1" s="1"/>
  <c r="I2090" i="1"/>
  <c r="H2090" i="1" s="1"/>
  <c r="AB2095" i="1"/>
  <c r="AC2074" i="1"/>
  <c r="AE2074" i="1" s="1"/>
  <c r="G2074" i="1"/>
  <c r="O2073" i="1" l="1"/>
  <c r="R2073" i="1" s="1"/>
  <c r="M2076" i="1"/>
  <c r="N2076" i="1" s="1"/>
  <c r="L2077" i="1"/>
  <c r="F2074" i="1"/>
  <c r="O2074" i="1" s="1"/>
  <c r="AB2096" i="1"/>
  <c r="T2071" i="1"/>
  <c r="AF2071" i="1" s="1"/>
  <c r="S2072" i="1"/>
  <c r="Y2090" i="1"/>
  <c r="C2091" i="1"/>
  <c r="AJ2091" i="1"/>
  <c r="I2091" i="1"/>
  <c r="H2091" i="1" s="1"/>
  <c r="Z2090" i="1"/>
  <c r="AA2090" i="1" s="1"/>
  <c r="AH2090" i="1" s="1"/>
  <c r="G2075" i="1"/>
  <c r="AC2075" i="1"/>
  <c r="AE2075" i="1" s="1"/>
  <c r="K2091" i="1"/>
  <c r="X2091" i="1"/>
  <c r="A2092" i="1"/>
  <c r="P2074" i="1" l="1"/>
  <c r="P2075" i="1" s="1"/>
  <c r="P2076" i="1" s="1"/>
  <c r="P2077" i="1" s="1"/>
  <c r="A2093" i="1"/>
  <c r="X2092" i="1"/>
  <c r="K2092" i="1"/>
  <c r="Z2091" i="1"/>
  <c r="AA2091" i="1" s="1"/>
  <c r="AH2091" i="1" s="1"/>
  <c r="C2092" i="1"/>
  <c r="AJ2092" i="1"/>
  <c r="Y2091" i="1"/>
  <c r="I2092" i="1"/>
  <c r="H2092" i="1" s="1"/>
  <c r="J2074" i="1"/>
  <c r="T2072" i="1"/>
  <c r="AF2072" i="1" s="1"/>
  <c r="S2073" i="1"/>
  <c r="M2077" i="1"/>
  <c r="N2077" i="1" s="1"/>
  <c r="L2078" i="1"/>
  <c r="AB2097" i="1"/>
  <c r="F2075" i="1"/>
  <c r="O2075" i="1" s="1"/>
  <c r="AC2076" i="1"/>
  <c r="AE2076" i="1" s="1"/>
  <c r="G2076" i="1"/>
  <c r="Q2074" i="1" l="1"/>
  <c r="Q2075" i="1" s="1"/>
  <c r="Q2076" i="1" s="1"/>
  <c r="Q2077" i="1" s="1"/>
  <c r="Q2078" i="1" s="1"/>
  <c r="J2075" i="1"/>
  <c r="AJ2093" i="1"/>
  <c r="Z2092" i="1"/>
  <c r="AA2092" i="1" s="1"/>
  <c r="AH2092" i="1" s="1"/>
  <c r="I2093" i="1"/>
  <c r="H2093" i="1" s="1"/>
  <c r="C2093" i="1"/>
  <c r="Y2092" i="1"/>
  <c r="AB2098" i="1"/>
  <c r="M2078" i="1"/>
  <c r="N2078" i="1" s="1"/>
  <c r="P2078" i="1"/>
  <c r="L2079" i="1"/>
  <c r="A2094" i="1"/>
  <c r="X2093" i="1"/>
  <c r="K2093" i="1"/>
  <c r="F2076" i="1"/>
  <c r="J2076" i="1" s="1"/>
  <c r="T2073" i="1"/>
  <c r="S2074" i="1"/>
  <c r="AC2077" i="1"/>
  <c r="AE2077" i="1" s="1"/>
  <c r="G2077" i="1"/>
  <c r="R2074" i="1" l="1"/>
  <c r="R2075" i="1"/>
  <c r="O2076" i="1"/>
  <c r="R2076" i="1" s="1"/>
  <c r="AC2078" i="1"/>
  <c r="AE2078" i="1" s="1"/>
  <c r="G2078" i="1"/>
  <c r="X2094" i="1"/>
  <c r="K2094" i="1"/>
  <c r="A2095" i="1"/>
  <c r="T2074" i="1"/>
  <c r="AF2074" i="1" s="1"/>
  <c r="S2075" i="1"/>
  <c r="AF2073" i="1"/>
  <c r="AA2073" i="1"/>
  <c r="M2079" i="1"/>
  <c r="N2079" i="1" s="1"/>
  <c r="P2079" i="1"/>
  <c r="Q2079" i="1"/>
  <c r="L2080" i="1"/>
  <c r="F2077" i="1"/>
  <c r="J2077" i="1" s="1"/>
  <c r="C2094" i="1"/>
  <c r="AJ2094" i="1"/>
  <c r="Y2093" i="1"/>
  <c r="I2094" i="1"/>
  <c r="H2094" i="1" s="1"/>
  <c r="Z2093" i="1"/>
  <c r="AA2093" i="1" s="1"/>
  <c r="AH2093" i="1" s="1"/>
  <c r="AB2099" i="1"/>
  <c r="O2077" i="1" l="1"/>
  <c r="R2077" i="1" s="1"/>
  <c r="AB2100" i="1"/>
  <c r="T2075" i="1"/>
  <c r="AF2075" i="1" s="1"/>
  <c r="S2076" i="1"/>
  <c r="Z2094" i="1"/>
  <c r="AA2094" i="1" s="1"/>
  <c r="AH2094" i="1" s="1"/>
  <c r="C2095" i="1"/>
  <c r="AJ2095" i="1"/>
  <c r="I2095" i="1"/>
  <c r="H2095" i="1" s="1"/>
  <c r="Y2094" i="1"/>
  <c r="AC2079" i="1"/>
  <c r="AE2079" i="1" s="1"/>
  <c r="G2079" i="1"/>
  <c r="X2095" i="1"/>
  <c r="A2096" i="1"/>
  <c r="K2095" i="1"/>
  <c r="F2078" i="1"/>
  <c r="O2078" i="1" s="1"/>
  <c r="R2078" i="1" s="1"/>
  <c r="M2080" i="1"/>
  <c r="N2080" i="1" s="1"/>
  <c r="P2080" i="1"/>
  <c r="Q2080" i="1"/>
  <c r="L2081" i="1"/>
  <c r="AH2073" i="1"/>
  <c r="J2078" i="1" l="1"/>
  <c r="Y2095" i="1"/>
  <c r="AJ2096" i="1"/>
  <c r="Z2095" i="1"/>
  <c r="AA2095" i="1" s="1"/>
  <c r="AH2095" i="1" s="1"/>
  <c r="I2096" i="1"/>
  <c r="H2096" i="1" s="1"/>
  <c r="C2096" i="1"/>
  <c r="AC2080" i="1"/>
  <c r="AE2080" i="1" s="1"/>
  <c r="G2080" i="1"/>
  <c r="T2076" i="1"/>
  <c r="AF2076" i="1" s="1"/>
  <c r="S2077" i="1"/>
  <c r="M2081" i="1"/>
  <c r="N2081" i="1" s="1"/>
  <c r="P2081" i="1"/>
  <c r="Q2081" i="1"/>
  <c r="L2082" i="1"/>
  <c r="K2096" i="1"/>
  <c r="X2096" i="1"/>
  <c r="A2097" i="1"/>
  <c r="F2079" i="1"/>
  <c r="J2079" i="1" s="1"/>
  <c r="AB2101" i="1"/>
  <c r="M2082" i="1" l="1"/>
  <c r="N2082" i="1" s="1"/>
  <c r="P2082" i="1"/>
  <c r="Q2082" i="1"/>
  <c r="L2083" i="1"/>
  <c r="T2077" i="1"/>
  <c r="AF2077" i="1" s="1"/>
  <c r="S2078" i="1"/>
  <c r="AC2081" i="1"/>
  <c r="AE2081" i="1" s="1"/>
  <c r="G2081" i="1"/>
  <c r="O2079" i="1"/>
  <c r="R2079" i="1" s="1"/>
  <c r="X2097" i="1"/>
  <c r="K2097" i="1"/>
  <c r="A2098" i="1"/>
  <c r="AB2102" i="1"/>
  <c r="AJ2097" i="1"/>
  <c r="Z2096" i="1"/>
  <c r="AA2096" i="1" s="1"/>
  <c r="AH2096" i="1" s="1"/>
  <c r="I2097" i="1"/>
  <c r="H2097" i="1" s="1"/>
  <c r="C2097" i="1"/>
  <c r="Y2096" i="1"/>
  <c r="F2080" i="1"/>
  <c r="O2080" i="1" s="1"/>
  <c r="R2080" i="1" s="1"/>
  <c r="J2080" i="1" l="1"/>
  <c r="AB2103" i="1"/>
  <c r="F2081" i="1"/>
  <c r="J2081" i="1" s="1"/>
  <c r="C2098" i="1"/>
  <c r="AJ2098" i="1"/>
  <c r="Y2097" i="1"/>
  <c r="I2098" i="1"/>
  <c r="H2098" i="1" s="1"/>
  <c r="Z2097" i="1"/>
  <c r="AA2097" i="1" s="1"/>
  <c r="AH2097" i="1" s="1"/>
  <c r="T2078" i="1"/>
  <c r="AF2078" i="1" s="1"/>
  <c r="S2079" i="1"/>
  <c r="AC2082" i="1"/>
  <c r="AE2082" i="1" s="1"/>
  <c r="G2082" i="1"/>
  <c r="X2098" i="1"/>
  <c r="A2099" i="1"/>
  <c r="K2098" i="1"/>
  <c r="M2083" i="1"/>
  <c r="N2083" i="1" s="1"/>
  <c r="P2083" i="1"/>
  <c r="Q2083" i="1"/>
  <c r="L2084" i="1"/>
  <c r="O2081" i="1" l="1"/>
  <c r="R2081" i="1" s="1"/>
  <c r="AB2104" i="1"/>
  <c r="A2100" i="1"/>
  <c r="X2099" i="1"/>
  <c r="K2099" i="1"/>
  <c r="AC2083" i="1"/>
  <c r="AE2083" i="1" s="1"/>
  <c r="G2083" i="1"/>
  <c r="T2079" i="1"/>
  <c r="AF2079" i="1" s="1"/>
  <c r="S2080" i="1"/>
  <c r="F2082" i="1"/>
  <c r="J2082" i="1" s="1"/>
  <c r="Z2098" i="1"/>
  <c r="AA2098" i="1" s="1"/>
  <c r="AH2098" i="1" s="1"/>
  <c r="C2099" i="1"/>
  <c r="AJ2099" i="1"/>
  <c r="I2099" i="1"/>
  <c r="H2099" i="1" s="1"/>
  <c r="Y2098" i="1"/>
  <c r="M2084" i="1"/>
  <c r="N2084" i="1" s="1"/>
  <c r="P2084" i="1"/>
  <c r="Q2084" i="1"/>
  <c r="L2085" i="1"/>
  <c r="O2082" i="1" l="1"/>
  <c r="R2082" i="1" s="1"/>
  <c r="AC2084" i="1"/>
  <c r="AE2084" i="1" s="1"/>
  <c r="G2084" i="1"/>
  <c r="X2100" i="1"/>
  <c r="K2100" i="1"/>
  <c r="A2101" i="1"/>
  <c r="Y2099" i="1"/>
  <c r="C2100" i="1"/>
  <c r="Z2099" i="1"/>
  <c r="AA2099" i="1" s="1"/>
  <c r="AH2099" i="1" s="1"/>
  <c r="AJ2100" i="1"/>
  <c r="I2100" i="1"/>
  <c r="H2100" i="1" s="1"/>
  <c r="T2080" i="1"/>
  <c r="AF2080" i="1" s="1"/>
  <c r="S2081" i="1"/>
  <c r="F2083" i="1"/>
  <c r="J2083" i="1" s="1"/>
  <c r="M2085" i="1"/>
  <c r="N2085" i="1" s="1"/>
  <c r="P2085" i="1"/>
  <c r="Q2085" i="1"/>
  <c r="L2086" i="1"/>
  <c r="AB2105" i="1"/>
  <c r="O2083" i="1" l="1"/>
  <c r="R2083" i="1" s="1"/>
  <c r="AB2106" i="1"/>
  <c r="K2101" i="1"/>
  <c r="X2101" i="1"/>
  <c r="A2102" i="1"/>
  <c r="AC2085" i="1"/>
  <c r="AE2085" i="1" s="1"/>
  <c r="G2085" i="1"/>
  <c r="T2081" i="1"/>
  <c r="AF2081" i="1" s="1"/>
  <c r="S2082" i="1"/>
  <c r="F2084" i="1"/>
  <c r="O2084" i="1" s="1"/>
  <c r="R2084" i="1" s="1"/>
  <c r="M2086" i="1"/>
  <c r="N2086" i="1" s="1"/>
  <c r="P2086" i="1"/>
  <c r="Q2086" i="1"/>
  <c r="L2087" i="1"/>
  <c r="Y2100" i="1"/>
  <c r="C2101" i="1"/>
  <c r="Z2100" i="1"/>
  <c r="AA2100" i="1" s="1"/>
  <c r="AH2100" i="1" s="1"/>
  <c r="AJ2101" i="1"/>
  <c r="I2101" i="1"/>
  <c r="H2101" i="1" s="1"/>
  <c r="J2084" i="1" l="1"/>
  <c r="AB2107" i="1"/>
  <c r="F2085" i="1"/>
  <c r="O2085" i="1" s="1"/>
  <c r="R2085" i="1" s="1"/>
  <c r="AC2086" i="1"/>
  <c r="AE2086" i="1" s="1"/>
  <c r="G2086" i="1"/>
  <c r="I2102" i="1"/>
  <c r="H2102" i="1" s="1"/>
  <c r="Y2101" i="1"/>
  <c r="C2102" i="1"/>
  <c r="Z2101" i="1"/>
  <c r="AA2101" i="1" s="1"/>
  <c r="AH2101" i="1" s="1"/>
  <c r="AJ2102" i="1"/>
  <c r="M2087" i="1"/>
  <c r="N2087" i="1" s="1"/>
  <c r="P2087" i="1"/>
  <c r="Q2087" i="1"/>
  <c r="L2088" i="1"/>
  <c r="T2082" i="1"/>
  <c r="AF2082" i="1" s="1"/>
  <c r="S2083" i="1"/>
  <c r="X2102" i="1"/>
  <c r="A2103" i="1"/>
  <c r="K2102" i="1"/>
  <c r="J2085" i="1" l="1"/>
  <c r="F2086" i="1"/>
  <c r="J2086" i="1" s="1"/>
  <c r="AB2108" i="1"/>
  <c r="T2083" i="1"/>
  <c r="AF2083" i="1" s="1"/>
  <c r="S2084" i="1"/>
  <c r="AC2087" i="1"/>
  <c r="AE2087" i="1" s="1"/>
  <c r="G2087" i="1"/>
  <c r="Z2102" i="1"/>
  <c r="AA2102" i="1" s="1"/>
  <c r="AH2102" i="1" s="1"/>
  <c r="I2103" i="1"/>
  <c r="H2103" i="1" s="1"/>
  <c r="C2103" i="1"/>
  <c r="Y2102" i="1"/>
  <c r="AJ2103" i="1"/>
  <c r="X2103" i="1"/>
  <c r="K2103" i="1"/>
  <c r="A2104" i="1"/>
  <c r="M2088" i="1"/>
  <c r="N2088" i="1" s="1"/>
  <c r="P2088" i="1"/>
  <c r="Q2088" i="1"/>
  <c r="L2089" i="1"/>
  <c r="O2086" i="1" l="1"/>
  <c r="R2086" i="1" s="1"/>
  <c r="Z2103" i="1"/>
  <c r="AJ2104" i="1"/>
  <c r="Y2103" i="1"/>
  <c r="I2104" i="1"/>
  <c r="H2104" i="1" s="1"/>
  <c r="C2104" i="1"/>
  <c r="T2084" i="1"/>
  <c r="AF2084" i="1" s="1"/>
  <c r="S2085" i="1"/>
  <c r="AC2088" i="1"/>
  <c r="AE2088" i="1" s="1"/>
  <c r="G2088" i="1"/>
  <c r="AB2109" i="1"/>
  <c r="M2089" i="1"/>
  <c r="N2089" i="1" s="1"/>
  <c r="P2089" i="1"/>
  <c r="Q2089" i="1"/>
  <c r="L2090" i="1"/>
  <c r="K2104" i="1"/>
  <c r="X2104" i="1"/>
  <c r="A2105" i="1"/>
  <c r="F2087" i="1"/>
  <c r="O2087" i="1" s="1"/>
  <c r="R2087" i="1" s="1"/>
  <c r="J2087" i="1" l="1"/>
  <c r="AC2089" i="1"/>
  <c r="AE2089" i="1" s="1"/>
  <c r="G2089" i="1"/>
  <c r="F2088" i="1"/>
  <c r="J2088" i="1" s="1"/>
  <c r="M2090" i="1"/>
  <c r="N2090" i="1" s="1"/>
  <c r="P2090" i="1"/>
  <c r="Q2090" i="1"/>
  <c r="L2091" i="1"/>
  <c r="AB2110" i="1"/>
  <c r="Z2104" i="1"/>
  <c r="AA2104" i="1" s="1"/>
  <c r="AH2104" i="1" s="1"/>
  <c r="AJ2105" i="1"/>
  <c r="I2105" i="1"/>
  <c r="H2105" i="1" s="1"/>
  <c r="Y2104" i="1"/>
  <c r="C2105" i="1"/>
  <c r="X2105" i="1"/>
  <c r="A2106" i="1"/>
  <c r="K2105" i="1"/>
  <c r="T2085" i="1"/>
  <c r="AF2085" i="1" s="1"/>
  <c r="S2086" i="1"/>
  <c r="AC2090" i="1" l="1"/>
  <c r="AE2090" i="1" s="1"/>
  <c r="G2090" i="1"/>
  <c r="F2089" i="1"/>
  <c r="O2089" i="1" s="1"/>
  <c r="R2089" i="1" s="1"/>
  <c r="T2086" i="1"/>
  <c r="AF2086" i="1" s="1"/>
  <c r="S2087" i="1"/>
  <c r="AB2111" i="1"/>
  <c r="Y2105" i="1"/>
  <c r="C2106" i="1"/>
  <c r="Z2105" i="1"/>
  <c r="AA2105" i="1" s="1"/>
  <c r="AH2105" i="1" s="1"/>
  <c r="AJ2106" i="1"/>
  <c r="I2106" i="1"/>
  <c r="H2106" i="1" s="1"/>
  <c r="M2091" i="1"/>
  <c r="N2091" i="1" s="1"/>
  <c r="P2091" i="1"/>
  <c r="Q2091" i="1"/>
  <c r="L2092" i="1"/>
  <c r="O2088" i="1"/>
  <c r="R2088" i="1" s="1"/>
  <c r="A2107" i="1"/>
  <c r="X2106" i="1"/>
  <c r="K2106" i="1"/>
  <c r="AC2091" i="1" l="1"/>
  <c r="AE2091" i="1" s="1"/>
  <c r="G2091" i="1"/>
  <c r="M2092" i="1"/>
  <c r="N2092" i="1" s="1"/>
  <c r="P2092" i="1"/>
  <c r="Q2092" i="1"/>
  <c r="L2093" i="1"/>
  <c r="F2090" i="1"/>
  <c r="O2090" i="1" s="1"/>
  <c r="R2090" i="1" s="1"/>
  <c r="T2087" i="1"/>
  <c r="AF2087" i="1" s="1"/>
  <c r="S2088" i="1"/>
  <c r="J2089" i="1"/>
  <c r="X2107" i="1"/>
  <c r="K2107" i="1"/>
  <c r="A2108" i="1"/>
  <c r="Z2106" i="1"/>
  <c r="AA2106" i="1" s="1"/>
  <c r="AH2106" i="1" s="1"/>
  <c r="C2107" i="1"/>
  <c r="AJ2107" i="1"/>
  <c r="I2107" i="1"/>
  <c r="H2107" i="1" s="1"/>
  <c r="Y2106" i="1"/>
  <c r="AB2112" i="1"/>
  <c r="J2090" i="1" l="1"/>
  <c r="Y2107" i="1"/>
  <c r="Z2107" i="1"/>
  <c r="AA2107" i="1" s="1"/>
  <c r="AH2107" i="1" s="1"/>
  <c r="C2108" i="1"/>
  <c r="AJ2108" i="1"/>
  <c r="I2108" i="1"/>
  <c r="H2108" i="1" s="1"/>
  <c r="AC2092" i="1"/>
  <c r="AE2092" i="1" s="1"/>
  <c r="G2092" i="1"/>
  <c r="F2091" i="1"/>
  <c r="J2091" i="1" s="1"/>
  <c r="X2108" i="1"/>
  <c r="A2109" i="1"/>
  <c r="K2108" i="1"/>
  <c r="AB2113" i="1"/>
  <c r="T2088" i="1"/>
  <c r="AF2088" i="1" s="1"/>
  <c r="S2089" i="1"/>
  <c r="M2093" i="1"/>
  <c r="N2093" i="1" s="1"/>
  <c r="P2093" i="1"/>
  <c r="Q2093" i="1"/>
  <c r="L2094" i="1"/>
  <c r="X2109" i="1" l="1"/>
  <c r="K2109" i="1"/>
  <c r="A2110" i="1"/>
  <c r="F2092" i="1"/>
  <c r="O2092" i="1" s="1"/>
  <c r="R2092" i="1" s="1"/>
  <c r="AC2093" i="1"/>
  <c r="AE2093" i="1" s="1"/>
  <c r="G2093" i="1"/>
  <c r="AB2114" i="1"/>
  <c r="I2109" i="1"/>
  <c r="H2109" i="1" s="1"/>
  <c r="Y2108" i="1"/>
  <c r="Z2108" i="1"/>
  <c r="AA2108" i="1" s="1"/>
  <c r="AH2108" i="1" s="1"/>
  <c r="C2109" i="1"/>
  <c r="AJ2109" i="1"/>
  <c r="O2091" i="1"/>
  <c r="R2091" i="1" s="1"/>
  <c r="M2094" i="1"/>
  <c r="N2094" i="1" s="1"/>
  <c r="P2094" i="1"/>
  <c r="Q2094" i="1"/>
  <c r="L2095" i="1"/>
  <c r="T2089" i="1"/>
  <c r="AF2089" i="1" s="1"/>
  <c r="S2090" i="1"/>
  <c r="J2092" i="1" l="1"/>
  <c r="AB2115" i="1"/>
  <c r="M2095" i="1"/>
  <c r="N2095" i="1" s="1"/>
  <c r="P2095" i="1"/>
  <c r="Q2095" i="1"/>
  <c r="L2096" i="1"/>
  <c r="T2090" i="1"/>
  <c r="AF2090" i="1" s="1"/>
  <c r="S2091" i="1"/>
  <c r="F2093" i="1"/>
  <c r="J2093" i="1" s="1"/>
  <c r="I2110" i="1"/>
  <c r="H2110" i="1" s="1"/>
  <c r="Y2109" i="1"/>
  <c r="C2110" i="1"/>
  <c r="AJ2110" i="1"/>
  <c r="Z2109" i="1"/>
  <c r="AA2109" i="1" s="1"/>
  <c r="AH2109" i="1" s="1"/>
  <c r="AC2094" i="1"/>
  <c r="AE2094" i="1" s="1"/>
  <c r="G2094" i="1"/>
  <c r="X2110" i="1"/>
  <c r="K2110" i="1"/>
  <c r="A2111" i="1"/>
  <c r="O2093" i="1" l="1"/>
  <c r="R2093" i="1" s="1"/>
  <c r="AC2095" i="1"/>
  <c r="AE2095" i="1" s="1"/>
  <c r="G2095" i="1"/>
  <c r="Z2110" i="1"/>
  <c r="AA2110" i="1" s="1"/>
  <c r="AH2110" i="1" s="1"/>
  <c r="C2111" i="1"/>
  <c r="AJ2111" i="1"/>
  <c r="Y2110" i="1"/>
  <c r="I2111" i="1"/>
  <c r="H2111" i="1" s="1"/>
  <c r="M2096" i="1"/>
  <c r="N2096" i="1" s="1"/>
  <c r="P2096" i="1"/>
  <c r="Q2096" i="1"/>
  <c r="L2097" i="1"/>
  <c r="AB2116" i="1"/>
  <c r="F2094" i="1"/>
  <c r="J2094" i="1" s="1"/>
  <c r="X2111" i="1"/>
  <c r="K2111" i="1"/>
  <c r="A2112" i="1"/>
  <c r="T2091" i="1"/>
  <c r="AF2091" i="1" s="1"/>
  <c r="S2092" i="1"/>
  <c r="O2094" i="1" l="1"/>
  <c r="R2094" i="1" s="1"/>
  <c r="AC2096" i="1"/>
  <c r="AE2096" i="1" s="1"/>
  <c r="G2096" i="1"/>
  <c r="M2097" i="1"/>
  <c r="N2097" i="1" s="1"/>
  <c r="P2097" i="1"/>
  <c r="Q2097" i="1"/>
  <c r="L2098" i="1"/>
  <c r="AB2117" i="1"/>
  <c r="T2092" i="1"/>
  <c r="AF2092" i="1" s="1"/>
  <c r="S2093" i="1"/>
  <c r="F2095" i="1"/>
  <c r="J2095" i="1" s="1"/>
  <c r="X2112" i="1"/>
  <c r="K2112" i="1"/>
  <c r="A2113" i="1"/>
  <c r="Y2111" i="1"/>
  <c r="I2112" i="1"/>
  <c r="H2112" i="1" s="1"/>
  <c r="Z2111" i="1"/>
  <c r="AA2111" i="1" s="1"/>
  <c r="AH2111" i="1" s="1"/>
  <c r="C2112" i="1"/>
  <c r="AJ2112" i="1"/>
  <c r="O2095" i="1" l="1"/>
  <c r="R2095" i="1" s="1"/>
  <c r="AC2097" i="1"/>
  <c r="AE2097" i="1" s="1"/>
  <c r="G2097" i="1"/>
  <c r="K2113" i="1"/>
  <c r="A2114" i="1"/>
  <c r="X2113" i="1"/>
  <c r="T2093" i="1"/>
  <c r="AF2093" i="1" s="1"/>
  <c r="S2094" i="1"/>
  <c r="M2098" i="1"/>
  <c r="N2098" i="1" s="1"/>
  <c r="P2098" i="1"/>
  <c r="Q2098" i="1"/>
  <c r="L2099" i="1"/>
  <c r="F2096" i="1"/>
  <c r="J2096" i="1" s="1"/>
  <c r="AJ2113" i="1"/>
  <c r="Z2112" i="1"/>
  <c r="AA2112" i="1" s="1"/>
  <c r="AH2112" i="1" s="1"/>
  <c r="I2113" i="1"/>
  <c r="H2113" i="1" s="1"/>
  <c r="Y2112" i="1"/>
  <c r="C2113" i="1"/>
  <c r="AB2118" i="1"/>
  <c r="O2096" i="1" l="1"/>
  <c r="R2096" i="1" s="1"/>
  <c r="AC2098" i="1"/>
  <c r="AE2098" i="1" s="1"/>
  <c r="G2098" i="1"/>
  <c r="Y2113" i="1"/>
  <c r="I2114" i="1"/>
  <c r="H2114" i="1" s="1"/>
  <c r="Z2113" i="1"/>
  <c r="AA2113" i="1" s="1"/>
  <c r="AH2113" i="1" s="1"/>
  <c r="C2114" i="1"/>
  <c r="AJ2114" i="1"/>
  <c r="F2097" i="1"/>
  <c r="J2097" i="1" s="1"/>
  <c r="M2099" i="1"/>
  <c r="N2099" i="1" s="1"/>
  <c r="P2099" i="1"/>
  <c r="Q2099" i="1"/>
  <c r="L2100" i="1"/>
  <c r="T2094" i="1"/>
  <c r="AF2094" i="1" s="1"/>
  <c r="S2095" i="1"/>
  <c r="X2114" i="1"/>
  <c r="K2114" i="1"/>
  <c r="A2115" i="1"/>
  <c r="AB2119" i="1"/>
  <c r="O2097" i="1" l="1"/>
  <c r="R2097" i="1" s="1"/>
  <c r="AC2099" i="1"/>
  <c r="AE2099" i="1" s="1"/>
  <c r="G2099" i="1"/>
  <c r="F2098" i="1"/>
  <c r="O2098" i="1" s="1"/>
  <c r="R2098" i="1" s="1"/>
  <c r="Z2114" i="1"/>
  <c r="AA2114" i="1" s="1"/>
  <c r="AH2114" i="1" s="1"/>
  <c r="C2115" i="1"/>
  <c r="AJ2115" i="1"/>
  <c r="Y2114" i="1"/>
  <c r="I2115" i="1"/>
  <c r="H2115" i="1" s="1"/>
  <c r="T2095" i="1"/>
  <c r="AF2095" i="1" s="1"/>
  <c r="S2096" i="1"/>
  <c r="AB2120" i="1"/>
  <c r="M2100" i="1"/>
  <c r="N2100" i="1" s="1"/>
  <c r="P2100" i="1"/>
  <c r="Q2100" i="1"/>
  <c r="L2101" i="1"/>
  <c r="A2116" i="1"/>
  <c r="X2115" i="1"/>
  <c r="K2115" i="1"/>
  <c r="J2098" i="1" l="1"/>
  <c r="X2116" i="1"/>
  <c r="K2116" i="1"/>
  <c r="A2117" i="1"/>
  <c r="M2101" i="1"/>
  <c r="N2101" i="1" s="1"/>
  <c r="P2101" i="1"/>
  <c r="Q2101" i="1"/>
  <c r="L2102" i="1"/>
  <c r="AB2121" i="1"/>
  <c r="F2099" i="1"/>
  <c r="J2099" i="1" s="1"/>
  <c r="AC2100" i="1"/>
  <c r="AE2100" i="1" s="1"/>
  <c r="G2100" i="1"/>
  <c r="Y2115" i="1"/>
  <c r="Z2115" i="1"/>
  <c r="AA2115" i="1" s="1"/>
  <c r="AH2115" i="1" s="1"/>
  <c r="C2116" i="1"/>
  <c r="AJ2116" i="1"/>
  <c r="I2116" i="1"/>
  <c r="H2116" i="1" s="1"/>
  <c r="T2096" i="1"/>
  <c r="AF2096" i="1" s="1"/>
  <c r="S2097" i="1"/>
  <c r="O2099" i="1" l="1"/>
  <c r="R2099" i="1" s="1"/>
  <c r="X2117" i="1"/>
  <c r="K2117" i="1"/>
  <c r="A2118" i="1"/>
  <c r="T2097" i="1"/>
  <c r="AF2097" i="1" s="1"/>
  <c r="S2098" i="1"/>
  <c r="F2100" i="1"/>
  <c r="O2100" i="1" s="1"/>
  <c r="R2100" i="1" s="1"/>
  <c r="AB2122" i="1"/>
  <c r="AC2101" i="1"/>
  <c r="AE2101" i="1" s="1"/>
  <c r="G2101" i="1"/>
  <c r="M2102" i="1"/>
  <c r="N2102" i="1" s="1"/>
  <c r="P2102" i="1"/>
  <c r="Q2102" i="1"/>
  <c r="L2103" i="1"/>
  <c r="Y2116" i="1"/>
  <c r="I2117" i="1"/>
  <c r="H2117" i="1" s="1"/>
  <c r="Z2116" i="1"/>
  <c r="AA2116" i="1" s="1"/>
  <c r="AH2116" i="1" s="1"/>
  <c r="C2117" i="1"/>
  <c r="AJ2117" i="1"/>
  <c r="J2100" i="1" l="1"/>
  <c r="F2101" i="1"/>
  <c r="O2101" i="1" s="1"/>
  <c r="R2101" i="1" s="1"/>
  <c r="X2118" i="1"/>
  <c r="K2118" i="1"/>
  <c r="A2119" i="1"/>
  <c r="AC2102" i="1"/>
  <c r="AE2102" i="1" s="1"/>
  <c r="G2102" i="1"/>
  <c r="AB2123" i="1"/>
  <c r="T2098" i="1"/>
  <c r="AF2098" i="1" s="1"/>
  <c r="S2099" i="1"/>
  <c r="M2103" i="1"/>
  <c r="N2103" i="1" s="1"/>
  <c r="P2103" i="1"/>
  <c r="Q2103" i="1"/>
  <c r="L2104" i="1"/>
  <c r="I2118" i="1"/>
  <c r="H2118" i="1" s="1"/>
  <c r="Y2117" i="1"/>
  <c r="C2118" i="1"/>
  <c r="Z2117" i="1"/>
  <c r="AA2117" i="1" s="1"/>
  <c r="AH2117" i="1" s="1"/>
  <c r="AJ2118" i="1"/>
  <c r="J2101" i="1" l="1"/>
  <c r="AC2103" i="1"/>
  <c r="AE2103" i="1" s="1"/>
  <c r="G2103" i="1"/>
  <c r="AB2124" i="1"/>
  <c r="F2102" i="1"/>
  <c r="O2102" i="1" s="1"/>
  <c r="R2102" i="1" s="1"/>
  <c r="M2104" i="1"/>
  <c r="N2104" i="1" s="1"/>
  <c r="L2105" i="1"/>
  <c r="T2099" i="1"/>
  <c r="AF2099" i="1" s="1"/>
  <c r="S2100" i="1"/>
  <c r="Z2118" i="1"/>
  <c r="AA2118" i="1" s="1"/>
  <c r="AH2118" i="1" s="1"/>
  <c r="I2119" i="1"/>
  <c r="H2119" i="1" s="1"/>
  <c r="Y2118" i="1"/>
  <c r="C2119" i="1"/>
  <c r="AJ2119" i="1"/>
  <c r="X2119" i="1"/>
  <c r="K2119" i="1"/>
  <c r="A2120" i="1"/>
  <c r="J2102" i="1" l="1"/>
  <c r="M2105" i="1"/>
  <c r="N2105" i="1" s="1"/>
  <c r="L2106" i="1"/>
  <c r="AJ2120" i="1"/>
  <c r="Z2119" i="1"/>
  <c r="AA2119" i="1" s="1"/>
  <c r="AH2119" i="1" s="1"/>
  <c r="I2120" i="1"/>
  <c r="H2120" i="1" s="1"/>
  <c r="Y2119" i="1"/>
  <c r="C2120" i="1"/>
  <c r="T2100" i="1"/>
  <c r="AF2100" i="1" s="1"/>
  <c r="S2101" i="1"/>
  <c r="AB2125" i="1"/>
  <c r="X2120" i="1"/>
  <c r="K2120" i="1"/>
  <c r="A2121" i="1"/>
  <c r="F2103" i="1"/>
  <c r="O2103" i="1" s="1"/>
  <c r="AC2104" i="1"/>
  <c r="AE2104" i="1" s="1"/>
  <c r="G2104" i="1"/>
  <c r="J2103" i="1" l="1"/>
  <c r="R2103" i="1"/>
  <c r="P2104" i="1"/>
  <c r="F2104" i="1"/>
  <c r="J2104" i="1" s="1"/>
  <c r="M2106" i="1"/>
  <c r="N2106" i="1" s="1"/>
  <c r="L2107" i="1"/>
  <c r="C2121" i="1"/>
  <c r="AJ2121" i="1"/>
  <c r="Y2120" i="1"/>
  <c r="I2121" i="1"/>
  <c r="H2121" i="1" s="1"/>
  <c r="Z2120" i="1"/>
  <c r="AA2120" i="1" s="1"/>
  <c r="AH2120" i="1" s="1"/>
  <c r="T2101" i="1"/>
  <c r="AF2101" i="1" s="1"/>
  <c r="S2102" i="1"/>
  <c r="A2122" i="1"/>
  <c r="X2121" i="1"/>
  <c r="K2121" i="1"/>
  <c r="AB2126" i="1"/>
  <c r="AC2105" i="1"/>
  <c r="AE2105" i="1" s="1"/>
  <c r="G2105" i="1"/>
  <c r="AB2127" i="1" l="1"/>
  <c r="AC2106" i="1"/>
  <c r="AE2106" i="1" s="1"/>
  <c r="G2106" i="1"/>
  <c r="A2123" i="1"/>
  <c r="X2122" i="1"/>
  <c r="K2122" i="1"/>
  <c r="F2105" i="1"/>
  <c r="J2105" i="1" s="1"/>
  <c r="Z2121" i="1"/>
  <c r="AA2121" i="1" s="1"/>
  <c r="AH2121" i="1" s="1"/>
  <c r="I2122" i="1"/>
  <c r="H2122" i="1" s="1"/>
  <c r="Y2121" i="1"/>
  <c r="C2122" i="1"/>
  <c r="AJ2122" i="1"/>
  <c r="T2102" i="1"/>
  <c r="AF2102" i="1" s="1"/>
  <c r="S2103" i="1"/>
  <c r="M2107" i="1"/>
  <c r="N2107" i="1" s="1"/>
  <c r="L2108" i="1"/>
  <c r="O2104" i="1"/>
  <c r="Q2104" i="1"/>
  <c r="Q2105" i="1" s="1"/>
  <c r="Q2106" i="1" s="1"/>
  <c r="Q2107" i="1" s="1"/>
  <c r="P2105" i="1"/>
  <c r="P2106" i="1" s="1"/>
  <c r="P2107" i="1" s="1"/>
  <c r="R2104" i="1" l="1"/>
  <c r="O2105" i="1"/>
  <c r="R2105" i="1" s="1"/>
  <c r="M2108" i="1"/>
  <c r="N2108" i="1" s="1"/>
  <c r="P2108" i="1"/>
  <c r="Q2108" i="1"/>
  <c r="L2109" i="1"/>
  <c r="C2123" i="1"/>
  <c r="Y2122" i="1"/>
  <c r="AJ2123" i="1"/>
  <c r="Z2122" i="1"/>
  <c r="AA2122" i="1" s="1"/>
  <c r="AH2122" i="1" s="1"/>
  <c r="I2123" i="1"/>
  <c r="H2123" i="1" s="1"/>
  <c r="X2123" i="1"/>
  <c r="K2123" i="1"/>
  <c r="A2124" i="1"/>
  <c r="T2103" i="1"/>
  <c r="S2104" i="1"/>
  <c r="AB2128" i="1"/>
  <c r="F2106" i="1"/>
  <c r="O2106" i="1" s="1"/>
  <c r="R2106" i="1" s="1"/>
  <c r="AC2107" i="1"/>
  <c r="AE2107" i="1" s="1"/>
  <c r="G2107" i="1"/>
  <c r="J2106" i="1" l="1"/>
  <c r="AC2108" i="1"/>
  <c r="AE2108" i="1" s="1"/>
  <c r="G2108" i="1"/>
  <c r="F2107" i="1"/>
  <c r="J2107" i="1" s="1"/>
  <c r="M2109" i="1"/>
  <c r="N2109" i="1" s="1"/>
  <c r="P2109" i="1"/>
  <c r="Q2109" i="1"/>
  <c r="L2110" i="1"/>
  <c r="Y2123" i="1"/>
  <c r="AJ2124" i="1"/>
  <c r="I2124" i="1"/>
  <c r="H2124" i="1" s="1"/>
  <c r="Z2123" i="1"/>
  <c r="AA2123" i="1" s="1"/>
  <c r="AH2123" i="1" s="1"/>
  <c r="C2124" i="1"/>
  <c r="AB2129" i="1"/>
  <c r="A2125" i="1"/>
  <c r="K2124" i="1"/>
  <c r="X2124" i="1"/>
  <c r="T2104" i="1"/>
  <c r="AF2104" i="1" s="1"/>
  <c r="S2105" i="1"/>
  <c r="AF2103" i="1"/>
  <c r="AA2103" i="1"/>
  <c r="AH2103" i="1" l="1"/>
  <c r="O2107" i="1"/>
  <c r="R2107" i="1" s="1"/>
  <c r="X2125" i="1"/>
  <c r="K2125" i="1"/>
  <c r="A2126" i="1"/>
  <c r="M2110" i="1"/>
  <c r="N2110" i="1" s="1"/>
  <c r="P2110" i="1"/>
  <c r="Q2110" i="1"/>
  <c r="L2111" i="1"/>
  <c r="T2105" i="1"/>
  <c r="AF2105" i="1" s="1"/>
  <c r="S2106" i="1"/>
  <c r="Z2124" i="1"/>
  <c r="AA2124" i="1" s="1"/>
  <c r="AH2124" i="1" s="1"/>
  <c r="C2125" i="1"/>
  <c r="AJ2125" i="1"/>
  <c r="I2125" i="1"/>
  <c r="H2125" i="1" s="1"/>
  <c r="Y2124" i="1"/>
  <c r="AB2130" i="1"/>
  <c r="F2108" i="1"/>
  <c r="J2108" i="1" s="1"/>
  <c r="AC2109" i="1"/>
  <c r="AE2109" i="1" s="1"/>
  <c r="G2109" i="1"/>
  <c r="AC2110" i="1" l="1"/>
  <c r="AE2110" i="1" s="1"/>
  <c r="G2110" i="1"/>
  <c r="M2111" i="1"/>
  <c r="N2111" i="1" s="1"/>
  <c r="P2111" i="1"/>
  <c r="Q2111" i="1"/>
  <c r="L2112" i="1"/>
  <c r="C2126" i="1"/>
  <c r="Z2125" i="1"/>
  <c r="AA2125" i="1" s="1"/>
  <c r="AH2125" i="1" s="1"/>
  <c r="AJ2126" i="1"/>
  <c r="I2126" i="1"/>
  <c r="H2126" i="1" s="1"/>
  <c r="Y2125" i="1"/>
  <c r="AB2131" i="1"/>
  <c r="O2108" i="1"/>
  <c r="R2108" i="1" s="1"/>
  <c r="X2126" i="1"/>
  <c r="K2126" i="1"/>
  <c r="A2127" i="1"/>
  <c r="F2109" i="1"/>
  <c r="J2109" i="1" s="1"/>
  <c r="T2106" i="1"/>
  <c r="AF2106" i="1" s="1"/>
  <c r="S2107" i="1"/>
  <c r="O2109" i="1" l="1"/>
  <c r="R2109" i="1" s="1"/>
  <c r="AC2111" i="1"/>
  <c r="AE2111" i="1" s="1"/>
  <c r="G2111" i="1"/>
  <c r="F2110" i="1"/>
  <c r="J2110" i="1" s="1"/>
  <c r="T2107" i="1"/>
  <c r="AF2107" i="1" s="1"/>
  <c r="S2108" i="1"/>
  <c r="Y2126" i="1"/>
  <c r="C2127" i="1"/>
  <c r="Z2126" i="1"/>
  <c r="AA2126" i="1" s="1"/>
  <c r="AH2126" i="1" s="1"/>
  <c r="AJ2127" i="1"/>
  <c r="I2127" i="1"/>
  <c r="H2127" i="1" s="1"/>
  <c r="AB2132" i="1"/>
  <c r="M2112" i="1"/>
  <c r="N2112" i="1" s="1"/>
  <c r="P2112" i="1"/>
  <c r="Q2112" i="1"/>
  <c r="L2113" i="1"/>
  <c r="A2128" i="1"/>
  <c r="X2127" i="1"/>
  <c r="K2127" i="1"/>
  <c r="AC2112" i="1" l="1"/>
  <c r="AE2112" i="1" s="1"/>
  <c r="G2112" i="1"/>
  <c r="AB2133" i="1"/>
  <c r="F2111" i="1"/>
  <c r="O2111" i="1" s="1"/>
  <c r="R2111" i="1" s="1"/>
  <c r="T2108" i="1"/>
  <c r="AF2108" i="1" s="1"/>
  <c r="S2109" i="1"/>
  <c r="AJ2128" i="1"/>
  <c r="Y2127" i="1"/>
  <c r="I2128" i="1"/>
  <c r="H2128" i="1" s="1"/>
  <c r="C2128" i="1"/>
  <c r="Z2127" i="1"/>
  <c r="AA2127" i="1" s="1"/>
  <c r="AH2127" i="1" s="1"/>
  <c r="M2113" i="1"/>
  <c r="N2113" i="1" s="1"/>
  <c r="P2113" i="1"/>
  <c r="Q2113" i="1"/>
  <c r="L2114" i="1"/>
  <c r="O2110" i="1"/>
  <c r="R2110" i="1" s="1"/>
  <c r="X2128" i="1"/>
  <c r="K2128" i="1"/>
  <c r="A2129" i="1"/>
  <c r="J2111" i="1" l="1"/>
  <c r="AB2134" i="1"/>
  <c r="T2109" i="1"/>
  <c r="AF2109" i="1" s="1"/>
  <c r="S2110" i="1"/>
  <c r="F2112" i="1"/>
  <c r="O2112" i="1" s="1"/>
  <c r="R2112" i="1" s="1"/>
  <c r="AC2113" i="1"/>
  <c r="AE2113" i="1" s="1"/>
  <c r="G2113" i="1"/>
  <c r="Z2128" i="1"/>
  <c r="AA2128" i="1" s="1"/>
  <c r="AH2128" i="1" s="1"/>
  <c r="C2129" i="1"/>
  <c r="Y2128" i="1"/>
  <c r="AJ2129" i="1"/>
  <c r="I2129" i="1"/>
  <c r="H2129" i="1" s="1"/>
  <c r="X2129" i="1"/>
  <c r="A2130" i="1"/>
  <c r="K2129" i="1"/>
  <c r="M2114" i="1"/>
  <c r="N2114" i="1" s="1"/>
  <c r="P2114" i="1"/>
  <c r="Q2114" i="1"/>
  <c r="L2115" i="1"/>
  <c r="J2112" i="1" l="1"/>
  <c r="AC2114" i="1"/>
  <c r="AE2114" i="1" s="1"/>
  <c r="G2114" i="1"/>
  <c r="T2110" i="1"/>
  <c r="AF2110" i="1" s="1"/>
  <c r="S2111" i="1"/>
  <c r="M2115" i="1"/>
  <c r="N2115" i="1" s="1"/>
  <c r="P2115" i="1"/>
  <c r="Q2115" i="1"/>
  <c r="L2116" i="1"/>
  <c r="AB2135" i="1"/>
  <c r="AJ2130" i="1"/>
  <c r="Z2129" i="1"/>
  <c r="AA2129" i="1" s="1"/>
  <c r="AH2129" i="1" s="1"/>
  <c r="I2130" i="1"/>
  <c r="H2130" i="1" s="1"/>
  <c r="Y2129" i="1"/>
  <c r="C2130" i="1"/>
  <c r="X2130" i="1"/>
  <c r="K2130" i="1"/>
  <c r="A2131" i="1"/>
  <c r="F2113" i="1"/>
  <c r="O2113" i="1" s="1"/>
  <c r="R2113" i="1" s="1"/>
  <c r="J2113" i="1" l="1"/>
  <c r="M2116" i="1"/>
  <c r="N2116" i="1" s="1"/>
  <c r="P2116" i="1"/>
  <c r="Q2116" i="1"/>
  <c r="L2117" i="1"/>
  <c r="Y2130" i="1"/>
  <c r="C2131" i="1"/>
  <c r="AJ2131" i="1"/>
  <c r="Z2130" i="1"/>
  <c r="AA2130" i="1" s="1"/>
  <c r="AH2130" i="1" s="1"/>
  <c r="I2131" i="1"/>
  <c r="H2131" i="1" s="1"/>
  <c r="AB2136" i="1"/>
  <c r="T2111" i="1"/>
  <c r="AF2111" i="1" s="1"/>
  <c r="S2112" i="1"/>
  <c r="F2114" i="1"/>
  <c r="O2114" i="1" s="1"/>
  <c r="R2114" i="1" s="1"/>
  <c r="AC2115" i="1"/>
  <c r="AE2115" i="1" s="1"/>
  <c r="G2115" i="1"/>
  <c r="X2131" i="1"/>
  <c r="K2131" i="1"/>
  <c r="A2132" i="1"/>
  <c r="J2114" i="1" l="1"/>
  <c r="AC2116" i="1"/>
  <c r="AE2116" i="1" s="1"/>
  <c r="G2116" i="1"/>
  <c r="T2112" i="1"/>
  <c r="AF2112" i="1" s="1"/>
  <c r="S2113" i="1"/>
  <c r="I2132" i="1"/>
  <c r="H2132" i="1" s="1"/>
  <c r="Y2131" i="1"/>
  <c r="C2132" i="1"/>
  <c r="AJ2132" i="1"/>
  <c r="Z2131" i="1"/>
  <c r="AA2131" i="1" s="1"/>
  <c r="AH2131" i="1" s="1"/>
  <c r="AB2137" i="1"/>
  <c r="M2117" i="1"/>
  <c r="N2117" i="1" s="1"/>
  <c r="P2117" i="1"/>
  <c r="Q2117" i="1"/>
  <c r="L2118" i="1"/>
  <c r="K2132" i="1"/>
  <c r="A2133" i="1"/>
  <c r="X2132" i="1"/>
  <c r="F2115" i="1"/>
  <c r="J2115" i="1" s="1"/>
  <c r="AC2117" i="1" l="1"/>
  <c r="AE2117" i="1" s="1"/>
  <c r="G2117" i="1"/>
  <c r="AB2138" i="1"/>
  <c r="F2116" i="1"/>
  <c r="O2116" i="1" s="1"/>
  <c r="R2116" i="1" s="1"/>
  <c r="T2113" i="1"/>
  <c r="AF2113" i="1" s="1"/>
  <c r="S2114" i="1"/>
  <c r="M2118" i="1"/>
  <c r="N2118" i="1" s="1"/>
  <c r="P2118" i="1"/>
  <c r="Q2118" i="1"/>
  <c r="L2119" i="1"/>
  <c r="O2115" i="1"/>
  <c r="R2115" i="1" s="1"/>
  <c r="K2133" i="1"/>
  <c r="A2134" i="1"/>
  <c r="X2133" i="1"/>
  <c r="Z2132" i="1"/>
  <c r="AA2132" i="1" s="1"/>
  <c r="AH2132" i="1" s="1"/>
  <c r="AJ2133" i="1"/>
  <c r="I2133" i="1"/>
  <c r="H2133" i="1" s="1"/>
  <c r="C2133" i="1"/>
  <c r="Y2132" i="1"/>
  <c r="J2116" i="1" l="1"/>
  <c r="AB2139" i="1"/>
  <c r="F2117" i="1"/>
  <c r="J2117" i="1" s="1"/>
  <c r="AC2118" i="1"/>
  <c r="AE2118" i="1" s="1"/>
  <c r="G2118" i="1"/>
  <c r="C2134" i="1"/>
  <c r="Y2133" i="1"/>
  <c r="AJ2134" i="1"/>
  <c r="I2134" i="1"/>
  <c r="H2134" i="1" s="1"/>
  <c r="Z2133" i="1"/>
  <c r="A2135" i="1"/>
  <c r="X2134" i="1"/>
  <c r="K2134" i="1"/>
  <c r="M2119" i="1"/>
  <c r="N2119" i="1" s="1"/>
  <c r="P2119" i="1"/>
  <c r="Q2119" i="1"/>
  <c r="L2120" i="1"/>
  <c r="T2114" i="1"/>
  <c r="AF2114" i="1" s="1"/>
  <c r="S2115" i="1"/>
  <c r="AB2140" i="1" l="1"/>
  <c r="M2120" i="1"/>
  <c r="N2120" i="1" s="1"/>
  <c r="P2120" i="1"/>
  <c r="Q2120" i="1"/>
  <c r="L2121" i="1"/>
  <c r="F2118" i="1"/>
  <c r="O2118" i="1" s="1"/>
  <c r="R2118" i="1" s="1"/>
  <c r="T2115" i="1"/>
  <c r="AF2115" i="1" s="1"/>
  <c r="S2116" i="1"/>
  <c r="AJ2135" i="1"/>
  <c r="I2135" i="1"/>
  <c r="H2135" i="1" s="1"/>
  <c r="Y2134" i="1"/>
  <c r="C2135" i="1"/>
  <c r="Z2134" i="1"/>
  <c r="AA2134" i="1" s="1"/>
  <c r="AH2134" i="1" s="1"/>
  <c r="O2117" i="1"/>
  <c r="R2117" i="1" s="1"/>
  <c r="AC2119" i="1"/>
  <c r="AE2119" i="1" s="1"/>
  <c r="G2119" i="1"/>
  <c r="A2136" i="1"/>
  <c r="X2135" i="1"/>
  <c r="K2135" i="1"/>
  <c r="AC2120" i="1" l="1"/>
  <c r="AE2120" i="1" s="1"/>
  <c r="G2120" i="1"/>
  <c r="Y2135" i="1"/>
  <c r="C2136" i="1"/>
  <c r="Z2135" i="1"/>
  <c r="AA2135" i="1" s="1"/>
  <c r="AH2135" i="1" s="1"/>
  <c r="AJ2136" i="1"/>
  <c r="I2136" i="1"/>
  <c r="H2136" i="1" s="1"/>
  <c r="J2118" i="1"/>
  <c r="M2121" i="1"/>
  <c r="N2121" i="1" s="1"/>
  <c r="P2121" i="1"/>
  <c r="Q2121" i="1"/>
  <c r="L2122" i="1"/>
  <c r="AB2141" i="1"/>
  <c r="T2116" i="1"/>
  <c r="AF2116" i="1" s="1"/>
  <c r="S2117" i="1"/>
  <c r="X2136" i="1"/>
  <c r="K2136" i="1"/>
  <c r="A2137" i="1"/>
  <c r="F2119" i="1"/>
  <c r="O2119" i="1" s="1"/>
  <c r="R2119" i="1" s="1"/>
  <c r="J2119" i="1" l="1"/>
  <c r="AB2142" i="1"/>
  <c r="F2120" i="1"/>
  <c r="J2120" i="1" s="1"/>
  <c r="AC2121" i="1"/>
  <c r="AE2121" i="1" s="1"/>
  <c r="G2121" i="1"/>
  <c r="X2137" i="1"/>
  <c r="A2138" i="1"/>
  <c r="K2137" i="1"/>
  <c r="AJ2137" i="1"/>
  <c r="I2137" i="1"/>
  <c r="H2137" i="1" s="1"/>
  <c r="Y2136" i="1"/>
  <c r="C2137" i="1"/>
  <c r="Z2136" i="1"/>
  <c r="AA2136" i="1" s="1"/>
  <c r="AH2136" i="1" s="1"/>
  <c r="T2117" i="1"/>
  <c r="AF2117" i="1" s="1"/>
  <c r="S2118" i="1"/>
  <c r="M2122" i="1"/>
  <c r="N2122" i="1" s="1"/>
  <c r="P2122" i="1"/>
  <c r="Q2122" i="1"/>
  <c r="L2123" i="1"/>
  <c r="X2138" i="1" l="1"/>
  <c r="K2138" i="1"/>
  <c r="A2139" i="1"/>
  <c r="AB2143" i="1"/>
  <c r="AC2122" i="1"/>
  <c r="AE2122" i="1" s="1"/>
  <c r="G2122" i="1"/>
  <c r="Y2137" i="1"/>
  <c r="I2138" i="1"/>
  <c r="H2138" i="1" s="1"/>
  <c r="Z2137" i="1"/>
  <c r="AA2137" i="1" s="1"/>
  <c r="AH2137" i="1" s="1"/>
  <c r="C2138" i="1"/>
  <c r="AJ2138" i="1"/>
  <c r="O2120" i="1"/>
  <c r="R2120" i="1" s="1"/>
  <c r="F2121" i="1"/>
  <c r="O2121" i="1" s="1"/>
  <c r="R2121" i="1" s="1"/>
  <c r="M2123" i="1"/>
  <c r="N2123" i="1" s="1"/>
  <c r="P2123" i="1"/>
  <c r="Q2123" i="1"/>
  <c r="L2124" i="1"/>
  <c r="T2118" i="1"/>
  <c r="AF2118" i="1" s="1"/>
  <c r="S2119" i="1"/>
  <c r="J2121" i="1" l="1"/>
  <c r="AC2123" i="1"/>
  <c r="AE2123" i="1" s="1"/>
  <c r="G2123" i="1"/>
  <c r="T2119" i="1"/>
  <c r="AF2119" i="1" s="1"/>
  <c r="S2120" i="1"/>
  <c r="M2124" i="1"/>
  <c r="N2124" i="1" s="1"/>
  <c r="P2124" i="1"/>
  <c r="Q2124" i="1"/>
  <c r="L2125" i="1"/>
  <c r="AB2144" i="1"/>
  <c r="Y2138" i="1"/>
  <c r="C2139" i="1"/>
  <c r="Z2138" i="1"/>
  <c r="AA2138" i="1" s="1"/>
  <c r="AH2138" i="1" s="1"/>
  <c r="AJ2139" i="1"/>
  <c r="I2139" i="1"/>
  <c r="H2139" i="1" s="1"/>
  <c r="F2122" i="1"/>
  <c r="O2122" i="1" s="1"/>
  <c r="R2122" i="1" s="1"/>
  <c r="X2139" i="1"/>
  <c r="A2140" i="1"/>
  <c r="K2139" i="1"/>
  <c r="AB2145" i="1" l="1"/>
  <c r="Y2139" i="1"/>
  <c r="C2140" i="1"/>
  <c r="AJ2140" i="1"/>
  <c r="Z2139" i="1"/>
  <c r="AA2139" i="1" s="1"/>
  <c r="AH2139" i="1" s="1"/>
  <c r="I2140" i="1"/>
  <c r="H2140" i="1" s="1"/>
  <c r="F2123" i="1"/>
  <c r="O2123" i="1" s="1"/>
  <c r="R2123" i="1" s="1"/>
  <c r="AC2124" i="1"/>
  <c r="AE2124" i="1" s="1"/>
  <c r="G2124" i="1"/>
  <c r="A2141" i="1"/>
  <c r="X2140" i="1"/>
  <c r="K2140" i="1"/>
  <c r="J2122" i="1"/>
  <c r="M2125" i="1"/>
  <c r="N2125" i="1" s="1"/>
  <c r="P2125" i="1"/>
  <c r="Q2125" i="1"/>
  <c r="L2126" i="1"/>
  <c r="T2120" i="1"/>
  <c r="AF2120" i="1" s="1"/>
  <c r="S2121" i="1"/>
  <c r="J2123" i="1" l="1"/>
  <c r="Z2140" i="1"/>
  <c r="AA2140" i="1" s="1"/>
  <c r="AH2140" i="1" s="1"/>
  <c r="I2141" i="1"/>
  <c r="H2141" i="1" s="1"/>
  <c r="Y2140" i="1"/>
  <c r="C2141" i="1"/>
  <c r="AJ2141" i="1"/>
  <c r="T2121" i="1"/>
  <c r="AF2121" i="1" s="1"/>
  <c r="S2122" i="1"/>
  <c r="K2141" i="1"/>
  <c r="X2141" i="1"/>
  <c r="A2142" i="1"/>
  <c r="AC2125" i="1"/>
  <c r="AE2125" i="1" s="1"/>
  <c r="G2125" i="1"/>
  <c r="F2124" i="1"/>
  <c r="O2124" i="1" s="1"/>
  <c r="R2124" i="1" s="1"/>
  <c r="AB2146" i="1"/>
  <c r="M2126" i="1"/>
  <c r="N2126" i="1" s="1"/>
  <c r="P2126" i="1"/>
  <c r="Q2126" i="1"/>
  <c r="L2127" i="1"/>
  <c r="J2124" i="1" l="1"/>
  <c r="M2127" i="1"/>
  <c r="N2127" i="1" s="1"/>
  <c r="P2127" i="1"/>
  <c r="Q2127" i="1"/>
  <c r="L2128" i="1"/>
  <c r="T2122" i="1"/>
  <c r="AF2122" i="1" s="1"/>
  <c r="S2123" i="1"/>
  <c r="AB2147" i="1"/>
  <c r="I2142" i="1"/>
  <c r="H2142" i="1" s="1"/>
  <c r="Y2141" i="1"/>
  <c r="C2142" i="1"/>
  <c r="AJ2142" i="1"/>
  <c r="Z2141" i="1"/>
  <c r="AA2141" i="1" s="1"/>
  <c r="AH2141" i="1" s="1"/>
  <c r="AC2126" i="1"/>
  <c r="AE2126" i="1" s="1"/>
  <c r="G2126" i="1"/>
  <c r="F2125" i="1"/>
  <c r="O2125" i="1" s="1"/>
  <c r="R2125" i="1" s="1"/>
  <c r="X2142" i="1"/>
  <c r="K2142" i="1"/>
  <c r="A2143" i="1"/>
  <c r="J2125" i="1" l="1"/>
  <c r="M2128" i="1"/>
  <c r="N2128" i="1" s="1"/>
  <c r="P2128" i="1"/>
  <c r="Q2128" i="1"/>
  <c r="L2129" i="1"/>
  <c r="AB2148" i="1"/>
  <c r="X2143" i="1"/>
  <c r="A2144" i="1"/>
  <c r="K2143" i="1"/>
  <c r="I2143" i="1"/>
  <c r="H2143" i="1" s="1"/>
  <c r="Y2142" i="1"/>
  <c r="Z2142" i="1"/>
  <c r="AA2142" i="1" s="1"/>
  <c r="AH2142" i="1" s="1"/>
  <c r="C2143" i="1"/>
  <c r="AJ2143" i="1"/>
  <c r="T2123" i="1"/>
  <c r="AF2123" i="1" s="1"/>
  <c r="S2124" i="1"/>
  <c r="F2126" i="1"/>
  <c r="J2126" i="1" s="1"/>
  <c r="AC2127" i="1"/>
  <c r="AE2127" i="1" s="1"/>
  <c r="G2127" i="1"/>
  <c r="O2126" i="1" l="1"/>
  <c r="R2126" i="1" s="1"/>
  <c r="F2127" i="1"/>
  <c r="O2127" i="1" s="1"/>
  <c r="R2127" i="1" s="1"/>
  <c r="AB2149" i="1"/>
  <c r="M2129" i="1"/>
  <c r="N2129" i="1" s="1"/>
  <c r="P2129" i="1"/>
  <c r="Q2129" i="1"/>
  <c r="L2130" i="1"/>
  <c r="T2124" i="1"/>
  <c r="AF2124" i="1" s="1"/>
  <c r="S2125" i="1"/>
  <c r="K2144" i="1"/>
  <c r="X2144" i="1"/>
  <c r="A2145" i="1"/>
  <c r="I2144" i="1"/>
  <c r="H2144" i="1" s="1"/>
  <c r="Y2143" i="1"/>
  <c r="C2144" i="1"/>
  <c r="AJ2144" i="1"/>
  <c r="Z2143" i="1"/>
  <c r="AA2143" i="1" s="1"/>
  <c r="AH2143" i="1" s="1"/>
  <c r="AC2128" i="1"/>
  <c r="AE2128" i="1" s="1"/>
  <c r="G2128" i="1"/>
  <c r="J2127" i="1" l="1"/>
  <c r="AC2129" i="1"/>
  <c r="AE2129" i="1" s="1"/>
  <c r="G2129" i="1"/>
  <c r="F2128" i="1"/>
  <c r="J2128" i="1" s="1"/>
  <c r="X2145" i="1"/>
  <c r="K2145" i="1"/>
  <c r="A2146" i="1"/>
  <c r="M2130" i="1"/>
  <c r="N2130" i="1" s="1"/>
  <c r="P2130" i="1"/>
  <c r="Q2130" i="1"/>
  <c r="L2131" i="1"/>
  <c r="Y2144" i="1"/>
  <c r="C2145" i="1"/>
  <c r="AJ2145" i="1"/>
  <c r="I2145" i="1"/>
  <c r="H2145" i="1" s="1"/>
  <c r="Z2144" i="1"/>
  <c r="AA2144" i="1" s="1"/>
  <c r="AH2144" i="1" s="1"/>
  <c r="AB2150" i="1"/>
  <c r="T2125" i="1"/>
  <c r="AF2125" i="1" s="1"/>
  <c r="S2126" i="1"/>
  <c r="O2128" i="1" l="1"/>
  <c r="R2128" i="1" s="1"/>
  <c r="AB2151" i="1"/>
  <c r="M2131" i="1"/>
  <c r="N2131" i="1" s="1"/>
  <c r="P2131" i="1"/>
  <c r="Q2131" i="1"/>
  <c r="L2132" i="1"/>
  <c r="X2146" i="1"/>
  <c r="K2146" i="1"/>
  <c r="A2147" i="1"/>
  <c r="T2126" i="1"/>
  <c r="AF2126" i="1" s="1"/>
  <c r="S2127" i="1"/>
  <c r="F2129" i="1"/>
  <c r="J2129" i="1" s="1"/>
  <c r="Z2145" i="1"/>
  <c r="AA2145" i="1" s="1"/>
  <c r="AH2145" i="1" s="1"/>
  <c r="C2146" i="1"/>
  <c r="Y2145" i="1"/>
  <c r="AJ2146" i="1"/>
  <c r="I2146" i="1"/>
  <c r="H2146" i="1" s="1"/>
  <c r="AC2130" i="1"/>
  <c r="AE2130" i="1" s="1"/>
  <c r="G2130" i="1"/>
  <c r="O2129" i="1" l="1"/>
  <c r="R2129" i="1" s="1"/>
  <c r="AC2131" i="1"/>
  <c r="AE2131" i="1" s="1"/>
  <c r="G2131" i="1"/>
  <c r="X2147" i="1"/>
  <c r="K2147" i="1"/>
  <c r="A2148" i="1"/>
  <c r="M2132" i="1"/>
  <c r="N2132" i="1" s="1"/>
  <c r="P2132" i="1"/>
  <c r="Q2132" i="1"/>
  <c r="L2133" i="1"/>
  <c r="AB2152" i="1"/>
  <c r="T2127" i="1"/>
  <c r="AF2127" i="1" s="1"/>
  <c r="S2128" i="1"/>
  <c r="C2147" i="1"/>
  <c r="Z2146" i="1"/>
  <c r="AA2146" i="1" s="1"/>
  <c r="AH2146" i="1" s="1"/>
  <c r="AJ2147" i="1"/>
  <c r="I2147" i="1"/>
  <c r="H2147" i="1" s="1"/>
  <c r="Y2146" i="1"/>
  <c r="F2130" i="1"/>
  <c r="O2130" i="1" s="1"/>
  <c r="R2130" i="1" s="1"/>
  <c r="J2130" i="1" l="1"/>
  <c r="T2128" i="1"/>
  <c r="AF2128" i="1" s="1"/>
  <c r="S2129" i="1"/>
  <c r="M2133" i="1"/>
  <c r="N2133" i="1" s="1"/>
  <c r="P2133" i="1"/>
  <c r="Q2133" i="1"/>
  <c r="L2134" i="1"/>
  <c r="F2131" i="1"/>
  <c r="O2131" i="1" s="1"/>
  <c r="R2131" i="1" s="1"/>
  <c r="K2148" i="1"/>
  <c r="A2149" i="1"/>
  <c r="X2148" i="1"/>
  <c r="AB2153" i="1"/>
  <c r="AC2132" i="1"/>
  <c r="AE2132" i="1" s="1"/>
  <c r="G2132" i="1"/>
  <c r="Y2147" i="1"/>
  <c r="I2148" i="1"/>
  <c r="H2148" i="1" s="1"/>
  <c r="Z2147" i="1"/>
  <c r="AA2147" i="1" s="1"/>
  <c r="AH2147" i="1" s="1"/>
  <c r="AJ2148" i="1"/>
  <c r="C2148" i="1"/>
  <c r="M2134" i="1" l="1"/>
  <c r="N2134" i="1" s="1"/>
  <c r="L2135" i="1"/>
  <c r="T2129" i="1"/>
  <c r="AF2129" i="1" s="1"/>
  <c r="S2130" i="1"/>
  <c r="K2149" i="1"/>
  <c r="A2150" i="1"/>
  <c r="X2149" i="1"/>
  <c r="J2131" i="1"/>
  <c r="F2132" i="1"/>
  <c r="J2132" i="1" s="1"/>
  <c r="AB2154" i="1"/>
  <c r="Z2148" i="1"/>
  <c r="AA2148" i="1" s="1"/>
  <c r="AH2148" i="1" s="1"/>
  <c r="I2149" i="1"/>
  <c r="H2149" i="1" s="1"/>
  <c r="C2149" i="1"/>
  <c r="Y2148" i="1"/>
  <c r="AJ2149" i="1"/>
  <c r="AC2133" i="1"/>
  <c r="AE2133" i="1" s="1"/>
  <c r="G2133" i="1"/>
  <c r="F2133" i="1" l="1"/>
  <c r="J2133" i="1" s="1"/>
  <c r="T2130" i="1"/>
  <c r="AF2130" i="1" s="1"/>
  <c r="S2131" i="1"/>
  <c r="G2134" i="1"/>
  <c r="AC2134" i="1"/>
  <c r="AE2134" i="1" s="1"/>
  <c r="AB2155" i="1"/>
  <c r="O2132" i="1"/>
  <c r="R2132" i="1" s="1"/>
  <c r="X2150" i="1"/>
  <c r="K2150" i="1"/>
  <c r="A2151" i="1"/>
  <c r="M2135" i="1"/>
  <c r="N2135" i="1" s="1"/>
  <c r="L2136" i="1"/>
  <c r="Z2149" i="1"/>
  <c r="AA2149" i="1" s="1"/>
  <c r="AH2149" i="1" s="1"/>
  <c r="I2150" i="1"/>
  <c r="H2150" i="1" s="1"/>
  <c r="Y2149" i="1"/>
  <c r="C2150" i="1"/>
  <c r="AJ2150" i="1"/>
  <c r="AB2156" i="1" l="1"/>
  <c r="T2131" i="1"/>
  <c r="AF2131" i="1" s="1"/>
  <c r="S2132" i="1"/>
  <c r="O2133" i="1"/>
  <c r="Y2150" i="1"/>
  <c r="I2151" i="1"/>
  <c r="H2151" i="1" s="1"/>
  <c r="Z2150" i="1"/>
  <c r="AA2150" i="1" s="1"/>
  <c r="AH2150" i="1" s="1"/>
  <c r="C2151" i="1"/>
  <c r="AJ2151" i="1"/>
  <c r="G2135" i="1"/>
  <c r="AC2135" i="1"/>
  <c r="AE2135" i="1" s="1"/>
  <c r="M2136" i="1"/>
  <c r="N2136" i="1" s="1"/>
  <c r="L2137" i="1"/>
  <c r="X2151" i="1"/>
  <c r="A2152" i="1"/>
  <c r="K2151" i="1"/>
  <c r="F2134" i="1"/>
  <c r="J2134" i="1" s="1"/>
  <c r="O2134" i="1" l="1"/>
  <c r="X2152" i="1"/>
  <c r="K2152" i="1"/>
  <c r="A2153" i="1"/>
  <c r="F2135" i="1"/>
  <c r="O2135" i="1" s="1"/>
  <c r="G2136" i="1"/>
  <c r="AC2136" i="1"/>
  <c r="AE2136" i="1" s="1"/>
  <c r="R2133" i="1"/>
  <c r="P2134" i="1"/>
  <c r="AB2157" i="1"/>
  <c r="C2152" i="1"/>
  <c r="Y2151" i="1"/>
  <c r="AJ2152" i="1"/>
  <c r="I2152" i="1"/>
  <c r="H2152" i="1" s="1"/>
  <c r="Z2151" i="1"/>
  <c r="AA2151" i="1" s="1"/>
  <c r="AH2151" i="1" s="1"/>
  <c r="M2137" i="1"/>
  <c r="N2137" i="1" s="1"/>
  <c r="L2138" i="1"/>
  <c r="T2132" i="1"/>
  <c r="AF2132" i="1" s="1"/>
  <c r="S2133" i="1"/>
  <c r="J2135" i="1" l="1"/>
  <c r="AC2137" i="1"/>
  <c r="AE2137" i="1" s="1"/>
  <c r="G2137" i="1"/>
  <c r="Q2134" i="1"/>
  <c r="Q2135" i="1" s="1"/>
  <c r="Q2136" i="1" s="1"/>
  <c r="Q2137" i="1" s="1"/>
  <c r="Q2138" i="1" s="1"/>
  <c r="P2135" i="1"/>
  <c r="P2136" i="1" s="1"/>
  <c r="P2137" i="1" s="1"/>
  <c r="P2138" i="1" s="1"/>
  <c r="X2153" i="1"/>
  <c r="K2153" i="1"/>
  <c r="A2154" i="1"/>
  <c r="M2138" i="1"/>
  <c r="N2138" i="1" s="1"/>
  <c r="L2139" i="1"/>
  <c r="T2133" i="1"/>
  <c r="S2134" i="1"/>
  <c r="AB2158" i="1"/>
  <c r="F2136" i="1"/>
  <c r="O2136" i="1" s="1"/>
  <c r="Y2152" i="1"/>
  <c r="Z2152" i="1"/>
  <c r="AA2152" i="1" s="1"/>
  <c r="AH2152" i="1" s="1"/>
  <c r="C2153" i="1"/>
  <c r="AJ2153" i="1"/>
  <c r="I2153" i="1"/>
  <c r="H2153" i="1" s="1"/>
  <c r="R2136" i="1" l="1"/>
  <c r="R2134" i="1"/>
  <c r="J2136" i="1"/>
  <c r="T2134" i="1"/>
  <c r="AF2134" i="1" s="1"/>
  <c r="S2135" i="1"/>
  <c r="F2137" i="1"/>
  <c r="J2137" i="1" s="1"/>
  <c r="G2138" i="1"/>
  <c r="AC2138" i="1"/>
  <c r="AE2138" i="1" s="1"/>
  <c r="AJ2154" i="1"/>
  <c r="Y2153" i="1"/>
  <c r="I2154" i="1"/>
  <c r="H2154" i="1" s="1"/>
  <c r="Z2153" i="1"/>
  <c r="AA2153" i="1" s="1"/>
  <c r="AH2153" i="1" s="1"/>
  <c r="C2154" i="1"/>
  <c r="AF2133" i="1"/>
  <c r="AA2133" i="1"/>
  <c r="M2139" i="1"/>
  <c r="N2139" i="1" s="1"/>
  <c r="P2139" i="1"/>
  <c r="Q2139" i="1"/>
  <c r="L2140" i="1"/>
  <c r="X2154" i="1"/>
  <c r="K2154" i="1"/>
  <c r="A2155" i="1"/>
  <c r="R2135" i="1"/>
  <c r="AB2159" i="1"/>
  <c r="AH2133" i="1" l="1"/>
  <c r="O2137" i="1"/>
  <c r="R2137" i="1" s="1"/>
  <c r="Z2154" i="1"/>
  <c r="AA2154" i="1" s="1"/>
  <c r="AH2154" i="1" s="1"/>
  <c r="AJ2155" i="1"/>
  <c r="I2155" i="1"/>
  <c r="H2155" i="1" s="1"/>
  <c r="Y2154" i="1"/>
  <c r="C2155" i="1"/>
  <c r="X2155" i="1"/>
  <c r="K2155" i="1"/>
  <c r="A2156" i="1"/>
  <c r="AB2160" i="1"/>
  <c r="AC2139" i="1"/>
  <c r="AE2139" i="1" s="1"/>
  <c r="G2139" i="1"/>
  <c r="F2138" i="1"/>
  <c r="O2138" i="1" s="1"/>
  <c r="R2138" i="1" s="1"/>
  <c r="T2135" i="1"/>
  <c r="AF2135" i="1" s="1"/>
  <c r="S2136" i="1"/>
  <c r="M2140" i="1"/>
  <c r="N2140" i="1" s="1"/>
  <c r="P2140" i="1"/>
  <c r="Q2140" i="1"/>
  <c r="L2141" i="1"/>
  <c r="M2141" i="1" l="1"/>
  <c r="N2141" i="1" s="1"/>
  <c r="P2141" i="1"/>
  <c r="Q2141" i="1"/>
  <c r="L2142" i="1"/>
  <c r="T2136" i="1"/>
  <c r="AF2136" i="1" s="1"/>
  <c r="S2137" i="1"/>
  <c r="AB2161" i="1"/>
  <c r="Y2155" i="1"/>
  <c r="C2156" i="1"/>
  <c r="Z2155" i="1"/>
  <c r="AA2155" i="1" s="1"/>
  <c r="AH2155" i="1" s="1"/>
  <c r="AJ2156" i="1"/>
  <c r="I2156" i="1"/>
  <c r="H2156" i="1" s="1"/>
  <c r="F2139" i="1"/>
  <c r="O2139" i="1" s="1"/>
  <c r="R2139" i="1" s="1"/>
  <c r="J2138" i="1"/>
  <c r="X2156" i="1"/>
  <c r="K2156" i="1"/>
  <c r="A2157" i="1"/>
  <c r="G2140" i="1"/>
  <c r="AC2140" i="1"/>
  <c r="AE2140" i="1" s="1"/>
  <c r="J2139" i="1" l="1"/>
  <c r="X2157" i="1"/>
  <c r="K2157" i="1"/>
  <c r="A2158" i="1"/>
  <c r="M2142" i="1"/>
  <c r="N2142" i="1" s="1"/>
  <c r="P2142" i="1"/>
  <c r="Q2142" i="1"/>
  <c r="L2143" i="1"/>
  <c r="AB2162" i="1"/>
  <c r="F2140" i="1"/>
  <c r="O2140" i="1" s="1"/>
  <c r="R2140" i="1" s="1"/>
  <c r="AJ2157" i="1"/>
  <c r="I2157" i="1"/>
  <c r="H2157" i="1" s="1"/>
  <c r="Y2156" i="1"/>
  <c r="Z2156" i="1"/>
  <c r="AA2156" i="1" s="1"/>
  <c r="AH2156" i="1" s="1"/>
  <c r="C2157" i="1"/>
  <c r="T2137" i="1"/>
  <c r="AF2137" i="1" s="1"/>
  <c r="S2138" i="1"/>
  <c r="AC2141" i="1"/>
  <c r="AE2141" i="1" s="1"/>
  <c r="G2141" i="1"/>
  <c r="J2140" i="1" l="1"/>
  <c r="T2138" i="1"/>
  <c r="AF2138" i="1" s="1"/>
  <c r="S2139" i="1"/>
  <c r="M2143" i="1"/>
  <c r="N2143" i="1" s="1"/>
  <c r="P2143" i="1"/>
  <c r="Q2143" i="1"/>
  <c r="L2144" i="1"/>
  <c r="F2141" i="1"/>
  <c r="O2141" i="1" s="1"/>
  <c r="R2141" i="1" s="1"/>
  <c r="AB2163" i="1"/>
  <c r="X2158" i="1"/>
  <c r="A2159" i="1"/>
  <c r="K2158" i="1"/>
  <c r="AC2142" i="1"/>
  <c r="AE2142" i="1" s="1"/>
  <c r="G2142" i="1"/>
  <c r="Y2157" i="1"/>
  <c r="C2158" i="1"/>
  <c r="AJ2158" i="1"/>
  <c r="I2158" i="1"/>
  <c r="H2158" i="1" s="1"/>
  <c r="Z2157" i="1"/>
  <c r="AA2157" i="1" s="1"/>
  <c r="AH2157" i="1" s="1"/>
  <c r="AC2143" i="1" l="1"/>
  <c r="AE2143" i="1" s="1"/>
  <c r="G2143" i="1"/>
  <c r="F2142" i="1"/>
  <c r="J2142" i="1" s="1"/>
  <c r="M2144" i="1"/>
  <c r="N2144" i="1" s="1"/>
  <c r="P2144" i="1"/>
  <c r="Q2144" i="1"/>
  <c r="L2145" i="1"/>
  <c r="T2139" i="1"/>
  <c r="AF2139" i="1" s="1"/>
  <c r="S2140" i="1"/>
  <c r="AB2164" i="1"/>
  <c r="J2141" i="1"/>
  <c r="X2159" i="1"/>
  <c r="K2159" i="1"/>
  <c r="A2160" i="1"/>
  <c r="Z2158" i="1"/>
  <c r="AA2158" i="1" s="1"/>
  <c r="AH2158" i="1" s="1"/>
  <c r="C2159" i="1"/>
  <c r="Y2158" i="1"/>
  <c r="AJ2159" i="1"/>
  <c r="I2159" i="1"/>
  <c r="H2159" i="1" s="1"/>
  <c r="Z2159" i="1" l="1"/>
  <c r="AA2159" i="1" s="1"/>
  <c r="AH2159" i="1" s="1"/>
  <c r="AJ2160" i="1"/>
  <c r="C2160" i="1"/>
  <c r="I2160" i="1"/>
  <c r="H2160" i="1" s="1"/>
  <c r="Y2159" i="1"/>
  <c r="F2143" i="1"/>
  <c r="J2143" i="1" s="1"/>
  <c r="A2161" i="1"/>
  <c r="K2160" i="1"/>
  <c r="X2160" i="1"/>
  <c r="AB2165" i="1"/>
  <c r="M2145" i="1"/>
  <c r="N2145" i="1" s="1"/>
  <c r="P2145" i="1"/>
  <c r="Q2145" i="1"/>
  <c r="L2146" i="1"/>
  <c r="O2142" i="1"/>
  <c r="R2142" i="1" s="1"/>
  <c r="AC2144" i="1"/>
  <c r="AE2144" i="1" s="1"/>
  <c r="G2144" i="1"/>
  <c r="T2140" i="1"/>
  <c r="AF2140" i="1" s="1"/>
  <c r="S2141" i="1"/>
  <c r="O2143" i="1" l="1"/>
  <c r="R2143" i="1" s="1"/>
  <c r="F2144" i="1"/>
  <c r="J2144" i="1" s="1"/>
  <c r="AB2166" i="1"/>
  <c r="M2146" i="1"/>
  <c r="N2146" i="1" s="1"/>
  <c r="P2146" i="1"/>
  <c r="Q2146" i="1"/>
  <c r="L2147" i="1"/>
  <c r="T2141" i="1"/>
  <c r="AF2141" i="1" s="1"/>
  <c r="S2142" i="1"/>
  <c r="X2161" i="1"/>
  <c r="K2161" i="1"/>
  <c r="A2162" i="1"/>
  <c r="AC2145" i="1"/>
  <c r="AE2145" i="1" s="1"/>
  <c r="G2145" i="1"/>
  <c r="Y2160" i="1"/>
  <c r="C2161" i="1"/>
  <c r="AJ2161" i="1"/>
  <c r="Z2160" i="1"/>
  <c r="AA2160" i="1" s="1"/>
  <c r="AH2160" i="1" s="1"/>
  <c r="I2161" i="1"/>
  <c r="H2161" i="1" s="1"/>
  <c r="O2144" i="1" l="1"/>
  <c r="R2144" i="1" s="1"/>
  <c r="M2147" i="1"/>
  <c r="N2147" i="1" s="1"/>
  <c r="P2147" i="1"/>
  <c r="Q2147" i="1"/>
  <c r="L2148" i="1"/>
  <c r="Z2161" i="1"/>
  <c r="AA2161" i="1" s="1"/>
  <c r="AH2161" i="1" s="1"/>
  <c r="C2162" i="1"/>
  <c r="AJ2162" i="1"/>
  <c r="Y2161" i="1"/>
  <c r="I2162" i="1"/>
  <c r="H2162" i="1" s="1"/>
  <c r="F2145" i="1"/>
  <c r="O2145" i="1" s="1"/>
  <c r="R2145" i="1" s="1"/>
  <c r="AB2167" i="1"/>
  <c r="X2162" i="1"/>
  <c r="A2163" i="1"/>
  <c r="K2162" i="1"/>
  <c r="T2142" i="1"/>
  <c r="AF2142" i="1" s="1"/>
  <c r="S2143" i="1"/>
  <c r="AC2146" i="1"/>
  <c r="AE2146" i="1" s="1"/>
  <c r="G2146" i="1"/>
  <c r="J2145" i="1" l="1"/>
  <c r="AB2168" i="1"/>
  <c r="AC2147" i="1"/>
  <c r="AE2147" i="1" s="1"/>
  <c r="G2147" i="1"/>
  <c r="Y2162" i="1"/>
  <c r="Z2162" i="1"/>
  <c r="AA2162" i="1" s="1"/>
  <c r="AH2162" i="1" s="1"/>
  <c r="C2163" i="1"/>
  <c r="AJ2163" i="1"/>
  <c r="I2163" i="1"/>
  <c r="H2163" i="1" s="1"/>
  <c r="F2146" i="1"/>
  <c r="J2146" i="1" s="1"/>
  <c r="T2143" i="1"/>
  <c r="AF2143" i="1" s="1"/>
  <c r="S2144" i="1"/>
  <c r="X2163" i="1"/>
  <c r="K2163" i="1"/>
  <c r="A2164" i="1"/>
  <c r="M2148" i="1"/>
  <c r="N2148" i="1" s="1"/>
  <c r="P2148" i="1"/>
  <c r="Q2148" i="1"/>
  <c r="L2149" i="1"/>
  <c r="T2144" i="1" l="1"/>
  <c r="AF2144" i="1" s="1"/>
  <c r="S2145" i="1"/>
  <c r="AB2169" i="1"/>
  <c r="K2164" i="1"/>
  <c r="A2165" i="1"/>
  <c r="X2164" i="1"/>
  <c r="F2147" i="1"/>
  <c r="J2147" i="1" s="1"/>
  <c r="AC2148" i="1"/>
  <c r="AE2148" i="1" s="1"/>
  <c r="G2148" i="1"/>
  <c r="AJ2164" i="1"/>
  <c r="Y2163" i="1"/>
  <c r="I2164" i="1"/>
  <c r="H2164" i="1" s="1"/>
  <c r="Z2163" i="1"/>
  <c r="AA2163" i="1" s="1"/>
  <c r="AH2163" i="1" s="1"/>
  <c r="C2164" i="1"/>
  <c r="O2146" i="1"/>
  <c r="R2146" i="1" s="1"/>
  <c r="M2149" i="1"/>
  <c r="N2149" i="1" s="1"/>
  <c r="P2149" i="1"/>
  <c r="Q2149" i="1"/>
  <c r="L2150" i="1"/>
  <c r="M2150" i="1" l="1"/>
  <c r="N2150" i="1" s="1"/>
  <c r="P2150" i="1"/>
  <c r="Q2150" i="1"/>
  <c r="L2151" i="1"/>
  <c r="AB2170" i="1"/>
  <c r="T2145" i="1"/>
  <c r="AF2145" i="1" s="1"/>
  <c r="S2146" i="1"/>
  <c r="O2147" i="1"/>
  <c r="R2147" i="1" s="1"/>
  <c r="I2165" i="1"/>
  <c r="H2165" i="1" s="1"/>
  <c r="Z2164" i="1"/>
  <c r="C2165" i="1"/>
  <c r="Y2164" i="1"/>
  <c r="AJ2165" i="1"/>
  <c r="F2148" i="1"/>
  <c r="J2148" i="1" s="1"/>
  <c r="AC2149" i="1"/>
  <c r="AE2149" i="1" s="1"/>
  <c r="G2149" i="1"/>
  <c r="K2165" i="1"/>
  <c r="X2165" i="1"/>
  <c r="A2166" i="1"/>
  <c r="AC2150" i="1" l="1"/>
  <c r="AE2150" i="1" s="1"/>
  <c r="G2150" i="1"/>
  <c r="F2149" i="1"/>
  <c r="J2149" i="1" s="1"/>
  <c r="A2167" i="1"/>
  <c r="X2166" i="1"/>
  <c r="K2166" i="1"/>
  <c r="C2166" i="1"/>
  <c r="Y2165" i="1"/>
  <c r="AJ2166" i="1"/>
  <c r="Z2165" i="1"/>
  <c r="AA2165" i="1" s="1"/>
  <c r="AH2165" i="1" s="1"/>
  <c r="I2166" i="1"/>
  <c r="H2166" i="1" s="1"/>
  <c r="O2148" i="1"/>
  <c r="R2148" i="1" s="1"/>
  <c r="AB2171" i="1"/>
  <c r="T2146" i="1"/>
  <c r="AF2146" i="1" s="1"/>
  <c r="S2147" i="1"/>
  <c r="M2151" i="1"/>
  <c r="N2151" i="1" s="1"/>
  <c r="P2151" i="1"/>
  <c r="Q2151" i="1"/>
  <c r="L2152" i="1"/>
  <c r="O2149" i="1" l="1"/>
  <c r="R2149" i="1" s="1"/>
  <c r="M2152" i="1"/>
  <c r="N2152" i="1" s="1"/>
  <c r="P2152" i="1"/>
  <c r="Q2152" i="1"/>
  <c r="L2153" i="1"/>
  <c r="A2168" i="1"/>
  <c r="X2167" i="1"/>
  <c r="K2167" i="1"/>
  <c r="F2150" i="1"/>
  <c r="J2150" i="1" s="1"/>
  <c r="AB2172" i="1"/>
  <c r="Y2166" i="1"/>
  <c r="C2167" i="1"/>
  <c r="Z2166" i="1"/>
  <c r="AA2166" i="1" s="1"/>
  <c r="AH2166" i="1" s="1"/>
  <c r="AJ2167" i="1"/>
  <c r="I2167" i="1"/>
  <c r="H2167" i="1" s="1"/>
  <c r="T2147" i="1"/>
  <c r="AF2147" i="1" s="1"/>
  <c r="S2148" i="1"/>
  <c r="AC2151" i="1"/>
  <c r="AE2151" i="1" s="1"/>
  <c r="G2151" i="1"/>
  <c r="M2153" i="1" l="1"/>
  <c r="N2153" i="1" s="1"/>
  <c r="P2153" i="1"/>
  <c r="Q2153" i="1"/>
  <c r="L2154" i="1"/>
  <c r="F2151" i="1"/>
  <c r="O2151" i="1" s="1"/>
  <c r="R2151" i="1" s="1"/>
  <c r="O2150" i="1"/>
  <c r="R2150" i="1" s="1"/>
  <c r="Z2167" i="1"/>
  <c r="AA2167" i="1" s="1"/>
  <c r="AH2167" i="1" s="1"/>
  <c r="I2168" i="1"/>
  <c r="H2168" i="1" s="1"/>
  <c r="C2168" i="1"/>
  <c r="Y2167" i="1"/>
  <c r="AJ2168" i="1"/>
  <c r="T2148" i="1"/>
  <c r="AF2148" i="1" s="1"/>
  <c r="S2149" i="1"/>
  <c r="AB2173" i="1"/>
  <c r="X2168" i="1"/>
  <c r="K2168" i="1"/>
  <c r="A2169" i="1"/>
  <c r="AC2152" i="1"/>
  <c r="AE2152" i="1" s="1"/>
  <c r="G2152" i="1"/>
  <c r="J2151" i="1" l="1"/>
  <c r="AC2153" i="1"/>
  <c r="AE2153" i="1" s="1"/>
  <c r="G2153" i="1"/>
  <c r="X2169" i="1"/>
  <c r="A2170" i="1"/>
  <c r="K2169" i="1"/>
  <c r="AB2174" i="1"/>
  <c r="T2149" i="1"/>
  <c r="AF2149" i="1" s="1"/>
  <c r="S2150" i="1"/>
  <c r="M2154" i="1"/>
  <c r="N2154" i="1" s="1"/>
  <c r="P2154" i="1"/>
  <c r="Q2154" i="1"/>
  <c r="L2155" i="1"/>
  <c r="F2152" i="1"/>
  <c r="O2152" i="1" s="1"/>
  <c r="R2152" i="1" s="1"/>
  <c r="Y2168" i="1"/>
  <c r="AJ2169" i="1"/>
  <c r="Z2168" i="1"/>
  <c r="AA2168" i="1" s="1"/>
  <c r="AH2168" i="1" s="1"/>
  <c r="I2169" i="1"/>
  <c r="H2169" i="1" s="1"/>
  <c r="C2169" i="1"/>
  <c r="J2152" i="1" l="1"/>
  <c r="A2171" i="1"/>
  <c r="X2170" i="1"/>
  <c r="K2170" i="1"/>
  <c r="AB2175" i="1"/>
  <c r="Y2169" i="1"/>
  <c r="C2170" i="1"/>
  <c r="Z2169" i="1"/>
  <c r="AA2169" i="1" s="1"/>
  <c r="AH2169" i="1" s="1"/>
  <c r="AJ2170" i="1"/>
  <c r="I2170" i="1"/>
  <c r="H2170" i="1" s="1"/>
  <c r="AC2154" i="1"/>
  <c r="AE2154" i="1" s="1"/>
  <c r="G2154" i="1"/>
  <c r="T2150" i="1"/>
  <c r="AF2150" i="1" s="1"/>
  <c r="S2151" i="1"/>
  <c r="F2153" i="1"/>
  <c r="O2153" i="1" s="1"/>
  <c r="R2153" i="1" s="1"/>
  <c r="M2155" i="1"/>
  <c r="N2155" i="1" s="1"/>
  <c r="P2155" i="1"/>
  <c r="Q2155" i="1"/>
  <c r="L2156" i="1"/>
  <c r="J2153" i="1" l="1"/>
  <c r="T2151" i="1"/>
  <c r="AF2151" i="1" s="1"/>
  <c r="S2152" i="1"/>
  <c r="Y2170" i="1"/>
  <c r="C2171" i="1"/>
  <c r="AJ2171" i="1"/>
  <c r="Z2170" i="1"/>
  <c r="AA2170" i="1" s="1"/>
  <c r="AH2170" i="1" s="1"/>
  <c r="I2171" i="1"/>
  <c r="H2171" i="1" s="1"/>
  <c r="AC2155" i="1"/>
  <c r="AE2155" i="1" s="1"/>
  <c r="G2155" i="1"/>
  <c r="M2156" i="1"/>
  <c r="N2156" i="1" s="1"/>
  <c r="P2156" i="1"/>
  <c r="Q2156" i="1"/>
  <c r="L2157" i="1"/>
  <c r="F2154" i="1"/>
  <c r="O2154" i="1" s="1"/>
  <c r="R2154" i="1" s="1"/>
  <c r="AB2176" i="1"/>
  <c r="X2171" i="1"/>
  <c r="K2171" i="1"/>
  <c r="A2172" i="1"/>
  <c r="J2154" i="1" l="1"/>
  <c r="AC2156" i="1"/>
  <c r="AE2156" i="1" s="1"/>
  <c r="G2156" i="1"/>
  <c r="X2172" i="1"/>
  <c r="A2173" i="1"/>
  <c r="K2172" i="1"/>
  <c r="AB2177" i="1"/>
  <c r="M2157" i="1"/>
  <c r="N2157" i="1" s="1"/>
  <c r="P2157" i="1"/>
  <c r="Q2157" i="1"/>
  <c r="L2158" i="1"/>
  <c r="F2155" i="1"/>
  <c r="O2155" i="1" s="1"/>
  <c r="R2155" i="1" s="1"/>
  <c r="T2152" i="1"/>
  <c r="AF2152" i="1" s="1"/>
  <c r="S2153" i="1"/>
  <c r="Y2171" i="1"/>
  <c r="C2172" i="1"/>
  <c r="Z2171" i="1"/>
  <c r="AA2171" i="1" s="1"/>
  <c r="AH2171" i="1" s="1"/>
  <c r="AJ2172" i="1"/>
  <c r="I2172" i="1"/>
  <c r="H2172" i="1" s="1"/>
  <c r="AC2157" i="1" l="1"/>
  <c r="AE2157" i="1" s="1"/>
  <c r="G2157" i="1"/>
  <c r="M2158" i="1"/>
  <c r="N2158" i="1" s="1"/>
  <c r="P2158" i="1"/>
  <c r="Q2158" i="1"/>
  <c r="L2159" i="1"/>
  <c r="AB2178" i="1"/>
  <c r="X2173" i="1"/>
  <c r="K2173" i="1"/>
  <c r="A2174" i="1"/>
  <c r="J2155" i="1"/>
  <c r="I2173" i="1"/>
  <c r="H2173" i="1" s="1"/>
  <c r="Y2172" i="1"/>
  <c r="Z2172" i="1"/>
  <c r="AA2172" i="1" s="1"/>
  <c r="AH2172" i="1" s="1"/>
  <c r="C2173" i="1"/>
  <c r="AJ2173" i="1"/>
  <c r="F2156" i="1"/>
  <c r="O2156" i="1" s="1"/>
  <c r="R2156" i="1" s="1"/>
  <c r="T2153" i="1"/>
  <c r="AF2153" i="1" s="1"/>
  <c r="S2154" i="1"/>
  <c r="J2156" i="1" l="1"/>
  <c r="AC2158" i="1"/>
  <c r="AE2158" i="1" s="1"/>
  <c r="G2158" i="1"/>
  <c r="AJ2174" i="1"/>
  <c r="Y2173" i="1"/>
  <c r="I2174" i="1"/>
  <c r="H2174" i="1" s="1"/>
  <c r="Z2173" i="1"/>
  <c r="AA2173" i="1" s="1"/>
  <c r="AH2173" i="1" s="1"/>
  <c r="C2174" i="1"/>
  <c r="M2159" i="1"/>
  <c r="N2159" i="1" s="1"/>
  <c r="P2159" i="1"/>
  <c r="Q2159" i="1"/>
  <c r="L2160" i="1"/>
  <c r="F2157" i="1"/>
  <c r="J2157" i="1" s="1"/>
  <c r="AB2179" i="1"/>
  <c r="T2154" i="1"/>
  <c r="AF2154" i="1" s="1"/>
  <c r="S2155" i="1"/>
  <c r="A2175" i="1"/>
  <c r="K2174" i="1"/>
  <c r="X2174" i="1"/>
  <c r="Z2174" i="1" l="1"/>
  <c r="AA2174" i="1" s="1"/>
  <c r="AH2174" i="1" s="1"/>
  <c r="AJ2175" i="1"/>
  <c r="I2175" i="1"/>
  <c r="H2175" i="1" s="1"/>
  <c r="Y2174" i="1"/>
  <c r="C2175" i="1"/>
  <c r="X2175" i="1"/>
  <c r="K2175" i="1"/>
  <c r="A2176" i="1"/>
  <c r="O2157" i="1"/>
  <c r="R2157" i="1" s="1"/>
  <c r="AC2159" i="1"/>
  <c r="AE2159" i="1" s="1"/>
  <c r="G2159" i="1"/>
  <c r="T2155" i="1"/>
  <c r="AF2155" i="1" s="1"/>
  <c r="S2156" i="1"/>
  <c r="M2160" i="1"/>
  <c r="N2160" i="1" s="1"/>
  <c r="P2160" i="1"/>
  <c r="Q2160" i="1"/>
  <c r="L2161" i="1"/>
  <c r="F2158" i="1"/>
  <c r="J2158" i="1" s="1"/>
  <c r="AB2180" i="1"/>
  <c r="O2158" i="1" l="1"/>
  <c r="R2158" i="1" s="1"/>
  <c r="AB2181" i="1"/>
  <c r="T2156" i="1"/>
  <c r="AF2156" i="1" s="1"/>
  <c r="S2157" i="1"/>
  <c r="Y2175" i="1"/>
  <c r="Z2175" i="1"/>
  <c r="AA2175" i="1" s="1"/>
  <c r="AH2175" i="1" s="1"/>
  <c r="C2176" i="1"/>
  <c r="AJ2176" i="1"/>
  <c r="I2176" i="1"/>
  <c r="H2176" i="1" s="1"/>
  <c r="X2176" i="1"/>
  <c r="K2176" i="1"/>
  <c r="A2177" i="1"/>
  <c r="AC2160" i="1"/>
  <c r="AE2160" i="1" s="1"/>
  <c r="G2160" i="1"/>
  <c r="F2159" i="1"/>
  <c r="J2159" i="1" s="1"/>
  <c r="M2161" i="1"/>
  <c r="N2161" i="1" s="1"/>
  <c r="P2161" i="1"/>
  <c r="Q2161" i="1"/>
  <c r="L2162" i="1"/>
  <c r="O2159" i="1" l="1"/>
  <c r="R2159" i="1" s="1"/>
  <c r="Y2176" i="1"/>
  <c r="C2177" i="1"/>
  <c r="AJ2177" i="1"/>
  <c r="Z2176" i="1"/>
  <c r="AA2176" i="1" s="1"/>
  <c r="AH2176" i="1" s="1"/>
  <c r="I2177" i="1"/>
  <c r="H2177" i="1" s="1"/>
  <c r="T2157" i="1"/>
  <c r="AF2157" i="1" s="1"/>
  <c r="S2158" i="1"/>
  <c r="AB2182" i="1"/>
  <c r="AC2161" i="1"/>
  <c r="AE2161" i="1" s="1"/>
  <c r="G2161" i="1"/>
  <c r="M2162" i="1"/>
  <c r="N2162" i="1" s="1"/>
  <c r="P2162" i="1"/>
  <c r="Q2162" i="1"/>
  <c r="L2163" i="1"/>
  <c r="X2177" i="1"/>
  <c r="K2177" i="1"/>
  <c r="A2178" i="1"/>
  <c r="F2160" i="1"/>
  <c r="O2160" i="1" s="1"/>
  <c r="R2160" i="1" s="1"/>
  <c r="Z2177" i="1" l="1"/>
  <c r="AA2177" i="1" s="1"/>
  <c r="AH2177" i="1" s="1"/>
  <c r="C2178" i="1"/>
  <c r="AJ2178" i="1"/>
  <c r="Y2177" i="1"/>
  <c r="I2178" i="1"/>
  <c r="H2178" i="1" s="1"/>
  <c r="X2178" i="1"/>
  <c r="K2178" i="1"/>
  <c r="A2179" i="1"/>
  <c r="M2163" i="1"/>
  <c r="N2163" i="1" s="1"/>
  <c r="P2163" i="1"/>
  <c r="Q2163" i="1"/>
  <c r="L2164" i="1"/>
  <c r="F2161" i="1"/>
  <c r="O2161" i="1" s="1"/>
  <c r="R2161" i="1" s="1"/>
  <c r="T2158" i="1"/>
  <c r="AF2158" i="1" s="1"/>
  <c r="S2159" i="1"/>
  <c r="J2160" i="1"/>
  <c r="AC2162" i="1"/>
  <c r="AE2162" i="1" s="1"/>
  <c r="G2162" i="1"/>
  <c r="AB2183" i="1"/>
  <c r="J2161" i="1" l="1"/>
  <c r="AC2163" i="1"/>
  <c r="AE2163" i="1" s="1"/>
  <c r="G2163" i="1"/>
  <c r="Z2178" i="1"/>
  <c r="AA2178" i="1" s="1"/>
  <c r="AH2178" i="1" s="1"/>
  <c r="C2179" i="1"/>
  <c r="AJ2179" i="1"/>
  <c r="Y2178" i="1"/>
  <c r="I2179" i="1"/>
  <c r="H2179" i="1" s="1"/>
  <c r="T2159" i="1"/>
  <c r="AF2159" i="1" s="1"/>
  <c r="S2160" i="1"/>
  <c r="AB2184" i="1"/>
  <c r="M2164" i="1"/>
  <c r="N2164" i="1" s="1"/>
  <c r="P2164" i="1"/>
  <c r="Q2164" i="1"/>
  <c r="L2165" i="1"/>
  <c r="F2162" i="1"/>
  <c r="J2162" i="1" s="1"/>
  <c r="X2179" i="1"/>
  <c r="K2179" i="1"/>
  <c r="A2180" i="1"/>
  <c r="O2162" i="1" l="1"/>
  <c r="R2162" i="1" s="1"/>
  <c r="X2180" i="1"/>
  <c r="A2181" i="1"/>
  <c r="K2180" i="1"/>
  <c r="T2160" i="1"/>
  <c r="AF2160" i="1" s="1"/>
  <c r="S2161" i="1"/>
  <c r="F2163" i="1"/>
  <c r="J2163" i="1" s="1"/>
  <c r="AC2164" i="1"/>
  <c r="AE2164" i="1" s="1"/>
  <c r="G2164" i="1"/>
  <c r="Y2179" i="1"/>
  <c r="I2180" i="1"/>
  <c r="H2180" i="1" s="1"/>
  <c r="Z2179" i="1"/>
  <c r="AA2179" i="1" s="1"/>
  <c r="AH2179" i="1" s="1"/>
  <c r="C2180" i="1"/>
  <c r="AJ2180" i="1"/>
  <c r="M2165" i="1"/>
  <c r="N2165" i="1" s="1"/>
  <c r="L2166" i="1"/>
  <c r="AB2185" i="1"/>
  <c r="G2165" i="1" l="1"/>
  <c r="AC2165" i="1"/>
  <c r="AE2165" i="1" s="1"/>
  <c r="O2163" i="1"/>
  <c r="R2163" i="1" s="1"/>
  <c r="T2161" i="1"/>
  <c r="AF2161" i="1" s="1"/>
  <c r="S2162" i="1"/>
  <c r="F2164" i="1"/>
  <c r="J2164" i="1" s="1"/>
  <c r="X2181" i="1"/>
  <c r="K2181" i="1"/>
  <c r="A2182" i="1"/>
  <c r="Z2180" i="1"/>
  <c r="AA2180" i="1" s="1"/>
  <c r="AH2180" i="1" s="1"/>
  <c r="C2181" i="1"/>
  <c r="AJ2181" i="1"/>
  <c r="I2181" i="1"/>
  <c r="H2181" i="1" s="1"/>
  <c r="Y2180" i="1"/>
  <c r="AB2186" i="1"/>
  <c r="M2166" i="1"/>
  <c r="N2166" i="1" s="1"/>
  <c r="L2167" i="1"/>
  <c r="Z2181" i="1" l="1"/>
  <c r="AA2181" i="1" s="1"/>
  <c r="AH2181" i="1" s="1"/>
  <c r="I2182" i="1"/>
  <c r="H2182" i="1" s="1"/>
  <c r="C2182" i="1"/>
  <c r="Y2181" i="1"/>
  <c r="AJ2182" i="1"/>
  <c r="M2167" i="1"/>
  <c r="N2167" i="1" s="1"/>
  <c r="L2168" i="1"/>
  <c r="X2182" i="1"/>
  <c r="K2182" i="1"/>
  <c r="A2183" i="1"/>
  <c r="T2162" i="1"/>
  <c r="AF2162" i="1" s="1"/>
  <c r="S2163" i="1"/>
  <c r="F2165" i="1"/>
  <c r="O2165" i="1" s="1"/>
  <c r="AB2187" i="1"/>
  <c r="O2164" i="1"/>
  <c r="AC2166" i="1"/>
  <c r="AE2166" i="1" s="1"/>
  <c r="G2166" i="1"/>
  <c r="J2165" i="1" l="1"/>
  <c r="AC2167" i="1"/>
  <c r="AE2167" i="1" s="1"/>
  <c r="G2167" i="1"/>
  <c r="M2168" i="1"/>
  <c r="N2168" i="1" s="1"/>
  <c r="L2169" i="1"/>
  <c r="Y2182" i="1"/>
  <c r="C2183" i="1"/>
  <c r="AJ2183" i="1"/>
  <c r="Z2182" i="1"/>
  <c r="AA2182" i="1" s="1"/>
  <c r="AH2182" i="1" s="1"/>
  <c r="I2183" i="1"/>
  <c r="H2183" i="1" s="1"/>
  <c r="X2183" i="1"/>
  <c r="K2183" i="1"/>
  <c r="A2184" i="1"/>
  <c r="F2166" i="1"/>
  <c r="O2166" i="1" s="1"/>
  <c r="R2164" i="1"/>
  <c r="P2165" i="1"/>
  <c r="AB2188" i="1"/>
  <c r="T2163" i="1"/>
  <c r="AF2163" i="1" s="1"/>
  <c r="S2164" i="1"/>
  <c r="AB2189" i="1" l="1"/>
  <c r="J2166" i="1"/>
  <c r="T2164" i="1"/>
  <c r="S2165" i="1"/>
  <c r="I2184" i="1"/>
  <c r="H2184" i="1" s="1"/>
  <c r="Y2183" i="1"/>
  <c r="C2184" i="1"/>
  <c r="AJ2184" i="1"/>
  <c r="Z2183" i="1"/>
  <c r="AA2183" i="1" s="1"/>
  <c r="AH2183" i="1" s="1"/>
  <c r="AC2168" i="1"/>
  <c r="AE2168" i="1" s="1"/>
  <c r="G2168" i="1"/>
  <c r="F2167" i="1"/>
  <c r="O2167" i="1" s="1"/>
  <c r="Q2165" i="1"/>
  <c r="P2166" i="1"/>
  <c r="P2167" i="1" s="1"/>
  <c r="P2168" i="1" s="1"/>
  <c r="P2169" i="1" s="1"/>
  <c r="X2184" i="1"/>
  <c r="A2185" i="1"/>
  <c r="K2184" i="1"/>
  <c r="M2169" i="1"/>
  <c r="N2169" i="1" s="1"/>
  <c r="L2170" i="1"/>
  <c r="J2167" i="1" l="1"/>
  <c r="AF2164" i="1"/>
  <c r="AA2164" i="1"/>
  <c r="K2185" i="1"/>
  <c r="X2185" i="1"/>
  <c r="A2186" i="1"/>
  <c r="AC2169" i="1"/>
  <c r="AE2169" i="1" s="1"/>
  <c r="G2169" i="1"/>
  <c r="Y2184" i="1"/>
  <c r="C2185" i="1"/>
  <c r="Z2184" i="1"/>
  <c r="AA2184" i="1" s="1"/>
  <c r="AH2184" i="1" s="1"/>
  <c r="AJ2185" i="1"/>
  <c r="I2185" i="1"/>
  <c r="H2185" i="1" s="1"/>
  <c r="M2170" i="1"/>
  <c r="N2170" i="1" s="1"/>
  <c r="P2170" i="1"/>
  <c r="L2171" i="1"/>
  <c r="Q2166" i="1"/>
  <c r="R2165" i="1"/>
  <c r="F2168" i="1"/>
  <c r="O2168" i="1" s="1"/>
  <c r="T2165" i="1"/>
  <c r="AF2165" i="1" s="1"/>
  <c r="S2166" i="1"/>
  <c r="AB2190" i="1"/>
  <c r="AH2164" i="1" l="1"/>
  <c r="J2168" i="1"/>
  <c r="AB2191" i="1"/>
  <c r="M2171" i="1"/>
  <c r="N2171" i="1" s="1"/>
  <c r="P2171" i="1"/>
  <c r="L2172" i="1"/>
  <c r="X2186" i="1"/>
  <c r="K2186" i="1"/>
  <c r="A2187" i="1"/>
  <c r="Q2167" i="1"/>
  <c r="R2166" i="1"/>
  <c r="T2166" i="1"/>
  <c r="AF2166" i="1" s="1"/>
  <c r="S2167" i="1"/>
  <c r="C2186" i="1"/>
  <c r="Y2185" i="1"/>
  <c r="AJ2186" i="1"/>
  <c r="Z2185" i="1"/>
  <c r="AA2185" i="1" s="1"/>
  <c r="AH2185" i="1" s="1"/>
  <c r="I2186" i="1"/>
  <c r="H2186" i="1" s="1"/>
  <c r="AC2170" i="1"/>
  <c r="AE2170" i="1" s="1"/>
  <c r="G2170" i="1"/>
  <c r="F2169" i="1"/>
  <c r="J2169" i="1" s="1"/>
  <c r="F2170" i="1" l="1"/>
  <c r="J2170" i="1" s="1"/>
  <c r="M2172" i="1"/>
  <c r="N2172" i="1" s="1"/>
  <c r="P2172" i="1"/>
  <c r="L2173" i="1"/>
  <c r="T2167" i="1"/>
  <c r="AF2167" i="1" s="1"/>
  <c r="S2168" i="1"/>
  <c r="O2169" i="1"/>
  <c r="C2187" i="1"/>
  <c r="Y2186" i="1"/>
  <c r="AJ2187" i="1"/>
  <c r="I2187" i="1"/>
  <c r="H2187" i="1" s="1"/>
  <c r="Z2186" i="1"/>
  <c r="AA2186" i="1" s="1"/>
  <c r="AH2186" i="1" s="1"/>
  <c r="X2187" i="1"/>
  <c r="K2187" i="1"/>
  <c r="A2188" i="1"/>
  <c r="Q2168" i="1"/>
  <c r="R2167" i="1"/>
  <c r="AB2192" i="1"/>
  <c r="AC2171" i="1"/>
  <c r="AE2171" i="1" s="1"/>
  <c r="G2171" i="1"/>
  <c r="O2170" i="1" l="1"/>
  <c r="AC2172" i="1"/>
  <c r="AE2172" i="1" s="1"/>
  <c r="G2172" i="1"/>
  <c r="M2173" i="1"/>
  <c r="N2173" i="1" s="1"/>
  <c r="P2173" i="1"/>
  <c r="L2174" i="1"/>
  <c r="Q2169" i="1"/>
  <c r="Q2170" i="1" s="1"/>
  <c r="Q2171" i="1" s="1"/>
  <c r="Q2172" i="1" s="1"/>
  <c r="Q2173" i="1" s="1"/>
  <c r="R2168" i="1"/>
  <c r="X2188" i="1"/>
  <c r="A2189" i="1"/>
  <c r="K2188" i="1"/>
  <c r="AB2193" i="1"/>
  <c r="F2171" i="1"/>
  <c r="O2171" i="1" s="1"/>
  <c r="Z2187" i="1"/>
  <c r="AA2187" i="1" s="1"/>
  <c r="AH2187" i="1" s="1"/>
  <c r="I2188" i="1"/>
  <c r="H2188" i="1" s="1"/>
  <c r="Y2187" i="1"/>
  <c r="C2188" i="1"/>
  <c r="AJ2188" i="1"/>
  <c r="T2168" i="1"/>
  <c r="AF2168" i="1" s="1"/>
  <c r="S2169" i="1"/>
  <c r="J2171" i="1" l="1"/>
  <c r="R2171" i="1"/>
  <c r="R2170" i="1"/>
  <c r="AB2194" i="1"/>
  <c r="AJ2189" i="1"/>
  <c r="Z2188" i="1"/>
  <c r="AA2188" i="1" s="1"/>
  <c r="AH2188" i="1" s="1"/>
  <c r="I2189" i="1"/>
  <c r="H2189" i="1" s="1"/>
  <c r="Y2188" i="1"/>
  <c r="C2189" i="1"/>
  <c r="F2172" i="1"/>
  <c r="O2172" i="1" s="1"/>
  <c r="R2172" i="1" s="1"/>
  <c r="AC2173" i="1"/>
  <c r="AE2173" i="1" s="1"/>
  <c r="G2173" i="1"/>
  <c r="M2174" i="1"/>
  <c r="N2174" i="1" s="1"/>
  <c r="P2174" i="1"/>
  <c r="Q2174" i="1"/>
  <c r="L2175" i="1"/>
  <c r="T2169" i="1"/>
  <c r="AF2169" i="1" s="1"/>
  <c r="S2170" i="1"/>
  <c r="K2189" i="1"/>
  <c r="X2189" i="1"/>
  <c r="A2190" i="1"/>
  <c r="R2169" i="1"/>
  <c r="J2172" i="1" l="1"/>
  <c r="I2190" i="1"/>
  <c r="H2190" i="1" s="1"/>
  <c r="Y2189" i="1"/>
  <c r="C2190" i="1"/>
  <c r="AJ2190" i="1"/>
  <c r="Z2189" i="1"/>
  <c r="AA2189" i="1" s="1"/>
  <c r="AH2189" i="1" s="1"/>
  <c r="AB2195" i="1"/>
  <c r="A2191" i="1"/>
  <c r="X2190" i="1"/>
  <c r="K2190" i="1"/>
  <c r="T2170" i="1"/>
  <c r="AF2170" i="1" s="1"/>
  <c r="S2171" i="1"/>
  <c r="AC2174" i="1"/>
  <c r="AE2174" i="1" s="1"/>
  <c r="G2174" i="1"/>
  <c r="M2175" i="1"/>
  <c r="N2175" i="1" s="1"/>
  <c r="P2175" i="1"/>
  <c r="Q2175" i="1"/>
  <c r="L2176" i="1"/>
  <c r="F2173" i="1"/>
  <c r="J2173" i="1" s="1"/>
  <c r="M2176" i="1" l="1"/>
  <c r="N2176" i="1" s="1"/>
  <c r="P2176" i="1"/>
  <c r="Q2176" i="1"/>
  <c r="L2177" i="1"/>
  <c r="K2191" i="1"/>
  <c r="X2191" i="1"/>
  <c r="A2192" i="1"/>
  <c r="AB2196" i="1"/>
  <c r="O2173" i="1"/>
  <c r="R2173" i="1" s="1"/>
  <c r="F2174" i="1"/>
  <c r="J2174" i="1" s="1"/>
  <c r="AC2175" i="1"/>
  <c r="AE2175" i="1" s="1"/>
  <c r="G2175" i="1"/>
  <c r="T2171" i="1"/>
  <c r="AF2171" i="1" s="1"/>
  <c r="S2172" i="1"/>
  <c r="Z2190" i="1"/>
  <c r="AA2190" i="1" s="1"/>
  <c r="AH2190" i="1" s="1"/>
  <c r="I2191" i="1"/>
  <c r="H2191" i="1" s="1"/>
  <c r="C2191" i="1"/>
  <c r="AJ2191" i="1"/>
  <c r="Y2190" i="1"/>
  <c r="O2174" i="1" l="1"/>
  <c r="R2174" i="1" s="1"/>
  <c r="Y2191" i="1"/>
  <c r="C2192" i="1"/>
  <c r="Z2191" i="1"/>
  <c r="AA2191" i="1" s="1"/>
  <c r="AH2191" i="1" s="1"/>
  <c r="AJ2192" i="1"/>
  <c r="I2192" i="1"/>
  <c r="H2192" i="1" s="1"/>
  <c r="F2175" i="1"/>
  <c r="J2175" i="1" s="1"/>
  <c r="AB2197" i="1"/>
  <c r="AC2176" i="1"/>
  <c r="AE2176" i="1" s="1"/>
  <c r="G2176" i="1"/>
  <c r="T2172" i="1"/>
  <c r="AF2172" i="1" s="1"/>
  <c r="S2173" i="1"/>
  <c r="K2192" i="1"/>
  <c r="X2192" i="1"/>
  <c r="A2193" i="1"/>
  <c r="M2177" i="1"/>
  <c r="N2177" i="1" s="1"/>
  <c r="P2177" i="1"/>
  <c r="Q2177" i="1"/>
  <c r="L2178" i="1"/>
  <c r="O2175" i="1" l="1"/>
  <c r="R2175" i="1" s="1"/>
  <c r="AB2198" i="1"/>
  <c r="K2193" i="1"/>
  <c r="A2194" i="1"/>
  <c r="X2193" i="1"/>
  <c r="T2173" i="1"/>
  <c r="AF2173" i="1" s="1"/>
  <c r="S2174" i="1"/>
  <c r="AC2177" i="1"/>
  <c r="AE2177" i="1" s="1"/>
  <c r="G2177" i="1"/>
  <c r="F2176" i="1"/>
  <c r="J2176" i="1" s="1"/>
  <c r="M2178" i="1"/>
  <c r="N2178" i="1" s="1"/>
  <c r="P2178" i="1"/>
  <c r="Q2178" i="1"/>
  <c r="L2179" i="1"/>
  <c r="C2193" i="1"/>
  <c r="Z2192" i="1"/>
  <c r="AA2192" i="1" s="1"/>
  <c r="AH2192" i="1" s="1"/>
  <c r="AJ2193" i="1"/>
  <c r="I2193" i="1"/>
  <c r="H2193" i="1" s="1"/>
  <c r="Y2192" i="1"/>
  <c r="O2176" i="1" l="1"/>
  <c r="R2176" i="1" s="1"/>
  <c r="C2194" i="1"/>
  <c r="AJ2194" i="1"/>
  <c r="Y2193" i="1"/>
  <c r="I2194" i="1"/>
  <c r="H2194" i="1" s="1"/>
  <c r="Z2193" i="1"/>
  <c r="AA2193" i="1" s="1"/>
  <c r="AH2193" i="1" s="1"/>
  <c r="AB2199" i="1"/>
  <c r="K2194" i="1"/>
  <c r="X2194" i="1"/>
  <c r="A2195" i="1"/>
  <c r="AC2178" i="1"/>
  <c r="AE2178" i="1" s="1"/>
  <c r="G2178" i="1"/>
  <c r="T2174" i="1"/>
  <c r="AF2174" i="1" s="1"/>
  <c r="S2175" i="1"/>
  <c r="M2179" i="1"/>
  <c r="N2179" i="1" s="1"/>
  <c r="P2179" i="1"/>
  <c r="Q2179" i="1"/>
  <c r="L2180" i="1"/>
  <c r="F2177" i="1"/>
  <c r="J2177" i="1" s="1"/>
  <c r="O2177" i="1" l="1"/>
  <c r="R2177" i="1" s="1"/>
  <c r="M2180" i="1"/>
  <c r="N2180" i="1" s="1"/>
  <c r="P2180" i="1"/>
  <c r="Q2180" i="1"/>
  <c r="L2181" i="1"/>
  <c r="T2175" i="1"/>
  <c r="AF2175" i="1" s="1"/>
  <c r="S2176" i="1"/>
  <c r="X2195" i="1"/>
  <c r="A2196" i="1"/>
  <c r="K2195" i="1"/>
  <c r="F2178" i="1"/>
  <c r="O2178" i="1" s="1"/>
  <c r="R2178" i="1" s="1"/>
  <c r="Y2194" i="1"/>
  <c r="C2195" i="1"/>
  <c r="AJ2195" i="1"/>
  <c r="I2195" i="1"/>
  <c r="H2195" i="1" s="1"/>
  <c r="Z2194" i="1"/>
  <c r="AB2200" i="1"/>
  <c r="AC2179" i="1"/>
  <c r="AE2179" i="1" s="1"/>
  <c r="G2179" i="1"/>
  <c r="F2179" i="1" l="1"/>
  <c r="O2179" i="1" s="1"/>
  <c r="R2179" i="1" s="1"/>
  <c r="AB2201" i="1"/>
  <c r="J2178" i="1"/>
  <c r="X2196" i="1"/>
  <c r="K2196" i="1"/>
  <c r="A2197" i="1"/>
  <c r="Y2195" i="1"/>
  <c r="C2196" i="1"/>
  <c r="AJ2196" i="1"/>
  <c r="Z2195" i="1"/>
  <c r="AA2195" i="1" s="1"/>
  <c r="AH2195" i="1" s="1"/>
  <c r="I2196" i="1"/>
  <c r="H2196" i="1" s="1"/>
  <c r="T2176" i="1"/>
  <c r="AF2176" i="1" s="1"/>
  <c r="S2177" i="1"/>
  <c r="AC2180" i="1"/>
  <c r="AE2180" i="1" s="1"/>
  <c r="G2180" i="1"/>
  <c r="M2181" i="1"/>
  <c r="N2181" i="1" s="1"/>
  <c r="P2181" i="1"/>
  <c r="Q2181" i="1"/>
  <c r="L2182" i="1"/>
  <c r="J2179" i="1" l="1"/>
  <c r="Z2196" i="1"/>
  <c r="AA2196" i="1" s="1"/>
  <c r="AH2196" i="1" s="1"/>
  <c r="C2197" i="1"/>
  <c r="AJ2197" i="1"/>
  <c r="Y2196" i="1"/>
  <c r="I2197" i="1"/>
  <c r="H2197" i="1" s="1"/>
  <c r="AB2202" i="1"/>
  <c r="M2182" i="1"/>
  <c r="N2182" i="1" s="1"/>
  <c r="P2182" i="1"/>
  <c r="Q2182" i="1"/>
  <c r="L2183" i="1"/>
  <c r="F2180" i="1"/>
  <c r="O2180" i="1" s="1"/>
  <c r="R2180" i="1" s="1"/>
  <c r="K2197" i="1"/>
  <c r="A2198" i="1"/>
  <c r="X2197" i="1"/>
  <c r="AC2181" i="1"/>
  <c r="AE2181" i="1" s="1"/>
  <c r="G2181" i="1"/>
  <c r="T2177" i="1"/>
  <c r="AF2177" i="1" s="1"/>
  <c r="S2178" i="1"/>
  <c r="J2180" i="1" l="1"/>
  <c r="AC2182" i="1"/>
  <c r="AE2182" i="1" s="1"/>
  <c r="G2182" i="1"/>
  <c r="F2181" i="1"/>
  <c r="J2181" i="1" s="1"/>
  <c r="M2183" i="1"/>
  <c r="N2183" i="1" s="1"/>
  <c r="P2183" i="1"/>
  <c r="Q2183" i="1"/>
  <c r="L2184" i="1"/>
  <c r="Y2197" i="1"/>
  <c r="AJ2198" i="1"/>
  <c r="I2198" i="1"/>
  <c r="H2198" i="1" s="1"/>
  <c r="Z2197" i="1"/>
  <c r="AA2197" i="1" s="1"/>
  <c r="AH2197" i="1" s="1"/>
  <c r="C2198" i="1"/>
  <c r="K2198" i="1"/>
  <c r="A2199" i="1"/>
  <c r="X2198" i="1"/>
  <c r="AB2203" i="1"/>
  <c r="T2178" i="1"/>
  <c r="AF2178" i="1" s="1"/>
  <c r="S2179" i="1"/>
  <c r="T2179" i="1" l="1"/>
  <c r="AF2179" i="1" s="1"/>
  <c r="S2180" i="1"/>
  <c r="AB2204" i="1"/>
  <c r="M2184" i="1"/>
  <c r="N2184" i="1" s="1"/>
  <c r="P2184" i="1"/>
  <c r="Q2184" i="1"/>
  <c r="L2185" i="1"/>
  <c r="O2181" i="1"/>
  <c r="R2181" i="1" s="1"/>
  <c r="Z2198" i="1"/>
  <c r="AA2198" i="1" s="1"/>
  <c r="AH2198" i="1" s="1"/>
  <c r="C2199" i="1"/>
  <c r="AJ2199" i="1"/>
  <c r="Y2198" i="1"/>
  <c r="I2199" i="1"/>
  <c r="H2199" i="1" s="1"/>
  <c r="K2199" i="1"/>
  <c r="X2199" i="1"/>
  <c r="A2200" i="1"/>
  <c r="F2182" i="1"/>
  <c r="J2182" i="1" s="1"/>
  <c r="AC2183" i="1"/>
  <c r="AE2183" i="1" s="1"/>
  <c r="G2183" i="1"/>
  <c r="O2182" i="1" l="1"/>
  <c r="R2182" i="1" s="1"/>
  <c r="X2200" i="1"/>
  <c r="K2200" i="1"/>
  <c r="A2201" i="1"/>
  <c r="AB2205" i="1"/>
  <c r="Y2199" i="1"/>
  <c r="C2200" i="1"/>
  <c r="Z2199" i="1"/>
  <c r="AA2199" i="1" s="1"/>
  <c r="AH2199" i="1" s="1"/>
  <c r="AJ2200" i="1"/>
  <c r="I2200" i="1"/>
  <c r="H2200" i="1" s="1"/>
  <c r="T2180" i="1"/>
  <c r="AF2180" i="1" s="1"/>
  <c r="S2181" i="1"/>
  <c r="AC2184" i="1"/>
  <c r="AE2184" i="1" s="1"/>
  <c r="G2184" i="1"/>
  <c r="F2183" i="1"/>
  <c r="O2183" i="1" s="1"/>
  <c r="R2183" i="1" s="1"/>
  <c r="M2185" i="1"/>
  <c r="N2185" i="1" s="1"/>
  <c r="P2185" i="1"/>
  <c r="Q2185" i="1"/>
  <c r="L2186" i="1"/>
  <c r="AC2185" i="1" l="1"/>
  <c r="AE2185" i="1" s="1"/>
  <c r="G2185" i="1"/>
  <c r="J2183" i="1"/>
  <c r="T2181" i="1"/>
  <c r="AF2181" i="1" s="1"/>
  <c r="S2182" i="1"/>
  <c r="AB2206" i="1"/>
  <c r="K2201" i="1"/>
  <c r="A2202" i="1"/>
  <c r="X2201" i="1"/>
  <c r="F2184" i="1"/>
  <c r="J2184" i="1" s="1"/>
  <c r="M2186" i="1"/>
  <c r="N2186" i="1" s="1"/>
  <c r="P2186" i="1"/>
  <c r="Q2186" i="1"/>
  <c r="L2187" i="1"/>
  <c r="Y2200" i="1"/>
  <c r="C2201" i="1"/>
  <c r="Z2200" i="1"/>
  <c r="AA2200" i="1" s="1"/>
  <c r="AH2200" i="1" s="1"/>
  <c r="AJ2201" i="1"/>
  <c r="I2201" i="1"/>
  <c r="H2201" i="1" s="1"/>
  <c r="AC2186" i="1" l="1"/>
  <c r="AE2186" i="1" s="1"/>
  <c r="G2186" i="1"/>
  <c r="M2187" i="1"/>
  <c r="N2187" i="1" s="1"/>
  <c r="P2187" i="1"/>
  <c r="Q2187" i="1"/>
  <c r="L2188" i="1"/>
  <c r="AB2207" i="1"/>
  <c r="O2184" i="1"/>
  <c r="R2184" i="1" s="1"/>
  <c r="I2202" i="1"/>
  <c r="H2202" i="1" s="1"/>
  <c r="Y2201" i="1"/>
  <c r="C2202" i="1"/>
  <c r="AJ2202" i="1"/>
  <c r="Z2201" i="1"/>
  <c r="AA2201" i="1" s="1"/>
  <c r="AH2201" i="1" s="1"/>
  <c r="F2185" i="1"/>
  <c r="J2185" i="1" s="1"/>
  <c r="A2203" i="1"/>
  <c r="X2202" i="1"/>
  <c r="K2202" i="1"/>
  <c r="T2182" i="1"/>
  <c r="AF2182" i="1" s="1"/>
  <c r="S2183" i="1"/>
  <c r="T2183" i="1" l="1"/>
  <c r="AF2183" i="1" s="1"/>
  <c r="S2184" i="1"/>
  <c r="X2203" i="1"/>
  <c r="K2203" i="1"/>
  <c r="A2204" i="1"/>
  <c r="M2188" i="1"/>
  <c r="N2188" i="1" s="1"/>
  <c r="P2188" i="1"/>
  <c r="Q2188" i="1"/>
  <c r="L2189" i="1"/>
  <c r="AJ2203" i="1"/>
  <c r="I2203" i="1"/>
  <c r="H2203" i="1" s="1"/>
  <c r="Y2202" i="1"/>
  <c r="C2203" i="1"/>
  <c r="Z2202" i="1"/>
  <c r="AA2202" i="1" s="1"/>
  <c r="AH2202" i="1" s="1"/>
  <c r="F2186" i="1"/>
  <c r="J2186" i="1" s="1"/>
  <c r="O2185" i="1"/>
  <c r="R2185" i="1" s="1"/>
  <c r="AB2208" i="1"/>
  <c r="AC2187" i="1"/>
  <c r="AE2187" i="1" s="1"/>
  <c r="G2187" i="1"/>
  <c r="O2186" i="1" l="1"/>
  <c r="R2186" i="1" s="1"/>
  <c r="AB2209" i="1"/>
  <c r="M2189" i="1"/>
  <c r="N2189" i="1" s="1"/>
  <c r="P2189" i="1"/>
  <c r="Q2189" i="1"/>
  <c r="L2190" i="1"/>
  <c r="X2204" i="1"/>
  <c r="A2205" i="1"/>
  <c r="K2204" i="1"/>
  <c r="T2184" i="1"/>
  <c r="AF2184" i="1" s="1"/>
  <c r="S2185" i="1"/>
  <c r="Y2203" i="1"/>
  <c r="I2204" i="1"/>
  <c r="H2204" i="1" s="1"/>
  <c r="Z2203" i="1"/>
  <c r="AA2203" i="1" s="1"/>
  <c r="AH2203" i="1" s="1"/>
  <c r="C2204" i="1"/>
  <c r="AJ2204" i="1"/>
  <c r="F2187" i="1"/>
  <c r="O2187" i="1" s="1"/>
  <c r="R2187" i="1" s="1"/>
  <c r="AC2188" i="1"/>
  <c r="AE2188" i="1" s="1"/>
  <c r="G2188" i="1"/>
  <c r="J2187" i="1" l="1"/>
  <c r="F2188" i="1"/>
  <c r="J2188" i="1" s="1"/>
  <c r="M2190" i="1"/>
  <c r="N2190" i="1" s="1"/>
  <c r="P2190" i="1"/>
  <c r="Q2190" i="1"/>
  <c r="L2191" i="1"/>
  <c r="AB2210" i="1"/>
  <c r="Z2204" i="1"/>
  <c r="AA2204" i="1" s="1"/>
  <c r="AH2204" i="1" s="1"/>
  <c r="AJ2205" i="1"/>
  <c r="I2205" i="1"/>
  <c r="H2205" i="1" s="1"/>
  <c r="Y2204" i="1"/>
  <c r="C2205" i="1"/>
  <c r="AC2189" i="1"/>
  <c r="AE2189" i="1" s="1"/>
  <c r="G2189" i="1"/>
  <c r="T2185" i="1"/>
  <c r="AF2185" i="1" s="1"/>
  <c r="S2186" i="1"/>
  <c r="K2205" i="1"/>
  <c r="X2205" i="1"/>
  <c r="A2206" i="1"/>
  <c r="O2188" i="1" l="1"/>
  <c r="R2188" i="1" s="1"/>
  <c r="K2206" i="1"/>
  <c r="X2206" i="1"/>
  <c r="A2207" i="1"/>
  <c r="M2191" i="1"/>
  <c r="N2191" i="1" s="1"/>
  <c r="P2191" i="1"/>
  <c r="Q2191" i="1"/>
  <c r="L2192" i="1"/>
  <c r="Y2205" i="1"/>
  <c r="AJ2206" i="1"/>
  <c r="I2206" i="1"/>
  <c r="H2206" i="1" s="1"/>
  <c r="Z2205" i="1"/>
  <c r="AA2205" i="1" s="1"/>
  <c r="AH2205" i="1" s="1"/>
  <c r="C2206" i="1"/>
  <c r="F2189" i="1"/>
  <c r="J2189" i="1" s="1"/>
  <c r="T2186" i="1"/>
  <c r="AF2186" i="1" s="1"/>
  <c r="S2187" i="1"/>
  <c r="AB2211" i="1"/>
  <c r="AC2190" i="1"/>
  <c r="AE2190" i="1" s="1"/>
  <c r="G2190" i="1"/>
  <c r="O2189" i="1" l="1"/>
  <c r="R2189" i="1" s="1"/>
  <c r="K2207" i="1"/>
  <c r="A2208" i="1"/>
  <c r="X2207" i="1"/>
  <c r="AC2191" i="1"/>
  <c r="AE2191" i="1" s="1"/>
  <c r="G2191" i="1"/>
  <c r="AB2212" i="1"/>
  <c r="AJ2207" i="1"/>
  <c r="Y2206" i="1"/>
  <c r="I2207" i="1"/>
  <c r="H2207" i="1" s="1"/>
  <c r="Z2206" i="1"/>
  <c r="AA2206" i="1" s="1"/>
  <c r="AH2206" i="1" s="1"/>
  <c r="C2207" i="1"/>
  <c r="F2190" i="1"/>
  <c r="O2190" i="1" s="1"/>
  <c r="R2190" i="1" s="1"/>
  <c r="T2187" i="1"/>
  <c r="AF2187" i="1" s="1"/>
  <c r="S2188" i="1"/>
  <c r="M2192" i="1"/>
  <c r="N2192" i="1" s="1"/>
  <c r="P2192" i="1"/>
  <c r="Q2192" i="1"/>
  <c r="L2193" i="1"/>
  <c r="J2190" i="1" l="1"/>
  <c r="AB2213" i="1"/>
  <c r="Z2207" i="1"/>
  <c r="AA2207" i="1" s="1"/>
  <c r="AH2207" i="1" s="1"/>
  <c r="I2208" i="1"/>
  <c r="H2208" i="1" s="1"/>
  <c r="Y2207" i="1"/>
  <c r="C2208" i="1"/>
  <c r="AJ2208" i="1"/>
  <c r="T2188" i="1"/>
  <c r="AF2188" i="1" s="1"/>
  <c r="S2189" i="1"/>
  <c r="K2208" i="1"/>
  <c r="X2208" i="1"/>
  <c r="A2209" i="1"/>
  <c r="F2191" i="1"/>
  <c r="O2191" i="1" s="1"/>
  <c r="R2191" i="1" s="1"/>
  <c r="M2193" i="1"/>
  <c r="N2193" i="1" s="1"/>
  <c r="P2193" i="1"/>
  <c r="Q2193" i="1"/>
  <c r="L2194" i="1"/>
  <c r="AC2192" i="1"/>
  <c r="AE2192" i="1" s="1"/>
  <c r="G2192" i="1"/>
  <c r="J2191" i="1" l="1"/>
  <c r="F2192" i="1"/>
  <c r="J2192" i="1" s="1"/>
  <c r="M2194" i="1"/>
  <c r="N2194" i="1" s="1"/>
  <c r="P2194" i="1"/>
  <c r="Q2194" i="1"/>
  <c r="L2195" i="1"/>
  <c r="K2209" i="1"/>
  <c r="X2209" i="1"/>
  <c r="A2210" i="1"/>
  <c r="T2189" i="1"/>
  <c r="AF2189" i="1" s="1"/>
  <c r="S2190" i="1"/>
  <c r="AC2193" i="1"/>
  <c r="AE2193" i="1" s="1"/>
  <c r="G2193" i="1"/>
  <c r="Z2208" i="1"/>
  <c r="AA2208" i="1" s="1"/>
  <c r="AH2208" i="1" s="1"/>
  <c r="C2209" i="1"/>
  <c r="AJ2209" i="1"/>
  <c r="Y2208" i="1"/>
  <c r="I2209" i="1"/>
  <c r="H2209" i="1" s="1"/>
  <c r="AB2214" i="1"/>
  <c r="O2192" i="1" l="1"/>
  <c r="R2192" i="1" s="1"/>
  <c r="AC2194" i="1"/>
  <c r="AE2194" i="1" s="1"/>
  <c r="G2194" i="1"/>
  <c r="T2190" i="1"/>
  <c r="AF2190" i="1" s="1"/>
  <c r="S2191" i="1"/>
  <c r="AB2215" i="1"/>
  <c r="X2210" i="1"/>
  <c r="A2211" i="1"/>
  <c r="K2210" i="1"/>
  <c r="M2195" i="1"/>
  <c r="N2195" i="1" s="1"/>
  <c r="L2196" i="1"/>
  <c r="F2193" i="1"/>
  <c r="O2193" i="1" s="1"/>
  <c r="R2193" i="1" s="1"/>
  <c r="Y2209" i="1"/>
  <c r="C2210" i="1"/>
  <c r="AJ2210" i="1"/>
  <c r="Z2209" i="1"/>
  <c r="AA2209" i="1" s="1"/>
  <c r="AH2209" i="1" s="1"/>
  <c r="I2210" i="1"/>
  <c r="H2210" i="1" s="1"/>
  <c r="J2193" i="1" l="1"/>
  <c r="K2211" i="1"/>
  <c r="X2211" i="1"/>
  <c r="A2212" i="1"/>
  <c r="T2191" i="1"/>
  <c r="AF2191" i="1" s="1"/>
  <c r="S2192" i="1"/>
  <c r="G2195" i="1"/>
  <c r="AC2195" i="1"/>
  <c r="AE2195" i="1" s="1"/>
  <c r="I2211" i="1"/>
  <c r="H2211" i="1" s="1"/>
  <c r="Y2210" i="1"/>
  <c r="C2211" i="1"/>
  <c r="AJ2211" i="1"/>
  <c r="Z2210" i="1"/>
  <c r="AA2210" i="1" s="1"/>
  <c r="AH2210" i="1" s="1"/>
  <c r="F2194" i="1"/>
  <c r="O2194" i="1" s="1"/>
  <c r="M2196" i="1"/>
  <c r="N2196" i="1" s="1"/>
  <c r="L2197" i="1"/>
  <c r="AB2216" i="1"/>
  <c r="J2194" i="1" l="1"/>
  <c r="M2197" i="1"/>
  <c r="N2197" i="1" s="1"/>
  <c r="L2198" i="1"/>
  <c r="R2194" i="1"/>
  <c r="P2195" i="1"/>
  <c r="Z2211" i="1"/>
  <c r="AA2211" i="1" s="1"/>
  <c r="AH2211" i="1" s="1"/>
  <c r="AJ2212" i="1"/>
  <c r="I2212" i="1"/>
  <c r="H2212" i="1" s="1"/>
  <c r="Y2211" i="1"/>
  <c r="C2212" i="1"/>
  <c r="T2192" i="1"/>
  <c r="AF2192" i="1" s="1"/>
  <c r="S2193" i="1"/>
  <c r="AB2217" i="1"/>
  <c r="G2196" i="1"/>
  <c r="AC2196" i="1"/>
  <c r="AE2196" i="1" s="1"/>
  <c r="F2195" i="1"/>
  <c r="O2195" i="1" s="1"/>
  <c r="A2213" i="1"/>
  <c r="X2212" i="1"/>
  <c r="K2212" i="1"/>
  <c r="J2195" i="1" l="1"/>
  <c r="I2213" i="1"/>
  <c r="H2213" i="1" s="1"/>
  <c r="Z2212" i="1"/>
  <c r="AA2212" i="1" s="1"/>
  <c r="AH2212" i="1" s="1"/>
  <c r="C2213" i="1"/>
  <c r="Y2212" i="1"/>
  <c r="AJ2213" i="1"/>
  <c r="K2213" i="1"/>
  <c r="X2213" i="1"/>
  <c r="A2214" i="1"/>
  <c r="AB2218" i="1"/>
  <c r="Q2195" i="1"/>
  <c r="Q2196" i="1" s="1"/>
  <c r="Q2197" i="1" s="1"/>
  <c r="Q2198" i="1" s="1"/>
  <c r="P2196" i="1"/>
  <c r="P2197" i="1" s="1"/>
  <c r="P2198" i="1" s="1"/>
  <c r="F2196" i="1"/>
  <c r="J2196" i="1" s="1"/>
  <c r="G2197" i="1"/>
  <c r="AC2197" i="1"/>
  <c r="AE2197" i="1" s="1"/>
  <c r="T2193" i="1"/>
  <c r="AF2193" i="1" s="1"/>
  <c r="S2194" i="1"/>
  <c r="M2198" i="1"/>
  <c r="N2198" i="1" s="1"/>
  <c r="L2199" i="1"/>
  <c r="O2196" i="1" l="1"/>
  <c r="R2196" i="1" s="1"/>
  <c r="F2197" i="1"/>
  <c r="J2197" i="1" s="1"/>
  <c r="Y2213" i="1"/>
  <c r="C2214" i="1"/>
  <c r="AJ2214" i="1"/>
  <c r="Z2213" i="1"/>
  <c r="AA2213" i="1" s="1"/>
  <c r="AH2213" i="1" s="1"/>
  <c r="I2214" i="1"/>
  <c r="H2214" i="1" s="1"/>
  <c r="T2194" i="1"/>
  <c r="S2195" i="1"/>
  <c r="K2214" i="1"/>
  <c r="A2215" i="1"/>
  <c r="X2214" i="1"/>
  <c r="AB2219" i="1"/>
  <c r="G2198" i="1"/>
  <c r="AC2198" i="1"/>
  <c r="AE2198" i="1" s="1"/>
  <c r="M2199" i="1"/>
  <c r="N2199" i="1" s="1"/>
  <c r="P2199" i="1"/>
  <c r="Q2199" i="1"/>
  <c r="L2200" i="1"/>
  <c r="R2195" i="1"/>
  <c r="O2197" i="1" l="1"/>
  <c r="R2197" i="1" s="1"/>
  <c r="M2200" i="1"/>
  <c r="N2200" i="1" s="1"/>
  <c r="P2200" i="1"/>
  <c r="Q2200" i="1"/>
  <c r="L2201" i="1"/>
  <c r="AB2220" i="1"/>
  <c r="G2199" i="1"/>
  <c r="AC2199" i="1"/>
  <c r="AE2199" i="1" s="1"/>
  <c r="X2215" i="1"/>
  <c r="K2215" i="1"/>
  <c r="A2216" i="1"/>
  <c r="T2195" i="1"/>
  <c r="AF2195" i="1" s="1"/>
  <c r="S2196" i="1"/>
  <c r="F2198" i="1"/>
  <c r="J2198" i="1" s="1"/>
  <c r="AJ2215" i="1"/>
  <c r="I2215" i="1"/>
  <c r="H2215" i="1" s="1"/>
  <c r="Y2214" i="1"/>
  <c r="C2215" i="1"/>
  <c r="Z2214" i="1"/>
  <c r="AA2214" i="1" s="1"/>
  <c r="AH2214" i="1" s="1"/>
  <c r="AF2194" i="1"/>
  <c r="AA2194" i="1"/>
  <c r="O2198" i="1" l="1"/>
  <c r="R2198" i="1" s="1"/>
  <c r="AH2194" i="1"/>
  <c r="G2200" i="1"/>
  <c r="AC2200" i="1"/>
  <c r="AE2200" i="1" s="1"/>
  <c r="M2201" i="1"/>
  <c r="N2201" i="1" s="1"/>
  <c r="P2201" i="1"/>
  <c r="Q2201" i="1"/>
  <c r="L2202" i="1"/>
  <c r="T2196" i="1"/>
  <c r="AF2196" i="1" s="1"/>
  <c r="S2197" i="1"/>
  <c r="X2216" i="1"/>
  <c r="K2216" i="1"/>
  <c r="A2217" i="1"/>
  <c r="Y2215" i="1"/>
  <c r="C2216" i="1"/>
  <c r="Z2215" i="1"/>
  <c r="AA2215" i="1" s="1"/>
  <c r="AH2215" i="1" s="1"/>
  <c r="AJ2216" i="1"/>
  <c r="I2216" i="1"/>
  <c r="H2216" i="1" s="1"/>
  <c r="AB2221" i="1"/>
  <c r="F2199" i="1"/>
  <c r="O2199" i="1" s="1"/>
  <c r="R2199" i="1" s="1"/>
  <c r="AJ2217" i="1" l="1"/>
  <c r="I2217" i="1"/>
  <c r="H2217" i="1" s="1"/>
  <c r="Y2216" i="1"/>
  <c r="C2217" i="1"/>
  <c r="Z2216" i="1"/>
  <c r="AA2216" i="1" s="1"/>
  <c r="AH2216" i="1" s="1"/>
  <c r="X2217" i="1"/>
  <c r="K2217" i="1"/>
  <c r="A2218" i="1"/>
  <c r="T2197" i="1"/>
  <c r="AF2197" i="1" s="1"/>
  <c r="S2198" i="1"/>
  <c r="G2201" i="1"/>
  <c r="AC2201" i="1"/>
  <c r="AE2201" i="1" s="1"/>
  <c r="F2200" i="1"/>
  <c r="J2200" i="1" s="1"/>
  <c r="J2199" i="1"/>
  <c r="AB2222" i="1"/>
  <c r="M2202" i="1"/>
  <c r="N2202" i="1" s="1"/>
  <c r="P2202" i="1"/>
  <c r="Q2202" i="1"/>
  <c r="L2203" i="1"/>
  <c r="I2218" i="1" l="1"/>
  <c r="H2218" i="1" s="1"/>
  <c r="Y2217" i="1"/>
  <c r="C2218" i="1"/>
  <c r="AJ2218" i="1"/>
  <c r="Z2217" i="1"/>
  <c r="AA2217" i="1" s="1"/>
  <c r="AH2217" i="1" s="1"/>
  <c r="AC2202" i="1"/>
  <c r="AE2202" i="1" s="1"/>
  <c r="G2202" i="1"/>
  <c r="AB2223" i="1"/>
  <c r="O2200" i="1"/>
  <c r="R2200" i="1" s="1"/>
  <c r="F2201" i="1"/>
  <c r="O2201" i="1" s="1"/>
  <c r="R2201" i="1" s="1"/>
  <c r="A2219" i="1"/>
  <c r="X2218" i="1"/>
  <c r="K2218" i="1"/>
  <c r="M2203" i="1"/>
  <c r="N2203" i="1" s="1"/>
  <c r="P2203" i="1"/>
  <c r="Q2203" i="1"/>
  <c r="L2204" i="1"/>
  <c r="T2198" i="1"/>
  <c r="AF2198" i="1" s="1"/>
  <c r="S2199" i="1"/>
  <c r="J2201" i="1" l="1"/>
  <c r="M2204" i="1"/>
  <c r="N2204" i="1" s="1"/>
  <c r="P2204" i="1"/>
  <c r="Q2204" i="1"/>
  <c r="L2205" i="1"/>
  <c r="T2199" i="1"/>
  <c r="AF2199" i="1" s="1"/>
  <c r="S2200" i="1"/>
  <c r="Y2218" i="1"/>
  <c r="C2219" i="1"/>
  <c r="Z2218" i="1"/>
  <c r="AA2218" i="1" s="1"/>
  <c r="AH2218" i="1" s="1"/>
  <c r="AJ2219" i="1"/>
  <c r="I2219" i="1"/>
  <c r="H2219" i="1" s="1"/>
  <c r="AB2224" i="1"/>
  <c r="AC2203" i="1"/>
  <c r="AE2203" i="1" s="1"/>
  <c r="G2203" i="1"/>
  <c r="K2219" i="1"/>
  <c r="X2219" i="1"/>
  <c r="A2220" i="1"/>
  <c r="F2202" i="1"/>
  <c r="O2202" i="1" s="1"/>
  <c r="R2202" i="1" s="1"/>
  <c r="J2202" i="1" l="1"/>
  <c r="AC2204" i="1"/>
  <c r="AE2204" i="1" s="1"/>
  <c r="G2204" i="1"/>
  <c r="F2203" i="1"/>
  <c r="J2203" i="1" s="1"/>
  <c r="T2200" i="1"/>
  <c r="AF2200" i="1" s="1"/>
  <c r="S2201" i="1"/>
  <c r="K2220" i="1"/>
  <c r="A2221" i="1"/>
  <c r="X2220" i="1"/>
  <c r="AB2225" i="1"/>
  <c r="I2220" i="1"/>
  <c r="H2220" i="1" s="1"/>
  <c r="Y2219" i="1"/>
  <c r="Z2219" i="1"/>
  <c r="AA2219" i="1" s="1"/>
  <c r="AH2219" i="1" s="1"/>
  <c r="C2220" i="1"/>
  <c r="AJ2220" i="1"/>
  <c r="M2205" i="1"/>
  <c r="N2205" i="1" s="1"/>
  <c r="P2205" i="1"/>
  <c r="Q2205" i="1"/>
  <c r="L2206" i="1"/>
  <c r="O2203" i="1" l="1"/>
  <c r="R2203" i="1" s="1"/>
  <c r="Y2220" i="1"/>
  <c r="AJ2221" i="1"/>
  <c r="I2221" i="1"/>
  <c r="H2221" i="1" s="1"/>
  <c r="Z2220" i="1"/>
  <c r="AA2220" i="1" s="1"/>
  <c r="AH2220" i="1" s="1"/>
  <c r="C2221" i="1"/>
  <c r="F2204" i="1"/>
  <c r="J2204" i="1" s="1"/>
  <c r="AB2226" i="1"/>
  <c r="K2221" i="1"/>
  <c r="A2222" i="1"/>
  <c r="X2221" i="1"/>
  <c r="AC2205" i="1"/>
  <c r="AE2205" i="1" s="1"/>
  <c r="G2205" i="1"/>
  <c r="M2206" i="1"/>
  <c r="N2206" i="1" s="1"/>
  <c r="P2206" i="1"/>
  <c r="Q2206" i="1"/>
  <c r="L2207" i="1"/>
  <c r="T2201" i="1"/>
  <c r="AF2201" i="1" s="1"/>
  <c r="S2202" i="1"/>
  <c r="K2222" i="1" l="1"/>
  <c r="A2223" i="1"/>
  <c r="X2222" i="1"/>
  <c r="AC2206" i="1"/>
  <c r="AE2206" i="1" s="1"/>
  <c r="G2206" i="1"/>
  <c r="O2204" i="1"/>
  <c r="R2204" i="1" s="1"/>
  <c r="T2202" i="1"/>
  <c r="AF2202" i="1" s="1"/>
  <c r="S2203" i="1"/>
  <c r="M2207" i="1"/>
  <c r="N2207" i="1" s="1"/>
  <c r="P2207" i="1"/>
  <c r="Q2207" i="1"/>
  <c r="L2208" i="1"/>
  <c r="F2205" i="1"/>
  <c r="J2205" i="1" s="1"/>
  <c r="Z2221" i="1"/>
  <c r="AA2221" i="1" s="1"/>
  <c r="AH2221" i="1" s="1"/>
  <c r="C2222" i="1"/>
  <c r="AJ2222" i="1"/>
  <c r="Y2221" i="1"/>
  <c r="I2222" i="1"/>
  <c r="H2222" i="1" s="1"/>
  <c r="AB2227" i="1"/>
  <c r="AB2228" i="1" l="1"/>
  <c r="O2205" i="1"/>
  <c r="R2205" i="1" s="1"/>
  <c r="X2223" i="1"/>
  <c r="K2223" i="1"/>
  <c r="A2224" i="1"/>
  <c r="AC2207" i="1"/>
  <c r="AE2207" i="1" s="1"/>
  <c r="G2207" i="1"/>
  <c r="F2206" i="1"/>
  <c r="O2206" i="1" s="1"/>
  <c r="R2206" i="1" s="1"/>
  <c r="M2208" i="1"/>
  <c r="N2208" i="1" s="1"/>
  <c r="P2208" i="1"/>
  <c r="Q2208" i="1"/>
  <c r="L2209" i="1"/>
  <c r="T2203" i="1"/>
  <c r="AF2203" i="1" s="1"/>
  <c r="S2204" i="1"/>
  <c r="Y2222" i="1"/>
  <c r="C2223" i="1"/>
  <c r="Z2222" i="1"/>
  <c r="AA2222" i="1" s="1"/>
  <c r="AH2222" i="1" s="1"/>
  <c r="AJ2223" i="1"/>
  <c r="I2223" i="1"/>
  <c r="H2223" i="1" s="1"/>
  <c r="J2206" i="1" l="1"/>
  <c r="M2209" i="1"/>
  <c r="N2209" i="1" s="1"/>
  <c r="P2209" i="1"/>
  <c r="Q2209" i="1"/>
  <c r="L2210" i="1"/>
  <c r="X2224" i="1"/>
  <c r="K2224" i="1"/>
  <c r="A2225" i="1"/>
  <c r="T2204" i="1"/>
  <c r="AF2204" i="1" s="1"/>
  <c r="S2205" i="1"/>
  <c r="AB2229" i="1"/>
  <c r="AC2208" i="1"/>
  <c r="AE2208" i="1" s="1"/>
  <c r="G2208" i="1"/>
  <c r="F2207" i="1"/>
  <c r="J2207" i="1" s="1"/>
  <c r="Z2223" i="1"/>
  <c r="AA2223" i="1" s="1"/>
  <c r="AH2223" i="1" s="1"/>
  <c r="C2224" i="1"/>
  <c r="AJ2224" i="1"/>
  <c r="I2224" i="1"/>
  <c r="H2224" i="1" s="1"/>
  <c r="Y2223" i="1"/>
  <c r="T2205" i="1" l="1"/>
  <c r="AF2205" i="1" s="1"/>
  <c r="S2206" i="1"/>
  <c r="O2207" i="1"/>
  <c r="R2207" i="1" s="1"/>
  <c r="AB2230" i="1"/>
  <c r="Y2224" i="1"/>
  <c r="C2225" i="1"/>
  <c r="Z2224" i="1"/>
  <c r="AA2224" i="1" s="1"/>
  <c r="AH2224" i="1" s="1"/>
  <c r="AJ2225" i="1"/>
  <c r="I2225" i="1"/>
  <c r="H2225" i="1" s="1"/>
  <c r="AC2209" i="1"/>
  <c r="AE2209" i="1" s="1"/>
  <c r="G2209" i="1"/>
  <c r="F2208" i="1"/>
  <c r="J2208" i="1" s="1"/>
  <c r="X2225" i="1"/>
  <c r="K2225" i="1"/>
  <c r="A2226" i="1"/>
  <c r="M2210" i="1"/>
  <c r="N2210" i="1" s="1"/>
  <c r="P2210" i="1"/>
  <c r="Q2210" i="1"/>
  <c r="L2211" i="1"/>
  <c r="M2211" i="1" l="1"/>
  <c r="N2211" i="1" s="1"/>
  <c r="P2211" i="1"/>
  <c r="Q2211" i="1"/>
  <c r="L2212" i="1"/>
  <c r="O2208" i="1"/>
  <c r="R2208" i="1" s="1"/>
  <c r="AB2231" i="1"/>
  <c r="T2206" i="1"/>
  <c r="AF2206" i="1" s="1"/>
  <c r="S2207" i="1"/>
  <c r="Z2225" i="1"/>
  <c r="AA2225" i="1" s="1"/>
  <c r="AH2225" i="1" s="1"/>
  <c r="C2226" i="1"/>
  <c r="AJ2226" i="1"/>
  <c r="I2226" i="1"/>
  <c r="H2226" i="1" s="1"/>
  <c r="Y2225" i="1"/>
  <c r="AC2210" i="1"/>
  <c r="AE2210" i="1" s="1"/>
  <c r="G2210" i="1"/>
  <c r="K2226" i="1"/>
  <c r="X2226" i="1"/>
  <c r="A2227" i="1"/>
  <c r="F2209" i="1"/>
  <c r="J2209" i="1" s="1"/>
  <c r="O2209" i="1" l="1"/>
  <c r="R2209" i="1" s="1"/>
  <c r="X2227" i="1"/>
  <c r="K2227" i="1"/>
  <c r="A2228" i="1"/>
  <c r="AB2232" i="1"/>
  <c r="AC2211" i="1"/>
  <c r="AE2211" i="1" s="1"/>
  <c r="G2211" i="1"/>
  <c r="F2210" i="1"/>
  <c r="O2210" i="1" s="1"/>
  <c r="R2210" i="1" s="1"/>
  <c r="T2207" i="1"/>
  <c r="AF2207" i="1" s="1"/>
  <c r="S2208" i="1"/>
  <c r="Z2226" i="1"/>
  <c r="AA2226" i="1" s="1"/>
  <c r="AH2226" i="1" s="1"/>
  <c r="I2227" i="1"/>
  <c r="H2227" i="1" s="1"/>
  <c r="Y2226" i="1"/>
  <c r="C2227" i="1"/>
  <c r="AJ2227" i="1"/>
  <c r="M2212" i="1"/>
  <c r="N2212" i="1" s="1"/>
  <c r="P2212" i="1"/>
  <c r="Q2212" i="1"/>
  <c r="L2213" i="1"/>
  <c r="J2210" i="1" l="1"/>
  <c r="T2208" i="1"/>
  <c r="AF2208" i="1" s="1"/>
  <c r="S2209" i="1"/>
  <c r="AB2233" i="1"/>
  <c r="Z2227" i="1"/>
  <c r="Y2227" i="1"/>
  <c r="D2226" i="1" s="1"/>
  <c r="C2228" i="1"/>
  <c r="AJ2228" i="1"/>
  <c r="I2228" i="1"/>
  <c r="H2228" i="1" s="1"/>
  <c r="AC2212" i="1"/>
  <c r="AE2212" i="1" s="1"/>
  <c r="G2212" i="1"/>
  <c r="F2211" i="1"/>
  <c r="O2211" i="1" s="1"/>
  <c r="R2211" i="1" s="1"/>
  <c r="M2213" i="1"/>
  <c r="N2213" i="1" s="1"/>
  <c r="P2213" i="1"/>
  <c r="Q2213" i="1"/>
  <c r="L2214" i="1"/>
  <c r="K2228" i="1"/>
  <c r="X2228" i="1"/>
  <c r="A2229" i="1"/>
  <c r="D2224" i="1" l="1"/>
  <c r="D2223" i="1"/>
  <c r="J2211" i="1"/>
  <c r="D2222" i="1"/>
  <c r="E2222" i="1" s="1"/>
  <c r="E2226" i="1"/>
  <c r="F2212" i="1"/>
  <c r="J2212" i="1" s="1"/>
  <c r="AC2213" i="1"/>
  <c r="AE2213" i="1" s="1"/>
  <c r="G2213" i="1"/>
  <c r="E2228" i="1"/>
  <c r="AB2234" i="1"/>
  <c r="A2230" i="1"/>
  <c r="X2229" i="1"/>
  <c r="K2229" i="1"/>
  <c r="AJ2229" i="1"/>
  <c r="Y2228" i="1"/>
  <c r="I2229" i="1"/>
  <c r="H2229" i="1" s="1"/>
  <c r="Z2228" i="1"/>
  <c r="AA2228" i="1" s="1"/>
  <c r="AH2228" i="1" s="1"/>
  <c r="C2229" i="1"/>
  <c r="M2214" i="1"/>
  <c r="N2214" i="1" s="1"/>
  <c r="P2214" i="1"/>
  <c r="Q2214" i="1"/>
  <c r="L2215" i="1"/>
  <c r="E2224" i="1"/>
  <c r="D2227" i="1"/>
  <c r="D1892" i="1"/>
  <c r="D1893" i="1"/>
  <c r="D1894" i="1"/>
  <c r="D1895" i="1"/>
  <c r="D1896" i="1"/>
  <c r="D1898" i="1"/>
  <c r="D1897" i="1"/>
  <c r="D1900" i="1"/>
  <c r="D1901" i="1"/>
  <c r="D1899" i="1"/>
  <c r="D1902" i="1"/>
  <c r="D1906" i="1"/>
  <c r="D1904" i="1"/>
  <c r="D1903" i="1"/>
  <c r="D1905" i="1"/>
  <c r="D1908" i="1"/>
  <c r="D1907" i="1"/>
  <c r="D1910" i="1"/>
  <c r="D1909" i="1"/>
  <c r="D1911" i="1"/>
  <c r="D1912" i="1"/>
  <c r="D1915" i="1"/>
  <c r="D1913" i="1"/>
  <c r="D1914" i="1"/>
  <c r="D1917" i="1"/>
  <c r="D1916" i="1"/>
  <c r="D1919" i="1"/>
  <c r="D1918" i="1"/>
  <c r="D1920" i="1"/>
  <c r="D1921" i="1"/>
  <c r="D1922" i="1"/>
  <c r="D1923" i="1"/>
  <c r="D1924" i="1"/>
  <c r="D1927" i="1"/>
  <c r="D1925" i="1"/>
  <c r="D1929" i="1"/>
  <c r="D1926" i="1"/>
  <c r="D1928" i="1"/>
  <c r="D1930" i="1"/>
  <c r="D1932" i="1"/>
  <c r="D1931" i="1"/>
  <c r="D1934" i="1"/>
  <c r="D1933" i="1"/>
  <c r="D1935" i="1"/>
  <c r="D1937" i="1"/>
  <c r="D1936" i="1"/>
  <c r="D1939" i="1"/>
  <c r="D1938" i="1"/>
  <c r="D1942" i="1"/>
  <c r="D1941" i="1"/>
  <c r="D1940" i="1"/>
  <c r="D1943" i="1"/>
  <c r="D1946" i="1"/>
  <c r="D1944" i="1"/>
  <c r="D1945" i="1"/>
  <c r="D1947" i="1"/>
  <c r="D1948" i="1"/>
  <c r="D1949" i="1"/>
  <c r="D1950" i="1"/>
  <c r="D1951" i="1"/>
  <c r="D1952" i="1"/>
  <c r="D1954" i="1"/>
  <c r="D1953" i="1"/>
  <c r="D1956" i="1"/>
  <c r="D1957" i="1"/>
  <c r="D1955" i="1"/>
  <c r="D1959" i="1"/>
  <c r="D1960" i="1"/>
  <c r="D1958" i="1"/>
  <c r="D1961" i="1"/>
  <c r="D1962" i="1"/>
  <c r="D1963" i="1"/>
  <c r="D1964" i="1"/>
  <c r="D1965" i="1"/>
  <c r="D1966" i="1"/>
  <c r="D1968" i="1"/>
  <c r="D1967" i="1"/>
  <c r="D1969" i="1"/>
  <c r="D1970" i="1"/>
  <c r="D1971" i="1"/>
  <c r="D1974" i="1"/>
  <c r="D1972" i="1"/>
  <c r="D1973" i="1"/>
  <c r="D1977" i="1"/>
  <c r="D1976" i="1"/>
  <c r="D1975" i="1"/>
  <c r="D1978" i="1"/>
  <c r="D1980" i="1"/>
  <c r="D1979" i="1"/>
  <c r="D1984" i="1"/>
  <c r="D1981" i="1"/>
  <c r="D1983" i="1"/>
  <c r="D1982" i="1"/>
  <c r="D1985" i="1"/>
  <c r="D1986" i="1"/>
  <c r="D1987" i="1"/>
  <c r="D1988" i="1"/>
  <c r="D1990" i="1"/>
  <c r="D1989" i="1"/>
  <c r="D1992" i="1"/>
  <c r="D1991" i="1"/>
  <c r="D1993" i="1"/>
  <c r="D1998" i="1"/>
  <c r="D1996" i="1"/>
  <c r="D1994" i="1"/>
  <c r="D1995" i="1"/>
  <c r="D1997" i="1"/>
  <c r="D1999" i="1"/>
  <c r="D2001" i="1"/>
  <c r="D2000" i="1"/>
  <c r="D2002" i="1"/>
  <c r="D2005" i="1"/>
  <c r="D2003" i="1"/>
  <c r="D2006" i="1"/>
  <c r="D2004" i="1"/>
  <c r="D2009" i="1"/>
  <c r="D2007" i="1"/>
  <c r="D2008" i="1"/>
  <c r="D2010" i="1"/>
  <c r="D2011" i="1"/>
  <c r="D2012" i="1"/>
  <c r="D2015" i="1"/>
  <c r="D2013" i="1"/>
  <c r="D2014" i="1"/>
  <c r="D2016" i="1"/>
  <c r="D2018" i="1"/>
  <c r="D2020" i="1"/>
  <c r="D2017" i="1"/>
  <c r="D2019" i="1"/>
  <c r="D2022" i="1"/>
  <c r="D2023" i="1"/>
  <c r="D2021" i="1"/>
  <c r="D2025" i="1"/>
  <c r="D2024" i="1"/>
  <c r="D2027" i="1"/>
  <c r="D2026" i="1"/>
  <c r="D2030" i="1"/>
  <c r="D2029" i="1"/>
  <c r="D2028" i="1"/>
  <c r="D2031" i="1"/>
  <c r="D2033" i="1"/>
  <c r="D2032" i="1"/>
  <c r="D2034" i="1"/>
  <c r="D2035" i="1"/>
  <c r="D2037" i="1"/>
  <c r="D2036" i="1"/>
  <c r="D2040" i="1"/>
  <c r="D2038" i="1"/>
  <c r="D2039" i="1"/>
  <c r="D2041" i="1"/>
  <c r="D2042" i="1"/>
  <c r="D2045" i="1"/>
  <c r="D2047" i="1"/>
  <c r="D2043" i="1"/>
  <c r="D2044" i="1"/>
  <c r="D2046" i="1"/>
  <c r="D2048" i="1"/>
  <c r="D2050" i="1"/>
  <c r="D2049" i="1"/>
  <c r="D2051" i="1"/>
  <c r="D2054" i="1"/>
  <c r="D2052" i="1"/>
  <c r="D2053" i="1"/>
  <c r="D2055" i="1"/>
  <c r="D2056" i="1"/>
  <c r="D2057" i="1"/>
  <c r="D2059" i="1"/>
  <c r="D2058" i="1"/>
  <c r="D2060" i="1"/>
  <c r="D2061" i="1"/>
  <c r="D2062" i="1"/>
  <c r="D2063" i="1"/>
  <c r="D2064" i="1"/>
  <c r="D2065" i="1"/>
  <c r="D2067" i="1"/>
  <c r="D2066" i="1"/>
  <c r="D2068" i="1"/>
  <c r="D2071" i="1"/>
  <c r="D2069" i="1"/>
  <c r="D2070" i="1"/>
  <c r="D2072" i="1"/>
  <c r="D2073" i="1"/>
  <c r="D2077" i="1"/>
  <c r="D2074" i="1"/>
  <c r="D2075" i="1"/>
  <c r="D2078" i="1"/>
  <c r="D2079" i="1"/>
  <c r="D2076" i="1"/>
  <c r="D2080" i="1"/>
  <c r="D2081" i="1"/>
  <c r="D2082" i="1"/>
  <c r="D2083" i="1"/>
  <c r="D2084" i="1"/>
  <c r="D2086" i="1"/>
  <c r="D2087" i="1"/>
  <c r="D2085" i="1"/>
  <c r="D2089" i="1"/>
  <c r="D2088" i="1"/>
  <c r="D2090" i="1"/>
  <c r="D2091" i="1"/>
  <c r="D2095" i="1"/>
  <c r="D2092" i="1"/>
  <c r="D2093" i="1"/>
  <c r="D2094" i="1"/>
  <c r="D2097" i="1"/>
  <c r="D2096" i="1"/>
  <c r="D2098" i="1"/>
  <c r="D2099" i="1"/>
  <c r="D2103" i="1"/>
  <c r="D2101" i="1"/>
  <c r="D2100" i="1"/>
  <c r="D2102" i="1"/>
  <c r="D2104" i="1"/>
  <c r="D2105" i="1"/>
  <c r="D2106" i="1"/>
  <c r="D2108" i="1"/>
  <c r="D2107" i="1"/>
  <c r="D2111" i="1"/>
  <c r="D2109" i="1"/>
  <c r="D2112" i="1"/>
  <c r="D2110" i="1"/>
  <c r="D2113" i="1"/>
  <c r="D2118" i="1"/>
  <c r="D2114" i="1"/>
  <c r="D2115" i="1"/>
  <c r="D2117" i="1"/>
  <c r="D2121" i="1"/>
  <c r="D2116" i="1"/>
  <c r="D2120" i="1"/>
  <c r="D2119" i="1"/>
  <c r="D2122" i="1"/>
  <c r="D2123" i="1"/>
  <c r="D2124" i="1"/>
  <c r="D2128" i="1"/>
  <c r="D2126" i="1"/>
  <c r="D2125" i="1"/>
  <c r="D2127" i="1"/>
  <c r="D2129" i="1"/>
  <c r="D2133" i="1"/>
  <c r="D2131" i="1"/>
  <c r="D2130" i="1"/>
  <c r="D2134" i="1"/>
  <c r="D2132" i="1"/>
  <c r="D2135" i="1"/>
  <c r="D2136" i="1"/>
  <c r="D2137" i="1"/>
  <c r="D2138" i="1"/>
  <c r="D2140" i="1"/>
  <c r="D2139" i="1"/>
  <c r="D2142" i="1"/>
  <c r="D2141" i="1"/>
  <c r="D2143" i="1"/>
  <c r="D2144" i="1"/>
  <c r="D2146" i="1"/>
  <c r="D2145" i="1"/>
  <c r="D2149" i="1"/>
  <c r="D2147" i="1"/>
  <c r="D2148" i="1"/>
  <c r="D2150" i="1"/>
  <c r="D2151" i="1"/>
  <c r="D2152" i="1"/>
  <c r="D2153" i="1"/>
  <c r="D2154" i="1"/>
  <c r="D2157" i="1"/>
  <c r="D2156" i="1"/>
  <c r="D2155" i="1"/>
  <c r="D2159" i="1"/>
  <c r="D2158" i="1"/>
  <c r="D2160" i="1"/>
  <c r="D2165" i="1"/>
  <c r="D2161" i="1"/>
  <c r="D2164" i="1"/>
  <c r="D2163" i="1"/>
  <c r="D2162" i="1"/>
  <c r="D2166" i="1"/>
  <c r="D2167" i="1"/>
  <c r="D2170" i="1"/>
  <c r="D2169" i="1"/>
  <c r="D2168" i="1"/>
  <c r="D2173" i="1"/>
  <c r="D2171" i="1"/>
  <c r="D2174" i="1"/>
  <c r="D2172" i="1"/>
  <c r="D2175" i="1"/>
  <c r="D2177" i="1"/>
  <c r="D2176" i="1"/>
  <c r="D2179" i="1"/>
  <c r="D2178" i="1"/>
  <c r="D2181" i="1"/>
  <c r="D2180" i="1"/>
  <c r="D2184" i="1"/>
  <c r="D2182" i="1"/>
  <c r="D2183" i="1"/>
  <c r="D2185" i="1"/>
  <c r="D2186" i="1"/>
  <c r="D2188" i="1"/>
  <c r="D2187" i="1"/>
  <c r="D2189" i="1"/>
  <c r="D2190" i="1"/>
  <c r="D2191" i="1"/>
  <c r="D2192" i="1"/>
  <c r="D2193" i="1"/>
  <c r="D2194" i="1"/>
  <c r="D2195" i="1"/>
  <c r="D2196" i="1"/>
  <c r="D2197" i="1"/>
  <c r="D2198" i="1"/>
  <c r="D2199" i="1"/>
  <c r="D2201" i="1"/>
  <c r="D2200" i="1"/>
  <c r="D2202" i="1"/>
  <c r="D2204" i="1"/>
  <c r="D2203" i="1"/>
  <c r="D2208" i="1"/>
  <c r="D2206" i="1"/>
  <c r="D2205" i="1"/>
  <c r="D2207" i="1"/>
  <c r="D2210" i="1"/>
  <c r="D2209" i="1"/>
  <c r="D2213" i="1"/>
  <c r="D2211" i="1"/>
  <c r="D2215" i="1"/>
  <c r="D2212" i="1"/>
  <c r="D2214" i="1"/>
  <c r="D2216" i="1"/>
  <c r="D2217" i="1"/>
  <c r="D2218" i="1"/>
  <c r="D2221" i="1"/>
  <c r="D2225" i="1"/>
  <c r="D2219" i="1"/>
  <c r="D2220" i="1"/>
  <c r="T2209" i="1"/>
  <c r="AF2209" i="1" s="1"/>
  <c r="S2210" i="1"/>
  <c r="E2223" i="1"/>
  <c r="E2218" i="1" l="1"/>
  <c r="U2198" i="1"/>
  <c r="E2198" i="1"/>
  <c r="V2198" i="1" s="1"/>
  <c r="U2184" i="1"/>
  <c r="E2184" i="1"/>
  <c r="V2184" i="1" s="1"/>
  <c r="E2225" i="1"/>
  <c r="E2216" i="1"/>
  <c r="E2211" i="1"/>
  <c r="V2211" i="1" s="1"/>
  <c r="U2207" i="1"/>
  <c r="E2207" i="1"/>
  <c r="V2207" i="1" s="1"/>
  <c r="U2203" i="1"/>
  <c r="E2203" i="1"/>
  <c r="V2203" i="1" s="1"/>
  <c r="U2201" i="1"/>
  <c r="E2201" i="1"/>
  <c r="V2201" i="1" s="1"/>
  <c r="U2196" i="1"/>
  <c r="E2196" i="1"/>
  <c r="V2196" i="1" s="1"/>
  <c r="U2192" i="1"/>
  <c r="E2192" i="1"/>
  <c r="V2192" i="1" s="1"/>
  <c r="U2187" i="1"/>
  <c r="E2187" i="1"/>
  <c r="V2187" i="1" s="1"/>
  <c r="U2183" i="1"/>
  <c r="E2183" i="1"/>
  <c r="V2183" i="1" s="1"/>
  <c r="U2181" i="1"/>
  <c r="E2181" i="1"/>
  <c r="V2181" i="1" s="1"/>
  <c r="U2177" i="1"/>
  <c r="E2177" i="1"/>
  <c r="V2177" i="1" s="1"/>
  <c r="U2171" i="1"/>
  <c r="E2171" i="1"/>
  <c r="V2171" i="1" s="1"/>
  <c r="U2170" i="1"/>
  <c r="E2170" i="1"/>
  <c r="V2170" i="1" s="1"/>
  <c r="U2163" i="1"/>
  <c r="E2163" i="1"/>
  <c r="V2163" i="1" s="1"/>
  <c r="U2160" i="1"/>
  <c r="E2160" i="1"/>
  <c r="V2160" i="1" s="1"/>
  <c r="U2156" i="1"/>
  <c r="E2156" i="1"/>
  <c r="V2156" i="1" s="1"/>
  <c r="U2152" i="1"/>
  <c r="E2152" i="1"/>
  <c r="V2152" i="1" s="1"/>
  <c r="U2147" i="1"/>
  <c r="E2147" i="1"/>
  <c r="V2147" i="1" s="1"/>
  <c r="U2144" i="1"/>
  <c r="E2144" i="1"/>
  <c r="V2144" i="1" s="1"/>
  <c r="U2139" i="1"/>
  <c r="E2139" i="1"/>
  <c r="V2139" i="1" s="1"/>
  <c r="U2136" i="1"/>
  <c r="E2136" i="1"/>
  <c r="V2136" i="1" s="1"/>
  <c r="U2130" i="1"/>
  <c r="E2130" i="1"/>
  <c r="V2130" i="1" s="1"/>
  <c r="U2127" i="1"/>
  <c r="E2127" i="1"/>
  <c r="V2127" i="1" s="1"/>
  <c r="U2124" i="1"/>
  <c r="E2124" i="1"/>
  <c r="V2124" i="1" s="1"/>
  <c r="U2120" i="1"/>
  <c r="E2120" i="1"/>
  <c r="V2120" i="1" s="1"/>
  <c r="U2115" i="1"/>
  <c r="E2115" i="1"/>
  <c r="V2115" i="1" s="1"/>
  <c r="U2110" i="1"/>
  <c r="E2110" i="1"/>
  <c r="V2110" i="1" s="1"/>
  <c r="U2107" i="1"/>
  <c r="E2107" i="1"/>
  <c r="V2107" i="1" s="1"/>
  <c r="U2104" i="1"/>
  <c r="E2104" i="1"/>
  <c r="V2104" i="1" s="1"/>
  <c r="U2103" i="1"/>
  <c r="E2103" i="1"/>
  <c r="V2103" i="1" s="1"/>
  <c r="U2097" i="1"/>
  <c r="E2097" i="1"/>
  <c r="V2097" i="1" s="1"/>
  <c r="U2095" i="1"/>
  <c r="E2095" i="1"/>
  <c r="V2095" i="1" s="1"/>
  <c r="U2089" i="1"/>
  <c r="E2089" i="1"/>
  <c r="V2089" i="1" s="1"/>
  <c r="U2084" i="1"/>
  <c r="E2084" i="1"/>
  <c r="V2084" i="1" s="1"/>
  <c r="U2080" i="1"/>
  <c r="E2080" i="1"/>
  <c r="V2080" i="1" s="1"/>
  <c r="U2075" i="1"/>
  <c r="E2075" i="1"/>
  <c r="V2075" i="1" s="1"/>
  <c r="U2072" i="1"/>
  <c r="E2072" i="1"/>
  <c r="V2072" i="1" s="1"/>
  <c r="U2068" i="1"/>
  <c r="E2068" i="1"/>
  <c r="V2068" i="1" s="1"/>
  <c r="U2064" i="1"/>
  <c r="E2064" i="1"/>
  <c r="V2064" i="1" s="1"/>
  <c r="U2060" i="1"/>
  <c r="E2060" i="1"/>
  <c r="V2060" i="1" s="1"/>
  <c r="U2056" i="1"/>
  <c r="E2056" i="1"/>
  <c r="V2056" i="1" s="1"/>
  <c r="U2054" i="1"/>
  <c r="E2054" i="1"/>
  <c r="V2054" i="1" s="1"/>
  <c r="U2048" i="1"/>
  <c r="E2048" i="1"/>
  <c r="V2048" i="1" s="1"/>
  <c r="U2047" i="1"/>
  <c r="E2047" i="1"/>
  <c r="V2047" i="1" s="1"/>
  <c r="U2039" i="1"/>
  <c r="E2039" i="1"/>
  <c r="V2039" i="1" s="1"/>
  <c r="U2037" i="1"/>
  <c r="E2037" i="1"/>
  <c r="V2037" i="1" s="1"/>
  <c r="U2033" i="1"/>
  <c r="E2033" i="1"/>
  <c r="V2033" i="1" s="1"/>
  <c r="U2030" i="1"/>
  <c r="E2030" i="1"/>
  <c r="V2030" i="1" s="1"/>
  <c r="U2025" i="1"/>
  <c r="E2025" i="1"/>
  <c r="V2025" i="1" s="1"/>
  <c r="U2019" i="1"/>
  <c r="E2019" i="1"/>
  <c r="V2019" i="1" s="1"/>
  <c r="U2016" i="1"/>
  <c r="E2016" i="1"/>
  <c r="V2016" i="1" s="1"/>
  <c r="U2012" i="1"/>
  <c r="E2012" i="1"/>
  <c r="V2012" i="1" s="1"/>
  <c r="U2007" i="1"/>
  <c r="E2007" i="1"/>
  <c r="V2007" i="1" s="1"/>
  <c r="U2003" i="1"/>
  <c r="E2003" i="1"/>
  <c r="V2003" i="1" s="1"/>
  <c r="U2001" i="1"/>
  <c r="E2001" i="1"/>
  <c r="V2001" i="1" s="1"/>
  <c r="U1994" i="1"/>
  <c r="E1994" i="1"/>
  <c r="V1994" i="1" s="1"/>
  <c r="U1991" i="1"/>
  <c r="E1991" i="1"/>
  <c r="V1991" i="1" s="1"/>
  <c r="U1988" i="1"/>
  <c r="E1988" i="1"/>
  <c r="V1988" i="1" s="1"/>
  <c r="U1982" i="1"/>
  <c r="E1982" i="1"/>
  <c r="V1982" i="1" s="1"/>
  <c r="U1979" i="1"/>
  <c r="E1979" i="1"/>
  <c r="V1979" i="1" s="1"/>
  <c r="U1976" i="1"/>
  <c r="E1976" i="1"/>
  <c r="V1976" i="1" s="1"/>
  <c r="U1974" i="1"/>
  <c r="E1974" i="1"/>
  <c r="V1974" i="1" s="1"/>
  <c r="U1967" i="1"/>
  <c r="E1967" i="1"/>
  <c r="V1967" i="1" s="1"/>
  <c r="U1964" i="1"/>
  <c r="E1964" i="1"/>
  <c r="V1964" i="1" s="1"/>
  <c r="U1958" i="1"/>
  <c r="E1958" i="1"/>
  <c r="V1958" i="1" s="1"/>
  <c r="U1957" i="1"/>
  <c r="E1957" i="1"/>
  <c r="V1957" i="1" s="1"/>
  <c r="U1952" i="1"/>
  <c r="E1952" i="1"/>
  <c r="V1952" i="1" s="1"/>
  <c r="U1948" i="1"/>
  <c r="E1948" i="1"/>
  <c r="V1948" i="1" s="1"/>
  <c r="U1946" i="1"/>
  <c r="E1946" i="1"/>
  <c r="V1946" i="1" s="1"/>
  <c r="U1942" i="1"/>
  <c r="E1942" i="1"/>
  <c r="V1942" i="1" s="1"/>
  <c r="U1937" i="1"/>
  <c r="E1937" i="1"/>
  <c r="V1937" i="1" s="1"/>
  <c r="U1931" i="1"/>
  <c r="E1931" i="1"/>
  <c r="V1931" i="1" s="1"/>
  <c r="U1926" i="1"/>
  <c r="E1926" i="1"/>
  <c r="V1926" i="1" s="1"/>
  <c r="U1924" i="1"/>
  <c r="E1924" i="1"/>
  <c r="V1924" i="1" s="1"/>
  <c r="U1920" i="1"/>
  <c r="E1920" i="1"/>
  <c r="V1920" i="1" s="1"/>
  <c r="U1917" i="1"/>
  <c r="E1917" i="1"/>
  <c r="V1917" i="1" s="1"/>
  <c r="U1912" i="1"/>
  <c r="E1912" i="1"/>
  <c r="V1912" i="1" s="1"/>
  <c r="U1907" i="1"/>
  <c r="E1907" i="1"/>
  <c r="V1907" i="1" s="1"/>
  <c r="U1904" i="1"/>
  <c r="E1904" i="1"/>
  <c r="V1904" i="1" s="1"/>
  <c r="U1901" i="1"/>
  <c r="E1901" i="1"/>
  <c r="V1901" i="1" s="1"/>
  <c r="U1896" i="1"/>
  <c r="E1896" i="1"/>
  <c r="V1896" i="1" s="1"/>
  <c r="U1892" i="1"/>
  <c r="E1892" i="1"/>
  <c r="V1892" i="1" s="1"/>
  <c r="E2229" i="1"/>
  <c r="C2230" i="1"/>
  <c r="Y2229" i="1"/>
  <c r="AJ2230" i="1"/>
  <c r="I2230" i="1"/>
  <c r="H2230" i="1" s="1"/>
  <c r="Z2229" i="1"/>
  <c r="AA2229" i="1" s="1"/>
  <c r="AH2229" i="1" s="1"/>
  <c r="O2212" i="1"/>
  <c r="R2212" i="1" s="1"/>
  <c r="E2212" i="1"/>
  <c r="U2202" i="1"/>
  <c r="E2202" i="1"/>
  <c r="V2202" i="1" s="1"/>
  <c r="U2190" i="1"/>
  <c r="E2190" i="1"/>
  <c r="V2190" i="1" s="1"/>
  <c r="T2210" i="1"/>
  <c r="AF2210" i="1" s="1"/>
  <c r="S2211" i="1"/>
  <c r="U2211" i="1" s="1"/>
  <c r="E2221" i="1"/>
  <c r="E2214" i="1"/>
  <c r="E2213" i="1"/>
  <c r="U2205" i="1"/>
  <c r="E2205" i="1"/>
  <c r="V2205" i="1" s="1"/>
  <c r="U2204" i="1"/>
  <c r="E2204" i="1"/>
  <c r="V2204" i="1" s="1"/>
  <c r="U2199" i="1"/>
  <c r="E2199" i="1"/>
  <c r="V2199" i="1" s="1"/>
  <c r="U2195" i="1"/>
  <c r="E2195" i="1"/>
  <c r="V2195" i="1" s="1"/>
  <c r="U2191" i="1"/>
  <c r="E2191" i="1"/>
  <c r="V2191" i="1" s="1"/>
  <c r="U2188" i="1"/>
  <c r="E2188" i="1"/>
  <c r="V2188" i="1" s="1"/>
  <c r="U2182" i="1"/>
  <c r="E2182" i="1"/>
  <c r="V2182" i="1" s="1"/>
  <c r="U2178" i="1"/>
  <c r="E2178" i="1"/>
  <c r="V2178" i="1" s="1"/>
  <c r="U2175" i="1"/>
  <c r="E2175" i="1"/>
  <c r="V2175" i="1" s="1"/>
  <c r="U2173" i="1"/>
  <c r="E2173" i="1"/>
  <c r="V2173" i="1" s="1"/>
  <c r="U2167" i="1"/>
  <c r="E2167" i="1"/>
  <c r="V2167" i="1" s="1"/>
  <c r="U2164" i="1"/>
  <c r="E2164" i="1"/>
  <c r="V2164" i="1" s="1"/>
  <c r="U2158" i="1"/>
  <c r="E2158" i="1"/>
  <c r="V2158" i="1" s="1"/>
  <c r="U2157" i="1"/>
  <c r="E2157" i="1"/>
  <c r="V2157" i="1" s="1"/>
  <c r="U2151" i="1"/>
  <c r="E2151" i="1"/>
  <c r="V2151" i="1" s="1"/>
  <c r="U2149" i="1"/>
  <c r="E2149" i="1"/>
  <c r="V2149" i="1" s="1"/>
  <c r="U2143" i="1"/>
  <c r="E2143" i="1"/>
  <c r="V2143" i="1" s="1"/>
  <c r="U2140" i="1"/>
  <c r="E2140" i="1"/>
  <c r="V2140" i="1" s="1"/>
  <c r="U2135" i="1"/>
  <c r="E2135" i="1"/>
  <c r="V2135" i="1" s="1"/>
  <c r="U2131" i="1"/>
  <c r="E2131" i="1"/>
  <c r="V2131" i="1" s="1"/>
  <c r="U2125" i="1"/>
  <c r="E2125" i="1"/>
  <c r="V2125" i="1" s="1"/>
  <c r="U2123" i="1"/>
  <c r="E2123" i="1"/>
  <c r="V2123" i="1" s="1"/>
  <c r="U2116" i="1"/>
  <c r="E2116" i="1"/>
  <c r="V2116" i="1" s="1"/>
  <c r="U2114" i="1"/>
  <c r="E2114" i="1"/>
  <c r="V2114" i="1" s="1"/>
  <c r="U2112" i="1"/>
  <c r="E2112" i="1"/>
  <c r="V2112" i="1" s="1"/>
  <c r="U2108" i="1"/>
  <c r="E2108" i="1"/>
  <c r="V2108" i="1" s="1"/>
  <c r="U2102" i="1"/>
  <c r="E2102" i="1"/>
  <c r="V2102" i="1" s="1"/>
  <c r="U2099" i="1"/>
  <c r="E2099" i="1"/>
  <c r="V2099" i="1" s="1"/>
  <c r="U2094" i="1"/>
  <c r="E2094" i="1"/>
  <c r="V2094" i="1" s="1"/>
  <c r="U2091" i="1"/>
  <c r="E2091" i="1"/>
  <c r="V2091" i="1" s="1"/>
  <c r="U2085" i="1"/>
  <c r="E2085" i="1"/>
  <c r="V2085" i="1" s="1"/>
  <c r="U2083" i="1"/>
  <c r="E2083" i="1"/>
  <c r="V2083" i="1" s="1"/>
  <c r="U2076" i="1"/>
  <c r="E2076" i="1"/>
  <c r="V2076" i="1" s="1"/>
  <c r="U2074" i="1"/>
  <c r="E2074" i="1"/>
  <c r="V2074" i="1" s="1"/>
  <c r="U2070" i="1"/>
  <c r="E2070" i="1"/>
  <c r="V2070" i="1" s="1"/>
  <c r="U2066" i="1"/>
  <c r="E2066" i="1"/>
  <c r="V2066" i="1" s="1"/>
  <c r="U2063" i="1"/>
  <c r="E2063" i="1"/>
  <c r="V2063" i="1" s="1"/>
  <c r="U2058" i="1"/>
  <c r="E2058" i="1"/>
  <c r="V2058" i="1" s="1"/>
  <c r="U2055" i="1"/>
  <c r="E2055" i="1"/>
  <c r="V2055" i="1" s="1"/>
  <c r="U2051" i="1"/>
  <c r="E2051" i="1"/>
  <c r="V2051" i="1" s="1"/>
  <c r="U2046" i="1"/>
  <c r="E2046" i="1"/>
  <c r="V2046" i="1" s="1"/>
  <c r="U2045" i="1"/>
  <c r="E2045" i="1"/>
  <c r="V2045" i="1" s="1"/>
  <c r="U2038" i="1"/>
  <c r="E2038" i="1"/>
  <c r="V2038" i="1" s="1"/>
  <c r="U2035" i="1"/>
  <c r="E2035" i="1"/>
  <c r="V2035" i="1" s="1"/>
  <c r="U2031" i="1"/>
  <c r="E2031" i="1"/>
  <c r="V2031" i="1" s="1"/>
  <c r="U2026" i="1"/>
  <c r="E2026" i="1"/>
  <c r="V2026" i="1" s="1"/>
  <c r="U2021" i="1"/>
  <c r="E2021" i="1"/>
  <c r="V2021" i="1" s="1"/>
  <c r="U2017" i="1"/>
  <c r="E2017" i="1"/>
  <c r="V2017" i="1" s="1"/>
  <c r="U2014" i="1"/>
  <c r="E2014" i="1"/>
  <c r="V2014" i="1" s="1"/>
  <c r="U2011" i="1"/>
  <c r="E2011" i="1"/>
  <c r="V2011" i="1" s="1"/>
  <c r="U2009" i="1"/>
  <c r="E2009" i="1"/>
  <c r="V2009" i="1" s="1"/>
  <c r="U2005" i="1"/>
  <c r="E2005" i="1"/>
  <c r="V2005" i="1" s="1"/>
  <c r="U1999" i="1"/>
  <c r="E1999" i="1"/>
  <c r="V1999" i="1" s="1"/>
  <c r="U1996" i="1"/>
  <c r="E1996" i="1"/>
  <c r="V1996" i="1" s="1"/>
  <c r="U1992" i="1"/>
  <c r="E1992" i="1"/>
  <c r="V1992" i="1" s="1"/>
  <c r="U1987" i="1"/>
  <c r="E1987" i="1"/>
  <c r="V1987" i="1" s="1"/>
  <c r="U1983" i="1"/>
  <c r="E1983" i="1"/>
  <c r="V1983" i="1" s="1"/>
  <c r="U1980" i="1"/>
  <c r="E1980" i="1"/>
  <c r="V1980" i="1" s="1"/>
  <c r="U1977" i="1"/>
  <c r="E1977" i="1"/>
  <c r="V1977" i="1" s="1"/>
  <c r="U1971" i="1"/>
  <c r="E1971" i="1"/>
  <c r="V1971" i="1" s="1"/>
  <c r="U1968" i="1"/>
  <c r="E1968" i="1"/>
  <c r="V1968" i="1" s="1"/>
  <c r="U1963" i="1"/>
  <c r="E1963" i="1"/>
  <c r="V1963" i="1" s="1"/>
  <c r="U1960" i="1"/>
  <c r="E1960" i="1"/>
  <c r="V1960" i="1" s="1"/>
  <c r="U1956" i="1"/>
  <c r="E1956" i="1"/>
  <c r="V1956" i="1" s="1"/>
  <c r="U1951" i="1"/>
  <c r="E1951" i="1"/>
  <c r="V1951" i="1" s="1"/>
  <c r="U1947" i="1"/>
  <c r="E1947" i="1"/>
  <c r="V1947" i="1" s="1"/>
  <c r="U1943" i="1"/>
  <c r="E1943" i="1"/>
  <c r="V1943" i="1" s="1"/>
  <c r="U1938" i="1"/>
  <c r="E1938" i="1"/>
  <c r="V1938" i="1" s="1"/>
  <c r="U1935" i="1"/>
  <c r="E1935" i="1"/>
  <c r="V1935" i="1" s="1"/>
  <c r="U1932" i="1"/>
  <c r="E1932" i="1"/>
  <c r="V1932" i="1" s="1"/>
  <c r="U1929" i="1"/>
  <c r="E1929" i="1"/>
  <c r="V1929" i="1" s="1"/>
  <c r="U1923" i="1"/>
  <c r="E1923" i="1"/>
  <c r="V1923" i="1" s="1"/>
  <c r="U1918" i="1"/>
  <c r="E1918" i="1"/>
  <c r="V1918" i="1" s="1"/>
  <c r="U1914" i="1"/>
  <c r="E1914" i="1"/>
  <c r="V1914" i="1" s="1"/>
  <c r="U1911" i="1"/>
  <c r="E1911" i="1"/>
  <c r="V1911" i="1" s="1"/>
  <c r="U1908" i="1"/>
  <c r="E1908" i="1"/>
  <c r="V1908" i="1" s="1"/>
  <c r="U1906" i="1"/>
  <c r="E1906" i="1"/>
  <c r="V1906" i="1" s="1"/>
  <c r="U1900" i="1"/>
  <c r="E1900" i="1"/>
  <c r="V1900" i="1" s="1"/>
  <c r="U1895" i="1"/>
  <c r="E1895" i="1"/>
  <c r="V1895" i="1" s="1"/>
  <c r="E2227" i="1"/>
  <c r="F2213" i="1"/>
  <c r="O2213" i="1" s="1"/>
  <c r="R2213" i="1" s="1"/>
  <c r="U2209" i="1"/>
  <c r="E2209" i="1"/>
  <c r="V2209" i="1" s="1"/>
  <c r="U2194" i="1"/>
  <c r="E2194" i="1"/>
  <c r="V2194" i="1" s="1"/>
  <c r="U2179" i="1"/>
  <c r="E2179" i="1"/>
  <c r="V2179" i="1" s="1"/>
  <c r="U2172" i="1"/>
  <c r="E2172" i="1"/>
  <c r="V2172" i="1" s="1"/>
  <c r="U2168" i="1"/>
  <c r="E2168" i="1"/>
  <c r="V2168" i="1" s="1"/>
  <c r="U2166" i="1"/>
  <c r="E2166" i="1"/>
  <c r="V2166" i="1" s="1"/>
  <c r="U2161" i="1"/>
  <c r="E2161" i="1"/>
  <c r="V2161" i="1" s="1"/>
  <c r="U2159" i="1"/>
  <c r="E2159" i="1"/>
  <c r="V2159" i="1" s="1"/>
  <c r="U2154" i="1"/>
  <c r="E2154" i="1"/>
  <c r="V2154" i="1" s="1"/>
  <c r="U2150" i="1"/>
  <c r="E2150" i="1"/>
  <c r="V2150" i="1" s="1"/>
  <c r="U2145" i="1"/>
  <c r="E2145" i="1"/>
  <c r="V2145" i="1" s="1"/>
  <c r="U2141" i="1"/>
  <c r="E2141" i="1"/>
  <c r="V2141" i="1" s="1"/>
  <c r="U2138" i="1"/>
  <c r="E2138" i="1"/>
  <c r="V2138" i="1" s="1"/>
  <c r="U2132" i="1"/>
  <c r="E2132" i="1"/>
  <c r="V2132" i="1" s="1"/>
  <c r="U2133" i="1"/>
  <c r="E2133" i="1"/>
  <c r="V2133" i="1" s="1"/>
  <c r="U2126" i="1"/>
  <c r="E2126" i="1"/>
  <c r="V2126" i="1" s="1"/>
  <c r="U2122" i="1"/>
  <c r="E2122" i="1"/>
  <c r="V2122" i="1" s="1"/>
  <c r="U2121" i="1"/>
  <c r="E2121" i="1"/>
  <c r="V2121" i="1" s="1"/>
  <c r="U2118" i="1"/>
  <c r="E2118" i="1"/>
  <c r="V2118" i="1" s="1"/>
  <c r="U2109" i="1"/>
  <c r="E2109" i="1"/>
  <c r="V2109" i="1" s="1"/>
  <c r="U2106" i="1"/>
  <c r="E2106" i="1"/>
  <c r="V2106" i="1" s="1"/>
  <c r="U2100" i="1"/>
  <c r="E2100" i="1"/>
  <c r="V2100" i="1" s="1"/>
  <c r="U2098" i="1"/>
  <c r="E2098" i="1"/>
  <c r="V2098" i="1" s="1"/>
  <c r="U2093" i="1"/>
  <c r="E2093" i="1"/>
  <c r="V2093" i="1" s="1"/>
  <c r="U2090" i="1"/>
  <c r="E2090" i="1"/>
  <c r="V2090" i="1" s="1"/>
  <c r="U2087" i="1"/>
  <c r="E2087" i="1"/>
  <c r="V2087" i="1" s="1"/>
  <c r="U2082" i="1"/>
  <c r="E2082" i="1"/>
  <c r="V2082" i="1" s="1"/>
  <c r="U2079" i="1"/>
  <c r="E2079" i="1"/>
  <c r="V2079" i="1" s="1"/>
  <c r="U2077" i="1"/>
  <c r="E2077" i="1"/>
  <c r="V2077" i="1" s="1"/>
  <c r="U2069" i="1"/>
  <c r="E2069" i="1"/>
  <c r="V2069" i="1" s="1"/>
  <c r="U2067" i="1"/>
  <c r="E2067" i="1"/>
  <c r="V2067" i="1" s="1"/>
  <c r="U2062" i="1"/>
  <c r="E2062" i="1"/>
  <c r="V2062" i="1" s="1"/>
  <c r="U2059" i="1"/>
  <c r="E2059" i="1"/>
  <c r="V2059" i="1" s="1"/>
  <c r="U2053" i="1"/>
  <c r="E2053" i="1"/>
  <c r="V2053" i="1" s="1"/>
  <c r="U2049" i="1"/>
  <c r="E2049" i="1"/>
  <c r="V2049" i="1" s="1"/>
  <c r="U2044" i="1"/>
  <c r="E2044" i="1"/>
  <c r="V2044" i="1" s="1"/>
  <c r="U2042" i="1"/>
  <c r="E2042" i="1"/>
  <c r="V2042" i="1" s="1"/>
  <c r="U2040" i="1"/>
  <c r="E2040" i="1"/>
  <c r="V2040" i="1" s="1"/>
  <c r="U2034" i="1"/>
  <c r="E2034" i="1"/>
  <c r="V2034" i="1" s="1"/>
  <c r="U2028" i="1"/>
  <c r="E2028" i="1"/>
  <c r="V2028" i="1" s="1"/>
  <c r="U2027" i="1"/>
  <c r="E2027" i="1"/>
  <c r="V2027" i="1" s="1"/>
  <c r="U2023" i="1"/>
  <c r="E2023" i="1"/>
  <c r="V2023" i="1" s="1"/>
  <c r="U2020" i="1"/>
  <c r="E2020" i="1"/>
  <c r="V2020" i="1" s="1"/>
  <c r="U2013" i="1"/>
  <c r="E2013" i="1"/>
  <c r="V2013" i="1" s="1"/>
  <c r="U2010" i="1"/>
  <c r="E2010" i="1"/>
  <c r="V2010" i="1" s="1"/>
  <c r="U2004" i="1"/>
  <c r="E2004" i="1"/>
  <c r="V2004" i="1" s="1"/>
  <c r="U2002" i="1"/>
  <c r="E2002" i="1"/>
  <c r="V2002" i="1" s="1"/>
  <c r="U1997" i="1"/>
  <c r="E1997" i="1"/>
  <c r="V1997" i="1" s="1"/>
  <c r="U1998" i="1"/>
  <c r="E1998" i="1"/>
  <c r="V1998" i="1" s="1"/>
  <c r="U1989" i="1"/>
  <c r="E1989" i="1"/>
  <c r="V1989" i="1" s="1"/>
  <c r="U1986" i="1"/>
  <c r="E1986" i="1"/>
  <c r="V1986" i="1" s="1"/>
  <c r="U1981" i="1"/>
  <c r="E1981" i="1"/>
  <c r="V1981" i="1" s="1"/>
  <c r="U1978" i="1"/>
  <c r="E1978" i="1"/>
  <c r="V1978" i="1" s="1"/>
  <c r="U1973" i="1"/>
  <c r="E1973" i="1"/>
  <c r="V1973" i="1" s="1"/>
  <c r="U1970" i="1"/>
  <c r="E1970" i="1"/>
  <c r="V1970" i="1" s="1"/>
  <c r="U1966" i="1"/>
  <c r="E1966" i="1"/>
  <c r="V1966" i="1" s="1"/>
  <c r="U1962" i="1"/>
  <c r="E1962" i="1"/>
  <c r="V1962" i="1" s="1"/>
  <c r="U1959" i="1"/>
  <c r="E1959" i="1"/>
  <c r="V1959" i="1" s="1"/>
  <c r="U1953" i="1"/>
  <c r="E1953" i="1"/>
  <c r="V1953" i="1" s="1"/>
  <c r="U1950" i="1"/>
  <c r="E1950" i="1"/>
  <c r="V1950" i="1" s="1"/>
  <c r="U1945" i="1"/>
  <c r="E1945" i="1"/>
  <c r="V1945" i="1" s="1"/>
  <c r="U1940" i="1"/>
  <c r="E1940" i="1"/>
  <c r="V1940" i="1" s="1"/>
  <c r="U1939" i="1"/>
  <c r="E1939" i="1"/>
  <c r="V1939" i="1" s="1"/>
  <c r="U1933" i="1"/>
  <c r="E1933" i="1"/>
  <c r="V1933" i="1" s="1"/>
  <c r="U1930" i="1"/>
  <c r="E1930" i="1"/>
  <c r="V1930" i="1" s="1"/>
  <c r="U1925" i="1"/>
  <c r="E1925" i="1"/>
  <c r="V1925" i="1" s="1"/>
  <c r="U1922" i="1"/>
  <c r="E1922" i="1"/>
  <c r="V1922" i="1" s="1"/>
  <c r="U1919" i="1"/>
  <c r="E1919" i="1"/>
  <c r="V1919" i="1" s="1"/>
  <c r="U1913" i="1"/>
  <c r="E1913" i="1"/>
  <c r="V1913" i="1" s="1"/>
  <c r="U1909" i="1"/>
  <c r="E1909" i="1"/>
  <c r="V1909" i="1" s="1"/>
  <c r="U1905" i="1"/>
  <c r="E1905" i="1"/>
  <c r="V1905" i="1" s="1"/>
  <c r="U1902" i="1"/>
  <c r="E1902" i="1"/>
  <c r="V1902" i="1" s="1"/>
  <c r="U1897" i="1"/>
  <c r="E1897" i="1"/>
  <c r="V1897" i="1" s="1"/>
  <c r="U1894" i="1"/>
  <c r="E1894" i="1"/>
  <c r="V1894" i="1" s="1"/>
  <c r="AC2214" i="1"/>
  <c r="AE2214" i="1" s="1"/>
  <c r="G2214" i="1"/>
  <c r="X2230" i="1"/>
  <c r="K2230" i="1"/>
  <c r="A2231" i="1"/>
  <c r="E2220" i="1"/>
  <c r="U2206" i="1"/>
  <c r="E2206" i="1"/>
  <c r="V2206" i="1" s="1"/>
  <c r="U2186" i="1"/>
  <c r="E2186" i="1"/>
  <c r="V2186" i="1" s="1"/>
  <c r="E2219" i="1"/>
  <c r="E2217" i="1"/>
  <c r="E2215" i="1"/>
  <c r="U2210" i="1"/>
  <c r="E2210" i="1"/>
  <c r="V2210" i="1" s="1"/>
  <c r="U2208" i="1"/>
  <c r="E2208" i="1"/>
  <c r="V2208" i="1" s="1"/>
  <c r="U2200" i="1"/>
  <c r="E2200" i="1"/>
  <c r="V2200" i="1" s="1"/>
  <c r="U2197" i="1"/>
  <c r="E2197" i="1"/>
  <c r="V2197" i="1" s="1"/>
  <c r="U2193" i="1"/>
  <c r="E2193" i="1"/>
  <c r="V2193" i="1" s="1"/>
  <c r="U2189" i="1"/>
  <c r="E2189" i="1"/>
  <c r="V2189" i="1" s="1"/>
  <c r="U2185" i="1"/>
  <c r="E2185" i="1"/>
  <c r="V2185" i="1" s="1"/>
  <c r="U2180" i="1"/>
  <c r="E2180" i="1"/>
  <c r="V2180" i="1" s="1"/>
  <c r="U2176" i="1"/>
  <c r="E2176" i="1"/>
  <c r="V2176" i="1" s="1"/>
  <c r="U2174" i="1"/>
  <c r="E2174" i="1"/>
  <c r="V2174" i="1" s="1"/>
  <c r="U2169" i="1"/>
  <c r="E2169" i="1"/>
  <c r="V2169" i="1" s="1"/>
  <c r="U2162" i="1"/>
  <c r="E2162" i="1"/>
  <c r="V2162" i="1" s="1"/>
  <c r="U2165" i="1"/>
  <c r="E2165" i="1"/>
  <c r="V2165" i="1" s="1"/>
  <c r="U2155" i="1"/>
  <c r="E2155" i="1"/>
  <c r="V2155" i="1" s="1"/>
  <c r="U2153" i="1"/>
  <c r="E2153" i="1"/>
  <c r="V2153" i="1" s="1"/>
  <c r="U2148" i="1"/>
  <c r="E2148" i="1"/>
  <c r="V2148" i="1" s="1"/>
  <c r="U2146" i="1"/>
  <c r="E2146" i="1"/>
  <c r="V2146" i="1" s="1"/>
  <c r="U2142" i="1"/>
  <c r="E2142" i="1"/>
  <c r="V2142" i="1" s="1"/>
  <c r="U2137" i="1"/>
  <c r="E2137" i="1"/>
  <c r="V2137" i="1" s="1"/>
  <c r="U2134" i="1"/>
  <c r="E2134" i="1"/>
  <c r="V2134" i="1" s="1"/>
  <c r="U2129" i="1"/>
  <c r="E2129" i="1"/>
  <c r="V2129" i="1" s="1"/>
  <c r="U2128" i="1"/>
  <c r="E2128" i="1"/>
  <c r="V2128" i="1" s="1"/>
  <c r="U2119" i="1"/>
  <c r="E2119" i="1"/>
  <c r="V2119" i="1" s="1"/>
  <c r="U2117" i="1"/>
  <c r="E2117" i="1"/>
  <c r="V2117" i="1" s="1"/>
  <c r="U2113" i="1"/>
  <c r="E2113" i="1"/>
  <c r="V2113" i="1" s="1"/>
  <c r="U2111" i="1"/>
  <c r="E2111" i="1"/>
  <c r="V2111" i="1" s="1"/>
  <c r="U2105" i="1"/>
  <c r="E2105" i="1"/>
  <c r="V2105" i="1" s="1"/>
  <c r="U2101" i="1"/>
  <c r="E2101" i="1"/>
  <c r="V2101" i="1" s="1"/>
  <c r="U2096" i="1"/>
  <c r="E2096" i="1"/>
  <c r="V2096" i="1" s="1"/>
  <c r="U2092" i="1"/>
  <c r="E2092" i="1"/>
  <c r="V2092" i="1" s="1"/>
  <c r="U2088" i="1"/>
  <c r="E2088" i="1"/>
  <c r="V2088" i="1" s="1"/>
  <c r="U2086" i="1"/>
  <c r="E2086" i="1"/>
  <c r="V2086" i="1" s="1"/>
  <c r="U2081" i="1"/>
  <c r="E2081" i="1"/>
  <c r="V2081" i="1" s="1"/>
  <c r="U2078" i="1"/>
  <c r="E2078" i="1"/>
  <c r="V2078" i="1" s="1"/>
  <c r="U2073" i="1"/>
  <c r="E2073" i="1"/>
  <c r="V2073" i="1" s="1"/>
  <c r="U2071" i="1"/>
  <c r="E2071" i="1"/>
  <c r="V2071" i="1" s="1"/>
  <c r="U2065" i="1"/>
  <c r="E2065" i="1"/>
  <c r="V2065" i="1" s="1"/>
  <c r="U2061" i="1"/>
  <c r="E2061" i="1"/>
  <c r="V2061" i="1" s="1"/>
  <c r="U2057" i="1"/>
  <c r="E2057" i="1"/>
  <c r="V2057" i="1" s="1"/>
  <c r="U2052" i="1"/>
  <c r="E2052" i="1"/>
  <c r="V2052" i="1" s="1"/>
  <c r="U2050" i="1"/>
  <c r="E2050" i="1"/>
  <c r="V2050" i="1" s="1"/>
  <c r="U2043" i="1"/>
  <c r="E2043" i="1"/>
  <c r="V2043" i="1" s="1"/>
  <c r="U2041" i="1"/>
  <c r="E2041" i="1"/>
  <c r="V2041" i="1" s="1"/>
  <c r="U2036" i="1"/>
  <c r="E2036" i="1"/>
  <c r="V2036" i="1" s="1"/>
  <c r="U2032" i="1"/>
  <c r="E2032" i="1"/>
  <c r="V2032" i="1" s="1"/>
  <c r="U2029" i="1"/>
  <c r="E2029" i="1"/>
  <c r="V2029" i="1" s="1"/>
  <c r="U2024" i="1"/>
  <c r="E2024" i="1"/>
  <c r="V2024" i="1" s="1"/>
  <c r="U2022" i="1"/>
  <c r="E2022" i="1"/>
  <c r="V2022" i="1" s="1"/>
  <c r="U2018" i="1"/>
  <c r="E2018" i="1"/>
  <c r="V2018" i="1" s="1"/>
  <c r="U2015" i="1"/>
  <c r="E2015" i="1"/>
  <c r="V2015" i="1" s="1"/>
  <c r="U2008" i="1"/>
  <c r="E2008" i="1"/>
  <c r="V2008" i="1" s="1"/>
  <c r="U2006" i="1"/>
  <c r="E2006" i="1"/>
  <c r="V2006" i="1" s="1"/>
  <c r="U2000" i="1"/>
  <c r="E2000" i="1"/>
  <c r="V2000" i="1" s="1"/>
  <c r="U1995" i="1"/>
  <c r="E1995" i="1"/>
  <c r="V1995" i="1" s="1"/>
  <c r="U1993" i="1"/>
  <c r="E1993" i="1"/>
  <c r="V1993" i="1" s="1"/>
  <c r="U1990" i="1"/>
  <c r="E1990" i="1"/>
  <c r="V1990" i="1" s="1"/>
  <c r="U1985" i="1"/>
  <c r="E1985" i="1"/>
  <c r="V1985" i="1" s="1"/>
  <c r="U1984" i="1"/>
  <c r="E1984" i="1"/>
  <c r="V1984" i="1" s="1"/>
  <c r="U1975" i="1"/>
  <c r="E1975" i="1"/>
  <c r="V1975" i="1" s="1"/>
  <c r="U1972" i="1"/>
  <c r="E1972" i="1"/>
  <c r="V1972" i="1" s="1"/>
  <c r="U1969" i="1"/>
  <c r="E1969" i="1"/>
  <c r="V1969" i="1" s="1"/>
  <c r="U1965" i="1"/>
  <c r="E1965" i="1"/>
  <c r="V1965" i="1" s="1"/>
  <c r="U1961" i="1"/>
  <c r="E1961" i="1"/>
  <c r="V1961" i="1" s="1"/>
  <c r="U1955" i="1"/>
  <c r="E1955" i="1"/>
  <c r="V1955" i="1" s="1"/>
  <c r="U1954" i="1"/>
  <c r="E1954" i="1"/>
  <c r="V1954" i="1" s="1"/>
  <c r="U1949" i="1"/>
  <c r="E1949" i="1"/>
  <c r="V1949" i="1" s="1"/>
  <c r="U1944" i="1"/>
  <c r="E1944" i="1"/>
  <c r="V1944" i="1" s="1"/>
  <c r="U1941" i="1"/>
  <c r="E1941" i="1"/>
  <c r="V1941" i="1" s="1"/>
  <c r="U1936" i="1"/>
  <c r="E1936" i="1"/>
  <c r="V1936" i="1" s="1"/>
  <c r="U1934" i="1"/>
  <c r="E1934" i="1"/>
  <c r="V1934" i="1" s="1"/>
  <c r="U1928" i="1"/>
  <c r="E1928" i="1"/>
  <c r="V1928" i="1" s="1"/>
  <c r="U1927" i="1"/>
  <c r="E1927" i="1"/>
  <c r="V1927" i="1" s="1"/>
  <c r="U1921" i="1"/>
  <c r="E1921" i="1"/>
  <c r="V1921" i="1" s="1"/>
  <c r="U1916" i="1"/>
  <c r="E1916" i="1"/>
  <c r="V1916" i="1" s="1"/>
  <c r="U1915" i="1"/>
  <c r="E1915" i="1"/>
  <c r="V1915" i="1" s="1"/>
  <c r="U1910" i="1"/>
  <c r="E1910" i="1"/>
  <c r="V1910" i="1" s="1"/>
  <c r="U1903" i="1"/>
  <c r="E1903" i="1"/>
  <c r="V1903" i="1" s="1"/>
  <c r="U1899" i="1"/>
  <c r="E1899" i="1"/>
  <c r="V1899" i="1" s="1"/>
  <c r="U1898" i="1"/>
  <c r="E1898" i="1"/>
  <c r="V1898" i="1" s="1"/>
  <c r="U1893" i="1"/>
  <c r="E1893" i="1"/>
  <c r="V1893" i="1" s="1"/>
  <c r="M2215" i="1"/>
  <c r="N2215" i="1" s="1"/>
  <c r="P2215" i="1"/>
  <c r="Q2215" i="1"/>
  <c r="L2216" i="1"/>
  <c r="AB2235" i="1"/>
  <c r="W2211" i="1" l="1"/>
  <c r="W1921" i="1"/>
  <c r="AG1921" i="1" s="1"/>
  <c r="B1921" i="1" s="1"/>
  <c r="W1985" i="1"/>
  <c r="AG1985" i="1" s="1"/>
  <c r="B1985" i="1" s="1"/>
  <c r="W1969" i="1"/>
  <c r="AG1969" i="1" s="1"/>
  <c r="B1969" i="1" s="1"/>
  <c r="W1936" i="1"/>
  <c r="AG1936" i="1" s="1"/>
  <c r="B1936" i="1" s="1"/>
  <c r="W1898" i="1"/>
  <c r="AG1898" i="1" s="1"/>
  <c r="B1898" i="1" s="1"/>
  <c r="W1915" i="1"/>
  <c r="AG1915" i="1" s="1"/>
  <c r="B1915" i="1" s="1"/>
  <c r="W1944" i="1"/>
  <c r="AG1944" i="1" s="1"/>
  <c r="B1944" i="1" s="1"/>
  <c r="W1961" i="1"/>
  <c r="AG1961" i="1" s="1"/>
  <c r="B1961" i="1" s="1"/>
  <c r="W1903" i="1"/>
  <c r="AG1903" i="1" s="1"/>
  <c r="B1903" i="1" s="1"/>
  <c r="W1975" i="1"/>
  <c r="AG1975" i="1" s="1"/>
  <c r="B1975" i="1" s="1"/>
  <c r="W2190" i="1"/>
  <c r="AG2190" i="1" s="1"/>
  <c r="B2190" i="1" s="1"/>
  <c r="W1928" i="1"/>
  <c r="AG1928" i="1" s="1"/>
  <c r="B1928" i="1" s="1"/>
  <c r="W1954" i="1"/>
  <c r="AG1954" i="1" s="1"/>
  <c r="B1954" i="1" s="1"/>
  <c r="W2186" i="1"/>
  <c r="AG2186" i="1" s="1"/>
  <c r="B2186" i="1" s="1"/>
  <c r="W1899" i="1"/>
  <c r="AG1899" i="1" s="1"/>
  <c r="B1899" i="1" s="1"/>
  <c r="W1916" i="1"/>
  <c r="AG1916" i="1" s="1"/>
  <c r="B1916" i="1" s="1"/>
  <c r="W1934" i="1"/>
  <c r="AG1934" i="1" s="1"/>
  <c r="B1934" i="1" s="1"/>
  <c r="W1949" i="1"/>
  <c r="AG1949" i="1" s="1"/>
  <c r="W1972" i="1"/>
  <c r="AG1972" i="1" s="1"/>
  <c r="B1972" i="1" s="1"/>
  <c r="W1990" i="1"/>
  <c r="AG1990" i="1" s="1"/>
  <c r="W2006" i="1"/>
  <c r="AG2006" i="1" s="1"/>
  <c r="B2006" i="1" s="1"/>
  <c r="W2029" i="1"/>
  <c r="AG2029" i="1" s="1"/>
  <c r="B2029" i="1" s="1"/>
  <c r="W2043" i="1"/>
  <c r="AG2043" i="1" s="1"/>
  <c r="B2043" i="1" s="1"/>
  <c r="W2061" i="1"/>
  <c r="AG2061" i="1" s="1"/>
  <c r="B2061" i="1" s="1"/>
  <c r="W2086" i="1"/>
  <c r="AG2086" i="1" s="1"/>
  <c r="B2086" i="1" s="1"/>
  <c r="W2101" i="1"/>
  <c r="AG2101" i="1" s="1"/>
  <c r="B2101" i="1" s="1"/>
  <c r="W2117" i="1"/>
  <c r="AG2117" i="1" s="1"/>
  <c r="B2117" i="1" s="1"/>
  <c r="W2134" i="1"/>
  <c r="AG2134" i="1" s="1"/>
  <c r="B2134" i="1" s="1"/>
  <c r="W2142" i="1"/>
  <c r="AG2142" i="1" s="1"/>
  <c r="B2142" i="1" s="1"/>
  <c r="W2148" i="1"/>
  <c r="AG2148" i="1" s="1"/>
  <c r="B2148" i="1" s="1"/>
  <c r="W2162" i="1"/>
  <c r="AG2162" i="1" s="1"/>
  <c r="B2162" i="1" s="1"/>
  <c r="W2174" i="1"/>
  <c r="AG2174" i="1" s="1"/>
  <c r="B2174" i="1" s="1"/>
  <c r="W2180" i="1"/>
  <c r="AG2180" i="1" s="1"/>
  <c r="B2180" i="1" s="1"/>
  <c r="W2189" i="1"/>
  <c r="AG2189" i="1" s="1"/>
  <c r="B2189" i="1" s="1"/>
  <c r="W2197" i="1"/>
  <c r="AG2197" i="1" s="1"/>
  <c r="B2197" i="1" s="1"/>
  <c r="W1893" i="1"/>
  <c r="AG1893" i="1" s="1"/>
  <c r="B1893" i="1" s="1"/>
  <c r="W1910" i="1"/>
  <c r="AG1910" i="1" s="1"/>
  <c r="B1910" i="1" s="1"/>
  <c r="W1927" i="1"/>
  <c r="AG1927" i="1" s="1"/>
  <c r="B1927" i="1" s="1"/>
  <c r="W1941" i="1"/>
  <c r="AG1941" i="1" s="1"/>
  <c r="B1941" i="1" s="1"/>
  <c r="W1955" i="1"/>
  <c r="AG1955" i="1" s="1"/>
  <c r="B1955" i="1" s="1"/>
  <c r="W1965" i="1"/>
  <c r="AG1965" i="1" s="1"/>
  <c r="B1965" i="1" s="1"/>
  <c r="W1984" i="1"/>
  <c r="AG1984" i="1" s="1"/>
  <c r="B1984" i="1" s="1"/>
  <c r="W1995" i="1"/>
  <c r="AG1995" i="1" s="1"/>
  <c r="B1995" i="1" s="1"/>
  <c r="W2015" i="1"/>
  <c r="AG2015" i="1" s="1"/>
  <c r="B2015" i="1" s="1"/>
  <c r="W2022" i="1"/>
  <c r="AG2022" i="1" s="1"/>
  <c r="B2022" i="1" s="1"/>
  <c r="W2036" i="1"/>
  <c r="AG2036" i="1" s="1"/>
  <c r="B2036" i="1" s="1"/>
  <c r="W2052" i="1"/>
  <c r="AG2052" i="1" s="1"/>
  <c r="B2052" i="1" s="1"/>
  <c r="W2071" i="1"/>
  <c r="AG2071" i="1" s="1"/>
  <c r="B2071" i="1" s="1"/>
  <c r="W2078" i="1"/>
  <c r="AG2078" i="1" s="1"/>
  <c r="B2078" i="1" s="1"/>
  <c r="W2092" i="1"/>
  <c r="AG2092" i="1" s="1"/>
  <c r="B2092" i="1" s="1"/>
  <c r="W2111" i="1"/>
  <c r="AG2111" i="1" s="1"/>
  <c r="B2111" i="1" s="1"/>
  <c r="W2128" i="1"/>
  <c r="AG2128" i="1" s="1"/>
  <c r="B2128" i="1" s="1"/>
  <c r="W2155" i="1"/>
  <c r="AG2155" i="1" s="1"/>
  <c r="B2155" i="1" s="1"/>
  <c r="W2206" i="1"/>
  <c r="AG2206" i="1" s="1"/>
  <c r="B2206" i="1" s="1"/>
  <c r="W2208" i="1"/>
  <c r="AG2208" i="1" s="1"/>
  <c r="B2208" i="1" s="1"/>
  <c r="J2213" i="1"/>
  <c r="W2203" i="1"/>
  <c r="AG2203" i="1" s="1"/>
  <c r="B2203" i="1" s="1"/>
  <c r="W2202" i="1"/>
  <c r="AG2202" i="1" s="1"/>
  <c r="B2202" i="1" s="1"/>
  <c r="W2198" i="1"/>
  <c r="AG2198" i="1" s="1"/>
  <c r="B2198" i="1" s="1"/>
  <c r="W1993" i="1"/>
  <c r="AG1993" i="1" s="1"/>
  <c r="B1993" i="1" s="1"/>
  <c r="W2000" i="1"/>
  <c r="AG2000" i="1" s="1"/>
  <c r="B2000" i="1" s="1"/>
  <c r="W2008" i="1"/>
  <c r="AG2008" i="1" s="1"/>
  <c r="B2008" i="1" s="1"/>
  <c r="W2018" i="1"/>
  <c r="AG2018" i="1" s="1"/>
  <c r="B2018" i="1" s="1"/>
  <c r="W2024" i="1"/>
  <c r="AG2024" i="1" s="1"/>
  <c r="B2024" i="1" s="1"/>
  <c r="W2032" i="1"/>
  <c r="AG2032" i="1" s="1"/>
  <c r="B2032" i="1" s="1"/>
  <c r="W2041" i="1"/>
  <c r="AG2041" i="1" s="1"/>
  <c r="B2041" i="1" s="1"/>
  <c r="W2050" i="1"/>
  <c r="AG2050" i="1" s="1"/>
  <c r="B2050" i="1" s="1"/>
  <c r="W2057" i="1"/>
  <c r="AG2057" i="1" s="1"/>
  <c r="B2057" i="1" s="1"/>
  <c r="W2065" i="1"/>
  <c r="AG2065" i="1" s="1"/>
  <c r="B2065" i="1" s="1"/>
  <c r="W2073" i="1"/>
  <c r="AG2073" i="1" s="1"/>
  <c r="B2073" i="1" s="1"/>
  <c r="W2081" i="1"/>
  <c r="AG2081" i="1" s="1"/>
  <c r="B2081" i="1" s="1"/>
  <c r="W2088" i="1"/>
  <c r="AG2088" i="1" s="1"/>
  <c r="B2088" i="1" s="1"/>
  <c r="W2096" i="1"/>
  <c r="AG2096" i="1" s="1"/>
  <c r="B2096" i="1" s="1"/>
  <c r="W2105" i="1"/>
  <c r="AG2105" i="1" s="1"/>
  <c r="B2105" i="1" s="1"/>
  <c r="W2113" i="1"/>
  <c r="AG2113" i="1" s="1"/>
  <c r="B2113" i="1" s="1"/>
  <c r="W2119" i="1"/>
  <c r="AG2119" i="1" s="1"/>
  <c r="B2119" i="1" s="1"/>
  <c r="W2129" i="1"/>
  <c r="AG2129" i="1" s="1"/>
  <c r="B2129" i="1" s="1"/>
  <c r="W2137" i="1"/>
  <c r="AG2137" i="1" s="1"/>
  <c r="B2137" i="1" s="1"/>
  <c r="W2146" i="1"/>
  <c r="AG2146" i="1" s="1"/>
  <c r="B2146" i="1" s="1"/>
  <c r="W2153" i="1"/>
  <c r="AG2153" i="1" s="1"/>
  <c r="B2153" i="1" s="1"/>
  <c r="W2165" i="1"/>
  <c r="AG2165" i="1" s="1"/>
  <c r="B2165" i="1" s="1"/>
  <c r="W2169" i="1"/>
  <c r="AG2169" i="1" s="1"/>
  <c r="B2169" i="1" s="1"/>
  <c r="W2176" i="1"/>
  <c r="AG2176" i="1" s="1"/>
  <c r="B2176" i="1" s="1"/>
  <c r="W2185" i="1"/>
  <c r="AG2185" i="1" s="1"/>
  <c r="B2185" i="1" s="1"/>
  <c r="W2193" i="1"/>
  <c r="AG2193" i="1" s="1"/>
  <c r="B2193" i="1" s="1"/>
  <c r="W2200" i="1"/>
  <c r="AG2200" i="1" s="1"/>
  <c r="B2200" i="1" s="1"/>
  <c r="W2210" i="1"/>
  <c r="AG2210" i="1" s="1"/>
  <c r="B2210" i="1" s="1"/>
  <c r="V2212" i="1"/>
  <c r="AG2211" i="1"/>
  <c r="X2231" i="1"/>
  <c r="K2231" i="1"/>
  <c r="A2232" i="1"/>
  <c r="F2214" i="1"/>
  <c r="O2214" i="1" s="1"/>
  <c r="R2214" i="1" s="1"/>
  <c r="V2214" i="1" s="1"/>
  <c r="W1897" i="1"/>
  <c r="W1905" i="1"/>
  <c r="W1913" i="1"/>
  <c r="W1922" i="1"/>
  <c r="W1930" i="1"/>
  <c r="W1939" i="1"/>
  <c r="W1945" i="1"/>
  <c r="W1953" i="1"/>
  <c r="W1962" i="1"/>
  <c r="W1970" i="1"/>
  <c r="W1978" i="1"/>
  <c r="W1986" i="1"/>
  <c r="W1998" i="1"/>
  <c r="W2002" i="1"/>
  <c r="W2010" i="1"/>
  <c r="W2020" i="1"/>
  <c r="W2027" i="1"/>
  <c r="W2034" i="1"/>
  <c r="W2042" i="1"/>
  <c r="W2049" i="1"/>
  <c r="W2059" i="1"/>
  <c r="W2067" i="1"/>
  <c r="W2077" i="1"/>
  <c r="W2082" i="1"/>
  <c r="W2090" i="1"/>
  <c r="W2098" i="1"/>
  <c r="W2106" i="1"/>
  <c r="W2118" i="1"/>
  <c r="W2122" i="1"/>
  <c r="W2133" i="1"/>
  <c r="W2138" i="1"/>
  <c r="W2145" i="1"/>
  <c r="W2154" i="1"/>
  <c r="W2161" i="1"/>
  <c r="W2168" i="1"/>
  <c r="W2179" i="1"/>
  <c r="W2209" i="1"/>
  <c r="W1900" i="1"/>
  <c r="W1908" i="1"/>
  <c r="W1914" i="1"/>
  <c r="W1923" i="1"/>
  <c r="W1932" i="1"/>
  <c r="W1938" i="1"/>
  <c r="W1947" i="1"/>
  <c r="W1956" i="1"/>
  <c r="W1963" i="1"/>
  <c r="W1971" i="1"/>
  <c r="W1980" i="1"/>
  <c r="W1987" i="1"/>
  <c r="W1996" i="1"/>
  <c r="W2005" i="1"/>
  <c r="W2011" i="1"/>
  <c r="W2017" i="1"/>
  <c r="W2026" i="1"/>
  <c r="W2035" i="1"/>
  <c r="W2045" i="1"/>
  <c r="W2051" i="1"/>
  <c r="W2058" i="1"/>
  <c r="W2066" i="1"/>
  <c r="W2074" i="1"/>
  <c r="W2083" i="1"/>
  <c r="W2091" i="1"/>
  <c r="W2099" i="1"/>
  <c r="W2108" i="1"/>
  <c r="W2114" i="1"/>
  <c r="W2123" i="1"/>
  <c r="W2131" i="1"/>
  <c r="W2140" i="1"/>
  <c r="W2149" i="1"/>
  <c r="W2157" i="1"/>
  <c r="W2164" i="1"/>
  <c r="W2173" i="1"/>
  <c r="W2178" i="1"/>
  <c r="W2188" i="1"/>
  <c r="W2195" i="1"/>
  <c r="W2204" i="1"/>
  <c r="E2230" i="1"/>
  <c r="W1892" i="1"/>
  <c r="W1901" i="1"/>
  <c r="W1907" i="1"/>
  <c r="W1917" i="1"/>
  <c r="W1924" i="1"/>
  <c r="W1931" i="1"/>
  <c r="W1942" i="1"/>
  <c r="W1948" i="1"/>
  <c r="W1957" i="1"/>
  <c r="W1964" i="1"/>
  <c r="W1974" i="1"/>
  <c r="W1979" i="1"/>
  <c r="W1988" i="1"/>
  <c r="W1994" i="1"/>
  <c r="W2003" i="1"/>
  <c r="W2012" i="1"/>
  <c r="W2019" i="1"/>
  <c r="W2030" i="1"/>
  <c r="W2037" i="1"/>
  <c r="W2047" i="1"/>
  <c r="W2054" i="1"/>
  <c r="W2060" i="1"/>
  <c r="W2068" i="1"/>
  <c r="W2075" i="1"/>
  <c r="W2084" i="1"/>
  <c r="W2095" i="1"/>
  <c r="W2103" i="1"/>
  <c r="W2107" i="1"/>
  <c r="W2115" i="1"/>
  <c r="W2124" i="1"/>
  <c r="W2130" i="1"/>
  <c r="W2139" i="1"/>
  <c r="W2147" i="1"/>
  <c r="W2156" i="1"/>
  <c r="W2163" i="1"/>
  <c r="W2171" i="1"/>
  <c r="W2181" i="1"/>
  <c r="W2187" i="1"/>
  <c r="W2196" i="1"/>
  <c r="AB2236" i="1"/>
  <c r="AC2215" i="1"/>
  <c r="AE2215" i="1" s="1"/>
  <c r="G2215" i="1"/>
  <c r="M2216" i="1"/>
  <c r="N2216" i="1" s="1"/>
  <c r="P2216" i="1"/>
  <c r="Q2216" i="1"/>
  <c r="L2217" i="1"/>
  <c r="Y2230" i="1"/>
  <c r="I2231" i="1"/>
  <c r="H2231" i="1" s="1"/>
  <c r="Z2230" i="1"/>
  <c r="AA2230" i="1" s="1"/>
  <c r="AH2230" i="1" s="1"/>
  <c r="C2231" i="1"/>
  <c r="AJ2231" i="1"/>
  <c r="W1894" i="1"/>
  <c r="W1902" i="1"/>
  <c r="W1909" i="1"/>
  <c r="W1919" i="1"/>
  <c r="W1925" i="1"/>
  <c r="W1933" i="1"/>
  <c r="W1940" i="1"/>
  <c r="W1950" i="1"/>
  <c r="W1959" i="1"/>
  <c r="W1966" i="1"/>
  <c r="W1973" i="1"/>
  <c r="W1981" i="1"/>
  <c r="W1989" i="1"/>
  <c r="W1997" i="1"/>
  <c r="W2004" i="1"/>
  <c r="W2013" i="1"/>
  <c r="W2023" i="1"/>
  <c r="W2028" i="1"/>
  <c r="W2040" i="1"/>
  <c r="W2044" i="1"/>
  <c r="W2053" i="1"/>
  <c r="W2062" i="1"/>
  <c r="W2069" i="1"/>
  <c r="W2079" i="1"/>
  <c r="W2087" i="1"/>
  <c r="W2093" i="1"/>
  <c r="W2100" i="1"/>
  <c r="W2109" i="1"/>
  <c r="W2121" i="1"/>
  <c r="W2126" i="1"/>
  <c r="W2132" i="1"/>
  <c r="W2141" i="1"/>
  <c r="W2150" i="1"/>
  <c r="W2159" i="1"/>
  <c r="W2166" i="1"/>
  <c r="W2172" i="1"/>
  <c r="W2194" i="1"/>
  <c r="W1895" i="1"/>
  <c r="W1906" i="1"/>
  <c r="W1911" i="1"/>
  <c r="W1918" i="1"/>
  <c r="W1929" i="1"/>
  <c r="W1935" i="1"/>
  <c r="W1943" i="1"/>
  <c r="W1951" i="1"/>
  <c r="W1960" i="1"/>
  <c r="W1968" i="1"/>
  <c r="W1977" i="1"/>
  <c r="W1983" i="1"/>
  <c r="W1992" i="1"/>
  <c r="W1999" i="1"/>
  <c r="W2009" i="1"/>
  <c r="W2014" i="1"/>
  <c r="W2021" i="1"/>
  <c r="W2031" i="1"/>
  <c r="W2038" i="1"/>
  <c r="W2046" i="1"/>
  <c r="W2055" i="1"/>
  <c r="W2063" i="1"/>
  <c r="W2070" i="1"/>
  <c r="W2076" i="1"/>
  <c r="W2085" i="1"/>
  <c r="W2094" i="1"/>
  <c r="W2102" i="1"/>
  <c r="W2112" i="1"/>
  <c r="W2116" i="1"/>
  <c r="W2125" i="1"/>
  <c r="W2135" i="1"/>
  <c r="W2143" i="1"/>
  <c r="W2151" i="1"/>
  <c r="W2158" i="1"/>
  <c r="W2167" i="1"/>
  <c r="W2175" i="1"/>
  <c r="W2182" i="1"/>
  <c r="W2191" i="1"/>
  <c r="W2199" i="1"/>
  <c r="W2205" i="1"/>
  <c r="T2211" i="1"/>
  <c r="AF2211" i="1" s="1"/>
  <c r="S2212" i="1"/>
  <c r="W1896" i="1"/>
  <c r="W1904" i="1"/>
  <c r="W1912" i="1"/>
  <c r="W1920" i="1"/>
  <c r="W1926" i="1"/>
  <c r="W1937" i="1"/>
  <c r="W1946" i="1"/>
  <c r="W1952" i="1"/>
  <c r="W1958" i="1"/>
  <c r="W1967" i="1"/>
  <c r="W1976" i="1"/>
  <c r="W1982" i="1"/>
  <c r="W1991" i="1"/>
  <c r="W2001" i="1"/>
  <c r="W2007" i="1"/>
  <c r="W2016" i="1"/>
  <c r="W2025" i="1"/>
  <c r="W2033" i="1"/>
  <c r="W2039" i="1"/>
  <c r="W2048" i="1"/>
  <c r="W2056" i="1"/>
  <c r="W2064" i="1"/>
  <c r="W2072" i="1"/>
  <c r="W2080" i="1"/>
  <c r="W2089" i="1"/>
  <c r="W2097" i="1"/>
  <c r="W2104" i="1"/>
  <c r="W2110" i="1"/>
  <c r="W2120" i="1"/>
  <c r="W2127" i="1"/>
  <c r="W2136" i="1"/>
  <c r="W2144" i="1"/>
  <c r="W2152" i="1"/>
  <c r="W2160" i="1"/>
  <c r="W2170" i="1"/>
  <c r="W2177" i="1"/>
  <c r="W2183" i="1"/>
  <c r="W2192" i="1"/>
  <c r="W2201" i="1"/>
  <c r="W2207" i="1"/>
  <c r="W2184" i="1"/>
  <c r="V2213" i="1"/>
  <c r="J2214" i="1" l="1"/>
  <c r="AG2201" i="1"/>
  <c r="AG2039" i="1"/>
  <c r="B2039" i="1" s="1"/>
  <c r="B1949" i="1"/>
  <c r="AG2192" i="1"/>
  <c r="B2192" i="1" s="1"/>
  <c r="AG2160" i="1"/>
  <c r="AG2127" i="1"/>
  <c r="AG2097" i="1"/>
  <c r="AG2064" i="1"/>
  <c r="B2064" i="1" s="1"/>
  <c r="AG2033" i="1"/>
  <c r="AG2001" i="1"/>
  <c r="B2001" i="1" s="1"/>
  <c r="AG1967" i="1"/>
  <c r="AG1937" i="1"/>
  <c r="B1937" i="1" s="1"/>
  <c r="AG1904" i="1"/>
  <c r="AG2182" i="1"/>
  <c r="B2182" i="1" s="1"/>
  <c r="AG2151" i="1"/>
  <c r="B2151" i="1" s="1"/>
  <c r="AG2116" i="1"/>
  <c r="B2116" i="1" s="1"/>
  <c r="AG2085" i="1"/>
  <c r="B2085" i="1" s="1"/>
  <c r="AG2055" i="1"/>
  <c r="B2055" i="1" s="1"/>
  <c r="AG2021" i="1"/>
  <c r="B2021" i="1" s="1"/>
  <c r="AG1992" i="1"/>
  <c r="B1992" i="1" s="1"/>
  <c r="AG1960" i="1"/>
  <c r="B1960" i="1" s="1"/>
  <c r="AG1929" i="1"/>
  <c r="B1929" i="1" s="1"/>
  <c r="AG1895" i="1"/>
  <c r="B1895" i="1" s="1"/>
  <c r="AG2159" i="1"/>
  <c r="B2159" i="1" s="1"/>
  <c r="AG2126" i="1"/>
  <c r="B2126" i="1" s="1"/>
  <c r="AG2093" i="1"/>
  <c r="AG2062" i="1"/>
  <c r="B2062" i="1" s="1"/>
  <c r="AG2028" i="1"/>
  <c r="B2028" i="1" s="1"/>
  <c r="AG1997" i="1"/>
  <c r="B1997" i="1" s="1"/>
  <c r="AG1966" i="1"/>
  <c r="B1966" i="1" s="1"/>
  <c r="AG1933" i="1"/>
  <c r="B1933" i="1" s="1"/>
  <c r="AG1902" i="1"/>
  <c r="B1902" i="1" s="1"/>
  <c r="E2231" i="1"/>
  <c r="F2215" i="1"/>
  <c r="J2215" i="1" s="1"/>
  <c r="AG2196" i="1"/>
  <c r="B2196" i="1" s="1"/>
  <c r="AG2163" i="1"/>
  <c r="B2163" i="1" s="1"/>
  <c r="AG2130" i="1"/>
  <c r="B2130" i="1" s="1"/>
  <c r="AG2103" i="1"/>
  <c r="B2103" i="1" s="1"/>
  <c r="AG2068" i="1"/>
  <c r="B2068" i="1" s="1"/>
  <c r="AG2037" i="1"/>
  <c r="B2037" i="1" s="1"/>
  <c r="AG2003" i="1"/>
  <c r="B2003" i="1" s="1"/>
  <c r="AG1974" i="1"/>
  <c r="B1974" i="1" s="1"/>
  <c r="AG1942" i="1"/>
  <c r="B1942" i="1" s="1"/>
  <c r="AG1907" i="1"/>
  <c r="B1907" i="1" s="1"/>
  <c r="AG2195" i="1"/>
  <c r="B2195" i="1" s="1"/>
  <c r="AG2164" i="1"/>
  <c r="AG2131" i="1"/>
  <c r="B2131" i="1" s="1"/>
  <c r="AG2099" i="1"/>
  <c r="AG2066" i="1"/>
  <c r="B2066" i="1" s="1"/>
  <c r="AG2035" i="1"/>
  <c r="AG2005" i="1"/>
  <c r="B2005" i="1" s="1"/>
  <c r="AG1971" i="1"/>
  <c r="AG1938" i="1"/>
  <c r="B1938" i="1" s="1"/>
  <c r="AG1908" i="1"/>
  <c r="AG2168" i="1"/>
  <c r="B2168" i="1" s="1"/>
  <c r="AG2138" i="1"/>
  <c r="AG2106" i="1"/>
  <c r="B2106" i="1" s="1"/>
  <c r="AG2077" i="1"/>
  <c r="AG2042" i="1"/>
  <c r="B2042" i="1" s="1"/>
  <c r="AG2010" i="1"/>
  <c r="AG1978" i="1"/>
  <c r="B1978" i="1" s="1"/>
  <c r="AG1945" i="1"/>
  <c r="B1945" i="1" s="1"/>
  <c r="AG1913" i="1"/>
  <c r="X2232" i="1"/>
  <c r="K2232" i="1"/>
  <c r="A2233" i="1"/>
  <c r="AG2184" i="1"/>
  <c r="AG2183" i="1"/>
  <c r="B2183" i="1" s="1"/>
  <c r="AG2152" i="1"/>
  <c r="AG2120" i="1"/>
  <c r="B2120" i="1" s="1"/>
  <c r="AG2089" i="1"/>
  <c r="B2089" i="1" s="1"/>
  <c r="AG2056" i="1"/>
  <c r="B2056" i="1" s="1"/>
  <c r="AG2025" i="1"/>
  <c r="B2025" i="1" s="1"/>
  <c r="AG1991" i="1"/>
  <c r="B1991" i="1" s="1"/>
  <c r="AG1958" i="1"/>
  <c r="AG1926" i="1"/>
  <c r="B1926" i="1" s="1"/>
  <c r="AG1896" i="1"/>
  <c r="AG2205" i="1"/>
  <c r="B2205" i="1" s="1"/>
  <c r="AG2175" i="1"/>
  <c r="AG2143" i="1"/>
  <c r="B2143" i="1" s="1"/>
  <c r="AG2112" i="1"/>
  <c r="AG2076" i="1"/>
  <c r="B2076" i="1" s="1"/>
  <c r="AG2046" i="1"/>
  <c r="B2046" i="1" s="1"/>
  <c r="AG2014" i="1"/>
  <c r="B2014" i="1" s="1"/>
  <c r="AG1983" i="1"/>
  <c r="AG1951" i="1"/>
  <c r="AG1918" i="1"/>
  <c r="AG2194" i="1"/>
  <c r="B2194" i="1" s="1"/>
  <c r="AG2150" i="1"/>
  <c r="AG2121" i="1"/>
  <c r="B2121" i="1" s="1"/>
  <c r="AG2087" i="1"/>
  <c r="AG2053" i="1"/>
  <c r="B2053" i="1" s="1"/>
  <c r="AG2023" i="1"/>
  <c r="B2023" i="1" s="1"/>
  <c r="AG1989" i="1"/>
  <c r="B1989" i="1" s="1"/>
  <c r="AG1959" i="1"/>
  <c r="AG1925" i="1"/>
  <c r="B1925" i="1" s="1"/>
  <c r="AG1894" i="1"/>
  <c r="AG2187" i="1"/>
  <c r="B2187" i="1" s="1"/>
  <c r="AG2156" i="1"/>
  <c r="AG2124" i="1"/>
  <c r="B2124" i="1" s="1"/>
  <c r="AG2095" i="1"/>
  <c r="AG2060" i="1"/>
  <c r="B2060" i="1" s="1"/>
  <c r="AG2030" i="1"/>
  <c r="AG1994" i="1"/>
  <c r="B1994" i="1" s="1"/>
  <c r="AG1964" i="1"/>
  <c r="AG1931" i="1"/>
  <c r="B1931" i="1" s="1"/>
  <c r="AG1901" i="1"/>
  <c r="B1901" i="1" s="1"/>
  <c r="AG2188" i="1"/>
  <c r="B2188" i="1" s="1"/>
  <c r="AG2157" i="1"/>
  <c r="B2157" i="1" s="1"/>
  <c r="AG2123" i="1"/>
  <c r="B2123" i="1" s="1"/>
  <c r="AG2091" i="1"/>
  <c r="B2091" i="1" s="1"/>
  <c r="AG2058" i="1"/>
  <c r="B2058" i="1" s="1"/>
  <c r="AG2026" i="1"/>
  <c r="B2026" i="1" s="1"/>
  <c r="AG1996" i="1"/>
  <c r="B1996" i="1" s="1"/>
  <c r="AG1963" i="1"/>
  <c r="B1963" i="1" s="1"/>
  <c r="AG1932" i="1"/>
  <c r="B1932" i="1" s="1"/>
  <c r="AG1900" i="1"/>
  <c r="B1900" i="1" s="1"/>
  <c r="AG2161" i="1"/>
  <c r="B2161" i="1" s="1"/>
  <c r="AG2133" i="1"/>
  <c r="B2133" i="1" s="1"/>
  <c r="AG2098" i="1"/>
  <c r="B2098" i="1" s="1"/>
  <c r="AG2067" i="1"/>
  <c r="AG2034" i="1"/>
  <c r="B2034" i="1" s="1"/>
  <c r="AG2002" i="1"/>
  <c r="B2002" i="1" s="1"/>
  <c r="AG1970" i="1"/>
  <c r="B1970" i="1" s="1"/>
  <c r="AG1939" i="1"/>
  <c r="B1939" i="1" s="1"/>
  <c r="AG1905" i="1"/>
  <c r="B1905" i="1" s="1"/>
  <c r="AG2207" i="1"/>
  <c r="AG2177" i="1"/>
  <c r="B2177" i="1" s="1"/>
  <c r="AG2144" i="1"/>
  <c r="AG2110" i="1"/>
  <c r="B2110" i="1" s="1"/>
  <c r="AG2080" i="1"/>
  <c r="AG2048" i="1"/>
  <c r="AG2016" i="1"/>
  <c r="AG1982" i="1"/>
  <c r="AG1952" i="1"/>
  <c r="AG1920" i="1"/>
  <c r="B1920" i="1" s="1"/>
  <c r="AG2199" i="1"/>
  <c r="AG2167" i="1"/>
  <c r="B2167" i="1" s="1"/>
  <c r="AG2135" i="1"/>
  <c r="AG2102" i="1"/>
  <c r="B2102" i="1" s="1"/>
  <c r="AG2070" i="1"/>
  <c r="AG2038" i="1"/>
  <c r="B2038" i="1" s="1"/>
  <c r="AG2009" i="1"/>
  <c r="AG1977" i="1"/>
  <c r="B1977" i="1" s="1"/>
  <c r="AG1943" i="1"/>
  <c r="AG1911" i="1"/>
  <c r="B1911" i="1" s="1"/>
  <c r="AG2172" i="1"/>
  <c r="AG2141" i="1"/>
  <c r="B2141" i="1" s="1"/>
  <c r="AG2109" i="1"/>
  <c r="AG2079" i="1"/>
  <c r="B2079" i="1" s="1"/>
  <c r="AG2044" i="1"/>
  <c r="AG2013" i="1"/>
  <c r="B2013" i="1" s="1"/>
  <c r="AG1981" i="1"/>
  <c r="B1981" i="1" s="1"/>
  <c r="AG1950" i="1"/>
  <c r="B1950" i="1" s="1"/>
  <c r="AG1919" i="1"/>
  <c r="AC2216" i="1"/>
  <c r="AE2216" i="1" s="1"/>
  <c r="G2216" i="1"/>
  <c r="AG2181" i="1"/>
  <c r="AG2147" i="1"/>
  <c r="B2147" i="1" s="1"/>
  <c r="AG2115" i="1"/>
  <c r="B2115" i="1" s="1"/>
  <c r="AG2084" i="1"/>
  <c r="B2084" i="1" s="1"/>
  <c r="AG2054" i="1"/>
  <c r="AG2019" i="1"/>
  <c r="B2019" i="1" s="1"/>
  <c r="AG1988" i="1"/>
  <c r="AG1957" i="1"/>
  <c r="B1957" i="1" s="1"/>
  <c r="AG1924" i="1"/>
  <c r="AG1892" i="1"/>
  <c r="B1892" i="1" s="1"/>
  <c r="AG2178" i="1"/>
  <c r="AG2149" i="1"/>
  <c r="B2149" i="1" s="1"/>
  <c r="AG2114" i="1"/>
  <c r="AG2083" i="1"/>
  <c r="B2083" i="1" s="1"/>
  <c r="AG2051" i="1"/>
  <c r="AG2017" i="1"/>
  <c r="B2017" i="1" s="1"/>
  <c r="AG1987" i="1"/>
  <c r="AG1956" i="1"/>
  <c r="B1956" i="1" s="1"/>
  <c r="AG1923" i="1"/>
  <c r="AG2209" i="1"/>
  <c r="B2209" i="1" s="1"/>
  <c r="AG2154" i="1"/>
  <c r="AG2122" i="1"/>
  <c r="B2122" i="1" s="1"/>
  <c r="AG2090" i="1"/>
  <c r="B2090" i="1" s="1"/>
  <c r="AG2059" i="1"/>
  <c r="B2059" i="1" s="1"/>
  <c r="AG2027" i="1"/>
  <c r="AG1998" i="1"/>
  <c r="B1998" i="1" s="1"/>
  <c r="AG1962" i="1"/>
  <c r="AG1930" i="1"/>
  <c r="B1930" i="1" s="1"/>
  <c r="AG1897" i="1"/>
  <c r="AG2170" i="1"/>
  <c r="B2170" i="1" s="1"/>
  <c r="AG2136" i="1"/>
  <c r="AG2104" i="1"/>
  <c r="B2104" i="1" s="1"/>
  <c r="AG2072" i="1"/>
  <c r="AG2007" i="1"/>
  <c r="B2007" i="1" s="1"/>
  <c r="AG1976" i="1"/>
  <c r="AG1946" i="1"/>
  <c r="B1946" i="1" s="1"/>
  <c r="AG1912" i="1"/>
  <c r="B1912" i="1" s="1"/>
  <c r="T2212" i="1"/>
  <c r="AF2212" i="1" s="1"/>
  <c r="S2213" i="1"/>
  <c r="U2212" i="1"/>
  <c r="W2212" i="1" s="1"/>
  <c r="AG2191" i="1"/>
  <c r="B2191" i="1" s="1"/>
  <c r="AG2158" i="1"/>
  <c r="B2158" i="1" s="1"/>
  <c r="AG2125" i="1"/>
  <c r="B2125" i="1" s="1"/>
  <c r="AG2094" i="1"/>
  <c r="B2094" i="1" s="1"/>
  <c r="AG2063" i="1"/>
  <c r="B2063" i="1" s="1"/>
  <c r="AG2031" i="1"/>
  <c r="B2031" i="1" s="1"/>
  <c r="AG1999" i="1"/>
  <c r="B1999" i="1" s="1"/>
  <c r="AG1968" i="1"/>
  <c r="B1968" i="1" s="1"/>
  <c r="AG1935" i="1"/>
  <c r="B1935" i="1" s="1"/>
  <c r="AG1906" i="1"/>
  <c r="B1906" i="1" s="1"/>
  <c r="AG2166" i="1"/>
  <c r="B2166" i="1" s="1"/>
  <c r="AG2132" i="1"/>
  <c r="B2132" i="1" s="1"/>
  <c r="AG2100" i="1"/>
  <c r="B2100" i="1" s="1"/>
  <c r="AG2069" i="1"/>
  <c r="AG2040" i="1"/>
  <c r="AG2004" i="1"/>
  <c r="AG1973" i="1"/>
  <c r="AG1940" i="1"/>
  <c r="B1940" i="1" s="1"/>
  <c r="AG1909" i="1"/>
  <c r="B1909" i="1" s="1"/>
  <c r="M2217" i="1"/>
  <c r="N2217" i="1" s="1"/>
  <c r="P2217" i="1"/>
  <c r="Q2217" i="1"/>
  <c r="L2218" i="1"/>
  <c r="AB2237" i="1"/>
  <c r="AG2171" i="1"/>
  <c r="B2171" i="1" s="1"/>
  <c r="AG2139" i="1"/>
  <c r="B2139" i="1" s="1"/>
  <c r="AG2107" i="1"/>
  <c r="B2107" i="1" s="1"/>
  <c r="AG2075" i="1"/>
  <c r="AG2047" i="1"/>
  <c r="B2047" i="1" s="1"/>
  <c r="AG2012" i="1"/>
  <c r="B2012" i="1" s="1"/>
  <c r="AG1979" i="1"/>
  <c r="B1979" i="1" s="1"/>
  <c r="AG1948" i="1"/>
  <c r="B1948" i="1" s="1"/>
  <c r="AG1917" i="1"/>
  <c r="B1917" i="1" s="1"/>
  <c r="AG2204" i="1"/>
  <c r="B2204" i="1" s="1"/>
  <c r="AG2173" i="1"/>
  <c r="B2173" i="1" s="1"/>
  <c r="AG2140" i="1"/>
  <c r="AG2108" i="1"/>
  <c r="B2108" i="1" s="1"/>
  <c r="AG2074" i="1"/>
  <c r="AG2045" i="1"/>
  <c r="B2045" i="1" s="1"/>
  <c r="AG2011" i="1"/>
  <c r="B2011" i="1" s="1"/>
  <c r="AG1980" i="1"/>
  <c r="B1980" i="1" s="1"/>
  <c r="AG1947" i="1"/>
  <c r="AG1914" i="1"/>
  <c r="B1914" i="1" s="1"/>
  <c r="AG2179" i="1"/>
  <c r="B2179" i="1" s="1"/>
  <c r="AG2145" i="1"/>
  <c r="AG2118" i="1"/>
  <c r="B2118" i="1" s="1"/>
  <c r="AG2082" i="1"/>
  <c r="B2082" i="1" s="1"/>
  <c r="AG2049" i="1"/>
  <c r="B2049" i="1" s="1"/>
  <c r="AG2020" i="1"/>
  <c r="B2020" i="1" s="1"/>
  <c r="AG1986" i="1"/>
  <c r="B1986" i="1" s="1"/>
  <c r="AG1953" i="1"/>
  <c r="B1953" i="1" s="1"/>
  <c r="AG1922" i="1"/>
  <c r="B1922" i="1" s="1"/>
  <c r="Z2231" i="1"/>
  <c r="AA2231" i="1" s="1"/>
  <c r="AH2231" i="1" s="1"/>
  <c r="C2232" i="1"/>
  <c r="AJ2232" i="1"/>
  <c r="I2232" i="1"/>
  <c r="H2232" i="1" s="1"/>
  <c r="Y2231" i="1"/>
  <c r="B1990" i="1"/>
  <c r="B2211" i="1"/>
  <c r="O2215" i="1" l="1"/>
  <c r="R2215" i="1" s="1"/>
  <c r="V2215" i="1" s="1"/>
  <c r="AB2238" i="1"/>
  <c r="AG2212" i="1"/>
  <c r="B2212" i="1" s="1"/>
  <c r="Z2232" i="1"/>
  <c r="AA2232" i="1" s="1"/>
  <c r="AH2232" i="1" s="1"/>
  <c r="C2233" i="1"/>
  <c r="AJ2233" i="1"/>
  <c r="I2233" i="1"/>
  <c r="H2233" i="1" s="1"/>
  <c r="Y2232" i="1"/>
  <c r="AC2217" i="1"/>
  <c r="AE2217" i="1" s="1"/>
  <c r="G2217" i="1"/>
  <c r="B2004" i="1"/>
  <c r="B2069" i="1"/>
  <c r="T2213" i="1"/>
  <c r="AF2213" i="1" s="1"/>
  <c r="S2214" i="1"/>
  <c r="U2213" i="1"/>
  <c r="W2213" i="1" s="1"/>
  <c r="F2216" i="1"/>
  <c r="J2216" i="1" s="1"/>
  <c r="B2067" i="1"/>
  <c r="A2234" i="1"/>
  <c r="X2233" i="1"/>
  <c r="K2233" i="1"/>
  <c r="B2093" i="1"/>
  <c r="B2201" i="1"/>
  <c r="E2232" i="1"/>
  <c r="M2218" i="1"/>
  <c r="N2218" i="1" s="1"/>
  <c r="P2218" i="1"/>
  <c r="Q2218" i="1"/>
  <c r="L2219" i="1"/>
  <c r="B1982" i="1"/>
  <c r="B2048" i="1"/>
  <c r="B1951" i="1"/>
  <c r="B1913" i="1"/>
  <c r="B2127" i="1"/>
  <c r="B2145" i="1"/>
  <c r="B1947" i="1"/>
  <c r="B2074" i="1"/>
  <c r="B2140" i="1"/>
  <c r="B2075" i="1"/>
  <c r="B1973" i="1"/>
  <c r="B2040" i="1"/>
  <c r="B1976" i="1"/>
  <c r="B2072" i="1"/>
  <c r="B2136" i="1"/>
  <c r="B1897" i="1"/>
  <c r="B1962" i="1"/>
  <c r="B2027" i="1"/>
  <c r="B2154" i="1"/>
  <c r="B1923" i="1"/>
  <c r="B1987" i="1"/>
  <c r="B2051" i="1"/>
  <c r="B2114" i="1"/>
  <c r="B2178" i="1"/>
  <c r="B1924" i="1"/>
  <c r="B1988" i="1"/>
  <c r="B2054" i="1"/>
  <c r="B2181" i="1"/>
  <c r="B1919" i="1"/>
  <c r="B2044" i="1"/>
  <c r="B2109" i="1"/>
  <c r="B2172" i="1"/>
  <c r="B1943" i="1"/>
  <c r="B2009" i="1"/>
  <c r="B2070" i="1"/>
  <c r="B2135" i="1"/>
  <c r="B2199" i="1"/>
  <c r="B1952" i="1"/>
  <c r="B2016" i="1"/>
  <c r="B2080" i="1"/>
  <c r="B2144" i="1"/>
  <c r="B2207" i="1"/>
  <c r="B1964" i="1"/>
  <c r="B2030" i="1"/>
  <c r="B2095" i="1"/>
  <c r="B2156" i="1"/>
  <c r="B1894" i="1"/>
  <c r="B1959" i="1"/>
  <c r="B2087" i="1"/>
  <c r="B2150" i="1"/>
  <c r="B1918" i="1"/>
  <c r="B1983" i="1"/>
  <c r="B2112" i="1"/>
  <c r="B2175" i="1"/>
  <c r="B1896" i="1"/>
  <c r="B1958" i="1"/>
  <c r="B2152" i="1"/>
  <c r="B2184" i="1"/>
  <c r="B2010" i="1"/>
  <c r="B2077" i="1"/>
  <c r="B2138" i="1"/>
  <c r="B1908" i="1"/>
  <c r="B1971" i="1"/>
  <c r="B2035" i="1"/>
  <c r="B2099" i="1"/>
  <c r="B2164" i="1"/>
  <c r="B1904" i="1"/>
  <c r="B1967" i="1"/>
  <c r="B2033" i="1"/>
  <c r="B2097" i="1"/>
  <c r="B2160" i="1"/>
  <c r="O2216" i="1" l="1"/>
  <c r="R2216" i="1" s="1"/>
  <c r="V2216" i="1" s="1"/>
  <c r="K2234" i="1"/>
  <c r="X2234" i="1"/>
  <c r="A2235" i="1"/>
  <c r="AG2213" i="1"/>
  <c r="F2217" i="1"/>
  <c r="O2217" i="1" s="1"/>
  <c r="R2217" i="1" s="1"/>
  <c r="V2217" i="1" s="1"/>
  <c r="AC2218" i="1"/>
  <c r="AE2218" i="1" s="1"/>
  <c r="G2218" i="1"/>
  <c r="Z2233" i="1"/>
  <c r="AA2233" i="1" s="1"/>
  <c r="AH2233" i="1" s="1"/>
  <c r="C2234" i="1"/>
  <c r="AJ2234" i="1"/>
  <c r="I2234" i="1"/>
  <c r="H2234" i="1" s="1"/>
  <c r="Y2233" i="1"/>
  <c r="T2214" i="1"/>
  <c r="AF2214" i="1" s="1"/>
  <c r="S2215" i="1"/>
  <c r="U2214" i="1"/>
  <c r="W2214" i="1" s="1"/>
  <c r="M2219" i="1"/>
  <c r="N2219" i="1" s="1"/>
  <c r="P2219" i="1"/>
  <c r="Q2219" i="1"/>
  <c r="L2220" i="1"/>
  <c r="E2233" i="1"/>
  <c r="AB2239" i="1"/>
  <c r="J2217" i="1" l="1"/>
  <c r="AG2214" i="1"/>
  <c r="B2214" i="1" s="1"/>
  <c r="X2235" i="1"/>
  <c r="K2235" i="1"/>
  <c r="A2236" i="1"/>
  <c r="T2215" i="1"/>
  <c r="AF2215" i="1" s="1"/>
  <c r="S2216" i="1"/>
  <c r="U2215" i="1"/>
  <c r="W2215" i="1" s="1"/>
  <c r="F2218" i="1"/>
  <c r="J2218" i="1" s="1"/>
  <c r="Y2234" i="1"/>
  <c r="C2235" i="1"/>
  <c r="Z2234" i="1"/>
  <c r="AA2234" i="1" s="1"/>
  <c r="AH2234" i="1" s="1"/>
  <c r="AJ2235" i="1"/>
  <c r="I2235" i="1"/>
  <c r="H2235" i="1" s="1"/>
  <c r="AB2240" i="1"/>
  <c r="M2220" i="1"/>
  <c r="N2220" i="1" s="1"/>
  <c r="P2220" i="1"/>
  <c r="Q2220" i="1"/>
  <c r="L2221" i="1"/>
  <c r="AC2219" i="1"/>
  <c r="AE2219" i="1" s="1"/>
  <c r="G2219" i="1"/>
  <c r="E2234" i="1"/>
  <c r="B2213" i="1"/>
  <c r="O2218" i="1" l="1"/>
  <c r="R2218" i="1" s="1"/>
  <c r="V2218" i="1" s="1"/>
  <c r="X2236" i="1"/>
  <c r="K2236" i="1"/>
  <c r="A2237" i="1"/>
  <c r="E2235" i="1"/>
  <c r="M2221" i="1"/>
  <c r="N2221" i="1" s="1"/>
  <c r="P2221" i="1"/>
  <c r="Q2221" i="1"/>
  <c r="L2222" i="1"/>
  <c r="AG2215" i="1"/>
  <c r="Y2235" i="1"/>
  <c r="C2236" i="1"/>
  <c r="Z2235" i="1"/>
  <c r="AA2235" i="1" s="1"/>
  <c r="AH2235" i="1" s="1"/>
  <c r="AJ2236" i="1"/>
  <c r="I2236" i="1"/>
  <c r="H2236" i="1" s="1"/>
  <c r="AC2220" i="1"/>
  <c r="AE2220" i="1" s="1"/>
  <c r="G2220" i="1"/>
  <c r="F2219" i="1"/>
  <c r="J2219" i="1" s="1"/>
  <c r="AB2241" i="1"/>
  <c r="T2216" i="1"/>
  <c r="AF2216" i="1" s="1"/>
  <c r="S2217" i="1"/>
  <c r="U2216" i="1"/>
  <c r="W2216" i="1" s="1"/>
  <c r="O2219" i="1" l="1"/>
  <c r="R2219" i="1" s="1"/>
  <c r="V2219" i="1" s="1"/>
  <c r="E2236" i="1"/>
  <c r="M2222" i="1"/>
  <c r="N2222" i="1" s="1"/>
  <c r="P2222" i="1"/>
  <c r="Q2222" i="1"/>
  <c r="L2223" i="1"/>
  <c r="K2237" i="1"/>
  <c r="X2237" i="1"/>
  <c r="A2238" i="1"/>
  <c r="T2217" i="1"/>
  <c r="AF2217" i="1" s="1"/>
  <c r="S2218" i="1"/>
  <c r="U2217" i="1"/>
  <c r="W2217" i="1" s="1"/>
  <c r="AB2242" i="1"/>
  <c r="AG2216" i="1"/>
  <c r="F2220" i="1"/>
  <c r="O2220" i="1" s="1"/>
  <c r="R2220" i="1" s="1"/>
  <c r="V2220" i="1" s="1"/>
  <c r="B2215" i="1"/>
  <c r="AC2221" i="1"/>
  <c r="AE2221" i="1" s="1"/>
  <c r="G2221" i="1"/>
  <c r="Y2236" i="1"/>
  <c r="C2237" i="1"/>
  <c r="AJ2237" i="1"/>
  <c r="Z2236" i="1"/>
  <c r="AA2236" i="1" s="1"/>
  <c r="AH2236" i="1" s="1"/>
  <c r="I2237" i="1"/>
  <c r="H2237" i="1" s="1"/>
  <c r="F2221" i="1" l="1"/>
  <c r="O2221" i="1" s="1"/>
  <c r="R2221" i="1" s="1"/>
  <c r="V2221" i="1" s="1"/>
  <c r="J2220" i="1"/>
  <c r="AB2243" i="1"/>
  <c r="T2218" i="1"/>
  <c r="AF2218" i="1" s="1"/>
  <c r="S2219" i="1"/>
  <c r="U2218" i="1"/>
  <c r="W2218" i="1" s="1"/>
  <c r="AC2222" i="1"/>
  <c r="AE2222" i="1" s="1"/>
  <c r="G2222" i="1"/>
  <c r="E2237" i="1"/>
  <c r="X2238" i="1"/>
  <c r="A2239" i="1"/>
  <c r="K2238" i="1"/>
  <c r="B2216" i="1"/>
  <c r="AG2217" i="1"/>
  <c r="Z2237" i="1"/>
  <c r="AA2237" i="1" s="1"/>
  <c r="AH2237" i="1" s="1"/>
  <c r="C2238" i="1"/>
  <c r="AJ2238" i="1"/>
  <c r="Y2237" i="1"/>
  <c r="I2238" i="1"/>
  <c r="H2238" i="1" s="1"/>
  <c r="M2223" i="1"/>
  <c r="N2223" i="1" s="1"/>
  <c r="P2223" i="1"/>
  <c r="Q2223" i="1"/>
  <c r="L2224" i="1"/>
  <c r="AC2223" i="1" l="1"/>
  <c r="AE2223" i="1" s="1"/>
  <c r="G2223" i="1"/>
  <c r="Z2238" i="1"/>
  <c r="AA2238" i="1" s="1"/>
  <c r="AH2238" i="1" s="1"/>
  <c r="C2239" i="1"/>
  <c r="AJ2239" i="1"/>
  <c r="Y2238" i="1"/>
  <c r="I2239" i="1"/>
  <c r="H2239" i="1" s="1"/>
  <c r="F2222" i="1"/>
  <c r="J2222" i="1" s="1"/>
  <c r="J2221" i="1"/>
  <c r="M2224" i="1"/>
  <c r="N2224" i="1" s="1"/>
  <c r="P2224" i="1"/>
  <c r="Q2224" i="1"/>
  <c r="L2225" i="1"/>
  <c r="E2238" i="1"/>
  <c r="AG2218" i="1"/>
  <c r="B2218" i="1" s="1"/>
  <c r="AB2244" i="1"/>
  <c r="T2219" i="1"/>
  <c r="AF2219" i="1" s="1"/>
  <c r="S2220" i="1"/>
  <c r="U2219" i="1"/>
  <c r="W2219" i="1" s="1"/>
  <c r="B2217" i="1"/>
  <c r="A2240" i="1"/>
  <c r="X2239" i="1"/>
  <c r="K2239" i="1"/>
  <c r="O2222" i="1" l="1"/>
  <c r="R2222" i="1" s="1"/>
  <c r="V2222" i="1" s="1"/>
  <c r="Z2239" i="1"/>
  <c r="AA2239" i="1" s="1"/>
  <c r="AH2239" i="1" s="1"/>
  <c r="C2240" i="1"/>
  <c r="AJ2240" i="1"/>
  <c r="I2240" i="1"/>
  <c r="H2240" i="1" s="1"/>
  <c r="Y2239" i="1"/>
  <c r="AG2219" i="1"/>
  <c r="AC2224" i="1"/>
  <c r="AE2224" i="1" s="1"/>
  <c r="G2224" i="1"/>
  <c r="F2223" i="1"/>
  <c r="J2223" i="1" s="1"/>
  <c r="A2241" i="1"/>
  <c r="X2240" i="1"/>
  <c r="K2240" i="1"/>
  <c r="M2225" i="1"/>
  <c r="N2225" i="1" s="1"/>
  <c r="P2225" i="1"/>
  <c r="Q2225" i="1"/>
  <c r="L2226" i="1"/>
  <c r="E2239" i="1"/>
  <c r="T2220" i="1"/>
  <c r="AF2220" i="1" s="1"/>
  <c r="S2221" i="1"/>
  <c r="U2220" i="1"/>
  <c r="W2220" i="1" s="1"/>
  <c r="AB2245" i="1"/>
  <c r="O2223" i="1" l="1"/>
  <c r="R2223" i="1" s="1"/>
  <c r="V2223" i="1" s="1"/>
  <c r="T2221" i="1"/>
  <c r="AF2221" i="1" s="1"/>
  <c r="S2222" i="1"/>
  <c r="U2221" i="1"/>
  <c r="W2221" i="1" s="1"/>
  <c r="X2241" i="1"/>
  <c r="K2241" i="1"/>
  <c r="A2242" i="1"/>
  <c r="F2224" i="1"/>
  <c r="J2224" i="1" s="1"/>
  <c r="AB2246" i="1"/>
  <c r="AG2220" i="1"/>
  <c r="B2220" i="1" s="1"/>
  <c r="E2240" i="1"/>
  <c r="AC2225" i="1"/>
  <c r="AE2225" i="1" s="1"/>
  <c r="G2225" i="1"/>
  <c r="M2226" i="1"/>
  <c r="N2226" i="1" s="1"/>
  <c r="P2226" i="1"/>
  <c r="Q2226" i="1"/>
  <c r="L2227" i="1"/>
  <c r="I2241" i="1"/>
  <c r="H2241" i="1" s="1"/>
  <c r="Y2240" i="1"/>
  <c r="AJ2241" i="1"/>
  <c r="Z2240" i="1"/>
  <c r="AA2240" i="1" s="1"/>
  <c r="AH2240" i="1" s="1"/>
  <c r="C2241" i="1"/>
  <c r="B2219" i="1"/>
  <c r="O2224" i="1" l="1"/>
  <c r="R2224" i="1" s="1"/>
  <c r="V2224" i="1" s="1"/>
  <c r="AC2226" i="1"/>
  <c r="AE2226" i="1" s="1"/>
  <c r="G2226" i="1"/>
  <c r="X2242" i="1"/>
  <c r="K2242" i="1"/>
  <c r="A2243" i="1"/>
  <c r="AG2221" i="1"/>
  <c r="E2241" i="1"/>
  <c r="M2227" i="1"/>
  <c r="N2227" i="1" s="1"/>
  <c r="P2227" i="1"/>
  <c r="Q2227" i="1"/>
  <c r="L2228" i="1"/>
  <c r="F2225" i="1"/>
  <c r="O2225" i="1" s="1"/>
  <c r="R2225" i="1" s="1"/>
  <c r="V2225" i="1" s="1"/>
  <c r="T2222" i="1"/>
  <c r="AF2222" i="1" s="1"/>
  <c r="S2223" i="1"/>
  <c r="U2222" i="1"/>
  <c r="W2222" i="1" s="1"/>
  <c r="AB2247" i="1"/>
  <c r="Y2241" i="1"/>
  <c r="C2242" i="1"/>
  <c r="Z2241" i="1"/>
  <c r="AA2241" i="1" s="1"/>
  <c r="AH2241" i="1" s="1"/>
  <c r="AJ2242" i="1"/>
  <c r="I2242" i="1"/>
  <c r="H2242" i="1" s="1"/>
  <c r="AG2222" i="1" l="1"/>
  <c r="B2222" i="1" s="1"/>
  <c r="AB2248" i="1"/>
  <c r="T2223" i="1"/>
  <c r="AF2223" i="1" s="1"/>
  <c r="S2224" i="1"/>
  <c r="U2223" i="1"/>
  <c r="W2223" i="1" s="1"/>
  <c r="M2228" i="1"/>
  <c r="N2228" i="1" s="1"/>
  <c r="L2229" i="1"/>
  <c r="Z2242" i="1"/>
  <c r="AA2242" i="1" s="1"/>
  <c r="AH2242" i="1" s="1"/>
  <c r="I2243" i="1"/>
  <c r="H2243" i="1" s="1"/>
  <c r="C2243" i="1"/>
  <c r="Y2242" i="1"/>
  <c r="AJ2243" i="1"/>
  <c r="E2242" i="1"/>
  <c r="J2225" i="1"/>
  <c r="X2243" i="1"/>
  <c r="K2243" i="1"/>
  <c r="A2244" i="1"/>
  <c r="F2226" i="1"/>
  <c r="J2226" i="1" s="1"/>
  <c r="AC2227" i="1"/>
  <c r="AE2227" i="1" s="1"/>
  <c r="G2227" i="1"/>
  <c r="B2221" i="1"/>
  <c r="AJ2244" i="1" l="1"/>
  <c r="I2244" i="1"/>
  <c r="H2244" i="1" s="1"/>
  <c r="Y2243" i="1"/>
  <c r="Z2243" i="1"/>
  <c r="AA2243" i="1" s="1"/>
  <c r="AH2243" i="1" s="1"/>
  <c r="C2244" i="1"/>
  <c r="A2245" i="1"/>
  <c r="X2244" i="1"/>
  <c r="K2244" i="1"/>
  <c r="E2243" i="1"/>
  <c r="M2229" i="1"/>
  <c r="N2229" i="1" s="1"/>
  <c r="L2230" i="1"/>
  <c r="AG2223" i="1"/>
  <c r="B2223" i="1" s="1"/>
  <c r="AB2249" i="1"/>
  <c r="O2226" i="1"/>
  <c r="R2226" i="1" s="1"/>
  <c r="V2226" i="1" s="1"/>
  <c r="T2224" i="1"/>
  <c r="AF2224" i="1" s="1"/>
  <c r="S2225" i="1"/>
  <c r="U2224" i="1"/>
  <c r="W2224" i="1" s="1"/>
  <c r="F2227" i="1"/>
  <c r="O2227" i="1" s="1"/>
  <c r="AC2228" i="1"/>
  <c r="AE2228" i="1" s="1"/>
  <c r="G2228" i="1"/>
  <c r="R2227" i="1" l="1"/>
  <c r="V2227" i="1" s="1"/>
  <c r="P2228" i="1"/>
  <c r="F2228" i="1"/>
  <c r="O2228" i="1" s="1"/>
  <c r="J2227" i="1"/>
  <c r="T2225" i="1"/>
  <c r="AF2225" i="1" s="1"/>
  <c r="S2226" i="1"/>
  <c r="U2225" i="1"/>
  <c r="W2225" i="1" s="1"/>
  <c r="Y2244" i="1"/>
  <c r="I2245" i="1"/>
  <c r="H2245" i="1" s="1"/>
  <c r="Z2244" i="1"/>
  <c r="AA2244" i="1" s="1"/>
  <c r="AH2244" i="1" s="1"/>
  <c r="AJ2245" i="1"/>
  <c r="C2245" i="1"/>
  <c r="E2244" i="1"/>
  <c r="AC2229" i="1"/>
  <c r="AE2229" i="1" s="1"/>
  <c r="G2229" i="1"/>
  <c r="AG2224" i="1"/>
  <c r="B2224" i="1" s="1"/>
  <c r="AB2250" i="1"/>
  <c r="M2230" i="1"/>
  <c r="N2230" i="1" s="1"/>
  <c r="L2231" i="1"/>
  <c r="K2245" i="1"/>
  <c r="X2245" i="1"/>
  <c r="A2246" i="1"/>
  <c r="Z2245" i="1" l="1"/>
  <c r="AA2245" i="1" s="1"/>
  <c r="AH2245" i="1" s="1"/>
  <c r="AJ2246" i="1"/>
  <c r="I2246" i="1"/>
  <c r="H2246" i="1" s="1"/>
  <c r="Y2245" i="1"/>
  <c r="C2246" i="1"/>
  <c r="M2231" i="1"/>
  <c r="N2231" i="1" s="1"/>
  <c r="L2232" i="1"/>
  <c r="T2226" i="1"/>
  <c r="AF2226" i="1" s="1"/>
  <c r="S2227" i="1"/>
  <c r="U2226" i="1"/>
  <c r="W2226" i="1" s="1"/>
  <c r="J2228" i="1"/>
  <c r="K2246" i="1"/>
  <c r="X2246" i="1"/>
  <c r="A2247" i="1"/>
  <c r="AB2251" i="1"/>
  <c r="F2229" i="1"/>
  <c r="J2229" i="1" s="1"/>
  <c r="Q2228" i="1"/>
  <c r="Q2229" i="1" s="1"/>
  <c r="Q2230" i="1" s="1"/>
  <c r="Q2231" i="1" s="1"/>
  <c r="P2229" i="1"/>
  <c r="P2230" i="1" s="1"/>
  <c r="P2231" i="1" s="1"/>
  <c r="AC2230" i="1"/>
  <c r="AE2230" i="1" s="1"/>
  <c r="G2230" i="1"/>
  <c r="E2245" i="1"/>
  <c r="AG2225" i="1"/>
  <c r="B2225" i="1" s="1"/>
  <c r="O2229" i="1" l="1"/>
  <c r="R2229" i="1" s="1"/>
  <c r="V2229" i="1" s="1"/>
  <c r="T2227" i="1"/>
  <c r="S2228" i="1"/>
  <c r="U2227" i="1"/>
  <c r="W2227" i="1" s="1"/>
  <c r="AB2252" i="1"/>
  <c r="M2232" i="1"/>
  <c r="N2232" i="1" s="1"/>
  <c r="P2232" i="1"/>
  <c r="Q2232" i="1"/>
  <c r="L2233" i="1"/>
  <c r="F2230" i="1"/>
  <c r="J2230" i="1" s="1"/>
  <c r="K2247" i="1"/>
  <c r="A2248" i="1"/>
  <c r="X2247" i="1"/>
  <c r="Z2246" i="1"/>
  <c r="AA2246" i="1" s="1"/>
  <c r="AH2246" i="1" s="1"/>
  <c r="C2247" i="1"/>
  <c r="AJ2247" i="1"/>
  <c r="I2247" i="1"/>
  <c r="H2247" i="1" s="1"/>
  <c r="Y2246" i="1"/>
  <c r="AG2226" i="1"/>
  <c r="B2226" i="1" s="1"/>
  <c r="E2246" i="1"/>
  <c r="AC2231" i="1"/>
  <c r="AE2231" i="1" s="1"/>
  <c r="G2231" i="1"/>
  <c r="R2228" i="1"/>
  <c r="V2228" i="1" s="1"/>
  <c r="O2230" i="1" l="1"/>
  <c r="R2230" i="1" s="1"/>
  <c r="V2230" i="1" s="1"/>
  <c r="AC2232" i="1"/>
  <c r="AE2232" i="1" s="1"/>
  <c r="G2232" i="1"/>
  <c r="F2231" i="1"/>
  <c r="J2231" i="1" s="1"/>
  <c r="E2247" i="1"/>
  <c r="M2233" i="1"/>
  <c r="N2233" i="1" s="1"/>
  <c r="P2233" i="1"/>
  <c r="Q2233" i="1"/>
  <c r="L2234" i="1"/>
  <c r="AG2227" i="1"/>
  <c r="B2227" i="1" s="1"/>
  <c r="U2228" i="1"/>
  <c r="W2228" i="1" s="1"/>
  <c r="T2228" i="1"/>
  <c r="AF2228" i="1" s="1"/>
  <c r="S2229" i="1"/>
  <c r="A2249" i="1"/>
  <c r="X2248" i="1"/>
  <c r="K2248" i="1"/>
  <c r="AJ2248" i="1"/>
  <c r="Y2247" i="1"/>
  <c r="I2248" i="1"/>
  <c r="H2248" i="1" s="1"/>
  <c r="Z2247" i="1"/>
  <c r="AA2247" i="1" s="1"/>
  <c r="AH2247" i="1" s="1"/>
  <c r="C2248" i="1"/>
  <c r="AB2253" i="1"/>
  <c r="AF2227" i="1"/>
  <c r="AA2227" i="1"/>
  <c r="O2231" i="1" l="1"/>
  <c r="R2231" i="1" s="1"/>
  <c r="V2231" i="1" s="1"/>
  <c r="AJ2249" i="1"/>
  <c r="Z2248" i="1"/>
  <c r="AA2248" i="1" s="1"/>
  <c r="AH2248" i="1" s="1"/>
  <c r="I2249" i="1"/>
  <c r="H2249" i="1" s="1"/>
  <c r="C2249" i="1"/>
  <c r="Y2248" i="1"/>
  <c r="U2229" i="1"/>
  <c r="W2229" i="1" s="1"/>
  <c r="T2229" i="1"/>
  <c r="AF2229" i="1" s="1"/>
  <c r="S2230" i="1"/>
  <c r="E2248" i="1"/>
  <c r="X2249" i="1"/>
  <c r="K2249" i="1"/>
  <c r="A2250" i="1"/>
  <c r="AC2233" i="1"/>
  <c r="AE2233" i="1" s="1"/>
  <c r="G2233" i="1"/>
  <c r="F2232" i="1"/>
  <c r="O2232" i="1" s="1"/>
  <c r="R2232" i="1" s="1"/>
  <c r="V2232" i="1" s="1"/>
  <c r="AB2254" i="1"/>
  <c r="AG2228" i="1"/>
  <c r="AH2227" i="1"/>
  <c r="M2234" i="1"/>
  <c r="N2234" i="1" s="1"/>
  <c r="P2234" i="1"/>
  <c r="Q2234" i="1"/>
  <c r="L2235" i="1"/>
  <c r="J2232" i="1" l="1"/>
  <c r="AG2229" i="1"/>
  <c r="AB2255" i="1"/>
  <c r="U2230" i="1"/>
  <c r="W2230" i="1" s="1"/>
  <c r="T2230" i="1"/>
  <c r="AF2230" i="1" s="1"/>
  <c r="S2231" i="1"/>
  <c r="AC2234" i="1"/>
  <c r="AE2234" i="1" s="1"/>
  <c r="G2234" i="1"/>
  <c r="M2235" i="1"/>
  <c r="N2235" i="1" s="1"/>
  <c r="P2235" i="1"/>
  <c r="Q2235" i="1"/>
  <c r="L2236" i="1"/>
  <c r="K2250" i="1"/>
  <c r="A2251" i="1"/>
  <c r="X2250" i="1"/>
  <c r="B2228" i="1"/>
  <c r="F2233" i="1"/>
  <c r="O2233" i="1" s="1"/>
  <c r="R2233" i="1" s="1"/>
  <c r="V2233" i="1" s="1"/>
  <c r="I2250" i="1"/>
  <c r="H2250" i="1" s="1"/>
  <c r="Y2249" i="1"/>
  <c r="C2250" i="1"/>
  <c r="AJ2250" i="1"/>
  <c r="Z2249" i="1"/>
  <c r="AA2249" i="1" s="1"/>
  <c r="AH2249" i="1" s="1"/>
  <c r="E2249" i="1"/>
  <c r="J2233" i="1" l="1"/>
  <c r="AC2235" i="1"/>
  <c r="AE2235" i="1" s="1"/>
  <c r="G2235" i="1"/>
  <c r="U2231" i="1"/>
  <c r="W2231" i="1" s="1"/>
  <c r="T2231" i="1"/>
  <c r="AF2231" i="1" s="1"/>
  <c r="S2232" i="1"/>
  <c r="AB2256" i="1"/>
  <c r="E2250" i="1"/>
  <c r="I2251" i="1"/>
  <c r="H2251" i="1" s="1"/>
  <c r="Y2250" i="1"/>
  <c r="Z2250" i="1"/>
  <c r="AA2250" i="1" s="1"/>
  <c r="AH2250" i="1" s="1"/>
  <c r="C2251" i="1"/>
  <c r="AJ2251" i="1"/>
  <c r="M2236" i="1"/>
  <c r="N2236" i="1" s="1"/>
  <c r="P2236" i="1"/>
  <c r="Q2236" i="1"/>
  <c r="L2237" i="1"/>
  <c r="K2251" i="1"/>
  <c r="A2252" i="1"/>
  <c r="X2251" i="1"/>
  <c r="F2234" i="1"/>
  <c r="O2234" i="1" s="1"/>
  <c r="R2234" i="1" s="1"/>
  <c r="V2234" i="1" s="1"/>
  <c r="AG2230" i="1"/>
  <c r="B2230" i="1" s="1"/>
  <c r="B2229" i="1"/>
  <c r="J2234" i="1" l="1"/>
  <c r="AG2231" i="1"/>
  <c r="B2231" i="1" s="1"/>
  <c r="K2252" i="1"/>
  <c r="A2253" i="1"/>
  <c r="X2252" i="1"/>
  <c r="E2251" i="1"/>
  <c r="AB2257" i="1"/>
  <c r="F2235" i="1"/>
  <c r="J2235" i="1" s="1"/>
  <c r="AC2236" i="1"/>
  <c r="AE2236" i="1" s="1"/>
  <c r="G2236" i="1"/>
  <c r="U2232" i="1"/>
  <c r="W2232" i="1" s="1"/>
  <c r="T2232" i="1"/>
  <c r="AF2232" i="1" s="1"/>
  <c r="S2233" i="1"/>
  <c r="AJ2252" i="1"/>
  <c r="Y2251" i="1"/>
  <c r="I2252" i="1"/>
  <c r="H2252" i="1" s="1"/>
  <c r="C2252" i="1"/>
  <c r="Z2251" i="1"/>
  <c r="AA2251" i="1" s="1"/>
  <c r="AH2251" i="1" s="1"/>
  <c r="M2237" i="1"/>
  <c r="N2237" i="1" s="1"/>
  <c r="P2237" i="1"/>
  <c r="Q2237" i="1"/>
  <c r="L2238" i="1"/>
  <c r="O2235" i="1" l="1"/>
  <c r="R2235" i="1" s="1"/>
  <c r="V2235" i="1" s="1"/>
  <c r="AB2258" i="1"/>
  <c r="AC2237" i="1"/>
  <c r="AE2237" i="1" s="1"/>
  <c r="G2237" i="1"/>
  <c r="F2236" i="1"/>
  <c r="O2236" i="1" s="1"/>
  <c r="R2236" i="1" s="1"/>
  <c r="V2236" i="1" s="1"/>
  <c r="AG2232" i="1"/>
  <c r="Y2252" i="1"/>
  <c r="C2253" i="1"/>
  <c r="Z2252" i="1"/>
  <c r="AA2252" i="1" s="1"/>
  <c r="AH2252" i="1" s="1"/>
  <c r="AJ2253" i="1"/>
  <c r="I2253" i="1"/>
  <c r="H2253" i="1" s="1"/>
  <c r="A2254" i="1"/>
  <c r="X2253" i="1"/>
  <c r="K2253" i="1"/>
  <c r="M2238" i="1"/>
  <c r="N2238" i="1" s="1"/>
  <c r="P2238" i="1"/>
  <c r="Q2238" i="1"/>
  <c r="L2239" i="1"/>
  <c r="E2252" i="1"/>
  <c r="U2233" i="1"/>
  <c r="W2233" i="1" s="1"/>
  <c r="T2233" i="1"/>
  <c r="AF2233" i="1" s="1"/>
  <c r="S2234" i="1"/>
  <c r="J2236" i="1" l="1"/>
  <c r="AG2233" i="1"/>
  <c r="B2233" i="1" s="1"/>
  <c r="M2239" i="1"/>
  <c r="N2239" i="1" s="1"/>
  <c r="P2239" i="1"/>
  <c r="Q2239" i="1"/>
  <c r="L2240" i="1"/>
  <c r="B2232" i="1"/>
  <c r="Z2253" i="1"/>
  <c r="AA2253" i="1" s="1"/>
  <c r="AH2253" i="1" s="1"/>
  <c r="I2254" i="1"/>
  <c r="H2254" i="1" s="1"/>
  <c r="Y2253" i="1"/>
  <c r="C2254" i="1"/>
  <c r="AJ2254" i="1"/>
  <c r="AB2259" i="1"/>
  <c r="E2253" i="1"/>
  <c r="U2234" i="1"/>
  <c r="W2234" i="1" s="1"/>
  <c r="T2234" i="1"/>
  <c r="AF2234" i="1" s="1"/>
  <c r="S2235" i="1"/>
  <c r="AC2238" i="1"/>
  <c r="AE2238" i="1" s="1"/>
  <c r="G2238" i="1"/>
  <c r="K2254" i="1"/>
  <c r="X2254" i="1"/>
  <c r="A2255" i="1"/>
  <c r="F2237" i="1"/>
  <c r="O2237" i="1" s="1"/>
  <c r="R2237" i="1" s="1"/>
  <c r="V2237" i="1" s="1"/>
  <c r="AC2239" i="1" l="1"/>
  <c r="AE2239" i="1" s="1"/>
  <c r="G2239" i="1"/>
  <c r="F2238" i="1"/>
  <c r="O2238" i="1" s="1"/>
  <c r="R2238" i="1" s="1"/>
  <c r="V2238" i="1" s="1"/>
  <c r="M2240" i="1"/>
  <c r="N2240" i="1" s="1"/>
  <c r="P2240" i="1"/>
  <c r="Q2240" i="1"/>
  <c r="L2241" i="1"/>
  <c r="AB2260" i="1"/>
  <c r="E2254" i="1"/>
  <c r="U2235" i="1"/>
  <c r="W2235" i="1" s="1"/>
  <c r="T2235" i="1"/>
  <c r="AF2235" i="1" s="1"/>
  <c r="S2236" i="1"/>
  <c r="J2237" i="1"/>
  <c r="K2255" i="1"/>
  <c r="A2256" i="1"/>
  <c r="X2255" i="1"/>
  <c r="Y2254" i="1"/>
  <c r="I2255" i="1"/>
  <c r="H2255" i="1" s="1"/>
  <c r="Z2254" i="1"/>
  <c r="AA2254" i="1" s="1"/>
  <c r="AH2254" i="1" s="1"/>
  <c r="C2255" i="1"/>
  <c r="AJ2255" i="1"/>
  <c r="AG2234" i="1"/>
  <c r="B2234" i="1" s="1"/>
  <c r="J2238" i="1" l="1"/>
  <c r="M2241" i="1"/>
  <c r="N2241" i="1" s="1"/>
  <c r="P2241" i="1"/>
  <c r="Q2241" i="1"/>
  <c r="L2242" i="1"/>
  <c r="F2239" i="1"/>
  <c r="O2239" i="1" s="1"/>
  <c r="R2239" i="1" s="1"/>
  <c r="V2239" i="1" s="1"/>
  <c r="E2255" i="1"/>
  <c r="AG2235" i="1"/>
  <c r="B2235" i="1" s="1"/>
  <c r="Z2255" i="1"/>
  <c r="Y2255" i="1"/>
  <c r="C2256" i="1"/>
  <c r="AJ2256" i="1"/>
  <c r="I2256" i="1"/>
  <c r="H2256" i="1" s="1"/>
  <c r="K2256" i="1"/>
  <c r="X2256" i="1"/>
  <c r="A2257" i="1"/>
  <c r="U2236" i="1"/>
  <c r="W2236" i="1" s="1"/>
  <c r="T2236" i="1"/>
  <c r="AF2236" i="1" s="1"/>
  <c r="S2237" i="1"/>
  <c r="AB2261" i="1"/>
  <c r="AC2240" i="1"/>
  <c r="AE2240" i="1" s="1"/>
  <c r="G2240" i="1"/>
  <c r="J2239" i="1" l="1"/>
  <c r="A2258" i="1"/>
  <c r="X2257" i="1"/>
  <c r="K2257" i="1"/>
  <c r="U2237" i="1"/>
  <c r="W2237" i="1" s="1"/>
  <c r="T2237" i="1"/>
  <c r="AF2237" i="1" s="1"/>
  <c r="S2238" i="1"/>
  <c r="F2240" i="1"/>
  <c r="O2240" i="1" s="1"/>
  <c r="R2240" i="1" s="1"/>
  <c r="V2240" i="1" s="1"/>
  <c r="Y2256" i="1"/>
  <c r="Z2256" i="1"/>
  <c r="AA2256" i="1" s="1"/>
  <c r="AH2256" i="1" s="1"/>
  <c r="C2257" i="1"/>
  <c r="AJ2257" i="1"/>
  <c r="I2257" i="1"/>
  <c r="H2257" i="1" s="1"/>
  <c r="M2242" i="1"/>
  <c r="N2242" i="1" s="1"/>
  <c r="P2242" i="1"/>
  <c r="Q2242" i="1"/>
  <c r="L2243" i="1"/>
  <c r="AC2241" i="1"/>
  <c r="AE2241" i="1" s="1"/>
  <c r="G2241" i="1"/>
  <c r="AB2262" i="1"/>
  <c r="AG2236" i="1"/>
  <c r="B2236" i="1" s="1"/>
  <c r="J2240" i="1" l="1"/>
  <c r="Z2257" i="1"/>
  <c r="AA2257" i="1" s="1"/>
  <c r="AH2257" i="1" s="1"/>
  <c r="C2258" i="1"/>
  <c r="AJ2258" i="1"/>
  <c r="I2258" i="1"/>
  <c r="H2258" i="1" s="1"/>
  <c r="Y2257" i="1"/>
  <c r="F2241" i="1"/>
  <c r="J2241" i="1" s="1"/>
  <c r="AG2237" i="1"/>
  <c r="B2237" i="1" s="1"/>
  <c r="AC2242" i="1"/>
  <c r="AE2242" i="1" s="1"/>
  <c r="G2242" i="1"/>
  <c r="A2259" i="1"/>
  <c r="X2258" i="1"/>
  <c r="K2258" i="1"/>
  <c r="AB2263" i="1"/>
  <c r="M2243" i="1"/>
  <c r="N2243" i="1" s="1"/>
  <c r="P2243" i="1"/>
  <c r="Q2243" i="1"/>
  <c r="L2244" i="1"/>
  <c r="U2238" i="1"/>
  <c r="W2238" i="1" s="1"/>
  <c r="T2238" i="1"/>
  <c r="AF2238" i="1" s="1"/>
  <c r="S2239" i="1"/>
  <c r="O2241" i="1" l="1"/>
  <c r="R2241" i="1" s="1"/>
  <c r="V2241" i="1" s="1"/>
  <c r="AC2243" i="1"/>
  <c r="AE2243" i="1" s="1"/>
  <c r="G2243" i="1"/>
  <c r="AB2264" i="1"/>
  <c r="M2244" i="1"/>
  <c r="N2244" i="1" s="1"/>
  <c r="P2244" i="1"/>
  <c r="Q2244" i="1"/>
  <c r="L2245" i="1"/>
  <c r="U2239" i="1"/>
  <c r="W2239" i="1" s="1"/>
  <c r="T2239" i="1"/>
  <c r="AF2239" i="1" s="1"/>
  <c r="S2240" i="1"/>
  <c r="AJ2259" i="1"/>
  <c r="Y2258" i="1"/>
  <c r="I2259" i="1"/>
  <c r="H2259" i="1" s="1"/>
  <c r="Z2258" i="1"/>
  <c r="AA2258" i="1" s="1"/>
  <c r="AH2258" i="1" s="1"/>
  <c r="C2259" i="1"/>
  <c r="AG2238" i="1"/>
  <c r="B2238" i="1" s="1"/>
  <c r="X2259" i="1"/>
  <c r="K2259" i="1"/>
  <c r="A2260" i="1"/>
  <c r="F2242" i="1"/>
  <c r="J2242" i="1" s="1"/>
  <c r="O2242" i="1" l="1"/>
  <c r="R2242" i="1" s="1"/>
  <c r="V2242" i="1" s="1"/>
  <c r="AC2244" i="1"/>
  <c r="AE2244" i="1" s="1"/>
  <c r="G2244" i="1"/>
  <c r="I2260" i="1"/>
  <c r="H2260" i="1" s="1"/>
  <c r="Z2259" i="1"/>
  <c r="AA2259" i="1" s="1"/>
  <c r="AH2259" i="1" s="1"/>
  <c r="C2260" i="1"/>
  <c r="Y2259" i="1"/>
  <c r="AJ2260" i="1"/>
  <c r="AG2239" i="1"/>
  <c r="M2245" i="1"/>
  <c r="N2245" i="1" s="1"/>
  <c r="P2245" i="1"/>
  <c r="Q2245" i="1"/>
  <c r="L2246" i="1"/>
  <c r="F2243" i="1"/>
  <c r="J2243" i="1" s="1"/>
  <c r="AB2265" i="1"/>
  <c r="K2260" i="1"/>
  <c r="A2261" i="1"/>
  <c r="X2260" i="1"/>
  <c r="U2240" i="1"/>
  <c r="W2240" i="1" s="1"/>
  <c r="T2240" i="1"/>
  <c r="AF2240" i="1" s="1"/>
  <c r="S2241" i="1"/>
  <c r="O2243" i="1" l="1"/>
  <c r="R2243" i="1" s="1"/>
  <c r="V2243" i="1" s="1"/>
  <c r="Y2260" i="1"/>
  <c r="C2261" i="1"/>
  <c r="Z2260" i="1"/>
  <c r="AA2260" i="1" s="1"/>
  <c r="AH2260" i="1" s="1"/>
  <c r="AJ2261" i="1"/>
  <c r="I2261" i="1"/>
  <c r="H2261" i="1" s="1"/>
  <c r="AB2266" i="1"/>
  <c r="U2241" i="1"/>
  <c r="W2241" i="1" s="1"/>
  <c r="T2241" i="1"/>
  <c r="AF2241" i="1" s="1"/>
  <c r="S2242" i="1"/>
  <c r="M2246" i="1"/>
  <c r="N2246" i="1" s="1"/>
  <c r="P2246" i="1"/>
  <c r="Q2246" i="1"/>
  <c r="L2247" i="1"/>
  <c r="F2244" i="1"/>
  <c r="J2244" i="1" s="1"/>
  <c r="K2261" i="1"/>
  <c r="A2262" i="1"/>
  <c r="X2261" i="1"/>
  <c r="AG2240" i="1"/>
  <c r="AC2245" i="1"/>
  <c r="AE2245" i="1" s="1"/>
  <c r="G2245" i="1"/>
  <c r="B2239" i="1"/>
  <c r="O2244" i="1" l="1"/>
  <c r="R2244" i="1" s="1"/>
  <c r="V2244" i="1" s="1"/>
  <c r="AC2246" i="1"/>
  <c r="AE2246" i="1" s="1"/>
  <c r="G2246" i="1"/>
  <c r="U2242" i="1"/>
  <c r="W2242" i="1" s="1"/>
  <c r="T2242" i="1"/>
  <c r="AF2242" i="1" s="1"/>
  <c r="S2243" i="1"/>
  <c r="X2262" i="1"/>
  <c r="K2262" i="1"/>
  <c r="A2263" i="1"/>
  <c r="Y2261" i="1"/>
  <c r="C2262" i="1"/>
  <c r="AJ2262" i="1"/>
  <c r="Z2261" i="1"/>
  <c r="AA2261" i="1" s="1"/>
  <c r="AH2261" i="1" s="1"/>
  <c r="I2262" i="1"/>
  <c r="H2262" i="1" s="1"/>
  <c r="M2247" i="1"/>
  <c r="N2247" i="1" s="1"/>
  <c r="P2247" i="1"/>
  <c r="Q2247" i="1"/>
  <c r="L2248" i="1"/>
  <c r="F2245" i="1"/>
  <c r="J2245" i="1" s="1"/>
  <c r="B2240" i="1"/>
  <c r="AG2241" i="1"/>
  <c r="AB2267" i="1"/>
  <c r="O2245" i="1" l="1"/>
  <c r="R2245" i="1" s="1"/>
  <c r="V2245" i="1" s="1"/>
  <c r="AB2268" i="1"/>
  <c r="Z2262" i="1"/>
  <c r="AA2262" i="1" s="1"/>
  <c r="AH2262" i="1" s="1"/>
  <c r="C2263" i="1"/>
  <c r="AJ2263" i="1"/>
  <c r="I2263" i="1"/>
  <c r="H2263" i="1" s="1"/>
  <c r="Y2262" i="1"/>
  <c r="X2263" i="1"/>
  <c r="K2263" i="1"/>
  <c r="A2264" i="1"/>
  <c r="AC2247" i="1"/>
  <c r="AE2247" i="1" s="1"/>
  <c r="G2247" i="1"/>
  <c r="AG2242" i="1"/>
  <c r="B2242" i="1" s="1"/>
  <c r="F2246" i="1"/>
  <c r="O2246" i="1" s="1"/>
  <c r="R2246" i="1" s="1"/>
  <c r="V2246" i="1" s="1"/>
  <c r="U2243" i="1"/>
  <c r="W2243" i="1" s="1"/>
  <c r="T2243" i="1"/>
  <c r="AF2243" i="1" s="1"/>
  <c r="S2244" i="1"/>
  <c r="B2241" i="1"/>
  <c r="M2248" i="1"/>
  <c r="N2248" i="1" s="1"/>
  <c r="P2248" i="1"/>
  <c r="Q2248" i="1"/>
  <c r="L2249" i="1"/>
  <c r="X2264" i="1" l="1"/>
  <c r="K2264" i="1"/>
  <c r="A2265" i="1"/>
  <c r="AC2248" i="1"/>
  <c r="AE2248" i="1" s="1"/>
  <c r="G2248" i="1"/>
  <c r="U2244" i="1"/>
  <c r="W2244" i="1" s="1"/>
  <c r="T2244" i="1"/>
  <c r="AF2244" i="1" s="1"/>
  <c r="S2245" i="1"/>
  <c r="J2246" i="1"/>
  <c r="F2247" i="1"/>
  <c r="O2247" i="1" s="1"/>
  <c r="R2247" i="1" s="1"/>
  <c r="V2247" i="1" s="1"/>
  <c r="AG2243" i="1"/>
  <c r="B2243" i="1" s="1"/>
  <c r="M2249" i="1"/>
  <c r="N2249" i="1" s="1"/>
  <c r="P2249" i="1"/>
  <c r="Q2249" i="1"/>
  <c r="L2250" i="1"/>
  <c r="AJ2264" i="1"/>
  <c r="Y2263" i="1"/>
  <c r="I2264" i="1"/>
  <c r="H2264" i="1" s="1"/>
  <c r="Z2263" i="1"/>
  <c r="AA2263" i="1" s="1"/>
  <c r="AH2263" i="1" s="1"/>
  <c r="C2264" i="1"/>
  <c r="AB2269" i="1"/>
  <c r="J2247" i="1" l="1"/>
  <c r="AC2249" i="1"/>
  <c r="AE2249" i="1" s="1"/>
  <c r="G2249" i="1"/>
  <c r="Z2264" i="1"/>
  <c r="AA2264" i="1" s="1"/>
  <c r="AH2264" i="1" s="1"/>
  <c r="C2265" i="1"/>
  <c r="Y2264" i="1"/>
  <c r="AJ2265" i="1"/>
  <c r="I2265" i="1"/>
  <c r="H2265" i="1" s="1"/>
  <c r="M2250" i="1"/>
  <c r="N2250" i="1" s="1"/>
  <c r="P2250" i="1"/>
  <c r="Q2250" i="1"/>
  <c r="L2251" i="1"/>
  <c r="F2248" i="1"/>
  <c r="J2248" i="1" s="1"/>
  <c r="AB2270" i="1"/>
  <c r="U2245" i="1"/>
  <c r="W2245" i="1" s="1"/>
  <c r="T2245" i="1"/>
  <c r="AF2245" i="1" s="1"/>
  <c r="S2246" i="1"/>
  <c r="AG2244" i="1"/>
  <c r="B2244" i="1" s="1"/>
  <c r="K2265" i="1"/>
  <c r="X2265" i="1"/>
  <c r="A2266" i="1"/>
  <c r="O2248" i="1" l="1"/>
  <c r="R2248" i="1" s="1"/>
  <c r="V2248" i="1" s="1"/>
  <c r="K2266" i="1"/>
  <c r="A2267" i="1"/>
  <c r="X2266" i="1"/>
  <c r="C2266" i="1"/>
  <c r="Z2265" i="1"/>
  <c r="AA2265" i="1" s="1"/>
  <c r="AH2265" i="1" s="1"/>
  <c r="AJ2266" i="1"/>
  <c r="I2266" i="1"/>
  <c r="H2266" i="1" s="1"/>
  <c r="Y2265" i="1"/>
  <c r="AG2245" i="1"/>
  <c r="B2245" i="1" s="1"/>
  <c r="AC2250" i="1"/>
  <c r="AE2250" i="1" s="1"/>
  <c r="G2250" i="1"/>
  <c r="AB2271" i="1"/>
  <c r="F2249" i="1"/>
  <c r="O2249" i="1" s="1"/>
  <c r="R2249" i="1" s="1"/>
  <c r="V2249" i="1" s="1"/>
  <c r="U2246" i="1"/>
  <c r="W2246" i="1" s="1"/>
  <c r="T2246" i="1"/>
  <c r="AF2246" i="1" s="1"/>
  <c r="S2247" i="1"/>
  <c r="M2251" i="1"/>
  <c r="N2251" i="1" s="1"/>
  <c r="P2251" i="1"/>
  <c r="Q2251" i="1"/>
  <c r="L2252" i="1"/>
  <c r="J2249" i="1" l="1"/>
  <c r="AC2251" i="1"/>
  <c r="AE2251" i="1" s="1"/>
  <c r="G2251" i="1"/>
  <c r="M2252" i="1"/>
  <c r="N2252" i="1" s="1"/>
  <c r="P2252" i="1"/>
  <c r="Q2252" i="1"/>
  <c r="L2253" i="1"/>
  <c r="AB2272" i="1"/>
  <c r="F2250" i="1"/>
  <c r="J2250" i="1" s="1"/>
  <c r="C2267" i="1"/>
  <c r="Y2266" i="1"/>
  <c r="AJ2267" i="1"/>
  <c r="Z2266" i="1"/>
  <c r="AA2266" i="1" s="1"/>
  <c r="AH2266" i="1" s="1"/>
  <c r="I2267" i="1"/>
  <c r="H2267" i="1" s="1"/>
  <c r="U2247" i="1"/>
  <c r="W2247" i="1" s="1"/>
  <c r="T2247" i="1"/>
  <c r="AF2247" i="1" s="1"/>
  <c r="S2248" i="1"/>
  <c r="K2267" i="1"/>
  <c r="A2268" i="1"/>
  <c r="X2267" i="1"/>
  <c r="AG2246" i="1"/>
  <c r="B2246" i="1" s="1"/>
  <c r="O2250" i="1" l="1"/>
  <c r="R2250" i="1" s="1"/>
  <c r="V2250" i="1" s="1"/>
  <c r="AG2247" i="1"/>
  <c r="B2247" i="1" s="1"/>
  <c r="AB2273" i="1"/>
  <c r="U2248" i="1"/>
  <c r="W2248" i="1" s="1"/>
  <c r="T2248" i="1"/>
  <c r="AF2248" i="1" s="1"/>
  <c r="S2249" i="1"/>
  <c r="M2253" i="1"/>
  <c r="N2253" i="1" s="1"/>
  <c r="P2253" i="1"/>
  <c r="Q2253" i="1"/>
  <c r="L2254" i="1"/>
  <c r="F2251" i="1"/>
  <c r="J2251" i="1" s="1"/>
  <c r="AC2252" i="1"/>
  <c r="AE2252" i="1" s="1"/>
  <c r="G2252" i="1"/>
  <c r="I2268" i="1"/>
  <c r="H2268" i="1" s="1"/>
  <c r="Y2267" i="1"/>
  <c r="C2268" i="1"/>
  <c r="Z2267" i="1"/>
  <c r="AA2267" i="1" s="1"/>
  <c r="AH2267" i="1" s="1"/>
  <c r="AJ2268" i="1"/>
  <c r="A2269" i="1"/>
  <c r="X2268" i="1"/>
  <c r="K2268" i="1"/>
  <c r="AC2253" i="1" l="1"/>
  <c r="AE2253" i="1" s="1"/>
  <c r="G2253" i="1"/>
  <c r="M2254" i="1"/>
  <c r="N2254" i="1" s="1"/>
  <c r="P2254" i="1"/>
  <c r="Q2254" i="1"/>
  <c r="L2255" i="1"/>
  <c r="AB2274" i="1"/>
  <c r="O2251" i="1"/>
  <c r="R2251" i="1" s="1"/>
  <c r="V2251" i="1" s="1"/>
  <c r="F2252" i="1"/>
  <c r="O2252" i="1" s="1"/>
  <c r="R2252" i="1" s="1"/>
  <c r="V2252" i="1" s="1"/>
  <c r="U2249" i="1"/>
  <c r="W2249" i="1" s="1"/>
  <c r="T2249" i="1"/>
  <c r="AF2249" i="1" s="1"/>
  <c r="S2250" i="1"/>
  <c r="Z2268" i="1"/>
  <c r="AA2268" i="1" s="1"/>
  <c r="AH2268" i="1" s="1"/>
  <c r="C2269" i="1"/>
  <c r="AJ2269" i="1"/>
  <c r="Y2268" i="1"/>
  <c r="I2269" i="1"/>
  <c r="H2269" i="1" s="1"/>
  <c r="X2269" i="1"/>
  <c r="K2269" i="1"/>
  <c r="A2270" i="1"/>
  <c r="AG2248" i="1"/>
  <c r="B2248" i="1" s="1"/>
  <c r="J2252" i="1" l="1"/>
  <c r="U2250" i="1"/>
  <c r="W2250" i="1" s="1"/>
  <c r="T2250" i="1"/>
  <c r="AF2250" i="1" s="1"/>
  <c r="S2251" i="1"/>
  <c r="AC2254" i="1"/>
  <c r="AE2254" i="1" s="1"/>
  <c r="G2254" i="1"/>
  <c r="AB2275" i="1"/>
  <c r="F2253" i="1"/>
  <c r="J2253" i="1" s="1"/>
  <c r="AJ2270" i="1"/>
  <c r="Z2269" i="1"/>
  <c r="AA2269" i="1" s="1"/>
  <c r="AH2269" i="1" s="1"/>
  <c r="I2270" i="1"/>
  <c r="H2270" i="1" s="1"/>
  <c r="Y2269" i="1"/>
  <c r="C2270" i="1"/>
  <c r="X2270" i="1"/>
  <c r="K2270" i="1"/>
  <c r="A2271" i="1"/>
  <c r="AG2249" i="1"/>
  <c r="B2249" i="1" s="1"/>
  <c r="M2255" i="1"/>
  <c r="N2255" i="1" s="1"/>
  <c r="P2255" i="1"/>
  <c r="Q2255" i="1"/>
  <c r="L2256" i="1"/>
  <c r="O2253" i="1" l="1"/>
  <c r="R2253" i="1" s="1"/>
  <c r="V2253" i="1" s="1"/>
  <c r="M2256" i="1"/>
  <c r="N2256" i="1" s="1"/>
  <c r="L2257" i="1"/>
  <c r="Y2270" i="1"/>
  <c r="C2271" i="1"/>
  <c r="Z2270" i="1"/>
  <c r="AA2270" i="1" s="1"/>
  <c r="AH2270" i="1" s="1"/>
  <c r="AJ2271" i="1"/>
  <c r="I2271" i="1"/>
  <c r="H2271" i="1" s="1"/>
  <c r="AB2276" i="1"/>
  <c r="X2271" i="1"/>
  <c r="A2272" i="1"/>
  <c r="K2271" i="1"/>
  <c r="F2254" i="1"/>
  <c r="J2254" i="1" s="1"/>
  <c r="AG2250" i="1"/>
  <c r="B2250" i="1" s="1"/>
  <c r="U2251" i="1"/>
  <c r="W2251" i="1" s="1"/>
  <c r="T2251" i="1"/>
  <c r="AF2251" i="1" s="1"/>
  <c r="S2252" i="1"/>
  <c r="AC2255" i="1"/>
  <c r="AE2255" i="1" s="1"/>
  <c r="G2255" i="1"/>
  <c r="AB2277" i="1" l="1"/>
  <c r="AC2256" i="1"/>
  <c r="AE2256" i="1" s="1"/>
  <c r="G2256" i="1"/>
  <c r="U2252" i="1"/>
  <c r="W2252" i="1" s="1"/>
  <c r="T2252" i="1"/>
  <c r="AF2252" i="1" s="1"/>
  <c r="S2253" i="1"/>
  <c r="O2254" i="1"/>
  <c r="R2254" i="1" s="1"/>
  <c r="V2254" i="1" s="1"/>
  <c r="X2272" i="1"/>
  <c r="K2272" i="1"/>
  <c r="A2273" i="1"/>
  <c r="F2255" i="1"/>
  <c r="J2255" i="1" s="1"/>
  <c r="AG2251" i="1"/>
  <c r="B2251" i="1" s="1"/>
  <c r="C2272" i="1"/>
  <c r="Y2271" i="1"/>
  <c r="AJ2272" i="1"/>
  <c r="Z2271" i="1"/>
  <c r="AA2271" i="1" s="1"/>
  <c r="AH2271" i="1" s="1"/>
  <c r="I2272" i="1"/>
  <c r="H2272" i="1" s="1"/>
  <c r="M2257" i="1"/>
  <c r="N2257" i="1" s="1"/>
  <c r="L2258" i="1"/>
  <c r="M2258" i="1" l="1"/>
  <c r="N2258" i="1" s="1"/>
  <c r="L2259" i="1"/>
  <c r="U2253" i="1"/>
  <c r="W2253" i="1" s="1"/>
  <c r="T2253" i="1"/>
  <c r="AF2253" i="1" s="1"/>
  <c r="S2254" i="1"/>
  <c r="AB2278" i="1"/>
  <c r="X2273" i="1"/>
  <c r="K2273" i="1"/>
  <c r="A2274" i="1"/>
  <c r="O2255" i="1"/>
  <c r="AG2252" i="1"/>
  <c r="B2252" i="1" s="1"/>
  <c r="G2257" i="1"/>
  <c r="AC2257" i="1"/>
  <c r="AE2257" i="1" s="1"/>
  <c r="Y2272" i="1"/>
  <c r="C2273" i="1"/>
  <c r="Z2272" i="1"/>
  <c r="AA2272" i="1" s="1"/>
  <c r="AH2272" i="1" s="1"/>
  <c r="AJ2273" i="1"/>
  <c r="I2273" i="1"/>
  <c r="H2273" i="1" s="1"/>
  <c r="F2256" i="1"/>
  <c r="J2256" i="1" s="1"/>
  <c r="O2256" i="1" l="1"/>
  <c r="AG2253" i="1"/>
  <c r="B2253" i="1" s="1"/>
  <c r="AC2258" i="1"/>
  <c r="AE2258" i="1" s="1"/>
  <c r="G2258" i="1"/>
  <c r="AJ2274" i="1"/>
  <c r="Y2273" i="1"/>
  <c r="I2274" i="1"/>
  <c r="H2274" i="1" s="1"/>
  <c r="Z2273" i="1"/>
  <c r="AA2273" i="1" s="1"/>
  <c r="AH2273" i="1" s="1"/>
  <c r="C2274" i="1"/>
  <c r="K2274" i="1"/>
  <c r="A2275" i="1"/>
  <c r="X2274" i="1"/>
  <c r="AB2279" i="1"/>
  <c r="U2254" i="1"/>
  <c r="W2254" i="1" s="1"/>
  <c r="T2254" i="1"/>
  <c r="AF2254" i="1" s="1"/>
  <c r="M2259" i="1"/>
  <c r="N2259" i="1" s="1"/>
  <c r="L2260" i="1"/>
  <c r="R2255" i="1"/>
  <c r="P2256" i="1"/>
  <c r="F2257" i="1"/>
  <c r="O2257" i="1" s="1"/>
  <c r="J2257" i="1" l="1"/>
  <c r="Z2274" i="1"/>
  <c r="AA2274" i="1" s="1"/>
  <c r="AH2274" i="1" s="1"/>
  <c r="C2275" i="1"/>
  <c r="AJ2275" i="1"/>
  <c r="I2275" i="1"/>
  <c r="H2275" i="1" s="1"/>
  <c r="Y2274" i="1"/>
  <c r="F2258" i="1"/>
  <c r="O2258" i="1" s="1"/>
  <c r="S2255" i="1"/>
  <c r="V2255" i="1"/>
  <c r="AB2280" i="1"/>
  <c r="X2275" i="1"/>
  <c r="K2275" i="1"/>
  <c r="A2276" i="1"/>
  <c r="AC2259" i="1"/>
  <c r="AE2259" i="1" s="1"/>
  <c r="G2259" i="1"/>
  <c r="Q2256" i="1"/>
  <c r="P2257" i="1"/>
  <c r="P2258" i="1" s="1"/>
  <c r="P2259" i="1" s="1"/>
  <c r="P2260" i="1" s="1"/>
  <c r="AG2254" i="1"/>
  <c r="M2260" i="1"/>
  <c r="N2260" i="1" s="1"/>
  <c r="L2261" i="1"/>
  <c r="J2258" i="1" l="1"/>
  <c r="F2259" i="1"/>
  <c r="J2259" i="1" s="1"/>
  <c r="U2255" i="1"/>
  <c r="W2255" i="1" s="1"/>
  <c r="T2255" i="1"/>
  <c r="S2256" i="1"/>
  <c r="I2276" i="1"/>
  <c r="H2276" i="1" s="1"/>
  <c r="Y2275" i="1"/>
  <c r="Z2275" i="1"/>
  <c r="AA2275" i="1" s="1"/>
  <c r="AH2275" i="1" s="1"/>
  <c r="C2276" i="1"/>
  <c r="AJ2276" i="1"/>
  <c r="Q2257" i="1"/>
  <c r="R2256" i="1"/>
  <c r="X2276" i="1"/>
  <c r="K2276" i="1"/>
  <c r="A2277" i="1"/>
  <c r="AB2281" i="1"/>
  <c r="AC2260" i="1"/>
  <c r="AE2260" i="1" s="1"/>
  <c r="G2260" i="1"/>
  <c r="M2261" i="1"/>
  <c r="N2261" i="1" s="1"/>
  <c r="P2261" i="1"/>
  <c r="L2262" i="1"/>
  <c r="B2254" i="1"/>
  <c r="O2259" i="1" l="1"/>
  <c r="M2262" i="1"/>
  <c r="N2262" i="1" s="1"/>
  <c r="P2262" i="1"/>
  <c r="L2263" i="1"/>
  <c r="X2277" i="1"/>
  <c r="K2277" i="1"/>
  <c r="A2278" i="1"/>
  <c r="T2256" i="1"/>
  <c r="AF2256" i="1" s="1"/>
  <c r="S2257" i="1"/>
  <c r="AB2282" i="1"/>
  <c r="AF2255" i="1"/>
  <c r="AA2255" i="1"/>
  <c r="F2260" i="1"/>
  <c r="J2260" i="1" s="1"/>
  <c r="Q2258" i="1"/>
  <c r="R2257" i="1"/>
  <c r="Z2276" i="1"/>
  <c r="AA2276" i="1" s="1"/>
  <c r="AH2276" i="1" s="1"/>
  <c r="AJ2277" i="1"/>
  <c r="I2277" i="1"/>
  <c r="H2277" i="1" s="1"/>
  <c r="Y2276" i="1"/>
  <c r="C2277" i="1"/>
  <c r="AG2255" i="1"/>
  <c r="B2255" i="1" s="1"/>
  <c r="AC2261" i="1"/>
  <c r="AE2261" i="1" s="1"/>
  <c r="G2261" i="1"/>
  <c r="O2260" i="1" l="1"/>
  <c r="AH2255" i="1"/>
  <c r="F2261" i="1"/>
  <c r="O2261" i="1" s="1"/>
  <c r="AB2283" i="1"/>
  <c r="Y2277" i="1"/>
  <c r="Z2277" i="1"/>
  <c r="AA2277" i="1" s="1"/>
  <c r="AH2277" i="1" s="1"/>
  <c r="C2278" i="1"/>
  <c r="AJ2278" i="1"/>
  <c r="I2278" i="1"/>
  <c r="H2278" i="1" s="1"/>
  <c r="T2257" i="1"/>
  <c r="AF2257" i="1" s="1"/>
  <c r="S2258" i="1"/>
  <c r="AC2262" i="1"/>
  <c r="AE2262" i="1" s="1"/>
  <c r="G2262" i="1"/>
  <c r="Q2259" i="1"/>
  <c r="R2258" i="1"/>
  <c r="X2278" i="1"/>
  <c r="K2278" i="1"/>
  <c r="A2279" i="1"/>
  <c r="M2263" i="1"/>
  <c r="N2263" i="1" s="1"/>
  <c r="P2263" i="1"/>
  <c r="L2264" i="1"/>
  <c r="J2261" i="1" l="1"/>
  <c r="M2264" i="1"/>
  <c r="N2264" i="1" s="1"/>
  <c r="P2264" i="1"/>
  <c r="L2265" i="1"/>
  <c r="X2279" i="1"/>
  <c r="K2279" i="1"/>
  <c r="A2280" i="1"/>
  <c r="F2262" i="1"/>
  <c r="J2262" i="1" s="1"/>
  <c r="AB2284" i="1"/>
  <c r="AC2263" i="1"/>
  <c r="AE2263" i="1" s="1"/>
  <c r="G2263" i="1"/>
  <c r="Y2278" i="1"/>
  <c r="C2279" i="1"/>
  <c r="AJ2279" i="1"/>
  <c r="Z2278" i="1"/>
  <c r="AA2278" i="1" s="1"/>
  <c r="AH2278" i="1" s="1"/>
  <c r="I2279" i="1"/>
  <c r="H2279" i="1" s="1"/>
  <c r="Q2260" i="1"/>
  <c r="R2259" i="1"/>
  <c r="T2258" i="1"/>
  <c r="AF2258" i="1" s="1"/>
  <c r="S2259" i="1"/>
  <c r="O2262" i="1" l="1"/>
  <c r="F2263" i="1"/>
  <c r="O2263" i="1" s="1"/>
  <c r="Q2261" i="1"/>
  <c r="R2260" i="1"/>
  <c r="Z2279" i="1"/>
  <c r="AA2279" i="1" s="1"/>
  <c r="AH2279" i="1" s="1"/>
  <c r="C2280" i="1"/>
  <c r="AJ2280" i="1"/>
  <c r="Y2279" i="1"/>
  <c r="I2280" i="1"/>
  <c r="H2280" i="1" s="1"/>
  <c r="T2259" i="1"/>
  <c r="AF2259" i="1" s="1"/>
  <c r="S2260" i="1"/>
  <c r="M2265" i="1"/>
  <c r="N2265" i="1" s="1"/>
  <c r="P2265" i="1"/>
  <c r="L2266" i="1"/>
  <c r="AB2285" i="1"/>
  <c r="X2280" i="1"/>
  <c r="A2281" i="1"/>
  <c r="K2280" i="1"/>
  <c r="AC2264" i="1"/>
  <c r="AE2264" i="1" s="1"/>
  <c r="G2264" i="1"/>
  <c r="J2263" i="1" l="1"/>
  <c r="AB2286" i="1"/>
  <c r="Q2262" i="1"/>
  <c r="R2261" i="1"/>
  <c r="A2282" i="1"/>
  <c r="X2281" i="1"/>
  <c r="K2281" i="1"/>
  <c r="Y2280" i="1"/>
  <c r="AJ2281" i="1"/>
  <c r="I2281" i="1"/>
  <c r="H2281" i="1" s="1"/>
  <c r="Z2280" i="1"/>
  <c r="AA2280" i="1" s="1"/>
  <c r="AH2280" i="1" s="1"/>
  <c r="C2281" i="1"/>
  <c r="M2266" i="1"/>
  <c r="N2266" i="1" s="1"/>
  <c r="P2266" i="1"/>
  <c r="L2267" i="1"/>
  <c r="T2260" i="1"/>
  <c r="AF2260" i="1" s="1"/>
  <c r="S2261" i="1"/>
  <c r="AC2265" i="1"/>
  <c r="AE2265" i="1" s="1"/>
  <c r="G2265" i="1"/>
  <c r="F2264" i="1"/>
  <c r="J2264" i="1" s="1"/>
  <c r="O2264" i="1" l="1"/>
  <c r="C2282" i="1"/>
  <c r="Y2281" i="1"/>
  <c r="AJ2282" i="1"/>
  <c r="I2282" i="1"/>
  <c r="H2282" i="1" s="1"/>
  <c r="Z2281" i="1"/>
  <c r="AA2281" i="1" s="1"/>
  <c r="AH2281" i="1" s="1"/>
  <c r="X2282" i="1"/>
  <c r="K2282" i="1"/>
  <c r="A2283" i="1"/>
  <c r="T2261" i="1"/>
  <c r="AF2261" i="1" s="1"/>
  <c r="S2262" i="1"/>
  <c r="Q2263" i="1"/>
  <c r="R2262" i="1"/>
  <c r="M2267" i="1"/>
  <c r="N2267" i="1" s="1"/>
  <c r="P2267" i="1"/>
  <c r="L2268" i="1"/>
  <c r="F2265" i="1"/>
  <c r="O2265" i="1" s="1"/>
  <c r="AC2266" i="1"/>
  <c r="AE2266" i="1" s="1"/>
  <c r="G2266" i="1"/>
  <c r="AB2287" i="1"/>
  <c r="AC2267" i="1" l="1"/>
  <c r="AE2267" i="1" s="1"/>
  <c r="G2267" i="1"/>
  <c r="T2262" i="1"/>
  <c r="AF2262" i="1" s="1"/>
  <c r="S2263" i="1"/>
  <c r="J2265" i="1"/>
  <c r="M2268" i="1"/>
  <c r="N2268" i="1" s="1"/>
  <c r="P2268" i="1"/>
  <c r="L2269" i="1"/>
  <c r="Q2264" i="1"/>
  <c r="R2263" i="1"/>
  <c r="Z2282" i="1"/>
  <c r="AA2282" i="1" s="1"/>
  <c r="AH2282" i="1" s="1"/>
  <c r="AJ2283" i="1"/>
  <c r="I2283" i="1"/>
  <c r="H2283" i="1" s="1"/>
  <c r="Y2282" i="1"/>
  <c r="C2283" i="1"/>
  <c r="AB2288" i="1"/>
  <c r="F2266" i="1"/>
  <c r="O2266" i="1" s="1"/>
  <c r="K2283" i="1"/>
  <c r="A2284" i="1"/>
  <c r="X2283" i="1"/>
  <c r="J2266" i="1" l="1"/>
  <c r="AB2289" i="1"/>
  <c r="AC2268" i="1"/>
  <c r="AE2268" i="1" s="1"/>
  <c r="G2268" i="1"/>
  <c r="Q2265" i="1"/>
  <c r="R2264" i="1"/>
  <c r="F2267" i="1"/>
  <c r="O2267" i="1" s="1"/>
  <c r="Y2283" i="1"/>
  <c r="AJ2284" i="1"/>
  <c r="Z2283" i="1"/>
  <c r="AA2283" i="1" s="1"/>
  <c r="AH2283" i="1" s="1"/>
  <c r="I2284" i="1"/>
  <c r="H2284" i="1" s="1"/>
  <c r="C2284" i="1"/>
  <c r="K2284" i="1"/>
  <c r="A2285" i="1"/>
  <c r="X2284" i="1"/>
  <c r="M2269" i="1"/>
  <c r="N2269" i="1" s="1"/>
  <c r="P2269" i="1"/>
  <c r="L2270" i="1"/>
  <c r="T2263" i="1"/>
  <c r="AF2263" i="1" s="1"/>
  <c r="S2264" i="1"/>
  <c r="J2267" i="1" l="1"/>
  <c r="Q2266" i="1"/>
  <c r="R2265" i="1"/>
  <c r="AC2269" i="1"/>
  <c r="AE2269" i="1" s="1"/>
  <c r="G2269" i="1"/>
  <c r="AB2290" i="1"/>
  <c r="AJ2285" i="1"/>
  <c r="Y2284" i="1"/>
  <c r="I2285" i="1"/>
  <c r="H2285" i="1" s="1"/>
  <c r="Z2284" i="1"/>
  <c r="AA2284" i="1" s="1"/>
  <c r="AH2284" i="1" s="1"/>
  <c r="C2285" i="1"/>
  <c r="X2285" i="1"/>
  <c r="K2285" i="1"/>
  <c r="A2286" i="1"/>
  <c r="T2264" i="1"/>
  <c r="AF2264" i="1" s="1"/>
  <c r="S2265" i="1"/>
  <c r="M2270" i="1"/>
  <c r="N2270" i="1" s="1"/>
  <c r="P2270" i="1"/>
  <c r="L2271" i="1"/>
  <c r="F2268" i="1"/>
  <c r="O2268" i="1" s="1"/>
  <c r="Q2267" i="1" l="1"/>
  <c r="R2266" i="1"/>
  <c r="J2268" i="1"/>
  <c r="T2265" i="1"/>
  <c r="AF2265" i="1" s="1"/>
  <c r="S2266" i="1"/>
  <c r="Z2285" i="1"/>
  <c r="AA2285" i="1" s="1"/>
  <c r="AH2285" i="1" s="1"/>
  <c r="I2286" i="1"/>
  <c r="H2286" i="1" s="1"/>
  <c r="Y2285" i="1"/>
  <c r="C2286" i="1"/>
  <c r="AJ2286" i="1"/>
  <c r="AB2291" i="1"/>
  <c r="F2269" i="1"/>
  <c r="O2269" i="1" s="1"/>
  <c r="AC2270" i="1"/>
  <c r="AE2270" i="1" s="1"/>
  <c r="G2270" i="1"/>
  <c r="X2286" i="1"/>
  <c r="K2286" i="1"/>
  <c r="A2287" i="1"/>
  <c r="M2271" i="1"/>
  <c r="N2271" i="1" s="1"/>
  <c r="P2271" i="1"/>
  <c r="L2272" i="1"/>
  <c r="J2269" i="1" l="1"/>
  <c r="AC2271" i="1"/>
  <c r="AE2271" i="1" s="1"/>
  <c r="G2271" i="1"/>
  <c r="M2272" i="1"/>
  <c r="N2272" i="1" s="1"/>
  <c r="P2272" i="1"/>
  <c r="L2273" i="1"/>
  <c r="F2270" i="1"/>
  <c r="O2270" i="1" s="1"/>
  <c r="AB2292" i="1"/>
  <c r="T2266" i="1"/>
  <c r="AF2266" i="1" s="1"/>
  <c r="S2267" i="1"/>
  <c r="Q2268" i="1"/>
  <c r="R2267" i="1"/>
  <c r="I2287" i="1"/>
  <c r="H2287" i="1" s="1"/>
  <c r="Z2286" i="1"/>
  <c r="Y2286" i="1"/>
  <c r="C2287" i="1"/>
  <c r="AJ2287" i="1"/>
  <c r="A2288" i="1"/>
  <c r="K2287" i="1"/>
  <c r="X2287" i="1"/>
  <c r="J2270" i="1" l="1"/>
  <c r="K2288" i="1"/>
  <c r="X2288" i="1"/>
  <c r="A2289" i="1"/>
  <c r="Q2269" i="1"/>
  <c r="R2268" i="1"/>
  <c r="T2267" i="1"/>
  <c r="AF2267" i="1" s="1"/>
  <c r="S2268" i="1"/>
  <c r="AC2272" i="1"/>
  <c r="AE2272" i="1" s="1"/>
  <c r="G2272" i="1"/>
  <c r="F2271" i="1"/>
  <c r="J2271" i="1" s="1"/>
  <c r="AJ2288" i="1"/>
  <c r="Z2287" i="1"/>
  <c r="AA2287" i="1" s="1"/>
  <c r="AH2287" i="1" s="1"/>
  <c r="I2288" i="1"/>
  <c r="H2288" i="1" s="1"/>
  <c r="Y2287" i="1"/>
  <c r="C2288" i="1"/>
  <c r="AB2293" i="1"/>
  <c r="M2273" i="1"/>
  <c r="N2273" i="1" s="1"/>
  <c r="P2273" i="1"/>
  <c r="L2274" i="1"/>
  <c r="O2271" i="1" l="1"/>
  <c r="F2272" i="1"/>
  <c r="O2272" i="1" s="1"/>
  <c r="T2268" i="1"/>
  <c r="AF2268" i="1" s="1"/>
  <c r="S2269" i="1"/>
  <c r="K2289" i="1"/>
  <c r="A2290" i="1"/>
  <c r="X2289" i="1"/>
  <c r="C2289" i="1"/>
  <c r="Y2288" i="1"/>
  <c r="AJ2289" i="1"/>
  <c r="Z2288" i="1"/>
  <c r="AA2288" i="1" s="1"/>
  <c r="AH2288" i="1" s="1"/>
  <c r="I2289" i="1"/>
  <c r="H2289" i="1" s="1"/>
  <c r="AC2273" i="1"/>
  <c r="AE2273" i="1" s="1"/>
  <c r="G2273" i="1"/>
  <c r="M2274" i="1"/>
  <c r="N2274" i="1" s="1"/>
  <c r="P2274" i="1"/>
  <c r="L2275" i="1"/>
  <c r="AB2294" i="1"/>
  <c r="Q2270" i="1"/>
  <c r="R2269" i="1"/>
  <c r="J2272" i="1" l="1"/>
  <c r="AC2274" i="1"/>
  <c r="AE2274" i="1" s="1"/>
  <c r="G2274" i="1"/>
  <c r="F2273" i="1"/>
  <c r="J2273" i="1" s="1"/>
  <c r="Z2289" i="1"/>
  <c r="AA2289" i="1" s="1"/>
  <c r="AH2289" i="1" s="1"/>
  <c r="AJ2290" i="1"/>
  <c r="I2290" i="1"/>
  <c r="H2290" i="1" s="1"/>
  <c r="Y2289" i="1"/>
  <c r="C2290" i="1"/>
  <c r="A2291" i="1"/>
  <c r="X2290" i="1"/>
  <c r="K2290" i="1"/>
  <c r="M2275" i="1"/>
  <c r="N2275" i="1" s="1"/>
  <c r="P2275" i="1"/>
  <c r="L2276" i="1"/>
  <c r="Q2271" i="1"/>
  <c r="R2270" i="1"/>
  <c r="AB2295" i="1"/>
  <c r="T2269" i="1"/>
  <c r="AF2269" i="1" s="1"/>
  <c r="S2270" i="1"/>
  <c r="O2273" i="1" l="1"/>
  <c r="C2291" i="1"/>
  <c r="Y2290" i="1"/>
  <c r="AJ2291" i="1"/>
  <c r="Z2290" i="1"/>
  <c r="AA2290" i="1" s="1"/>
  <c r="AH2290" i="1" s="1"/>
  <c r="I2291" i="1"/>
  <c r="H2291" i="1" s="1"/>
  <c r="Q2272" i="1"/>
  <c r="R2271" i="1"/>
  <c r="K2291" i="1"/>
  <c r="X2291" i="1"/>
  <c r="A2292" i="1"/>
  <c r="T2270" i="1"/>
  <c r="AF2270" i="1" s="1"/>
  <c r="S2271" i="1"/>
  <c r="AB2296" i="1"/>
  <c r="F2274" i="1"/>
  <c r="J2274" i="1" s="1"/>
  <c r="M2276" i="1"/>
  <c r="N2276" i="1" s="1"/>
  <c r="P2276" i="1"/>
  <c r="L2277" i="1"/>
  <c r="AC2275" i="1"/>
  <c r="AE2275" i="1" s="1"/>
  <c r="G2275" i="1"/>
  <c r="O2274" i="1" l="1"/>
  <c r="K2292" i="1"/>
  <c r="A2293" i="1"/>
  <c r="X2292" i="1"/>
  <c r="Q2273" i="1"/>
  <c r="R2272" i="1"/>
  <c r="Y2291" i="1"/>
  <c r="C2292" i="1"/>
  <c r="Z2291" i="1"/>
  <c r="AA2291" i="1" s="1"/>
  <c r="AH2291" i="1" s="1"/>
  <c r="AJ2292" i="1"/>
  <c r="I2292" i="1"/>
  <c r="H2292" i="1" s="1"/>
  <c r="F2275" i="1"/>
  <c r="O2275" i="1" s="1"/>
  <c r="AC2276" i="1"/>
  <c r="AE2276" i="1" s="1"/>
  <c r="G2276" i="1"/>
  <c r="AB2297" i="1"/>
  <c r="M2277" i="1"/>
  <c r="N2277" i="1" s="1"/>
  <c r="P2277" i="1"/>
  <c r="L2278" i="1"/>
  <c r="T2271" i="1"/>
  <c r="AF2271" i="1" s="1"/>
  <c r="S2272" i="1"/>
  <c r="J2275" i="1" l="1"/>
  <c r="AC2277" i="1"/>
  <c r="AE2277" i="1" s="1"/>
  <c r="G2277" i="1"/>
  <c r="X2293" i="1"/>
  <c r="K2293" i="1"/>
  <c r="A2294" i="1"/>
  <c r="M2278" i="1"/>
  <c r="N2278" i="1" s="1"/>
  <c r="P2278" i="1"/>
  <c r="L2279" i="1"/>
  <c r="Z2292" i="1"/>
  <c r="AA2292" i="1" s="1"/>
  <c r="AH2292" i="1" s="1"/>
  <c r="C2293" i="1"/>
  <c r="AJ2293" i="1"/>
  <c r="I2293" i="1"/>
  <c r="H2293" i="1" s="1"/>
  <c r="Y2292" i="1"/>
  <c r="AB2298" i="1"/>
  <c r="T2272" i="1"/>
  <c r="AF2272" i="1" s="1"/>
  <c r="S2273" i="1"/>
  <c r="F2276" i="1"/>
  <c r="J2276" i="1" s="1"/>
  <c r="Q2274" i="1"/>
  <c r="R2273" i="1"/>
  <c r="O2276" i="1" l="1"/>
  <c r="AC2278" i="1"/>
  <c r="AE2278" i="1" s="1"/>
  <c r="G2278" i="1"/>
  <c r="M2279" i="1"/>
  <c r="N2279" i="1" s="1"/>
  <c r="P2279" i="1"/>
  <c r="L2280" i="1"/>
  <c r="F2277" i="1"/>
  <c r="J2277" i="1" s="1"/>
  <c r="AB2299" i="1"/>
  <c r="I2294" i="1"/>
  <c r="H2294" i="1" s="1"/>
  <c r="Y2293" i="1"/>
  <c r="Z2293" i="1"/>
  <c r="AA2293" i="1" s="1"/>
  <c r="AH2293" i="1" s="1"/>
  <c r="C2294" i="1"/>
  <c r="AJ2294" i="1"/>
  <c r="Q2275" i="1"/>
  <c r="R2274" i="1"/>
  <c r="T2273" i="1"/>
  <c r="AF2273" i="1" s="1"/>
  <c r="S2274" i="1"/>
  <c r="X2294" i="1"/>
  <c r="A2295" i="1"/>
  <c r="K2294" i="1"/>
  <c r="O2277" i="1" l="1"/>
  <c r="M2280" i="1"/>
  <c r="N2280" i="1" s="1"/>
  <c r="P2280" i="1"/>
  <c r="L2281" i="1"/>
  <c r="F2278" i="1"/>
  <c r="J2278" i="1" s="1"/>
  <c r="X2295" i="1"/>
  <c r="K2295" i="1"/>
  <c r="A2296" i="1"/>
  <c r="Q2276" i="1"/>
  <c r="R2275" i="1"/>
  <c r="Z2294" i="1"/>
  <c r="AA2294" i="1" s="1"/>
  <c r="AH2294" i="1" s="1"/>
  <c r="C2295" i="1"/>
  <c r="AJ2295" i="1"/>
  <c r="I2295" i="1"/>
  <c r="H2295" i="1" s="1"/>
  <c r="Y2294" i="1"/>
  <c r="T2274" i="1"/>
  <c r="AF2274" i="1" s="1"/>
  <c r="S2275" i="1"/>
  <c r="AB2300" i="1"/>
  <c r="AC2279" i="1"/>
  <c r="AE2279" i="1" s="1"/>
  <c r="G2279" i="1"/>
  <c r="O2278" i="1" l="1"/>
  <c r="C2296" i="1"/>
  <c r="Y2295" i="1"/>
  <c r="AJ2296" i="1"/>
  <c r="Z2295" i="1"/>
  <c r="AA2295" i="1" s="1"/>
  <c r="AH2295" i="1" s="1"/>
  <c r="I2296" i="1"/>
  <c r="H2296" i="1" s="1"/>
  <c r="T2275" i="1"/>
  <c r="AF2275" i="1" s="1"/>
  <c r="S2276" i="1"/>
  <c r="AC2280" i="1"/>
  <c r="AE2280" i="1" s="1"/>
  <c r="G2280" i="1"/>
  <c r="Q2277" i="1"/>
  <c r="R2276" i="1"/>
  <c r="AB2301" i="1"/>
  <c r="X2296" i="1"/>
  <c r="K2296" i="1"/>
  <c r="A2297" i="1"/>
  <c r="F2279" i="1"/>
  <c r="J2279" i="1" s="1"/>
  <c r="M2281" i="1"/>
  <c r="N2281" i="1" s="1"/>
  <c r="P2281" i="1"/>
  <c r="L2282" i="1"/>
  <c r="Q2278" i="1" l="1"/>
  <c r="R2277" i="1"/>
  <c r="F2280" i="1"/>
  <c r="O2280" i="1" s="1"/>
  <c r="O2279" i="1"/>
  <c r="AB2302" i="1"/>
  <c r="M2282" i="1"/>
  <c r="N2282" i="1" s="1"/>
  <c r="P2282" i="1"/>
  <c r="L2283" i="1"/>
  <c r="X2297" i="1"/>
  <c r="A2298" i="1"/>
  <c r="K2297" i="1"/>
  <c r="AC2281" i="1"/>
  <c r="AE2281" i="1" s="1"/>
  <c r="G2281" i="1"/>
  <c r="Y2296" i="1"/>
  <c r="C2297" i="1"/>
  <c r="AJ2297" i="1"/>
  <c r="Z2296" i="1"/>
  <c r="AA2296" i="1" s="1"/>
  <c r="AH2296" i="1" s="1"/>
  <c r="I2297" i="1"/>
  <c r="H2297" i="1" s="1"/>
  <c r="T2276" i="1"/>
  <c r="AF2276" i="1" s="1"/>
  <c r="S2277" i="1"/>
  <c r="J2280" i="1" l="1"/>
  <c r="F2281" i="1"/>
  <c r="J2281" i="1" s="1"/>
  <c r="K2298" i="1"/>
  <c r="X2298" i="1"/>
  <c r="A2299" i="1"/>
  <c r="Q2279" i="1"/>
  <c r="Q2280" i="1" s="1"/>
  <c r="Q2281" i="1" s="1"/>
  <c r="Q2282" i="1" s="1"/>
  <c r="Q2283" i="1" s="1"/>
  <c r="R2278" i="1"/>
  <c r="AC2282" i="1"/>
  <c r="AE2282" i="1" s="1"/>
  <c r="G2282" i="1"/>
  <c r="AB2303" i="1"/>
  <c r="T2277" i="1"/>
  <c r="AF2277" i="1" s="1"/>
  <c r="S2278" i="1"/>
  <c r="Z2297" i="1"/>
  <c r="AA2297" i="1" s="1"/>
  <c r="AH2297" i="1" s="1"/>
  <c r="I2298" i="1"/>
  <c r="H2298" i="1" s="1"/>
  <c r="C2298" i="1"/>
  <c r="AJ2298" i="1"/>
  <c r="Y2297" i="1"/>
  <c r="M2283" i="1"/>
  <c r="N2283" i="1" s="1"/>
  <c r="P2283" i="1"/>
  <c r="L2284" i="1"/>
  <c r="O2281" i="1" l="1"/>
  <c r="R2281" i="1" s="1"/>
  <c r="R2280" i="1"/>
  <c r="R2279" i="1"/>
  <c r="F2282" i="1"/>
  <c r="O2282" i="1" s="1"/>
  <c r="R2282" i="1" s="1"/>
  <c r="AC2283" i="1"/>
  <c r="AE2283" i="1" s="1"/>
  <c r="G2283" i="1"/>
  <c r="AB2304" i="1"/>
  <c r="T2278" i="1"/>
  <c r="AF2278" i="1" s="1"/>
  <c r="S2279" i="1"/>
  <c r="A2300" i="1"/>
  <c r="K2299" i="1"/>
  <c r="X2299" i="1"/>
  <c r="M2284" i="1"/>
  <c r="N2284" i="1" s="1"/>
  <c r="P2284" i="1"/>
  <c r="Q2284" i="1"/>
  <c r="L2285" i="1"/>
  <c r="Y2298" i="1"/>
  <c r="I2299" i="1"/>
  <c r="H2299" i="1" s="1"/>
  <c r="Z2298" i="1"/>
  <c r="AA2298" i="1" s="1"/>
  <c r="AH2298" i="1" s="1"/>
  <c r="C2299" i="1"/>
  <c r="AJ2299" i="1"/>
  <c r="J2282" i="1" l="1"/>
  <c r="M2285" i="1"/>
  <c r="N2285" i="1" s="1"/>
  <c r="P2285" i="1"/>
  <c r="Q2285" i="1"/>
  <c r="L2286" i="1"/>
  <c r="AB2305" i="1"/>
  <c r="X2300" i="1"/>
  <c r="K2300" i="1"/>
  <c r="A2301" i="1"/>
  <c r="C2300" i="1"/>
  <c r="Y2299" i="1"/>
  <c r="AJ2300" i="1"/>
  <c r="Z2299" i="1"/>
  <c r="AA2299" i="1" s="1"/>
  <c r="AH2299" i="1" s="1"/>
  <c r="I2300" i="1"/>
  <c r="H2300" i="1" s="1"/>
  <c r="T2279" i="1"/>
  <c r="AF2279" i="1" s="1"/>
  <c r="S2280" i="1"/>
  <c r="F2283" i="1"/>
  <c r="J2283" i="1" s="1"/>
  <c r="AC2284" i="1"/>
  <c r="AE2284" i="1" s="1"/>
  <c r="G2284" i="1"/>
  <c r="O2283" i="1" l="1"/>
  <c r="R2283" i="1" s="1"/>
  <c r="F2284" i="1"/>
  <c r="J2284" i="1" s="1"/>
  <c r="I2301" i="1"/>
  <c r="H2301" i="1" s="1"/>
  <c r="Y2300" i="1"/>
  <c r="C2301" i="1"/>
  <c r="Z2300" i="1"/>
  <c r="AA2300" i="1" s="1"/>
  <c r="AH2300" i="1" s="1"/>
  <c r="AJ2301" i="1"/>
  <c r="M2286" i="1"/>
  <c r="N2286" i="1" s="1"/>
  <c r="P2286" i="1"/>
  <c r="Q2286" i="1"/>
  <c r="L2287" i="1"/>
  <c r="T2280" i="1"/>
  <c r="AF2280" i="1" s="1"/>
  <c r="S2281" i="1"/>
  <c r="X2301" i="1"/>
  <c r="K2301" i="1"/>
  <c r="A2302" i="1"/>
  <c r="AB2306" i="1"/>
  <c r="AC2285" i="1"/>
  <c r="AE2285" i="1" s="1"/>
  <c r="G2285" i="1"/>
  <c r="F2285" i="1" l="1"/>
  <c r="O2285" i="1" s="1"/>
  <c r="R2285" i="1" s="1"/>
  <c r="AC2286" i="1"/>
  <c r="AE2286" i="1" s="1"/>
  <c r="G2286" i="1"/>
  <c r="O2284" i="1"/>
  <c r="R2284" i="1" s="1"/>
  <c r="C2302" i="1"/>
  <c r="Y2301" i="1"/>
  <c r="AJ2302" i="1"/>
  <c r="Z2301" i="1"/>
  <c r="AA2301" i="1" s="1"/>
  <c r="AH2301" i="1" s="1"/>
  <c r="I2302" i="1"/>
  <c r="H2302" i="1" s="1"/>
  <c r="X2302" i="1"/>
  <c r="K2302" i="1"/>
  <c r="A2303" i="1"/>
  <c r="T2281" i="1"/>
  <c r="AF2281" i="1" s="1"/>
  <c r="S2282" i="1"/>
  <c r="AB2307" i="1"/>
  <c r="M2287" i="1"/>
  <c r="N2287" i="1" s="1"/>
  <c r="L2288" i="1"/>
  <c r="J2285" i="1" l="1"/>
  <c r="T2282" i="1"/>
  <c r="AF2282" i="1" s="1"/>
  <c r="S2283" i="1"/>
  <c r="F2286" i="1"/>
  <c r="O2286" i="1" s="1"/>
  <c r="G2287" i="1"/>
  <c r="AC2287" i="1"/>
  <c r="AE2287" i="1" s="1"/>
  <c r="Z2302" i="1"/>
  <c r="AA2302" i="1" s="1"/>
  <c r="AH2302" i="1" s="1"/>
  <c r="C2303" i="1"/>
  <c r="AJ2303" i="1"/>
  <c r="Y2302" i="1"/>
  <c r="I2303" i="1"/>
  <c r="H2303" i="1" s="1"/>
  <c r="AB2308" i="1"/>
  <c r="M2288" i="1"/>
  <c r="N2288" i="1" s="1"/>
  <c r="L2289" i="1"/>
  <c r="K2303" i="1"/>
  <c r="A2304" i="1"/>
  <c r="X2303" i="1"/>
  <c r="J2286" i="1" l="1"/>
  <c r="K2304" i="1"/>
  <c r="A2305" i="1"/>
  <c r="X2304" i="1"/>
  <c r="AB2309" i="1"/>
  <c r="R2286" i="1"/>
  <c r="P2287" i="1"/>
  <c r="Y2303" i="1"/>
  <c r="Z2303" i="1"/>
  <c r="AA2303" i="1" s="1"/>
  <c r="AH2303" i="1" s="1"/>
  <c r="C2304" i="1"/>
  <c r="AJ2304" i="1"/>
  <c r="I2304" i="1"/>
  <c r="H2304" i="1" s="1"/>
  <c r="T2283" i="1"/>
  <c r="AF2283" i="1" s="1"/>
  <c r="S2284" i="1"/>
  <c r="G2288" i="1"/>
  <c r="AC2288" i="1"/>
  <c r="AE2288" i="1" s="1"/>
  <c r="M2289" i="1"/>
  <c r="N2289" i="1" s="1"/>
  <c r="L2290" i="1"/>
  <c r="F2287" i="1"/>
  <c r="O2287" i="1" s="1"/>
  <c r="J2287" i="1" l="1"/>
  <c r="X2305" i="1"/>
  <c r="A2306" i="1"/>
  <c r="K2305" i="1"/>
  <c r="F2288" i="1"/>
  <c r="J2288" i="1" s="1"/>
  <c r="AC2289" i="1"/>
  <c r="AE2289" i="1" s="1"/>
  <c r="G2289" i="1"/>
  <c r="T2284" i="1"/>
  <c r="AF2284" i="1" s="1"/>
  <c r="S2285" i="1"/>
  <c r="AB2310" i="1"/>
  <c r="M2290" i="1"/>
  <c r="N2290" i="1" s="1"/>
  <c r="L2291" i="1"/>
  <c r="Q2287" i="1"/>
  <c r="Q2288" i="1" s="1"/>
  <c r="Q2289" i="1" s="1"/>
  <c r="Q2290" i="1" s="1"/>
  <c r="P2288" i="1"/>
  <c r="P2289" i="1" s="1"/>
  <c r="P2290" i="1" s="1"/>
  <c r="C2305" i="1"/>
  <c r="Y2304" i="1"/>
  <c r="AJ2305" i="1"/>
  <c r="Z2304" i="1"/>
  <c r="AA2304" i="1" s="1"/>
  <c r="AH2304" i="1" s="1"/>
  <c r="I2305" i="1"/>
  <c r="H2305" i="1" s="1"/>
  <c r="O2288" i="1" l="1"/>
  <c r="R2288" i="1" s="1"/>
  <c r="R2287" i="1"/>
  <c r="Z2305" i="1"/>
  <c r="AA2305" i="1" s="1"/>
  <c r="AH2305" i="1" s="1"/>
  <c r="C2306" i="1"/>
  <c r="AJ2306" i="1"/>
  <c r="I2306" i="1"/>
  <c r="H2306" i="1" s="1"/>
  <c r="Y2305" i="1"/>
  <c r="M2291" i="1"/>
  <c r="N2291" i="1" s="1"/>
  <c r="AC2291" i="1" s="1"/>
  <c r="AE2291" i="1" s="1"/>
  <c r="P2291" i="1"/>
  <c r="Q2291" i="1"/>
  <c r="L2292" i="1"/>
  <c r="T2285" i="1"/>
  <c r="AF2285" i="1" s="1"/>
  <c r="S2286" i="1"/>
  <c r="AC2290" i="1"/>
  <c r="AE2290" i="1" s="1"/>
  <c r="G2290" i="1"/>
  <c r="AB2311" i="1"/>
  <c r="F2289" i="1"/>
  <c r="O2289" i="1" s="1"/>
  <c r="R2289" i="1" s="1"/>
  <c r="X2306" i="1"/>
  <c r="K2306" i="1"/>
  <c r="A2307" i="1"/>
  <c r="J2289" i="1" l="1"/>
  <c r="G2291" i="1"/>
  <c r="F2290" i="1"/>
  <c r="O2290" i="1" s="1"/>
  <c r="R2290" i="1" s="1"/>
  <c r="K2307" i="1"/>
  <c r="A2308" i="1"/>
  <c r="X2307" i="1"/>
  <c r="AB2312" i="1"/>
  <c r="M2292" i="1"/>
  <c r="N2292" i="1" s="1"/>
  <c r="P2292" i="1"/>
  <c r="Q2292" i="1"/>
  <c r="L2293" i="1"/>
  <c r="I2307" i="1"/>
  <c r="H2307" i="1" s="1"/>
  <c r="Z2306" i="1"/>
  <c r="AA2306" i="1" s="1"/>
  <c r="AH2306" i="1" s="1"/>
  <c r="C2307" i="1"/>
  <c r="Y2306" i="1"/>
  <c r="AJ2307" i="1"/>
  <c r="T2286" i="1"/>
  <c r="S2287" i="1"/>
  <c r="AC2292" i="1" l="1"/>
  <c r="AE2292" i="1" s="1"/>
  <c r="G2292" i="1"/>
  <c r="X2308" i="1"/>
  <c r="A2309" i="1"/>
  <c r="K2308" i="1"/>
  <c r="J2290" i="1"/>
  <c r="T2287" i="1"/>
  <c r="AF2287" i="1" s="1"/>
  <c r="S2288" i="1"/>
  <c r="AF2286" i="1"/>
  <c r="AA2286" i="1"/>
  <c r="M2293" i="1"/>
  <c r="N2293" i="1" s="1"/>
  <c r="P2293" i="1"/>
  <c r="Q2293" i="1"/>
  <c r="L2294" i="1"/>
  <c r="AB2313" i="1"/>
  <c r="F2291" i="1"/>
  <c r="J2291" i="1" s="1"/>
  <c r="Y2307" i="1"/>
  <c r="C2308" i="1"/>
  <c r="Z2307" i="1"/>
  <c r="AA2307" i="1" s="1"/>
  <c r="AH2307" i="1" s="1"/>
  <c r="AJ2308" i="1"/>
  <c r="I2308" i="1"/>
  <c r="H2308" i="1" s="1"/>
  <c r="AH2286" i="1" l="1"/>
  <c r="O2291" i="1"/>
  <c r="R2291" i="1" s="1"/>
  <c r="AC2293" i="1"/>
  <c r="AE2293" i="1" s="1"/>
  <c r="G2293" i="1"/>
  <c r="C2309" i="1"/>
  <c r="Y2308" i="1"/>
  <c r="AJ2309" i="1"/>
  <c r="I2309" i="1"/>
  <c r="H2309" i="1" s="1"/>
  <c r="Z2308" i="1"/>
  <c r="AA2308" i="1" s="1"/>
  <c r="AH2308" i="1" s="1"/>
  <c r="M2294" i="1"/>
  <c r="N2294" i="1" s="1"/>
  <c r="P2294" i="1"/>
  <c r="Q2294" i="1"/>
  <c r="L2295" i="1"/>
  <c r="F2292" i="1"/>
  <c r="J2292" i="1" s="1"/>
  <c r="AB2314" i="1"/>
  <c r="T2288" i="1"/>
  <c r="AF2288" i="1" s="1"/>
  <c r="S2289" i="1"/>
  <c r="X2309" i="1"/>
  <c r="K2309" i="1"/>
  <c r="A2310" i="1"/>
  <c r="X2310" i="1" l="1"/>
  <c r="K2310" i="1"/>
  <c r="A2311" i="1"/>
  <c r="T2289" i="1"/>
  <c r="AF2289" i="1" s="1"/>
  <c r="S2290" i="1"/>
  <c r="O2292" i="1"/>
  <c r="R2292" i="1" s="1"/>
  <c r="Z2309" i="1"/>
  <c r="AA2309" i="1" s="1"/>
  <c r="AH2309" i="1" s="1"/>
  <c r="C2310" i="1"/>
  <c r="AJ2310" i="1"/>
  <c r="Y2309" i="1"/>
  <c r="I2310" i="1"/>
  <c r="H2310" i="1" s="1"/>
  <c r="AC2294" i="1"/>
  <c r="AE2294" i="1" s="1"/>
  <c r="G2294" i="1"/>
  <c r="F2293" i="1"/>
  <c r="J2293" i="1" s="1"/>
  <c r="AB2315" i="1"/>
  <c r="M2295" i="1"/>
  <c r="N2295" i="1" s="1"/>
  <c r="P2295" i="1"/>
  <c r="Q2295" i="1"/>
  <c r="L2296" i="1"/>
  <c r="O2293" i="1" l="1"/>
  <c r="R2293" i="1" s="1"/>
  <c r="AC2295" i="1"/>
  <c r="AE2295" i="1" s="1"/>
  <c r="G2295" i="1"/>
  <c r="T2290" i="1"/>
  <c r="AF2290" i="1" s="1"/>
  <c r="S2291" i="1"/>
  <c r="M2296" i="1"/>
  <c r="N2296" i="1" s="1"/>
  <c r="P2296" i="1"/>
  <c r="Q2296" i="1"/>
  <c r="L2297" i="1"/>
  <c r="AB2316" i="1"/>
  <c r="Y2310" i="1"/>
  <c r="AJ2311" i="1"/>
  <c r="I2311" i="1"/>
  <c r="H2311" i="1" s="1"/>
  <c r="Z2310" i="1"/>
  <c r="AA2310" i="1" s="1"/>
  <c r="AH2310" i="1" s="1"/>
  <c r="C2311" i="1"/>
  <c r="F2294" i="1"/>
  <c r="J2294" i="1" s="1"/>
  <c r="X2311" i="1"/>
  <c r="A2312" i="1"/>
  <c r="K2311" i="1"/>
  <c r="O2294" i="1" l="1"/>
  <c r="R2294" i="1" s="1"/>
  <c r="AC2296" i="1"/>
  <c r="AE2296" i="1" s="1"/>
  <c r="G2296" i="1"/>
  <c r="F2295" i="1"/>
  <c r="O2295" i="1" s="1"/>
  <c r="R2295" i="1" s="1"/>
  <c r="AB2317" i="1"/>
  <c r="X2312" i="1"/>
  <c r="K2312" i="1"/>
  <c r="A2313" i="1"/>
  <c r="M2297" i="1"/>
  <c r="N2297" i="1" s="1"/>
  <c r="P2297" i="1"/>
  <c r="Q2297" i="1"/>
  <c r="L2298" i="1"/>
  <c r="T2291" i="1"/>
  <c r="AF2291" i="1" s="1"/>
  <c r="S2292" i="1"/>
  <c r="AJ2312" i="1"/>
  <c r="Y2311" i="1"/>
  <c r="I2312" i="1"/>
  <c r="H2312" i="1" s="1"/>
  <c r="Z2311" i="1"/>
  <c r="AA2311" i="1" s="1"/>
  <c r="AH2311" i="1" s="1"/>
  <c r="C2312" i="1"/>
  <c r="T2292" i="1" l="1"/>
  <c r="AF2292" i="1" s="1"/>
  <c r="S2293" i="1"/>
  <c r="F2296" i="1"/>
  <c r="J2296" i="1" s="1"/>
  <c r="AC2297" i="1"/>
  <c r="AE2297" i="1" s="1"/>
  <c r="G2297" i="1"/>
  <c r="Z2312" i="1"/>
  <c r="AA2312" i="1" s="1"/>
  <c r="AH2312" i="1" s="1"/>
  <c r="I2313" i="1"/>
  <c r="H2313" i="1" s="1"/>
  <c r="Y2312" i="1"/>
  <c r="C2313" i="1"/>
  <c r="AJ2313" i="1"/>
  <c r="J2295" i="1"/>
  <c r="M2298" i="1"/>
  <c r="N2298" i="1" s="1"/>
  <c r="P2298" i="1"/>
  <c r="Q2298" i="1"/>
  <c r="L2299" i="1"/>
  <c r="X2313" i="1"/>
  <c r="K2313" i="1"/>
  <c r="A2314" i="1"/>
  <c r="AB2318" i="1"/>
  <c r="O2296" i="1" l="1"/>
  <c r="R2296" i="1" s="1"/>
  <c r="C2314" i="1"/>
  <c r="Z2313" i="1"/>
  <c r="AA2313" i="1" s="1"/>
  <c r="AH2313" i="1" s="1"/>
  <c r="AJ2314" i="1"/>
  <c r="I2314" i="1"/>
  <c r="H2314" i="1" s="1"/>
  <c r="Y2313" i="1"/>
  <c r="M2299" i="1"/>
  <c r="N2299" i="1" s="1"/>
  <c r="P2299" i="1"/>
  <c r="Q2299" i="1"/>
  <c r="L2300" i="1"/>
  <c r="AB2319" i="1"/>
  <c r="A2315" i="1"/>
  <c r="X2314" i="1"/>
  <c r="K2314" i="1"/>
  <c r="F2297" i="1"/>
  <c r="O2297" i="1" s="1"/>
  <c r="R2297" i="1" s="1"/>
  <c r="AC2298" i="1"/>
  <c r="AE2298" i="1" s="1"/>
  <c r="G2298" i="1"/>
  <c r="T2293" i="1"/>
  <c r="AF2293" i="1" s="1"/>
  <c r="S2294" i="1"/>
  <c r="J2297" i="1" l="1"/>
  <c r="AC2299" i="1"/>
  <c r="AE2299" i="1" s="1"/>
  <c r="G2299" i="1"/>
  <c r="X2315" i="1"/>
  <c r="K2315" i="1"/>
  <c r="A2316" i="1"/>
  <c r="M2300" i="1"/>
  <c r="N2300" i="1" s="1"/>
  <c r="P2300" i="1"/>
  <c r="Q2300" i="1"/>
  <c r="L2301" i="1"/>
  <c r="T2294" i="1"/>
  <c r="AF2294" i="1" s="1"/>
  <c r="S2295" i="1"/>
  <c r="Y2314" i="1"/>
  <c r="C2315" i="1"/>
  <c r="Z2314" i="1"/>
  <c r="AA2314" i="1" s="1"/>
  <c r="AH2314" i="1" s="1"/>
  <c r="AJ2315" i="1"/>
  <c r="I2315" i="1"/>
  <c r="H2315" i="1" s="1"/>
  <c r="AB2320" i="1"/>
  <c r="F2298" i="1"/>
  <c r="O2298" i="1" s="1"/>
  <c r="R2298" i="1" s="1"/>
  <c r="J2298" i="1" l="1"/>
  <c r="AC2300" i="1"/>
  <c r="AE2300" i="1" s="1"/>
  <c r="G2300" i="1"/>
  <c r="M2301" i="1"/>
  <c r="N2301" i="1" s="1"/>
  <c r="P2301" i="1"/>
  <c r="Q2301" i="1"/>
  <c r="L2302" i="1"/>
  <c r="X2316" i="1"/>
  <c r="K2316" i="1"/>
  <c r="A2317" i="1"/>
  <c r="C2316" i="1"/>
  <c r="Y2315" i="1"/>
  <c r="AJ2316" i="1"/>
  <c r="I2316" i="1"/>
  <c r="H2316" i="1" s="1"/>
  <c r="Z2315" i="1"/>
  <c r="AA2315" i="1" s="1"/>
  <c r="AH2315" i="1" s="1"/>
  <c r="F2299" i="1"/>
  <c r="J2299" i="1" s="1"/>
  <c r="AB2321" i="1"/>
  <c r="T2295" i="1"/>
  <c r="AF2295" i="1" s="1"/>
  <c r="S2296" i="1"/>
  <c r="O2299" i="1" l="1"/>
  <c r="R2299" i="1" s="1"/>
  <c r="AC2301" i="1"/>
  <c r="AE2301" i="1" s="1"/>
  <c r="G2301" i="1"/>
  <c r="AB2322" i="1"/>
  <c r="Y2316" i="1"/>
  <c r="Z2316" i="1"/>
  <c r="AA2316" i="1" s="1"/>
  <c r="AH2316" i="1" s="1"/>
  <c r="C2317" i="1"/>
  <c r="AJ2317" i="1"/>
  <c r="I2317" i="1"/>
  <c r="H2317" i="1" s="1"/>
  <c r="T2296" i="1"/>
  <c r="AF2296" i="1" s="1"/>
  <c r="S2297" i="1"/>
  <c r="K2317" i="1"/>
  <c r="A2318" i="1"/>
  <c r="X2317" i="1"/>
  <c r="M2302" i="1"/>
  <c r="N2302" i="1" s="1"/>
  <c r="P2302" i="1"/>
  <c r="Q2302" i="1"/>
  <c r="L2303" i="1"/>
  <c r="F2300" i="1"/>
  <c r="J2300" i="1" s="1"/>
  <c r="C2318" i="1" l="1"/>
  <c r="Z2317" i="1"/>
  <c r="AA2317" i="1" s="1"/>
  <c r="AH2317" i="1" s="1"/>
  <c r="AJ2318" i="1"/>
  <c r="I2318" i="1"/>
  <c r="H2318" i="1" s="1"/>
  <c r="Y2317" i="1"/>
  <c r="O2300" i="1"/>
  <c r="R2300" i="1" s="1"/>
  <c r="K2318" i="1"/>
  <c r="A2319" i="1"/>
  <c r="X2318" i="1"/>
  <c r="AB2323" i="1"/>
  <c r="F2301" i="1"/>
  <c r="O2301" i="1" s="1"/>
  <c r="R2301" i="1" s="1"/>
  <c r="M2303" i="1"/>
  <c r="N2303" i="1" s="1"/>
  <c r="P2303" i="1"/>
  <c r="Q2303" i="1"/>
  <c r="L2304" i="1"/>
  <c r="AC2302" i="1"/>
  <c r="AE2302" i="1" s="1"/>
  <c r="G2302" i="1"/>
  <c r="T2297" i="1"/>
  <c r="AF2297" i="1" s="1"/>
  <c r="S2298" i="1"/>
  <c r="J2301" i="1" l="1"/>
  <c r="T2298" i="1"/>
  <c r="AF2298" i="1" s="1"/>
  <c r="S2299" i="1"/>
  <c r="A2320" i="1"/>
  <c r="K2319" i="1"/>
  <c r="X2319" i="1"/>
  <c r="M2304" i="1"/>
  <c r="N2304" i="1" s="1"/>
  <c r="P2304" i="1"/>
  <c r="Q2304" i="1"/>
  <c r="L2305" i="1"/>
  <c r="AB2324" i="1"/>
  <c r="I2319" i="1"/>
  <c r="H2319" i="1" s="1"/>
  <c r="Z2318" i="1"/>
  <c r="C2319" i="1"/>
  <c r="AJ2319" i="1"/>
  <c r="Y2318" i="1"/>
  <c r="F2302" i="1"/>
  <c r="J2302" i="1" s="1"/>
  <c r="AC2303" i="1"/>
  <c r="AE2303" i="1" s="1"/>
  <c r="G2303" i="1"/>
  <c r="O2302" i="1" l="1"/>
  <c r="R2302" i="1" s="1"/>
  <c r="AC2304" i="1"/>
  <c r="AE2304" i="1" s="1"/>
  <c r="G2304" i="1"/>
  <c r="X2320" i="1"/>
  <c r="K2320" i="1"/>
  <c r="A2321" i="1"/>
  <c r="T2299" i="1"/>
  <c r="AF2299" i="1" s="1"/>
  <c r="S2300" i="1"/>
  <c r="F2303" i="1"/>
  <c r="J2303" i="1" s="1"/>
  <c r="M2305" i="1"/>
  <c r="N2305" i="1" s="1"/>
  <c r="P2305" i="1"/>
  <c r="Q2305" i="1"/>
  <c r="L2306" i="1"/>
  <c r="Y2319" i="1"/>
  <c r="C2320" i="1"/>
  <c r="Z2319" i="1"/>
  <c r="AA2319" i="1" s="1"/>
  <c r="AH2319" i="1" s="1"/>
  <c r="AJ2320" i="1"/>
  <c r="I2320" i="1"/>
  <c r="H2320" i="1" s="1"/>
  <c r="AB2325" i="1"/>
  <c r="Z2320" i="1" l="1"/>
  <c r="AA2320" i="1" s="1"/>
  <c r="AH2320" i="1" s="1"/>
  <c r="C2321" i="1"/>
  <c r="AJ2321" i="1"/>
  <c r="Y2320" i="1"/>
  <c r="I2321" i="1"/>
  <c r="H2321" i="1" s="1"/>
  <c r="AB2326" i="1"/>
  <c r="M2306" i="1"/>
  <c r="N2306" i="1" s="1"/>
  <c r="P2306" i="1"/>
  <c r="Q2306" i="1"/>
  <c r="L2307" i="1"/>
  <c r="AC2305" i="1"/>
  <c r="AE2305" i="1" s="1"/>
  <c r="G2305" i="1"/>
  <c r="T2300" i="1"/>
  <c r="AF2300" i="1" s="1"/>
  <c r="S2301" i="1"/>
  <c r="O2303" i="1"/>
  <c r="R2303" i="1" s="1"/>
  <c r="K2321" i="1"/>
  <c r="A2322" i="1"/>
  <c r="X2321" i="1"/>
  <c r="F2304" i="1"/>
  <c r="O2304" i="1" s="1"/>
  <c r="R2304" i="1" s="1"/>
  <c r="J2304" i="1" l="1"/>
  <c r="T2301" i="1"/>
  <c r="AF2301" i="1" s="1"/>
  <c r="S2302" i="1"/>
  <c r="M2307" i="1"/>
  <c r="N2307" i="1" s="1"/>
  <c r="P2307" i="1"/>
  <c r="Q2307" i="1"/>
  <c r="L2308" i="1"/>
  <c r="K2322" i="1"/>
  <c r="X2322" i="1"/>
  <c r="A2323" i="1"/>
  <c r="F2305" i="1"/>
  <c r="J2305" i="1" s="1"/>
  <c r="AB2327" i="1"/>
  <c r="AC2306" i="1"/>
  <c r="AE2306" i="1" s="1"/>
  <c r="G2306" i="1"/>
  <c r="AJ2322" i="1"/>
  <c r="I2322" i="1"/>
  <c r="H2322" i="1" s="1"/>
  <c r="Y2321" i="1"/>
  <c r="C2322" i="1"/>
  <c r="Z2321" i="1"/>
  <c r="AA2321" i="1" s="1"/>
  <c r="AH2321" i="1" s="1"/>
  <c r="O2305" i="1" l="1"/>
  <c r="R2305" i="1" s="1"/>
  <c r="F2306" i="1"/>
  <c r="J2306" i="1" s="1"/>
  <c r="M2308" i="1"/>
  <c r="N2308" i="1" s="1"/>
  <c r="P2308" i="1"/>
  <c r="Q2308" i="1"/>
  <c r="L2309" i="1"/>
  <c r="AB2328" i="1"/>
  <c r="X2323" i="1"/>
  <c r="K2323" i="1"/>
  <c r="A2324" i="1"/>
  <c r="T2302" i="1"/>
  <c r="AF2302" i="1" s="1"/>
  <c r="S2303" i="1"/>
  <c r="AC2307" i="1"/>
  <c r="AE2307" i="1" s="1"/>
  <c r="G2307" i="1"/>
  <c r="Y2322" i="1"/>
  <c r="C2323" i="1"/>
  <c r="Z2322" i="1"/>
  <c r="AA2322" i="1" s="1"/>
  <c r="AH2322" i="1" s="1"/>
  <c r="AJ2323" i="1"/>
  <c r="I2323" i="1"/>
  <c r="H2323" i="1" s="1"/>
  <c r="O2306" i="1" l="1"/>
  <c r="R2306" i="1" s="1"/>
  <c r="T2303" i="1"/>
  <c r="AF2303" i="1" s="1"/>
  <c r="S2304" i="1"/>
  <c r="Z2323" i="1"/>
  <c r="AA2323" i="1" s="1"/>
  <c r="AH2323" i="1" s="1"/>
  <c r="AJ2324" i="1"/>
  <c r="I2324" i="1"/>
  <c r="H2324" i="1" s="1"/>
  <c r="C2324" i="1"/>
  <c r="Y2323" i="1"/>
  <c r="AB2329" i="1"/>
  <c r="AC2308" i="1"/>
  <c r="AE2308" i="1" s="1"/>
  <c r="G2308" i="1"/>
  <c r="F2307" i="1"/>
  <c r="O2307" i="1" s="1"/>
  <c r="R2307" i="1" s="1"/>
  <c r="K2324" i="1"/>
  <c r="X2324" i="1"/>
  <c r="A2325" i="1"/>
  <c r="M2309" i="1"/>
  <c r="N2309" i="1" s="1"/>
  <c r="P2309" i="1"/>
  <c r="Q2309" i="1"/>
  <c r="L2310" i="1"/>
  <c r="J2307" i="1" l="1"/>
  <c r="AC2309" i="1"/>
  <c r="AE2309" i="1" s="1"/>
  <c r="G2309" i="1"/>
  <c r="M2310" i="1"/>
  <c r="N2310" i="1" s="1"/>
  <c r="P2310" i="1"/>
  <c r="Q2310" i="1"/>
  <c r="L2311" i="1"/>
  <c r="K2325" i="1"/>
  <c r="A2326" i="1"/>
  <c r="X2325" i="1"/>
  <c r="F2308" i="1"/>
  <c r="O2308" i="1" s="1"/>
  <c r="R2308" i="1" s="1"/>
  <c r="T2304" i="1"/>
  <c r="AF2304" i="1" s="1"/>
  <c r="S2305" i="1"/>
  <c r="AB2330" i="1"/>
  <c r="I2325" i="1"/>
  <c r="H2325" i="1" s="1"/>
  <c r="Y2324" i="1"/>
  <c r="C2325" i="1"/>
  <c r="AJ2325" i="1"/>
  <c r="Z2324" i="1"/>
  <c r="AA2324" i="1" s="1"/>
  <c r="AH2324" i="1" s="1"/>
  <c r="J2308" i="1" l="1"/>
  <c r="K2326" i="1"/>
  <c r="A2327" i="1"/>
  <c r="X2326" i="1"/>
  <c r="AB2331" i="1"/>
  <c r="AC2310" i="1"/>
  <c r="AE2310" i="1" s="1"/>
  <c r="G2310" i="1"/>
  <c r="F2309" i="1"/>
  <c r="J2309" i="1" s="1"/>
  <c r="T2305" i="1"/>
  <c r="AF2305" i="1" s="1"/>
  <c r="S2306" i="1"/>
  <c r="Y2325" i="1"/>
  <c r="AJ2326" i="1"/>
  <c r="Z2325" i="1"/>
  <c r="AA2325" i="1" s="1"/>
  <c r="AH2325" i="1" s="1"/>
  <c r="I2326" i="1"/>
  <c r="H2326" i="1" s="1"/>
  <c r="C2326" i="1"/>
  <c r="M2311" i="1"/>
  <c r="N2311" i="1" s="1"/>
  <c r="P2311" i="1"/>
  <c r="Q2311" i="1"/>
  <c r="L2312" i="1"/>
  <c r="O2309" i="1" l="1"/>
  <c r="R2309" i="1" s="1"/>
  <c r="AB2332" i="1"/>
  <c r="M2312" i="1"/>
  <c r="N2312" i="1" s="1"/>
  <c r="P2312" i="1"/>
  <c r="Q2312" i="1"/>
  <c r="L2313" i="1"/>
  <c r="F2310" i="1"/>
  <c r="O2310" i="1" s="1"/>
  <c r="R2310" i="1" s="1"/>
  <c r="Z2326" i="1"/>
  <c r="AA2326" i="1" s="1"/>
  <c r="AH2326" i="1" s="1"/>
  <c r="AJ2327" i="1"/>
  <c r="I2327" i="1"/>
  <c r="H2327" i="1" s="1"/>
  <c r="C2327" i="1"/>
  <c r="Y2326" i="1"/>
  <c r="AC2311" i="1"/>
  <c r="AE2311" i="1" s="1"/>
  <c r="G2311" i="1"/>
  <c r="K2327" i="1"/>
  <c r="X2327" i="1"/>
  <c r="A2328" i="1"/>
  <c r="T2306" i="1"/>
  <c r="AF2306" i="1" s="1"/>
  <c r="S2307" i="1"/>
  <c r="J2310" i="1" l="1"/>
  <c r="M2313" i="1"/>
  <c r="N2313" i="1" s="1"/>
  <c r="P2313" i="1"/>
  <c r="Q2313" i="1"/>
  <c r="L2314" i="1"/>
  <c r="Y2327" i="1"/>
  <c r="C2328" i="1"/>
  <c r="AJ2328" i="1"/>
  <c r="Z2327" i="1"/>
  <c r="AA2327" i="1" s="1"/>
  <c r="AH2327" i="1" s="1"/>
  <c r="I2328" i="1"/>
  <c r="H2328" i="1" s="1"/>
  <c r="AB2333" i="1"/>
  <c r="A2329" i="1"/>
  <c r="X2328" i="1"/>
  <c r="K2328" i="1"/>
  <c r="F2311" i="1"/>
  <c r="O2311" i="1" s="1"/>
  <c r="R2311" i="1" s="1"/>
  <c r="T2307" i="1"/>
  <c r="AF2307" i="1" s="1"/>
  <c r="S2308" i="1"/>
  <c r="AC2312" i="1"/>
  <c r="AE2312" i="1" s="1"/>
  <c r="G2312" i="1"/>
  <c r="K2329" i="1" l="1"/>
  <c r="X2329" i="1"/>
  <c r="A2330" i="1"/>
  <c r="AC2313" i="1"/>
  <c r="AE2313" i="1" s="1"/>
  <c r="G2313" i="1"/>
  <c r="T2308" i="1"/>
  <c r="AF2308" i="1" s="1"/>
  <c r="S2309" i="1"/>
  <c r="J2311" i="1"/>
  <c r="Z2328" i="1"/>
  <c r="AA2328" i="1" s="1"/>
  <c r="AH2328" i="1" s="1"/>
  <c r="C2329" i="1"/>
  <c r="Y2328" i="1"/>
  <c r="AJ2329" i="1"/>
  <c r="I2329" i="1"/>
  <c r="H2329" i="1" s="1"/>
  <c r="AB2334" i="1"/>
  <c r="M2314" i="1"/>
  <c r="N2314" i="1" s="1"/>
  <c r="P2314" i="1"/>
  <c r="Q2314" i="1"/>
  <c r="L2315" i="1"/>
  <c r="F2312" i="1"/>
  <c r="J2312" i="1" s="1"/>
  <c r="O2312" i="1" l="1"/>
  <c r="R2312" i="1" s="1"/>
  <c r="T2309" i="1"/>
  <c r="AF2309" i="1" s="1"/>
  <c r="S2310" i="1"/>
  <c r="C2330" i="1"/>
  <c r="Z2329" i="1"/>
  <c r="AA2329" i="1" s="1"/>
  <c r="AH2329" i="1" s="1"/>
  <c r="AJ2330" i="1"/>
  <c r="I2330" i="1"/>
  <c r="H2330" i="1" s="1"/>
  <c r="Y2329" i="1"/>
  <c r="M2315" i="1"/>
  <c r="N2315" i="1" s="1"/>
  <c r="P2315" i="1"/>
  <c r="Q2315" i="1"/>
  <c r="L2316" i="1"/>
  <c r="AB2335" i="1"/>
  <c r="K2330" i="1"/>
  <c r="X2330" i="1"/>
  <c r="A2331" i="1"/>
  <c r="AC2314" i="1"/>
  <c r="AE2314" i="1" s="1"/>
  <c r="G2314" i="1"/>
  <c r="F2313" i="1"/>
  <c r="J2313" i="1" s="1"/>
  <c r="O2313" i="1" l="1"/>
  <c r="R2313" i="1" s="1"/>
  <c r="C2331" i="1"/>
  <c r="Y2330" i="1"/>
  <c r="AJ2331" i="1"/>
  <c r="Z2330" i="1"/>
  <c r="AA2330" i="1" s="1"/>
  <c r="AH2330" i="1" s="1"/>
  <c r="I2331" i="1"/>
  <c r="H2331" i="1" s="1"/>
  <c r="M2316" i="1"/>
  <c r="N2316" i="1" s="1"/>
  <c r="P2316" i="1"/>
  <c r="Q2316" i="1"/>
  <c r="L2317" i="1"/>
  <c r="F2314" i="1"/>
  <c r="J2314" i="1" s="1"/>
  <c r="AB2336" i="1"/>
  <c r="K2331" i="1"/>
  <c r="A2332" i="1"/>
  <c r="X2331" i="1"/>
  <c r="T2310" i="1"/>
  <c r="AF2310" i="1" s="1"/>
  <c r="S2311" i="1"/>
  <c r="AC2315" i="1"/>
  <c r="AE2315" i="1" s="1"/>
  <c r="G2315" i="1"/>
  <c r="AC2316" i="1" l="1"/>
  <c r="AE2316" i="1" s="1"/>
  <c r="G2316" i="1"/>
  <c r="F2315" i="1"/>
  <c r="J2315" i="1" s="1"/>
  <c r="M2317" i="1"/>
  <c r="N2317" i="1" s="1"/>
  <c r="P2317" i="1"/>
  <c r="Q2317" i="1"/>
  <c r="L2318" i="1"/>
  <c r="AB2337" i="1"/>
  <c r="T2311" i="1"/>
  <c r="AF2311" i="1" s="1"/>
  <c r="S2312" i="1"/>
  <c r="A2333" i="1"/>
  <c r="X2332" i="1"/>
  <c r="K2332" i="1"/>
  <c r="O2314" i="1"/>
  <c r="R2314" i="1" s="1"/>
  <c r="Z2331" i="1"/>
  <c r="AA2331" i="1" s="1"/>
  <c r="AH2331" i="1" s="1"/>
  <c r="I2332" i="1"/>
  <c r="H2332" i="1" s="1"/>
  <c r="C2332" i="1"/>
  <c r="Y2331" i="1"/>
  <c r="AJ2332" i="1"/>
  <c r="O2315" i="1" l="1"/>
  <c r="R2315" i="1" s="1"/>
  <c r="T2312" i="1"/>
  <c r="AF2312" i="1" s="1"/>
  <c r="S2313" i="1"/>
  <c r="A2334" i="1"/>
  <c r="X2333" i="1"/>
  <c r="K2333" i="1"/>
  <c r="AC2317" i="1"/>
  <c r="AE2317" i="1" s="1"/>
  <c r="G2317" i="1"/>
  <c r="F2316" i="1"/>
  <c r="O2316" i="1" s="1"/>
  <c r="R2316" i="1" s="1"/>
  <c r="M2318" i="1"/>
  <c r="N2318" i="1" s="1"/>
  <c r="P2318" i="1"/>
  <c r="Q2318" i="1"/>
  <c r="L2319" i="1"/>
  <c r="C2333" i="1"/>
  <c r="Y2332" i="1"/>
  <c r="AJ2333" i="1"/>
  <c r="Z2332" i="1"/>
  <c r="AA2332" i="1" s="1"/>
  <c r="AH2332" i="1" s="1"/>
  <c r="I2333" i="1"/>
  <c r="H2333" i="1" s="1"/>
  <c r="AB2338" i="1"/>
  <c r="J2316" i="1" l="1"/>
  <c r="T2313" i="1"/>
  <c r="AF2313" i="1" s="1"/>
  <c r="S2314" i="1"/>
  <c r="AC2318" i="1"/>
  <c r="AE2318" i="1" s="1"/>
  <c r="G2318" i="1"/>
  <c r="M2319" i="1"/>
  <c r="N2319" i="1" s="1"/>
  <c r="L2320" i="1"/>
  <c r="F2317" i="1"/>
  <c r="O2317" i="1" s="1"/>
  <c r="R2317" i="1" s="1"/>
  <c r="Z2333" i="1"/>
  <c r="AA2333" i="1" s="1"/>
  <c r="AH2333" i="1" s="1"/>
  <c r="C2334" i="1"/>
  <c r="AJ2334" i="1"/>
  <c r="Y2333" i="1"/>
  <c r="I2334" i="1"/>
  <c r="H2334" i="1" s="1"/>
  <c r="AB2339" i="1"/>
  <c r="X2334" i="1"/>
  <c r="K2334" i="1"/>
  <c r="A2335" i="1"/>
  <c r="G2319" i="1" l="1"/>
  <c r="AC2319" i="1"/>
  <c r="AE2319" i="1" s="1"/>
  <c r="M2320" i="1"/>
  <c r="N2320" i="1" s="1"/>
  <c r="L2321" i="1"/>
  <c r="T2314" i="1"/>
  <c r="AF2314" i="1" s="1"/>
  <c r="S2315" i="1"/>
  <c r="AJ2335" i="1"/>
  <c r="Y2334" i="1"/>
  <c r="I2335" i="1"/>
  <c r="H2335" i="1" s="1"/>
  <c r="Z2334" i="1"/>
  <c r="AA2334" i="1" s="1"/>
  <c r="AH2334" i="1" s="1"/>
  <c r="C2335" i="1"/>
  <c r="J2317" i="1"/>
  <c r="F2318" i="1"/>
  <c r="J2318" i="1" s="1"/>
  <c r="X2335" i="1"/>
  <c r="K2335" i="1"/>
  <c r="A2336" i="1"/>
  <c r="AB2340" i="1"/>
  <c r="K2336" i="1" l="1"/>
  <c r="X2336" i="1"/>
  <c r="A2337" i="1"/>
  <c r="O2318" i="1"/>
  <c r="T2315" i="1"/>
  <c r="AF2315" i="1" s="1"/>
  <c r="S2316" i="1"/>
  <c r="AB2341" i="1"/>
  <c r="AC2320" i="1"/>
  <c r="AE2320" i="1" s="1"/>
  <c r="G2320" i="1"/>
  <c r="Z2335" i="1"/>
  <c r="AA2335" i="1" s="1"/>
  <c r="AH2335" i="1" s="1"/>
  <c r="C2336" i="1"/>
  <c r="AJ2336" i="1"/>
  <c r="Y2335" i="1"/>
  <c r="I2336" i="1"/>
  <c r="H2336" i="1" s="1"/>
  <c r="M2321" i="1"/>
  <c r="N2321" i="1" s="1"/>
  <c r="L2322" i="1"/>
  <c r="F2319" i="1"/>
  <c r="O2319" i="1" s="1"/>
  <c r="J2319" i="1" l="1"/>
  <c r="AB2342" i="1"/>
  <c r="F2320" i="1"/>
  <c r="O2320" i="1" s="1"/>
  <c r="R2318" i="1"/>
  <c r="P2319" i="1"/>
  <c r="AC2321" i="1"/>
  <c r="AE2321" i="1" s="1"/>
  <c r="G2321" i="1"/>
  <c r="T2316" i="1"/>
  <c r="AF2316" i="1" s="1"/>
  <c r="S2317" i="1"/>
  <c r="X2337" i="1"/>
  <c r="K2337" i="1"/>
  <c r="A2338" i="1"/>
  <c r="M2322" i="1"/>
  <c r="N2322" i="1" s="1"/>
  <c r="L2323" i="1"/>
  <c r="I2337" i="1"/>
  <c r="H2337" i="1" s="1"/>
  <c r="Y2336" i="1"/>
  <c r="Z2336" i="1"/>
  <c r="AA2336" i="1" s="1"/>
  <c r="AH2336" i="1" s="1"/>
  <c r="C2337" i="1"/>
  <c r="AJ2337" i="1"/>
  <c r="A2339" i="1" l="1"/>
  <c r="K2338" i="1"/>
  <c r="X2338" i="1"/>
  <c r="T2317" i="1"/>
  <c r="AF2317" i="1" s="1"/>
  <c r="S2318" i="1"/>
  <c r="J2320" i="1"/>
  <c r="G2322" i="1"/>
  <c r="AC2322" i="1"/>
  <c r="AE2322" i="1" s="1"/>
  <c r="Q2319" i="1"/>
  <c r="P2320" i="1"/>
  <c r="P2321" i="1" s="1"/>
  <c r="P2322" i="1" s="1"/>
  <c r="P2323" i="1" s="1"/>
  <c r="AB2343" i="1"/>
  <c r="M2323" i="1"/>
  <c r="N2323" i="1" s="1"/>
  <c r="L2324" i="1"/>
  <c r="Z2337" i="1"/>
  <c r="AA2337" i="1" s="1"/>
  <c r="AH2337" i="1" s="1"/>
  <c r="C2338" i="1"/>
  <c r="AJ2338" i="1"/>
  <c r="I2338" i="1"/>
  <c r="H2338" i="1" s="1"/>
  <c r="Y2337" i="1"/>
  <c r="F2321" i="1"/>
  <c r="J2321" i="1" s="1"/>
  <c r="M2324" i="1" l="1"/>
  <c r="N2324" i="1" s="1"/>
  <c r="P2324" i="1"/>
  <c r="L2325" i="1"/>
  <c r="T2318" i="1"/>
  <c r="S2319" i="1"/>
  <c r="O2321" i="1"/>
  <c r="AB2344" i="1"/>
  <c r="X2339" i="1"/>
  <c r="K2339" i="1"/>
  <c r="A2340" i="1"/>
  <c r="F2322" i="1"/>
  <c r="J2322" i="1" s="1"/>
  <c r="AJ2339" i="1"/>
  <c r="Y2338" i="1"/>
  <c r="I2339" i="1"/>
  <c r="H2339" i="1" s="1"/>
  <c r="Z2338" i="1"/>
  <c r="AA2338" i="1" s="1"/>
  <c r="AH2338" i="1" s="1"/>
  <c r="C2339" i="1"/>
  <c r="AC2323" i="1"/>
  <c r="AE2323" i="1" s="1"/>
  <c r="G2323" i="1"/>
  <c r="Q2320" i="1"/>
  <c r="R2319" i="1"/>
  <c r="Z2339" i="1" l="1"/>
  <c r="AA2339" i="1" s="1"/>
  <c r="AH2339" i="1" s="1"/>
  <c r="I2340" i="1"/>
  <c r="H2340" i="1" s="1"/>
  <c r="C2340" i="1"/>
  <c r="AJ2340" i="1"/>
  <c r="Y2339" i="1"/>
  <c r="AF2318" i="1"/>
  <c r="AA2318" i="1"/>
  <c r="Q2321" i="1"/>
  <c r="Q2322" i="1" s="1"/>
  <c r="Q2323" i="1" s="1"/>
  <c r="Q2324" i="1" s="1"/>
  <c r="Q2325" i="1" s="1"/>
  <c r="R2320" i="1"/>
  <c r="M2325" i="1"/>
  <c r="N2325" i="1" s="1"/>
  <c r="P2325" i="1"/>
  <c r="L2326" i="1"/>
  <c r="AB2345" i="1"/>
  <c r="F2323" i="1"/>
  <c r="O2323" i="1" s="1"/>
  <c r="O2322" i="1"/>
  <c r="A2341" i="1"/>
  <c r="X2340" i="1"/>
  <c r="K2340" i="1"/>
  <c r="T2319" i="1"/>
  <c r="AF2319" i="1" s="1"/>
  <c r="S2320" i="1"/>
  <c r="AC2324" i="1"/>
  <c r="AE2324" i="1" s="1"/>
  <c r="G2324" i="1"/>
  <c r="R2322" i="1" l="1"/>
  <c r="R2323" i="1"/>
  <c r="AH2318" i="1"/>
  <c r="R2321" i="1"/>
  <c r="G2325" i="1"/>
  <c r="AC2325" i="1"/>
  <c r="AE2325" i="1" s="1"/>
  <c r="M2326" i="1"/>
  <c r="N2326" i="1" s="1"/>
  <c r="P2326" i="1"/>
  <c r="Q2326" i="1"/>
  <c r="L2327" i="1"/>
  <c r="C2341" i="1"/>
  <c r="Y2340" i="1"/>
  <c r="AJ2341" i="1"/>
  <c r="Z2340" i="1"/>
  <c r="AA2340" i="1" s="1"/>
  <c r="AH2340" i="1" s="1"/>
  <c r="I2341" i="1"/>
  <c r="H2341" i="1" s="1"/>
  <c r="J2323" i="1"/>
  <c r="AB2346" i="1"/>
  <c r="K2341" i="1"/>
  <c r="X2341" i="1"/>
  <c r="A2342" i="1"/>
  <c r="F2324" i="1"/>
  <c r="O2324" i="1" s="1"/>
  <c r="R2324" i="1" s="1"/>
  <c r="T2320" i="1"/>
  <c r="AF2320" i="1" s="1"/>
  <c r="S2321" i="1"/>
  <c r="AC2326" i="1" l="1"/>
  <c r="AE2326" i="1" s="1"/>
  <c r="G2326" i="1"/>
  <c r="T2321" i="1"/>
  <c r="AF2321" i="1" s="1"/>
  <c r="S2322" i="1"/>
  <c r="AB2347" i="1"/>
  <c r="J2324" i="1"/>
  <c r="X2342" i="1"/>
  <c r="K2342" i="1"/>
  <c r="A2343" i="1"/>
  <c r="M2327" i="1"/>
  <c r="N2327" i="1" s="1"/>
  <c r="P2327" i="1"/>
  <c r="Q2327" i="1"/>
  <c r="L2328" i="1"/>
  <c r="Z2341" i="1"/>
  <c r="AA2341" i="1" s="1"/>
  <c r="AH2341" i="1" s="1"/>
  <c r="AJ2342" i="1"/>
  <c r="I2342" i="1"/>
  <c r="H2342" i="1" s="1"/>
  <c r="Y2341" i="1"/>
  <c r="C2342" i="1"/>
  <c r="F2325" i="1"/>
  <c r="J2325" i="1" s="1"/>
  <c r="M2328" i="1" l="1"/>
  <c r="N2328" i="1" s="1"/>
  <c r="P2328" i="1"/>
  <c r="Q2328" i="1"/>
  <c r="L2329" i="1"/>
  <c r="O2325" i="1"/>
  <c r="R2325" i="1" s="1"/>
  <c r="X2343" i="1"/>
  <c r="K2343" i="1"/>
  <c r="A2344" i="1"/>
  <c r="T2322" i="1"/>
  <c r="AF2322" i="1" s="1"/>
  <c r="S2323" i="1"/>
  <c r="AB2348" i="1"/>
  <c r="F2326" i="1"/>
  <c r="J2326" i="1" s="1"/>
  <c r="AC2327" i="1"/>
  <c r="AE2327" i="1" s="1"/>
  <c r="G2327" i="1"/>
  <c r="Y2342" i="1"/>
  <c r="C2343" i="1"/>
  <c r="Z2342" i="1"/>
  <c r="AA2342" i="1" s="1"/>
  <c r="AH2342" i="1" s="1"/>
  <c r="AJ2343" i="1"/>
  <c r="I2343" i="1"/>
  <c r="H2343" i="1" s="1"/>
  <c r="O2326" i="1" l="1"/>
  <c r="R2326" i="1" s="1"/>
  <c r="AB2349" i="1"/>
  <c r="A2345" i="1"/>
  <c r="X2344" i="1"/>
  <c r="K2344" i="1"/>
  <c r="AC2328" i="1"/>
  <c r="AE2328" i="1" s="1"/>
  <c r="G2328" i="1"/>
  <c r="F2327" i="1"/>
  <c r="J2327" i="1" s="1"/>
  <c r="T2323" i="1"/>
  <c r="AF2323" i="1" s="1"/>
  <c r="S2324" i="1"/>
  <c r="Z2343" i="1"/>
  <c r="AA2343" i="1" s="1"/>
  <c r="AH2343" i="1" s="1"/>
  <c r="C2344" i="1"/>
  <c r="AJ2344" i="1"/>
  <c r="Y2343" i="1"/>
  <c r="I2344" i="1"/>
  <c r="H2344" i="1" s="1"/>
  <c r="M2329" i="1"/>
  <c r="N2329" i="1" s="1"/>
  <c r="P2329" i="1"/>
  <c r="Q2329" i="1"/>
  <c r="L2330" i="1"/>
  <c r="O2327" i="1" l="1"/>
  <c r="R2327" i="1" s="1"/>
  <c r="K2345" i="1"/>
  <c r="X2345" i="1"/>
  <c r="A2346" i="1"/>
  <c r="T2324" i="1"/>
  <c r="AF2324" i="1" s="1"/>
  <c r="S2325" i="1"/>
  <c r="F2328" i="1"/>
  <c r="J2328" i="1" s="1"/>
  <c r="AB2350" i="1"/>
  <c r="AC2329" i="1"/>
  <c r="AE2329" i="1" s="1"/>
  <c r="G2329" i="1"/>
  <c r="M2330" i="1"/>
  <c r="N2330" i="1" s="1"/>
  <c r="P2330" i="1"/>
  <c r="Q2330" i="1"/>
  <c r="L2331" i="1"/>
  <c r="Y2344" i="1"/>
  <c r="C2345" i="1"/>
  <c r="Z2344" i="1"/>
  <c r="AA2344" i="1" s="1"/>
  <c r="AH2344" i="1" s="1"/>
  <c r="AJ2345" i="1"/>
  <c r="I2345" i="1"/>
  <c r="H2345" i="1" s="1"/>
  <c r="AC2330" i="1" l="1"/>
  <c r="AE2330" i="1" s="1"/>
  <c r="G2330" i="1"/>
  <c r="AB2351" i="1"/>
  <c r="K2346" i="1"/>
  <c r="X2346" i="1"/>
  <c r="A2347" i="1"/>
  <c r="M2331" i="1"/>
  <c r="N2331" i="1" s="1"/>
  <c r="P2331" i="1"/>
  <c r="Q2331" i="1"/>
  <c r="L2332" i="1"/>
  <c r="F2329" i="1"/>
  <c r="O2329" i="1" s="1"/>
  <c r="R2329" i="1" s="1"/>
  <c r="Z2345" i="1"/>
  <c r="AA2345" i="1" s="1"/>
  <c r="AH2345" i="1" s="1"/>
  <c r="I2346" i="1"/>
  <c r="H2346" i="1" s="1"/>
  <c r="C2346" i="1"/>
  <c r="AJ2346" i="1"/>
  <c r="Y2345" i="1"/>
  <c r="O2328" i="1"/>
  <c r="R2328" i="1" s="1"/>
  <c r="T2325" i="1"/>
  <c r="AF2325" i="1" s="1"/>
  <c r="S2326" i="1"/>
  <c r="T2326" i="1" l="1"/>
  <c r="AF2326" i="1" s="1"/>
  <c r="S2327" i="1"/>
  <c r="M2332" i="1"/>
  <c r="N2332" i="1" s="1"/>
  <c r="P2332" i="1"/>
  <c r="Q2332" i="1"/>
  <c r="L2333" i="1"/>
  <c r="K2347" i="1"/>
  <c r="A2348" i="1"/>
  <c r="X2347" i="1"/>
  <c r="F2330" i="1"/>
  <c r="J2330" i="1" s="1"/>
  <c r="J2329" i="1"/>
  <c r="Y2346" i="1"/>
  <c r="C2347" i="1"/>
  <c r="Z2346" i="1"/>
  <c r="AA2346" i="1" s="1"/>
  <c r="AH2346" i="1" s="1"/>
  <c r="AJ2347" i="1"/>
  <c r="I2347" i="1"/>
  <c r="H2347" i="1" s="1"/>
  <c r="AC2331" i="1"/>
  <c r="AE2331" i="1" s="1"/>
  <c r="G2331" i="1"/>
  <c r="AB2352" i="1"/>
  <c r="O2330" i="1" l="1"/>
  <c r="R2330" i="1" s="1"/>
  <c r="AB2353" i="1"/>
  <c r="Z2347" i="1"/>
  <c r="AA2347" i="1" s="1"/>
  <c r="AH2347" i="1" s="1"/>
  <c r="C2348" i="1"/>
  <c r="AJ2348" i="1"/>
  <c r="I2348" i="1"/>
  <c r="H2348" i="1" s="1"/>
  <c r="Y2347" i="1"/>
  <c r="A2349" i="1"/>
  <c r="X2348" i="1"/>
  <c r="K2348" i="1"/>
  <c r="AC2332" i="1"/>
  <c r="AE2332" i="1" s="1"/>
  <c r="G2332" i="1"/>
  <c r="T2327" i="1"/>
  <c r="AF2327" i="1" s="1"/>
  <c r="S2328" i="1"/>
  <c r="F2331" i="1"/>
  <c r="J2331" i="1" s="1"/>
  <c r="M2333" i="1"/>
  <c r="N2333" i="1" s="1"/>
  <c r="P2333" i="1"/>
  <c r="Q2333" i="1"/>
  <c r="L2334" i="1"/>
  <c r="T2328" i="1" l="1"/>
  <c r="AF2328" i="1" s="1"/>
  <c r="S2329" i="1"/>
  <c r="O2331" i="1"/>
  <c r="R2331" i="1" s="1"/>
  <c r="C2349" i="1"/>
  <c r="AJ2349" i="1"/>
  <c r="Z2348" i="1"/>
  <c r="I2349" i="1"/>
  <c r="H2349" i="1" s="1"/>
  <c r="Y2348" i="1"/>
  <c r="M2334" i="1"/>
  <c r="N2334" i="1" s="1"/>
  <c r="P2334" i="1"/>
  <c r="Q2334" i="1"/>
  <c r="L2335" i="1"/>
  <c r="F2332" i="1"/>
  <c r="J2332" i="1" s="1"/>
  <c r="X2349" i="1"/>
  <c r="K2349" i="1"/>
  <c r="A2350" i="1"/>
  <c r="AC2333" i="1"/>
  <c r="AE2333" i="1" s="1"/>
  <c r="G2333" i="1"/>
  <c r="AB2354" i="1"/>
  <c r="Y2349" i="1" l="1"/>
  <c r="AJ2350" i="1"/>
  <c r="I2350" i="1"/>
  <c r="H2350" i="1" s="1"/>
  <c r="Z2349" i="1"/>
  <c r="AA2349" i="1" s="1"/>
  <c r="AH2349" i="1" s="1"/>
  <c r="C2350" i="1"/>
  <c r="X2350" i="1"/>
  <c r="K2350" i="1"/>
  <c r="A2351" i="1"/>
  <c r="O2332" i="1"/>
  <c r="R2332" i="1" s="1"/>
  <c r="AC2334" i="1"/>
  <c r="AE2334" i="1" s="1"/>
  <c r="G2334" i="1"/>
  <c r="T2329" i="1"/>
  <c r="AF2329" i="1" s="1"/>
  <c r="S2330" i="1"/>
  <c r="M2335" i="1"/>
  <c r="N2335" i="1" s="1"/>
  <c r="P2335" i="1"/>
  <c r="Q2335" i="1"/>
  <c r="L2336" i="1"/>
  <c r="AB2355" i="1"/>
  <c r="F2333" i="1"/>
  <c r="J2333" i="1" s="1"/>
  <c r="O2333" i="1" l="1"/>
  <c r="R2333" i="1" s="1"/>
  <c r="AC2335" i="1"/>
  <c r="AE2335" i="1" s="1"/>
  <c r="G2335" i="1"/>
  <c r="F2334" i="1"/>
  <c r="O2334" i="1" s="1"/>
  <c r="R2334" i="1" s="1"/>
  <c r="K2351" i="1"/>
  <c r="A2352" i="1"/>
  <c r="X2351" i="1"/>
  <c r="M2336" i="1"/>
  <c r="N2336" i="1" s="1"/>
  <c r="P2336" i="1"/>
  <c r="Q2336" i="1"/>
  <c r="L2337" i="1"/>
  <c r="T2330" i="1"/>
  <c r="AF2330" i="1" s="1"/>
  <c r="S2331" i="1"/>
  <c r="I2351" i="1"/>
  <c r="H2351" i="1" s="1"/>
  <c r="Y2350" i="1"/>
  <c r="C2351" i="1"/>
  <c r="Z2350" i="1"/>
  <c r="AA2350" i="1" s="1"/>
  <c r="AH2350" i="1" s="1"/>
  <c r="AJ2351" i="1"/>
  <c r="AB2356" i="1"/>
  <c r="T2331" i="1" l="1"/>
  <c r="AF2331" i="1" s="1"/>
  <c r="S2332" i="1"/>
  <c r="X2352" i="1"/>
  <c r="K2352" i="1"/>
  <c r="A2353" i="1"/>
  <c r="AC2336" i="1"/>
  <c r="AE2336" i="1" s="1"/>
  <c r="G2336" i="1"/>
  <c r="F2335" i="1"/>
  <c r="O2335" i="1" s="1"/>
  <c r="R2335" i="1" s="1"/>
  <c r="AB2357" i="1"/>
  <c r="M2337" i="1"/>
  <c r="N2337" i="1" s="1"/>
  <c r="P2337" i="1"/>
  <c r="Q2337" i="1"/>
  <c r="L2338" i="1"/>
  <c r="J2334" i="1"/>
  <c r="Y2351" i="1"/>
  <c r="C2352" i="1"/>
  <c r="AJ2352" i="1"/>
  <c r="Z2351" i="1"/>
  <c r="AA2351" i="1" s="1"/>
  <c r="AH2351" i="1" s="1"/>
  <c r="I2352" i="1"/>
  <c r="H2352" i="1" s="1"/>
  <c r="J2335" i="1" l="1"/>
  <c r="Z2352" i="1"/>
  <c r="AA2352" i="1" s="1"/>
  <c r="AH2352" i="1" s="1"/>
  <c r="C2353" i="1"/>
  <c r="AJ2353" i="1"/>
  <c r="I2353" i="1"/>
  <c r="H2353" i="1" s="1"/>
  <c r="Y2352" i="1"/>
  <c r="X2353" i="1"/>
  <c r="K2353" i="1"/>
  <c r="A2354" i="1"/>
  <c r="T2332" i="1"/>
  <c r="AF2332" i="1" s="1"/>
  <c r="S2333" i="1"/>
  <c r="AC2337" i="1"/>
  <c r="AE2337" i="1" s="1"/>
  <c r="G2337" i="1"/>
  <c r="M2338" i="1"/>
  <c r="N2338" i="1" s="1"/>
  <c r="P2338" i="1"/>
  <c r="Q2338" i="1"/>
  <c r="L2339" i="1"/>
  <c r="AB2358" i="1"/>
  <c r="F2336" i="1"/>
  <c r="O2336" i="1" s="1"/>
  <c r="R2336" i="1" s="1"/>
  <c r="AC2338" i="1" l="1"/>
  <c r="AE2338" i="1" s="1"/>
  <c r="G2338" i="1"/>
  <c r="T2333" i="1"/>
  <c r="AF2333" i="1" s="1"/>
  <c r="S2334" i="1"/>
  <c r="F2337" i="1"/>
  <c r="J2337" i="1" s="1"/>
  <c r="AB2359" i="1"/>
  <c r="K2354" i="1"/>
  <c r="X2354" i="1"/>
  <c r="A2355" i="1"/>
  <c r="J2336" i="1"/>
  <c r="M2339" i="1"/>
  <c r="N2339" i="1" s="1"/>
  <c r="P2339" i="1"/>
  <c r="Q2339" i="1"/>
  <c r="L2340" i="1"/>
  <c r="I2354" i="1"/>
  <c r="H2354" i="1" s="1"/>
  <c r="Y2353" i="1"/>
  <c r="C2354" i="1"/>
  <c r="AJ2354" i="1"/>
  <c r="Z2353" i="1"/>
  <c r="AA2353" i="1" s="1"/>
  <c r="AH2353" i="1" s="1"/>
  <c r="A2356" i="1" l="1"/>
  <c r="X2355" i="1"/>
  <c r="K2355" i="1"/>
  <c r="AC2339" i="1"/>
  <c r="AE2339" i="1" s="1"/>
  <c r="G2339" i="1"/>
  <c r="O2337" i="1"/>
  <c r="R2337" i="1" s="1"/>
  <c r="F2338" i="1"/>
  <c r="J2338" i="1" s="1"/>
  <c r="T2334" i="1"/>
  <c r="AF2334" i="1" s="1"/>
  <c r="S2335" i="1"/>
  <c r="Y2354" i="1"/>
  <c r="I2355" i="1"/>
  <c r="H2355" i="1" s="1"/>
  <c r="Z2354" i="1"/>
  <c r="AA2354" i="1" s="1"/>
  <c r="AH2354" i="1" s="1"/>
  <c r="C2355" i="1"/>
  <c r="AJ2355" i="1"/>
  <c r="AB2360" i="1"/>
  <c r="M2340" i="1"/>
  <c r="N2340" i="1" s="1"/>
  <c r="P2340" i="1"/>
  <c r="Q2340" i="1"/>
  <c r="L2341" i="1"/>
  <c r="O2338" i="1" l="1"/>
  <c r="R2338" i="1" s="1"/>
  <c r="A2357" i="1"/>
  <c r="X2356" i="1"/>
  <c r="K2356" i="1"/>
  <c r="AB2361" i="1"/>
  <c r="T2335" i="1"/>
  <c r="AF2335" i="1" s="1"/>
  <c r="S2336" i="1"/>
  <c r="Z2355" i="1"/>
  <c r="AA2355" i="1" s="1"/>
  <c r="AH2355" i="1" s="1"/>
  <c r="I2356" i="1"/>
  <c r="H2356" i="1" s="1"/>
  <c r="Y2355" i="1"/>
  <c r="C2356" i="1"/>
  <c r="AJ2356" i="1"/>
  <c r="AC2340" i="1"/>
  <c r="AE2340" i="1" s="1"/>
  <c r="G2340" i="1"/>
  <c r="M2341" i="1"/>
  <c r="N2341" i="1" s="1"/>
  <c r="P2341" i="1"/>
  <c r="Q2341" i="1"/>
  <c r="L2342" i="1"/>
  <c r="F2339" i="1"/>
  <c r="O2339" i="1" s="1"/>
  <c r="R2339" i="1" s="1"/>
  <c r="AC2341" i="1" l="1"/>
  <c r="AE2341" i="1" s="1"/>
  <c r="G2341" i="1"/>
  <c r="Y2356" i="1"/>
  <c r="C2357" i="1"/>
  <c r="Z2356" i="1"/>
  <c r="AA2356" i="1" s="1"/>
  <c r="AH2356" i="1" s="1"/>
  <c r="AJ2357" i="1"/>
  <c r="I2357" i="1"/>
  <c r="H2357" i="1" s="1"/>
  <c r="M2342" i="1"/>
  <c r="N2342" i="1" s="1"/>
  <c r="P2342" i="1"/>
  <c r="Q2342" i="1"/>
  <c r="L2343" i="1"/>
  <c r="J2339" i="1"/>
  <c r="T2336" i="1"/>
  <c r="AF2336" i="1" s="1"/>
  <c r="S2337" i="1"/>
  <c r="AB2362" i="1"/>
  <c r="F2340" i="1"/>
  <c r="J2340" i="1" s="1"/>
  <c r="X2357" i="1"/>
  <c r="K2357" i="1"/>
  <c r="A2358" i="1"/>
  <c r="O2340" i="1" l="1"/>
  <c r="R2340" i="1" s="1"/>
  <c r="Y2357" i="1"/>
  <c r="AJ2358" i="1"/>
  <c r="Z2357" i="1"/>
  <c r="AA2357" i="1" s="1"/>
  <c r="AH2357" i="1" s="1"/>
  <c r="I2358" i="1"/>
  <c r="H2358" i="1" s="1"/>
  <c r="C2358" i="1"/>
  <c r="AB2363" i="1"/>
  <c r="X2358" i="1"/>
  <c r="K2358" i="1"/>
  <c r="A2359" i="1"/>
  <c r="AC2342" i="1"/>
  <c r="AE2342" i="1" s="1"/>
  <c r="G2342" i="1"/>
  <c r="F2341" i="1"/>
  <c r="J2341" i="1" s="1"/>
  <c r="T2337" i="1"/>
  <c r="AF2337" i="1" s="1"/>
  <c r="S2338" i="1"/>
  <c r="M2343" i="1"/>
  <c r="N2343" i="1" s="1"/>
  <c r="P2343" i="1"/>
  <c r="Q2343" i="1"/>
  <c r="L2344" i="1"/>
  <c r="I2359" i="1" l="1"/>
  <c r="H2359" i="1" s="1"/>
  <c r="Y2358" i="1"/>
  <c r="Z2358" i="1"/>
  <c r="AA2358" i="1" s="1"/>
  <c r="AH2358" i="1" s="1"/>
  <c r="C2359" i="1"/>
  <c r="AJ2359" i="1"/>
  <c r="AB2364" i="1"/>
  <c r="F2342" i="1"/>
  <c r="J2342" i="1" s="1"/>
  <c r="O2341" i="1"/>
  <c r="R2341" i="1" s="1"/>
  <c r="K2359" i="1"/>
  <c r="A2360" i="1"/>
  <c r="X2359" i="1"/>
  <c r="AC2343" i="1"/>
  <c r="AE2343" i="1" s="1"/>
  <c r="G2343" i="1"/>
  <c r="M2344" i="1"/>
  <c r="N2344" i="1" s="1"/>
  <c r="P2344" i="1"/>
  <c r="Q2344" i="1"/>
  <c r="L2345" i="1"/>
  <c r="T2338" i="1"/>
  <c r="AF2338" i="1" s="1"/>
  <c r="S2339" i="1"/>
  <c r="M2345" i="1" l="1"/>
  <c r="N2345" i="1" s="1"/>
  <c r="P2345" i="1"/>
  <c r="Q2345" i="1"/>
  <c r="L2346" i="1"/>
  <c r="F2343" i="1"/>
  <c r="O2343" i="1" s="1"/>
  <c r="R2343" i="1" s="1"/>
  <c r="K2360" i="1"/>
  <c r="A2361" i="1"/>
  <c r="X2360" i="1"/>
  <c r="O2342" i="1"/>
  <c r="R2342" i="1" s="1"/>
  <c r="T2339" i="1"/>
  <c r="AF2339" i="1" s="1"/>
  <c r="S2340" i="1"/>
  <c r="AC2344" i="1"/>
  <c r="AE2344" i="1" s="1"/>
  <c r="G2344" i="1"/>
  <c r="Y2359" i="1"/>
  <c r="I2360" i="1"/>
  <c r="H2360" i="1" s="1"/>
  <c r="Z2359" i="1"/>
  <c r="AA2359" i="1" s="1"/>
  <c r="AH2359" i="1" s="1"/>
  <c r="C2360" i="1"/>
  <c r="AJ2360" i="1"/>
  <c r="AB2365" i="1"/>
  <c r="Z2360" i="1" l="1"/>
  <c r="AA2360" i="1" s="1"/>
  <c r="AH2360" i="1" s="1"/>
  <c r="C2361" i="1"/>
  <c r="AJ2361" i="1"/>
  <c r="I2361" i="1"/>
  <c r="H2361" i="1" s="1"/>
  <c r="Y2360" i="1"/>
  <c r="J2343" i="1"/>
  <c r="AC2345" i="1"/>
  <c r="AE2345" i="1" s="1"/>
  <c r="G2345" i="1"/>
  <c r="T2340" i="1"/>
  <c r="AF2340" i="1" s="1"/>
  <c r="S2341" i="1"/>
  <c r="A2362" i="1"/>
  <c r="X2361" i="1"/>
  <c r="K2361" i="1"/>
  <c r="M2346" i="1"/>
  <c r="N2346" i="1" s="1"/>
  <c r="P2346" i="1"/>
  <c r="Q2346" i="1"/>
  <c r="L2347" i="1"/>
  <c r="AB2366" i="1"/>
  <c r="F2344" i="1"/>
  <c r="J2344" i="1" s="1"/>
  <c r="O2344" i="1" l="1"/>
  <c r="R2344" i="1" s="1"/>
  <c r="M2347" i="1"/>
  <c r="N2347" i="1" s="1"/>
  <c r="P2347" i="1"/>
  <c r="Q2347" i="1"/>
  <c r="L2348" i="1"/>
  <c r="T2341" i="1"/>
  <c r="AF2341" i="1" s="1"/>
  <c r="S2342" i="1"/>
  <c r="AB2367" i="1"/>
  <c r="Y2361" i="1"/>
  <c r="C2362" i="1"/>
  <c r="Z2361" i="1"/>
  <c r="AA2361" i="1" s="1"/>
  <c r="AH2361" i="1" s="1"/>
  <c r="AJ2362" i="1"/>
  <c r="I2362" i="1"/>
  <c r="H2362" i="1" s="1"/>
  <c r="F2345" i="1"/>
  <c r="O2345" i="1" s="1"/>
  <c r="R2345" i="1" s="1"/>
  <c r="AC2346" i="1"/>
  <c r="AE2346" i="1" s="1"/>
  <c r="G2346" i="1"/>
  <c r="X2362" i="1"/>
  <c r="K2362" i="1"/>
  <c r="A2363" i="1"/>
  <c r="Z2362" i="1" l="1"/>
  <c r="AA2362" i="1" s="1"/>
  <c r="AH2362" i="1" s="1"/>
  <c r="AJ2363" i="1"/>
  <c r="I2363" i="1"/>
  <c r="H2363" i="1" s="1"/>
  <c r="C2363" i="1"/>
  <c r="Y2362" i="1"/>
  <c r="AB2368" i="1"/>
  <c r="M2348" i="1"/>
  <c r="N2348" i="1" s="1"/>
  <c r="P2348" i="1"/>
  <c r="Q2348" i="1"/>
  <c r="L2349" i="1"/>
  <c r="A2364" i="1"/>
  <c r="X2363" i="1"/>
  <c r="K2363" i="1"/>
  <c r="F2346" i="1"/>
  <c r="O2346" i="1" s="1"/>
  <c r="R2346" i="1" s="1"/>
  <c r="J2345" i="1"/>
  <c r="T2342" i="1"/>
  <c r="AF2342" i="1" s="1"/>
  <c r="S2343" i="1"/>
  <c r="AC2347" i="1"/>
  <c r="AE2347" i="1" s="1"/>
  <c r="G2347" i="1"/>
  <c r="J2346" i="1" l="1"/>
  <c r="AC2348" i="1"/>
  <c r="AE2348" i="1" s="1"/>
  <c r="G2348" i="1"/>
  <c r="AJ2364" i="1"/>
  <c r="Y2363" i="1"/>
  <c r="I2364" i="1"/>
  <c r="H2364" i="1" s="1"/>
  <c r="Z2363" i="1"/>
  <c r="AA2363" i="1" s="1"/>
  <c r="AH2363" i="1" s="1"/>
  <c r="C2364" i="1"/>
  <c r="M2349" i="1"/>
  <c r="N2349" i="1" s="1"/>
  <c r="L2350" i="1"/>
  <c r="AB2369" i="1"/>
  <c r="T2343" i="1"/>
  <c r="AF2343" i="1" s="1"/>
  <c r="S2344" i="1"/>
  <c r="F2347" i="1"/>
  <c r="J2347" i="1" s="1"/>
  <c r="K2364" i="1"/>
  <c r="X2364" i="1"/>
  <c r="A2365" i="1"/>
  <c r="O2347" i="1" l="1"/>
  <c r="R2347" i="1" s="1"/>
  <c r="AB2370" i="1"/>
  <c r="K2365" i="1"/>
  <c r="A2366" i="1"/>
  <c r="X2365" i="1"/>
  <c r="T2344" i="1"/>
  <c r="AF2344" i="1" s="1"/>
  <c r="S2345" i="1"/>
  <c r="M2350" i="1"/>
  <c r="N2350" i="1" s="1"/>
  <c r="L2351" i="1"/>
  <c r="Z2364" i="1"/>
  <c r="AA2364" i="1" s="1"/>
  <c r="AH2364" i="1" s="1"/>
  <c r="I2365" i="1"/>
  <c r="H2365" i="1" s="1"/>
  <c r="C2365" i="1"/>
  <c r="Y2364" i="1"/>
  <c r="AJ2365" i="1"/>
  <c r="F2348" i="1"/>
  <c r="O2348" i="1" s="1"/>
  <c r="G2349" i="1"/>
  <c r="AC2349" i="1"/>
  <c r="AE2349" i="1" s="1"/>
  <c r="J2348" i="1" l="1"/>
  <c r="R2348" i="1"/>
  <c r="P2349" i="1"/>
  <c r="M2351" i="1"/>
  <c r="N2351" i="1" s="1"/>
  <c r="L2352" i="1"/>
  <c r="T2345" i="1"/>
  <c r="AF2345" i="1" s="1"/>
  <c r="S2346" i="1"/>
  <c r="X2366" i="1"/>
  <c r="K2366" i="1"/>
  <c r="A2367" i="1"/>
  <c r="F2349" i="1"/>
  <c r="O2349" i="1" s="1"/>
  <c r="AC2350" i="1"/>
  <c r="AE2350" i="1" s="1"/>
  <c r="G2350" i="1"/>
  <c r="AJ2366" i="1"/>
  <c r="Y2365" i="1"/>
  <c r="I2366" i="1"/>
  <c r="H2366" i="1" s="1"/>
  <c r="Z2365" i="1"/>
  <c r="AA2365" i="1" s="1"/>
  <c r="AH2365" i="1" s="1"/>
  <c r="C2366" i="1"/>
  <c r="AB2371" i="1"/>
  <c r="G2351" i="1" l="1"/>
  <c r="AC2351" i="1"/>
  <c r="AE2351" i="1" s="1"/>
  <c r="Z2366" i="1"/>
  <c r="AA2366" i="1" s="1"/>
  <c r="AH2366" i="1" s="1"/>
  <c r="C2367" i="1"/>
  <c r="AJ2367" i="1"/>
  <c r="I2367" i="1"/>
  <c r="H2367" i="1" s="1"/>
  <c r="Y2366" i="1"/>
  <c r="M2352" i="1"/>
  <c r="N2352" i="1" s="1"/>
  <c r="L2353" i="1"/>
  <c r="J2349" i="1"/>
  <c r="Q2349" i="1"/>
  <c r="Q2350" i="1" s="1"/>
  <c r="Q2351" i="1" s="1"/>
  <c r="Q2352" i="1" s="1"/>
  <c r="P2350" i="1"/>
  <c r="P2351" i="1" s="1"/>
  <c r="P2352" i="1" s="1"/>
  <c r="AB2372" i="1"/>
  <c r="F2350" i="1"/>
  <c r="J2350" i="1" s="1"/>
  <c r="X2367" i="1"/>
  <c r="A2368" i="1"/>
  <c r="K2367" i="1"/>
  <c r="T2346" i="1"/>
  <c r="AF2346" i="1" s="1"/>
  <c r="S2347" i="1"/>
  <c r="O2350" i="1" l="1"/>
  <c r="R2350" i="1" s="1"/>
  <c r="M2353" i="1"/>
  <c r="N2353" i="1" s="1"/>
  <c r="P2353" i="1"/>
  <c r="Q2353" i="1"/>
  <c r="L2354" i="1"/>
  <c r="I2368" i="1"/>
  <c r="H2368" i="1" s="1"/>
  <c r="Y2367" i="1"/>
  <c r="Z2367" i="1"/>
  <c r="AA2367" i="1" s="1"/>
  <c r="AH2367" i="1" s="1"/>
  <c r="C2368" i="1"/>
  <c r="AJ2368" i="1"/>
  <c r="AB2373" i="1"/>
  <c r="F2351" i="1"/>
  <c r="O2351" i="1" s="1"/>
  <c r="R2351" i="1" s="1"/>
  <c r="T2347" i="1"/>
  <c r="AF2347" i="1" s="1"/>
  <c r="S2348" i="1"/>
  <c r="X2368" i="1"/>
  <c r="K2368" i="1"/>
  <c r="A2369" i="1"/>
  <c r="R2349" i="1"/>
  <c r="AC2352" i="1"/>
  <c r="AE2352" i="1" s="1"/>
  <c r="G2352" i="1"/>
  <c r="J2351" i="1" l="1"/>
  <c r="M2354" i="1"/>
  <c r="N2354" i="1" s="1"/>
  <c r="P2354" i="1"/>
  <c r="Q2354" i="1"/>
  <c r="L2355" i="1"/>
  <c r="F2352" i="1"/>
  <c r="O2352" i="1" s="1"/>
  <c r="R2352" i="1" s="1"/>
  <c r="K2369" i="1"/>
  <c r="A2370" i="1"/>
  <c r="X2369" i="1"/>
  <c r="T2348" i="1"/>
  <c r="S2349" i="1"/>
  <c r="AB2374" i="1"/>
  <c r="Z2368" i="1"/>
  <c r="AA2368" i="1" s="1"/>
  <c r="AH2368" i="1" s="1"/>
  <c r="I2369" i="1"/>
  <c r="H2369" i="1" s="1"/>
  <c r="C2369" i="1"/>
  <c r="AJ2369" i="1"/>
  <c r="Y2368" i="1"/>
  <c r="AC2353" i="1"/>
  <c r="AE2353" i="1" s="1"/>
  <c r="G2353" i="1"/>
  <c r="Y2369" i="1" l="1"/>
  <c r="C2370" i="1"/>
  <c r="Z2369" i="1"/>
  <c r="AA2369" i="1" s="1"/>
  <c r="AH2369" i="1" s="1"/>
  <c r="AJ2370" i="1"/>
  <c r="I2370" i="1"/>
  <c r="H2370" i="1" s="1"/>
  <c r="J2352" i="1"/>
  <c r="F2353" i="1"/>
  <c r="J2353" i="1" s="1"/>
  <c r="AB2375" i="1"/>
  <c r="X2370" i="1"/>
  <c r="K2370" i="1"/>
  <c r="A2371" i="1"/>
  <c r="AC2354" i="1"/>
  <c r="AE2354" i="1" s="1"/>
  <c r="G2354" i="1"/>
  <c r="T2349" i="1"/>
  <c r="AF2349" i="1" s="1"/>
  <c r="S2350" i="1"/>
  <c r="AF2348" i="1"/>
  <c r="AA2348" i="1"/>
  <c r="M2355" i="1"/>
  <c r="N2355" i="1" s="1"/>
  <c r="P2355" i="1"/>
  <c r="Q2355" i="1"/>
  <c r="L2356" i="1"/>
  <c r="O2353" i="1" l="1"/>
  <c r="R2353" i="1" s="1"/>
  <c r="F2354" i="1"/>
  <c r="O2354" i="1" s="1"/>
  <c r="R2354" i="1" s="1"/>
  <c r="Z2370" i="1"/>
  <c r="AA2370" i="1" s="1"/>
  <c r="AH2370" i="1" s="1"/>
  <c r="C2371" i="1"/>
  <c r="AJ2371" i="1"/>
  <c r="I2371" i="1"/>
  <c r="H2371" i="1" s="1"/>
  <c r="Y2370" i="1"/>
  <c r="G2355" i="1"/>
  <c r="AC2355" i="1"/>
  <c r="AE2355" i="1" s="1"/>
  <c r="T2350" i="1"/>
  <c r="AF2350" i="1" s="1"/>
  <c r="S2351" i="1"/>
  <c r="AB2376" i="1"/>
  <c r="M2356" i="1"/>
  <c r="N2356" i="1" s="1"/>
  <c r="P2356" i="1"/>
  <c r="Q2356" i="1"/>
  <c r="L2357" i="1"/>
  <c r="AH2348" i="1"/>
  <c r="K2371" i="1"/>
  <c r="A2372" i="1"/>
  <c r="X2371" i="1"/>
  <c r="J2354" i="1" l="1"/>
  <c r="K2372" i="1"/>
  <c r="X2372" i="1"/>
  <c r="A2373" i="1"/>
  <c r="AB2377" i="1"/>
  <c r="F2355" i="1"/>
  <c r="J2355" i="1" s="1"/>
  <c r="T2351" i="1"/>
  <c r="AF2351" i="1" s="1"/>
  <c r="S2352" i="1"/>
  <c r="G2356" i="1"/>
  <c r="AC2356" i="1"/>
  <c r="AE2356" i="1" s="1"/>
  <c r="I2372" i="1"/>
  <c r="H2372" i="1" s="1"/>
  <c r="Y2371" i="1"/>
  <c r="Z2371" i="1"/>
  <c r="AA2371" i="1" s="1"/>
  <c r="AH2371" i="1" s="1"/>
  <c r="C2372" i="1"/>
  <c r="AJ2372" i="1"/>
  <c r="M2357" i="1"/>
  <c r="N2357" i="1" s="1"/>
  <c r="P2357" i="1"/>
  <c r="Q2357" i="1"/>
  <c r="L2358" i="1"/>
  <c r="O2355" i="1" l="1"/>
  <c r="R2355" i="1" s="1"/>
  <c r="M2358" i="1"/>
  <c r="N2358" i="1" s="1"/>
  <c r="P2358" i="1"/>
  <c r="Q2358" i="1"/>
  <c r="L2359" i="1"/>
  <c r="T2352" i="1"/>
  <c r="AF2352" i="1" s="1"/>
  <c r="S2353" i="1"/>
  <c r="AB2378" i="1"/>
  <c r="K2373" i="1"/>
  <c r="A2374" i="1"/>
  <c r="X2373" i="1"/>
  <c r="Z2372" i="1"/>
  <c r="AA2372" i="1" s="1"/>
  <c r="AH2372" i="1" s="1"/>
  <c r="I2373" i="1"/>
  <c r="H2373" i="1" s="1"/>
  <c r="C2373" i="1"/>
  <c r="Y2372" i="1"/>
  <c r="AJ2373" i="1"/>
  <c r="G2357" i="1"/>
  <c r="AC2357" i="1"/>
  <c r="AE2357" i="1" s="1"/>
  <c r="F2356" i="1"/>
  <c r="O2356" i="1" s="1"/>
  <c r="R2356" i="1" s="1"/>
  <c r="AB2379" i="1" l="1"/>
  <c r="M2359" i="1"/>
  <c r="N2359" i="1" s="1"/>
  <c r="P2359" i="1"/>
  <c r="Q2359" i="1"/>
  <c r="L2360" i="1"/>
  <c r="J2356" i="1"/>
  <c r="F2357" i="1"/>
  <c r="O2357" i="1" s="1"/>
  <c r="R2357" i="1" s="1"/>
  <c r="I2374" i="1"/>
  <c r="H2374" i="1" s="1"/>
  <c r="Y2373" i="1"/>
  <c r="Z2373" i="1"/>
  <c r="AA2373" i="1" s="1"/>
  <c r="AH2373" i="1" s="1"/>
  <c r="C2374" i="1"/>
  <c r="AJ2374" i="1"/>
  <c r="A2375" i="1"/>
  <c r="X2374" i="1"/>
  <c r="K2374" i="1"/>
  <c r="T2353" i="1"/>
  <c r="AF2353" i="1" s="1"/>
  <c r="S2354" i="1"/>
  <c r="G2358" i="1"/>
  <c r="AC2358" i="1"/>
  <c r="AE2358" i="1" s="1"/>
  <c r="J2357" i="1" l="1"/>
  <c r="M2360" i="1"/>
  <c r="N2360" i="1" s="1"/>
  <c r="P2360" i="1"/>
  <c r="Q2360" i="1"/>
  <c r="L2361" i="1"/>
  <c r="T2354" i="1"/>
  <c r="AF2354" i="1" s="1"/>
  <c r="S2355" i="1"/>
  <c r="Z2374" i="1"/>
  <c r="AA2374" i="1" s="1"/>
  <c r="AH2374" i="1" s="1"/>
  <c r="I2375" i="1"/>
  <c r="H2375" i="1" s="1"/>
  <c r="C2375" i="1"/>
  <c r="AJ2375" i="1"/>
  <c r="Y2374" i="1"/>
  <c r="AB2380" i="1"/>
  <c r="F2358" i="1"/>
  <c r="O2358" i="1" s="1"/>
  <c r="R2358" i="1" s="1"/>
  <c r="X2375" i="1"/>
  <c r="K2375" i="1"/>
  <c r="A2376" i="1"/>
  <c r="AC2359" i="1"/>
  <c r="AE2359" i="1" s="1"/>
  <c r="G2359" i="1"/>
  <c r="J2358" i="1" l="1"/>
  <c r="K2376" i="1"/>
  <c r="A2377" i="1"/>
  <c r="X2376" i="1"/>
  <c r="M2361" i="1"/>
  <c r="N2361" i="1" s="1"/>
  <c r="P2361" i="1"/>
  <c r="Q2361" i="1"/>
  <c r="L2362" i="1"/>
  <c r="F2359" i="1"/>
  <c r="O2359" i="1" s="1"/>
  <c r="R2359" i="1" s="1"/>
  <c r="AB2381" i="1"/>
  <c r="AJ2376" i="1"/>
  <c r="Y2375" i="1"/>
  <c r="I2376" i="1"/>
  <c r="H2376" i="1" s="1"/>
  <c r="Z2375" i="1"/>
  <c r="AA2375" i="1" s="1"/>
  <c r="AH2375" i="1" s="1"/>
  <c r="C2376" i="1"/>
  <c r="T2355" i="1"/>
  <c r="AF2355" i="1" s="1"/>
  <c r="S2356" i="1"/>
  <c r="AC2360" i="1"/>
  <c r="AE2360" i="1" s="1"/>
  <c r="G2360" i="1"/>
  <c r="J2359" i="1" l="1"/>
  <c r="A2378" i="1"/>
  <c r="K2377" i="1"/>
  <c r="X2377" i="1"/>
  <c r="F2360" i="1"/>
  <c r="J2360" i="1" s="1"/>
  <c r="T2356" i="1"/>
  <c r="AF2356" i="1" s="1"/>
  <c r="S2357" i="1"/>
  <c r="AC2361" i="1"/>
  <c r="AE2361" i="1" s="1"/>
  <c r="G2361" i="1"/>
  <c r="AB2382" i="1"/>
  <c r="M2362" i="1"/>
  <c r="N2362" i="1" s="1"/>
  <c r="P2362" i="1"/>
  <c r="Q2362" i="1"/>
  <c r="L2363" i="1"/>
  <c r="Z2376" i="1"/>
  <c r="AA2376" i="1" s="1"/>
  <c r="AH2376" i="1" s="1"/>
  <c r="AJ2377" i="1"/>
  <c r="I2377" i="1"/>
  <c r="H2377" i="1" s="1"/>
  <c r="Y2376" i="1"/>
  <c r="C2377" i="1"/>
  <c r="O2360" i="1" l="1"/>
  <c r="R2360" i="1" s="1"/>
  <c r="I2378" i="1"/>
  <c r="H2378" i="1" s="1"/>
  <c r="Y2377" i="1"/>
  <c r="Z2377" i="1"/>
  <c r="AA2377" i="1" s="1"/>
  <c r="AH2377" i="1" s="1"/>
  <c r="C2378" i="1"/>
  <c r="AJ2378" i="1"/>
  <c r="F2361" i="1"/>
  <c r="J2361" i="1" s="1"/>
  <c r="AC2362" i="1"/>
  <c r="AE2362" i="1" s="1"/>
  <c r="G2362" i="1"/>
  <c r="M2363" i="1"/>
  <c r="N2363" i="1" s="1"/>
  <c r="P2363" i="1"/>
  <c r="Q2363" i="1"/>
  <c r="L2364" i="1"/>
  <c r="AB2383" i="1"/>
  <c r="T2357" i="1"/>
  <c r="AF2357" i="1" s="1"/>
  <c r="S2358" i="1"/>
  <c r="K2378" i="1"/>
  <c r="X2378" i="1"/>
  <c r="A2379" i="1"/>
  <c r="O2361" i="1" l="1"/>
  <c r="R2361" i="1" s="1"/>
  <c r="AC2363" i="1"/>
  <c r="AE2363" i="1" s="1"/>
  <c r="G2363" i="1"/>
  <c r="A2380" i="1"/>
  <c r="X2379" i="1"/>
  <c r="K2379" i="1"/>
  <c r="M2364" i="1"/>
  <c r="N2364" i="1" s="1"/>
  <c r="P2364" i="1"/>
  <c r="Q2364" i="1"/>
  <c r="L2365" i="1"/>
  <c r="F2362" i="1"/>
  <c r="O2362" i="1" s="1"/>
  <c r="R2362" i="1" s="1"/>
  <c r="T2358" i="1"/>
  <c r="AF2358" i="1" s="1"/>
  <c r="S2359" i="1"/>
  <c r="Z2378" i="1"/>
  <c r="C2379" i="1"/>
  <c r="Y2378" i="1"/>
  <c r="AJ2379" i="1"/>
  <c r="I2379" i="1"/>
  <c r="H2379" i="1" s="1"/>
  <c r="AB2384" i="1"/>
  <c r="AB2385" i="1" l="1"/>
  <c r="T2359" i="1"/>
  <c r="AF2359" i="1" s="1"/>
  <c r="S2360" i="1"/>
  <c r="J2362" i="1"/>
  <c r="Y2379" i="1"/>
  <c r="Z2379" i="1"/>
  <c r="AA2379" i="1" s="1"/>
  <c r="AH2379" i="1" s="1"/>
  <c r="C2380" i="1"/>
  <c r="AJ2380" i="1"/>
  <c r="I2380" i="1"/>
  <c r="H2380" i="1" s="1"/>
  <c r="K2380" i="1"/>
  <c r="A2381" i="1"/>
  <c r="X2380" i="1"/>
  <c r="AC2364" i="1"/>
  <c r="AE2364" i="1" s="1"/>
  <c r="G2364" i="1"/>
  <c r="F2363" i="1"/>
  <c r="O2363" i="1" s="1"/>
  <c r="R2363" i="1" s="1"/>
  <c r="M2365" i="1"/>
  <c r="N2365" i="1" s="1"/>
  <c r="P2365" i="1"/>
  <c r="Q2365" i="1"/>
  <c r="L2366" i="1"/>
  <c r="J2363" i="1" l="1"/>
  <c r="F2364" i="1"/>
  <c r="O2364" i="1" s="1"/>
  <c r="R2364" i="1" s="1"/>
  <c r="K2381" i="1"/>
  <c r="A2382" i="1"/>
  <c r="X2381" i="1"/>
  <c r="T2360" i="1"/>
  <c r="AF2360" i="1" s="1"/>
  <c r="S2361" i="1"/>
  <c r="AC2365" i="1"/>
  <c r="AE2365" i="1" s="1"/>
  <c r="G2365" i="1"/>
  <c r="M2366" i="1"/>
  <c r="N2366" i="1" s="1"/>
  <c r="P2366" i="1"/>
  <c r="Q2366" i="1"/>
  <c r="L2367" i="1"/>
  <c r="Y2380" i="1"/>
  <c r="C2381" i="1"/>
  <c r="Z2380" i="1"/>
  <c r="AA2380" i="1" s="1"/>
  <c r="AH2380" i="1" s="1"/>
  <c r="AJ2381" i="1"/>
  <c r="I2381" i="1"/>
  <c r="H2381" i="1" s="1"/>
  <c r="AB2386" i="1"/>
  <c r="J2364" i="1" l="1"/>
  <c r="AC2366" i="1"/>
  <c r="AE2366" i="1" s="1"/>
  <c r="G2366" i="1"/>
  <c r="F2365" i="1"/>
  <c r="O2365" i="1" s="1"/>
  <c r="R2365" i="1" s="1"/>
  <c r="M2367" i="1"/>
  <c r="N2367" i="1" s="1"/>
  <c r="P2367" i="1"/>
  <c r="Q2367" i="1"/>
  <c r="L2368" i="1"/>
  <c r="AJ2382" i="1"/>
  <c r="I2382" i="1"/>
  <c r="H2382" i="1" s="1"/>
  <c r="Y2381" i="1"/>
  <c r="Z2381" i="1"/>
  <c r="AA2381" i="1" s="1"/>
  <c r="AH2381" i="1" s="1"/>
  <c r="C2382" i="1"/>
  <c r="AB2387" i="1"/>
  <c r="T2361" i="1"/>
  <c r="AF2361" i="1" s="1"/>
  <c r="S2362" i="1"/>
  <c r="X2382" i="1"/>
  <c r="K2382" i="1"/>
  <c r="A2383" i="1"/>
  <c r="X2383" i="1" l="1"/>
  <c r="A2384" i="1"/>
  <c r="K2383" i="1"/>
  <c r="T2362" i="1"/>
  <c r="AF2362" i="1" s="1"/>
  <c r="S2363" i="1"/>
  <c r="AB2388" i="1"/>
  <c r="M2368" i="1"/>
  <c r="N2368" i="1" s="1"/>
  <c r="P2368" i="1"/>
  <c r="Q2368" i="1"/>
  <c r="L2369" i="1"/>
  <c r="J2365" i="1"/>
  <c r="AJ2383" i="1"/>
  <c r="I2383" i="1"/>
  <c r="H2383" i="1" s="1"/>
  <c r="Y2382" i="1"/>
  <c r="Z2382" i="1"/>
  <c r="AA2382" i="1" s="1"/>
  <c r="AH2382" i="1" s="1"/>
  <c r="C2383" i="1"/>
  <c r="F2366" i="1"/>
  <c r="O2366" i="1" s="1"/>
  <c r="R2366" i="1" s="1"/>
  <c r="AC2367" i="1"/>
  <c r="AE2367" i="1" s="1"/>
  <c r="G2367" i="1"/>
  <c r="AC2368" i="1" l="1"/>
  <c r="AE2368" i="1" s="1"/>
  <c r="G2368" i="1"/>
  <c r="Z2383" i="1"/>
  <c r="AA2383" i="1" s="1"/>
  <c r="AH2383" i="1" s="1"/>
  <c r="C2384" i="1"/>
  <c r="AJ2384" i="1"/>
  <c r="Y2383" i="1"/>
  <c r="I2384" i="1"/>
  <c r="H2384" i="1" s="1"/>
  <c r="M2369" i="1"/>
  <c r="N2369" i="1" s="1"/>
  <c r="P2369" i="1"/>
  <c r="Q2369" i="1"/>
  <c r="L2370" i="1"/>
  <c r="AB2389" i="1"/>
  <c r="F2367" i="1"/>
  <c r="O2367" i="1" s="1"/>
  <c r="R2367" i="1" s="1"/>
  <c r="J2366" i="1"/>
  <c r="T2363" i="1"/>
  <c r="AF2363" i="1" s="1"/>
  <c r="S2364" i="1"/>
  <c r="X2384" i="1"/>
  <c r="K2384" i="1"/>
  <c r="A2385" i="1"/>
  <c r="J2367" i="1" l="1"/>
  <c r="M2370" i="1"/>
  <c r="N2370" i="1" s="1"/>
  <c r="P2370" i="1"/>
  <c r="Q2370" i="1"/>
  <c r="L2371" i="1"/>
  <c r="T2364" i="1"/>
  <c r="AF2364" i="1" s="1"/>
  <c r="S2365" i="1"/>
  <c r="A2386" i="1"/>
  <c r="K2385" i="1"/>
  <c r="X2385" i="1"/>
  <c r="Y2384" i="1"/>
  <c r="I2385" i="1"/>
  <c r="H2385" i="1" s="1"/>
  <c r="Z2384" i="1"/>
  <c r="AA2384" i="1" s="1"/>
  <c r="AH2384" i="1" s="1"/>
  <c r="C2385" i="1"/>
  <c r="AJ2385" i="1"/>
  <c r="AB2390" i="1"/>
  <c r="F2368" i="1"/>
  <c r="J2368" i="1" s="1"/>
  <c r="AC2369" i="1"/>
  <c r="AE2369" i="1" s="1"/>
  <c r="G2369" i="1"/>
  <c r="O2368" i="1" l="1"/>
  <c r="R2368" i="1" s="1"/>
  <c r="AC2370" i="1"/>
  <c r="AE2370" i="1" s="1"/>
  <c r="G2370" i="1"/>
  <c r="AB2391" i="1"/>
  <c r="F2369" i="1"/>
  <c r="O2369" i="1" s="1"/>
  <c r="R2369" i="1" s="1"/>
  <c r="M2371" i="1"/>
  <c r="N2371" i="1" s="1"/>
  <c r="P2371" i="1"/>
  <c r="Q2371" i="1"/>
  <c r="L2372" i="1"/>
  <c r="T2365" i="1"/>
  <c r="AF2365" i="1" s="1"/>
  <c r="S2366" i="1"/>
  <c r="Y2385" i="1"/>
  <c r="C2386" i="1"/>
  <c r="Z2385" i="1"/>
  <c r="AA2385" i="1" s="1"/>
  <c r="AH2385" i="1" s="1"/>
  <c r="AJ2386" i="1"/>
  <c r="I2386" i="1"/>
  <c r="H2386" i="1" s="1"/>
  <c r="K2386" i="1"/>
  <c r="X2386" i="1"/>
  <c r="A2387" i="1"/>
  <c r="AC2371" i="1" l="1"/>
  <c r="AE2371" i="1" s="1"/>
  <c r="G2371" i="1"/>
  <c r="AB2392" i="1"/>
  <c r="A2388" i="1"/>
  <c r="X2387" i="1"/>
  <c r="K2387" i="1"/>
  <c r="M2372" i="1"/>
  <c r="N2372" i="1" s="1"/>
  <c r="P2372" i="1"/>
  <c r="Q2372" i="1"/>
  <c r="L2373" i="1"/>
  <c r="J2369" i="1"/>
  <c r="F2370" i="1"/>
  <c r="J2370" i="1" s="1"/>
  <c r="T2366" i="1"/>
  <c r="AF2366" i="1" s="1"/>
  <c r="S2367" i="1"/>
  <c r="C2387" i="1"/>
  <c r="Y2386" i="1"/>
  <c r="AJ2387" i="1"/>
  <c r="Z2386" i="1"/>
  <c r="AA2386" i="1" s="1"/>
  <c r="AH2386" i="1" s="1"/>
  <c r="I2387" i="1"/>
  <c r="H2387" i="1" s="1"/>
  <c r="O2370" i="1" l="1"/>
  <c r="R2370" i="1" s="1"/>
  <c r="AJ2388" i="1"/>
  <c r="Y2387" i="1"/>
  <c r="I2388" i="1"/>
  <c r="H2388" i="1" s="1"/>
  <c r="Z2387" i="1"/>
  <c r="AA2387" i="1" s="1"/>
  <c r="AH2387" i="1" s="1"/>
  <c r="C2388" i="1"/>
  <c r="F2371" i="1"/>
  <c r="J2371" i="1" s="1"/>
  <c r="T2367" i="1"/>
  <c r="AF2367" i="1" s="1"/>
  <c r="S2368" i="1"/>
  <c r="X2388" i="1"/>
  <c r="K2388" i="1"/>
  <c r="A2389" i="1"/>
  <c r="AC2372" i="1"/>
  <c r="AE2372" i="1" s="1"/>
  <c r="G2372" i="1"/>
  <c r="AB2393" i="1"/>
  <c r="M2373" i="1"/>
  <c r="N2373" i="1" s="1"/>
  <c r="P2373" i="1"/>
  <c r="Q2373" i="1"/>
  <c r="L2374" i="1"/>
  <c r="M2374" i="1" l="1"/>
  <c r="N2374" i="1" s="1"/>
  <c r="P2374" i="1"/>
  <c r="Q2374" i="1"/>
  <c r="L2375" i="1"/>
  <c r="F2372" i="1"/>
  <c r="J2372" i="1" s="1"/>
  <c r="T2368" i="1"/>
  <c r="AF2368" i="1" s="1"/>
  <c r="S2369" i="1"/>
  <c r="Z2388" i="1"/>
  <c r="AA2388" i="1" s="1"/>
  <c r="AH2388" i="1" s="1"/>
  <c r="C2389" i="1"/>
  <c r="AJ2389" i="1"/>
  <c r="I2389" i="1"/>
  <c r="H2389" i="1" s="1"/>
  <c r="Y2388" i="1"/>
  <c r="X2389" i="1"/>
  <c r="K2389" i="1"/>
  <c r="A2390" i="1"/>
  <c r="O2371" i="1"/>
  <c r="R2371" i="1" s="1"/>
  <c r="AC2373" i="1"/>
  <c r="AE2373" i="1" s="1"/>
  <c r="G2373" i="1"/>
  <c r="AB2394" i="1"/>
  <c r="C2390" i="1" l="1"/>
  <c r="I2390" i="1"/>
  <c r="H2390" i="1" s="1"/>
  <c r="Y2389" i="1"/>
  <c r="Z2389" i="1"/>
  <c r="AA2389" i="1" s="1"/>
  <c r="AH2389" i="1" s="1"/>
  <c r="AJ2390" i="1"/>
  <c r="T2369" i="1"/>
  <c r="AF2369" i="1" s="1"/>
  <c r="S2370" i="1"/>
  <c r="M2375" i="1"/>
  <c r="N2375" i="1" s="1"/>
  <c r="P2375" i="1"/>
  <c r="Q2375" i="1"/>
  <c r="L2376" i="1"/>
  <c r="AB2395" i="1"/>
  <c r="K2390" i="1"/>
  <c r="A2391" i="1"/>
  <c r="X2390" i="1"/>
  <c r="O2372" i="1"/>
  <c r="R2372" i="1" s="1"/>
  <c r="F2373" i="1"/>
  <c r="J2373" i="1" s="1"/>
  <c r="AC2374" i="1"/>
  <c r="AE2374" i="1" s="1"/>
  <c r="G2374" i="1"/>
  <c r="O2373" i="1" l="1"/>
  <c r="R2373" i="1" s="1"/>
  <c r="Y2390" i="1"/>
  <c r="C2391" i="1"/>
  <c r="Z2390" i="1"/>
  <c r="AA2390" i="1" s="1"/>
  <c r="AH2390" i="1" s="1"/>
  <c r="AJ2391" i="1"/>
  <c r="I2391" i="1"/>
  <c r="H2391" i="1" s="1"/>
  <c r="AC2375" i="1"/>
  <c r="AE2375" i="1" s="1"/>
  <c r="G2375" i="1"/>
  <c r="K2391" i="1"/>
  <c r="A2392" i="1"/>
  <c r="X2391" i="1"/>
  <c r="AB2396" i="1"/>
  <c r="F2374" i="1"/>
  <c r="J2374" i="1" s="1"/>
  <c r="M2376" i="1"/>
  <c r="N2376" i="1" s="1"/>
  <c r="P2376" i="1"/>
  <c r="Q2376" i="1"/>
  <c r="L2377" i="1"/>
  <c r="T2370" i="1"/>
  <c r="AF2370" i="1" s="1"/>
  <c r="S2371" i="1"/>
  <c r="O2374" i="1" l="1"/>
  <c r="R2374" i="1" s="1"/>
  <c r="M2377" i="1"/>
  <c r="N2377" i="1" s="1"/>
  <c r="P2377" i="1"/>
  <c r="Q2377" i="1"/>
  <c r="L2378" i="1"/>
  <c r="AB2397" i="1"/>
  <c r="F2375" i="1"/>
  <c r="O2375" i="1" s="1"/>
  <c r="R2375" i="1" s="1"/>
  <c r="Y2391" i="1"/>
  <c r="C2392" i="1"/>
  <c r="Z2391" i="1"/>
  <c r="AA2391" i="1" s="1"/>
  <c r="AH2391" i="1" s="1"/>
  <c r="AJ2392" i="1"/>
  <c r="I2392" i="1"/>
  <c r="H2392" i="1" s="1"/>
  <c r="T2371" i="1"/>
  <c r="AF2371" i="1" s="1"/>
  <c r="S2372" i="1"/>
  <c r="K2392" i="1"/>
  <c r="A2393" i="1"/>
  <c r="X2392" i="1"/>
  <c r="AC2376" i="1"/>
  <c r="AE2376" i="1" s="1"/>
  <c r="G2376" i="1"/>
  <c r="J2375" i="1" l="1"/>
  <c r="Y2392" i="1"/>
  <c r="I2393" i="1"/>
  <c r="H2393" i="1" s="1"/>
  <c r="Z2392" i="1"/>
  <c r="AA2392" i="1" s="1"/>
  <c r="AH2392" i="1" s="1"/>
  <c r="C2393" i="1"/>
  <c r="AJ2393" i="1"/>
  <c r="T2372" i="1"/>
  <c r="AF2372" i="1" s="1"/>
  <c r="S2373" i="1"/>
  <c r="M2378" i="1"/>
  <c r="N2378" i="1" s="1"/>
  <c r="P2378" i="1"/>
  <c r="Q2378" i="1"/>
  <c r="L2379" i="1"/>
  <c r="K2393" i="1"/>
  <c r="A2394" i="1"/>
  <c r="X2393" i="1"/>
  <c r="AB2398" i="1"/>
  <c r="F2376" i="1"/>
  <c r="O2376" i="1" s="1"/>
  <c r="R2376" i="1" s="1"/>
  <c r="AC2377" i="1"/>
  <c r="AE2377" i="1" s="1"/>
  <c r="G2377" i="1"/>
  <c r="J2376" i="1" l="1"/>
  <c r="K2394" i="1"/>
  <c r="X2394" i="1"/>
  <c r="A2395" i="1"/>
  <c r="M2379" i="1"/>
  <c r="N2379" i="1" s="1"/>
  <c r="L2380" i="1"/>
  <c r="T2373" i="1"/>
  <c r="AF2373" i="1" s="1"/>
  <c r="S2374" i="1"/>
  <c r="F2377" i="1"/>
  <c r="O2377" i="1" s="1"/>
  <c r="R2377" i="1" s="1"/>
  <c r="Z2393" i="1"/>
  <c r="AA2393" i="1" s="1"/>
  <c r="AH2393" i="1" s="1"/>
  <c r="C2394" i="1"/>
  <c r="I2394" i="1"/>
  <c r="H2394" i="1" s="1"/>
  <c r="Y2393" i="1"/>
  <c r="AJ2394" i="1"/>
  <c r="AB2399" i="1"/>
  <c r="AC2378" i="1"/>
  <c r="AE2378" i="1" s="1"/>
  <c r="G2378" i="1"/>
  <c r="J2377" i="1" l="1"/>
  <c r="G2379" i="1"/>
  <c r="AC2379" i="1"/>
  <c r="AE2379" i="1" s="1"/>
  <c r="M2380" i="1"/>
  <c r="N2380" i="1" s="1"/>
  <c r="L2381" i="1"/>
  <c r="K2395" i="1"/>
  <c r="X2395" i="1"/>
  <c r="A2396" i="1"/>
  <c r="F2378" i="1"/>
  <c r="J2378" i="1" s="1"/>
  <c r="AB2400" i="1"/>
  <c r="I2395" i="1"/>
  <c r="H2395" i="1" s="1"/>
  <c r="Y2394" i="1"/>
  <c r="C2395" i="1"/>
  <c r="Z2394" i="1"/>
  <c r="AA2394" i="1" s="1"/>
  <c r="AH2394" i="1" s="1"/>
  <c r="AJ2395" i="1"/>
  <c r="T2374" i="1"/>
  <c r="AF2374" i="1" s="1"/>
  <c r="S2375" i="1"/>
  <c r="O2378" i="1" l="1"/>
  <c r="R2378" i="1" s="1"/>
  <c r="Y2395" i="1"/>
  <c r="C2396" i="1"/>
  <c r="Z2395" i="1"/>
  <c r="AA2395" i="1" s="1"/>
  <c r="AH2395" i="1" s="1"/>
  <c r="AJ2396" i="1"/>
  <c r="I2396" i="1"/>
  <c r="H2396" i="1" s="1"/>
  <c r="G2380" i="1"/>
  <c r="AC2380" i="1"/>
  <c r="AE2380" i="1" s="1"/>
  <c r="T2375" i="1"/>
  <c r="AF2375" i="1" s="1"/>
  <c r="S2376" i="1"/>
  <c r="AB2401" i="1"/>
  <c r="X2396" i="1"/>
  <c r="A2397" i="1"/>
  <c r="K2396" i="1"/>
  <c r="M2381" i="1"/>
  <c r="N2381" i="1" s="1"/>
  <c r="L2382" i="1"/>
  <c r="F2379" i="1"/>
  <c r="J2379" i="1" s="1"/>
  <c r="O2379" i="1" l="1"/>
  <c r="P2379" i="1"/>
  <c r="Q2379" i="1" s="1"/>
  <c r="Q2380" i="1" s="1"/>
  <c r="Q2381" i="1" s="1"/>
  <c r="Q2382" i="1" s="1"/>
  <c r="M2382" i="1"/>
  <c r="N2382" i="1" s="1"/>
  <c r="L2383" i="1"/>
  <c r="AB2402" i="1"/>
  <c r="T2376" i="1"/>
  <c r="AF2376" i="1" s="1"/>
  <c r="S2377" i="1"/>
  <c r="X2397" i="1"/>
  <c r="K2397" i="1"/>
  <c r="A2398" i="1"/>
  <c r="G2381" i="1"/>
  <c r="AC2381" i="1"/>
  <c r="AE2381" i="1" s="1"/>
  <c r="AJ2397" i="1"/>
  <c r="I2397" i="1"/>
  <c r="H2397" i="1" s="1"/>
  <c r="Y2396" i="1"/>
  <c r="Z2396" i="1"/>
  <c r="AA2396" i="1" s="1"/>
  <c r="AH2396" i="1" s="1"/>
  <c r="C2397" i="1"/>
  <c r="F2380" i="1"/>
  <c r="O2380" i="1" s="1"/>
  <c r="P2380" i="1" l="1"/>
  <c r="P2381" i="1" s="1"/>
  <c r="P2382" i="1" s="1"/>
  <c r="P2383" i="1" s="1"/>
  <c r="R2380" i="1"/>
  <c r="J2380" i="1"/>
  <c r="G2382" i="1"/>
  <c r="AC2382" i="1"/>
  <c r="AE2382" i="1" s="1"/>
  <c r="T2377" i="1"/>
  <c r="AF2377" i="1" s="1"/>
  <c r="S2378" i="1"/>
  <c r="M2383" i="1"/>
  <c r="N2383" i="1" s="1"/>
  <c r="Q2383" i="1"/>
  <c r="L2384" i="1"/>
  <c r="R2379" i="1"/>
  <c r="X2398" i="1"/>
  <c r="K2398" i="1"/>
  <c r="A2399" i="1"/>
  <c r="AB2403" i="1"/>
  <c r="F2381" i="1"/>
  <c r="O2381" i="1" s="1"/>
  <c r="R2381" i="1" s="1"/>
  <c r="Z2397" i="1"/>
  <c r="AA2397" i="1" s="1"/>
  <c r="AH2397" i="1" s="1"/>
  <c r="I2398" i="1"/>
  <c r="H2398" i="1" s="1"/>
  <c r="AJ2398" i="1"/>
  <c r="C2398" i="1"/>
  <c r="Y2397" i="1"/>
  <c r="M2384" i="1" l="1"/>
  <c r="N2384" i="1" s="1"/>
  <c r="P2384" i="1"/>
  <c r="Q2384" i="1"/>
  <c r="L2385" i="1"/>
  <c r="T2378" i="1"/>
  <c r="S2379" i="1"/>
  <c r="J2381" i="1"/>
  <c r="Z2398" i="1"/>
  <c r="AA2398" i="1" s="1"/>
  <c r="AH2398" i="1" s="1"/>
  <c r="AJ2399" i="1"/>
  <c r="I2399" i="1"/>
  <c r="H2399" i="1" s="1"/>
  <c r="C2399" i="1"/>
  <c r="Y2398" i="1"/>
  <c r="AB2404" i="1"/>
  <c r="A2400" i="1"/>
  <c r="K2399" i="1"/>
  <c r="X2399" i="1"/>
  <c r="G2383" i="1"/>
  <c r="AC2383" i="1"/>
  <c r="AE2383" i="1" s="1"/>
  <c r="F2382" i="1"/>
  <c r="J2382" i="1" s="1"/>
  <c r="O2382" i="1" l="1"/>
  <c r="R2382" i="1" s="1"/>
  <c r="F2383" i="1"/>
  <c r="J2383" i="1" s="1"/>
  <c r="X2400" i="1"/>
  <c r="K2400" i="1"/>
  <c r="A2401" i="1"/>
  <c r="G2384" i="1"/>
  <c r="AC2384" i="1"/>
  <c r="AE2384" i="1" s="1"/>
  <c r="Y2399" i="1"/>
  <c r="I2400" i="1"/>
  <c r="H2400" i="1" s="1"/>
  <c r="Z2399" i="1"/>
  <c r="AA2399" i="1" s="1"/>
  <c r="AH2399" i="1" s="1"/>
  <c r="C2400" i="1"/>
  <c r="AJ2400" i="1"/>
  <c r="T2379" i="1"/>
  <c r="AF2379" i="1" s="1"/>
  <c r="S2380" i="1"/>
  <c r="AB2405" i="1"/>
  <c r="AF2378" i="1"/>
  <c r="AA2378" i="1"/>
  <c r="M2385" i="1"/>
  <c r="N2385" i="1" s="1"/>
  <c r="P2385" i="1"/>
  <c r="Q2385" i="1"/>
  <c r="L2386" i="1"/>
  <c r="O2383" i="1" l="1"/>
  <c r="R2383" i="1" s="1"/>
  <c r="AH2378" i="1"/>
  <c r="AC2385" i="1"/>
  <c r="AE2385" i="1" s="1"/>
  <c r="G2385" i="1"/>
  <c r="M2386" i="1"/>
  <c r="N2386" i="1" s="1"/>
  <c r="P2386" i="1"/>
  <c r="Q2386" i="1"/>
  <c r="L2387" i="1"/>
  <c r="AB2406" i="1"/>
  <c r="T2380" i="1"/>
  <c r="AF2380" i="1" s="1"/>
  <c r="S2381" i="1"/>
  <c r="F2384" i="1"/>
  <c r="O2384" i="1" s="1"/>
  <c r="R2384" i="1" s="1"/>
  <c r="Y2400" i="1"/>
  <c r="Z2400" i="1"/>
  <c r="AA2400" i="1" s="1"/>
  <c r="AH2400" i="1" s="1"/>
  <c r="C2401" i="1"/>
  <c r="AJ2401" i="1"/>
  <c r="I2401" i="1"/>
  <c r="H2401" i="1" s="1"/>
  <c r="K2401" i="1"/>
  <c r="A2402" i="1"/>
  <c r="X2401" i="1"/>
  <c r="J2384" i="1" l="1"/>
  <c r="AC2386" i="1"/>
  <c r="AE2386" i="1" s="1"/>
  <c r="G2386" i="1"/>
  <c r="C2402" i="1"/>
  <c r="I2402" i="1"/>
  <c r="H2402" i="1" s="1"/>
  <c r="Y2401" i="1"/>
  <c r="Z2401" i="1"/>
  <c r="AA2401" i="1" s="1"/>
  <c r="AH2401" i="1" s="1"/>
  <c r="AJ2402" i="1"/>
  <c r="M2387" i="1"/>
  <c r="N2387" i="1" s="1"/>
  <c r="P2387" i="1"/>
  <c r="Q2387" i="1"/>
  <c r="L2388" i="1"/>
  <c r="F2385" i="1"/>
  <c r="O2385" i="1" s="1"/>
  <c r="R2385" i="1" s="1"/>
  <c r="T2381" i="1"/>
  <c r="AF2381" i="1" s="1"/>
  <c r="S2382" i="1"/>
  <c r="A2403" i="1"/>
  <c r="X2402" i="1"/>
  <c r="K2402" i="1"/>
  <c r="AB2407" i="1"/>
  <c r="X2403" i="1" l="1"/>
  <c r="K2403" i="1"/>
  <c r="A2404" i="1"/>
  <c r="T2382" i="1"/>
  <c r="AF2382" i="1" s="1"/>
  <c r="S2383" i="1"/>
  <c r="M2388" i="1"/>
  <c r="N2388" i="1" s="1"/>
  <c r="P2388" i="1"/>
  <c r="Q2388" i="1"/>
  <c r="L2389" i="1"/>
  <c r="J2385" i="1"/>
  <c r="AB2408" i="1"/>
  <c r="Z2402" i="1"/>
  <c r="AA2402" i="1" s="1"/>
  <c r="AH2402" i="1" s="1"/>
  <c r="I2403" i="1"/>
  <c r="H2403" i="1" s="1"/>
  <c r="C2403" i="1"/>
  <c r="AJ2403" i="1"/>
  <c r="Y2402" i="1"/>
  <c r="F2386" i="1"/>
  <c r="J2386" i="1" s="1"/>
  <c r="G2387" i="1"/>
  <c r="AC2387" i="1"/>
  <c r="AE2387" i="1" s="1"/>
  <c r="F2387" i="1" l="1"/>
  <c r="J2387" i="1" s="1"/>
  <c r="M2389" i="1"/>
  <c r="N2389" i="1" s="1"/>
  <c r="P2389" i="1"/>
  <c r="Q2389" i="1"/>
  <c r="L2390" i="1"/>
  <c r="T2383" i="1"/>
  <c r="AF2383" i="1" s="1"/>
  <c r="S2384" i="1"/>
  <c r="AJ2404" i="1"/>
  <c r="I2404" i="1"/>
  <c r="H2404" i="1" s="1"/>
  <c r="Y2403" i="1"/>
  <c r="Z2403" i="1"/>
  <c r="AA2403" i="1" s="1"/>
  <c r="AH2403" i="1" s="1"/>
  <c r="C2404" i="1"/>
  <c r="AB2409" i="1"/>
  <c r="O2386" i="1"/>
  <c r="R2386" i="1" s="1"/>
  <c r="G2388" i="1"/>
  <c r="AC2388" i="1"/>
  <c r="AE2388" i="1" s="1"/>
  <c r="A2405" i="1"/>
  <c r="X2404" i="1"/>
  <c r="K2404" i="1"/>
  <c r="O2387" i="1" l="1"/>
  <c r="R2387" i="1" s="1"/>
  <c r="K2405" i="1"/>
  <c r="X2405" i="1"/>
  <c r="A2406" i="1"/>
  <c r="T2384" i="1"/>
  <c r="AF2384" i="1" s="1"/>
  <c r="S2385" i="1"/>
  <c r="M2390" i="1"/>
  <c r="N2390" i="1" s="1"/>
  <c r="P2390" i="1"/>
  <c r="Q2390" i="1"/>
  <c r="L2391" i="1"/>
  <c r="G2389" i="1"/>
  <c r="AC2389" i="1"/>
  <c r="AE2389" i="1" s="1"/>
  <c r="C2405" i="1"/>
  <c r="Y2404" i="1"/>
  <c r="AJ2405" i="1"/>
  <c r="Z2404" i="1"/>
  <c r="AA2404" i="1" s="1"/>
  <c r="AH2404" i="1" s="1"/>
  <c r="I2405" i="1"/>
  <c r="H2405" i="1" s="1"/>
  <c r="F2388" i="1"/>
  <c r="O2388" i="1" s="1"/>
  <c r="R2388" i="1" s="1"/>
  <c r="AB2410" i="1"/>
  <c r="J2388" i="1" l="1"/>
  <c r="G2390" i="1"/>
  <c r="AC2390" i="1"/>
  <c r="AE2390" i="1" s="1"/>
  <c r="A2407" i="1"/>
  <c r="X2406" i="1"/>
  <c r="K2406" i="1"/>
  <c r="M2391" i="1"/>
  <c r="N2391" i="1" s="1"/>
  <c r="P2391" i="1"/>
  <c r="Q2391" i="1"/>
  <c r="L2392" i="1"/>
  <c r="T2385" i="1"/>
  <c r="AF2385" i="1" s="1"/>
  <c r="S2386" i="1"/>
  <c r="Y2405" i="1"/>
  <c r="C2406" i="1"/>
  <c r="Z2405" i="1"/>
  <c r="AA2405" i="1" s="1"/>
  <c r="AH2405" i="1" s="1"/>
  <c r="I2406" i="1"/>
  <c r="H2406" i="1" s="1"/>
  <c r="AJ2406" i="1"/>
  <c r="F2389" i="1"/>
  <c r="O2389" i="1" s="1"/>
  <c r="R2389" i="1" s="1"/>
  <c r="AB2411" i="1"/>
  <c r="J2389" i="1" l="1"/>
  <c r="T2386" i="1"/>
  <c r="S2387" i="1"/>
  <c r="Z2406" i="1"/>
  <c r="C2407" i="1"/>
  <c r="Y2406" i="1"/>
  <c r="AJ2407" i="1"/>
  <c r="I2407" i="1"/>
  <c r="H2407" i="1" s="1"/>
  <c r="AC2391" i="1"/>
  <c r="AE2391" i="1" s="1"/>
  <c r="G2391" i="1"/>
  <c r="X2407" i="1"/>
  <c r="K2407" i="1"/>
  <c r="A2408" i="1"/>
  <c r="AB2412" i="1"/>
  <c r="M2392" i="1"/>
  <c r="N2392" i="1" s="1"/>
  <c r="P2392" i="1"/>
  <c r="Q2392" i="1"/>
  <c r="L2393" i="1"/>
  <c r="F2390" i="1"/>
  <c r="J2390" i="1" s="1"/>
  <c r="O2390" i="1" l="1"/>
  <c r="R2390" i="1" s="1"/>
  <c r="AB2413" i="1"/>
  <c r="I2408" i="1"/>
  <c r="H2408" i="1" s="1"/>
  <c r="Y2407" i="1"/>
  <c r="Z2407" i="1"/>
  <c r="AA2407" i="1" s="1"/>
  <c r="AH2407" i="1" s="1"/>
  <c r="C2408" i="1"/>
  <c r="AJ2408" i="1"/>
  <c r="X2408" i="1"/>
  <c r="K2408" i="1"/>
  <c r="A2409" i="1"/>
  <c r="F2391" i="1"/>
  <c r="J2391" i="1" s="1"/>
  <c r="T2387" i="1"/>
  <c r="AF2387" i="1" s="1"/>
  <c r="S2388" i="1"/>
  <c r="G2392" i="1"/>
  <c r="AC2392" i="1"/>
  <c r="AE2392" i="1" s="1"/>
  <c r="AF2390" i="1"/>
  <c r="AF2386" i="1"/>
  <c r="M2393" i="1"/>
  <c r="N2393" i="1" s="1"/>
  <c r="P2393" i="1"/>
  <c r="Q2393" i="1"/>
  <c r="L2394" i="1"/>
  <c r="O2391" i="1" l="1"/>
  <c r="R2391" i="1" s="1"/>
  <c r="G2393" i="1"/>
  <c r="AC2393" i="1"/>
  <c r="AE2393" i="1" s="1"/>
  <c r="T2388" i="1"/>
  <c r="AF2388" i="1" s="1"/>
  <c r="S2389" i="1"/>
  <c r="AJ2409" i="1"/>
  <c r="I2409" i="1"/>
  <c r="H2409" i="1" s="1"/>
  <c r="Y2408" i="1"/>
  <c r="C2409" i="1"/>
  <c r="Z2408" i="1"/>
  <c r="AA2408" i="1" s="1"/>
  <c r="AH2408" i="1" s="1"/>
  <c r="F2392" i="1"/>
  <c r="O2392" i="1" s="1"/>
  <c r="R2392" i="1" s="1"/>
  <c r="M2394" i="1"/>
  <c r="N2394" i="1" s="1"/>
  <c r="P2394" i="1"/>
  <c r="Q2394" i="1"/>
  <c r="L2395" i="1"/>
  <c r="K2409" i="1"/>
  <c r="X2409" i="1"/>
  <c r="A2410" i="1"/>
  <c r="AB2414" i="1"/>
  <c r="Y2409" i="1" l="1"/>
  <c r="I2410" i="1"/>
  <c r="H2410" i="1" s="1"/>
  <c r="Z2409" i="1"/>
  <c r="AA2409" i="1" s="1"/>
  <c r="AH2409" i="1" s="1"/>
  <c r="AJ2410" i="1"/>
  <c r="C2410" i="1"/>
  <c r="J2392" i="1"/>
  <c r="AC2394" i="1"/>
  <c r="AE2394" i="1" s="1"/>
  <c r="G2394" i="1"/>
  <c r="F2393" i="1"/>
  <c r="O2393" i="1" s="1"/>
  <c r="R2393" i="1" s="1"/>
  <c r="X2410" i="1"/>
  <c r="K2410" i="1"/>
  <c r="A2411" i="1"/>
  <c r="AB2415" i="1"/>
  <c r="M2395" i="1"/>
  <c r="N2395" i="1" s="1"/>
  <c r="P2395" i="1"/>
  <c r="Q2395" i="1"/>
  <c r="L2396" i="1"/>
  <c r="T2389" i="1"/>
  <c r="AF2389" i="1" s="1"/>
  <c r="S2390" i="1"/>
  <c r="J2393" i="1" l="1"/>
  <c r="T2390" i="1"/>
  <c r="S2391" i="1"/>
  <c r="AB2416" i="1"/>
  <c r="Y2410" i="1"/>
  <c r="Z2410" i="1"/>
  <c r="AA2410" i="1" s="1"/>
  <c r="AH2410" i="1" s="1"/>
  <c r="C2411" i="1"/>
  <c r="AJ2411" i="1"/>
  <c r="I2411" i="1"/>
  <c r="H2411" i="1" s="1"/>
  <c r="F2394" i="1"/>
  <c r="J2394" i="1" s="1"/>
  <c r="X2411" i="1"/>
  <c r="K2411" i="1"/>
  <c r="A2412" i="1"/>
  <c r="AC2395" i="1"/>
  <c r="AE2395" i="1" s="1"/>
  <c r="G2395" i="1"/>
  <c r="M2396" i="1"/>
  <c r="N2396" i="1" s="1"/>
  <c r="P2396" i="1"/>
  <c r="Q2396" i="1"/>
  <c r="L2397" i="1"/>
  <c r="M2397" i="1" l="1"/>
  <c r="N2397" i="1" s="1"/>
  <c r="P2397" i="1"/>
  <c r="Q2397" i="1"/>
  <c r="L2398" i="1"/>
  <c r="F2395" i="1"/>
  <c r="J2395" i="1" s="1"/>
  <c r="K2412" i="1"/>
  <c r="A2413" i="1"/>
  <c r="X2412" i="1"/>
  <c r="O2394" i="1"/>
  <c r="R2394" i="1" s="1"/>
  <c r="AB2417" i="1"/>
  <c r="G2396" i="1"/>
  <c r="AC2396" i="1"/>
  <c r="AE2396" i="1" s="1"/>
  <c r="T2391" i="1"/>
  <c r="AF2391" i="1" s="1"/>
  <c r="S2392" i="1"/>
  <c r="I2412" i="1"/>
  <c r="H2412" i="1" s="1"/>
  <c r="Y2411" i="1"/>
  <c r="AJ2412" i="1"/>
  <c r="Z2411" i="1"/>
  <c r="AA2411" i="1" s="1"/>
  <c r="AH2411" i="1" s="1"/>
  <c r="C2412" i="1"/>
  <c r="Z2412" i="1" l="1"/>
  <c r="AA2412" i="1" s="1"/>
  <c r="AH2412" i="1" s="1"/>
  <c r="C2413" i="1"/>
  <c r="AJ2413" i="1"/>
  <c r="I2413" i="1"/>
  <c r="H2413" i="1" s="1"/>
  <c r="Y2412" i="1"/>
  <c r="O2395" i="1"/>
  <c r="R2395" i="1" s="1"/>
  <c r="F2396" i="1"/>
  <c r="O2396" i="1" s="1"/>
  <c r="R2396" i="1" s="1"/>
  <c r="K2413" i="1"/>
  <c r="A2414" i="1"/>
  <c r="X2413" i="1"/>
  <c r="G2397" i="1"/>
  <c r="AC2397" i="1"/>
  <c r="AE2397" i="1" s="1"/>
  <c r="T2392" i="1"/>
  <c r="AF2392" i="1" s="1"/>
  <c r="S2393" i="1"/>
  <c r="AB2418" i="1"/>
  <c r="M2398" i="1"/>
  <c r="N2398" i="1" s="1"/>
  <c r="P2398" i="1"/>
  <c r="Q2398" i="1"/>
  <c r="L2399" i="1"/>
  <c r="J2396" i="1" l="1"/>
  <c r="Z2413" i="1"/>
  <c r="AA2413" i="1" s="1"/>
  <c r="AH2413" i="1" s="1"/>
  <c r="AJ2414" i="1"/>
  <c r="C2414" i="1"/>
  <c r="I2414" i="1"/>
  <c r="H2414" i="1" s="1"/>
  <c r="Y2413" i="1"/>
  <c r="X2414" i="1"/>
  <c r="K2414" i="1"/>
  <c r="A2415" i="1"/>
  <c r="AC2398" i="1"/>
  <c r="AE2398" i="1" s="1"/>
  <c r="G2398" i="1"/>
  <c r="M2399" i="1"/>
  <c r="N2399" i="1" s="1"/>
  <c r="P2399" i="1"/>
  <c r="Q2399" i="1"/>
  <c r="L2400" i="1"/>
  <c r="F2397" i="1"/>
  <c r="J2397" i="1" s="1"/>
  <c r="T2393" i="1"/>
  <c r="AF2393" i="1" s="1"/>
  <c r="S2394" i="1"/>
  <c r="AB2419" i="1"/>
  <c r="AB2420" i="1" l="1"/>
  <c r="T2394" i="1"/>
  <c r="AF2394" i="1" s="1"/>
  <c r="S2395" i="1"/>
  <c r="M2400" i="1"/>
  <c r="N2400" i="1" s="1"/>
  <c r="P2400" i="1"/>
  <c r="Q2400" i="1"/>
  <c r="L2401" i="1"/>
  <c r="F2398" i="1"/>
  <c r="J2398" i="1" s="1"/>
  <c r="O2397" i="1"/>
  <c r="R2397" i="1" s="1"/>
  <c r="X2415" i="1"/>
  <c r="K2415" i="1"/>
  <c r="A2416" i="1"/>
  <c r="G2399" i="1"/>
  <c r="AC2399" i="1"/>
  <c r="AE2399" i="1" s="1"/>
  <c r="Z2414" i="1"/>
  <c r="AA2414" i="1" s="1"/>
  <c r="AH2414" i="1" s="1"/>
  <c r="C2415" i="1"/>
  <c r="AJ2415" i="1"/>
  <c r="Y2414" i="1"/>
  <c r="I2415" i="1"/>
  <c r="H2415" i="1" s="1"/>
  <c r="Z2415" i="1" l="1"/>
  <c r="AA2415" i="1" s="1"/>
  <c r="AH2415" i="1" s="1"/>
  <c r="C2416" i="1"/>
  <c r="I2416" i="1"/>
  <c r="H2416" i="1" s="1"/>
  <c r="AJ2416" i="1"/>
  <c r="Y2415" i="1"/>
  <c r="F2399" i="1"/>
  <c r="J2399" i="1" s="1"/>
  <c r="O2398" i="1"/>
  <c r="R2398" i="1" s="1"/>
  <c r="AC2400" i="1"/>
  <c r="AE2400" i="1" s="1"/>
  <c r="G2400" i="1"/>
  <c r="AB2421" i="1"/>
  <c r="X2416" i="1"/>
  <c r="K2416" i="1"/>
  <c r="A2417" i="1"/>
  <c r="M2401" i="1"/>
  <c r="N2401" i="1" s="1"/>
  <c r="P2401" i="1"/>
  <c r="Q2401" i="1"/>
  <c r="L2402" i="1"/>
  <c r="T2395" i="1"/>
  <c r="AF2395" i="1" s="1"/>
  <c r="S2396" i="1"/>
  <c r="T2396" i="1" l="1"/>
  <c r="AF2396" i="1" s="1"/>
  <c r="S2397" i="1"/>
  <c r="A2418" i="1"/>
  <c r="X2417" i="1"/>
  <c r="K2417" i="1"/>
  <c r="AB2422" i="1"/>
  <c r="G2401" i="1"/>
  <c r="AC2401" i="1"/>
  <c r="AE2401" i="1" s="1"/>
  <c r="O2399" i="1"/>
  <c r="R2399" i="1" s="1"/>
  <c r="M2402" i="1"/>
  <c r="N2402" i="1" s="1"/>
  <c r="P2402" i="1"/>
  <c r="Q2402" i="1"/>
  <c r="L2403" i="1"/>
  <c r="Y2416" i="1"/>
  <c r="I2417" i="1"/>
  <c r="H2417" i="1" s="1"/>
  <c r="Z2416" i="1"/>
  <c r="AA2416" i="1" s="1"/>
  <c r="AH2416" i="1" s="1"/>
  <c r="C2417" i="1"/>
  <c r="AJ2417" i="1"/>
  <c r="F2400" i="1"/>
  <c r="J2400" i="1" s="1"/>
  <c r="AB2423" i="1" l="1"/>
  <c r="T2397" i="1"/>
  <c r="AF2397" i="1" s="1"/>
  <c r="S2398" i="1"/>
  <c r="X2418" i="1"/>
  <c r="K2418" i="1"/>
  <c r="A2419" i="1"/>
  <c r="O2400" i="1"/>
  <c r="R2400" i="1" s="1"/>
  <c r="G2402" i="1"/>
  <c r="AC2402" i="1"/>
  <c r="AE2402" i="1" s="1"/>
  <c r="M2403" i="1"/>
  <c r="N2403" i="1" s="1"/>
  <c r="P2403" i="1"/>
  <c r="Q2403" i="1"/>
  <c r="L2404" i="1"/>
  <c r="F2401" i="1"/>
  <c r="J2401" i="1" s="1"/>
  <c r="C2418" i="1"/>
  <c r="I2418" i="1"/>
  <c r="H2418" i="1" s="1"/>
  <c r="Y2417" i="1"/>
  <c r="Z2417" i="1"/>
  <c r="AA2417" i="1" s="1"/>
  <c r="AH2417" i="1" s="1"/>
  <c r="AJ2418" i="1"/>
  <c r="O2401" i="1" l="1"/>
  <c r="R2401" i="1" s="1"/>
  <c r="AB2424" i="1"/>
  <c r="G2403" i="1"/>
  <c r="AC2403" i="1"/>
  <c r="AE2403" i="1" s="1"/>
  <c r="M2404" i="1"/>
  <c r="N2404" i="1" s="1"/>
  <c r="P2404" i="1"/>
  <c r="Q2404" i="1"/>
  <c r="L2405" i="1"/>
  <c r="F2402" i="1"/>
  <c r="O2402" i="1" s="1"/>
  <c r="R2402" i="1" s="1"/>
  <c r="Y2418" i="1"/>
  <c r="Z2418" i="1"/>
  <c r="AA2418" i="1" s="1"/>
  <c r="AH2418" i="1" s="1"/>
  <c r="C2419" i="1"/>
  <c r="AJ2419" i="1"/>
  <c r="I2419" i="1"/>
  <c r="H2419" i="1" s="1"/>
  <c r="T2398" i="1"/>
  <c r="AF2398" i="1" s="1"/>
  <c r="S2399" i="1"/>
  <c r="X2419" i="1"/>
  <c r="K2419" i="1"/>
  <c r="A2420" i="1"/>
  <c r="J2402" i="1" l="1"/>
  <c r="AC2404" i="1"/>
  <c r="AE2404" i="1" s="1"/>
  <c r="G2404" i="1"/>
  <c r="F2403" i="1"/>
  <c r="J2403" i="1" s="1"/>
  <c r="X2420" i="1"/>
  <c r="A2421" i="1"/>
  <c r="K2420" i="1"/>
  <c r="M2405" i="1"/>
  <c r="N2405" i="1" s="1"/>
  <c r="P2405" i="1"/>
  <c r="Q2405" i="1"/>
  <c r="L2406" i="1"/>
  <c r="AB2425" i="1"/>
  <c r="Z2419" i="1"/>
  <c r="AA2419" i="1" s="1"/>
  <c r="AH2419" i="1" s="1"/>
  <c r="C2420" i="1"/>
  <c r="I2420" i="1"/>
  <c r="H2420" i="1" s="1"/>
  <c r="Y2419" i="1"/>
  <c r="AJ2420" i="1"/>
  <c r="T2399" i="1"/>
  <c r="AF2399" i="1" s="1"/>
  <c r="S2400" i="1"/>
  <c r="O2403" i="1" l="1"/>
  <c r="R2403" i="1" s="1"/>
  <c r="AC2405" i="1"/>
  <c r="AE2405" i="1" s="1"/>
  <c r="G2405" i="1"/>
  <c r="M2406" i="1"/>
  <c r="N2406" i="1" s="1"/>
  <c r="P2406" i="1"/>
  <c r="Q2406" i="1"/>
  <c r="L2407" i="1"/>
  <c r="X2421" i="1"/>
  <c r="K2421" i="1"/>
  <c r="A2422" i="1"/>
  <c r="F2404" i="1"/>
  <c r="O2404" i="1" s="1"/>
  <c r="R2404" i="1" s="1"/>
  <c r="T2400" i="1"/>
  <c r="AF2400" i="1" s="1"/>
  <c r="S2401" i="1"/>
  <c r="AB2426" i="1"/>
  <c r="Y2420" i="1"/>
  <c r="I2421" i="1"/>
  <c r="H2421" i="1" s="1"/>
  <c r="Z2420" i="1"/>
  <c r="AA2420" i="1" s="1"/>
  <c r="AH2420" i="1" s="1"/>
  <c r="C2421" i="1"/>
  <c r="AJ2421" i="1"/>
  <c r="J2404" i="1" l="1"/>
  <c r="F2405" i="1"/>
  <c r="J2405" i="1" s="1"/>
  <c r="Y2421" i="1"/>
  <c r="C2422" i="1"/>
  <c r="Z2421" i="1"/>
  <c r="AA2421" i="1" s="1"/>
  <c r="AH2421" i="1" s="1"/>
  <c r="I2422" i="1"/>
  <c r="H2422" i="1" s="1"/>
  <c r="AJ2422" i="1"/>
  <c r="AB2427" i="1"/>
  <c r="A2423" i="1"/>
  <c r="X2422" i="1"/>
  <c r="K2422" i="1"/>
  <c r="M2407" i="1"/>
  <c r="N2407" i="1" s="1"/>
  <c r="L2408" i="1"/>
  <c r="T2401" i="1"/>
  <c r="AF2401" i="1" s="1"/>
  <c r="S2402" i="1"/>
  <c r="G2406" i="1"/>
  <c r="AC2406" i="1"/>
  <c r="AE2406" i="1" s="1"/>
  <c r="O2405" i="1" l="1"/>
  <c r="R2405" i="1" s="1"/>
  <c r="T2402" i="1"/>
  <c r="AF2402" i="1" s="1"/>
  <c r="S2403" i="1"/>
  <c r="M2408" i="1"/>
  <c r="N2408" i="1" s="1"/>
  <c r="L2409" i="1"/>
  <c r="C2423" i="1"/>
  <c r="AJ2423" i="1"/>
  <c r="Y2422" i="1"/>
  <c r="I2423" i="1"/>
  <c r="H2423" i="1" s="1"/>
  <c r="Z2422" i="1"/>
  <c r="AA2422" i="1" s="1"/>
  <c r="AH2422" i="1" s="1"/>
  <c r="AB2428" i="1"/>
  <c r="F2406" i="1"/>
  <c r="O2406" i="1" s="1"/>
  <c r="G2407" i="1"/>
  <c r="AC2407" i="1"/>
  <c r="AE2407" i="1" s="1"/>
  <c r="X2423" i="1"/>
  <c r="K2423" i="1"/>
  <c r="A2424" i="1"/>
  <c r="R2406" i="1" l="1"/>
  <c r="P2407" i="1"/>
  <c r="A2425" i="1"/>
  <c r="K2424" i="1"/>
  <c r="X2424" i="1"/>
  <c r="AB2429" i="1"/>
  <c r="AC2408" i="1"/>
  <c r="AE2408" i="1" s="1"/>
  <c r="G2408" i="1"/>
  <c r="T2403" i="1"/>
  <c r="AF2403" i="1" s="1"/>
  <c r="S2404" i="1"/>
  <c r="F2407" i="1"/>
  <c r="O2407" i="1" s="1"/>
  <c r="Y2423" i="1"/>
  <c r="C2424" i="1"/>
  <c r="Z2423" i="1"/>
  <c r="AA2423" i="1" s="1"/>
  <c r="AH2423" i="1" s="1"/>
  <c r="I2424" i="1"/>
  <c r="H2424" i="1" s="1"/>
  <c r="AJ2424" i="1"/>
  <c r="J2406" i="1"/>
  <c r="M2409" i="1"/>
  <c r="N2409" i="1" s="1"/>
  <c r="L2410" i="1"/>
  <c r="J2407" i="1" l="1"/>
  <c r="G2409" i="1"/>
  <c r="AC2409" i="1"/>
  <c r="AE2409" i="1" s="1"/>
  <c r="F2408" i="1"/>
  <c r="O2408" i="1" s="1"/>
  <c r="I2425" i="1"/>
  <c r="H2425" i="1" s="1"/>
  <c r="Y2424" i="1"/>
  <c r="C2425" i="1"/>
  <c r="AJ2425" i="1"/>
  <c r="Z2424" i="1"/>
  <c r="AA2424" i="1" s="1"/>
  <c r="AH2424" i="1" s="1"/>
  <c r="Q2407" i="1"/>
  <c r="Q2408" i="1" s="1"/>
  <c r="Q2409" i="1" s="1"/>
  <c r="Q2410" i="1" s="1"/>
  <c r="P2408" i="1"/>
  <c r="P2409" i="1" s="1"/>
  <c r="P2410" i="1" s="1"/>
  <c r="T2404" i="1"/>
  <c r="AF2404" i="1" s="1"/>
  <c r="S2405" i="1"/>
  <c r="AB2430" i="1"/>
  <c r="X2425" i="1"/>
  <c r="K2425" i="1"/>
  <c r="A2426" i="1"/>
  <c r="M2410" i="1"/>
  <c r="N2410" i="1" s="1"/>
  <c r="L2411" i="1"/>
  <c r="R2407" i="1" l="1"/>
  <c r="J2408" i="1"/>
  <c r="M2411" i="1"/>
  <c r="N2411" i="1" s="1"/>
  <c r="P2411" i="1"/>
  <c r="Q2411" i="1"/>
  <c r="L2412" i="1"/>
  <c r="K2426" i="1"/>
  <c r="A2427" i="1"/>
  <c r="X2426" i="1"/>
  <c r="AB2431" i="1"/>
  <c r="Y2425" i="1"/>
  <c r="AJ2426" i="1"/>
  <c r="Z2425" i="1"/>
  <c r="AA2425" i="1" s="1"/>
  <c r="AH2425" i="1" s="1"/>
  <c r="C2426" i="1"/>
  <c r="I2426" i="1"/>
  <c r="H2426" i="1" s="1"/>
  <c r="R2408" i="1"/>
  <c r="AC2410" i="1"/>
  <c r="AE2410" i="1" s="1"/>
  <c r="G2410" i="1"/>
  <c r="T2405" i="1"/>
  <c r="AF2405" i="1" s="1"/>
  <c r="S2406" i="1"/>
  <c r="F2409" i="1"/>
  <c r="O2409" i="1" s="1"/>
  <c r="R2409" i="1" s="1"/>
  <c r="C2427" i="1" l="1"/>
  <c r="AJ2427" i="1"/>
  <c r="Y2426" i="1"/>
  <c r="I2427" i="1"/>
  <c r="H2427" i="1" s="1"/>
  <c r="Z2426" i="1"/>
  <c r="AA2426" i="1" s="1"/>
  <c r="AH2426" i="1" s="1"/>
  <c r="M2412" i="1"/>
  <c r="N2412" i="1" s="1"/>
  <c r="P2412" i="1"/>
  <c r="Q2412" i="1"/>
  <c r="L2413" i="1"/>
  <c r="F2410" i="1"/>
  <c r="O2410" i="1" s="1"/>
  <c r="R2410" i="1" s="1"/>
  <c r="X2427" i="1"/>
  <c r="K2427" i="1"/>
  <c r="A2428" i="1"/>
  <c r="J2409" i="1"/>
  <c r="T2406" i="1"/>
  <c r="S2407" i="1"/>
  <c r="AB2432" i="1"/>
  <c r="G2411" i="1"/>
  <c r="AC2411" i="1"/>
  <c r="AE2411" i="1" s="1"/>
  <c r="AC2412" i="1" l="1"/>
  <c r="AE2412" i="1" s="1"/>
  <c r="G2412" i="1"/>
  <c r="F2411" i="1"/>
  <c r="J2411" i="1" s="1"/>
  <c r="AF2406" i="1"/>
  <c r="AA2406" i="1"/>
  <c r="M2413" i="1"/>
  <c r="N2413" i="1" s="1"/>
  <c r="P2413" i="1"/>
  <c r="Q2413" i="1"/>
  <c r="L2414" i="1"/>
  <c r="T2407" i="1"/>
  <c r="AF2407" i="1" s="1"/>
  <c r="S2408" i="1"/>
  <c r="Y2427" i="1"/>
  <c r="C2428" i="1"/>
  <c r="Z2427" i="1"/>
  <c r="AA2427" i="1" s="1"/>
  <c r="AH2427" i="1" s="1"/>
  <c r="I2428" i="1"/>
  <c r="H2428" i="1" s="1"/>
  <c r="AJ2428" i="1"/>
  <c r="J2410" i="1"/>
  <c r="AB2433" i="1"/>
  <c r="X2428" i="1"/>
  <c r="K2428" i="1"/>
  <c r="A2429" i="1"/>
  <c r="AH2406" i="1" l="1"/>
  <c r="T2408" i="1"/>
  <c r="AF2408" i="1" s="1"/>
  <c r="S2409" i="1"/>
  <c r="F2412" i="1"/>
  <c r="J2412" i="1" s="1"/>
  <c r="A2430" i="1"/>
  <c r="X2429" i="1"/>
  <c r="K2429" i="1"/>
  <c r="G2413" i="1"/>
  <c r="AC2413" i="1"/>
  <c r="AE2413" i="1" s="1"/>
  <c r="O2411" i="1"/>
  <c r="R2411" i="1" s="1"/>
  <c r="AB2434" i="1"/>
  <c r="C2429" i="1"/>
  <c r="AJ2429" i="1"/>
  <c r="Y2428" i="1"/>
  <c r="I2429" i="1"/>
  <c r="H2429" i="1" s="1"/>
  <c r="Z2428" i="1"/>
  <c r="AA2428" i="1" s="1"/>
  <c r="AH2428" i="1" s="1"/>
  <c r="M2414" i="1"/>
  <c r="N2414" i="1" s="1"/>
  <c r="P2414" i="1"/>
  <c r="Q2414" i="1"/>
  <c r="L2415" i="1"/>
  <c r="O2412" i="1" l="1"/>
  <c r="R2412" i="1" s="1"/>
  <c r="Y2429" i="1"/>
  <c r="I2430" i="1"/>
  <c r="H2430" i="1" s="1"/>
  <c r="Z2429" i="1"/>
  <c r="AA2429" i="1" s="1"/>
  <c r="AH2429" i="1" s="1"/>
  <c r="AJ2430" i="1"/>
  <c r="C2430" i="1"/>
  <c r="G2414" i="1"/>
  <c r="AC2414" i="1"/>
  <c r="AE2414" i="1" s="1"/>
  <c r="F2413" i="1"/>
  <c r="O2413" i="1" s="1"/>
  <c r="R2413" i="1" s="1"/>
  <c r="X2430" i="1"/>
  <c r="K2430" i="1"/>
  <c r="A2431" i="1"/>
  <c r="M2415" i="1"/>
  <c r="N2415" i="1" s="1"/>
  <c r="AC2415" i="1" s="1"/>
  <c r="AE2415" i="1" s="1"/>
  <c r="P2415" i="1"/>
  <c r="Q2415" i="1"/>
  <c r="L2416" i="1"/>
  <c r="AB2435" i="1"/>
  <c r="T2409" i="1"/>
  <c r="AF2409" i="1" s="1"/>
  <c r="S2410" i="1"/>
  <c r="M2416" i="1" l="1"/>
  <c r="N2416" i="1" s="1"/>
  <c r="P2416" i="1"/>
  <c r="Q2416" i="1"/>
  <c r="L2417" i="1"/>
  <c r="AB2436" i="1"/>
  <c r="T2410" i="1"/>
  <c r="AF2410" i="1" s="1"/>
  <c r="S2411" i="1"/>
  <c r="K2431" i="1"/>
  <c r="A2432" i="1"/>
  <c r="X2431" i="1"/>
  <c r="J2413" i="1"/>
  <c r="G2415" i="1"/>
  <c r="F2414" i="1"/>
  <c r="O2414" i="1" s="1"/>
  <c r="R2414" i="1" s="1"/>
  <c r="Z2430" i="1"/>
  <c r="AA2430" i="1" s="1"/>
  <c r="AH2430" i="1" s="1"/>
  <c r="AJ2431" i="1"/>
  <c r="I2431" i="1"/>
  <c r="H2431" i="1" s="1"/>
  <c r="Y2430" i="1"/>
  <c r="C2431" i="1"/>
  <c r="J2414" i="1" l="1"/>
  <c r="Z2431" i="1"/>
  <c r="AA2431" i="1" s="1"/>
  <c r="AH2431" i="1" s="1"/>
  <c r="I2432" i="1"/>
  <c r="H2432" i="1" s="1"/>
  <c r="AJ2432" i="1"/>
  <c r="C2432" i="1"/>
  <c r="Y2431" i="1"/>
  <c r="T2411" i="1"/>
  <c r="AF2411" i="1" s="1"/>
  <c r="S2412" i="1"/>
  <c r="K2432" i="1"/>
  <c r="A2433" i="1"/>
  <c r="X2432" i="1"/>
  <c r="AC2416" i="1"/>
  <c r="AE2416" i="1" s="1"/>
  <c r="G2416" i="1"/>
  <c r="F2415" i="1"/>
  <c r="J2415" i="1" s="1"/>
  <c r="AB2437" i="1"/>
  <c r="M2417" i="1"/>
  <c r="N2417" i="1" s="1"/>
  <c r="P2417" i="1"/>
  <c r="Q2417" i="1"/>
  <c r="L2418" i="1"/>
  <c r="O2415" i="1" l="1"/>
  <c r="R2415" i="1" s="1"/>
  <c r="M2418" i="1"/>
  <c r="N2418" i="1" s="1"/>
  <c r="P2418" i="1"/>
  <c r="Q2418" i="1"/>
  <c r="L2419" i="1"/>
  <c r="C2433" i="1"/>
  <c r="Y2432" i="1"/>
  <c r="AJ2433" i="1"/>
  <c r="Z2432" i="1"/>
  <c r="AA2432" i="1" s="1"/>
  <c r="AH2432" i="1" s="1"/>
  <c r="I2433" i="1"/>
  <c r="H2433" i="1" s="1"/>
  <c r="AC2417" i="1"/>
  <c r="AE2417" i="1" s="1"/>
  <c r="G2417" i="1"/>
  <c r="AB2438" i="1"/>
  <c r="F2416" i="1"/>
  <c r="O2416" i="1" s="1"/>
  <c r="R2416" i="1" s="1"/>
  <c r="K2433" i="1"/>
  <c r="A2434" i="1"/>
  <c r="X2433" i="1"/>
  <c r="T2412" i="1"/>
  <c r="AF2412" i="1" s="1"/>
  <c r="S2413" i="1"/>
  <c r="J2416" i="1" l="1"/>
  <c r="Z2433" i="1"/>
  <c r="AA2433" i="1" s="1"/>
  <c r="AH2433" i="1" s="1"/>
  <c r="AJ2434" i="1"/>
  <c r="C2434" i="1"/>
  <c r="I2434" i="1"/>
  <c r="H2434" i="1" s="1"/>
  <c r="Y2433" i="1"/>
  <c r="F2417" i="1"/>
  <c r="J2417" i="1" s="1"/>
  <c r="T2413" i="1"/>
  <c r="AF2413" i="1" s="1"/>
  <c r="S2414" i="1"/>
  <c r="K2434" i="1"/>
  <c r="X2434" i="1"/>
  <c r="A2435" i="1"/>
  <c r="AC2418" i="1"/>
  <c r="AE2418" i="1" s="1"/>
  <c r="G2418" i="1"/>
  <c r="AB2439" i="1"/>
  <c r="M2419" i="1"/>
  <c r="N2419" i="1" s="1"/>
  <c r="P2419" i="1"/>
  <c r="Q2419" i="1"/>
  <c r="L2420" i="1"/>
  <c r="AC2419" i="1" l="1"/>
  <c r="AE2419" i="1" s="1"/>
  <c r="G2419" i="1"/>
  <c r="Y2434" i="1"/>
  <c r="C2435" i="1"/>
  <c r="Z2434" i="1"/>
  <c r="AA2434" i="1" s="1"/>
  <c r="AH2434" i="1" s="1"/>
  <c r="AJ2435" i="1"/>
  <c r="I2435" i="1"/>
  <c r="H2435" i="1" s="1"/>
  <c r="F2418" i="1"/>
  <c r="J2418" i="1" s="1"/>
  <c r="K2435" i="1"/>
  <c r="A2436" i="1"/>
  <c r="X2435" i="1"/>
  <c r="M2420" i="1"/>
  <c r="N2420" i="1" s="1"/>
  <c r="P2420" i="1"/>
  <c r="Q2420" i="1"/>
  <c r="L2421" i="1"/>
  <c r="O2417" i="1"/>
  <c r="R2417" i="1" s="1"/>
  <c r="T2414" i="1"/>
  <c r="AF2414" i="1" s="1"/>
  <c r="S2415" i="1"/>
  <c r="AB2440" i="1"/>
  <c r="O2418" i="1" l="1"/>
  <c r="R2418" i="1" s="1"/>
  <c r="T2415" i="1"/>
  <c r="AF2415" i="1" s="1"/>
  <c r="S2416" i="1"/>
  <c r="Z2435" i="1"/>
  <c r="AA2435" i="1" s="1"/>
  <c r="AH2435" i="1" s="1"/>
  <c r="AJ2436" i="1"/>
  <c r="C2436" i="1"/>
  <c r="I2436" i="1"/>
  <c r="H2436" i="1" s="1"/>
  <c r="Y2435" i="1"/>
  <c r="F2419" i="1"/>
  <c r="J2419" i="1" s="1"/>
  <c r="X2436" i="1"/>
  <c r="K2436" i="1"/>
  <c r="A2437" i="1"/>
  <c r="M2421" i="1"/>
  <c r="N2421" i="1" s="1"/>
  <c r="P2421" i="1"/>
  <c r="Q2421" i="1"/>
  <c r="L2422" i="1"/>
  <c r="AB2441" i="1"/>
  <c r="AC2420" i="1"/>
  <c r="AE2420" i="1" s="1"/>
  <c r="G2420" i="1"/>
  <c r="AB2442" i="1" l="1"/>
  <c r="AC2421" i="1"/>
  <c r="AE2421" i="1" s="1"/>
  <c r="G2421" i="1"/>
  <c r="M2422" i="1"/>
  <c r="N2422" i="1" s="1"/>
  <c r="P2422" i="1"/>
  <c r="Q2422" i="1"/>
  <c r="L2423" i="1"/>
  <c r="X2437" i="1"/>
  <c r="K2437" i="1"/>
  <c r="A2438" i="1"/>
  <c r="F2420" i="1"/>
  <c r="O2420" i="1" s="1"/>
  <c r="R2420" i="1" s="1"/>
  <c r="O2419" i="1"/>
  <c r="R2419" i="1" s="1"/>
  <c r="T2416" i="1"/>
  <c r="AF2416" i="1" s="1"/>
  <c r="S2417" i="1"/>
  <c r="Y2436" i="1"/>
  <c r="C2437" i="1"/>
  <c r="Z2436" i="1"/>
  <c r="AA2436" i="1" s="1"/>
  <c r="AH2436" i="1" s="1"/>
  <c r="AJ2437" i="1"/>
  <c r="I2437" i="1"/>
  <c r="H2437" i="1" s="1"/>
  <c r="AC2422" i="1" l="1"/>
  <c r="AE2422" i="1" s="1"/>
  <c r="G2422" i="1"/>
  <c r="AB2443" i="1"/>
  <c r="J2420" i="1"/>
  <c r="Z2437" i="1"/>
  <c r="AJ2438" i="1"/>
  <c r="Y2437" i="1"/>
  <c r="C2438" i="1"/>
  <c r="I2438" i="1"/>
  <c r="H2438" i="1" s="1"/>
  <c r="T2417" i="1"/>
  <c r="AF2417" i="1" s="1"/>
  <c r="S2418" i="1"/>
  <c r="X2438" i="1"/>
  <c r="K2438" i="1"/>
  <c r="A2439" i="1"/>
  <c r="M2423" i="1"/>
  <c r="N2423" i="1" s="1"/>
  <c r="P2423" i="1"/>
  <c r="Q2423" i="1"/>
  <c r="L2424" i="1"/>
  <c r="F2421" i="1"/>
  <c r="J2421" i="1" s="1"/>
  <c r="Z2438" i="1" l="1"/>
  <c r="AA2438" i="1" s="1"/>
  <c r="AH2438" i="1" s="1"/>
  <c r="I2439" i="1"/>
  <c r="H2439" i="1" s="1"/>
  <c r="Y2438" i="1"/>
  <c r="C2439" i="1"/>
  <c r="AJ2439" i="1"/>
  <c r="T2418" i="1"/>
  <c r="AF2418" i="1" s="1"/>
  <c r="S2419" i="1"/>
  <c r="F2422" i="1"/>
  <c r="O2422" i="1" s="1"/>
  <c r="R2422" i="1" s="1"/>
  <c r="AC2423" i="1"/>
  <c r="AE2423" i="1" s="1"/>
  <c r="G2423" i="1"/>
  <c r="M2424" i="1"/>
  <c r="N2424" i="1" s="1"/>
  <c r="P2424" i="1"/>
  <c r="Q2424" i="1"/>
  <c r="L2425" i="1"/>
  <c r="X2439" i="1"/>
  <c r="A2440" i="1"/>
  <c r="K2439" i="1"/>
  <c r="AB2444" i="1"/>
  <c r="O2421" i="1"/>
  <c r="R2421" i="1" s="1"/>
  <c r="J2422" i="1" l="1"/>
  <c r="AB2445" i="1"/>
  <c r="F2423" i="1"/>
  <c r="O2423" i="1" s="1"/>
  <c r="R2423" i="1" s="1"/>
  <c r="I2440" i="1"/>
  <c r="H2440" i="1" s="1"/>
  <c r="Z2439" i="1"/>
  <c r="AA2439" i="1" s="1"/>
  <c r="AH2439" i="1" s="1"/>
  <c r="AJ2440" i="1"/>
  <c r="Y2439" i="1"/>
  <c r="C2440" i="1"/>
  <c r="M2425" i="1"/>
  <c r="N2425" i="1" s="1"/>
  <c r="P2425" i="1"/>
  <c r="Q2425" i="1"/>
  <c r="L2426" i="1"/>
  <c r="X2440" i="1"/>
  <c r="K2440" i="1"/>
  <c r="A2441" i="1"/>
  <c r="T2419" i="1"/>
  <c r="AF2419" i="1" s="1"/>
  <c r="S2420" i="1"/>
  <c r="AC2424" i="1"/>
  <c r="AE2424" i="1" s="1"/>
  <c r="G2424" i="1"/>
  <c r="J2423" i="1" l="1"/>
  <c r="AC2425" i="1"/>
  <c r="AE2425" i="1" s="1"/>
  <c r="G2425" i="1"/>
  <c r="M2426" i="1"/>
  <c r="N2426" i="1" s="1"/>
  <c r="P2426" i="1"/>
  <c r="Q2426" i="1"/>
  <c r="L2427" i="1"/>
  <c r="K2441" i="1"/>
  <c r="A2442" i="1"/>
  <c r="X2441" i="1"/>
  <c r="F2424" i="1"/>
  <c r="J2424" i="1" s="1"/>
  <c r="T2420" i="1"/>
  <c r="AF2420" i="1" s="1"/>
  <c r="S2421" i="1"/>
  <c r="C2441" i="1"/>
  <c r="Y2440" i="1"/>
  <c r="AJ2441" i="1"/>
  <c r="I2441" i="1"/>
  <c r="H2441" i="1" s="1"/>
  <c r="Z2440" i="1"/>
  <c r="AA2440" i="1" s="1"/>
  <c r="AH2440" i="1" s="1"/>
  <c r="AB2446" i="1"/>
  <c r="O2424" i="1" l="1"/>
  <c r="R2424" i="1" s="1"/>
  <c r="AC2426" i="1"/>
  <c r="AE2426" i="1" s="1"/>
  <c r="G2426" i="1"/>
  <c r="AB2447" i="1"/>
  <c r="T2421" i="1"/>
  <c r="AF2421" i="1" s="1"/>
  <c r="S2422" i="1"/>
  <c r="F2425" i="1"/>
  <c r="J2425" i="1" s="1"/>
  <c r="K2442" i="1"/>
  <c r="X2442" i="1"/>
  <c r="A2443" i="1"/>
  <c r="M2427" i="1"/>
  <c r="N2427" i="1" s="1"/>
  <c r="P2427" i="1"/>
  <c r="Q2427" i="1"/>
  <c r="L2428" i="1"/>
  <c r="AJ2442" i="1"/>
  <c r="Y2441" i="1"/>
  <c r="C2442" i="1"/>
  <c r="Z2441" i="1"/>
  <c r="AA2441" i="1" s="1"/>
  <c r="AH2441" i="1" s="1"/>
  <c r="I2442" i="1"/>
  <c r="H2442" i="1" s="1"/>
  <c r="I2443" i="1" l="1"/>
  <c r="H2443" i="1" s="1"/>
  <c r="Z2442" i="1"/>
  <c r="AA2442" i="1" s="1"/>
  <c r="AH2442" i="1" s="1"/>
  <c r="C2443" i="1"/>
  <c r="AJ2443" i="1"/>
  <c r="Y2442" i="1"/>
  <c r="T2422" i="1"/>
  <c r="AF2422" i="1" s="1"/>
  <c r="S2423" i="1"/>
  <c r="F2426" i="1"/>
  <c r="O2426" i="1" s="1"/>
  <c r="R2426" i="1" s="1"/>
  <c r="O2425" i="1"/>
  <c r="R2425" i="1" s="1"/>
  <c r="AC2427" i="1"/>
  <c r="AE2427" i="1" s="1"/>
  <c r="G2427" i="1"/>
  <c r="M2428" i="1"/>
  <c r="N2428" i="1" s="1"/>
  <c r="P2428" i="1"/>
  <c r="Q2428" i="1"/>
  <c r="L2429" i="1"/>
  <c r="K2443" i="1"/>
  <c r="A2444" i="1"/>
  <c r="X2443" i="1"/>
  <c r="AB2448" i="1"/>
  <c r="J2426" i="1" l="1"/>
  <c r="AB2449" i="1"/>
  <c r="X2444" i="1"/>
  <c r="K2444" i="1"/>
  <c r="A2445" i="1"/>
  <c r="T2423" i="1"/>
  <c r="AF2423" i="1" s="1"/>
  <c r="S2424" i="1"/>
  <c r="AC2428" i="1"/>
  <c r="AE2428" i="1" s="1"/>
  <c r="G2428" i="1"/>
  <c r="C2444" i="1"/>
  <c r="Y2443" i="1"/>
  <c r="I2444" i="1"/>
  <c r="H2444" i="1" s="1"/>
  <c r="Z2443" i="1"/>
  <c r="AA2443" i="1" s="1"/>
  <c r="AH2443" i="1" s="1"/>
  <c r="AJ2444" i="1"/>
  <c r="M2429" i="1"/>
  <c r="N2429" i="1" s="1"/>
  <c r="P2429" i="1"/>
  <c r="Q2429" i="1"/>
  <c r="L2430" i="1"/>
  <c r="F2427" i="1"/>
  <c r="O2427" i="1" s="1"/>
  <c r="R2427" i="1" s="1"/>
  <c r="J2427" i="1" l="1"/>
  <c r="T2424" i="1"/>
  <c r="AF2424" i="1" s="1"/>
  <c r="S2425" i="1"/>
  <c r="F2428" i="1"/>
  <c r="O2428" i="1" s="1"/>
  <c r="R2428" i="1" s="1"/>
  <c r="Z2444" i="1"/>
  <c r="AA2444" i="1" s="1"/>
  <c r="AH2444" i="1" s="1"/>
  <c r="C2445" i="1"/>
  <c r="Y2444" i="1"/>
  <c r="AJ2445" i="1"/>
  <c r="I2445" i="1"/>
  <c r="H2445" i="1" s="1"/>
  <c r="K2445" i="1"/>
  <c r="A2446" i="1"/>
  <c r="X2445" i="1"/>
  <c r="AC2429" i="1"/>
  <c r="AE2429" i="1" s="1"/>
  <c r="G2429" i="1"/>
  <c r="M2430" i="1"/>
  <c r="N2430" i="1" s="1"/>
  <c r="P2430" i="1"/>
  <c r="Q2430" i="1"/>
  <c r="L2431" i="1"/>
  <c r="AB2450" i="1"/>
  <c r="J2428" i="1" l="1"/>
  <c r="AB2451" i="1"/>
  <c r="AC2430" i="1"/>
  <c r="AE2430" i="1" s="1"/>
  <c r="G2430" i="1"/>
  <c r="X2446" i="1"/>
  <c r="K2446" i="1"/>
  <c r="A2447" i="1"/>
  <c r="M2431" i="1"/>
  <c r="N2431" i="1" s="1"/>
  <c r="P2431" i="1"/>
  <c r="Q2431" i="1"/>
  <c r="L2432" i="1"/>
  <c r="F2429" i="1"/>
  <c r="O2429" i="1" s="1"/>
  <c r="R2429" i="1" s="1"/>
  <c r="T2425" i="1"/>
  <c r="AF2425" i="1" s="1"/>
  <c r="S2426" i="1"/>
  <c r="I2446" i="1"/>
  <c r="H2446" i="1" s="1"/>
  <c r="Z2445" i="1"/>
  <c r="AA2445" i="1" s="1"/>
  <c r="AH2445" i="1" s="1"/>
  <c r="AJ2446" i="1"/>
  <c r="C2446" i="1"/>
  <c r="Y2445" i="1"/>
  <c r="M2432" i="1" l="1"/>
  <c r="N2432" i="1" s="1"/>
  <c r="P2432" i="1"/>
  <c r="Q2432" i="1"/>
  <c r="L2433" i="1"/>
  <c r="J2429" i="1"/>
  <c r="Y2446" i="1"/>
  <c r="C2447" i="1"/>
  <c r="Z2446" i="1"/>
  <c r="AA2446" i="1" s="1"/>
  <c r="AH2446" i="1" s="1"/>
  <c r="AJ2447" i="1"/>
  <c r="I2447" i="1"/>
  <c r="H2447" i="1" s="1"/>
  <c r="AB2452" i="1"/>
  <c r="T2426" i="1"/>
  <c r="AF2426" i="1" s="1"/>
  <c r="S2427" i="1"/>
  <c r="AC2431" i="1"/>
  <c r="AE2431" i="1" s="1"/>
  <c r="G2431" i="1"/>
  <c r="X2447" i="1"/>
  <c r="K2447" i="1"/>
  <c r="A2448" i="1"/>
  <c r="F2430" i="1"/>
  <c r="O2430" i="1" s="1"/>
  <c r="R2430" i="1" s="1"/>
  <c r="J2430" i="1" l="1"/>
  <c r="T2427" i="1"/>
  <c r="AF2427" i="1" s="1"/>
  <c r="S2428" i="1"/>
  <c r="Z2447" i="1"/>
  <c r="AA2447" i="1" s="1"/>
  <c r="AH2447" i="1" s="1"/>
  <c r="I2448" i="1"/>
  <c r="H2448" i="1" s="1"/>
  <c r="AJ2448" i="1"/>
  <c r="C2448" i="1"/>
  <c r="Y2447" i="1"/>
  <c r="X2448" i="1"/>
  <c r="A2449" i="1"/>
  <c r="K2448" i="1"/>
  <c r="F2431" i="1"/>
  <c r="O2431" i="1" s="1"/>
  <c r="R2431" i="1" s="1"/>
  <c r="M2433" i="1"/>
  <c r="N2433" i="1" s="1"/>
  <c r="P2433" i="1"/>
  <c r="Q2433" i="1"/>
  <c r="L2434" i="1"/>
  <c r="AB2453" i="1"/>
  <c r="AC2432" i="1"/>
  <c r="AE2432" i="1" s="1"/>
  <c r="G2432" i="1"/>
  <c r="F2432" i="1" l="1"/>
  <c r="O2432" i="1" s="1"/>
  <c r="R2432" i="1" s="1"/>
  <c r="AJ2449" i="1"/>
  <c r="Y2448" i="1"/>
  <c r="I2449" i="1"/>
  <c r="H2449" i="1" s="1"/>
  <c r="Z2448" i="1"/>
  <c r="AA2448" i="1" s="1"/>
  <c r="AH2448" i="1" s="1"/>
  <c r="C2449" i="1"/>
  <c r="M2434" i="1"/>
  <c r="N2434" i="1" s="1"/>
  <c r="P2434" i="1"/>
  <c r="Q2434" i="1"/>
  <c r="L2435" i="1"/>
  <c r="AB2454" i="1"/>
  <c r="J2431" i="1"/>
  <c r="T2428" i="1"/>
  <c r="AF2428" i="1" s="1"/>
  <c r="S2429" i="1"/>
  <c r="AC2433" i="1"/>
  <c r="AE2433" i="1" s="1"/>
  <c r="G2433" i="1"/>
  <c r="A2450" i="1"/>
  <c r="X2449" i="1"/>
  <c r="K2449" i="1"/>
  <c r="J2432" i="1" l="1"/>
  <c r="X2450" i="1"/>
  <c r="K2450" i="1"/>
  <c r="A2451" i="1"/>
  <c r="F2433" i="1"/>
  <c r="O2433" i="1" s="1"/>
  <c r="R2433" i="1" s="1"/>
  <c r="AC2434" i="1"/>
  <c r="AE2434" i="1" s="1"/>
  <c r="G2434" i="1"/>
  <c r="AB2455" i="1"/>
  <c r="Z2449" i="1"/>
  <c r="AA2449" i="1" s="1"/>
  <c r="AH2449" i="1" s="1"/>
  <c r="C2450" i="1"/>
  <c r="AJ2450" i="1"/>
  <c r="I2450" i="1"/>
  <c r="H2450" i="1" s="1"/>
  <c r="Y2449" i="1"/>
  <c r="T2429" i="1"/>
  <c r="AF2429" i="1" s="1"/>
  <c r="S2430" i="1"/>
  <c r="M2435" i="1"/>
  <c r="N2435" i="1" s="1"/>
  <c r="P2435" i="1"/>
  <c r="Q2435" i="1"/>
  <c r="L2436" i="1"/>
  <c r="X2451" i="1" l="1"/>
  <c r="A2452" i="1"/>
  <c r="K2451" i="1"/>
  <c r="F2434" i="1"/>
  <c r="O2434" i="1" s="1"/>
  <c r="R2434" i="1" s="1"/>
  <c r="J2433" i="1"/>
  <c r="M2436" i="1"/>
  <c r="N2436" i="1" s="1"/>
  <c r="P2436" i="1"/>
  <c r="Q2436" i="1"/>
  <c r="L2437" i="1"/>
  <c r="T2430" i="1"/>
  <c r="AF2430" i="1" s="1"/>
  <c r="S2431" i="1"/>
  <c r="AC2435" i="1"/>
  <c r="AE2435" i="1" s="1"/>
  <c r="G2435" i="1"/>
  <c r="AB2456" i="1"/>
  <c r="I2451" i="1"/>
  <c r="H2451" i="1" s="1"/>
  <c r="Y2450" i="1"/>
  <c r="Z2450" i="1"/>
  <c r="AA2450" i="1" s="1"/>
  <c r="AH2450" i="1" s="1"/>
  <c r="AJ2451" i="1"/>
  <c r="C2451" i="1"/>
  <c r="J2434" i="1" l="1"/>
  <c r="F2435" i="1"/>
  <c r="J2435" i="1" s="1"/>
  <c r="T2431" i="1"/>
  <c r="AF2431" i="1" s="1"/>
  <c r="S2432" i="1"/>
  <c r="AC2436" i="1"/>
  <c r="AE2436" i="1" s="1"/>
  <c r="G2436" i="1"/>
  <c r="X2452" i="1"/>
  <c r="K2452" i="1"/>
  <c r="A2453" i="1"/>
  <c r="AB2457" i="1"/>
  <c r="M2437" i="1"/>
  <c r="N2437" i="1" s="1"/>
  <c r="P2437" i="1"/>
  <c r="Q2437" i="1"/>
  <c r="L2438" i="1"/>
  <c r="Y2451" i="1"/>
  <c r="AJ2452" i="1"/>
  <c r="Z2451" i="1"/>
  <c r="AA2451" i="1" s="1"/>
  <c r="AH2451" i="1" s="1"/>
  <c r="I2452" i="1"/>
  <c r="H2452" i="1" s="1"/>
  <c r="C2452" i="1"/>
  <c r="O2435" i="1" l="1"/>
  <c r="R2435" i="1" s="1"/>
  <c r="T2432" i="1"/>
  <c r="AF2432" i="1" s="1"/>
  <c r="S2433" i="1"/>
  <c r="Y2452" i="1"/>
  <c r="C2453" i="1"/>
  <c r="Z2452" i="1"/>
  <c r="AA2452" i="1" s="1"/>
  <c r="AH2452" i="1" s="1"/>
  <c r="AJ2453" i="1"/>
  <c r="I2453" i="1"/>
  <c r="H2453" i="1" s="1"/>
  <c r="AC2437" i="1"/>
  <c r="AE2437" i="1" s="1"/>
  <c r="G2437" i="1"/>
  <c r="K2453" i="1"/>
  <c r="A2454" i="1"/>
  <c r="X2453" i="1"/>
  <c r="F2436" i="1"/>
  <c r="J2436" i="1" s="1"/>
  <c r="AB2458" i="1"/>
  <c r="M2438" i="1"/>
  <c r="N2438" i="1" s="1"/>
  <c r="L2439" i="1"/>
  <c r="O2436" i="1" l="1"/>
  <c r="R2436" i="1" s="1"/>
  <c r="AJ2454" i="1"/>
  <c r="I2454" i="1"/>
  <c r="H2454" i="1" s="1"/>
  <c r="Y2453" i="1"/>
  <c r="Z2453" i="1"/>
  <c r="AA2453" i="1" s="1"/>
  <c r="AH2453" i="1" s="1"/>
  <c r="C2454" i="1"/>
  <c r="F2437" i="1"/>
  <c r="J2437" i="1" s="1"/>
  <c r="T2433" i="1"/>
  <c r="AF2433" i="1" s="1"/>
  <c r="S2434" i="1"/>
  <c r="K2454" i="1"/>
  <c r="A2455" i="1"/>
  <c r="X2454" i="1"/>
  <c r="M2439" i="1"/>
  <c r="N2439" i="1" s="1"/>
  <c r="L2440" i="1"/>
  <c r="AC2438" i="1"/>
  <c r="AE2438" i="1" s="1"/>
  <c r="G2438" i="1"/>
  <c r="AB2459" i="1"/>
  <c r="T2434" i="1" l="1"/>
  <c r="AF2434" i="1" s="1"/>
  <c r="S2435" i="1"/>
  <c r="AB2460" i="1"/>
  <c r="C2455" i="1"/>
  <c r="I2455" i="1"/>
  <c r="H2455" i="1" s="1"/>
  <c r="Y2454" i="1"/>
  <c r="Z2454" i="1"/>
  <c r="AA2454" i="1" s="1"/>
  <c r="AH2454" i="1" s="1"/>
  <c r="AJ2455" i="1"/>
  <c r="AC2439" i="1"/>
  <c r="AE2439" i="1" s="1"/>
  <c r="G2439" i="1"/>
  <c r="X2455" i="1"/>
  <c r="K2455" i="1"/>
  <c r="A2456" i="1"/>
  <c r="O2437" i="1"/>
  <c r="F2438" i="1"/>
  <c r="J2438" i="1" s="1"/>
  <c r="M2440" i="1"/>
  <c r="N2440" i="1" s="1"/>
  <c r="L2441" i="1"/>
  <c r="R2437" i="1" l="1"/>
  <c r="P2438" i="1"/>
  <c r="G2440" i="1"/>
  <c r="AC2440" i="1"/>
  <c r="AE2440" i="1" s="1"/>
  <c r="X2456" i="1"/>
  <c r="K2456" i="1"/>
  <c r="A2457" i="1"/>
  <c r="F2439" i="1"/>
  <c r="O2439" i="1" s="1"/>
  <c r="M2441" i="1"/>
  <c r="N2441" i="1" s="1"/>
  <c r="L2442" i="1"/>
  <c r="O2438" i="1"/>
  <c r="T2435" i="1"/>
  <c r="AF2435" i="1" s="1"/>
  <c r="S2436" i="1"/>
  <c r="Y2455" i="1"/>
  <c r="Z2455" i="1"/>
  <c r="AA2455" i="1" s="1"/>
  <c r="AH2455" i="1" s="1"/>
  <c r="C2456" i="1"/>
  <c r="AJ2456" i="1"/>
  <c r="I2456" i="1"/>
  <c r="H2456" i="1" s="1"/>
  <c r="AB2461" i="1"/>
  <c r="AC2441" i="1" l="1"/>
  <c r="AE2441" i="1" s="1"/>
  <c r="G2441" i="1"/>
  <c r="Q2438" i="1"/>
  <c r="Q2439" i="1" s="1"/>
  <c r="Q2440" i="1" s="1"/>
  <c r="Q2441" i="1" s="1"/>
  <c r="Q2442" i="1" s="1"/>
  <c r="P2439" i="1"/>
  <c r="P2440" i="1" s="1"/>
  <c r="P2441" i="1" s="1"/>
  <c r="P2442" i="1" s="1"/>
  <c r="M2442" i="1"/>
  <c r="N2442" i="1" s="1"/>
  <c r="L2443" i="1"/>
  <c r="J2439" i="1"/>
  <c r="K2457" i="1"/>
  <c r="X2457" i="1"/>
  <c r="A2458" i="1"/>
  <c r="F2440" i="1"/>
  <c r="J2440" i="1" s="1"/>
  <c r="T2436" i="1"/>
  <c r="AF2436" i="1" s="1"/>
  <c r="S2437" i="1"/>
  <c r="AB2462" i="1"/>
  <c r="C2457" i="1"/>
  <c r="AJ2457" i="1"/>
  <c r="Y2456" i="1"/>
  <c r="I2457" i="1"/>
  <c r="H2457" i="1" s="1"/>
  <c r="Z2456" i="1"/>
  <c r="AA2456" i="1" s="1"/>
  <c r="AH2456" i="1" s="1"/>
  <c r="R2438" i="1" l="1"/>
  <c r="O2440" i="1"/>
  <c r="R2440" i="1" s="1"/>
  <c r="T2437" i="1"/>
  <c r="S2438" i="1"/>
  <c r="M2443" i="1"/>
  <c r="N2443" i="1" s="1"/>
  <c r="P2443" i="1"/>
  <c r="Q2443" i="1"/>
  <c r="L2444" i="1"/>
  <c r="AC2442" i="1"/>
  <c r="AE2442" i="1" s="1"/>
  <c r="G2442" i="1"/>
  <c r="AB2463" i="1"/>
  <c r="Y2457" i="1"/>
  <c r="C2458" i="1"/>
  <c r="Z2457" i="1"/>
  <c r="AA2457" i="1" s="1"/>
  <c r="AH2457" i="1" s="1"/>
  <c r="AJ2458" i="1"/>
  <c r="I2458" i="1"/>
  <c r="H2458" i="1" s="1"/>
  <c r="F2441" i="1"/>
  <c r="J2441" i="1" s="1"/>
  <c r="K2458" i="1"/>
  <c r="A2459" i="1"/>
  <c r="X2458" i="1"/>
  <c r="R2439" i="1"/>
  <c r="X2459" i="1" l="1"/>
  <c r="K2459" i="1"/>
  <c r="A2460" i="1"/>
  <c r="AF2437" i="1"/>
  <c r="AA2437" i="1"/>
  <c r="AC2443" i="1"/>
  <c r="AE2443" i="1" s="1"/>
  <c r="G2443" i="1"/>
  <c r="O2441" i="1"/>
  <c r="R2441" i="1" s="1"/>
  <c r="M2444" i="1"/>
  <c r="N2444" i="1" s="1"/>
  <c r="P2444" i="1"/>
  <c r="Q2444" i="1"/>
  <c r="L2445" i="1"/>
  <c r="AB2464" i="1"/>
  <c r="I2459" i="1"/>
  <c r="H2459" i="1" s="1"/>
  <c r="Y2458" i="1"/>
  <c r="C2459" i="1"/>
  <c r="Z2458" i="1"/>
  <c r="AA2458" i="1" s="1"/>
  <c r="AH2458" i="1" s="1"/>
  <c r="AJ2459" i="1"/>
  <c r="F2442" i="1"/>
  <c r="J2442" i="1" s="1"/>
  <c r="T2438" i="1"/>
  <c r="AF2438" i="1" s="1"/>
  <c r="S2439" i="1"/>
  <c r="AH2437" i="1" l="1"/>
  <c r="AC2444" i="1"/>
  <c r="AE2444" i="1" s="1"/>
  <c r="G2444" i="1"/>
  <c r="T2439" i="1"/>
  <c r="AF2439" i="1" s="1"/>
  <c r="S2440" i="1"/>
  <c r="M2445" i="1"/>
  <c r="N2445" i="1" s="1"/>
  <c r="P2445" i="1"/>
  <c r="Q2445" i="1"/>
  <c r="L2446" i="1"/>
  <c r="Y2459" i="1"/>
  <c r="I2460" i="1"/>
  <c r="H2460" i="1" s="1"/>
  <c r="Z2459" i="1"/>
  <c r="AA2459" i="1" s="1"/>
  <c r="AH2459" i="1" s="1"/>
  <c r="C2460" i="1"/>
  <c r="AJ2460" i="1"/>
  <c r="F2443" i="1"/>
  <c r="O2443" i="1" s="1"/>
  <c r="R2443" i="1" s="1"/>
  <c r="O2442" i="1"/>
  <c r="R2442" i="1" s="1"/>
  <c r="AB2465" i="1"/>
  <c r="A2461" i="1"/>
  <c r="X2460" i="1"/>
  <c r="K2460" i="1"/>
  <c r="F2444" i="1" l="1"/>
  <c r="O2444" i="1" s="1"/>
  <c r="R2444" i="1" s="1"/>
  <c r="X2461" i="1"/>
  <c r="K2461" i="1"/>
  <c r="A2462" i="1"/>
  <c r="J2443" i="1"/>
  <c r="T2440" i="1"/>
  <c r="AF2440" i="1" s="1"/>
  <c r="S2441" i="1"/>
  <c r="AJ2461" i="1"/>
  <c r="I2461" i="1"/>
  <c r="H2461" i="1" s="1"/>
  <c r="Y2460" i="1"/>
  <c r="C2461" i="1"/>
  <c r="Z2460" i="1"/>
  <c r="AA2460" i="1" s="1"/>
  <c r="AH2460" i="1" s="1"/>
  <c r="M2446" i="1"/>
  <c r="N2446" i="1" s="1"/>
  <c r="P2446" i="1"/>
  <c r="Q2446" i="1"/>
  <c r="L2447" i="1"/>
  <c r="AB2466" i="1"/>
  <c r="AC2445" i="1"/>
  <c r="AE2445" i="1" s="1"/>
  <c r="G2445" i="1"/>
  <c r="J2444" i="1" l="1"/>
  <c r="F2445" i="1"/>
  <c r="J2445" i="1" s="1"/>
  <c r="T2441" i="1"/>
  <c r="AF2441" i="1" s="1"/>
  <c r="S2442" i="1"/>
  <c r="X2462" i="1"/>
  <c r="K2462" i="1"/>
  <c r="A2463" i="1"/>
  <c r="AB2467" i="1"/>
  <c r="AC2446" i="1"/>
  <c r="AE2446" i="1" s="1"/>
  <c r="G2446" i="1"/>
  <c r="M2447" i="1"/>
  <c r="N2447" i="1" s="1"/>
  <c r="P2447" i="1"/>
  <c r="Q2447" i="1"/>
  <c r="L2448" i="1"/>
  <c r="Y2461" i="1"/>
  <c r="I2462" i="1"/>
  <c r="H2462" i="1" s="1"/>
  <c r="Z2461" i="1"/>
  <c r="AA2461" i="1" s="1"/>
  <c r="AH2461" i="1" s="1"/>
  <c r="C2462" i="1"/>
  <c r="AJ2462" i="1"/>
  <c r="O2445" i="1" l="1"/>
  <c r="R2445" i="1" s="1"/>
  <c r="F2446" i="1"/>
  <c r="O2446" i="1" s="1"/>
  <c r="R2446" i="1" s="1"/>
  <c r="K2463" i="1"/>
  <c r="A2464" i="1"/>
  <c r="X2463" i="1"/>
  <c r="T2442" i="1"/>
  <c r="AF2442" i="1" s="1"/>
  <c r="S2443" i="1"/>
  <c r="AB2468" i="1"/>
  <c r="AC2447" i="1"/>
  <c r="AE2447" i="1" s="1"/>
  <c r="G2447" i="1"/>
  <c r="M2448" i="1"/>
  <c r="N2448" i="1" s="1"/>
  <c r="P2448" i="1"/>
  <c r="Q2448" i="1"/>
  <c r="L2449" i="1"/>
  <c r="Z2462" i="1"/>
  <c r="AA2462" i="1" s="1"/>
  <c r="AH2462" i="1" s="1"/>
  <c r="I2463" i="1"/>
  <c r="H2463" i="1" s="1"/>
  <c r="C2463" i="1"/>
  <c r="Y2462" i="1"/>
  <c r="AJ2463" i="1"/>
  <c r="J2446" i="1" l="1"/>
  <c r="Z2463" i="1"/>
  <c r="AA2463" i="1" s="1"/>
  <c r="AH2463" i="1" s="1"/>
  <c r="C2464" i="1"/>
  <c r="AJ2464" i="1"/>
  <c r="I2464" i="1"/>
  <c r="H2464" i="1" s="1"/>
  <c r="Y2463" i="1"/>
  <c r="AC2448" i="1"/>
  <c r="AE2448" i="1" s="1"/>
  <c r="G2448" i="1"/>
  <c r="AB2469" i="1"/>
  <c r="T2443" i="1"/>
  <c r="AF2443" i="1" s="1"/>
  <c r="S2444" i="1"/>
  <c r="A2465" i="1"/>
  <c r="X2464" i="1"/>
  <c r="K2464" i="1"/>
  <c r="M2449" i="1"/>
  <c r="N2449" i="1" s="1"/>
  <c r="P2449" i="1"/>
  <c r="Q2449" i="1"/>
  <c r="L2450" i="1"/>
  <c r="F2447" i="1"/>
  <c r="J2447" i="1" s="1"/>
  <c r="O2447" i="1" l="1"/>
  <c r="R2447" i="1" s="1"/>
  <c r="A2466" i="1"/>
  <c r="X2465" i="1"/>
  <c r="K2465" i="1"/>
  <c r="AB2470" i="1"/>
  <c r="AC2449" i="1"/>
  <c r="AE2449" i="1" s="1"/>
  <c r="G2449" i="1"/>
  <c r="T2444" i="1"/>
  <c r="AF2444" i="1" s="1"/>
  <c r="S2445" i="1"/>
  <c r="F2448" i="1"/>
  <c r="J2448" i="1" s="1"/>
  <c r="I2465" i="1"/>
  <c r="H2465" i="1" s="1"/>
  <c r="Y2464" i="1"/>
  <c r="Z2464" i="1"/>
  <c r="AA2464" i="1" s="1"/>
  <c r="AH2464" i="1" s="1"/>
  <c r="C2465" i="1"/>
  <c r="AJ2465" i="1"/>
  <c r="M2450" i="1"/>
  <c r="N2450" i="1" s="1"/>
  <c r="P2450" i="1"/>
  <c r="Q2450" i="1"/>
  <c r="L2451" i="1"/>
  <c r="O2448" i="1" l="1"/>
  <c r="R2448" i="1" s="1"/>
  <c r="T2445" i="1"/>
  <c r="AF2445" i="1" s="1"/>
  <c r="S2446" i="1"/>
  <c r="X2466" i="1"/>
  <c r="K2466" i="1"/>
  <c r="A2467" i="1"/>
  <c r="AC2450" i="1"/>
  <c r="AE2450" i="1" s="1"/>
  <c r="G2450" i="1"/>
  <c r="M2451" i="1"/>
  <c r="N2451" i="1" s="1"/>
  <c r="P2451" i="1"/>
  <c r="Q2451" i="1"/>
  <c r="L2452" i="1"/>
  <c r="F2449" i="1"/>
  <c r="O2449" i="1" s="1"/>
  <c r="R2449" i="1" s="1"/>
  <c r="AB2471" i="1"/>
  <c r="Z2465" i="1"/>
  <c r="AA2465" i="1" s="1"/>
  <c r="AH2465" i="1" s="1"/>
  <c r="C2466" i="1"/>
  <c r="AJ2466" i="1"/>
  <c r="I2466" i="1"/>
  <c r="H2466" i="1" s="1"/>
  <c r="Y2465" i="1"/>
  <c r="J2449" i="1" l="1"/>
  <c r="AC2451" i="1"/>
  <c r="AE2451" i="1" s="1"/>
  <c r="G2451" i="1"/>
  <c r="M2452" i="1"/>
  <c r="N2452" i="1" s="1"/>
  <c r="P2452" i="1"/>
  <c r="Q2452" i="1"/>
  <c r="L2453" i="1"/>
  <c r="K2467" i="1"/>
  <c r="A2468" i="1"/>
  <c r="X2467" i="1"/>
  <c r="T2446" i="1"/>
  <c r="AF2446" i="1" s="1"/>
  <c r="S2447" i="1"/>
  <c r="AB2472" i="1"/>
  <c r="F2450" i="1"/>
  <c r="J2450" i="1" s="1"/>
  <c r="I2467" i="1"/>
  <c r="H2467" i="1" s="1"/>
  <c r="Y2466" i="1"/>
  <c r="Z2466" i="1"/>
  <c r="AA2466" i="1" s="1"/>
  <c r="AH2466" i="1" s="1"/>
  <c r="C2467" i="1"/>
  <c r="AJ2467" i="1"/>
  <c r="O2450" i="1" l="1"/>
  <c r="R2450" i="1" s="1"/>
  <c r="AB2473" i="1"/>
  <c r="A2469" i="1"/>
  <c r="X2468" i="1"/>
  <c r="K2468" i="1"/>
  <c r="T2447" i="1"/>
  <c r="AF2447" i="1" s="1"/>
  <c r="S2448" i="1"/>
  <c r="AC2452" i="1"/>
  <c r="AE2452" i="1" s="1"/>
  <c r="G2452" i="1"/>
  <c r="Z2467" i="1"/>
  <c r="AA2467" i="1" s="1"/>
  <c r="AH2467" i="1" s="1"/>
  <c r="I2468" i="1"/>
  <c r="H2468" i="1" s="1"/>
  <c r="C2468" i="1"/>
  <c r="Y2467" i="1"/>
  <c r="AJ2468" i="1"/>
  <c r="M2453" i="1"/>
  <c r="N2453" i="1" s="1"/>
  <c r="P2453" i="1"/>
  <c r="Q2453" i="1"/>
  <c r="L2454" i="1"/>
  <c r="F2451" i="1"/>
  <c r="J2451" i="1" s="1"/>
  <c r="O2451" i="1" l="1"/>
  <c r="R2451" i="1" s="1"/>
  <c r="T2448" i="1"/>
  <c r="AF2448" i="1" s="1"/>
  <c r="S2449" i="1"/>
  <c r="X2469" i="1"/>
  <c r="K2469" i="1"/>
  <c r="A2470" i="1"/>
  <c r="AB2474" i="1"/>
  <c r="AC2453" i="1"/>
  <c r="AE2453" i="1" s="1"/>
  <c r="G2453" i="1"/>
  <c r="M2454" i="1"/>
  <c r="N2454" i="1" s="1"/>
  <c r="P2454" i="1"/>
  <c r="Q2454" i="1"/>
  <c r="L2455" i="1"/>
  <c r="F2452" i="1"/>
  <c r="O2452" i="1" s="1"/>
  <c r="R2452" i="1" s="1"/>
  <c r="AJ2469" i="1"/>
  <c r="I2469" i="1"/>
  <c r="H2469" i="1" s="1"/>
  <c r="Y2468" i="1"/>
  <c r="C2469" i="1"/>
  <c r="Z2468" i="1"/>
  <c r="J2452" i="1" l="1"/>
  <c r="AB2475" i="1"/>
  <c r="C2470" i="1"/>
  <c r="AJ2470" i="1"/>
  <c r="Y2469" i="1"/>
  <c r="I2470" i="1"/>
  <c r="H2470" i="1" s="1"/>
  <c r="Z2469" i="1"/>
  <c r="AA2469" i="1" s="1"/>
  <c r="AH2469" i="1" s="1"/>
  <c r="M2455" i="1"/>
  <c r="N2455" i="1" s="1"/>
  <c r="P2455" i="1"/>
  <c r="Q2455" i="1"/>
  <c r="L2456" i="1"/>
  <c r="F2453" i="1"/>
  <c r="J2453" i="1" s="1"/>
  <c r="X2470" i="1"/>
  <c r="K2470" i="1"/>
  <c r="A2471" i="1"/>
  <c r="T2449" i="1"/>
  <c r="AF2449" i="1" s="1"/>
  <c r="S2450" i="1"/>
  <c r="AC2454" i="1"/>
  <c r="AE2454" i="1" s="1"/>
  <c r="G2454" i="1"/>
  <c r="O2453" i="1" l="1"/>
  <c r="R2453" i="1" s="1"/>
  <c r="AC2455" i="1"/>
  <c r="AE2455" i="1" s="1"/>
  <c r="G2455" i="1"/>
  <c r="F2454" i="1"/>
  <c r="O2454" i="1" s="1"/>
  <c r="R2454" i="1" s="1"/>
  <c r="M2456" i="1"/>
  <c r="N2456" i="1" s="1"/>
  <c r="P2456" i="1"/>
  <c r="Q2456" i="1"/>
  <c r="L2457" i="1"/>
  <c r="K2471" i="1"/>
  <c r="A2472" i="1"/>
  <c r="X2471" i="1"/>
  <c r="I2471" i="1"/>
  <c r="H2471" i="1" s="1"/>
  <c r="Y2470" i="1"/>
  <c r="C2471" i="1"/>
  <c r="AJ2471" i="1"/>
  <c r="Z2470" i="1"/>
  <c r="AA2470" i="1" s="1"/>
  <c r="AH2470" i="1" s="1"/>
  <c r="AB2476" i="1"/>
  <c r="T2450" i="1"/>
  <c r="AF2450" i="1" s="1"/>
  <c r="S2451" i="1"/>
  <c r="J2454" i="1" l="1"/>
  <c r="M2457" i="1"/>
  <c r="N2457" i="1" s="1"/>
  <c r="P2457" i="1"/>
  <c r="Q2457" i="1"/>
  <c r="L2458" i="1"/>
  <c r="F2455" i="1"/>
  <c r="O2455" i="1" s="1"/>
  <c r="R2455" i="1" s="1"/>
  <c r="AC2456" i="1"/>
  <c r="AE2456" i="1" s="1"/>
  <c r="G2456" i="1"/>
  <c r="AB2477" i="1"/>
  <c r="T2451" i="1"/>
  <c r="AF2451" i="1" s="1"/>
  <c r="S2452" i="1"/>
  <c r="I2472" i="1"/>
  <c r="H2472" i="1" s="1"/>
  <c r="Y2471" i="1"/>
  <c r="C2472" i="1"/>
  <c r="AJ2472" i="1"/>
  <c r="Z2471" i="1"/>
  <c r="AA2471" i="1" s="1"/>
  <c r="AH2471" i="1" s="1"/>
  <c r="K2472" i="1"/>
  <c r="X2472" i="1"/>
  <c r="A2473" i="1"/>
  <c r="J2455" i="1" l="1"/>
  <c r="M2458" i="1"/>
  <c r="N2458" i="1" s="1"/>
  <c r="P2458" i="1"/>
  <c r="Q2458" i="1"/>
  <c r="L2459" i="1"/>
  <c r="AB2478" i="1"/>
  <c r="K2473" i="1"/>
  <c r="X2473" i="1"/>
  <c r="A2474" i="1"/>
  <c r="Z2472" i="1"/>
  <c r="AA2472" i="1" s="1"/>
  <c r="AH2472" i="1" s="1"/>
  <c r="I2473" i="1"/>
  <c r="H2473" i="1" s="1"/>
  <c r="C2473" i="1"/>
  <c r="Y2472" i="1"/>
  <c r="AJ2473" i="1"/>
  <c r="T2452" i="1"/>
  <c r="AF2452" i="1" s="1"/>
  <c r="S2453" i="1"/>
  <c r="F2456" i="1"/>
  <c r="O2456" i="1" s="1"/>
  <c r="R2456" i="1" s="1"/>
  <c r="AC2457" i="1"/>
  <c r="AE2457" i="1" s="1"/>
  <c r="G2457" i="1"/>
  <c r="J2456" i="1" l="1"/>
  <c r="M2459" i="1"/>
  <c r="N2459" i="1" s="1"/>
  <c r="P2459" i="1"/>
  <c r="Q2459" i="1"/>
  <c r="L2460" i="1"/>
  <c r="F2457" i="1"/>
  <c r="O2457" i="1" s="1"/>
  <c r="R2457" i="1" s="1"/>
  <c r="X2474" i="1"/>
  <c r="K2474" i="1"/>
  <c r="A2475" i="1"/>
  <c r="T2453" i="1"/>
  <c r="AF2453" i="1" s="1"/>
  <c r="S2454" i="1"/>
  <c r="Y2473" i="1"/>
  <c r="C2474" i="1"/>
  <c r="AJ2474" i="1"/>
  <c r="I2474" i="1"/>
  <c r="H2474" i="1" s="1"/>
  <c r="Z2473" i="1"/>
  <c r="AA2473" i="1" s="1"/>
  <c r="AH2473" i="1" s="1"/>
  <c r="AB2479" i="1"/>
  <c r="AC2458" i="1"/>
  <c r="AE2458" i="1" s="1"/>
  <c r="G2458" i="1"/>
  <c r="AB2480" i="1" l="1"/>
  <c r="F2458" i="1"/>
  <c r="J2458" i="1" s="1"/>
  <c r="Y2474" i="1"/>
  <c r="Z2474" i="1"/>
  <c r="AA2474" i="1" s="1"/>
  <c r="AH2474" i="1" s="1"/>
  <c r="C2475" i="1"/>
  <c r="AJ2475" i="1"/>
  <c r="I2475" i="1"/>
  <c r="H2475" i="1" s="1"/>
  <c r="J2457" i="1"/>
  <c r="T2454" i="1"/>
  <c r="AF2454" i="1" s="1"/>
  <c r="S2455" i="1"/>
  <c r="K2475" i="1"/>
  <c r="X2475" i="1"/>
  <c r="A2476" i="1"/>
  <c r="AC2459" i="1"/>
  <c r="AE2459" i="1" s="1"/>
  <c r="G2459" i="1"/>
  <c r="M2460" i="1"/>
  <c r="N2460" i="1" s="1"/>
  <c r="P2460" i="1"/>
  <c r="Q2460" i="1"/>
  <c r="L2461" i="1"/>
  <c r="O2458" i="1" l="1"/>
  <c r="R2458" i="1" s="1"/>
  <c r="M2461" i="1"/>
  <c r="N2461" i="1" s="1"/>
  <c r="P2461" i="1"/>
  <c r="Q2461" i="1"/>
  <c r="L2462" i="1"/>
  <c r="X2476" i="1"/>
  <c r="K2476" i="1"/>
  <c r="A2477" i="1"/>
  <c r="T2455" i="1"/>
  <c r="AF2455" i="1" s="1"/>
  <c r="S2456" i="1"/>
  <c r="AC2460" i="1"/>
  <c r="AE2460" i="1" s="1"/>
  <c r="G2460" i="1"/>
  <c r="F2459" i="1"/>
  <c r="J2459" i="1" s="1"/>
  <c r="Z2475" i="1"/>
  <c r="AA2475" i="1" s="1"/>
  <c r="AH2475" i="1" s="1"/>
  <c r="I2476" i="1"/>
  <c r="H2476" i="1" s="1"/>
  <c r="Y2475" i="1"/>
  <c r="C2476" i="1"/>
  <c r="AJ2476" i="1"/>
  <c r="AB2481" i="1"/>
  <c r="O2459" i="1" l="1"/>
  <c r="R2459" i="1" s="1"/>
  <c r="AC2461" i="1"/>
  <c r="AE2461" i="1" s="1"/>
  <c r="G2461" i="1"/>
  <c r="F2460" i="1"/>
  <c r="O2460" i="1" s="1"/>
  <c r="R2460" i="1" s="1"/>
  <c r="M2462" i="1"/>
  <c r="N2462" i="1" s="1"/>
  <c r="P2462" i="1"/>
  <c r="Q2462" i="1"/>
  <c r="L2463" i="1"/>
  <c r="T2456" i="1"/>
  <c r="AF2456" i="1" s="1"/>
  <c r="S2457" i="1"/>
  <c r="C2477" i="1"/>
  <c r="Y2476" i="1"/>
  <c r="AJ2477" i="1"/>
  <c r="Z2476" i="1"/>
  <c r="AA2476" i="1" s="1"/>
  <c r="AH2476" i="1" s="1"/>
  <c r="I2477" i="1"/>
  <c r="H2477" i="1" s="1"/>
  <c r="AB2482" i="1"/>
  <c r="K2477" i="1"/>
  <c r="X2477" i="1"/>
  <c r="A2478" i="1"/>
  <c r="AC2462" i="1" l="1"/>
  <c r="AE2462" i="1" s="1"/>
  <c r="G2462" i="1"/>
  <c r="K2478" i="1"/>
  <c r="A2479" i="1"/>
  <c r="X2478" i="1"/>
  <c r="C2478" i="1"/>
  <c r="Z2477" i="1"/>
  <c r="AA2477" i="1" s="1"/>
  <c r="AH2477" i="1" s="1"/>
  <c r="AJ2478" i="1"/>
  <c r="I2478" i="1"/>
  <c r="H2478" i="1" s="1"/>
  <c r="Y2477" i="1"/>
  <c r="M2463" i="1"/>
  <c r="N2463" i="1" s="1"/>
  <c r="P2463" i="1"/>
  <c r="Q2463" i="1"/>
  <c r="L2464" i="1"/>
  <c r="J2460" i="1"/>
  <c r="F2461" i="1"/>
  <c r="J2461" i="1" s="1"/>
  <c r="AB2483" i="1"/>
  <c r="T2457" i="1"/>
  <c r="AF2457" i="1" s="1"/>
  <c r="S2458" i="1"/>
  <c r="O2461" i="1" l="1"/>
  <c r="R2461" i="1" s="1"/>
  <c r="AB2484" i="1"/>
  <c r="AC2463" i="1"/>
  <c r="AE2463" i="1" s="1"/>
  <c r="G2463" i="1"/>
  <c r="I2479" i="1"/>
  <c r="H2479" i="1" s="1"/>
  <c r="Y2478" i="1"/>
  <c r="C2479" i="1"/>
  <c r="Z2478" i="1"/>
  <c r="AA2478" i="1" s="1"/>
  <c r="AH2478" i="1" s="1"/>
  <c r="AJ2479" i="1"/>
  <c r="F2462" i="1"/>
  <c r="J2462" i="1" s="1"/>
  <c r="T2458" i="1"/>
  <c r="AF2458" i="1" s="1"/>
  <c r="S2459" i="1"/>
  <c r="M2464" i="1"/>
  <c r="N2464" i="1" s="1"/>
  <c r="P2464" i="1"/>
  <c r="Q2464" i="1"/>
  <c r="L2465" i="1"/>
  <c r="A2480" i="1"/>
  <c r="K2479" i="1"/>
  <c r="X2479" i="1"/>
  <c r="O2462" i="1" l="1"/>
  <c r="R2462" i="1" s="1"/>
  <c r="X2480" i="1"/>
  <c r="K2480" i="1"/>
  <c r="A2481" i="1"/>
  <c r="F2463" i="1"/>
  <c r="O2463" i="1" s="1"/>
  <c r="R2463" i="1" s="1"/>
  <c r="AC2464" i="1"/>
  <c r="AE2464" i="1" s="1"/>
  <c r="G2464" i="1"/>
  <c r="T2459" i="1"/>
  <c r="AF2459" i="1" s="1"/>
  <c r="S2460" i="1"/>
  <c r="Y2479" i="1"/>
  <c r="C2480" i="1"/>
  <c r="Z2479" i="1"/>
  <c r="AA2479" i="1" s="1"/>
  <c r="AH2479" i="1" s="1"/>
  <c r="AJ2480" i="1"/>
  <c r="I2480" i="1"/>
  <c r="H2480" i="1" s="1"/>
  <c r="M2465" i="1"/>
  <c r="N2465" i="1" s="1"/>
  <c r="P2465" i="1"/>
  <c r="Q2465" i="1"/>
  <c r="L2466" i="1"/>
  <c r="AB2485" i="1"/>
  <c r="J2463" i="1" l="1"/>
  <c r="I2481" i="1"/>
  <c r="H2481" i="1" s="1"/>
  <c r="Y2480" i="1"/>
  <c r="Z2480" i="1"/>
  <c r="AA2480" i="1" s="1"/>
  <c r="AH2480" i="1" s="1"/>
  <c r="C2481" i="1"/>
  <c r="AJ2481" i="1"/>
  <c r="AC2465" i="1"/>
  <c r="AE2465" i="1" s="1"/>
  <c r="G2465" i="1"/>
  <c r="F2464" i="1"/>
  <c r="J2464" i="1" s="1"/>
  <c r="A2482" i="1"/>
  <c r="X2481" i="1"/>
  <c r="K2481" i="1"/>
  <c r="T2460" i="1"/>
  <c r="AF2460" i="1" s="1"/>
  <c r="S2461" i="1"/>
  <c r="AB2486" i="1"/>
  <c r="M2466" i="1"/>
  <c r="N2466" i="1" s="1"/>
  <c r="P2466" i="1"/>
  <c r="Q2466" i="1"/>
  <c r="L2467" i="1"/>
  <c r="O2464" i="1" l="1"/>
  <c r="R2464" i="1" s="1"/>
  <c r="AC2466" i="1"/>
  <c r="AE2466" i="1" s="1"/>
  <c r="G2466" i="1"/>
  <c r="X2482" i="1"/>
  <c r="K2482" i="1"/>
  <c r="A2483" i="1"/>
  <c r="M2467" i="1"/>
  <c r="N2467" i="1" s="1"/>
  <c r="P2467" i="1"/>
  <c r="Q2467" i="1"/>
  <c r="L2468" i="1"/>
  <c r="AB2487" i="1"/>
  <c r="F2465" i="1"/>
  <c r="O2465" i="1" s="1"/>
  <c r="R2465" i="1" s="1"/>
  <c r="T2461" i="1"/>
  <c r="AF2461" i="1" s="1"/>
  <c r="S2462" i="1"/>
  <c r="Z2481" i="1"/>
  <c r="AA2481" i="1" s="1"/>
  <c r="AH2481" i="1" s="1"/>
  <c r="I2482" i="1"/>
  <c r="H2482" i="1" s="1"/>
  <c r="C2482" i="1"/>
  <c r="AJ2482" i="1"/>
  <c r="Y2481" i="1"/>
  <c r="J2465" i="1" l="1"/>
  <c r="M2468" i="1"/>
  <c r="N2468" i="1" s="1"/>
  <c r="P2468" i="1"/>
  <c r="Q2468" i="1"/>
  <c r="L2469" i="1"/>
  <c r="K2483" i="1"/>
  <c r="A2484" i="1"/>
  <c r="X2483" i="1"/>
  <c r="F2466" i="1"/>
  <c r="J2466" i="1" s="1"/>
  <c r="T2462" i="1"/>
  <c r="AF2462" i="1" s="1"/>
  <c r="S2463" i="1"/>
  <c r="AB2488" i="1"/>
  <c r="Y2482" i="1"/>
  <c r="C2483" i="1"/>
  <c r="Z2482" i="1"/>
  <c r="AA2482" i="1" s="1"/>
  <c r="AH2482" i="1" s="1"/>
  <c r="AJ2483" i="1"/>
  <c r="I2483" i="1"/>
  <c r="H2483" i="1" s="1"/>
  <c r="AC2467" i="1"/>
  <c r="AE2467" i="1" s="1"/>
  <c r="G2467" i="1"/>
  <c r="O2466" i="1" l="1"/>
  <c r="R2466" i="1" s="1"/>
  <c r="Z2483" i="1"/>
  <c r="AA2483" i="1" s="1"/>
  <c r="AH2483" i="1" s="1"/>
  <c r="C2484" i="1"/>
  <c r="AJ2484" i="1"/>
  <c r="I2484" i="1"/>
  <c r="H2484" i="1" s="1"/>
  <c r="Y2483" i="1"/>
  <c r="F2467" i="1"/>
  <c r="J2467" i="1" s="1"/>
  <c r="T2463" i="1"/>
  <c r="AF2463" i="1" s="1"/>
  <c r="S2464" i="1"/>
  <c r="K2484" i="1"/>
  <c r="A2485" i="1"/>
  <c r="X2484" i="1"/>
  <c r="AB2489" i="1"/>
  <c r="AC2468" i="1"/>
  <c r="AE2468" i="1" s="1"/>
  <c r="G2468" i="1"/>
  <c r="M2469" i="1"/>
  <c r="N2469" i="1" s="1"/>
  <c r="L2470" i="1"/>
  <c r="O2467" i="1" l="1"/>
  <c r="R2467" i="1" s="1"/>
  <c r="G2469" i="1"/>
  <c r="AC2469" i="1"/>
  <c r="AE2469" i="1" s="1"/>
  <c r="M2470" i="1"/>
  <c r="N2470" i="1" s="1"/>
  <c r="L2471" i="1"/>
  <c r="AB2490" i="1"/>
  <c r="C2485" i="1"/>
  <c r="AJ2485" i="1"/>
  <c r="Y2484" i="1"/>
  <c r="I2485" i="1"/>
  <c r="H2485" i="1" s="1"/>
  <c r="Z2484" i="1"/>
  <c r="AA2484" i="1" s="1"/>
  <c r="AH2484" i="1" s="1"/>
  <c r="T2464" i="1"/>
  <c r="AF2464" i="1" s="1"/>
  <c r="S2465" i="1"/>
  <c r="F2468" i="1"/>
  <c r="O2468" i="1" s="1"/>
  <c r="K2485" i="1"/>
  <c r="X2485" i="1"/>
  <c r="A2486" i="1"/>
  <c r="J2468" i="1" l="1"/>
  <c r="T2465" i="1"/>
  <c r="AF2465" i="1" s="1"/>
  <c r="S2466" i="1"/>
  <c r="AC2470" i="1"/>
  <c r="AE2470" i="1" s="1"/>
  <c r="G2470" i="1"/>
  <c r="A2487" i="1"/>
  <c r="K2486" i="1"/>
  <c r="X2486" i="1"/>
  <c r="R2468" i="1"/>
  <c r="P2469" i="1"/>
  <c r="AB2491" i="1"/>
  <c r="M2471" i="1"/>
  <c r="N2471" i="1" s="1"/>
  <c r="L2472" i="1"/>
  <c r="I2486" i="1"/>
  <c r="H2486" i="1" s="1"/>
  <c r="Y2485" i="1"/>
  <c r="Z2485" i="1"/>
  <c r="AA2485" i="1" s="1"/>
  <c r="AH2485" i="1" s="1"/>
  <c r="C2486" i="1"/>
  <c r="AJ2486" i="1"/>
  <c r="F2469" i="1"/>
  <c r="O2469" i="1" s="1"/>
  <c r="J2469" i="1" l="1"/>
  <c r="G2471" i="1"/>
  <c r="AC2471" i="1"/>
  <c r="AE2471" i="1" s="1"/>
  <c r="F2470" i="1"/>
  <c r="J2470" i="1" s="1"/>
  <c r="M2472" i="1"/>
  <c r="N2472" i="1" s="1"/>
  <c r="L2473" i="1"/>
  <c r="Z2486" i="1"/>
  <c r="AA2486" i="1" s="1"/>
  <c r="AH2486" i="1" s="1"/>
  <c r="C2487" i="1"/>
  <c r="AJ2487" i="1"/>
  <c r="I2487" i="1"/>
  <c r="H2487" i="1" s="1"/>
  <c r="Y2486" i="1"/>
  <c r="AB2492" i="1"/>
  <c r="T2466" i="1"/>
  <c r="AF2466" i="1" s="1"/>
  <c r="S2467" i="1"/>
  <c r="Q2469" i="1"/>
  <c r="Q2470" i="1" s="1"/>
  <c r="Q2471" i="1" s="1"/>
  <c r="Q2472" i="1" s="1"/>
  <c r="P2470" i="1"/>
  <c r="P2471" i="1" s="1"/>
  <c r="P2472" i="1" s="1"/>
  <c r="A2488" i="1"/>
  <c r="X2487" i="1"/>
  <c r="K2487" i="1"/>
  <c r="O2470" i="1" l="1"/>
  <c r="R2470" i="1" s="1"/>
  <c r="K2488" i="1"/>
  <c r="X2488" i="1"/>
  <c r="A2489" i="1"/>
  <c r="T2467" i="1"/>
  <c r="AF2467" i="1" s="1"/>
  <c r="S2468" i="1"/>
  <c r="AC2472" i="1"/>
  <c r="AE2472" i="1" s="1"/>
  <c r="G2472" i="1"/>
  <c r="F2471" i="1"/>
  <c r="J2471" i="1" s="1"/>
  <c r="M2473" i="1"/>
  <c r="N2473" i="1" s="1"/>
  <c r="P2473" i="1"/>
  <c r="Q2473" i="1"/>
  <c r="L2474" i="1"/>
  <c r="C2488" i="1"/>
  <c r="Y2487" i="1"/>
  <c r="AJ2488" i="1"/>
  <c r="Z2487" i="1"/>
  <c r="AA2487" i="1" s="1"/>
  <c r="AH2487" i="1" s="1"/>
  <c r="I2488" i="1"/>
  <c r="H2488" i="1" s="1"/>
  <c r="AB2493" i="1"/>
  <c r="R2469" i="1"/>
  <c r="AC2473" i="1" l="1"/>
  <c r="AE2473" i="1" s="1"/>
  <c r="G2473" i="1"/>
  <c r="F2472" i="1"/>
  <c r="O2472" i="1" s="1"/>
  <c r="R2472" i="1" s="1"/>
  <c r="K2489" i="1"/>
  <c r="X2489" i="1"/>
  <c r="A2490" i="1"/>
  <c r="AB2494" i="1"/>
  <c r="M2474" i="1"/>
  <c r="N2474" i="1" s="1"/>
  <c r="P2474" i="1"/>
  <c r="Q2474" i="1"/>
  <c r="L2475" i="1"/>
  <c r="O2471" i="1"/>
  <c r="R2471" i="1" s="1"/>
  <c r="Z2488" i="1"/>
  <c r="AA2488" i="1" s="1"/>
  <c r="AH2488" i="1" s="1"/>
  <c r="I2489" i="1"/>
  <c r="H2489" i="1" s="1"/>
  <c r="C2489" i="1"/>
  <c r="AJ2489" i="1"/>
  <c r="Y2488" i="1"/>
  <c r="T2468" i="1"/>
  <c r="S2469" i="1"/>
  <c r="M2475" i="1" l="1"/>
  <c r="N2475" i="1" s="1"/>
  <c r="P2475" i="1"/>
  <c r="Q2475" i="1"/>
  <c r="L2476" i="1"/>
  <c r="T2469" i="1"/>
  <c r="AF2469" i="1" s="1"/>
  <c r="S2470" i="1"/>
  <c r="AB2495" i="1"/>
  <c r="F2473" i="1"/>
  <c r="J2473" i="1" s="1"/>
  <c r="AF2468" i="1"/>
  <c r="AA2468" i="1"/>
  <c r="A2491" i="1"/>
  <c r="K2490" i="1"/>
  <c r="X2490" i="1"/>
  <c r="J2472" i="1"/>
  <c r="G2474" i="1"/>
  <c r="AC2474" i="1"/>
  <c r="AE2474" i="1" s="1"/>
  <c r="C2490" i="1"/>
  <c r="Y2489" i="1"/>
  <c r="AJ2490" i="1"/>
  <c r="Z2489" i="1"/>
  <c r="AA2489" i="1" s="1"/>
  <c r="AH2489" i="1" s="1"/>
  <c r="I2490" i="1"/>
  <c r="H2490" i="1" s="1"/>
  <c r="O2473" i="1" l="1"/>
  <c r="R2473" i="1" s="1"/>
  <c r="AH2468" i="1"/>
  <c r="K2491" i="1"/>
  <c r="X2491" i="1"/>
  <c r="A2492" i="1"/>
  <c r="AC2475" i="1"/>
  <c r="AE2475" i="1" s="1"/>
  <c r="G2475" i="1"/>
  <c r="Y2490" i="1"/>
  <c r="Z2490" i="1"/>
  <c r="AA2490" i="1" s="1"/>
  <c r="AH2490" i="1" s="1"/>
  <c r="C2491" i="1"/>
  <c r="AJ2491" i="1"/>
  <c r="I2491" i="1"/>
  <c r="H2491" i="1" s="1"/>
  <c r="M2476" i="1"/>
  <c r="N2476" i="1" s="1"/>
  <c r="P2476" i="1"/>
  <c r="Q2476" i="1"/>
  <c r="L2477" i="1"/>
  <c r="F2474" i="1"/>
  <c r="J2474" i="1" s="1"/>
  <c r="AB2496" i="1"/>
  <c r="T2470" i="1"/>
  <c r="AF2470" i="1" s="1"/>
  <c r="S2471" i="1"/>
  <c r="O2474" i="1" l="1"/>
  <c r="R2474" i="1" s="1"/>
  <c r="M2477" i="1"/>
  <c r="N2477" i="1" s="1"/>
  <c r="P2477" i="1"/>
  <c r="Q2477" i="1"/>
  <c r="L2478" i="1"/>
  <c r="Y2491" i="1"/>
  <c r="AJ2492" i="1"/>
  <c r="Z2491" i="1"/>
  <c r="AA2491" i="1" s="1"/>
  <c r="AH2491" i="1" s="1"/>
  <c r="C2492" i="1"/>
  <c r="I2492" i="1"/>
  <c r="H2492" i="1" s="1"/>
  <c r="AB2497" i="1"/>
  <c r="T2471" i="1"/>
  <c r="AF2471" i="1" s="1"/>
  <c r="S2472" i="1"/>
  <c r="G2476" i="1"/>
  <c r="AC2476" i="1"/>
  <c r="AE2476" i="1" s="1"/>
  <c r="F2475" i="1"/>
  <c r="O2475" i="1" s="1"/>
  <c r="R2475" i="1" s="1"/>
  <c r="K2492" i="1"/>
  <c r="A2493" i="1"/>
  <c r="X2492" i="1"/>
  <c r="J2475" i="1" l="1"/>
  <c r="Y2492" i="1"/>
  <c r="Z2492" i="1"/>
  <c r="AA2492" i="1" s="1"/>
  <c r="AH2492" i="1" s="1"/>
  <c r="I2493" i="1"/>
  <c r="H2493" i="1" s="1"/>
  <c r="C2493" i="1"/>
  <c r="AJ2493" i="1"/>
  <c r="A2494" i="1"/>
  <c r="X2493" i="1"/>
  <c r="K2493" i="1"/>
  <c r="AB2498" i="1"/>
  <c r="M2478" i="1"/>
  <c r="N2478" i="1" s="1"/>
  <c r="P2478" i="1"/>
  <c r="Q2478" i="1"/>
  <c r="L2479" i="1"/>
  <c r="F2476" i="1"/>
  <c r="O2476" i="1" s="1"/>
  <c r="T2472" i="1"/>
  <c r="AF2472" i="1" s="1"/>
  <c r="S2473" i="1"/>
  <c r="G2477" i="1"/>
  <c r="AC2477" i="1"/>
  <c r="AE2477" i="1" s="1"/>
  <c r="R2476" i="1" l="1"/>
  <c r="X2494" i="1"/>
  <c r="A2495" i="1"/>
  <c r="K2494" i="1"/>
  <c r="J2476" i="1"/>
  <c r="M2479" i="1"/>
  <c r="P2479" i="1"/>
  <c r="Q2479" i="1"/>
  <c r="L2480" i="1"/>
  <c r="F2477" i="1"/>
  <c r="AB2499" i="1"/>
  <c r="T2473" i="1"/>
  <c r="S2474" i="1"/>
  <c r="AC2478" i="1"/>
  <c r="G2478" i="1"/>
  <c r="Z2493" i="1"/>
  <c r="I2494" i="1"/>
  <c r="H2494" i="1" s="1"/>
  <c r="Y2493" i="1"/>
  <c r="C2494" i="1"/>
  <c r="AJ2494" i="1"/>
  <c r="J2477" i="1" l="1"/>
  <c r="O2477" i="1"/>
  <c r="T2474" i="1"/>
  <c r="S2475" i="1"/>
  <c r="AB2500" i="1"/>
  <c r="N2479" i="1"/>
  <c r="A2496" i="1"/>
  <c r="X2495" i="1"/>
  <c r="K2495" i="1"/>
  <c r="AF2473" i="1"/>
  <c r="M2480" i="1"/>
  <c r="P2480" i="1"/>
  <c r="Q2480" i="1"/>
  <c r="L2481" i="1"/>
  <c r="Y2494" i="1"/>
  <c r="C2495" i="1"/>
  <c r="I2495" i="1"/>
  <c r="H2495" i="1" s="1"/>
  <c r="Z2494" i="1"/>
  <c r="AA2494" i="1" s="1"/>
  <c r="AJ2495" i="1"/>
  <c r="F2478" i="1"/>
  <c r="AA2493" i="1"/>
  <c r="AE2478" i="1"/>
  <c r="AH2494" i="1" l="1"/>
  <c r="R2477" i="1"/>
  <c r="J2478" i="1"/>
  <c r="O2478" i="1"/>
  <c r="N2480" i="1"/>
  <c r="AH2493" i="1"/>
  <c r="M2481" i="1"/>
  <c r="P2481" i="1"/>
  <c r="Q2481" i="1"/>
  <c r="L2482" i="1"/>
  <c r="AF2474" i="1"/>
  <c r="Y2495" i="1"/>
  <c r="AJ2496" i="1"/>
  <c r="C2496" i="1"/>
  <c r="Z2495" i="1"/>
  <c r="AA2495" i="1" s="1"/>
  <c r="I2496" i="1"/>
  <c r="H2496" i="1" s="1"/>
  <c r="A2497" i="1"/>
  <c r="K2496" i="1"/>
  <c r="X2496" i="1"/>
  <c r="AB2501" i="1"/>
  <c r="G2479" i="1"/>
  <c r="AC2479" i="1"/>
  <c r="T2475" i="1"/>
  <c r="S2476" i="1"/>
  <c r="R2478" i="1" l="1"/>
  <c r="AH2495" i="1"/>
  <c r="AF2475" i="1"/>
  <c r="A2498" i="1"/>
  <c r="K2497" i="1"/>
  <c r="X2497" i="1"/>
  <c r="M2482" i="1"/>
  <c r="P2482" i="1"/>
  <c r="Q2482" i="1"/>
  <c r="L2483" i="1"/>
  <c r="C2497" i="1"/>
  <c r="Y2496" i="1"/>
  <c r="I2497" i="1"/>
  <c r="H2497" i="1" s="1"/>
  <c r="Z2496" i="1"/>
  <c r="AA2496" i="1" s="1"/>
  <c r="AJ2497" i="1"/>
  <c r="G2480" i="1"/>
  <c r="AC2480" i="1"/>
  <c r="AE2479" i="1"/>
  <c r="T2476" i="1"/>
  <c r="S2477" i="1"/>
  <c r="F2479" i="1"/>
  <c r="AB2502" i="1"/>
  <c r="N2481" i="1"/>
  <c r="AH2496" i="1" l="1"/>
  <c r="O2479" i="1"/>
  <c r="AF2476" i="1"/>
  <c r="AE2480" i="1"/>
  <c r="K2498" i="1"/>
  <c r="A2499" i="1"/>
  <c r="X2498" i="1"/>
  <c r="AB2503" i="1"/>
  <c r="F2480" i="1"/>
  <c r="N2482" i="1"/>
  <c r="Y2497" i="1"/>
  <c r="I2498" i="1"/>
  <c r="H2498" i="1" s="1"/>
  <c r="Z2497" i="1"/>
  <c r="AA2497" i="1" s="1"/>
  <c r="C2498" i="1"/>
  <c r="AJ2498" i="1"/>
  <c r="M2483" i="1"/>
  <c r="P2483" i="1"/>
  <c r="Q2483" i="1"/>
  <c r="L2484" i="1"/>
  <c r="AC2481" i="1"/>
  <c r="G2481" i="1"/>
  <c r="J2479" i="1"/>
  <c r="T2477" i="1"/>
  <c r="S2478" i="1"/>
  <c r="AH2497" i="1" l="1"/>
  <c r="M2484" i="1"/>
  <c r="P2484" i="1"/>
  <c r="Q2484" i="1"/>
  <c r="L2485" i="1"/>
  <c r="AB2504" i="1"/>
  <c r="N2483" i="1"/>
  <c r="T2478" i="1"/>
  <c r="S2479" i="1"/>
  <c r="F2481" i="1"/>
  <c r="O2480" i="1"/>
  <c r="A2500" i="1"/>
  <c r="X2499" i="1"/>
  <c r="K2499" i="1"/>
  <c r="AF2477" i="1"/>
  <c r="AE2481" i="1"/>
  <c r="J2480" i="1"/>
  <c r="R2479" i="1"/>
  <c r="G2482" i="1"/>
  <c r="AC2482" i="1"/>
  <c r="Y2498" i="1"/>
  <c r="I2499" i="1"/>
  <c r="H2499" i="1" s="1"/>
  <c r="C2499" i="1"/>
  <c r="AJ2499" i="1"/>
  <c r="Z2498" i="1"/>
  <c r="AA2498" i="1" s="1"/>
  <c r="AH2498" i="1" l="1"/>
  <c r="J2481" i="1"/>
  <c r="O2481" i="1"/>
  <c r="G2483" i="1"/>
  <c r="AC2483" i="1"/>
  <c r="M2485" i="1"/>
  <c r="P2485" i="1"/>
  <c r="Q2485" i="1"/>
  <c r="L2486" i="1"/>
  <c r="AE2482" i="1"/>
  <c r="R2480" i="1"/>
  <c r="F2482" i="1"/>
  <c r="T2479" i="1"/>
  <c r="S2480" i="1"/>
  <c r="AB2505" i="1"/>
  <c r="Z2499" i="1"/>
  <c r="AA2499" i="1" s="1"/>
  <c r="I2500" i="1"/>
  <c r="H2500" i="1" s="1"/>
  <c r="Y2499" i="1"/>
  <c r="C2500" i="1"/>
  <c r="AJ2500" i="1"/>
  <c r="AF2478" i="1"/>
  <c r="K2500" i="1"/>
  <c r="A2501" i="1"/>
  <c r="X2500" i="1"/>
  <c r="N2484" i="1"/>
  <c r="AH2499" i="1" l="1"/>
  <c r="R2481" i="1"/>
  <c r="O2482" i="1"/>
  <c r="C2501" i="1"/>
  <c r="Z2500" i="1"/>
  <c r="I2501" i="1"/>
  <c r="H2501" i="1" s="1"/>
  <c r="Y2500" i="1"/>
  <c r="AJ2501" i="1"/>
  <c r="AB2506" i="1"/>
  <c r="N2485" i="1"/>
  <c r="M2486" i="1"/>
  <c r="P2486" i="1"/>
  <c r="Q2486" i="1"/>
  <c r="L2487" i="1"/>
  <c r="AC2484" i="1"/>
  <c r="G2484" i="1"/>
  <c r="X2501" i="1"/>
  <c r="A2502" i="1"/>
  <c r="K2501" i="1"/>
  <c r="T2480" i="1"/>
  <c r="S2481" i="1"/>
  <c r="J2482" i="1"/>
  <c r="AE2483" i="1"/>
  <c r="AF2479" i="1"/>
  <c r="F2483" i="1"/>
  <c r="R2482" i="1" l="1"/>
  <c r="J2483" i="1"/>
  <c r="AF2480" i="1"/>
  <c r="X2502" i="1"/>
  <c r="K2502" i="1"/>
  <c r="A2503" i="1"/>
  <c r="F2484" i="1"/>
  <c r="T2481" i="1"/>
  <c r="S2482" i="1"/>
  <c r="AE2484" i="1"/>
  <c r="AC2485" i="1"/>
  <c r="G2485" i="1"/>
  <c r="Y2501" i="1"/>
  <c r="C2502" i="1"/>
  <c r="I2502" i="1"/>
  <c r="H2502" i="1" s="1"/>
  <c r="Z2501" i="1"/>
  <c r="AA2501" i="1" s="1"/>
  <c r="AJ2502" i="1"/>
  <c r="N2486" i="1"/>
  <c r="O2483" i="1"/>
  <c r="M2487" i="1"/>
  <c r="P2487" i="1"/>
  <c r="Q2487" i="1"/>
  <c r="L2488" i="1"/>
  <c r="AB2507" i="1"/>
  <c r="AH2501" i="1" l="1"/>
  <c r="O2484" i="1"/>
  <c r="M2488" i="1"/>
  <c r="P2488" i="1"/>
  <c r="Q2488" i="1"/>
  <c r="L2489" i="1"/>
  <c r="R2483" i="1"/>
  <c r="AE2485" i="1"/>
  <c r="T2482" i="1"/>
  <c r="S2483" i="1"/>
  <c r="J2484" i="1"/>
  <c r="X2503" i="1"/>
  <c r="K2503" i="1"/>
  <c r="A2504" i="1"/>
  <c r="AB2508" i="1"/>
  <c r="AF2481" i="1"/>
  <c r="I2503" i="1"/>
  <c r="H2503" i="1" s="1"/>
  <c r="Y2502" i="1"/>
  <c r="C2503" i="1"/>
  <c r="AJ2503" i="1"/>
  <c r="Z2502" i="1"/>
  <c r="AA2502" i="1" s="1"/>
  <c r="AC2486" i="1"/>
  <c r="G2486" i="1"/>
  <c r="N2487" i="1"/>
  <c r="F2485" i="1"/>
  <c r="AH2502" i="1" l="1"/>
  <c r="R2484" i="1"/>
  <c r="J2485" i="1"/>
  <c r="AE2486" i="1"/>
  <c r="AF2482" i="1"/>
  <c r="M2489" i="1"/>
  <c r="P2489" i="1"/>
  <c r="Q2489" i="1"/>
  <c r="L2490" i="1"/>
  <c r="AC2487" i="1"/>
  <c r="G2487" i="1"/>
  <c r="X2504" i="1"/>
  <c r="A2505" i="1"/>
  <c r="K2504" i="1"/>
  <c r="O2485" i="1"/>
  <c r="F2486" i="1"/>
  <c r="AB2509" i="1"/>
  <c r="Y2503" i="1"/>
  <c r="AJ2504" i="1"/>
  <c r="Z2503" i="1"/>
  <c r="AA2503" i="1" s="1"/>
  <c r="C2504" i="1"/>
  <c r="I2504" i="1"/>
  <c r="H2504" i="1" s="1"/>
  <c r="T2483" i="1"/>
  <c r="S2484" i="1"/>
  <c r="N2488" i="1"/>
  <c r="AH2503" i="1" l="1"/>
  <c r="AC2488" i="1"/>
  <c r="G2488" i="1"/>
  <c r="AF2483" i="1"/>
  <c r="O2486" i="1"/>
  <c r="A2506" i="1"/>
  <c r="X2505" i="1"/>
  <c r="K2505" i="1"/>
  <c r="M2490" i="1"/>
  <c r="P2490" i="1"/>
  <c r="Q2490" i="1"/>
  <c r="L2491" i="1"/>
  <c r="F2487" i="1"/>
  <c r="R2485" i="1"/>
  <c r="Z2504" i="1"/>
  <c r="AA2504" i="1" s="1"/>
  <c r="AJ2505" i="1"/>
  <c r="Y2504" i="1"/>
  <c r="I2505" i="1"/>
  <c r="H2505" i="1" s="1"/>
  <c r="C2505" i="1"/>
  <c r="AE2487" i="1"/>
  <c r="T2484" i="1"/>
  <c r="S2485" i="1"/>
  <c r="AB2510" i="1"/>
  <c r="J2486" i="1"/>
  <c r="N2489" i="1"/>
  <c r="AH2504" i="1" l="1"/>
  <c r="N2490" i="1"/>
  <c r="K2506" i="1"/>
  <c r="A2507" i="1"/>
  <c r="X2506" i="1"/>
  <c r="AB2511" i="1"/>
  <c r="J2487" i="1"/>
  <c r="M2491" i="1"/>
  <c r="P2491" i="1"/>
  <c r="Q2491" i="1"/>
  <c r="L2492" i="1"/>
  <c r="R2486" i="1"/>
  <c r="F2488" i="1"/>
  <c r="AC2489" i="1"/>
  <c r="G2489" i="1"/>
  <c r="T2485" i="1"/>
  <c r="S2486" i="1"/>
  <c r="O2487" i="1"/>
  <c r="I2506" i="1"/>
  <c r="H2506" i="1" s="1"/>
  <c r="Z2505" i="1"/>
  <c r="AA2505" i="1" s="1"/>
  <c r="C2506" i="1"/>
  <c r="AJ2506" i="1"/>
  <c r="Y2505" i="1"/>
  <c r="AE2488" i="1"/>
  <c r="AF2484" i="1"/>
  <c r="AH2505" i="1" l="1"/>
  <c r="O2488" i="1"/>
  <c r="J2488" i="1"/>
  <c r="T2486" i="1"/>
  <c r="S2487" i="1"/>
  <c r="AB2512" i="1"/>
  <c r="AF2485" i="1"/>
  <c r="N2491" i="1"/>
  <c r="AC2490" i="1"/>
  <c r="G2490" i="1"/>
  <c r="R2487" i="1"/>
  <c r="F2489" i="1"/>
  <c r="I2507" i="1"/>
  <c r="H2507" i="1" s="1"/>
  <c r="Y2506" i="1"/>
  <c r="C2507" i="1"/>
  <c r="Z2506" i="1"/>
  <c r="AA2506" i="1" s="1"/>
  <c r="AJ2507" i="1"/>
  <c r="AE2489" i="1"/>
  <c r="M2492" i="1"/>
  <c r="P2492" i="1"/>
  <c r="Q2492" i="1"/>
  <c r="L2493" i="1"/>
  <c r="X2507" i="1"/>
  <c r="A2508" i="1"/>
  <c r="K2507" i="1"/>
  <c r="AH2506" i="1" l="1"/>
  <c r="R2488" i="1"/>
  <c r="J2489" i="1"/>
  <c r="O2489" i="1"/>
  <c r="Y2507" i="1"/>
  <c r="I2508" i="1"/>
  <c r="H2508" i="1" s="1"/>
  <c r="C2508" i="1"/>
  <c r="Z2507" i="1"/>
  <c r="AA2507" i="1" s="1"/>
  <c r="AJ2508" i="1"/>
  <c r="N2492" i="1"/>
  <c r="F2490" i="1"/>
  <c r="M2493" i="1"/>
  <c r="P2493" i="1"/>
  <c r="Q2493" i="1"/>
  <c r="L2494" i="1"/>
  <c r="AE2490" i="1"/>
  <c r="AB2513" i="1"/>
  <c r="A2509" i="1"/>
  <c r="K2508" i="1"/>
  <c r="X2508" i="1"/>
  <c r="T2487" i="1"/>
  <c r="S2488" i="1"/>
  <c r="AC2491" i="1"/>
  <c r="G2491" i="1"/>
  <c r="AF2486" i="1"/>
  <c r="AH2507" i="1" l="1"/>
  <c r="R2489" i="1"/>
  <c r="J2490" i="1"/>
  <c r="AF2487" i="1"/>
  <c r="AE2491" i="1"/>
  <c r="Y2508" i="1"/>
  <c r="AJ2509" i="1"/>
  <c r="Z2508" i="1"/>
  <c r="AA2508" i="1" s="1"/>
  <c r="I2509" i="1"/>
  <c r="H2509" i="1" s="1"/>
  <c r="C2509" i="1"/>
  <c r="M2494" i="1"/>
  <c r="N2494" i="1" s="1"/>
  <c r="P2494" i="1"/>
  <c r="Q2494" i="1"/>
  <c r="L2495" i="1"/>
  <c r="N2493" i="1"/>
  <c r="O2490" i="1"/>
  <c r="AB2514" i="1"/>
  <c r="T2488" i="1"/>
  <c r="S2489" i="1"/>
  <c r="K2509" i="1"/>
  <c r="A2510" i="1"/>
  <c r="X2509" i="1"/>
  <c r="F2491" i="1"/>
  <c r="AC2492" i="1"/>
  <c r="G2492" i="1"/>
  <c r="AH2508" i="1" l="1"/>
  <c r="O2491" i="1"/>
  <c r="Y2509" i="1"/>
  <c r="AJ2510" i="1"/>
  <c r="I2510" i="1"/>
  <c r="H2510" i="1" s="1"/>
  <c r="C2510" i="1"/>
  <c r="Z2509" i="1"/>
  <c r="AA2509" i="1" s="1"/>
  <c r="AC2494" i="1"/>
  <c r="AE2494" i="1" s="1"/>
  <c r="AC2493" i="1"/>
  <c r="G2493" i="1"/>
  <c r="F2492" i="1"/>
  <c r="J2491" i="1"/>
  <c r="K2510" i="1"/>
  <c r="X2510" i="1"/>
  <c r="A2511" i="1"/>
  <c r="AF2488" i="1"/>
  <c r="M2495" i="1"/>
  <c r="N2495" i="1" s="1"/>
  <c r="P2495" i="1"/>
  <c r="Q2495" i="1"/>
  <c r="L2496" i="1"/>
  <c r="T2489" i="1"/>
  <c r="S2490" i="1"/>
  <c r="AE2492" i="1"/>
  <c r="AB2515" i="1"/>
  <c r="R2490" i="1"/>
  <c r="AH2509" i="1" l="1"/>
  <c r="R2491" i="1"/>
  <c r="G2494" i="1"/>
  <c r="K2511" i="1"/>
  <c r="X2511" i="1"/>
  <c r="A2512" i="1"/>
  <c r="AC2495" i="1"/>
  <c r="AE2495" i="1" s="1"/>
  <c r="AB2516" i="1"/>
  <c r="T2490" i="1"/>
  <c r="S2491" i="1"/>
  <c r="M2496" i="1"/>
  <c r="N2496" i="1" s="1"/>
  <c r="P2496" i="1"/>
  <c r="Q2496" i="1"/>
  <c r="L2497" i="1"/>
  <c r="C2511" i="1"/>
  <c r="I2511" i="1"/>
  <c r="H2511" i="1" s="1"/>
  <c r="AJ2511" i="1"/>
  <c r="Z2510" i="1"/>
  <c r="AA2510" i="1" s="1"/>
  <c r="Y2510" i="1"/>
  <c r="J2492" i="1"/>
  <c r="F2493" i="1"/>
  <c r="AF2489" i="1"/>
  <c r="O2492" i="1"/>
  <c r="AE2493" i="1"/>
  <c r="AH2510" i="1" l="1"/>
  <c r="G2495" i="1"/>
  <c r="G2496" i="1" s="1"/>
  <c r="J2493" i="1"/>
  <c r="O2493" i="1"/>
  <c r="T2491" i="1"/>
  <c r="S2492" i="1"/>
  <c r="X2512" i="1"/>
  <c r="K2512" i="1"/>
  <c r="A2513" i="1"/>
  <c r="AF2490" i="1"/>
  <c r="AC2496" i="1"/>
  <c r="AE2496" i="1" s="1"/>
  <c r="Y2511" i="1"/>
  <c r="AJ2512" i="1"/>
  <c r="Z2511" i="1"/>
  <c r="AA2511" i="1" s="1"/>
  <c r="I2512" i="1"/>
  <c r="H2512" i="1" s="1"/>
  <c r="C2512" i="1"/>
  <c r="R2492" i="1"/>
  <c r="M2497" i="1"/>
  <c r="N2497" i="1" s="1"/>
  <c r="P2497" i="1"/>
  <c r="Q2497" i="1"/>
  <c r="L2498" i="1"/>
  <c r="AB2517" i="1"/>
  <c r="F2494" i="1"/>
  <c r="AH2511" i="1" l="1"/>
  <c r="F2495" i="1"/>
  <c r="R2493" i="1"/>
  <c r="M2498" i="1"/>
  <c r="N2498" i="1" s="1"/>
  <c r="P2498" i="1"/>
  <c r="Q2498" i="1"/>
  <c r="L2499" i="1"/>
  <c r="J2494" i="1"/>
  <c r="O2494" i="1"/>
  <c r="Y2512" i="1"/>
  <c r="AJ2513" i="1"/>
  <c r="Z2512" i="1"/>
  <c r="AA2512" i="1" s="1"/>
  <c r="I2513" i="1"/>
  <c r="H2513" i="1" s="1"/>
  <c r="C2513" i="1"/>
  <c r="T2492" i="1"/>
  <c r="S2493" i="1"/>
  <c r="AB2518" i="1"/>
  <c r="AC2497" i="1"/>
  <c r="AE2497" i="1" s="1"/>
  <c r="G2497" i="1"/>
  <c r="X2513" i="1"/>
  <c r="A2514" i="1"/>
  <c r="K2513" i="1"/>
  <c r="AF2491" i="1"/>
  <c r="AH2512" i="1" l="1"/>
  <c r="O2495" i="1"/>
  <c r="R2495" i="1" s="1"/>
  <c r="F2496" i="1"/>
  <c r="O2496" i="1" s="1"/>
  <c r="R2494" i="1"/>
  <c r="J2495" i="1"/>
  <c r="AC2498" i="1"/>
  <c r="AE2498" i="1" s="1"/>
  <c r="G2498" i="1"/>
  <c r="A2515" i="1"/>
  <c r="X2514" i="1"/>
  <c r="K2514" i="1"/>
  <c r="AB2519" i="1"/>
  <c r="M2499" i="1"/>
  <c r="N2499" i="1" s="1"/>
  <c r="P2499" i="1"/>
  <c r="Q2499" i="1"/>
  <c r="L2500" i="1"/>
  <c r="AF2492" i="1"/>
  <c r="Z2513" i="1"/>
  <c r="AA2513" i="1" s="1"/>
  <c r="AJ2514" i="1"/>
  <c r="Y2513" i="1"/>
  <c r="I2514" i="1"/>
  <c r="H2514" i="1" s="1"/>
  <c r="C2514" i="1"/>
  <c r="T2493" i="1"/>
  <c r="S2494" i="1"/>
  <c r="AH2513" i="1" l="1"/>
  <c r="J2496" i="1"/>
  <c r="F2497" i="1"/>
  <c r="J2497" i="1" s="1"/>
  <c r="R2496" i="1"/>
  <c r="AF2493" i="1"/>
  <c r="T2494" i="1"/>
  <c r="S2495" i="1"/>
  <c r="AB2520" i="1"/>
  <c r="A2516" i="1"/>
  <c r="K2515" i="1"/>
  <c r="X2515" i="1"/>
  <c r="AC2499" i="1"/>
  <c r="AE2499" i="1" s="1"/>
  <c r="G2499" i="1"/>
  <c r="M2500" i="1"/>
  <c r="N2500" i="1" s="1"/>
  <c r="P2500" i="1"/>
  <c r="Q2500" i="1"/>
  <c r="L2501" i="1"/>
  <c r="Y2514" i="1"/>
  <c r="AJ2515" i="1"/>
  <c r="Z2514" i="1"/>
  <c r="AA2514" i="1" s="1"/>
  <c r="I2515" i="1"/>
  <c r="H2515" i="1" s="1"/>
  <c r="C2515" i="1"/>
  <c r="AH2514" i="1" l="1"/>
  <c r="O2497" i="1"/>
  <c r="R2497" i="1" s="1"/>
  <c r="F2498" i="1"/>
  <c r="AF2494" i="1"/>
  <c r="M2501" i="1"/>
  <c r="N2501" i="1" s="1"/>
  <c r="L2502" i="1"/>
  <c r="Z2515" i="1"/>
  <c r="AA2515" i="1" s="1"/>
  <c r="I2516" i="1"/>
  <c r="H2516" i="1" s="1"/>
  <c r="C2516" i="1"/>
  <c r="AJ2516" i="1"/>
  <c r="Y2515" i="1"/>
  <c r="AC2500" i="1"/>
  <c r="AE2500" i="1" s="1"/>
  <c r="G2500" i="1"/>
  <c r="AB2521" i="1"/>
  <c r="K2516" i="1"/>
  <c r="X2516" i="1"/>
  <c r="A2517" i="1"/>
  <c r="T2495" i="1"/>
  <c r="S2496" i="1"/>
  <c r="J2498" i="1" l="1"/>
  <c r="AH2515" i="1"/>
  <c r="O2498" i="1"/>
  <c r="F2499" i="1"/>
  <c r="AF2495" i="1"/>
  <c r="G2501" i="1"/>
  <c r="AC2501" i="1"/>
  <c r="AE2501" i="1" s="1"/>
  <c r="X2517" i="1"/>
  <c r="A2518" i="1"/>
  <c r="K2517" i="1"/>
  <c r="M2502" i="1"/>
  <c r="N2502" i="1" s="1"/>
  <c r="L2503" i="1"/>
  <c r="T2496" i="1"/>
  <c r="S2497" i="1"/>
  <c r="C2517" i="1"/>
  <c r="Z2516" i="1"/>
  <c r="AA2516" i="1" s="1"/>
  <c r="I2517" i="1"/>
  <c r="H2517" i="1" s="1"/>
  <c r="Y2516" i="1"/>
  <c r="AJ2517" i="1"/>
  <c r="AB2522" i="1"/>
  <c r="J2499" i="1" l="1"/>
  <c r="R2498" i="1"/>
  <c r="AH2516" i="1"/>
  <c r="F2500" i="1"/>
  <c r="O2499" i="1"/>
  <c r="AF2496" i="1"/>
  <c r="G2502" i="1"/>
  <c r="AC2502" i="1"/>
  <c r="AE2502" i="1" s="1"/>
  <c r="Y2517" i="1"/>
  <c r="AJ2518" i="1"/>
  <c r="I2518" i="1"/>
  <c r="H2518" i="1" s="1"/>
  <c r="C2518" i="1"/>
  <c r="Z2517" i="1"/>
  <c r="AA2517" i="1" s="1"/>
  <c r="M2503" i="1"/>
  <c r="N2503" i="1" s="1"/>
  <c r="L2504" i="1"/>
  <c r="K2518" i="1"/>
  <c r="X2518" i="1"/>
  <c r="A2519" i="1"/>
  <c r="F2501" i="1"/>
  <c r="AB2523" i="1"/>
  <c r="T2497" i="1"/>
  <c r="S2498" i="1"/>
  <c r="J2501" i="1" l="1"/>
  <c r="AH2517" i="1"/>
  <c r="R2499" i="1"/>
  <c r="O2500" i="1"/>
  <c r="P2501" i="1" s="1"/>
  <c r="J2500" i="1"/>
  <c r="AF2497" i="1"/>
  <c r="O2501" i="1"/>
  <c r="C2519" i="1"/>
  <c r="Y2518" i="1"/>
  <c r="I2519" i="1"/>
  <c r="H2519" i="1" s="1"/>
  <c r="Z2518" i="1"/>
  <c r="AA2518" i="1" s="1"/>
  <c r="AJ2519" i="1"/>
  <c r="AC2503" i="1"/>
  <c r="AE2503" i="1" s="1"/>
  <c r="G2503" i="1"/>
  <c r="F2502" i="1"/>
  <c r="AB2524" i="1"/>
  <c r="X2519" i="1"/>
  <c r="K2519" i="1"/>
  <c r="A2520" i="1"/>
  <c r="M2504" i="1"/>
  <c r="N2504" i="1" s="1"/>
  <c r="L2505" i="1"/>
  <c r="T2498" i="1"/>
  <c r="S2499" i="1"/>
  <c r="Q2501" i="1" l="1"/>
  <c r="R2501" i="1" s="1"/>
  <c r="AF2498" i="1"/>
  <c r="J2502" i="1"/>
  <c r="AH2518" i="1"/>
  <c r="R2500" i="1"/>
  <c r="P2502" i="1"/>
  <c r="O2502" i="1"/>
  <c r="AC2504" i="1"/>
  <c r="AE2504" i="1" s="1"/>
  <c r="G2504" i="1"/>
  <c r="Y2519" i="1"/>
  <c r="I2520" i="1"/>
  <c r="H2520" i="1" s="1"/>
  <c r="C2520" i="1"/>
  <c r="Z2519" i="1"/>
  <c r="AA2519" i="1" s="1"/>
  <c r="AJ2520" i="1"/>
  <c r="T2499" i="1"/>
  <c r="S2500" i="1"/>
  <c r="M2505" i="1"/>
  <c r="N2505" i="1" s="1"/>
  <c r="L2506" i="1"/>
  <c r="F2503" i="1"/>
  <c r="X2520" i="1"/>
  <c r="K2520" i="1"/>
  <c r="A2521" i="1"/>
  <c r="AB2525" i="1"/>
  <c r="P2503" i="1" l="1"/>
  <c r="AH2519" i="1"/>
  <c r="AF2499" i="1"/>
  <c r="O2503" i="1"/>
  <c r="Q2502" i="1"/>
  <c r="AB2526" i="1"/>
  <c r="J2503" i="1"/>
  <c r="AC2505" i="1"/>
  <c r="AE2505" i="1" s="1"/>
  <c r="G2505" i="1"/>
  <c r="I2521" i="1"/>
  <c r="H2521" i="1" s="1"/>
  <c r="Y2520" i="1"/>
  <c r="C2521" i="1"/>
  <c r="Z2520" i="1"/>
  <c r="AA2520" i="1" s="1"/>
  <c r="AJ2521" i="1"/>
  <c r="X2521" i="1"/>
  <c r="A2522" i="1"/>
  <c r="K2521" i="1"/>
  <c r="M2506" i="1"/>
  <c r="N2506" i="1" s="1"/>
  <c r="L2507" i="1"/>
  <c r="T2500" i="1"/>
  <c r="S2501" i="1"/>
  <c r="F2504" i="1"/>
  <c r="P2504" i="1" l="1"/>
  <c r="O2504" i="1"/>
  <c r="Q2503" i="1"/>
  <c r="AH2520" i="1"/>
  <c r="R2502" i="1"/>
  <c r="K2522" i="1"/>
  <c r="X2522" i="1"/>
  <c r="A2523" i="1"/>
  <c r="T2501" i="1"/>
  <c r="S2502" i="1"/>
  <c r="AJ2522" i="1"/>
  <c r="I2522" i="1"/>
  <c r="H2522" i="1" s="1"/>
  <c r="Z2521" i="1"/>
  <c r="AA2521" i="1" s="1"/>
  <c r="C2522" i="1"/>
  <c r="Y2521" i="1"/>
  <c r="AC2506" i="1"/>
  <c r="AE2506" i="1" s="1"/>
  <c r="G2506" i="1"/>
  <c r="J2504" i="1"/>
  <c r="AF2500" i="1"/>
  <c r="AA2500" i="1"/>
  <c r="M2507" i="1"/>
  <c r="N2507" i="1" s="1"/>
  <c r="L2508" i="1"/>
  <c r="F2505" i="1"/>
  <c r="AB2527" i="1"/>
  <c r="AH2521" i="1" l="1"/>
  <c r="P2505" i="1"/>
  <c r="AF2501" i="1"/>
  <c r="O2505" i="1"/>
  <c r="Q2504" i="1"/>
  <c r="R2503" i="1"/>
  <c r="AH2500" i="1"/>
  <c r="J2505" i="1"/>
  <c r="F2506" i="1"/>
  <c r="AC2507" i="1"/>
  <c r="AE2507" i="1" s="1"/>
  <c r="G2507" i="1"/>
  <c r="Y2522" i="1"/>
  <c r="AJ2523" i="1"/>
  <c r="I2523" i="1"/>
  <c r="H2523" i="1" s="1"/>
  <c r="Z2522" i="1"/>
  <c r="AA2522" i="1" s="1"/>
  <c r="C2523" i="1"/>
  <c r="AB2528" i="1"/>
  <c r="M2508" i="1"/>
  <c r="N2508" i="1" s="1"/>
  <c r="L2509" i="1"/>
  <c r="T2502" i="1"/>
  <c r="S2503" i="1"/>
  <c r="K2523" i="1"/>
  <c r="X2523" i="1"/>
  <c r="A2524" i="1"/>
  <c r="Q2505" i="1" l="1"/>
  <c r="R2505" i="1" s="1"/>
  <c r="P2506" i="1"/>
  <c r="J2506" i="1"/>
  <c r="AF2502" i="1"/>
  <c r="AH2522" i="1"/>
  <c r="R2504" i="1"/>
  <c r="O2506" i="1"/>
  <c r="X2524" i="1"/>
  <c r="K2524" i="1"/>
  <c r="A2525" i="1"/>
  <c r="M2509" i="1"/>
  <c r="N2509" i="1" s="1"/>
  <c r="L2510" i="1"/>
  <c r="C2524" i="1"/>
  <c r="Z2523" i="1"/>
  <c r="AA2523" i="1" s="1"/>
  <c r="I2524" i="1"/>
  <c r="H2524" i="1" s="1"/>
  <c r="Y2523" i="1"/>
  <c r="AJ2524" i="1"/>
  <c r="T2503" i="1"/>
  <c r="S2504" i="1"/>
  <c r="AB2529" i="1"/>
  <c r="F2507" i="1"/>
  <c r="AC2508" i="1"/>
  <c r="AE2508" i="1" s="1"/>
  <c r="G2508" i="1"/>
  <c r="P2507" i="1" l="1"/>
  <c r="O2507" i="1"/>
  <c r="AH2523" i="1"/>
  <c r="AF2503" i="1"/>
  <c r="Q2506" i="1"/>
  <c r="R2506" i="1" s="1"/>
  <c r="J2507" i="1"/>
  <c r="T2504" i="1"/>
  <c r="S2505" i="1"/>
  <c r="M2510" i="1"/>
  <c r="N2510" i="1" s="1"/>
  <c r="L2511" i="1"/>
  <c r="F2508" i="1"/>
  <c r="X2525" i="1"/>
  <c r="K2525" i="1"/>
  <c r="A2526" i="1"/>
  <c r="AB2530" i="1"/>
  <c r="AC2509" i="1"/>
  <c r="AE2509" i="1" s="1"/>
  <c r="G2509" i="1"/>
  <c r="C2525" i="1"/>
  <c r="Y2524" i="1"/>
  <c r="I2525" i="1"/>
  <c r="H2525" i="1" s="1"/>
  <c r="Z2524" i="1"/>
  <c r="AA2524" i="1" s="1"/>
  <c r="AJ2525" i="1"/>
  <c r="AH2524" i="1" l="1"/>
  <c r="P2508" i="1"/>
  <c r="Q2507" i="1"/>
  <c r="R2507" i="1" s="1"/>
  <c r="J2508" i="1"/>
  <c r="AF2504" i="1"/>
  <c r="O2508" i="1"/>
  <c r="Z2525" i="1"/>
  <c r="AA2525" i="1" s="1"/>
  <c r="AH2525" i="1" s="1"/>
  <c r="I2526" i="1"/>
  <c r="H2526" i="1" s="1"/>
  <c r="C2526" i="1"/>
  <c r="Y2525" i="1"/>
  <c r="AJ2526" i="1"/>
  <c r="F2509" i="1"/>
  <c r="AC2510" i="1"/>
  <c r="AE2510" i="1" s="1"/>
  <c r="G2510" i="1"/>
  <c r="AB2531" i="1"/>
  <c r="X2526" i="1"/>
  <c r="K2526" i="1"/>
  <c r="A2527" i="1"/>
  <c r="M2511" i="1"/>
  <c r="N2511" i="1" s="1"/>
  <c r="L2512" i="1"/>
  <c r="T2505" i="1"/>
  <c r="S2506" i="1"/>
  <c r="P2509" i="1" l="1"/>
  <c r="AF2505" i="1"/>
  <c r="Q2508" i="1"/>
  <c r="O2509" i="1"/>
  <c r="J2509" i="1"/>
  <c r="T2506" i="1"/>
  <c r="S2507" i="1"/>
  <c r="Y2526" i="1"/>
  <c r="AJ2527" i="1"/>
  <c r="C2527" i="1"/>
  <c r="I2527" i="1"/>
  <c r="H2527" i="1" s="1"/>
  <c r="Z2526" i="1"/>
  <c r="AA2526" i="1" s="1"/>
  <c r="AH2526" i="1" s="1"/>
  <c r="AC2511" i="1"/>
  <c r="AE2511" i="1" s="1"/>
  <c r="G2511" i="1"/>
  <c r="M2512" i="1"/>
  <c r="N2512" i="1" s="1"/>
  <c r="L2513" i="1"/>
  <c r="F2510" i="1"/>
  <c r="X2527" i="1"/>
  <c r="A2528" i="1"/>
  <c r="K2527" i="1"/>
  <c r="AB2532" i="1"/>
  <c r="AF2506" i="1" l="1"/>
  <c r="Q2509" i="1"/>
  <c r="R2509" i="1" s="1"/>
  <c r="R2508" i="1"/>
  <c r="P2510" i="1"/>
  <c r="O2510" i="1"/>
  <c r="J2510" i="1"/>
  <c r="AC2512" i="1"/>
  <c r="AE2512" i="1" s="1"/>
  <c r="G2512" i="1"/>
  <c r="T2507" i="1"/>
  <c r="S2508" i="1"/>
  <c r="AB2533" i="1"/>
  <c r="C2528" i="1"/>
  <c r="I2528" i="1"/>
  <c r="H2528" i="1" s="1"/>
  <c r="Z2527" i="1"/>
  <c r="AA2527" i="1" s="1"/>
  <c r="AH2527" i="1" s="1"/>
  <c r="Y2527" i="1"/>
  <c r="AJ2528" i="1"/>
  <c r="A2529" i="1"/>
  <c r="X2528" i="1"/>
  <c r="K2528" i="1"/>
  <c r="M2513" i="1"/>
  <c r="N2513" i="1" s="1"/>
  <c r="L2514" i="1"/>
  <c r="F2511" i="1"/>
  <c r="Q2510" i="1" l="1"/>
  <c r="R2510" i="1" s="1"/>
  <c r="J2511" i="1"/>
  <c r="AF2507" i="1"/>
  <c r="P2511" i="1"/>
  <c r="O2511" i="1"/>
  <c r="A2530" i="1"/>
  <c r="K2529" i="1"/>
  <c r="X2529" i="1"/>
  <c r="T2508" i="1"/>
  <c r="S2509" i="1"/>
  <c r="F2512" i="1"/>
  <c r="AC2513" i="1"/>
  <c r="AE2513" i="1" s="1"/>
  <c r="G2513" i="1"/>
  <c r="M2514" i="1"/>
  <c r="N2514" i="1" s="1"/>
  <c r="L2515" i="1"/>
  <c r="I2529" i="1"/>
  <c r="H2529" i="1" s="1"/>
  <c r="Z2528" i="1"/>
  <c r="C2529" i="1"/>
  <c r="Y2528" i="1"/>
  <c r="AJ2529" i="1"/>
  <c r="AB2534" i="1"/>
  <c r="J2512" i="1" l="1"/>
  <c r="P2512" i="1"/>
  <c r="AF2508" i="1"/>
  <c r="Q2511" i="1"/>
  <c r="R2511" i="1" s="1"/>
  <c r="AB2535" i="1"/>
  <c r="M2515" i="1"/>
  <c r="N2515" i="1" s="1"/>
  <c r="L2516" i="1"/>
  <c r="F2513" i="1"/>
  <c r="C2530" i="1"/>
  <c r="Z2529" i="1"/>
  <c r="AA2529" i="1" s="1"/>
  <c r="I2530" i="1"/>
  <c r="H2530" i="1" s="1"/>
  <c r="AJ2530" i="1"/>
  <c r="Y2529" i="1"/>
  <c r="T2509" i="1"/>
  <c r="S2510" i="1"/>
  <c r="O2512" i="1"/>
  <c r="A2531" i="1"/>
  <c r="X2530" i="1"/>
  <c r="K2530" i="1"/>
  <c r="AC2514" i="1"/>
  <c r="AE2514" i="1" s="1"/>
  <c r="G2514" i="1"/>
  <c r="AH2529" i="1" l="1"/>
  <c r="O2513" i="1"/>
  <c r="Q2512" i="1"/>
  <c r="R2512" i="1" s="1"/>
  <c r="P2513" i="1"/>
  <c r="AF2509" i="1"/>
  <c r="J2513" i="1"/>
  <c r="F2514" i="1"/>
  <c r="AC2515" i="1"/>
  <c r="AE2515" i="1" s="1"/>
  <c r="G2515" i="1"/>
  <c r="AB2536" i="1"/>
  <c r="A2532" i="1"/>
  <c r="X2531" i="1"/>
  <c r="K2531" i="1"/>
  <c r="T2510" i="1"/>
  <c r="S2511" i="1"/>
  <c r="Z2530" i="1"/>
  <c r="AA2530" i="1" s="1"/>
  <c r="AJ2531" i="1"/>
  <c r="Y2530" i="1"/>
  <c r="C2531" i="1"/>
  <c r="I2531" i="1"/>
  <c r="H2531" i="1" s="1"/>
  <c r="M2516" i="1"/>
  <c r="N2516" i="1" s="1"/>
  <c r="L2517" i="1"/>
  <c r="AH2530" i="1" l="1"/>
  <c r="J2514" i="1"/>
  <c r="P2514" i="1"/>
  <c r="Q2513" i="1"/>
  <c r="AF2510" i="1"/>
  <c r="O2514" i="1"/>
  <c r="M2517" i="1"/>
  <c r="N2517" i="1" s="1"/>
  <c r="L2518" i="1"/>
  <c r="T2511" i="1"/>
  <c r="S2512" i="1"/>
  <c r="K2532" i="1"/>
  <c r="A2533" i="1"/>
  <c r="X2532" i="1"/>
  <c r="AB2537" i="1"/>
  <c r="F2515" i="1"/>
  <c r="AC2516" i="1"/>
  <c r="AE2516" i="1" s="1"/>
  <c r="G2516" i="1"/>
  <c r="Y2531" i="1"/>
  <c r="I2532" i="1"/>
  <c r="H2532" i="1" s="1"/>
  <c r="Z2531" i="1"/>
  <c r="AA2531" i="1" s="1"/>
  <c r="C2532" i="1"/>
  <c r="AJ2532" i="1"/>
  <c r="AH2531" i="1" l="1"/>
  <c r="Q2514" i="1"/>
  <c r="R2514" i="1" s="1"/>
  <c r="P2515" i="1"/>
  <c r="J2515" i="1"/>
  <c r="R2513" i="1"/>
  <c r="AF2511" i="1"/>
  <c r="O2515" i="1"/>
  <c r="AB2538" i="1"/>
  <c r="A2534" i="1"/>
  <c r="X2533" i="1"/>
  <c r="K2533" i="1"/>
  <c r="M2518" i="1"/>
  <c r="N2518" i="1" s="1"/>
  <c r="L2519" i="1"/>
  <c r="F2516" i="1"/>
  <c r="T2512" i="1"/>
  <c r="S2513" i="1"/>
  <c r="I2533" i="1"/>
  <c r="H2533" i="1" s="1"/>
  <c r="Y2532" i="1"/>
  <c r="C2533" i="1"/>
  <c r="Z2532" i="1"/>
  <c r="AA2532" i="1" s="1"/>
  <c r="AJ2533" i="1"/>
  <c r="AC2517" i="1"/>
  <c r="AE2517" i="1" s="1"/>
  <c r="G2517" i="1"/>
  <c r="AH2532" i="1" l="1"/>
  <c r="P2516" i="1"/>
  <c r="Q2515" i="1"/>
  <c r="R2515" i="1" s="1"/>
  <c r="AF2512" i="1"/>
  <c r="J2516" i="1"/>
  <c r="O2516" i="1"/>
  <c r="M2519" i="1"/>
  <c r="N2519" i="1" s="1"/>
  <c r="L2520" i="1"/>
  <c r="F2517" i="1"/>
  <c r="T2513" i="1"/>
  <c r="S2514" i="1"/>
  <c r="AJ2534" i="1"/>
  <c r="Z2533" i="1"/>
  <c r="AA2533" i="1" s="1"/>
  <c r="Y2533" i="1"/>
  <c r="I2534" i="1"/>
  <c r="H2534" i="1" s="1"/>
  <c r="C2534" i="1"/>
  <c r="AC2518" i="1"/>
  <c r="AE2518" i="1" s="1"/>
  <c r="G2518" i="1"/>
  <c r="K2534" i="1"/>
  <c r="A2535" i="1"/>
  <c r="X2534" i="1"/>
  <c r="AB2539" i="1"/>
  <c r="AH2533" i="1" l="1"/>
  <c r="Q2516" i="1"/>
  <c r="R2516" i="1" s="1"/>
  <c r="O2517" i="1"/>
  <c r="P2517" i="1"/>
  <c r="AF2513" i="1"/>
  <c r="Y2534" i="1"/>
  <c r="C2535" i="1"/>
  <c r="Z2534" i="1"/>
  <c r="AA2534" i="1" s="1"/>
  <c r="I2535" i="1"/>
  <c r="H2535" i="1" s="1"/>
  <c r="AJ2535" i="1"/>
  <c r="F2518" i="1"/>
  <c r="M2520" i="1"/>
  <c r="N2520" i="1" s="1"/>
  <c r="L2521" i="1"/>
  <c r="AB2540" i="1"/>
  <c r="X2535" i="1"/>
  <c r="A2536" i="1"/>
  <c r="K2535" i="1"/>
  <c r="J2517" i="1"/>
  <c r="T2514" i="1"/>
  <c r="S2515" i="1"/>
  <c r="AC2519" i="1"/>
  <c r="AE2519" i="1" s="1"/>
  <c r="G2519" i="1"/>
  <c r="AH2534" i="1" l="1"/>
  <c r="J2518" i="1"/>
  <c r="AF2514" i="1"/>
  <c r="P2518" i="1"/>
  <c r="Q2517" i="1"/>
  <c r="O2518" i="1"/>
  <c r="A2537" i="1"/>
  <c r="X2536" i="1"/>
  <c r="K2536" i="1"/>
  <c r="M2521" i="1"/>
  <c r="N2521" i="1" s="1"/>
  <c r="L2522" i="1"/>
  <c r="AJ2536" i="1"/>
  <c r="I2536" i="1"/>
  <c r="H2536" i="1" s="1"/>
  <c r="Z2535" i="1"/>
  <c r="AA2535" i="1" s="1"/>
  <c r="C2536" i="1"/>
  <c r="Y2535" i="1"/>
  <c r="T2515" i="1"/>
  <c r="S2516" i="1"/>
  <c r="F2519" i="1"/>
  <c r="AB2541" i="1"/>
  <c r="AC2520" i="1"/>
  <c r="AE2520" i="1" s="1"/>
  <c r="G2520" i="1"/>
  <c r="AH2535" i="1" l="1"/>
  <c r="AF2515" i="1"/>
  <c r="Q2518" i="1"/>
  <c r="R2518" i="1" s="1"/>
  <c r="J2519" i="1"/>
  <c r="P2519" i="1"/>
  <c r="R2517" i="1"/>
  <c r="O2519" i="1"/>
  <c r="Z2536" i="1"/>
  <c r="AA2536" i="1" s="1"/>
  <c r="AJ2537" i="1"/>
  <c r="Y2536" i="1"/>
  <c r="C2537" i="1"/>
  <c r="I2537" i="1"/>
  <c r="H2537" i="1" s="1"/>
  <c r="F2520" i="1"/>
  <c r="AC2521" i="1"/>
  <c r="AE2521" i="1" s="1"/>
  <c r="G2521" i="1"/>
  <c r="K2537" i="1"/>
  <c r="X2537" i="1"/>
  <c r="A2538" i="1"/>
  <c r="AB2542" i="1"/>
  <c r="T2516" i="1"/>
  <c r="S2517" i="1"/>
  <c r="M2522" i="1"/>
  <c r="N2522" i="1" s="1"/>
  <c r="L2523" i="1"/>
  <c r="AH2536" i="1" l="1"/>
  <c r="P2520" i="1"/>
  <c r="Q2519" i="1"/>
  <c r="R2519" i="1" s="1"/>
  <c r="AF2516" i="1"/>
  <c r="O2520" i="1"/>
  <c r="AC2522" i="1"/>
  <c r="AE2522" i="1" s="1"/>
  <c r="G2522" i="1"/>
  <c r="AB2543" i="1"/>
  <c r="Y2537" i="1"/>
  <c r="AJ2538" i="1"/>
  <c r="I2538" i="1"/>
  <c r="H2538" i="1" s="1"/>
  <c r="Z2537" i="1"/>
  <c r="AA2537" i="1" s="1"/>
  <c r="C2538" i="1"/>
  <c r="J2520" i="1"/>
  <c r="X2538" i="1"/>
  <c r="A2539" i="1"/>
  <c r="K2538" i="1"/>
  <c r="M2523" i="1"/>
  <c r="N2523" i="1" s="1"/>
  <c r="L2524" i="1"/>
  <c r="T2517" i="1"/>
  <c r="S2518" i="1"/>
  <c r="F2521" i="1"/>
  <c r="AH2537" i="1" l="1"/>
  <c r="Q2520" i="1"/>
  <c r="R2520" i="1" s="1"/>
  <c r="J2521" i="1"/>
  <c r="AF2517" i="1"/>
  <c r="P2521" i="1"/>
  <c r="O2521" i="1"/>
  <c r="M2524" i="1"/>
  <c r="N2524" i="1" s="1"/>
  <c r="L2525" i="1"/>
  <c r="AB2544" i="1"/>
  <c r="K2539" i="1"/>
  <c r="A2540" i="1"/>
  <c r="X2539" i="1"/>
  <c r="F2522" i="1"/>
  <c r="AC2523" i="1"/>
  <c r="AE2523" i="1" s="1"/>
  <c r="G2523" i="1"/>
  <c r="T2518" i="1"/>
  <c r="S2519" i="1"/>
  <c r="AJ2539" i="1"/>
  <c r="C2539" i="1"/>
  <c r="Z2538" i="1"/>
  <c r="AA2538" i="1" s="1"/>
  <c r="I2539" i="1"/>
  <c r="H2539" i="1" s="1"/>
  <c r="Y2538" i="1"/>
  <c r="AH2538" i="1" l="1"/>
  <c r="AF2518" i="1"/>
  <c r="P2522" i="1"/>
  <c r="Q2521" i="1"/>
  <c r="J2522" i="1"/>
  <c r="F2523" i="1"/>
  <c r="X2540" i="1"/>
  <c r="A2541" i="1"/>
  <c r="K2540" i="1"/>
  <c r="T2519" i="1"/>
  <c r="S2520" i="1"/>
  <c r="O2522" i="1"/>
  <c r="AB2545" i="1"/>
  <c r="M2525" i="1"/>
  <c r="N2525" i="1" s="1"/>
  <c r="L2526" i="1"/>
  <c r="Z2539" i="1"/>
  <c r="AA2539" i="1" s="1"/>
  <c r="AJ2540" i="1"/>
  <c r="Y2539" i="1"/>
  <c r="I2540" i="1"/>
  <c r="H2540" i="1" s="1"/>
  <c r="C2540" i="1"/>
  <c r="AC2524" i="1"/>
  <c r="AE2524" i="1" s="1"/>
  <c r="G2524" i="1"/>
  <c r="AH2539" i="1" l="1"/>
  <c r="Q2522" i="1"/>
  <c r="R2522" i="1" s="1"/>
  <c r="P2523" i="1"/>
  <c r="AF2519" i="1"/>
  <c r="O2523" i="1"/>
  <c r="R2521" i="1"/>
  <c r="J2523" i="1"/>
  <c r="AC2525" i="1"/>
  <c r="AE2525" i="1" s="1"/>
  <c r="G2525" i="1"/>
  <c r="T2520" i="1"/>
  <c r="S2521" i="1"/>
  <c r="F2524" i="1"/>
  <c r="M2526" i="1"/>
  <c r="N2526" i="1" s="1"/>
  <c r="L2527" i="1"/>
  <c r="AB2546" i="1"/>
  <c r="AJ2541" i="1"/>
  <c r="Y2540" i="1"/>
  <c r="I2541" i="1"/>
  <c r="H2541" i="1" s="1"/>
  <c r="Z2540" i="1"/>
  <c r="AA2540" i="1" s="1"/>
  <c r="C2541" i="1"/>
  <c r="K2541" i="1"/>
  <c r="X2541" i="1"/>
  <c r="A2542" i="1"/>
  <c r="AH2540" i="1" l="1"/>
  <c r="P2524" i="1"/>
  <c r="AF2520" i="1"/>
  <c r="O2524" i="1"/>
  <c r="Q2523" i="1"/>
  <c r="J2524" i="1"/>
  <c r="AC2526" i="1"/>
  <c r="AE2526" i="1" s="1"/>
  <c r="G2526" i="1"/>
  <c r="F2525" i="1"/>
  <c r="J2525" i="1" s="1"/>
  <c r="Y2541" i="1"/>
  <c r="C2542" i="1"/>
  <c r="Z2541" i="1"/>
  <c r="AA2541" i="1" s="1"/>
  <c r="I2542" i="1"/>
  <c r="H2542" i="1" s="1"/>
  <c r="AJ2542" i="1"/>
  <c r="M2527" i="1"/>
  <c r="N2527" i="1" s="1"/>
  <c r="L2528" i="1"/>
  <c r="AB2547" i="1"/>
  <c r="A2543" i="1"/>
  <c r="X2542" i="1"/>
  <c r="K2542" i="1"/>
  <c r="T2521" i="1"/>
  <c r="S2522" i="1"/>
  <c r="AH2541" i="1" l="1"/>
  <c r="AF2521" i="1"/>
  <c r="P2525" i="1"/>
  <c r="P2526" i="1" s="1"/>
  <c r="P2527" i="1" s="1"/>
  <c r="P2528" i="1" s="1"/>
  <c r="Q2524" i="1"/>
  <c r="R2523" i="1"/>
  <c r="O2525" i="1"/>
  <c r="AC2527" i="1"/>
  <c r="AE2527" i="1" s="1"/>
  <c r="G2527" i="1"/>
  <c r="F2526" i="1"/>
  <c r="O2526" i="1" s="1"/>
  <c r="T2522" i="1"/>
  <c r="S2523" i="1"/>
  <c r="AB2548" i="1"/>
  <c r="K2543" i="1"/>
  <c r="A2544" i="1"/>
  <c r="X2543" i="1"/>
  <c r="M2528" i="1"/>
  <c r="N2528" i="1" s="1"/>
  <c r="L2529" i="1"/>
  <c r="AJ2543" i="1"/>
  <c r="Z2542" i="1"/>
  <c r="AA2542" i="1" s="1"/>
  <c r="Y2542" i="1"/>
  <c r="C2543" i="1"/>
  <c r="I2543" i="1"/>
  <c r="H2543" i="1" s="1"/>
  <c r="AH2542" i="1" l="1"/>
  <c r="AF2522" i="1"/>
  <c r="Q2525" i="1"/>
  <c r="Q2526" i="1" s="1"/>
  <c r="Q2527" i="1" s="1"/>
  <c r="Q2528" i="1" s="1"/>
  <c r="R2524" i="1"/>
  <c r="J2526" i="1"/>
  <c r="AC2528" i="1"/>
  <c r="AE2528" i="1" s="1"/>
  <c r="G2528" i="1"/>
  <c r="T2523" i="1"/>
  <c r="S2524" i="1"/>
  <c r="M2529" i="1"/>
  <c r="N2529" i="1" s="1"/>
  <c r="L2530" i="1"/>
  <c r="AB2549" i="1"/>
  <c r="F2527" i="1"/>
  <c r="O2527" i="1" s="1"/>
  <c r="X2544" i="1"/>
  <c r="K2544" i="1"/>
  <c r="A2545" i="1"/>
  <c r="Z2543" i="1"/>
  <c r="AA2543" i="1" s="1"/>
  <c r="I2544" i="1"/>
  <c r="H2544" i="1" s="1"/>
  <c r="Y2543" i="1"/>
  <c r="C2544" i="1"/>
  <c r="AJ2544" i="1"/>
  <c r="R2527" i="1" l="1"/>
  <c r="AH2543" i="1"/>
  <c r="R2526" i="1"/>
  <c r="AF2523" i="1"/>
  <c r="R2525" i="1"/>
  <c r="J2527" i="1"/>
  <c r="X2545" i="1"/>
  <c r="A2546" i="1"/>
  <c r="K2545" i="1"/>
  <c r="AC2529" i="1"/>
  <c r="AE2529" i="1" s="1"/>
  <c r="G2529" i="1"/>
  <c r="F2528" i="1"/>
  <c r="T2524" i="1"/>
  <c r="S2525" i="1"/>
  <c r="AB2550" i="1"/>
  <c r="AJ2545" i="1"/>
  <c r="Z2544" i="1"/>
  <c r="AA2544" i="1" s="1"/>
  <c r="C2545" i="1"/>
  <c r="Y2544" i="1"/>
  <c r="I2545" i="1"/>
  <c r="H2545" i="1" s="1"/>
  <c r="M2530" i="1"/>
  <c r="N2530" i="1" s="1"/>
  <c r="AC2530" i="1" s="1"/>
  <c r="AE2530" i="1" s="1"/>
  <c r="L2531" i="1"/>
  <c r="O2528" i="1" l="1"/>
  <c r="P2529" i="1" s="1"/>
  <c r="AH2544" i="1"/>
  <c r="AF2524" i="1"/>
  <c r="J2528" i="1"/>
  <c r="M2531" i="1"/>
  <c r="N2531" i="1" s="1"/>
  <c r="L2532" i="1"/>
  <c r="G2530" i="1"/>
  <c r="F2529" i="1"/>
  <c r="A2547" i="1"/>
  <c r="K2546" i="1"/>
  <c r="X2546" i="1"/>
  <c r="AB2551" i="1"/>
  <c r="T2525" i="1"/>
  <c r="AF2525" i="1" s="1"/>
  <c r="S2526" i="1"/>
  <c r="Y2545" i="1"/>
  <c r="I2546" i="1"/>
  <c r="H2546" i="1" s="1"/>
  <c r="Z2545" i="1"/>
  <c r="AA2545" i="1" s="1"/>
  <c r="C2546" i="1"/>
  <c r="AJ2546" i="1"/>
  <c r="R2528" i="1" l="1"/>
  <c r="AH2545" i="1"/>
  <c r="J2529" i="1"/>
  <c r="AC2531" i="1"/>
  <c r="AE2531" i="1" s="1"/>
  <c r="G2531" i="1"/>
  <c r="AB2552" i="1"/>
  <c r="F2530" i="1"/>
  <c r="M2532" i="1"/>
  <c r="N2532" i="1" s="1"/>
  <c r="L2533" i="1"/>
  <c r="K2547" i="1"/>
  <c r="X2547" i="1"/>
  <c r="A2548" i="1"/>
  <c r="T2526" i="1"/>
  <c r="AF2526" i="1" s="1"/>
  <c r="S2527" i="1"/>
  <c r="AJ2547" i="1"/>
  <c r="I2547" i="1"/>
  <c r="H2547" i="1" s="1"/>
  <c r="Z2546" i="1"/>
  <c r="AA2546" i="1" s="1"/>
  <c r="C2547" i="1"/>
  <c r="Y2546" i="1"/>
  <c r="O2529" i="1"/>
  <c r="Q2529" i="1"/>
  <c r="P2530" i="1"/>
  <c r="Q2530" i="1" l="1"/>
  <c r="J2530" i="1"/>
  <c r="AH2546" i="1"/>
  <c r="P2531" i="1"/>
  <c r="R2529" i="1"/>
  <c r="T2527" i="1"/>
  <c r="AF2527" i="1" s="1"/>
  <c r="S2528" i="1"/>
  <c r="Z2547" i="1"/>
  <c r="AA2547" i="1" s="1"/>
  <c r="C2548" i="1"/>
  <c r="Y2547" i="1"/>
  <c r="I2548" i="1"/>
  <c r="H2548" i="1" s="1"/>
  <c r="AJ2548" i="1"/>
  <c r="M2533" i="1"/>
  <c r="N2533" i="1" s="1"/>
  <c r="L2534" i="1"/>
  <c r="O2530" i="1"/>
  <c r="F2531" i="1"/>
  <c r="K2548" i="1"/>
  <c r="X2548" i="1"/>
  <c r="A2549" i="1"/>
  <c r="AC2532" i="1"/>
  <c r="AE2532" i="1" s="1"/>
  <c r="G2532" i="1"/>
  <c r="AB2553" i="1"/>
  <c r="J2531" i="1" l="1"/>
  <c r="R2530" i="1"/>
  <c r="AH2547" i="1"/>
  <c r="P2532" i="1"/>
  <c r="Q2531" i="1"/>
  <c r="O2531" i="1"/>
  <c r="F2532" i="1"/>
  <c r="T2528" i="1"/>
  <c r="S2529" i="1"/>
  <c r="AC2533" i="1"/>
  <c r="AE2533" i="1" s="1"/>
  <c r="G2533" i="1"/>
  <c r="AB2554" i="1"/>
  <c r="X2549" i="1"/>
  <c r="A2550" i="1"/>
  <c r="K2549" i="1"/>
  <c r="M2534" i="1"/>
  <c r="N2534" i="1" s="1"/>
  <c r="L2535" i="1"/>
  <c r="AJ2549" i="1"/>
  <c r="Y2548" i="1"/>
  <c r="C2549" i="1"/>
  <c r="I2549" i="1"/>
  <c r="H2549" i="1" s="1"/>
  <c r="Z2548" i="1"/>
  <c r="AA2548" i="1" s="1"/>
  <c r="J2532" i="1" l="1"/>
  <c r="Q2532" i="1"/>
  <c r="P2533" i="1"/>
  <c r="R2531" i="1"/>
  <c r="AH2548" i="1"/>
  <c r="O2532" i="1"/>
  <c r="A2551" i="1"/>
  <c r="X2550" i="1"/>
  <c r="K2550" i="1"/>
  <c r="AF2528" i="1"/>
  <c r="AA2528" i="1"/>
  <c r="Y2549" i="1"/>
  <c r="C2550" i="1"/>
  <c r="Z2549" i="1"/>
  <c r="AA2549" i="1" s="1"/>
  <c r="I2550" i="1"/>
  <c r="H2550" i="1" s="1"/>
  <c r="AJ2550" i="1"/>
  <c r="F2533" i="1"/>
  <c r="AC2534" i="1"/>
  <c r="AE2534" i="1" s="1"/>
  <c r="G2534" i="1"/>
  <c r="M2535" i="1"/>
  <c r="N2535" i="1" s="1"/>
  <c r="L2536" i="1"/>
  <c r="AB2555" i="1"/>
  <c r="T2529" i="1"/>
  <c r="S2530" i="1"/>
  <c r="J2533" i="1" l="1"/>
  <c r="R2532" i="1"/>
  <c r="AH2549" i="1"/>
  <c r="AF2529" i="1"/>
  <c r="Q2533" i="1"/>
  <c r="P2534" i="1"/>
  <c r="O2533" i="1"/>
  <c r="AH2528" i="1"/>
  <c r="AC2535" i="1"/>
  <c r="AE2535" i="1" s="1"/>
  <c r="G2535" i="1"/>
  <c r="AJ2551" i="1"/>
  <c r="Z2550" i="1"/>
  <c r="AA2550" i="1" s="1"/>
  <c r="Y2550" i="1"/>
  <c r="C2551" i="1"/>
  <c r="I2551" i="1"/>
  <c r="H2551" i="1" s="1"/>
  <c r="T2530" i="1"/>
  <c r="S2531" i="1"/>
  <c r="M2536" i="1"/>
  <c r="N2536" i="1" s="1"/>
  <c r="L2537" i="1"/>
  <c r="AB2556" i="1"/>
  <c r="F2534" i="1"/>
  <c r="A2552" i="1"/>
  <c r="X2551" i="1"/>
  <c r="K2551" i="1"/>
  <c r="AH2550" i="1" l="1"/>
  <c r="P2535" i="1"/>
  <c r="J2534" i="1"/>
  <c r="R2533" i="1"/>
  <c r="AF2530" i="1"/>
  <c r="Q2534" i="1"/>
  <c r="O2534" i="1"/>
  <c r="M2537" i="1"/>
  <c r="N2537" i="1" s="1"/>
  <c r="L2538" i="1"/>
  <c r="T2531" i="1"/>
  <c r="S2532" i="1"/>
  <c r="A2553" i="1"/>
  <c r="X2552" i="1"/>
  <c r="K2552" i="1"/>
  <c r="Z2551" i="1"/>
  <c r="AA2551" i="1" s="1"/>
  <c r="AJ2552" i="1"/>
  <c r="Y2551" i="1"/>
  <c r="I2552" i="1"/>
  <c r="H2552" i="1" s="1"/>
  <c r="C2552" i="1"/>
  <c r="AB2557" i="1"/>
  <c r="F2535" i="1"/>
  <c r="AC2536" i="1"/>
  <c r="AE2536" i="1" s="1"/>
  <c r="G2536" i="1"/>
  <c r="Q2535" i="1" l="1"/>
  <c r="J2535" i="1"/>
  <c r="AH2551" i="1"/>
  <c r="P2536" i="1"/>
  <c r="AF2531" i="1"/>
  <c r="R2534" i="1"/>
  <c r="O2535" i="1"/>
  <c r="AB2558" i="1"/>
  <c r="T2532" i="1"/>
  <c r="S2533" i="1"/>
  <c r="AC2537" i="1"/>
  <c r="AE2537" i="1" s="1"/>
  <c r="G2537" i="1"/>
  <c r="AJ2553" i="1"/>
  <c r="I2553" i="1"/>
  <c r="H2553" i="1" s="1"/>
  <c r="Z2552" i="1"/>
  <c r="AA2552" i="1" s="1"/>
  <c r="Y2552" i="1"/>
  <c r="C2553" i="1"/>
  <c r="M2538" i="1"/>
  <c r="N2538" i="1" s="1"/>
  <c r="L2539" i="1"/>
  <c r="F2536" i="1"/>
  <c r="K2553" i="1"/>
  <c r="X2553" i="1"/>
  <c r="A2554" i="1"/>
  <c r="AF2532" i="1" l="1"/>
  <c r="O2536" i="1"/>
  <c r="P2537" i="1"/>
  <c r="AH2552" i="1"/>
  <c r="Q2536" i="1"/>
  <c r="R2535" i="1"/>
  <c r="Y2553" i="1"/>
  <c r="I2554" i="1"/>
  <c r="H2554" i="1" s="1"/>
  <c r="Z2553" i="1"/>
  <c r="AA2553" i="1" s="1"/>
  <c r="C2554" i="1"/>
  <c r="AJ2554" i="1"/>
  <c r="AB2559" i="1"/>
  <c r="AC2538" i="1"/>
  <c r="AE2538" i="1" s="1"/>
  <c r="G2538" i="1"/>
  <c r="T2533" i="1"/>
  <c r="S2534" i="1"/>
  <c r="J2536" i="1"/>
  <c r="M2539" i="1"/>
  <c r="N2539" i="1" s="1"/>
  <c r="L2540" i="1"/>
  <c r="X2554" i="1"/>
  <c r="K2554" i="1"/>
  <c r="A2555" i="1"/>
  <c r="F2537" i="1"/>
  <c r="Q2537" i="1" l="1"/>
  <c r="AH2553" i="1"/>
  <c r="R2536" i="1"/>
  <c r="O2537" i="1"/>
  <c r="P2538" i="1"/>
  <c r="AF2533" i="1"/>
  <c r="J2537" i="1"/>
  <c r="AC2539" i="1"/>
  <c r="AE2539" i="1" s="1"/>
  <c r="G2539" i="1"/>
  <c r="T2534" i="1"/>
  <c r="S2535" i="1"/>
  <c r="M2540" i="1"/>
  <c r="N2540" i="1" s="1"/>
  <c r="L2541" i="1"/>
  <c r="AB2560" i="1"/>
  <c r="I2555" i="1"/>
  <c r="H2555" i="1" s="1"/>
  <c r="C2555" i="1"/>
  <c r="Z2554" i="1"/>
  <c r="AA2554" i="1" s="1"/>
  <c r="AJ2555" i="1"/>
  <c r="Y2554" i="1"/>
  <c r="X2555" i="1"/>
  <c r="A2556" i="1"/>
  <c r="K2555" i="1"/>
  <c r="F2538" i="1"/>
  <c r="J2538" i="1" l="1"/>
  <c r="R2537" i="1"/>
  <c r="P2539" i="1"/>
  <c r="Q2538" i="1"/>
  <c r="AF2534" i="1"/>
  <c r="AH2554" i="1"/>
  <c r="M2541" i="1"/>
  <c r="N2541" i="1" s="1"/>
  <c r="L2542" i="1"/>
  <c r="O2538" i="1"/>
  <c r="A2557" i="1"/>
  <c r="K2556" i="1"/>
  <c r="X2556" i="1"/>
  <c r="AB2561" i="1"/>
  <c r="T2535" i="1"/>
  <c r="S2536" i="1"/>
  <c r="Z2555" i="1"/>
  <c r="AA2555" i="1" s="1"/>
  <c r="AH2555" i="1" s="1"/>
  <c r="C2556" i="1"/>
  <c r="Y2555" i="1"/>
  <c r="I2556" i="1"/>
  <c r="H2556" i="1" s="1"/>
  <c r="AJ2556" i="1"/>
  <c r="AC2540" i="1"/>
  <c r="AE2540" i="1" s="1"/>
  <c r="G2540" i="1"/>
  <c r="F2539" i="1"/>
  <c r="J2539" i="1" l="1"/>
  <c r="Q2539" i="1"/>
  <c r="AF2535" i="1"/>
  <c r="R2538" i="1"/>
  <c r="P2540" i="1"/>
  <c r="O2539" i="1"/>
  <c r="T2536" i="1"/>
  <c r="S2537" i="1"/>
  <c r="K2557" i="1"/>
  <c r="A2558" i="1"/>
  <c r="X2557" i="1"/>
  <c r="F2540" i="1"/>
  <c r="I2557" i="1"/>
  <c r="H2557" i="1" s="1"/>
  <c r="C2557" i="1"/>
  <c r="Y2556" i="1"/>
  <c r="AJ2557" i="1"/>
  <c r="Z2556" i="1"/>
  <c r="AA2556" i="1" s="1"/>
  <c r="AH2556" i="1" s="1"/>
  <c r="AC2541" i="1"/>
  <c r="AE2541" i="1" s="1"/>
  <c r="G2541" i="1"/>
  <c r="AB2562" i="1"/>
  <c r="M2542" i="1"/>
  <c r="N2542" i="1" s="1"/>
  <c r="L2543" i="1"/>
  <c r="R2539" i="1" l="1"/>
  <c r="Q2540" i="1"/>
  <c r="P2541" i="1"/>
  <c r="J2540" i="1"/>
  <c r="AF2536" i="1"/>
  <c r="O2540" i="1"/>
  <c r="AC2542" i="1"/>
  <c r="AE2542" i="1" s="1"/>
  <c r="G2542" i="1"/>
  <c r="T2537" i="1"/>
  <c r="S2538" i="1"/>
  <c r="F2541" i="1"/>
  <c r="Y2557" i="1"/>
  <c r="C2558" i="1"/>
  <c r="Z2557" i="1"/>
  <c r="AA2557" i="1" s="1"/>
  <c r="AH2557" i="1" s="1"/>
  <c r="I2558" i="1"/>
  <c r="H2558" i="1" s="1"/>
  <c r="AJ2558" i="1"/>
  <c r="M2543" i="1"/>
  <c r="N2543" i="1" s="1"/>
  <c r="L2544" i="1"/>
  <c r="X2558" i="1"/>
  <c r="A2559" i="1"/>
  <c r="K2558" i="1"/>
  <c r="AB2563" i="1"/>
  <c r="AF2537" i="1" l="1"/>
  <c r="Q2541" i="1"/>
  <c r="O2541" i="1"/>
  <c r="P2542" i="1"/>
  <c r="R2540" i="1"/>
  <c r="J2541" i="1"/>
  <c r="AB2564" i="1"/>
  <c r="A2560" i="1"/>
  <c r="K2559" i="1"/>
  <c r="X2559" i="1"/>
  <c r="T2538" i="1"/>
  <c r="S2539" i="1"/>
  <c r="F2542" i="1"/>
  <c r="AC2543" i="1"/>
  <c r="AE2543" i="1" s="1"/>
  <c r="G2543" i="1"/>
  <c r="AJ2559" i="1"/>
  <c r="Z2558" i="1"/>
  <c r="AA2558" i="1" s="1"/>
  <c r="AH2558" i="1" s="1"/>
  <c r="Y2558" i="1"/>
  <c r="C2559" i="1"/>
  <c r="I2559" i="1"/>
  <c r="H2559" i="1" s="1"/>
  <c r="M2544" i="1"/>
  <c r="N2544" i="1" s="1"/>
  <c r="L2545" i="1"/>
  <c r="O2542" i="1" l="1"/>
  <c r="AF2538" i="1"/>
  <c r="R2541" i="1"/>
  <c r="Q2542" i="1"/>
  <c r="P2543" i="1"/>
  <c r="J2542" i="1"/>
  <c r="Y2559" i="1"/>
  <c r="AJ2560" i="1"/>
  <c r="C2560" i="1"/>
  <c r="Z2559" i="1"/>
  <c r="I2560" i="1"/>
  <c r="H2560" i="1" s="1"/>
  <c r="AB2565" i="1"/>
  <c r="M2545" i="1"/>
  <c r="N2545" i="1" s="1"/>
  <c r="L2546" i="1"/>
  <c r="F2543" i="1"/>
  <c r="AC2544" i="1"/>
  <c r="AE2544" i="1" s="1"/>
  <c r="G2544" i="1"/>
  <c r="T2539" i="1"/>
  <c r="S2540" i="1"/>
  <c r="K2560" i="1"/>
  <c r="A2561" i="1"/>
  <c r="X2560" i="1"/>
  <c r="AF2539" i="1" l="1"/>
  <c r="P2544" i="1"/>
  <c r="Q2543" i="1"/>
  <c r="J2543" i="1"/>
  <c r="R2542" i="1"/>
  <c r="O2543" i="1"/>
  <c r="T2540" i="1"/>
  <c r="S2541" i="1"/>
  <c r="A2562" i="1"/>
  <c r="X2561" i="1"/>
  <c r="K2561" i="1"/>
  <c r="M2546" i="1"/>
  <c r="N2546" i="1" s="1"/>
  <c r="L2547" i="1"/>
  <c r="Y2560" i="1"/>
  <c r="C2561" i="1"/>
  <c r="I2561" i="1"/>
  <c r="H2561" i="1" s="1"/>
  <c r="Z2560" i="1"/>
  <c r="AA2560" i="1" s="1"/>
  <c r="AH2560" i="1" s="1"/>
  <c r="AJ2561" i="1"/>
  <c r="F2544" i="1"/>
  <c r="AC2545" i="1"/>
  <c r="AE2545" i="1" s="1"/>
  <c r="G2545" i="1"/>
  <c r="AB2566" i="1"/>
  <c r="AF2540" i="1" l="1"/>
  <c r="Q2544" i="1"/>
  <c r="P2545" i="1"/>
  <c r="R2543" i="1"/>
  <c r="O2544" i="1"/>
  <c r="J2544" i="1"/>
  <c r="AC2546" i="1"/>
  <c r="AE2546" i="1" s="1"/>
  <c r="G2546" i="1"/>
  <c r="F2545" i="1"/>
  <c r="M2547" i="1"/>
  <c r="N2547" i="1" s="1"/>
  <c r="L2548" i="1"/>
  <c r="T2541" i="1"/>
  <c r="S2542" i="1"/>
  <c r="I2562" i="1"/>
  <c r="H2562" i="1" s="1"/>
  <c r="Y2561" i="1"/>
  <c r="C2562" i="1"/>
  <c r="Z2561" i="1"/>
  <c r="AA2561" i="1" s="1"/>
  <c r="AH2561" i="1" s="1"/>
  <c r="AJ2562" i="1"/>
  <c r="AB2567" i="1"/>
  <c r="X2562" i="1"/>
  <c r="A2563" i="1"/>
  <c r="K2562" i="1"/>
  <c r="AF2541" i="1" l="1"/>
  <c r="Q2545" i="1"/>
  <c r="P2546" i="1"/>
  <c r="J2545" i="1"/>
  <c r="R2544" i="1"/>
  <c r="O2545" i="1"/>
  <c r="A2564" i="1"/>
  <c r="X2563" i="1"/>
  <c r="K2563" i="1"/>
  <c r="T2542" i="1"/>
  <c r="S2543" i="1"/>
  <c r="AC2547" i="1"/>
  <c r="AE2547" i="1" s="1"/>
  <c r="G2547" i="1"/>
  <c r="F2546" i="1"/>
  <c r="I2563" i="1"/>
  <c r="H2563" i="1" s="1"/>
  <c r="C2563" i="1"/>
  <c r="Y2562" i="1"/>
  <c r="AJ2563" i="1"/>
  <c r="Z2562" i="1"/>
  <c r="AA2562" i="1" s="1"/>
  <c r="AH2562" i="1" s="1"/>
  <c r="AB2568" i="1"/>
  <c r="M2548" i="1"/>
  <c r="N2548" i="1" s="1"/>
  <c r="L2549" i="1"/>
  <c r="R2545" i="1" l="1"/>
  <c r="O2546" i="1"/>
  <c r="Q2546" i="1"/>
  <c r="P2547" i="1"/>
  <c r="AF2542" i="1"/>
  <c r="J2546" i="1"/>
  <c r="AJ2564" i="1"/>
  <c r="Y2563" i="1"/>
  <c r="C2564" i="1"/>
  <c r="Z2563" i="1"/>
  <c r="AA2563" i="1" s="1"/>
  <c r="AH2563" i="1" s="1"/>
  <c r="I2564" i="1"/>
  <c r="H2564" i="1" s="1"/>
  <c r="AC2548" i="1"/>
  <c r="AE2548" i="1" s="1"/>
  <c r="G2548" i="1"/>
  <c r="K2564" i="1"/>
  <c r="X2564" i="1"/>
  <c r="A2565" i="1"/>
  <c r="M2549" i="1"/>
  <c r="N2549" i="1" s="1"/>
  <c r="L2550" i="1"/>
  <c r="AB2569" i="1"/>
  <c r="F2547" i="1"/>
  <c r="T2543" i="1"/>
  <c r="S2544" i="1"/>
  <c r="AF2543" i="1" l="1"/>
  <c r="J2547" i="1"/>
  <c r="P2548" i="1"/>
  <c r="R2546" i="1"/>
  <c r="Q2547" i="1"/>
  <c r="O2547" i="1"/>
  <c r="K2565" i="1"/>
  <c r="X2565" i="1"/>
  <c r="A2566" i="1"/>
  <c r="F2548" i="1"/>
  <c r="AC2549" i="1"/>
  <c r="AE2549" i="1" s="1"/>
  <c r="G2549" i="1"/>
  <c r="I2565" i="1"/>
  <c r="H2565" i="1" s="1"/>
  <c r="Z2564" i="1"/>
  <c r="AA2564" i="1" s="1"/>
  <c r="AH2564" i="1" s="1"/>
  <c r="C2565" i="1"/>
  <c r="AJ2565" i="1"/>
  <c r="Y2564" i="1"/>
  <c r="AB2570" i="1"/>
  <c r="M2550" i="1"/>
  <c r="N2550" i="1" s="1"/>
  <c r="L2551" i="1"/>
  <c r="T2544" i="1"/>
  <c r="S2545" i="1"/>
  <c r="R2547" i="1" l="1"/>
  <c r="J2548" i="1"/>
  <c r="AF2544" i="1"/>
  <c r="P2549" i="1"/>
  <c r="Q2548" i="1"/>
  <c r="O2548" i="1"/>
  <c r="Y2565" i="1"/>
  <c r="AJ2566" i="1"/>
  <c r="Z2565" i="1"/>
  <c r="AA2565" i="1" s="1"/>
  <c r="AH2565" i="1" s="1"/>
  <c r="I2566" i="1"/>
  <c r="H2566" i="1" s="1"/>
  <c r="C2566" i="1"/>
  <c r="AC2550" i="1"/>
  <c r="AE2550" i="1" s="1"/>
  <c r="G2550" i="1"/>
  <c r="M2551" i="1"/>
  <c r="N2551" i="1" s="1"/>
  <c r="L2552" i="1"/>
  <c r="F2549" i="1"/>
  <c r="K2566" i="1"/>
  <c r="X2566" i="1"/>
  <c r="A2567" i="1"/>
  <c r="AB2571" i="1"/>
  <c r="T2545" i="1"/>
  <c r="S2546" i="1"/>
  <c r="Q2549" i="1" l="1"/>
  <c r="R2548" i="1"/>
  <c r="AF2545" i="1"/>
  <c r="P2550" i="1"/>
  <c r="O2549" i="1"/>
  <c r="K2567" i="1"/>
  <c r="X2567" i="1"/>
  <c r="A2568" i="1"/>
  <c r="T2546" i="1"/>
  <c r="S2547" i="1"/>
  <c r="J2549" i="1"/>
  <c r="F2550" i="1"/>
  <c r="AC2551" i="1"/>
  <c r="AE2551" i="1" s="1"/>
  <c r="G2551" i="1"/>
  <c r="AB2572" i="1"/>
  <c r="Z2566" i="1"/>
  <c r="AA2566" i="1" s="1"/>
  <c r="AH2566" i="1" s="1"/>
  <c r="I2567" i="1"/>
  <c r="H2567" i="1" s="1"/>
  <c r="Y2566" i="1"/>
  <c r="C2567" i="1"/>
  <c r="AJ2567" i="1"/>
  <c r="M2552" i="1"/>
  <c r="N2552" i="1" s="1"/>
  <c r="L2553" i="1"/>
  <c r="R2549" i="1" l="1"/>
  <c r="P2551" i="1"/>
  <c r="J2550" i="1"/>
  <c r="AF2546" i="1"/>
  <c r="Q2550" i="1"/>
  <c r="O2550" i="1"/>
  <c r="M2553" i="1"/>
  <c r="N2553" i="1" s="1"/>
  <c r="L2554" i="1"/>
  <c r="AB2573" i="1"/>
  <c r="X2568" i="1"/>
  <c r="K2568" i="1"/>
  <c r="A2569" i="1"/>
  <c r="T2547" i="1"/>
  <c r="S2548" i="1"/>
  <c r="Y2567" i="1"/>
  <c r="AJ2568" i="1"/>
  <c r="Z2567" i="1"/>
  <c r="AA2567" i="1" s="1"/>
  <c r="AH2567" i="1" s="1"/>
  <c r="I2568" i="1"/>
  <c r="H2568" i="1" s="1"/>
  <c r="C2568" i="1"/>
  <c r="AC2552" i="1"/>
  <c r="AE2552" i="1" s="1"/>
  <c r="G2552" i="1"/>
  <c r="F2551" i="1"/>
  <c r="P2552" i="1" l="1"/>
  <c r="R2550" i="1"/>
  <c r="O2551" i="1"/>
  <c r="Q2551" i="1"/>
  <c r="AF2547" i="1"/>
  <c r="J2551" i="1"/>
  <c r="X2569" i="1"/>
  <c r="K2569" i="1"/>
  <c r="A2570" i="1"/>
  <c r="AB2574" i="1"/>
  <c r="M2554" i="1"/>
  <c r="N2554" i="1" s="1"/>
  <c r="L2555" i="1"/>
  <c r="F2552" i="1"/>
  <c r="T2548" i="1"/>
  <c r="S2549" i="1"/>
  <c r="Y2568" i="1"/>
  <c r="C2569" i="1"/>
  <c r="I2569" i="1"/>
  <c r="H2569" i="1" s="1"/>
  <c r="AJ2569" i="1"/>
  <c r="Z2568" i="1"/>
  <c r="AA2568" i="1" s="1"/>
  <c r="AH2568" i="1" s="1"/>
  <c r="AC2553" i="1"/>
  <c r="AE2553" i="1" s="1"/>
  <c r="G2553" i="1"/>
  <c r="AF2548" i="1" l="1"/>
  <c r="Q2552" i="1"/>
  <c r="J2552" i="1"/>
  <c r="R2551" i="1"/>
  <c r="P2553" i="1"/>
  <c r="F2553" i="1"/>
  <c r="T2549" i="1"/>
  <c r="S2550" i="1"/>
  <c r="X2570" i="1"/>
  <c r="K2570" i="1"/>
  <c r="A2571" i="1"/>
  <c r="AC2554" i="1"/>
  <c r="AE2554" i="1" s="1"/>
  <c r="G2554" i="1"/>
  <c r="O2552" i="1"/>
  <c r="M2555" i="1"/>
  <c r="N2555" i="1" s="1"/>
  <c r="L2556" i="1"/>
  <c r="AB2575" i="1"/>
  <c r="Y2569" i="1"/>
  <c r="AJ2570" i="1"/>
  <c r="I2570" i="1"/>
  <c r="H2570" i="1" s="1"/>
  <c r="C2570" i="1"/>
  <c r="Z2569" i="1"/>
  <c r="AA2569" i="1" s="1"/>
  <c r="AH2569" i="1" s="1"/>
  <c r="J2553" i="1" l="1"/>
  <c r="Q2553" i="1"/>
  <c r="R2552" i="1"/>
  <c r="AF2549" i="1"/>
  <c r="P2554" i="1"/>
  <c r="AC2555" i="1"/>
  <c r="AE2555" i="1" s="1"/>
  <c r="G2555" i="1"/>
  <c r="Y2570" i="1"/>
  <c r="AJ2571" i="1"/>
  <c r="I2571" i="1"/>
  <c r="H2571" i="1" s="1"/>
  <c r="Z2570" i="1"/>
  <c r="AA2570" i="1" s="1"/>
  <c r="AH2570" i="1" s="1"/>
  <c r="C2571" i="1"/>
  <c r="O2553" i="1"/>
  <c r="M2556" i="1"/>
  <c r="N2556" i="1" s="1"/>
  <c r="L2557" i="1"/>
  <c r="T2550" i="1"/>
  <c r="S2551" i="1"/>
  <c r="F2554" i="1"/>
  <c r="X2571" i="1"/>
  <c r="K2571" i="1"/>
  <c r="A2572" i="1"/>
  <c r="AB2576" i="1"/>
  <c r="P2555" i="1" l="1"/>
  <c r="P2556" i="1" s="1"/>
  <c r="P2557" i="1" s="1"/>
  <c r="J2554" i="1"/>
  <c r="Q2554" i="1"/>
  <c r="AF2550" i="1"/>
  <c r="R2553" i="1"/>
  <c r="O2554" i="1"/>
  <c r="M2557" i="1"/>
  <c r="N2557" i="1" s="1"/>
  <c r="L2558" i="1"/>
  <c r="F2555" i="1"/>
  <c r="O2555" i="1" s="1"/>
  <c r="AJ2572" i="1"/>
  <c r="Z2571" i="1"/>
  <c r="AA2571" i="1" s="1"/>
  <c r="AH2571" i="1" s="1"/>
  <c r="I2572" i="1"/>
  <c r="H2572" i="1" s="1"/>
  <c r="C2572" i="1"/>
  <c r="Y2571" i="1"/>
  <c r="X2572" i="1"/>
  <c r="K2572" i="1"/>
  <c r="A2573" i="1"/>
  <c r="AB2577" i="1"/>
  <c r="T2551" i="1"/>
  <c r="S2552" i="1"/>
  <c r="AC2556" i="1"/>
  <c r="AE2556" i="1" s="1"/>
  <c r="G2556" i="1"/>
  <c r="AF2551" i="1" l="1"/>
  <c r="R2554" i="1"/>
  <c r="Q2555" i="1"/>
  <c r="Q2556" i="1" s="1"/>
  <c r="Q2557" i="1" s="1"/>
  <c r="Q2558" i="1" s="1"/>
  <c r="F2556" i="1"/>
  <c r="J2556" i="1" s="1"/>
  <c r="AJ2573" i="1"/>
  <c r="Y2572" i="1"/>
  <c r="C2573" i="1"/>
  <c r="Z2572" i="1"/>
  <c r="AA2572" i="1" s="1"/>
  <c r="AH2572" i="1" s="1"/>
  <c r="I2573" i="1"/>
  <c r="H2573" i="1" s="1"/>
  <c r="M2558" i="1"/>
  <c r="N2558" i="1" s="1"/>
  <c r="P2558" i="1"/>
  <c r="L2559" i="1"/>
  <c r="J2555" i="1"/>
  <c r="AB2578" i="1"/>
  <c r="T2552" i="1"/>
  <c r="S2553" i="1"/>
  <c r="X2573" i="1"/>
  <c r="K2573" i="1"/>
  <c r="A2574" i="1"/>
  <c r="AC2557" i="1"/>
  <c r="AE2557" i="1" s="1"/>
  <c r="G2557" i="1"/>
  <c r="R2555" i="1" l="1"/>
  <c r="AF2552" i="1"/>
  <c r="O2556" i="1"/>
  <c r="R2556" i="1" s="1"/>
  <c r="AC2558" i="1"/>
  <c r="AE2558" i="1" s="1"/>
  <c r="G2558" i="1"/>
  <c r="T2553" i="1"/>
  <c r="S2554" i="1"/>
  <c r="F2557" i="1"/>
  <c r="O2557" i="1" s="1"/>
  <c r="R2557" i="1" s="1"/>
  <c r="X2574" i="1"/>
  <c r="K2574" i="1"/>
  <c r="A2575" i="1"/>
  <c r="Z2573" i="1"/>
  <c r="AA2573" i="1" s="1"/>
  <c r="AH2573" i="1" s="1"/>
  <c r="I2574" i="1"/>
  <c r="H2574" i="1" s="1"/>
  <c r="C2574" i="1"/>
  <c r="Y2573" i="1"/>
  <c r="AJ2574" i="1"/>
  <c r="AB2579" i="1"/>
  <c r="M2559" i="1"/>
  <c r="N2559" i="1" s="1"/>
  <c r="P2559" i="1"/>
  <c r="Q2559" i="1"/>
  <c r="L2560" i="1"/>
  <c r="AF2553" i="1" l="1"/>
  <c r="J2557" i="1"/>
  <c r="AB2580" i="1"/>
  <c r="Z2574" i="1"/>
  <c r="AA2574" i="1" s="1"/>
  <c r="AH2574" i="1" s="1"/>
  <c r="Y2574" i="1"/>
  <c r="AJ2575" i="1"/>
  <c r="I2575" i="1"/>
  <c r="H2575" i="1" s="1"/>
  <c r="C2575" i="1"/>
  <c r="T2554" i="1"/>
  <c r="S2555" i="1"/>
  <c r="AC2559" i="1"/>
  <c r="AE2559" i="1" s="1"/>
  <c r="G2559" i="1"/>
  <c r="X2575" i="1"/>
  <c r="A2576" i="1"/>
  <c r="K2575" i="1"/>
  <c r="F2558" i="1"/>
  <c r="O2558" i="1" s="1"/>
  <c r="R2558" i="1" s="1"/>
  <c r="M2560" i="1"/>
  <c r="N2560" i="1" s="1"/>
  <c r="L2561" i="1"/>
  <c r="AF2554" i="1" l="1"/>
  <c r="J2558" i="1"/>
  <c r="G2560" i="1"/>
  <c r="AC2560" i="1"/>
  <c r="AE2560" i="1" s="1"/>
  <c r="F2559" i="1"/>
  <c r="J2559" i="1" s="1"/>
  <c r="M2561" i="1"/>
  <c r="N2561" i="1" s="1"/>
  <c r="L2562" i="1"/>
  <c r="A2577" i="1"/>
  <c r="K2576" i="1"/>
  <c r="X2576" i="1"/>
  <c r="T2555" i="1"/>
  <c r="AF2555" i="1" s="1"/>
  <c r="S2556" i="1"/>
  <c r="AB2581" i="1"/>
  <c r="AJ2576" i="1"/>
  <c r="Z2575" i="1"/>
  <c r="AA2575" i="1" s="1"/>
  <c r="AH2575" i="1" s="1"/>
  <c r="Y2575" i="1"/>
  <c r="I2576" i="1"/>
  <c r="H2576" i="1" s="1"/>
  <c r="C2576" i="1"/>
  <c r="O2559" i="1" l="1"/>
  <c r="R2559" i="1" s="1"/>
  <c r="T2556" i="1"/>
  <c r="AF2556" i="1" s="1"/>
  <c r="S2557" i="1"/>
  <c r="A2578" i="1"/>
  <c r="X2577" i="1"/>
  <c r="K2577" i="1"/>
  <c r="G2561" i="1"/>
  <c r="AC2561" i="1"/>
  <c r="AE2561" i="1" s="1"/>
  <c r="Y2576" i="1"/>
  <c r="C2577" i="1"/>
  <c r="Z2576" i="1"/>
  <c r="AA2576" i="1" s="1"/>
  <c r="AH2576" i="1" s="1"/>
  <c r="I2577" i="1"/>
  <c r="H2577" i="1" s="1"/>
  <c r="AJ2577" i="1"/>
  <c r="M2562" i="1"/>
  <c r="N2562" i="1" s="1"/>
  <c r="L2563" i="1"/>
  <c r="AB2582" i="1"/>
  <c r="F2560" i="1"/>
  <c r="J2560" i="1" s="1"/>
  <c r="P2560" i="1" l="1"/>
  <c r="P2561" i="1" s="1"/>
  <c r="P2562" i="1" s="1"/>
  <c r="P2563" i="1" s="1"/>
  <c r="M2563" i="1"/>
  <c r="N2563" i="1" s="1"/>
  <c r="L2564" i="1"/>
  <c r="F2561" i="1"/>
  <c r="O2561" i="1" s="1"/>
  <c r="K2578" i="1"/>
  <c r="A2579" i="1"/>
  <c r="X2578" i="1"/>
  <c r="O2560" i="1"/>
  <c r="AB2583" i="1"/>
  <c r="T2557" i="1"/>
  <c r="AF2557" i="1" s="1"/>
  <c r="S2558" i="1"/>
  <c r="C2578" i="1"/>
  <c r="I2578" i="1"/>
  <c r="H2578" i="1" s="1"/>
  <c r="Z2577" i="1"/>
  <c r="AA2577" i="1" s="1"/>
  <c r="AH2577" i="1" s="1"/>
  <c r="Y2577" i="1"/>
  <c r="AJ2578" i="1"/>
  <c r="G2562" i="1"/>
  <c r="AC2562" i="1"/>
  <c r="AE2562" i="1" s="1"/>
  <c r="Q2560" i="1" l="1"/>
  <c r="Q2561" i="1" s="1"/>
  <c r="Q2562" i="1" s="1"/>
  <c r="Q2563" i="1" s="1"/>
  <c r="Q2564" i="1" s="1"/>
  <c r="J2561" i="1"/>
  <c r="AB2584" i="1"/>
  <c r="F2562" i="1"/>
  <c r="J2562" i="1" s="1"/>
  <c r="T2558" i="1"/>
  <c r="AF2558" i="1" s="1"/>
  <c r="S2559" i="1"/>
  <c r="Y2578" i="1"/>
  <c r="AJ2579" i="1"/>
  <c r="C2579" i="1"/>
  <c r="Z2578" i="1"/>
  <c r="AA2578" i="1" s="1"/>
  <c r="AH2578" i="1" s="1"/>
  <c r="I2579" i="1"/>
  <c r="H2579" i="1" s="1"/>
  <c r="G2563" i="1"/>
  <c r="AC2563" i="1"/>
  <c r="AE2563" i="1" s="1"/>
  <c r="X2579" i="1"/>
  <c r="A2580" i="1"/>
  <c r="K2579" i="1"/>
  <c r="M2564" i="1"/>
  <c r="N2564" i="1" s="1"/>
  <c r="P2564" i="1"/>
  <c r="L2565" i="1"/>
  <c r="R2561" i="1" l="1"/>
  <c r="R2560" i="1"/>
  <c r="O2562" i="1"/>
  <c r="R2562" i="1" s="1"/>
  <c r="T2559" i="1"/>
  <c r="S2560" i="1"/>
  <c r="AJ2580" i="1"/>
  <c r="Z2579" i="1"/>
  <c r="AA2579" i="1" s="1"/>
  <c r="AH2579" i="1" s="1"/>
  <c r="C2580" i="1"/>
  <c r="Y2579" i="1"/>
  <c r="I2580" i="1"/>
  <c r="H2580" i="1" s="1"/>
  <c r="G2564" i="1"/>
  <c r="AC2564" i="1"/>
  <c r="AE2564" i="1" s="1"/>
  <c r="M2565" i="1"/>
  <c r="N2565" i="1" s="1"/>
  <c r="P2565" i="1"/>
  <c r="Q2565" i="1"/>
  <c r="L2566" i="1"/>
  <c r="AB2585" i="1"/>
  <c r="K2580" i="1"/>
  <c r="A2581" i="1"/>
  <c r="X2580" i="1"/>
  <c r="F2563" i="1"/>
  <c r="O2563" i="1" s="1"/>
  <c r="R2563" i="1" s="1"/>
  <c r="J2563" i="1" l="1"/>
  <c r="AJ2581" i="1"/>
  <c r="Y2580" i="1"/>
  <c r="C2581" i="1"/>
  <c r="Z2580" i="1"/>
  <c r="AA2580" i="1" s="1"/>
  <c r="AH2580" i="1" s="1"/>
  <c r="I2581" i="1"/>
  <c r="H2581" i="1" s="1"/>
  <c r="M2566" i="1"/>
  <c r="N2566" i="1" s="1"/>
  <c r="P2566" i="1"/>
  <c r="Q2566" i="1"/>
  <c r="L2567" i="1"/>
  <c r="T2560" i="1"/>
  <c r="AF2560" i="1" s="1"/>
  <c r="S2561" i="1"/>
  <c r="X2581" i="1"/>
  <c r="K2581" i="1"/>
  <c r="A2582" i="1"/>
  <c r="F2564" i="1"/>
  <c r="J2564" i="1" s="1"/>
  <c r="AF2559" i="1"/>
  <c r="AA2559" i="1"/>
  <c r="AB2586" i="1"/>
  <c r="G2565" i="1"/>
  <c r="AC2565" i="1"/>
  <c r="AE2565" i="1" s="1"/>
  <c r="O2564" i="1" l="1"/>
  <c r="R2564" i="1" s="1"/>
  <c r="AH2559" i="1"/>
  <c r="G2566" i="1"/>
  <c r="AC2566" i="1"/>
  <c r="AE2566" i="1" s="1"/>
  <c r="F2565" i="1"/>
  <c r="J2565" i="1" s="1"/>
  <c r="T2561" i="1"/>
  <c r="AF2561" i="1" s="1"/>
  <c r="S2562" i="1"/>
  <c r="M2567" i="1"/>
  <c r="N2567" i="1" s="1"/>
  <c r="P2567" i="1"/>
  <c r="Q2567" i="1"/>
  <c r="L2568" i="1"/>
  <c r="X2582" i="1"/>
  <c r="A2583" i="1"/>
  <c r="K2582" i="1"/>
  <c r="AB2587" i="1"/>
  <c r="Z2581" i="1"/>
  <c r="AA2581" i="1" s="1"/>
  <c r="AH2581" i="1" s="1"/>
  <c r="AJ2582" i="1"/>
  <c r="Y2581" i="1"/>
  <c r="I2582" i="1"/>
  <c r="H2582" i="1" s="1"/>
  <c r="C2582" i="1"/>
  <c r="O2565" i="1" l="1"/>
  <c r="R2565" i="1" s="1"/>
  <c r="Z2582" i="1"/>
  <c r="AA2582" i="1" s="1"/>
  <c r="AH2582" i="1" s="1"/>
  <c r="C2583" i="1"/>
  <c r="Y2582" i="1"/>
  <c r="I2583" i="1"/>
  <c r="H2583" i="1" s="1"/>
  <c r="AJ2583" i="1"/>
  <c r="AB2588" i="1"/>
  <c r="M2568" i="1"/>
  <c r="N2568" i="1" s="1"/>
  <c r="P2568" i="1"/>
  <c r="Q2568" i="1"/>
  <c r="L2569" i="1"/>
  <c r="T2562" i="1"/>
  <c r="AF2562" i="1" s="1"/>
  <c r="S2563" i="1"/>
  <c r="A2584" i="1"/>
  <c r="X2583" i="1"/>
  <c r="K2583" i="1"/>
  <c r="G2567" i="1"/>
  <c r="AC2567" i="1"/>
  <c r="AE2567" i="1" s="1"/>
  <c r="F2566" i="1"/>
  <c r="O2566" i="1" s="1"/>
  <c r="R2566" i="1" s="1"/>
  <c r="J2566" i="1" l="1"/>
  <c r="T2563" i="1"/>
  <c r="AF2563" i="1" s="1"/>
  <c r="S2564" i="1"/>
  <c r="M2569" i="1"/>
  <c r="N2569" i="1" s="1"/>
  <c r="P2569" i="1"/>
  <c r="Q2569" i="1"/>
  <c r="L2570" i="1"/>
  <c r="C2584" i="1"/>
  <c r="I2584" i="1"/>
  <c r="H2584" i="1" s="1"/>
  <c r="Z2583" i="1"/>
  <c r="AA2583" i="1" s="1"/>
  <c r="AH2583" i="1" s="1"/>
  <c r="AJ2584" i="1"/>
  <c r="Y2583" i="1"/>
  <c r="AB2589" i="1"/>
  <c r="G2568" i="1"/>
  <c r="AC2568" i="1"/>
  <c r="AE2568" i="1" s="1"/>
  <c r="F2567" i="1"/>
  <c r="O2567" i="1" s="1"/>
  <c r="R2567" i="1" s="1"/>
  <c r="K2584" i="1"/>
  <c r="X2584" i="1"/>
  <c r="A2585" i="1"/>
  <c r="M2570" i="1" l="1"/>
  <c r="N2570" i="1" s="1"/>
  <c r="P2570" i="1"/>
  <c r="Q2570" i="1"/>
  <c r="L2571" i="1"/>
  <c r="X2585" i="1"/>
  <c r="A2586" i="1"/>
  <c r="K2585" i="1"/>
  <c r="J2567" i="1"/>
  <c r="AB2590" i="1"/>
  <c r="T2564" i="1"/>
  <c r="AF2564" i="1" s="1"/>
  <c r="S2565" i="1"/>
  <c r="F2568" i="1"/>
  <c r="J2568" i="1" s="1"/>
  <c r="Y2584" i="1"/>
  <c r="AJ2585" i="1"/>
  <c r="Z2584" i="1"/>
  <c r="AA2584" i="1" s="1"/>
  <c r="AH2584" i="1" s="1"/>
  <c r="I2585" i="1"/>
  <c r="H2585" i="1" s="1"/>
  <c r="C2585" i="1"/>
  <c r="AC2569" i="1"/>
  <c r="AE2569" i="1" s="1"/>
  <c r="G2569" i="1"/>
  <c r="O2568" i="1" l="1"/>
  <c r="R2568" i="1" s="1"/>
  <c r="M2571" i="1"/>
  <c r="N2571" i="1" s="1"/>
  <c r="P2571" i="1"/>
  <c r="Q2571" i="1"/>
  <c r="L2572" i="1"/>
  <c r="AB2591" i="1"/>
  <c r="K2586" i="1"/>
  <c r="X2586" i="1"/>
  <c r="A2587" i="1"/>
  <c r="AJ2586" i="1"/>
  <c r="C2586" i="1"/>
  <c r="Z2585" i="1"/>
  <c r="AA2585" i="1" s="1"/>
  <c r="AH2585" i="1" s="1"/>
  <c r="I2586" i="1"/>
  <c r="H2586" i="1" s="1"/>
  <c r="Y2585" i="1"/>
  <c r="F2569" i="1"/>
  <c r="O2569" i="1" s="1"/>
  <c r="R2569" i="1" s="1"/>
  <c r="T2565" i="1"/>
  <c r="AF2565" i="1" s="1"/>
  <c r="S2566" i="1"/>
  <c r="AC2570" i="1"/>
  <c r="AE2570" i="1" s="1"/>
  <c r="G2570" i="1"/>
  <c r="J2569" i="1" l="1"/>
  <c r="AC2571" i="1"/>
  <c r="AE2571" i="1" s="1"/>
  <c r="G2571" i="1"/>
  <c r="F2570" i="1"/>
  <c r="J2570" i="1" s="1"/>
  <c r="X2587" i="1"/>
  <c r="A2588" i="1"/>
  <c r="K2587" i="1"/>
  <c r="AB2592" i="1"/>
  <c r="M2572" i="1"/>
  <c r="N2572" i="1" s="1"/>
  <c r="P2572" i="1"/>
  <c r="Q2572" i="1"/>
  <c r="L2573" i="1"/>
  <c r="T2566" i="1"/>
  <c r="AF2566" i="1" s="1"/>
  <c r="S2567" i="1"/>
  <c r="Z2586" i="1"/>
  <c r="AA2586" i="1" s="1"/>
  <c r="AH2586" i="1" s="1"/>
  <c r="Y2586" i="1"/>
  <c r="AJ2587" i="1"/>
  <c r="I2587" i="1"/>
  <c r="H2587" i="1" s="1"/>
  <c r="C2587" i="1"/>
  <c r="O2570" i="1" l="1"/>
  <c r="R2570" i="1" s="1"/>
  <c r="M2573" i="1"/>
  <c r="N2573" i="1" s="1"/>
  <c r="P2573" i="1"/>
  <c r="Q2573" i="1"/>
  <c r="L2574" i="1"/>
  <c r="T2567" i="1"/>
  <c r="AF2567" i="1" s="1"/>
  <c r="S2568" i="1"/>
  <c r="AB2593" i="1"/>
  <c r="AJ2588" i="1"/>
  <c r="Y2587" i="1"/>
  <c r="I2588" i="1"/>
  <c r="H2588" i="1" s="1"/>
  <c r="C2588" i="1"/>
  <c r="Z2587" i="1"/>
  <c r="AA2587" i="1" s="1"/>
  <c r="AH2587" i="1" s="1"/>
  <c r="F2571" i="1"/>
  <c r="O2571" i="1" s="1"/>
  <c r="R2571" i="1" s="1"/>
  <c r="AC2572" i="1"/>
  <c r="AE2572" i="1" s="1"/>
  <c r="G2572" i="1"/>
  <c r="K2588" i="1"/>
  <c r="X2588" i="1"/>
  <c r="A2589" i="1"/>
  <c r="J2571" i="1" l="1"/>
  <c r="M2574" i="1"/>
  <c r="N2574" i="1" s="1"/>
  <c r="P2574" i="1"/>
  <c r="Q2574" i="1"/>
  <c r="L2575" i="1"/>
  <c r="X2589" i="1"/>
  <c r="A2590" i="1"/>
  <c r="K2589" i="1"/>
  <c r="F2572" i="1"/>
  <c r="J2572" i="1" s="1"/>
  <c r="Y2588" i="1"/>
  <c r="AJ2589" i="1"/>
  <c r="Z2588" i="1"/>
  <c r="AA2588" i="1" s="1"/>
  <c r="AH2588" i="1" s="1"/>
  <c r="I2589" i="1"/>
  <c r="H2589" i="1" s="1"/>
  <c r="C2589" i="1"/>
  <c r="AB2594" i="1"/>
  <c r="T2568" i="1"/>
  <c r="AF2568" i="1" s="1"/>
  <c r="S2569" i="1"/>
  <c r="AC2573" i="1"/>
  <c r="AE2573" i="1" s="1"/>
  <c r="G2573" i="1"/>
  <c r="O2572" i="1" l="1"/>
  <c r="R2572" i="1" s="1"/>
  <c r="AJ2590" i="1"/>
  <c r="Z2589" i="1"/>
  <c r="AA2589" i="1" s="1"/>
  <c r="AH2589" i="1" s="1"/>
  <c r="I2590" i="1"/>
  <c r="H2590" i="1" s="1"/>
  <c r="Y2589" i="1"/>
  <c r="C2590" i="1"/>
  <c r="T2569" i="1"/>
  <c r="AF2569" i="1" s="1"/>
  <c r="S2570" i="1"/>
  <c r="AB2595" i="1"/>
  <c r="K2590" i="1"/>
  <c r="X2590" i="1"/>
  <c r="A2591" i="1"/>
  <c r="M2575" i="1"/>
  <c r="N2575" i="1" s="1"/>
  <c r="P2575" i="1"/>
  <c r="Q2575" i="1"/>
  <c r="L2576" i="1"/>
  <c r="F2573" i="1"/>
  <c r="J2573" i="1" s="1"/>
  <c r="AC2574" i="1"/>
  <c r="AE2574" i="1" s="1"/>
  <c r="G2574" i="1"/>
  <c r="O2573" i="1" l="1"/>
  <c r="R2573" i="1" s="1"/>
  <c r="Y2590" i="1"/>
  <c r="C2591" i="1"/>
  <c r="I2591" i="1"/>
  <c r="H2591" i="1" s="1"/>
  <c r="Z2590" i="1"/>
  <c r="AA2590" i="1" s="1"/>
  <c r="AH2590" i="1" s="1"/>
  <c r="AJ2591" i="1"/>
  <c r="AB2596" i="1"/>
  <c r="F2574" i="1"/>
  <c r="J2574" i="1" s="1"/>
  <c r="AC2575" i="1"/>
  <c r="AE2575" i="1" s="1"/>
  <c r="G2575" i="1"/>
  <c r="T2570" i="1"/>
  <c r="AF2570" i="1" s="1"/>
  <c r="S2571" i="1"/>
  <c r="M2576" i="1"/>
  <c r="N2576" i="1" s="1"/>
  <c r="P2576" i="1"/>
  <c r="Q2576" i="1"/>
  <c r="L2577" i="1"/>
  <c r="X2591" i="1"/>
  <c r="K2591" i="1"/>
  <c r="A2592" i="1"/>
  <c r="O2574" i="1" l="1"/>
  <c r="R2574" i="1" s="1"/>
  <c r="I2592" i="1"/>
  <c r="H2592" i="1" s="1"/>
  <c r="AJ2592" i="1"/>
  <c r="C2592" i="1"/>
  <c r="Y2591" i="1"/>
  <c r="D2586" i="1" s="1"/>
  <c r="Z2591" i="1"/>
  <c r="T2571" i="1"/>
  <c r="AF2571" i="1" s="1"/>
  <c r="S2572" i="1"/>
  <c r="M2577" i="1"/>
  <c r="N2577" i="1" s="1"/>
  <c r="P2577" i="1"/>
  <c r="Q2577" i="1"/>
  <c r="L2578" i="1"/>
  <c r="X2592" i="1"/>
  <c r="K2592" i="1"/>
  <c r="A2593" i="1"/>
  <c r="D2588" i="1"/>
  <c r="AC2576" i="1"/>
  <c r="AE2576" i="1" s="1"/>
  <c r="G2576" i="1"/>
  <c r="F2575" i="1"/>
  <c r="O2575" i="1" s="1"/>
  <c r="R2575" i="1" s="1"/>
  <c r="AB2597" i="1"/>
  <c r="J2575" i="1" l="1"/>
  <c r="E2588" i="1"/>
  <c r="F2576" i="1"/>
  <c r="O2576" i="1" s="1"/>
  <c r="R2576" i="1" s="1"/>
  <c r="E2586" i="1"/>
  <c r="M2578" i="1"/>
  <c r="N2578" i="1" s="1"/>
  <c r="P2578" i="1"/>
  <c r="Q2578" i="1"/>
  <c r="L2579" i="1"/>
  <c r="D2591" i="1"/>
  <c r="D2257" i="1"/>
  <c r="D2256" i="1"/>
  <c r="D2258" i="1"/>
  <c r="D2262" i="1"/>
  <c r="D2259" i="1"/>
  <c r="D2260" i="1"/>
  <c r="D2261" i="1"/>
  <c r="D2264" i="1"/>
  <c r="D2263" i="1"/>
  <c r="D2266" i="1"/>
  <c r="D2265" i="1"/>
  <c r="D2268" i="1"/>
  <c r="D2267" i="1"/>
  <c r="D2269" i="1"/>
  <c r="D2270" i="1"/>
  <c r="D2271" i="1"/>
  <c r="D2272" i="1"/>
  <c r="D2273" i="1"/>
  <c r="D2276" i="1"/>
  <c r="D2274" i="1"/>
  <c r="D2275" i="1"/>
  <c r="D2277" i="1"/>
  <c r="D2278" i="1"/>
  <c r="D2283" i="1"/>
  <c r="D2280" i="1"/>
  <c r="D2279" i="1"/>
  <c r="D2281" i="1"/>
  <c r="D2282" i="1"/>
  <c r="D2284" i="1"/>
  <c r="D2285" i="1"/>
  <c r="D2286" i="1"/>
  <c r="D2288" i="1"/>
  <c r="D2287" i="1"/>
  <c r="D2289" i="1"/>
  <c r="D2290" i="1"/>
  <c r="D2292" i="1"/>
  <c r="D2291" i="1"/>
  <c r="D2294" i="1"/>
  <c r="D2293" i="1"/>
  <c r="D2295" i="1"/>
  <c r="D2297" i="1"/>
  <c r="D2299" i="1"/>
  <c r="D2296" i="1"/>
  <c r="D2298" i="1"/>
  <c r="D2301" i="1"/>
  <c r="D2302" i="1"/>
  <c r="D2305" i="1"/>
  <c r="D2300" i="1"/>
  <c r="D2303" i="1"/>
  <c r="D2304" i="1"/>
  <c r="D2307" i="1"/>
  <c r="D2306" i="1"/>
  <c r="D2309" i="1"/>
  <c r="D2308" i="1"/>
  <c r="D2310" i="1"/>
  <c r="D2311" i="1"/>
  <c r="D2313" i="1"/>
  <c r="D2312" i="1"/>
  <c r="D2316" i="1"/>
  <c r="D2314" i="1"/>
  <c r="D2315" i="1"/>
  <c r="D2318" i="1"/>
  <c r="D2317" i="1"/>
  <c r="D2321" i="1"/>
  <c r="D2320" i="1"/>
  <c r="D2319" i="1"/>
  <c r="D2323" i="1"/>
  <c r="D2322" i="1"/>
  <c r="D2325" i="1"/>
  <c r="D2324" i="1"/>
  <c r="D2326" i="1"/>
  <c r="D2327" i="1"/>
  <c r="D2329" i="1"/>
  <c r="D2331" i="1"/>
  <c r="D2328" i="1"/>
  <c r="D2333" i="1"/>
  <c r="D2330" i="1"/>
  <c r="D2335" i="1"/>
  <c r="D2334" i="1"/>
  <c r="D2332" i="1"/>
  <c r="D2337" i="1"/>
  <c r="D2336" i="1"/>
  <c r="D2340" i="1"/>
  <c r="D2338" i="1"/>
  <c r="D2339" i="1"/>
  <c r="D2343" i="1"/>
  <c r="D2341" i="1"/>
  <c r="D2345" i="1"/>
  <c r="D2342" i="1"/>
  <c r="D2344" i="1"/>
  <c r="D2346" i="1"/>
  <c r="D2347" i="1"/>
  <c r="D2349" i="1"/>
  <c r="D2348" i="1"/>
  <c r="D2350" i="1"/>
  <c r="D2353" i="1"/>
  <c r="D2352" i="1"/>
  <c r="D2351" i="1"/>
  <c r="D2355" i="1"/>
  <c r="D2354" i="1"/>
  <c r="D2356" i="1"/>
  <c r="D2357" i="1"/>
  <c r="D2359" i="1"/>
  <c r="D2358" i="1"/>
  <c r="D2362" i="1"/>
  <c r="D2361" i="1"/>
  <c r="D2365" i="1"/>
  <c r="D2360" i="1"/>
  <c r="D2363" i="1"/>
  <c r="D2364" i="1"/>
  <c r="D2366" i="1"/>
  <c r="D2367" i="1"/>
  <c r="D2368" i="1"/>
  <c r="D2370" i="1"/>
  <c r="D2371" i="1"/>
  <c r="D2369" i="1"/>
  <c r="D2374" i="1"/>
  <c r="D2372" i="1"/>
  <c r="D2373" i="1"/>
  <c r="D2375" i="1"/>
  <c r="D2376" i="1"/>
  <c r="D2379" i="1"/>
  <c r="D2377" i="1"/>
  <c r="D2381" i="1"/>
  <c r="D2378" i="1"/>
  <c r="D2383" i="1"/>
  <c r="D2380" i="1"/>
  <c r="D2387" i="1"/>
  <c r="D2382" i="1"/>
  <c r="D2384" i="1"/>
  <c r="D2385" i="1"/>
  <c r="D2386" i="1"/>
  <c r="D2389" i="1"/>
  <c r="D2388" i="1"/>
  <c r="D2390" i="1"/>
  <c r="D2391" i="1"/>
  <c r="D2394" i="1"/>
  <c r="D2392" i="1"/>
  <c r="D2396" i="1"/>
  <c r="D2393" i="1"/>
  <c r="D2397" i="1"/>
  <c r="D2395" i="1"/>
  <c r="D2400" i="1"/>
  <c r="D2398" i="1"/>
  <c r="D2399" i="1"/>
  <c r="D2401" i="1"/>
  <c r="D2403" i="1"/>
  <c r="D2402" i="1"/>
  <c r="D2404" i="1"/>
  <c r="D2405" i="1"/>
  <c r="D2407" i="1"/>
  <c r="D2406" i="1"/>
  <c r="D2409" i="1"/>
  <c r="D2408" i="1"/>
  <c r="D2410" i="1"/>
  <c r="D2411" i="1"/>
  <c r="D2412" i="1"/>
  <c r="D2413" i="1"/>
  <c r="D2414" i="1"/>
  <c r="D2415" i="1"/>
  <c r="D2416" i="1"/>
  <c r="D2417" i="1"/>
  <c r="D2420" i="1"/>
  <c r="D2418" i="1"/>
  <c r="D2419" i="1"/>
  <c r="D2421" i="1"/>
  <c r="D2422" i="1"/>
  <c r="D2426" i="1"/>
  <c r="D2424" i="1"/>
  <c r="D2423" i="1"/>
  <c r="D2425" i="1"/>
  <c r="D2429" i="1"/>
  <c r="D2427" i="1"/>
  <c r="D2432" i="1"/>
  <c r="D2428" i="1"/>
  <c r="D2430" i="1"/>
  <c r="D2431" i="1"/>
  <c r="D2433" i="1"/>
  <c r="D2434" i="1"/>
  <c r="D2435" i="1"/>
  <c r="D2436" i="1"/>
  <c r="D2438" i="1"/>
  <c r="D2437" i="1"/>
  <c r="D2440" i="1"/>
  <c r="D2439" i="1"/>
  <c r="D2441" i="1"/>
  <c r="D2442" i="1"/>
  <c r="D2443" i="1"/>
  <c r="D2447" i="1"/>
  <c r="D2445" i="1"/>
  <c r="D2444" i="1"/>
  <c r="D2446" i="1"/>
  <c r="D2448" i="1"/>
  <c r="D2449" i="1"/>
  <c r="D2450" i="1"/>
  <c r="D2453" i="1"/>
  <c r="D2451" i="1"/>
  <c r="D2452" i="1"/>
  <c r="D2457" i="1"/>
  <c r="D2455" i="1"/>
  <c r="D2456" i="1"/>
  <c r="D2454" i="1"/>
  <c r="D2458" i="1"/>
  <c r="D2460" i="1"/>
  <c r="D2459" i="1"/>
  <c r="D2462" i="1"/>
  <c r="D2461" i="1"/>
  <c r="D2463" i="1"/>
  <c r="D2465" i="1"/>
  <c r="D2464" i="1"/>
  <c r="D2467" i="1"/>
  <c r="D2468" i="1"/>
  <c r="D2466" i="1"/>
  <c r="D2469" i="1"/>
  <c r="D2471" i="1"/>
  <c r="D2470" i="1"/>
  <c r="D2473" i="1"/>
  <c r="D2472" i="1"/>
  <c r="D2477" i="1"/>
  <c r="D2475" i="1"/>
  <c r="D2474" i="1"/>
  <c r="D2476" i="1"/>
  <c r="D2480" i="1"/>
  <c r="D2478" i="1"/>
  <c r="D2479" i="1"/>
  <c r="D2481" i="1"/>
  <c r="D2482" i="1"/>
  <c r="D2483" i="1"/>
  <c r="D2485" i="1"/>
  <c r="D2484" i="1"/>
  <c r="D2490" i="1"/>
  <c r="D2486" i="1"/>
  <c r="D2488" i="1"/>
  <c r="D2489" i="1"/>
  <c r="D2487" i="1"/>
  <c r="D2492" i="1"/>
  <c r="D2494" i="1"/>
  <c r="D2491" i="1"/>
  <c r="D2493" i="1"/>
  <c r="D2496" i="1"/>
  <c r="D2495" i="1"/>
  <c r="D2497" i="1"/>
  <c r="D2500" i="1"/>
  <c r="D2499" i="1"/>
  <c r="D2498" i="1"/>
  <c r="D2501" i="1"/>
  <c r="D2502" i="1"/>
  <c r="D2503" i="1"/>
  <c r="D2504" i="1"/>
  <c r="D2505" i="1"/>
  <c r="D2507" i="1"/>
  <c r="D2506" i="1"/>
  <c r="D2508" i="1"/>
  <c r="D2509" i="1"/>
  <c r="D2510" i="1"/>
  <c r="D2513" i="1"/>
  <c r="D2511" i="1"/>
  <c r="D2512" i="1"/>
  <c r="D2517" i="1"/>
  <c r="D2515" i="1"/>
  <c r="D2514" i="1"/>
  <c r="D2516" i="1"/>
  <c r="D2520" i="1"/>
  <c r="D2519" i="1"/>
  <c r="D2522" i="1"/>
  <c r="D2518" i="1"/>
  <c r="D2521" i="1"/>
  <c r="D2523" i="1"/>
  <c r="D2525" i="1"/>
  <c r="D2524" i="1"/>
  <c r="D2527" i="1"/>
  <c r="D2526" i="1"/>
  <c r="D2529" i="1"/>
  <c r="D2528" i="1"/>
  <c r="D2530" i="1"/>
  <c r="D2531" i="1"/>
  <c r="D2535" i="1"/>
  <c r="D2532" i="1"/>
  <c r="D2533" i="1"/>
  <c r="D2534" i="1"/>
  <c r="D2537" i="1"/>
  <c r="D2538" i="1"/>
  <c r="D2539" i="1"/>
  <c r="D2536" i="1"/>
  <c r="D2541" i="1"/>
  <c r="D2540" i="1"/>
  <c r="D2543" i="1"/>
  <c r="D2542" i="1"/>
  <c r="D2545" i="1"/>
  <c r="D2546" i="1"/>
  <c r="D2544" i="1"/>
  <c r="D2549" i="1"/>
  <c r="D2547" i="1"/>
  <c r="D2548" i="1"/>
  <c r="D2551" i="1"/>
  <c r="D2553" i="1"/>
  <c r="D2552" i="1"/>
  <c r="D2550" i="1"/>
  <c r="D2556" i="1"/>
  <c r="D2555" i="1"/>
  <c r="D2554" i="1"/>
  <c r="D2557" i="1"/>
  <c r="D2559" i="1"/>
  <c r="D2560" i="1"/>
  <c r="D2558" i="1"/>
  <c r="D2562" i="1"/>
  <c r="D2561" i="1"/>
  <c r="D2563" i="1"/>
  <c r="D2565" i="1"/>
  <c r="D2566" i="1"/>
  <c r="D2567" i="1"/>
  <c r="D2564" i="1"/>
  <c r="D2569" i="1"/>
  <c r="D2568" i="1"/>
  <c r="D2572" i="1"/>
  <c r="D2570" i="1"/>
  <c r="D2571" i="1"/>
  <c r="D2574" i="1"/>
  <c r="D2576" i="1"/>
  <c r="D2577" i="1"/>
  <c r="D2573" i="1"/>
  <c r="D2575" i="1"/>
  <c r="D2581" i="1"/>
  <c r="D2578" i="1"/>
  <c r="D2579" i="1"/>
  <c r="D2582" i="1"/>
  <c r="D2580" i="1"/>
  <c r="D2583" i="1"/>
  <c r="D2585" i="1"/>
  <c r="D2589" i="1"/>
  <c r="D2584" i="1"/>
  <c r="K2593" i="1"/>
  <c r="A2594" i="1"/>
  <c r="X2593" i="1"/>
  <c r="E2592" i="1"/>
  <c r="Y2592" i="1"/>
  <c r="I2593" i="1"/>
  <c r="H2593" i="1" s="1"/>
  <c r="C2593" i="1"/>
  <c r="AJ2593" i="1"/>
  <c r="Z2592" i="1"/>
  <c r="AA2592" i="1" s="1"/>
  <c r="AH2592" i="1" s="1"/>
  <c r="AB2598" i="1"/>
  <c r="D2587" i="1"/>
  <c r="D2590" i="1"/>
  <c r="AC2577" i="1"/>
  <c r="AE2577" i="1" s="1"/>
  <c r="G2577" i="1"/>
  <c r="T2572" i="1"/>
  <c r="AF2572" i="1" s="1"/>
  <c r="S2573" i="1"/>
  <c r="E2587" i="1" l="1"/>
  <c r="E2584" i="1"/>
  <c r="E2580" i="1"/>
  <c r="E2581" i="1"/>
  <c r="E2576" i="1"/>
  <c r="V2576" i="1" s="1"/>
  <c r="U2572" i="1"/>
  <c r="E2572" i="1"/>
  <c r="V2572" i="1" s="1"/>
  <c r="U2567" i="1"/>
  <c r="E2567" i="1"/>
  <c r="V2567" i="1" s="1"/>
  <c r="U2561" i="1"/>
  <c r="E2561" i="1"/>
  <c r="V2561" i="1" s="1"/>
  <c r="U2559" i="1"/>
  <c r="E2559" i="1"/>
  <c r="V2559" i="1" s="1"/>
  <c r="U2556" i="1"/>
  <c r="E2556" i="1"/>
  <c r="V2556" i="1" s="1"/>
  <c r="U2551" i="1"/>
  <c r="E2551" i="1"/>
  <c r="V2551" i="1" s="1"/>
  <c r="U2544" i="1"/>
  <c r="E2544" i="1"/>
  <c r="V2544" i="1" s="1"/>
  <c r="U2543" i="1"/>
  <c r="E2543" i="1"/>
  <c r="V2543" i="1" s="1"/>
  <c r="U2539" i="1"/>
  <c r="E2539" i="1"/>
  <c r="V2539" i="1" s="1"/>
  <c r="U2533" i="1"/>
  <c r="E2533" i="1"/>
  <c r="V2533" i="1" s="1"/>
  <c r="U2530" i="1"/>
  <c r="E2530" i="1"/>
  <c r="V2530" i="1" s="1"/>
  <c r="U2527" i="1"/>
  <c r="E2527" i="1"/>
  <c r="V2527" i="1" s="1"/>
  <c r="U2521" i="1"/>
  <c r="E2521" i="1"/>
  <c r="V2521" i="1" s="1"/>
  <c r="U2520" i="1"/>
  <c r="E2520" i="1"/>
  <c r="V2520" i="1" s="1"/>
  <c r="U2517" i="1"/>
  <c r="E2517" i="1"/>
  <c r="V2517" i="1" s="1"/>
  <c r="U2510" i="1"/>
  <c r="E2510" i="1"/>
  <c r="V2510" i="1" s="1"/>
  <c r="U2507" i="1"/>
  <c r="E2507" i="1"/>
  <c r="V2507" i="1" s="1"/>
  <c r="U2502" i="1"/>
  <c r="E2502" i="1"/>
  <c r="V2502" i="1" s="1"/>
  <c r="U2500" i="1"/>
  <c r="E2500" i="1"/>
  <c r="V2500" i="1" s="1"/>
  <c r="U2493" i="1"/>
  <c r="E2493" i="1"/>
  <c r="U2487" i="1"/>
  <c r="E2487" i="1"/>
  <c r="U2490" i="1"/>
  <c r="E2490" i="1"/>
  <c r="U2482" i="1"/>
  <c r="E2482" i="1"/>
  <c r="U2480" i="1"/>
  <c r="E2480" i="1"/>
  <c r="U2477" i="1"/>
  <c r="E2477" i="1"/>
  <c r="U2471" i="1"/>
  <c r="E2471" i="1"/>
  <c r="U2467" i="1"/>
  <c r="E2467" i="1"/>
  <c r="U2461" i="1"/>
  <c r="E2461" i="1"/>
  <c r="U2458" i="1"/>
  <c r="E2458" i="1"/>
  <c r="U2457" i="1"/>
  <c r="E2457" i="1"/>
  <c r="U2450" i="1"/>
  <c r="E2450" i="1"/>
  <c r="U2444" i="1"/>
  <c r="E2444" i="1"/>
  <c r="U2442" i="1"/>
  <c r="E2442" i="1"/>
  <c r="U2437" i="1"/>
  <c r="E2437" i="1"/>
  <c r="U2434" i="1"/>
  <c r="E2434" i="1"/>
  <c r="U2428" i="1"/>
  <c r="E2428" i="1"/>
  <c r="U2425" i="1"/>
  <c r="E2425" i="1"/>
  <c r="U2422" i="1"/>
  <c r="E2422" i="1"/>
  <c r="U2420" i="1"/>
  <c r="E2420" i="1"/>
  <c r="U2414" i="1"/>
  <c r="E2414" i="1"/>
  <c r="U2410" i="1"/>
  <c r="E2410" i="1"/>
  <c r="U2407" i="1"/>
  <c r="E2407" i="1"/>
  <c r="U2403" i="1"/>
  <c r="E2403" i="1"/>
  <c r="U2400" i="1"/>
  <c r="E2400" i="1"/>
  <c r="U2396" i="1"/>
  <c r="E2396" i="1"/>
  <c r="U2390" i="1"/>
  <c r="E2390" i="1"/>
  <c r="U2385" i="1"/>
  <c r="E2385" i="1"/>
  <c r="U2380" i="1"/>
  <c r="E2380" i="1"/>
  <c r="U2377" i="1"/>
  <c r="E2377" i="1"/>
  <c r="U2373" i="1"/>
  <c r="E2373" i="1"/>
  <c r="U2371" i="1"/>
  <c r="E2371" i="1"/>
  <c r="U2366" i="1"/>
  <c r="E2366" i="1"/>
  <c r="U2365" i="1"/>
  <c r="E2365" i="1"/>
  <c r="U2359" i="1"/>
  <c r="E2359" i="1"/>
  <c r="U2355" i="1"/>
  <c r="E2355" i="1"/>
  <c r="U2350" i="1"/>
  <c r="E2350" i="1"/>
  <c r="U2346" i="1"/>
  <c r="E2346" i="1"/>
  <c r="U2341" i="1"/>
  <c r="E2341" i="1"/>
  <c r="U2340" i="1"/>
  <c r="E2340" i="1"/>
  <c r="U2334" i="1"/>
  <c r="E2334" i="1"/>
  <c r="U2328" i="1"/>
  <c r="E2328" i="1"/>
  <c r="U2326" i="1"/>
  <c r="E2326" i="1"/>
  <c r="U2323" i="1"/>
  <c r="E2323" i="1"/>
  <c r="U2317" i="1"/>
  <c r="E2317" i="1"/>
  <c r="U2316" i="1"/>
  <c r="E2316" i="1"/>
  <c r="U2310" i="1"/>
  <c r="E2310" i="1"/>
  <c r="U2307" i="1"/>
  <c r="E2307" i="1"/>
  <c r="U2305" i="1"/>
  <c r="E2305" i="1"/>
  <c r="U2296" i="1"/>
  <c r="E2296" i="1"/>
  <c r="U2293" i="1"/>
  <c r="E2293" i="1"/>
  <c r="U2290" i="1"/>
  <c r="E2290" i="1"/>
  <c r="U2286" i="1"/>
  <c r="E2286" i="1"/>
  <c r="U2281" i="1"/>
  <c r="E2281" i="1"/>
  <c r="U2278" i="1"/>
  <c r="E2278" i="1"/>
  <c r="U2276" i="1"/>
  <c r="E2276" i="1"/>
  <c r="U2270" i="1"/>
  <c r="E2270" i="1"/>
  <c r="U2265" i="1"/>
  <c r="E2265" i="1"/>
  <c r="U2261" i="1"/>
  <c r="E2261" i="1"/>
  <c r="U2258" i="1"/>
  <c r="E2258" i="1"/>
  <c r="M2579" i="1"/>
  <c r="N2579" i="1" s="1"/>
  <c r="P2579" i="1"/>
  <c r="Q2579" i="1"/>
  <c r="L2580" i="1"/>
  <c r="F2577" i="1"/>
  <c r="O2577" i="1" s="1"/>
  <c r="R2577" i="1" s="1"/>
  <c r="Z2593" i="1"/>
  <c r="AA2593" i="1" s="1"/>
  <c r="AH2593" i="1" s="1"/>
  <c r="C2594" i="1"/>
  <c r="Y2593" i="1"/>
  <c r="AJ2594" i="1"/>
  <c r="I2594" i="1"/>
  <c r="H2594" i="1" s="1"/>
  <c r="E2589" i="1"/>
  <c r="E2582" i="1"/>
  <c r="E2575" i="1"/>
  <c r="V2575" i="1" s="1"/>
  <c r="E2574" i="1"/>
  <c r="V2574" i="1" s="1"/>
  <c r="U2568" i="1"/>
  <c r="E2568" i="1"/>
  <c r="V2568" i="1" s="1"/>
  <c r="U2566" i="1"/>
  <c r="E2566" i="1"/>
  <c r="V2566" i="1" s="1"/>
  <c r="U2562" i="1"/>
  <c r="E2562" i="1"/>
  <c r="V2562" i="1" s="1"/>
  <c r="U2557" i="1"/>
  <c r="E2557" i="1"/>
  <c r="V2557" i="1" s="1"/>
  <c r="U2550" i="1"/>
  <c r="E2550" i="1"/>
  <c r="V2550" i="1" s="1"/>
  <c r="U2548" i="1"/>
  <c r="E2548" i="1"/>
  <c r="V2548" i="1" s="1"/>
  <c r="U2546" i="1"/>
  <c r="E2546" i="1"/>
  <c r="V2546" i="1" s="1"/>
  <c r="U2540" i="1"/>
  <c r="E2540" i="1"/>
  <c r="V2540" i="1" s="1"/>
  <c r="U2538" i="1"/>
  <c r="E2538" i="1"/>
  <c r="V2538" i="1" s="1"/>
  <c r="U2532" i="1"/>
  <c r="E2532" i="1"/>
  <c r="V2532" i="1" s="1"/>
  <c r="U2528" i="1"/>
  <c r="E2528" i="1"/>
  <c r="V2528" i="1" s="1"/>
  <c r="U2524" i="1"/>
  <c r="E2524" i="1"/>
  <c r="V2524" i="1" s="1"/>
  <c r="U2518" i="1"/>
  <c r="E2518" i="1"/>
  <c r="V2518" i="1" s="1"/>
  <c r="U2516" i="1"/>
  <c r="E2516" i="1"/>
  <c r="V2516" i="1" s="1"/>
  <c r="U2512" i="1"/>
  <c r="E2512" i="1"/>
  <c r="V2512" i="1" s="1"/>
  <c r="U2509" i="1"/>
  <c r="E2509" i="1"/>
  <c r="V2509" i="1" s="1"/>
  <c r="U2505" i="1"/>
  <c r="E2505" i="1"/>
  <c r="V2505" i="1" s="1"/>
  <c r="U2501" i="1"/>
  <c r="E2501" i="1"/>
  <c r="V2501" i="1" s="1"/>
  <c r="U2497" i="1"/>
  <c r="E2497" i="1"/>
  <c r="V2497" i="1" s="1"/>
  <c r="U2491" i="1"/>
  <c r="E2491" i="1"/>
  <c r="U2489" i="1"/>
  <c r="E2489" i="1"/>
  <c r="U2484" i="1"/>
  <c r="E2484" i="1"/>
  <c r="U2481" i="1"/>
  <c r="E2481" i="1"/>
  <c r="U2476" i="1"/>
  <c r="E2476" i="1"/>
  <c r="U2472" i="1"/>
  <c r="E2472" i="1"/>
  <c r="U2469" i="1"/>
  <c r="E2469" i="1"/>
  <c r="U2464" i="1"/>
  <c r="E2464" i="1"/>
  <c r="U2462" i="1"/>
  <c r="E2462" i="1"/>
  <c r="U2454" i="1"/>
  <c r="E2454" i="1"/>
  <c r="U2452" i="1"/>
  <c r="E2452" i="1"/>
  <c r="U2449" i="1"/>
  <c r="E2449" i="1"/>
  <c r="U2445" i="1"/>
  <c r="E2445" i="1"/>
  <c r="U2441" i="1"/>
  <c r="E2441" i="1"/>
  <c r="U2438" i="1"/>
  <c r="E2438" i="1"/>
  <c r="U2433" i="1"/>
  <c r="E2433" i="1"/>
  <c r="U2432" i="1"/>
  <c r="E2432" i="1"/>
  <c r="U2423" i="1"/>
  <c r="E2423" i="1"/>
  <c r="U2421" i="1"/>
  <c r="E2421" i="1"/>
  <c r="U2417" i="1"/>
  <c r="E2417" i="1"/>
  <c r="U2413" i="1"/>
  <c r="E2413" i="1"/>
  <c r="U2408" i="1"/>
  <c r="E2408" i="1"/>
  <c r="U2405" i="1"/>
  <c r="E2405" i="1"/>
  <c r="U2401" i="1"/>
  <c r="E2401" i="1"/>
  <c r="U2395" i="1"/>
  <c r="E2395" i="1"/>
  <c r="U2392" i="1"/>
  <c r="E2392" i="1"/>
  <c r="U2388" i="1"/>
  <c r="E2388" i="1"/>
  <c r="U2384" i="1"/>
  <c r="E2384" i="1"/>
  <c r="U2383" i="1"/>
  <c r="E2383" i="1"/>
  <c r="U2379" i="1"/>
  <c r="E2379" i="1"/>
  <c r="U2372" i="1"/>
  <c r="E2372" i="1"/>
  <c r="U2370" i="1"/>
  <c r="E2370" i="1"/>
  <c r="U2364" i="1"/>
  <c r="E2364" i="1"/>
  <c r="U2361" i="1"/>
  <c r="E2361" i="1"/>
  <c r="U2357" i="1"/>
  <c r="E2357" i="1"/>
  <c r="U2351" i="1"/>
  <c r="E2351" i="1"/>
  <c r="U2348" i="1"/>
  <c r="E2348" i="1"/>
  <c r="U2344" i="1"/>
  <c r="E2344" i="1"/>
  <c r="U2343" i="1"/>
  <c r="E2343" i="1"/>
  <c r="U2336" i="1"/>
  <c r="E2336" i="1"/>
  <c r="U2335" i="1"/>
  <c r="E2335" i="1"/>
  <c r="U2331" i="1"/>
  <c r="E2331" i="1"/>
  <c r="U2324" i="1"/>
  <c r="E2324" i="1"/>
  <c r="U2319" i="1"/>
  <c r="E2319" i="1"/>
  <c r="U2318" i="1"/>
  <c r="E2318" i="1"/>
  <c r="U2312" i="1"/>
  <c r="E2312" i="1"/>
  <c r="U2308" i="1"/>
  <c r="E2308" i="1"/>
  <c r="U2304" i="1"/>
  <c r="E2304" i="1"/>
  <c r="U2302" i="1"/>
  <c r="E2302" i="1"/>
  <c r="U2299" i="1"/>
  <c r="E2299" i="1"/>
  <c r="U2294" i="1"/>
  <c r="E2294" i="1"/>
  <c r="U2289" i="1"/>
  <c r="E2289" i="1"/>
  <c r="U2285" i="1"/>
  <c r="E2285" i="1"/>
  <c r="U2279" i="1"/>
  <c r="E2279" i="1"/>
  <c r="U2277" i="1"/>
  <c r="E2277" i="1"/>
  <c r="U2273" i="1"/>
  <c r="E2273" i="1"/>
  <c r="U2269" i="1"/>
  <c r="E2269" i="1"/>
  <c r="U2266" i="1"/>
  <c r="E2266" i="1"/>
  <c r="U2260" i="1"/>
  <c r="E2260" i="1"/>
  <c r="U2256" i="1"/>
  <c r="E2256" i="1"/>
  <c r="T2573" i="1"/>
  <c r="AF2573" i="1" s="1"/>
  <c r="S2574" i="1"/>
  <c r="AB2599" i="1"/>
  <c r="E2593" i="1"/>
  <c r="X2594" i="1"/>
  <c r="A2595" i="1"/>
  <c r="K2594" i="1"/>
  <c r="E2585" i="1"/>
  <c r="E2579" i="1"/>
  <c r="U2573" i="1"/>
  <c r="E2573" i="1"/>
  <c r="V2573" i="1" s="1"/>
  <c r="U2571" i="1"/>
  <c r="E2571" i="1"/>
  <c r="V2571" i="1" s="1"/>
  <c r="U2569" i="1"/>
  <c r="E2569" i="1"/>
  <c r="V2569" i="1" s="1"/>
  <c r="U2565" i="1"/>
  <c r="E2565" i="1"/>
  <c r="V2565" i="1" s="1"/>
  <c r="U2558" i="1"/>
  <c r="E2558" i="1"/>
  <c r="V2558" i="1" s="1"/>
  <c r="U2554" i="1"/>
  <c r="E2554" i="1"/>
  <c r="V2554" i="1" s="1"/>
  <c r="U2552" i="1"/>
  <c r="E2552" i="1"/>
  <c r="V2552" i="1" s="1"/>
  <c r="U2547" i="1"/>
  <c r="E2547" i="1"/>
  <c r="V2547" i="1" s="1"/>
  <c r="U2545" i="1"/>
  <c r="E2545" i="1"/>
  <c r="V2545" i="1" s="1"/>
  <c r="U2541" i="1"/>
  <c r="E2541" i="1"/>
  <c r="V2541" i="1" s="1"/>
  <c r="U2537" i="1"/>
  <c r="E2537" i="1"/>
  <c r="V2537" i="1" s="1"/>
  <c r="U2535" i="1"/>
  <c r="E2535" i="1"/>
  <c r="V2535" i="1" s="1"/>
  <c r="U2529" i="1"/>
  <c r="E2529" i="1"/>
  <c r="V2529" i="1" s="1"/>
  <c r="U2525" i="1"/>
  <c r="E2525" i="1"/>
  <c r="V2525" i="1" s="1"/>
  <c r="U2522" i="1"/>
  <c r="E2522" i="1"/>
  <c r="V2522" i="1" s="1"/>
  <c r="U2514" i="1"/>
  <c r="E2514" i="1"/>
  <c r="V2514" i="1" s="1"/>
  <c r="U2511" i="1"/>
  <c r="E2511" i="1"/>
  <c r="V2511" i="1" s="1"/>
  <c r="U2508" i="1"/>
  <c r="E2508" i="1"/>
  <c r="V2508" i="1" s="1"/>
  <c r="U2504" i="1"/>
  <c r="E2504" i="1"/>
  <c r="V2504" i="1" s="1"/>
  <c r="U2498" i="1"/>
  <c r="E2498" i="1"/>
  <c r="V2498" i="1" s="1"/>
  <c r="U2495" i="1"/>
  <c r="E2495" i="1"/>
  <c r="V2495" i="1" s="1"/>
  <c r="U2494" i="1"/>
  <c r="E2494" i="1"/>
  <c r="V2494" i="1" s="1"/>
  <c r="U2488" i="1"/>
  <c r="E2488" i="1"/>
  <c r="U2485" i="1"/>
  <c r="E2485" i="1"/>
  <c r="U2479" i="1"/>
  <c r="E2479" i="1"/>
  <c r="U2474" i="1"/>
  <c r="E2474" i="1"/>
  <c r="U2473" i="1"/>
  <c r="E2473" i="1"/>
  <c r="U2466" i="1"/>
  <c r="E2466" i="1"/>
  <c r="U2465" i="1"/>
  <c r="E2465" i="1"/>
  <c r="U2459" i="1"/>
  <c r="E2459" i="1"/>
  <c r="U2456" i="1"/>
  <c r="E2456" i="1"/>
  <c r="U2451" i="1"/>
  <c r="E2451" i="1"/>
  <c r="U2448" i="1"/>
  <c r="E2448" i="1"/>
  <c r="U2447" i="1"/>
  <c r="E2447" i="1"/>
  <c r="U2439" i="1"/>
  <c r="E2439" i="1"/>
  <c r="U2436" i="1"/>
  <c r="E2436" i="1"/>
  <c r="U2431" i="1"/>
  <c r="E2431" i="1"/>
  <c r="U2427" i="1"/>
  <c r="E2427" i="1"/>
  <c r="U2424" i="1"/>
  <c r="E2424" i="1"/>
  <c r="U2419" i="1"/>
  <c r="E2419" i="1"/>
  <c r="U2416" i="1"/>
  <c r="E2416" i="1"/>
  <c r="U2412" i="1"/>
  <c r="E2412" i="1"/>
  <c r="U2409" i="1"/>
  <c r="E2409" i="1"/>
  <c r="U2404" i="1"/>
  <c r="E2404" i="1"/>
  <c r="U2399" i="1"/>
  <c r="E2399" i="1"/>
  <c r="U2397" i="1"/>
  <c r="E2397" i="1"/>
  <c r="U2394" i="1"/>
  <c r="E2394" i="1"/>
  <c r="U2389" i="1"/>
  <c r="E2389" i="1"/>
  <c r="U2382" i="1"/>
  <c r="E2382" i="1"/>
  <c r="U2378" i="1"/>
  <c r="E2378" i="1"/>
  <c r="U2376" i="1"/>
  <c r="E2376" i="1"/>
  <c r="U2374" i="1"/>
  <c r="E2374" i="1"/>
  <c r="U2368" i="1"/>
  <c r="E2368" i="1"/>
  <c r="U2363" i="1"/>
  <c r="E2363" i="1"/>
  <c r="U2362" i="1"/>
  <c r="E2362" i="1"/>
  <c r="U2356" i="1"/>
  <c r="E2356" i="1"/>
  <c r="U2352" i="1"/>
  <c r="E2352" i="1"/>
  <c r="U2349" i="1"/>
  <c r="E2349" i="1"/>
  <c r="U2342" i="1"/>
  <c r="E2342" i="1"/>
  <c r="U2339" i="1"/>
  <c r="E2339" i="1"/>
  <c r="U2337" i="1"/>
  <c r="E2337" i="1"/>
  <c r="U2330" i="1"/>
  <c r="E2330" i="1"/>
  <c r="U2329" i="1"/>
  <c r="E2329" i="1"/>
  <c r="U2325" i="1"/>
  <c r="E2325" i="1"/>
  <c r="U2320" i="1"/>
  <c r="E2320" i="1"/>
  <c r="U2315" i="1"/>
  <c r="E2315" i="1"/>
  <c r="U2313" i="1"/>
  <c r="E2313" i="1"/>
  <c r="U2309" i="1"/>
  <c r="E2309" i="1"/>
  <c r="U2303" i="1"/>
  <c r="E2303" i="1"/>
  <c r="U2301" i="1"/>
  <c r="E2301" i="1"/>
  <c r="U2297" i="1"/>
  <c r="E2297" i="1"/>
  <c r="U2291" i="1"/>
  <c r="E2291" i="1"/>
  <c r="U2287" i="1"/>
  <c r="E2287" i="1"/>
  <c r="U2284" i="1"/>
  <c r="E2284" i="1"/>
  <c r="U2280" i="1"/>
  <c r="E2280" i="1"/>
  <c r="U2275" i="1"/>
  <c r="E2275" i="1"/>
  <c r="U2272" i="1"/>
  <c r="E2272" i="1"/>
  <c r="U2267" i="1"/>
  <c r="E2267" i="1"/>
  <c r="U2263" i="1"/>
  <c r="E2263" i="1"/>
  <c r="U2259" i="1"/>
  <c r="E2259" i="1"/>
  <c r="U2257" i="1"/>
  <c r="E2257" i="1"/>
  <c r="J2576" i="1"/>
  <c r="E2590" i="1"/>
  <c r="E2583" i="1"/>
  <c r="E2578" i="1"/>
  <c r="E2577" i="1"/>
  <c r="U2570" i="1"/>
  <c r="E2570" i="1"/>
  <c r="V2570" i="1" s="1"/>
  <c r="U2564" i="1"/>
  <c r="E2564" i="1"/>
  <c r="V2564" i="1" s="1"/>
  <c r="U2563" i="1"/>
  <c r="E2563" i="1"/>
  <c r="V2563" i="1" s="1"/>
  <c r="U2560" i="1"/>
  <c r="E2560" i="1"/>
  <c r="V2560" i="1" s="1"/>
  <c r="U2555" i="1"/>
  <c r="E2555" i="1"/>
  <c r="V2555" i="1" s="1"/>
  <c r="U2553" i="1"/>
  <c r="E2553" i="1"/>
  <c r="V2553" i="1" s="1"/>
  <c r="U2549" i="1"/>
  <c r="E2549" i="1"/>
  <c r="V2549" i="1" s="1"/>
  <c r="U2542" i="1"/>
  <c r="E2542" i="1"/>
  <c r="V2542" i="1" s="1"/>
  <c r="U2536" i="1"/>
  <c r="E2536" i="1"/>
  <c r="V2536" i="1" s="1"/>
  <c r="U2534" i="1"/>
  <c r="E2534" i="1"/>
  <c r="V2534" i="1" s="1"/>
  <c r="U2531" i="1"/>
  <c r="E2531" i="1"/>
  <c r="V2531" i="1" s="1"/>
  <c r="U2526" i="1"/>
  <c r="E2526" i="1"/>
  <c r="V2526" i="1" s="1"/>
  <c r="U2523" i="1"/>
  <c r="E2523" i="1"/>
  <c r="V2523" i="1" s="1"/>
  <c r="U2519" i="1"/>
  <c r="E2519" i="1"/>
  <c r="V2519" i="1" s="1"/>
  <c r="U2515" i="1"/>
  <c r="E2515" i="1"/>
  <c r="V2515" i="1" s="1"/>
  <c r="U2513" i="1"/>
  <c r="E2513" i="1"/>
  <c r="V2513" i="1" s="1"/>
  <c r="U2506" i="1"/>
  <c r="E2506" i="1"/>
  <c r="V2506" i="1" s="1"/>
  <c r="U2503" i="1"/>
  <c r="E2503" i="1"/>
  <c r="V2503" i="1" s="1"/>
  <c r="U2499" i="1"/>
  <c r="E2499" i="1"/>
  <c r="V2499" i="1" s="1"/>
  <c r="U2496" i="1"/>
  <c r="E2496" i="1"/>
  <c r="V2496" i="1" s="1"/>
  <c r="U2492" i="1"/>
  <c r="E2492" i="1"/>
  <c r="U2486" i="1"/>
  <c r="E2486" i="1"/>
  <c r="U2483" i="1"/>
  <c r="E2483" i="1"/>
  <c r="U2478" i="1"/>
  <c r="E2478" i="1"/>
  <c r="U2475" i="1"/>
  <c r="E2475" i="1"/>
  <c r="U2470" i="1"/>
  <c r="E2470" i="1"/>
  <c r="U2468" i="1"/>
  <c r="E2468" i="1"/>
  <c r="U2463" i="1"/>
  <c r="E2463" i="1"/>
  <c r="U2460" i="1"/>
  <c r="E2460" i="1"/>
  <c r="U2455" i="1"/>
  <c r="E2455" i="1"/>
  <c r="U2453" i="1"/>
  <c r="E2453" i="1"/>
  <c r="U2446" i="1"/>
  <c r="E2446" i="1"/>
  <c r="U2443" i="1"/>
  <c r="E2443" i="1"/>
  <c r="U2440" i="1"/>
  <c r="E2440" i="1"/>
  <c r="U2435" i="1"/>
  <c r="E2435" i="1"/>
  <c r="U2430" i="1"/>
  <c r="E2430" i="1"/>
  <c r="U2429" i="1"/>
  <c r="E2429" i="1"/>
  <c r="U2426" i="1"/>
  <c r="E2426" i="1"/>
  <c r="U2418" i="1"/>
  <c r="E2418" i="1"/>
  <c r="U2415" i="1"/>
  <c r="E2415" i="1"/>
  <c r="U2411" i="1"/>
  <c r="E2411" i="1"/>
  <c r="U2406" i="1"/>
  <c r="E2406" i="1"/>
  <c r="U2402" i="1"/>
  <c r="E2402" i="1"/>
  <c r="U2398" i="1"/>
  <c r="E2398" i="1"/>
  <c r="U2393" i="1"/>
  <c r="E2393" i="1"/>
  <c r="U2391" i="1"/>
  <c r="E2391" i="1"/>
  <c r="U2386" i="1"/>
  <c r="E2386" i="1"/>
  <c r="U2387" i="1"/>
  <c r="E2387" i="1"/>
  <c r="U2381" i="1"/>
  <c r="E2381" i="1"/>
  <c r="U2375" i="1"/>
  <c r="E2375" i="1"/>
  <c r="U2369" i="1"/>
  <c r="E2369" i="1"/>
  <c r="U2367" i="1"/>
  <c r="E2367" i="1"/>
  <c r="U2360" i="1"/>
  <c r="E2360" i="1"/>
  <c r="U2358" i="1"/>
  <c r="E2358" i="1"/>
  <c r="U2354" i="1"/>
  <c r="E2354" i="1"/>
  <c r="U2353" i="1"/>
  <c r="E2353" i="1"/>
  <c r="U2347" i="1"/>
  <c r="E2347" i="1"/>
  <c r="U2345" i="1"/>
  <c r="E2345" i="1"/>
  <c r="U2338" i="1"/>
  <c r="E2338" i="1"/>
  <c r="U2332" i="1"/>
  <c r="E2332" i="1"/>
  <c r="U2333" i="1"/>
  <c r="E2333" i="1"/>
  <c r="U2327" i="1"/>
  <c r="E2327" i="1"/>
  <c r="U2322" i="1"/>
  <c r="E2322" i="1"/>
  <c r="U2321" i="1"/>
  <c r="E2321" i="1"/>
  <c r="U2314" i="1"/>
  <c r="E2314" i="1"/>
  <c r="U2311" i="1"/>
  <c r="E2311" i="1"/>
  <c r="U2306" i="1"/>
  <c r="E2306" i="1"/>
  <c r="U2300" i="1"/>
  <c r="E2300" i="1"/>
  <c r="U2298" i="1"/>
  <c r="E2298" i="1"/>
  <c r="U2295" i="1"/>
  <c r="E2295" i="1"/>
  <c r="U2292" i="1"/>
  <c r="E2292" i="1"/>
  <c r="U2288" i="1"/>
  <c r="E2288" i="1"/>
  <c r="U2282" i="1"/>
  <c r="E2282" i="1"/>
  <c r="U2283" i="1"/>
  <c r="E2283" i="1"/>
  <c r="U2274" i="1"/>
  <c r="E2274" i="1"/>
  <c r="U2271" i="1"/>
  <c r="E2271" i="1"/>
  <c r="U2268" i="1"/>
  <c r="E2268" i="1"/>
  <c r="U2264" i="1"/>
  <c r="E2264" i="1"/>
  <c r="U2262" i="1"/>
  <c r="E2262" i="1"/>
  <c r="E2591" i="1"/>
  <c r="AC2578" i="1"/>
  <c r="AE2578" i="1" s="1"/>
  <c r="G2578" i="1"/>
  <c r="W2546" i="1" l="1"/>
  <c r="W2550" i="1"/>
  <c r="AG2550" i="1" s="1"/>
  <c r="B2550" i="1" s="1"/>
  <c r="W2562" i="1"/>
  <c r="AG2562" i="1" s="1"/>
  <c r="B2562" i="1" s="1"/>
  <c r="W2568" i="1"/>
  <c r="AG2568" i="1" s="1"/>
  <c r="B2568" i="1" s="1"/>
  <c r="W2501" i="1"/>
  <c r="AG2501" i="1" s="1"/>
  <c r="B2501" i="1" s="1"/>
  <c r="W2509" i="1"/>
  <c r="AG2509" i="1" s="1"/>
  <c r="B2509" i="1" s="1"/>
  <c r="W2516" i="1"/>
  <c r="AG2516" i="1" s="1"/>
  <c r="B2516" i="1" s="1"/>
  <c r="W2524" i="1"/>
  <c r="AG2524" i="1" s="1"/>
  <c r="B2524" i="1" s="1"/>
  <c r="W2532" i="1"/>
  <c r="AG2532" i="1" s="1"/>
  <c r="B2532" i="1" s="1"/>
  <c r="W2540" i="1"/>
  <c r="W2548" i="1"/>
  <c r="AG2548" i="1" s="1"/>
  <c r="B2548" i="1" s="1"/>
  <c r="W2557" i="1"/>
  <c r="AG2557" i="1" s="1"/>
  <c r="B2557" i="1" s="1"/>
  <c r="W2566" i="1"/>
  <c r="AG2566" i="1" s="1"/>
  <c r="B2566" i="1" s="1"/>
  <c r="W2499" i="1"/>
  <c r="AG2499" i="1" s="1"/>
  <c r="B2499" i="1" s="1"/>
  <c r="W2506" i="1"/>
  <c r="AG2506" i="1" s="1"/>
  <c r="B2506" i="1" s="1"/>
  <c r="W2515" i="1"/>
  <c r="AG2515" i="1" s="1"/>
  <c r="B2515" i="1" s="1"/>
  <c r="W2523" i="1"/>
  <c r="AG2523" i="1" s="1"/>
  <c r="B2523" i="1" s="1"/>
  <c r="W2531" i="1"/>
  <c r="AG2531" i="1" s="1"/>
  <c r="B2531" i="1" s="1"/>
  <c r="W2536" i="1"/>
  <c r="AG2536" i="1" s="1"/>
  <c r="B2536" i="1" s="1"/>
  <c r="W2549" i="1"/>
  <c r="AG2549" i="1" s="1"/>
  <c r="B2549" i="1" s="1"/>
  <c r="W2555" i="1"/>
  <c r="AG2555" i="1" s="1"/>
  <c r="B2555" i="1" s="1"/>
  <c r="W2563" i="1"/>
  <c r="AG2563" i="1" s="1"/>
  <c r="B2563" i="1" s="1"/>
  <c r="W2570" i="1"/>
  <c r="AG2570" i="1" s="1"/>
  <c r="B2570" i="1" s="1"/>
  <c r="W2494" i="1"/>
  <c r="AG2494" i="1" s="1"/>
  <c r="B2494" i="1" s="1"/>
  <c r="W2498" i="1"/>
  <c r="AG2498" i="1" s="1"/>
  <c r="B2498" i="1" s="1"/>
  <c r="W2508" i="1"/>
  <c r="W2514" i="1"/>
  <c r="AG2514" i="1" s="1"/>
  <c r="B2514" i="1" s="1"/>
  <c r="W2525" i="1"/>
  <c r="AG2525" i="1" s="1"/>
  <c r="B2525" i="1" s="1"/>
  <c r="W2535" i="1"/>
  <c r="AG2535" i="1" s="1"/>
  <c r="B2535" i="1" s="1"/>
  <c r="W2541" i="1"/>
  <c r="AG2541" i="1" s="1"/>
  <c r="B2541" i="1" s="1"/>
  <c r="W2547" i="1"/>
  <c r="AG2547" i="1" s="1"/>
  <c r="B2547" i="1" s="1"/>
  <c r="W2554" i="1"/>
  <c r="AG2554" i="1" s="1"/>
  <c r="B2554" i="1" s="1"/>
  <c r="W2565" i="1"/>
  <c r="AG2565" i="1" s="1"/>
  <c r="B2565" i="1" s="1"/>
  <c r="W2571" i="1"/>
  <c r="W2561" i="1"/>
  <c r="AG2561" i="1" s="1"/>
  <c r="B2561" i="1" s="1"/>
  <c r="W2572" i="1"/>
  <c r="AG2572" i="1" s="1"/>
  <c r="B2572" i="1" s="1"/>
  <c r="V2435" i="1"/>
  <c r="V2271" i="1"/>
  <c r="V2288" i="1"/>
  <c r="V2268" i="1"/>
  <c r="V2282" i="1"/>
  <c r="V2298" i="1"/>
  <c r="V2314" i="1"/>
  <c r="V2333" i="1"/>
  <c r="V2381" i="1"/>
  <c r="V2393" i="1"/>
  <c r="V2411" i="1"/>
  <c r="V2429" i="1"/>
  <c r="V2443" i="1"/>
  <c r="V2460" i="1"/>
  <c r="V2475" i="1"/>
  <c r="V2259" i="1"/>
  <c r="V2275" i="1"/>
  <c r="V2291" i="1"/>
  <c r="V2309" i="1"/>
  <c r="V2325" i="1"/>
  <c r="V2339" i="1"/>
  <c r="V2389" i="1"/>
  <c r="V2404" i="1"/>
  <c r="V2419" i="1"/>
  <c r="V2436" i="1"/>
  <c r="V2451" i="1"/>
  <c r="V2466" i="1"/>
  <c r="V2485" i="1"/>
  <c r="W2495" i="1"/>
  <c r="W2504" i="1"/>
  <c r="W2511" i="1"/>
  <c r="W2522" i="1"/>
  <c r="W2529" i="1"/>
  <c r="W2537" i="1"/>
  <c r="W2545" i="1"/>
  <c r="W2552" i="1"/>
  <c r="W2558" i="1"/>
  <c r="W2569" i="1"/>
  <c r="W2573" i="1"/>
  <c r="V2260" i="1"/>
  <c r="V2277" i="1"/>
  <c r="V2294" i="1"/>
  <c r="V2308" i="1"/>
  <c r="V2324" i="1"/>
  <c r="V2343" i="1"/>
  <c r="V2384" i="1"/>
  <c r="V2401" i="1"/>
  <c r="V2417" i="1"/>
  <c r="V2433" i="1"/>
  <c r="V2449" i="1"/>
  <c r="V2464" i="1"/>
  <c r="V2481" i="1"/>
  <c r="W2497" i="1"/>
  <c r="W2505" i="1"/>
  <c r="W2512" i="1"/>
  <c r="W2518" i="1"/>
  <c r="W2528" i="1"/>
  <c r="W2538" i="1"/>
  <c r="AG2546" i="1"/>
  <c r="B2546" i="1" s="1"/>
  <c r="J2577" i="1"/>
  <c r="V2258" i="1"/>
  <c r="V2276" i="1"/>
  <c r="V2290" i="1"/>
  <c r="V2307" i="1"/>
  <c r="V2323" i="1"/>
  <c r="V2340" i="1"/>
  <c r="V2385" i="1"/>
  <c r="V2403" i="1"/>
  <c r="V2420" i="1"/>
  <c r="V2434" i="1"/>
  <c r="V2450" i="1"/>
  <c r="V2467" i="1"/>
  <c r="V2482" i="1"/>
  <c r="V2493" i="1"/>
  <c r="W2500" i="1"/>
  <c r="W2507" i="1"/>
  <c r="W2517" i="1"/>
  <c r="W2521" i="1"/>
  <c r="W2530" i="1"/>
  <c r="W2539" i="1"/>
  <c r="W2544" i="1"/>
  <c r="W2556" i="1"/>
  <c r="F2578" i="1"/>
  <c r="J2578" i="1" s="1"/>
  <c r="V2264" i="1"/>
  <c r="V2283" i="1"/>
  <c r="V2295" i="1"/>
  <c r="V2311" i="1"/>
  <c r="V2327" i="1"/>
  <c r="V2345" i="1"/>
  <c r="V2347" i="1"/>
  <c r="W2347" i="1" s="1"/>
  <c r="V2353" i="1"/>
  <c r="V2354" i="1"/>
  <c r="W2354" i="1" s="1"/>
  <c r="V2358" i="1"/>
  <c r="W2358" i="1" s="1"/>
  <c r="V2360" i="1"/>
  <c r="W2360" i="1" s="1"/>
  <c r="V2367" i="1"/>
  <c r="W2367" i="1" s="1"/>
  <c r="V2369" i="1"/>
  <c r="W2369" i="1" s="1"/>
  <c r="V2375" i="1"/>
  <c r="W2375" i="1" s="1"/>
  <c r="V2391" i="1"/>
  <c r="V2406" i="1"/>
  <c r="V2426" i="1"/>
  <c r="V2440" i="1"/>
  <c r="V2455" i="1"/>
  <c r="V2470" i="1"/>
  <c r="V2486" i="1"/>
  <c r="V2257" i="1"/>
  <c r="V2272" i="1"/>
  <c r="V2287" i="1"/>
  <c r="V2303" i="1"/>
  <c r="V2320" i="1"/>
  <c r="V2337" i="1"/>
  <c r="V2382" i="1"/>
  <c r="V2399" i="1"/>
  <c r="V2416" i="1"/>
  <c r="V2431" i="1"/>
  <c r="V2448" i="1"/>
  <c r="V2465" i="1"/>
  <c r="V2479" i="1"/>
  <c r="AB2600" i="1"/>
  <c r="T2574" i="1"/>
  <c r="AF2574" i="1" s="1"/>
  <c r="S2575" i="1"/>
  <c r="V2256" i="1"/>
  <c r="V2273" i="1"/>
  <c r="V2289" i="1"/>
  <c r="V2304" i="1"/>
  <c r="V2319" i="1"/>
  <c r="V2336" i="1"/>
  <c r="V2383" i="1"/>
  <c r="V2395" i="1"/>
  <c r="V2413" i="1"/>
  <c r="V2432" i="1"/>
  <c r="V2445" i="1"/>
  <c r="V2462" i="1"/>
  <c r="V2476" i="1"/>
  <c r="V2491" i="1"/>
  <c r="E2594" i="1"/>
  <c r="V2270" i="1"/>
  <c r="V2286" i="1"/>
  <c r="V2305" i="1"/>
  <c r="V2317" i="1"/>
  <c r="V2334" i="1"/>
  <c r="V2380" i="1"/>
  <c r="V2400" i="1"/>
  <c r="V2414" i="1"/>
  <c r="V2428" i="1"/>
  <c r="V2444" i="1"/>
  <c r="V2461" i="1"/>
  <c r="V2480" i="1"/>
  <c r="V2262" i="1"/>
  <c r="V2274" i="1"/>
  <c r="V2292" i="1"/>
  <c r="V2306" i="1"/>
  <c r="V2418" i="1"/>
  <c r="V2453" i="1"/>
  <c r="V2468" i="1"/>
  <c r="V2483" i="1"/>
  <c r="V2577" i="1"/>
  <c r="V2267" i="1"/>
  <c r="V2284" i="1"/>
  <c r="V2301" i="1"/>
  <c r="V2315" i="1"/>
  <c r="V2330" i="1"/>
  <c r="V2378" i="1"/>
  <c r="V2397" i="1"/>
  <c r="V2412" i="1"/>
  <c r="V2427" i="1"/>
  <c r="V2447" i="1"/>
  <c r="V2459" i="1"/>
  <c r="V2474" i="1"/>
  <c r="AG2508" i="1"/>
  <c r="B2508" i="1" s="1"/>
  <c r="AG2571" i="1"/>
  <c r="B2571" i="1" s="1"/>
  <c r="A2596" i="1"/>
  <c r="K2595" i="1"/>
  <c r="X2595" i="1"/>
  <c r="V2269" i="1"/>
  <c r="V2285" i="1"/>
  <c r="V2302" i="1"/>
  <c r="V2318" i="1"/>
  <c r="V2335" i="1"/>
  <c r="V2379" i="1"/>
  <c r="V2392" i="1"/>
  <c r="V2408" i="1"/>
  <c r="V2423" i="1"/>
  <c r="V2441" i="1"/>
  <c r="V2454" i="1"/>
  <c r="V2472" i="1"/>
  <c r="V2489" i="1"/>
  <c r="AG2540" i="1"/>
  <c r="B2540" i="1" s="1"/>
  <c r="U2574" i="1"/>
  <c r="W2574" i="1" s="1"/>
  <c r="AC2579" i="1"/>
  <c r="AE2579" i="1" s="1"/>
  <c r="G2579" i="1"/>
  <c r="V2265" i="1"/>
  <c r="V2281" i="1"/>
  <c r="V2296" i="1"/>
  <c r="V2316" i="1"/>
  <c r="V2328" i="1"/>
  <c r="V2346" i="1"/>
  <c r="V2350" i="1"/>
  <c r="W2350" i="1" s="1"/>
  <c r="V2355" i="1"/>
  <c r="W2355" i="1" s="1"/>
  <c r="V2359" i="1"/>
  <c r="W2359" i="1" s="1"/>
  <c r="V2365" i="1"/>
  <c r="W2365" i="1" s="1"/>
  <c r="V2366" i="1"/>
  <c r="W2366" i="1" s="1"/>
  <c r="V2371" i="1"/>
  <c r="W2371" i="1" s="1"/>
  <c r="V2373" i="1"/>
  <c r="W2373" i="1" s="1"/>
  <c r="V2377" i="1"/>
  <c r="W2377" i="1" s="1"/>
  <c r="V2396" i="1"/>
  <c r="V2410" i="1"/>
  <c r="V2425" i="1"/>
  <c r="V2442" i="1"/>
  <c r="V2458" i="1"/>
  <c r="V2477" i="1"/>
  <c r="V2487" i="1"/>
  <c r="W2502" i="1"/>
  <c r="W2510" i="1"/>
  <c r="W2520" i="1"/>
  <c r="W2527" i="1"/>
  <c r="W2533" i="1"/>
  <c r="W2543" i="1"/>
  <c r="W2551" i="1"/>
  <c r="W2559" i="1"/>
  <c r="W2567" i="1"/>
  <c r="V2322" i="1"/>
  <c r="V2338" i="1"/>
  <c r="V2386" i="1"/>
  <c r="V2402" i="1"/>
  <c r="V2300" i="1"/>
  <c r="V2321" i="1"/>
  <c r="V2332" i="1"/>
  <c r="V2387" i="1"/>
  <c r="V2398" i="1"/>
  <c r="V2415" i="1"/>
  <c r="V2430" i="1"/>
  <c r="V2446" i="1"/>
  <c r="V2463" i="1"/>
  <c r="V2478" i="1"/>
  <c r="V2492" i="1"/>
  <c r="W2496" i="1"/>
  <c r="W2503" i="1"/>
  <c r="W2513" i="1"/>
  <c r="W2519" i="1"/>
  <c r="W2526" i="1"/>
  <c r="W2534" i="1"/>
  <c r="W2542" i="1"/>
  <c r="W2553" i="1"/>
  <c r="W2560" i="1"/>
  <c r="W2564" i="1"/>
  <c r="V2263" i="1"/>
  <c r="V2280" i="1"/>
  <c r="V2297" i="1"/>
  <c r="V2313" i="1"/>
  <c r="V2329" i="1"/>
  <c r="V2342" i="1"/>
  <c r="V2349" i="1"/>
  <c r="W2349" i="1" s="1"/>
  <c r="V2352" i="1"/>
  <c r="V2356" i="1"/>
  <c r="W2356" i="1" s="1"/>
  <c r="V2362" i="1"/>
  <c r="W2362" i="1" s="1"/>
  <c r="V2363" i="1"/>
  <c r="W2363" i="1" s="1"/>
  <c r="V2368" i="1"/>
  <c r="V2374" i="1"/>
  <c r="W2374" i="1" s="1"/>
  <c r="V2376" i="1"/>
  <c r="W2376" i="1" s="1"/>
  <c r="V2394" i="1"/>
  <c r="V2409" i="1"/>
  <c r="V2424" i="1"/>
  <c r="V2439" i="1"/>
  <c r="V2456" i="1"/>
  <c r="V2473" i="1"/>
  <c r="V2488" i="1"/>
  <c r="AJ2595" i="1"/>
  <c r="Z2594" i="1"/>
  <c r="AA2594" i="1" s="1"/>
  <c r="AH2594" i="1" s="1"/>
  <c r="Y2594" i="1"/>
  <c r="I2595" i="1"/>
  <c r="H2595" i="1" s="1"/>
  <c r="C2595" i="1"/>
  <c r="V2266" i="1"/>
  <c r="V2279" i="1"/>
  <c r="V2299" i="1"/>
  <c r="V2312" i="1"/>
  <c r="V2331" i="1"/>
  <c r="V2344" i="1"/>
  <c r="V2348" i="1"/>
  <c r="V2351" i="1"/>
  <c r="W2351" i="1" s="1"/>
  <c r="V2357" i="1"/>
  <c r="V2361" i="1"/>
  <c r="V2364" i="1"/>
  <c r="V2370" i="1"/>
  <c r="W2370" i="1" s="1"/>
  <c r="V2372" i="1"/>
  <c r="V2388" i="1"/>
  <c r="V2405" i="1"/>
  <c r="V2421" i="1"/>
  <c r="V2438" i="1"/>
  <c r="V2452" i="1"/>
  <c r="V2469" i="1"/>
  <c r="V2484" i="1"/>
  <c r="M2580" i="1"/>
  <c r="N2580" i="1" s="1"/>
  <c r="P2580" i="1"/>
  <c r="Q2580" i="1"/>
  <c r="L2581" i="1"/>
  <c r="V2261" i="1"/>
  <c r="V2278" i="1"/>
  <c r="V2293" i="1"/>
  <c r="V2310" i="1"/>
  <c r="V2326" i="1"/>
  <c r="V2341" i="1"/>
  <c r="V2390" i="1"/>
  <c r="V2407" i="1"/>
  <c r="V2422" i="1"/>
  <c r="V2437" i="1"/>
  <c r="V2457" i="1"/>
  <c r="V2471" i="1"/>
  <c r="V2490" i="1"/>
  <c r="W2447" i="1" l="1"/>
  <c r="W2493" i="1"/>
  <c r="W2404" i="1"/>
  <c r="W2340" i="1"/>
  <c r="AG2340" i="1" s="1"/>
  <c r="W2466" i="1"/>
  <c r="AG2466" i="1" s="1"/>
  <c r="W2417" i="1"/>
  <c r="AG2417" i="1" s="1"/>
  <c r="W2269" i="1"/>
  <c r="W2328" i="1"/>
  <c r="AG2328" i="1" s="1"/>
  <c r="W2403" i="1"/>
  <c r="AG2403" i="1" s="1"/>
  <c r="W2481" i="1"/>
  <c r="W2459" i="1"/>
  <c r="W2408" i="1"/>
  <c r="AG2408" i="1" s="1"/>
  <c r="W2384" i="1"/>
  <c r="W2449" i="1"/>
  <c r="AG2449" i="1" s="1"/>
  <c r="W2276" i="1"/>
  <c r="AG2276" i="1" s="1"/>
  <c r="W2489" i="1"/>
  <c r="W2378" i="1"/>
  <c r="W2434" i="1"/>
  <c r="AG2434" i="1" s="1"/>
  <c r="W2413" i="1"/>
  <c r="W2296" i="1"/>
  <c r="AG2296" i="1" s="1"/>
  <c r="W2277" i="1"/>
  <c r="AG2277" i="1" s="1"/>
  <c r="W2486" i="1"/>
  <c r="W2391" i="1"/>
  <c r="AG2391" i="1" s="1"/>
  <c r="W2286" i="1"/>
  <c r="AG2286" i="1" s="1"/>
  <c r="W2259" i="1"/>
  <c r="AG2259" i="1" s="1"/>
  <c r="W2333" i="1"/>
  <c r="AG2333" i="1" s="1"/>
  <c r="W2336" i="1"/>
  <c r="AG2336" i="1" s="1"/>
  <c r="W2317" i="1"/>
  <c r="W2476" i="1"/>
  <c r="AG2476" i="1" s="1"/>
  <c r="W2383" i="1"/>
  <c r="W2298" i="1"/>
  <c r="AG2298" i="1" s="1"/>
  <c r="W2432" i="1"/>
  <c r="AG2432" i="1" s="1"/>
  <c r="W2346" i="1"/>
  <c r="AG2346" i="1" s="1"/>
  <c r="W2460" i="1"/>
  <c r="W2291" i="1"/>
  <c r="W2393" i="1"/>
  <c r="AG2393" i="1" s="1"/>
  <c r="W2474" i="1"/>
  <c r="AG2474" i="1" s="1"/>
  <c r="W2281" i="1"/>
  <c r="AG2281" i="1" s="1"/>
  <c r="W2260" i="1"/>
  <c r="AG2260" i="1" s="1"/>
  <c r="W2302" i="1"/>
  <c r="AG2302" i="1" s="1"/>
  <c r="W2264" i="1"/>
  <c r="AG2264" i="1" s="1"/>
  <c r="W2470" i="1"/>
  <c r="W2324" i="1"/>
  <c r="W2380" i="1"/>
  <c r="W2395" i="1"/>
  <c r="AG2395" i="1" s="1"/>
  <c r="W2431" i="1"/>
  <c r="AG2431" i="1" s="1"/>
  <c r="W2294" i="1"/>
  <c r="AG2294" i="1" s="1"/>
  <c r="W2267" i="1"/>
  <c r="AG2267" i="1" s="1"/>
  <c r="W2295" i="1"/>
  <c r="AG2295" i="1" s="1"/>
  <c r="W2272" i="1"/>
  <c r="AG2272" i="1" s="1"/>
  <c r="W2464" i="1"/>
  <c r="AG2464" i="1" s="1"/>
  <c r="W2427" i="1"/>
  <c r="AG2427" i="1" s="1"/>
  <c r="W2330" i="1"/>
  <c r="AG2330" i="1" s="1"/>
  <c r="W2418" i="1"/>
  <c r="AG2418" i="1" s="1"/>
  <c r="W2301" i="1"/>
  <c r="AG2301" i="1" s="1"/>
  <c r="W2401" i="1"/>
  <c r="AG2401" i="1" s="1"/>
  <c r="W2480" i="1"/>
  <c r="AG2480" i="1" s="1"/>
  <c r="W2475" i="1"/>
  <c r="AG2475" i="1" s="1"/>
  <c r="W2440" i="1"/>
  <c r="AG2440" i="1" s="1"/>
  <c r="W2444" i="1"/>
  <c r="W2483" i="1"/>
  <c r="W2477" i="1"/>
  <c r="AG2477" i="1" s="1"/>
  <c r="W2426" i="1"/>
  <c r="AG2426" i="1" s="1"/>
  <c r="W2319" i="1"/>
  <c r="AG2319" i="1" s="1"/>
  <c r="W2379" i="1"/>
  <c r="AG2379" i="1" s="1"/>
  <c r="W2423" i="1"/>
  <c r="W2306" i="1"/>
  <c r="AG2306" i="1" s="1"/>
  <c r="W2265" i="1"/>
  <c r="AG2265" i="1" s="1"/>
  <c r="W2273" i="1"/>
  <c r="AG2273" i="1" s="1"/>
  <c r="W2472" i="1"/>
  <c r="AG2472" i="1" s="1"/>
  <c r="W2412" i="1"/>
  <c r="AG2412" i="1" s="1"/>
  <c r="W2316" i="1"/>
  <c r="AG2316" i="1" s="1"/>
  <c r="W2315" i="1"/>
  <c r="AG2315" i="1" s="1"/>
  <c r="W2304" i="1"/>
  <c r="AG2304" i="1" s="1"/>
  <c r="W2309" i="1"/>
  <c r="AG2309" i="1" s="1"/>
  <c r="W2381" i="1"/>
  <c r="AG2381" i="1" s="1"/>
  <c r="W2337" i="1"/>
  <c r="AG2337" i="1" s="1"/>
  <c r="W2314" i="1"/>
  <c r="AG2314" i="1" s="1"/>
  <c r="W2443" i="1"/>
  <c r="AG2443" i="1" s="1"/>
  <c r="W2454" i="1"/>
  <c r="AG2454" i="1" s="1"/>
  <c r="W2343" i="1"/>
  <c r="AG2343" i="1" s="1"/>
  <c r="W2411" i="1"/>
  <c r="AG2411" i="1" s="1"/>
  <c r="W2282" i="1"/>
  <c r="AG2282" i="1" s="1"/>
  <c r="W2462" i="1"/>
  <c r="W2256" i="1"/>
  <c r="W2339" i="1"/>
  <c r="AG2339" i="1" s="1"/>
  <c r="W2323" i="1"/>
  <c r="AG2323" i="1" s="1"/>
  <c r="W2410" i="1"/>
  <c r="AG2410" i="1" s="1"/>
  <c r="W2441" i="1"/>
  <c r="AG2441" i="1" s="1"/>
  <c r="W2392" i="1"/>
  <c r="AG2392" i="1" s="1"/>
  <c r="W2482" i="1"/>
  <c r="W2318" i="1"/>
  <c r="AG2318" i="1" s="1"/>
  <c r="W2397" i="1"/>
  <c r="AG2397" i="1" s="1"/>
  <c r="W2414" i="1"/>
  <c r="AG2414" i="1" s="1"/>
  <c r="W2399" i="1"/>
  <c r="AG2399" i="1" s="1"/>
  <c r="W2468" i="1"/>
  <c r="AG2468" i="1" s="1"/>
  <c r="W2442" i="1"/>
  <c r="AG2442" i="1" s="1"/>
  <c r="W2303" i="1"/>
  <c r="W2450" i="1"/>
  <c r="AG2450" i="1" s="1"/>
  <c r="W2290" i="1"/>
  <c r="W2453" i="1"/>
  <c r="AG2453" i="1" s="1"/>
  <c r="W2491" i="1"/>
  <c r="W2445" i="1"/>
  <c r="W2451" i="1"/>
  <c r="AG2451" i="1" s="1"/>
  <c r="W2335" i="1"/>
  <c r="AG2335" i="1" s="1"/>
  <c r="W2285" i="1"/>
  <c r="AG2285" i="1" s="1"/>
  <c r="W2465" i="1"/>
  <c r="AG2465" i="1" s="1"/>
  <c r="W2420" i="1"/>
  <c r="W2258" i="1"/>
  <c r="W2419" i="1"/>
  <c r="AG2419" i="1" s="1"/>
  <c r="W2284" i="1"/>
  <c r="AG2284" i="1" s="1"/>
  <c r="W2289" i="1"/>
  <c r="AG2289" i="1" s="1"/>
  <c r="W2455" i="1"/>
  <c r="W2292" i="1"/>
  <c r="AG2292" i="1" s="1"/>
  <c r="W2389" i="1"/>
  <c r="AG2389" i="1" s="1"/>
  <c r="W2322" i="1"/>
  <c r="AG2322" i="1" s="1"/>
  <c r="W2385" i="1"/>
  <c r="W2436" i="1"/>
  <c r="W2275" i="1"/>
  <c r="AG2275" i="1" s="1"/>
  <c r="W2487" i="1"/>
  <c r="W2458" i="1"/>
  <c r="AG2458" i="1" s="1"/>
  <c r="W2425" i="1"/>
  <c r="AG2425" i="1" s="1"/>
  <c r="W2396" i="1"/>
  <c r="W2435" i="1"/>
  <c r="AG2435" i="1" s="1"/>
  <c r="W2461" i="1"/>
  <c r="AG2461" i="1" s="1"/>
  <c r="W2428" i="1"/>
  <c r="W2400" i="1"/>
  <c r="AG2400" i="1" s="1"/>
  <c r="W2334" i="1"/>
  <c r="AG2334" i="1" s="1"/>
  <c r="W2305" i="1"/>
  <c r="AG2305" i="1" s="1"/>
  <c r="W2270" i="1"/>
  <c r="W2433" i="1"/>
  <c r="W2308" i="1"/>
  <c r="W2429" i="1"/>
  <c r="AG2429" i="1" s="1"/>
  <c r="W2268" i="1"/>
  <c r="AG2268" i="1" s="1"/>
  <c r="W2479" i="1"/>
  <c r="AG2479" i="1" s="1"/>
  <c r="W2448" i="1"/>
  <c r="AG2448" i="1" s="1"/>
  <c r="W2416" i="1"/>
  <c r="AG2416" i="1" s="1"/>
  <c r="W2382" i="1"/>
  <c r="W2320" i="1"/>
  <c r="W2287" i="1"/>
  <c r="W2257" i="1"/>
  <c r="AG2257" i="1" s="1"/>
  <c r="W2467" i="1"/>
  <c r="W2307" i="1"/>
  <c r="AG2307" i="1" s="1"/>
  <c r="W2485" i="1"/>
  <c r="W2325" i="1"/>
  <c r="AG2325" i="1" s="1"/>
  <c r="W2288" i="1"/>
  <c r="AG2288" i="1" s="1"/>
  <c r="W2402" i="1"/>
  <c r="W2271" i="1"/>
  <c r="AG2271" i="1" s="1"/>
  <c r="O2578" i="1"/>
  <c r="R2578" i="1" s="1"/>
  <c r="V2578" i="1" s="1"/>
  <c r="AG2370" i="1"/>
  <c r="B2370" i="1" s="1"/>
  <c r="AG2351" i="1"/>
  <c r="B2351" i="1" s="1"/>
  <c r="AG2374" i="1"/>
  <c r="AG2356" i="1"/>
  <c r="B2356" i="1" s="1"/>
  <c r="AG2358" i="1"/>
  <c r="AG2376" i="1"/>
  <c r="B2376" i="1" s="1"/>
  <c r="AG2362" i="1"/>
  <c r="B2362" i="1" s="1"/>
  <c r="AG2363" i="1"/>
  <c r="AG2349" i="1"/>
  <c r="AG2369" i="1"/>
  <c r="B2369" i="1" s="1"/>
  <c r="AG2366" i="1"/>
  <c r="B2366" i="1" s="1"/>
  <c r="AG2350" i="1"/>
  <c r="B2350" i="1" s="1"/>
  <c r="AG2371" i="1"/>
  <c r="B2371" i="1" s="1"/>
  <c r="AG2355" i="1"/>
  <c r="B2355" i="1" s="1"/>
  <c r="M2581" i="1"/>
  <c r="N2581" i="1" s="1"/>
  <c r="P2581" i="1"/>
  <c r="Q2581" i="1"/>
  <c r="L2582" i="1"/>
  <c r="AG2560" i="1"/>
  <c r="B2560" i="1" s="1"/>
  <c r="AG2526" i="1"/>
  <c r="AG2496" i="1"/>
  <c r="B2496" i="1" s="1"/>
  <c r="W2386" i="1"/>
  <c r="W2338" i="1"/>
  <c r="AG2354" i="1"/>
  <c r="B2354" i="1" s="1"/>
  <c r="AG2543" i="1"/>
  <c r="AG2510" i="1"/>
  <c r="B2510" i="1" s="1"/>
  <c r="AG2574" i="1"/>
  <c r="B2574" i="1" s="1"/>
  <c r="A2597" i="1"/>
  <c r="X2596" i="1"/>
  <c r="K2596" i="1"/>
  <c r="AG2360" i="1"/>
  <c r="B2360" i="1" s="1"/>
  <c r="AB2601" i="1"/>
  <c r="AG2539" i="1"/>
  <c r="B2539" i="1" s="1"/>
  <c r="AG2507" i="1"/>
  <c r="B2507" i="1" s="1"/>
  <c r="AG2512" i="1"/>
  <c r="B2512" i="1" s="1"/>
  <c r="W2484" i="1"/>
  <c r="W2469" i="1"/>
  <c r="W2452" i="1"/>
  <c r="W2438" i="1"/>
  <c r="W2421" i="1"/>
  <c r="W2405" i="1"/>
  <c r="W2388" i="1"/>
  <c r="AG2573" i="1"/>
  <c r="B2573" i="1" s="1"/>
  <c r="AG2545" i="1"/>
  <c r="B2545" i="1" s="1"/>
  <c r="AG2511" i="1"/>
  <c r="B2511" i="1" s="1"/>
  <c r="W2488" i="1"/>
  <c r="W2473" i="1"/>
  <c r="W2456" i="1"/>
  <c r="W2439" i="1"/>
  <c r="W2424" i="1"/>
  <c r="W2409" i="1"/>
  <c r="W2394" i="1"/>
  <c r="W2342" i="1"/>
  <c r="W2329" i="1"/>
  <c r="W2313" i="1"/>
  <c r="W2297" i="1"/>
  <c r="W2280" i="1"/>
  <c r="W2263" i="1"/>
  <c r="AG2377" i="1"/>
  <c r="B2377" i="1" s="1"/>
  <c r="AG2373" i="1"/>
  <c r="B2373" i="1" s="1"/>
  <c r="AG2359" i="1"/>
  <c r="B2359" i="1" s="1"/>
  <c r="AG2553" i="1"/>
  <c r="B2553" i="1" s="1"/>
  <c r="AG2519" i="1"/>
  <c r="B2519" i="1" s="1"/>
  <c r="AG2367" i="1"/>
  <c r="AG2567" i="1"/>
  <c r="B2567" i="1" s="1"/>
  <c r="AG2533" i="1"/>
  <c r="B2533" i="1" s="1"/>
  <c r="AG2502" i="1"/>
  <c r="B2502" i="1" s="1"/>
  <c r="AG2375" i="1"/>
  <c r="AG2530" i="1"/>
  <c r="B2530" i="1" s="1"/>
  <c r="AG2500" i="1"/>
  <c r="B2500" i="1" s="1"/>
  <c r="W2490" i="1"/>
  <c r="W2471" i="1"/>
  <c r="W2457" i="1"/>
  <c r="W2437" i="1"/>
  <c r="W2422" i="1"/>
  <c r="W2407" i="1"/>
  <c r="W2390" i="1"/>
  <c r="W2341" i="1"/>
  <c r="W2326" i="1"/>
  <c r="W2310" i="1"/>
  <c r="W2293" i="1"/>
  <c r="W2278" i="1"/>
  <c r="W2261" i="1"/>
  <c r="AG2538" i="1"/>
  <c r="B2538" i="1" s="1"/>
  <c r="AG2505" i="1"/>
  <c r="W2372" i="1"/>
  <c r="W2357" i="1"/>
  <c r="W2344" i="1"/>
  <c r="W2331" i="1"/>
  <c r="W2312" i="1"/>
  <c r="W2299" i="1"/>
  <c r="W2279" i="1"/>
  <c r="W2266" i="1"/>
  <c r="AG2569" i="1"/>
  <c r="AG2537" i="1"/>
  <c r="B2537" i="1" s="1"/>
  <c r="AG2504" i="1"/>
  <c r="B2504" i="1" s="1"/>
  <c r="W2274" i="1"/>
  <c r="W2262" i="1"/>
  <c r="W2345" i="1"/>
  <c r="W2311" i="1"/>
  <c r="AG2365" i="1"/>
  <c r="B2365" i="1" s="1"/>
  <c r="AG2542" i="1"/>
  <c r="B2542" i="1" s="1"/>
  <c r="AG2513" i="1"/>
  <c r="AG2559" i="1"/>
  <c r="AG2527" i="1"/>
  <c r="B2527" i="1" s="1"/>
  <c r="F2579" i="1"/>
  <c r="O2579" i="1" s="1"/>
  <c r="R2579" i="1" s="1"/>
  <c r="V2579" i="1" s="1"/>
  <c r="I2596" i="1"/>
  <c r="H2596" i="1" s="1"/>
  <c r="C2596" i="1"/>
  <c r="Y2595" i="1"/>
  <c r="AJ2596" i="1"/>
  <c r="Z2595" i="1"/>
  <c r="AA2595" i="1" s="1"/>
  <c r="AH2595" i="1" s="1"/>
  <c r="T2575" i="1"/>
  <c r="AF2575" i="1" s="1"/>
  <c r="S2576" i="1"/>
  <c r="U2575" i="1"/>
  <c r="W2575" i="1" s="1"/>
  <c r="AG2556" i="1"/>
  <c r="AG2521" i="1"/>
  <c r="B2521" i="1" s="1"/>
  <c r="AG2528" i="1"/>
  <c r="B2528" i="1" s="1"/>
  <c r="AG2497" i="1"/>
  <c r="W2361" i="1"/>
  <c r="AG2558" i="1"/>
  <c r="B2558" i="1" s="1"/>
  <c r="AG2529" i="1"/>
  <c r="B2529" i="1" s="1"/>
  <c r="AG2495" i="1"/>
  <c r="B2495" i="1" s="1"/>
  <c r="W2406" i="1"/>
  <c r="AC2580" i="1"/>
  <c r="AE2580" i="1" s="1"/>
  <c r="G2580" i="1"/>
  <c r="E2595" i="1"/>
  <c r="AG2459" i="1"/>
  <c r="AG2447" i="1"/>
  <c r="AG2564" i="1"/>
  <c r="B2564" i="1" s="1"/>
  <c r="AG2534" i="1"/>
  <c r="AG2503" i="1"/>
  <c r="B2503" i="1" s="1"/>
  <c r="AG2551" i="1"/>
  <c r="AG2520" i="1"/>
  <c r="B2520" i="1" s="1"/>
  <c r="AG2347" i="1"/>
  <c r="B2347" i="1" s="1"/>
  <c r="AG2404" i="1"/>
  <c r="W2492" i="1"/>
  <c r="AG2544" i="1"/>
  <c r="B2544" i="1" s="1"/>
  <c r="AG2517" i="1"/>
  <c r="B2517" i="1" s="1"/>
  <c r="AG2518" i="1"/>
  <c r="B2518" i="1" s="1"/>
  <c r="W2364" i="1"/>
  <c r="W2348" i="1"/>
  <c r="AG2552" i="1"/>
  <c r="B2552" i="1" s="1"/>
  <c r="AG2522" i="1"/>
  <c r="W2368" i="1"/>
  <c r="W2352" i="1"/>
  <c r="W2478" i="1"/>
  <c r="W2463" i="1"/>
  <c r="W2446" i="1"/>
  <c r="W2430" i="1"/>
  <c r="W2415" i="1"/>
  <c r="W2398" i="1"/>
  <c r="W2387" i="1"/>
  <c r="W2332" i="1"/>
  <c r="W2321" i="1"/>
  <c r="W2300" i="1"/>
  <c r="W2353" i="1"/>
  <c r="W2327" i="1"/>
  <c r="W2283" i="1"/>
  <c r="AG2493" i="1" l="1"/>
  <c r="AG2481" i="1"/>
  <c r="AG2269" i="1"/>
  <c r="AG2445" i="1"/>
  <c r="AG2483" i="1"/>
  <c r="AG2378" i="1"/>
  <c r="AG2455" i="1"/>
  <c r="AG2384" i="1"/>
  <c r="AG2385" i="1"/>
  <c r="AG2317" i="1"/>
  <c r="AG2256" i="1"/>
  <c r="AG2258" i="1"/>
  <c r="AG2380" i="1"/>
  <c r="AG2489" i="1"/>
  <c r="AG2486" i="1"/>
  <c r="AG2460" i="1"/>
  <c r="AG2324" i="1"/>
  <c r="AG2320" i="1"/>
  <c r="AG2482" i="1"/>
  <c r="AG2291" i="1"/>
  <c r="AG2396" i="1"/>
  <c r="AG2413" i="1"/>
  <c r="AG2402" i="1"/>
  <c r="AG2470" i="1"/>
  <c r="AG2383" i="1"/>
  <c r="AG2444" i="1"/>
  <c r="AG2436" i="1"/>
  <c r="AG2290" i="1"/>
  <c r="AG2423" i="1"/>
  <c r="AG2462" i="1"/>
  <c r="AG2491" i="1"/>
  <c r="AG2420" i="1"/>
  <c r="AG2433" i="1"/>
  <c r="AG2303" i="1"/>
  <c r="AG2270" i="1"/>
  <c r="AG2467" i="1"/>
  <c r="AG2287" i="1"/>
  <c r="AG2428" i="1"/>
  <c r="AG2485" i="1"/>
  <c r="AG2308" i="1"/>
  <c r="AG2487" i="1"/>
  <c r="AG2382" i="1"/>
  <c r="B2295" i="1"/>
  <c r="B2276" i="1"/>
  <c r="B2305" i="1"/>
  <c r="B2319" i="1"/>
  <c r="B2336" i="1"/>
  <c r="B2335" i="1"/>
  <c r="B2257" i="1"/>
  <c r="B2389" i="1"/>
  <c r="B2288" i="1"/>
  <c r="B2294" i="1"/>
  <c r="B2434" i="1"/>
  <c r="B2381" i="1"/>
  <c r="B2431" i="1"/>
  <c r="B2306" i="1"/>
  <c r="B2260" i="1"/>
  <c r="B2277" i="1"/>
  <c r="B2272" i="1"/>
  <c r="B2395" i="1"/>
  <c r="B2427" i="1"/>
  <c r="B2340" i="1"/>
  <c r="B2265" i="1"/>
  <c r="B2282" i="1"/>
  <c r="B2468" i="1"/>
  <c r="B2318" i="1"/>
  <c r="B2451" i="1"/>
  <c r="B2400" i="1"/>
  <c r="B2414" i="1"/>
  <c r="B2461" i="1"/>
  <c r="J2579" i="1"/>
  <c r="B2281" i="1"/>
  <c r="B2328" i="1"/>
  <c r="B2442" i="1"/>
  <c r="B2443" i="1"/>
  <c r="B2337" i="1"/>
  <c r="B2476" i="1"/>
  <c r="B2325" i="1"/>
  <c r="B2417" i="1"/>
  <c r="B2301" i="1"/>
  <c r="B2315" i="1"/>
  <c r="B2459" i="1"/>
  <c r="B2403" i="1"/>
  <c r="B2392" i="1"/>
  <c r="B2477" i="1"/>
  <c r="B2314" i="1"/>
  <c r="B2475" i="1"/>
  <c r="B2465" i="1"/>
  <c r="B2435" i="1"/>
  <c r="B2259" i="1"/>
  <c r="B2419" i="1"/>
  <c r="B2401" i="1"/>
  <c r="B2449" i="1"/>
  <c r="B2334" i="1"/>
  <c r="B2267" i="1"/>
  <c r="B2284" i="1"/>
  <c r="B2330" i="1"/>
  <c r="B2307" i="1"/>
  <c r="B2454" i="1"/>
  <c r="B2269" i="1"/>
  <c r="B2302" i="1"/>
  <c r="B2411" i="1"/>
  <c r="B2399" i="1"/>
  <c r="B2289" i="1"/>
  <c r="B2264" i="1"/>
  <c r="B2418" i="1"/>
  <c r="AG2327" i="1"/>
  <c r="AG2300" i="1"/>
  <c r="AG2398" i="1"/>
  <c r="AG2463" i="1"/>
  <c r="AG2348" i="1"/>
  <c r="T2576" i="1"/>
  <c r="AF2576" i="1" s="1"/>
  <c r="S2577" i="1"/>
  <c r="U2576" i="1"/>
  <c r="W2576" i="1" s="1"/>
  <c r="E2596" i="1"/>
  <c r="AG2311" i="1"/>
  <c r="AG2299" i="1"/>
  <c r="AG2357" i="1"/>
  <c r="B2357" i="1" s="1"/>
  <c r="AG2278" i="1"/>
  <c r="AG2341" i="1"/>
  <c r="AG2437" i="1"/>
  <c r="AG2280" i="1"/>
  <c r="AG2342" i="1"/>
  <c r="AG2439" i="1"/>
  <c r="AG2421" i="1"/>
  <c r="AG2484" i="1"/>
  <c r="AB2602" i="1"/>
  <c r="A2598" i="1"/>
  <c r="X2597" i="1"/>
  <c r="K2597" i="1"/>
  <c r="AG2332" i="1"/>
  <c r="AG2353" i="1"/>
  <c r="AG2321" i="1"/>
  <c r="AG2415" i="1"/>
  <c r="AG2478" i="1"/>
  <c r="B2522" i="1"/>
  <c r="AG2364" i="1"/>
  <c r="B2364" i="1" s="1"/>
  <c r="B2275" i="1"/>
  <c r="B2339" i="1"/>
  <c r="B2343" i="1"/>
  <c r="B2286" i="1"/>
  <c r="B2412" i="1"/>
  <c r="B2474" i="1"/>
  <c r="B2285" i="1"/>
  <c r="B2426" i="1"/>
  <c r="AG2345" i="1"/>
  <c r="B2569" i="1"/>
  <c r="AG2312" i="1"/>
  <c r="AG2372" i="1"/>
  <c r="AG2293" i="1"/>
  <c r="AG2390" i="1"/>
  <c r="AG2457" i="1"/>
  <c r="B2450" i="1"/>
  <c r="B2367" i="1"/>
  <c r="B2379" i="1"/>
  <c r="B2441" i="1"/>
  <c r="B2346" i="1"/>
  <c r="B2425" i="1"/>
  <c r="AG2297" i="1"/>
  <c r="AG2394" i="1"/>
  <c r="AG2456" i="1"/>
  <c r="AG2438" i="1"/>
  <c r="B2298" i="1"/>
  <c r="B2393" i="1"/>
  <c r="B2448" i="1"/>
  <c r="B2273" i="1"/>
  <c r="B2432" i="1"/>
  <c r="B2292" i="1"/>
  <c r="AG2338" i="1"/>
  <c r="B2453" i="1"/>
  <c r="B2358" i="1"/>
  <c r="F2580" i="1"/>
  <c r="J2580" i="1" s="1"/>
  <c r="AG2361" i="1"/>
  <c r="B2361" i="1" s="1"/>
  <c r="AG2262" i="1"/>
  <c r="AG2266" i="1"/>
  <c r="AG2331" i="1"/>
  <c r="AG2310" i="1"/>
  <c r="AG2407" i="1"/>
  <c r="AG2471" i="1"/>
  <c r="AG2313" i="1"/>
  <c r="AG2409" i="1"/>
  <c r="AG2473" i="1"/>
  <c r="AG2388" i="1"/>
  <c r="AG2452" i="1"/>
  <c r="AG2386" i="1"/>
  <c r="AC2581" i="1"/>
  <c r="AE2581" i="1" s="1"/>
  <c r="G2581" i="1"/>
  <c r="AG2430" i="1"/>
  <c r="AG2352" i="1"/>
  <c r="B2352" i="1" s="1"/>
  <c r="AG2283" i="1"/>
  <c r="B2271" i="1"/>
  <c r="AG2387" i="1"/>
  <c r="AG2446" i="1"/>
  <c r="AG2368" i="1"/>
  <c r="B2368" i="1" s="1"/>
  <c r="AG2492" i="1"/>
  <c r="B2309" i="1"/>
  <c r="B2404" i="1"/>
  <c r="B2466" i="1"/>
  <c r="B2464" i="1"/>
  <c r="B2480" i="1"/>
  <c r="B2551" i="1"/>
  <c r="B2534" i="1"/>
  <c r="B2397" i="1"/>
  <c r="B2447" i="1"/>
  <c r="AG2406" i="1"/>
  <c r="B2497" i="1"/>
  <c r="B2556" i="1"/>
  <c r="AG2575" i="1"/>
  <c r="B2575" i="1" s="1"/>
  <c r="B2391" i="1"/>
  <c r="B2440" i="1"/>
  <c r="B2493" i="1"/>
  <c r="B2559" i="1"/>
  <c r="B2513" i="1"/>
  <c r="AG2274" i="1"/>
  <c r="AG2279" i="1"/>
  <c r="AG2344" i="1"/>
  <c r="B2505" i="1"/>
  <c r="AG2261" i="1"/>
  <c r="AG2326" i="1"/>
  <c r="AG2422" i="1"/>
  <c r="AG2490" i="1"/>
  <c r="B2323" i="1"/>
  <c r="B2375" i="1"/>
  <c r="B2408" i="1"/>
  <c r="B2472" i="1"/>
  <c r="B2296" i="1"/>
  <c r="B2316" i="1"/>
  <c r="B2410" i="1"/>
  <c r="B2458" i="1"/>
  <c r="AG2263" i="1"/>
  <c r="AG2329" i="1"/>
  <c r="AG2424" i="1"/>
  <c r="AG2488" i="1"/>
  <c r="AG2405" i="1"/>
  <c r="AG2469" i="1"/>
  <c r="B2268" i="1"/>
  <c r="B2333" i="1"/>
  <c r="B2429" i="1"/>
  <c r="B2416" i="1"/>
  <c r="B2479" i="1"/>
  <c r="Z2596" i="1"/>
  <c r="AA2596" i="1" s="1"/>
  <c r="AH2596" i="1" s="1"/>
  <c r="I2597" i="1"/>
  <c r="H2597" i="1" s="1"/>
  <c r="Y2596" i="1"/>
  <c r="AJ2597" i="1"/>
  <c r="C2597" i="1"/>
  <c r="B2304" i="1"/>
  <c r="B2543" i="1"/>
  <c r="B2322" i="1"/>
  <c r="B2526" i="1"/>
  <c r="M2582" i="1"/>
  <c r="N2582" i="1" s="1"/>
  <c r="P2582" i="1"/>
  <c r="Q2582" i="1"/>
  <c r="L2583" i="1"/>
  <c r="B2349" i="1"/>
  <c r="B2363" i="1"/>
  <c r="B2374" i="1"/>
  <c r="B2481" i="1" l="1"/>
  <c r="B2483" i="1"/>
  <c r="B2445" i="1"/>
  <c r="B2455" i="1"/>
  <c r="B2489" i="1"/>
  <c r="B2385" i="1"/>
  <c r="B2378" i="1"/>
  <c r="B2380" i="1"/>
  <c r="B2317" i="1"/>
  <c r="B2384" i="1"/>
  <c r="B2486" i="1"/>
  <c r="B2258" i="1"/>
  <c r="B2482" i="1"/>
  <c r="B2256" i="1"/>
  <c r="B2320" i="1"/>
  <c r="B2402" i="1"/>
  <c r="B2396" i="1"/>
  <c r="B2287" i="1"/>
  <c r="B2460" i="1"/>
  <c r="B2291" i="1"/>
  <c r="B2436" i="1"/>
  <c r="B2324" i="1"/>
  <c r="B2433" i="1"/>
  <c r="B2413" i="1"/>
  <c r="B2470" i="1"/>
  <c r="B2270" i="1"/>
  <c r="B2382" i="1"/>
  <c r="B2420" i="1"/>
  <c r="B2383" i="1"/>
  <c r="B2462" i="1"/>
  <c r="B2290" i="1"/>
  <c r="B2444" i="1"/>
  <c r="B2467" i="1"/>
  <c r="B2423" i="1"/>
  <c r="B2487" i="1"/>
  <c r="B2491" i="1"/>
  <c r="B2303" i="1"/>
  <c r="B2485" i="1"/>
  <c r="B2428" i="1"/>
  <c r="B2308" i="1"/>
  <c r="B2310" i="1"/>
  <c r="B2261" i="1"/>
  <c r="B2344" i="1"/>
  <c r="B2293" i="1"/>
  <c r="B2329" i="1"/>
  <c r="B2430" i="1"/>
  <c r="B2484" i="1"/>
  <c r="B2313" i="1"/>
  <c r="B2438" i="1"/>
  <c r="B2341" i="1"/>
  <c r="B2311" i="1"/>
  <c r="B2398" i="1"/>
  <c r="B2469" i="1"/>
  <c r="B2387" i="1"/>
  <c r="B2283" i="1"/>
  <c r="B2331" i="1"/>
  <c r="B2457" i="1"/>
  <c r="B2415" i="1"/>
  <c r="B2280" i="1"/>
  <c r="B2263" i="1"/>
  <c r="B2406" i="1"/>
  <c r="B2473" i="1"/>
  <c r="B2424" i="1"/>
  <c r="B2490" i="1"/>
  <c r="B2274" i="1"/>
  <c r="B2471" i="1"/>
  <c r="B2407" i="1"/>
  <c r="O2580" i="1"/>
  <c r="R2580" i="1" s="1"/>
  <c r="V2580" i="1" s="1"/>
  <c r="B2394" i="1"/>
  <c r="B2312" i="1"/>
  <c r="B2439" i="1"/>
  <c r="B2437" i="1"/>
  <c r="B2463" i="1"/>
  <c r="F2581" i="1"/>
  <c r="O2581" i="1" s="1"/>
  <c r="R2581" i="1" s="1"/>
  <c r="V2581" i="1" s="1"/>
  <c r="X2598" i="1"/>
  <c r="K2598" i="1"/>
  <c r="A2599" i="1"/>
  <c r="AG2576" i="1"/>
  <c r="B2576" i="1" s="1"/>
  <c r="AC2582" i="1"/>
  <c r="AE2582" i="1" s="1"/>
  <c r="G2582" i="1"/>
  <c r="B2422" i="1"/>
  <c r="B2446" i="1"/>
  <c r="B2386" i="1"/>
  <c r="B2452" i="1"/>
  <c r="B2388" i="1"/>
  <c r="B2338" i="1"/>
  <c r="B2297" i="1"/>
  <c r="AB2603" i="1"/>
  <c r="T2577" i="1"/>
  <c r="AF2577" i="1" s="1"/>
  <c r="S2578" i="1"/>
  <c r="U2577" i="1"/>
  <c r="W2577" i="1" s="1"/>
  <c r="B2300" i="1"/>
  <c r="M2583" i="1"/>
  <c r="N2583" i="1" s="1"/>
  <c r="P2583" i="1"/>
  <c r="Q2583" i="1"/>
  <c r="L2584" i="1"/>
  <c r="B2279" i="1"/>
  <c r="B2321" i="1"/>
  <c r="B2353" i="1"/>
  <c r="E2597" i="1"/>
  <c r="B2405" i="1"/>
  <c r="B2488" i="1"/>
  <c r="B2326" i="1"/>
  <c r="B2492" i="1"/>
  <c r="B2409" i="1"/>
  <c r="B2266" i="1"/>
  <c r="B2262" i="1"/>
  <c r="B2456" i="1"/>
  <c r="B2390" i="1"/>
  <c r="B2372" i="1"/>
  <c r="B2345" i="1"/>
  <c r="B2478" i="1"/>
  <c r="B2332" i="1"/>
  <c r="Y2597" i="1"/>
  <c r="AJ2598" i="1"/>
  <c r="Z2597" i="1"/>
  <c r="AA2597" i="1" s="1"/>
  <c r="AH2597" i="1" s="1"/>
  <c r="I2598" i="1"/>
  <c r="H2598" i="1" s="1"/>
  <c r="C2598" i="1"/>
  <c r="B2421" i="1"/>
  <c r="B2342" i="1"/>
  <c r="B2278" i="1"/>
  <c r="B2299" i="1"/>
  <c r="B2348" i="1"/>
  <c r="B2327" i="1"/>
  <c r="J2581" i="1" l="1"/>
  <c r="T2578" i="1"/>
  <c r="AF2578" i="1" s="1"/>
  <c r="S2579" i="1"/>
  <c r="U2578" i="1"/>
  <c r="W2578" i="1" s="1"/>
  <c r="AB2604" i="1"/>
  <c r="Y2598" i="1"/>
  <c r="AJ2599" i="1"/>
  <c r="Z2598" i="1"/>
  <c r="AA2598" i="1" s="1"/>
  <c r="AH2598" i="1" s="1"/>
  <c r="I2599" i="1"/>
  <c r="H2599" i="1" s="1"/>
  <c r="C2599" i="1"/>
  <c r="AC2583" i="1"/>
  <c r="AE2583" i="1" s="1"/>
  <c r="G2583" i="1"/>
  <c r="M2584" i="1"/>
  <c r="N2584" i="1" s="1"/>
  <c r="P2584" i="1"/>
  <c r="Q2584" i="1"/>
  <c r="L2585" i="1"/>
  <c r="F2582" i="1"/>
  <c r="O2582" i="1" s="1"/>
  <c r="R2582" i="1" s="1"/>
  <c r="V2582" i="1" s="1"/>
  <c r="K2599" i="1"/>
  <c r="X2599" i="1"/>
  <c r="A2600" i="1"/>
  <c r="E2598" i="1"/>
  <c r="AG2577" i="1"/>
  <c r="B2577" i="1" s="1"/>
  <c r="J2582" i="1" l="1"/>
  <c r="Z2599" i="1"/>
  <c r="AA2599" i="1" s="1"/>
  <c r="AH2599" i="1" s="1"/>
  <c r="AJ2600" i="1"/>
  <c r="Y2599" i="1"/>
  <c r="I2600" i="1"/>
  <c r="H2600" i="1" s="1"/>
  <c r="C2600" i="1"/>
  <c r="AC2584" i="1"/>
  <c r="AE2584" i="1" s="1"/>
  <c r="G2584" i="1"/>
  <c r="AG2578" i="1"/>
  <c r="K2600" i="1"/>
  <c r="X2600" i="1"/>
  <c r="A2601" i="1"/>
  <c r="M2585" i="1"/>
  <c r="N2585" i="1" s="1"/>
  <c r="P2585" i="1"/>
  <c r="Q2585" i="1"/>
  <c r="L2586" i="1"/>
  <c r="F2583" i="1"/>
  <c r="J2583" i="1" s="1"/>
  <c r="E2599" i="1"/>
  <c r="T2579" i="1"/>
  <c r="AF2579" i="1" s="1"/>
  <c r="S2580" i="1"/>
  <c r="U2579" i="1"/>
  <c r="W2579" i="1" s="1"/>
  <c r="AB2605" i="1"/>
  <c r="AC2585" i="1" l="1"/>
  <c r="AE2585" i="1" s="1"/>
  <c r="G2585" i="1"/>
  <c r="E2600" i="1"/>
  <c r="AB2606" i="1"/>
  <c r="AG2579" i="1"/>
  <c r="B2579" i="1" s="1"/>
  <c r="T2580" i="1"/>
  <c r="AF2580" i="1" s="1"/>
  <c r="S2581" i="1"/>
  <c r="U2580" i="1"/>
  <c r="W2580" i="1" s="1"/>
  <c r="M2586" i="1"/>
  <c r="N2586" i="1" s="1"/>
  <c r="P2586" i="1"/>
  <c r="Q2586" i="1"/>
  <c r="L2587" i="1"/>
  <c r="A2602" i="1"/>
  <c r="X2601" i="1"/>
  <c r="K2601" i="1"/>
  <c r="F2584" i="1"/>
  <c r="O2584" i="1" s="1"/>
  <c r="R2584" i="1" s="1"/>
  <c r="V2584" i="1" s="1"/>
  <c r="O2583" i="1"/>
  <c r="R2583" i="1" s="1"/>
  <c r="V2583" i="1" s="1"/>
  <c r="Y2600" i="1"/>
  <c r="Z2600" i="1"/>
  <c r="AA2600" i="1" s="1"/>
  <c r="AH2600" i="1" s="1"/>
  <c r="AJ2601" i="1"/>
  <c r="I2601" i="1"/>
  <c r="H2601" i="1" s="1"/>
  <c r="C2601" i="1"/>
  <c r="B2578" i="1"/>
  <c r="J2584" i="1" l="1"/>
  <c r="Z2601" i="1"/>
  <c r="AA2601" i="1" s="1"/>
  <c r="AH2601" i="1" s="1"/>
  <c r="AJ2602" i="1"/>
  <c r="Y2601" i="1"/>
  <c r="C2602" i="1"/>
  <c r="I2602" i="1"/>
  <c r="H2602" i="1" s="1"/>
  <c r="T2581" i="1"/>
  <c r="AF2581" i="1" s="1"/>
  <c r="S2582" i="1"/>
  <c r="U2581" i="1"/>
  <c r="W2581" i="1" s="1"/>
  <c r="AC2586" i="1"/>
  <c r="AE2586" i="1" s="1"/>
  <c r="G2586" i="1"/>
  <c r="F2585" i="1"/>
  <c r="O2585" i="1" s="1"/>
  <c r="R2585" i="1" s="1"/>
  <c r="V2585" i="1" s="1"/>
  <c r="K2602" i="1"/>
  <c r="A2603" i="1"/>
  <c r="X2602" i="1"/>
  <c r="M2587" i="1"/>
  <c r="N2587" i="1" s="1"/>
  <c r="P2587" i="1"/>
  <c r="Q2587" i="1"/>
  <c r="L2588" i="1"/>
  <c r="E2601" i="1"/>
  <c r="AG2580" i="1"/>
  <c r="B2580" i="1" s="1"/>
  <c r="AB2607" i="1"/>
  <c r="J2585" i="1" l="1"/>
  <c r="M2588" i="1"/>
  <c r="N2588" i="1" s="1"/>
  <c r="P2588" i="1"/>
  <c r="Q2588" i="1"/>
  <c r="L2589" i="1"/>
  <c r="I2603" i="1"/>
  <c r="H2603" i="1" s="1"/>
  <c r="C2603" i="1"/>
  <c r="AJ2603" i="1"/>
  <c r="Z2602" i="1"/>
  <c r="AA2602" i="1" s="1"/>
  <c r="AH2602" i="1" s="1"/>
  <c r="Y2602" i="1"/>
  <c r="T2582" i="1"/>
  <c r="AF2582" i="1" s="1"/>
  <c r="S2583" i="1"/>
  <c r="U2582" i="1"/>
  <c r="W2582" i="1" s="1"/>
  <c r="E2602" i="1"/>
  <c r="F2586" i="1"/>
  <c r="O2586" i="1" s="1"/>
  <c r="R2586" i="1" s="1"/>
  <c r="V2586" i="1" s="1"/>
  <c r="AB2608" i="1"/>
  <c r="X2603" i="1"/>
  <c r="A2604" i="1"/>
  <c r="K2603" i="1"/>
  <c r="AC2587" i="1"/>
  <c r="AE2587" i="1" s="1"/>
  <c r="G2587" i="1"/>
  <c r="AG2581" i="1"/>
  <c r="J2586" i="1" l="1"/>
  <c r="K2604" i="1"/>
  <c r="A2605" i="1"/>
  <c r="X2604" i="1"/>
  <c r="B2581" i="1"/>
  <c r="Z2603" i="1"/>
  <c r="AA2603" i="1" s="1"/>
  <c r="AH2603" i="1" s="1"/>
  <c r="AJ2604" i="1"/>
  <c r="Y2603" i="1"/>
  <c r="I2604" i="1"/>
  <c r="H2604" i="1" s="1"/>
  <c r="C2604" i="1"/>
  <c r="E2603" i="1"/>
  <c r="AC2588" i="1"/>
  <c r="AE2588" i="1" s="1"/>
  <c r="G2588" i="1"/>
  <c r="AG2582" i="1"/>
  <c r="B2582" i="1" s="1"/>
  <c r="F2587" i="1"/>
  <c r="J2587" i="1" s="1"/>
  <c r="AB2609" i="1"/>
  <c r="T2583" i="1"/>
  <c r="AF2583" i="1" s="1"/>
  <c r="S2584" i="1"/>
  <c r="U2583" i="1"/>
  <c r="W2583" i="1" s="1"/>
  <c r="M2589" i="1"/>
  <c r="N2589" i="1" s="1"/>
  <c r="P2589" i="1"/>
  <c r="Q2589" i="1"/>
  <c r="L2590" i="1"/>
  <c r="O2587" i="1" l="1"/>
  <c r="R2587" i="1" s="1"/>
  <c r="V2587" i="1" s="1"/>
  <c r="E2604" i="1"/>
  <c r="AC2589" i="1"/>
  <c r="AE2589" i="1" s="1"/>
  <c r="G2589" i="1"/>
  <c r="AB2610" i="1"/>
  <c r="F2588" i="1"/>
  <c r="J2588" i="1" s="1"/>
  <c r="X2605" i="1"/>
  <c r="A2606" i="1"/>
  <c r="K2605" i="1"/>
  <c r="M2590" i="1"/>
  <c r="N2590" i="1" s="1"/>
  <c r="P2590" i="1"/>
  <c r="Q2590" i="1"/>
  <c r="L2591" i="1"/>
  <c r="AG2583" i="1"/>
  <c r="T2584" i="1"/>
  <c r="AF2584" i="1" s="1"/>
  <c r="S2585" i="1"/>
  <c r="U2584" i="1"/>
  <c r="W2584" i="1" s="1"/>
  <c r="Y2604" i="1"/>
  <c r="I2605" i="1"/>
  <c r="H2605" i="1" s="1"/>
  <c r="C2605" i="1"/>
  <c r="Z2604" i="1"/>
  <c r="AA2604" i="1" s="1"/>
  <c r="AH2604" i="1" s="1"/>
  <c r="AJ2605" i="1"/>
  <c r="O2588" i="1" l="1"/>
  <c r="R2588" i="1" s="1"/>
  <c r="V2588" i="1" s="1"/>
  <c r="F2589" i="1"/>
  <c r="O2589" i="1" s="1"/>
  <c r="R2589" i="1" s="1"/>
  <c r="V2589" i="1" s="1"/>
  <c r="E2605" i="1"/>
  <c r="AG2584" i="1"/>
  <c r="B2584" i="1" s="1"/>
  <c r="M2591" i="1"/>
  <c r="N2591" i="1" s="1"/>
  <c r="P2591" i="1"/>
  <c r="Q2591" i="1"/>
  <c r="L2592" i="1"/>
  <c r="C2606" i="1"/>
  <c r="Z2605" i="1"/>
  <c r="AA2605" i="1" s="1"/>
  <c r="AH2605" i="1" s="1"/>
  <c r="I2606" i="1"/>
  <c r="H2606" i="1" s="1"/>
  <c r="Y2605" i="1"/>
  <c r="AJ2606" i="1"/>
  <c r="T2585" i="1"/>
  <c r="AF2585" i="1" s="1"/>
  <c r="S2586" i="1"/>
  <c r="U2585" i="1"/>
  <c r="W2585" i="1" s="1"/>
  <c r="K2606" i="1"/>
  <c r="A2607" i="1"/>
  <c r="X2606" i="1"/>
  <c r="AC2590" i="1"/>
  <c r="AE2590" i="1" s="1"/>
  <c r="G2590" i="1"/>
  <c r="B2583" i="1"/>
  <c r="AB2611" i="1"/>
  <c r="AG2585" i="1" l="1"/>
  <c r="E2606" i="1"/>
  <c r="F2590" i="1"/>
  <c r="J2590" i="1" s="1"/>
  <c r="X2607" i="1"/>
  <c r="A2608" i="1"/>
  <c r="K2607" i="1"/>
  <c r="T2586" i="1"/>
  <c r="AF2586" i="1" s="1"/>
  <c r="S2587" i="1"/>
  <c r="U2586" i="1"/>
  <c r="W2586" i="1" s="1"/>
  <c r="M2592" i="1"/>
  <c r="N2592" i="1" s="1"/>
  <c r="L2593" i="1"/>
  <c r="AB2612" i="1"/>
  <c r="AJ2607" i="1"/>
  <c r="Z2606" i="1"/>
  <c r="AA2606" i="1" s="1"/>
  <c r="AH2606" i="1" s="1"/>
  <c r="C2607" i="1"/>
  <c r="I2607" i="1"/>
  <c r="H2607" i="1" s="1"/>
  <c r="Y2606" i="1"/>
  <c r="J2589" i="1"/>
  <c r="AC2591" i="1"/>
  <c r="AE2591" i="1" s="1"/>
  <c r="G2591" i="1"/>
  <c r="O2590" i="1" l="1"/>
  <c r="R2590" i="1" s="1"/>
  <c r="V2590" i="1" s="1"/>
  <c r="F2591" i="1"/>
  <c r="J2591" i="1" s="1"/>
  <c r="I2608" i="1"/>
  <c r="H2608" i="1" s="1"/>
  <c r="Y2607" i="1"/>
  <c r="C2608" i="1"/>
  <c r="Z2607" i="1"/>
  <c r="AA2607" i="1" s="1"/>
  <c r="AH2607" i="1" s="1"/>
  <c r="AJ2608" i="1"/>
  <c r="G2592" i="1"/>
  <c r="AC2592" i="1"/>
  <c r="AE2592" i="1" s="1"/>
  <c r="AB2613" i="1"/>
  <c r="M2593" i="1"/>
  <c r="N2593" i="1" s="1"/>
  <c r="L2594" i="1"/>
  <c r="AG2586" i="1"/>
  <c r="E2607" i="1"/>
  <c r="T2587" i="1"/>
  <c r="AF2587" i="1" s="1"/>
  <c r="S2588" i="1"/>
  <c r="U2587" i="1"/>
  <c r="W2587" i="1" s="1"/>
  <c r="A2609" i="1"/>
  <c r="K2608" i="1"/>
  <c r="X2608" i="1"/>
  <c r="B2585" i="1"/>
  <c r="O2591" i="1" l="1"/>
  <c r="P2592" i="1" s="1"/>
  <c r="T2588" i="1"/>
  <c r="AF2588" i="1" s="1"/>
  <c r="S2589" i="1"/>
  <c r="U2588" i="1"/>
  <c r="W2588" i="1" s="1"/>
  <c r="M2594" i="1"/>
  <c r="N2594" i="1" s="1"/>
  <c r="L2595" i="1"/>
  <c r="F2592" i="1"/>
  <c r="J2592" i="1" s="1"/>
  <c r="A2610" i="1"/>
  <c r="K2609" i="1"/>
  <c r="X2609" i="1"/>
  <c r="AB2614" i="1"/>
  <c r="E2608" i="1"/>
  <c r="Y2608" i="1"/>
  <c r="Z2608" i="1"/>
  <c r="AA2608" i="1" s="1"/>
  <c r="AH2608" i="1" s="1"/>
  <c r="AJ2609" i="1"/>
  <c r="I2609" i="1"/>
  <c r="H2609" i="1" s="1"/>
  <c r="C2609" i="1"/>
  <c r="AG2587" i="1"/>
  <c r="B2587" i="1" s="1"/>
  <c r="B2586" i="1"/>
  <c r="AC2593" i="1"/>
  <c r="AE2593" i="1" s="1"/>
  <c r="G2593" i="1"/>
  <c r="R2591" i="1" l="1"/>
  <c r="V2591" i="1" s="1"/>
  <c r="F2593" i="1"/>
  <c r="O2593" i="1" s="1"/>
  <c r="E2609" i="1"/>
  <c r="Q2592" i="1"/>
  <c r="Q2593" i="1" s="1"/>
  <c r="Q2594" i="1" s="1"/>
  <c r="Q2595" i="1" s="1"/>
  <c r="P2593" i="1"/>
  <c r="P2594" i="1" s="1"/>
  <c r="P2595" i="1" s="1"/>
  <c r="M2595" i="1"/>
  <c r="N2595" i="1" s="1"/>
  <c r="L2596" i="1"/>
  <c r="Y2609" i="1"/>
  <c r="AJ2610" i="1"/>
  <c r="Z2609" i="1"/>
  <c r="AA2609" i="1" s="1"/>
  <c r="AH2609" i="1" s="1"/>
  <c r="I2610" i="1"/>
  <c r="H2610" i="1" s="1"/>
  <c r="C2610" i="1"/>
  <c r="O2592" i="1"/>
  <c r="AG2588" i="1"/>
  <c r="B2588" i="1" s="1"/>
  <c r="AB2615" i="1"/>
  <c r="K2610" i="1"/>
  <c r="A2611" i="1"/>
  <c r="X2610" i="1"/>
  <c r="T2589" i="1"/>
  <c r="AF2589" i="1" s="1"/>
  <c r="S2590" i="1"/>
  <c r="U2589" i="1"/>
  <c r="W2589" i="1" s="1"/>
  <c r="AC2594" i="1"/>
  <c r="AE2594" i="1" s="1"/>
  <c r="G2594" i="1"/>
  <c r="R2592" i="1" l="1"/>
  <c r="V2592" i="1" s="1"/>
  <c r="J2593" i="1"/>
  <c r="R2593" i="1"/>
  <c r="V2593" i="1" s="1"/>
  <c r="AC2595" i="1"/>
  <c r="AE2595" i="1" s="1"/>
  <c r="G2595" i="1"/>
  <c r="AG2589" i="1"/>
  <c r="B2589" i="1" s="1"/>
  <c r="AB2616" i="1"/>
  <c r="E2610" i="1"/>
  <c r="T2590" i="1"/>
  <c r="AF2590" i="1" s="1"/>
  <c r="S2591" i="1"/>
  <c r="U2590" i="1"/>
  <c r="W2590" i="1" s="1"/>
  <c r="M2596" i="1"/>
  <c r="N2596" i="1" s="1"/>
  <c r="P2596" i="1"/>
  <c r="Q2596" i="1"/>
  <c r="L2597" i="1"/>
  <c r="Z2610" i="1"/>
  <c r="AA2610" i="1" s="1"/>
  <c r="AH2610" i="1" s="1"/>
  <c r="I2611" i="1"/>
  <c r="H2611" i="1" s="1"/>
  <c r="C2611" i="1"/>
  <c r="Y2610" i="1"/>
  <c r="AJ2611" i="1"/>
  <c r="X2611" i="1"/>
  <c r="K2611" i="1"/>
  <c r="A2612" i="1"/>
  <c r="F2594" i="1"/>
  <c r="J2594" i="1" s="1"/>
  <c r="O2594" i="1" l="1"/>
  <c r="R2594" i="1" s="1"/>
  <c r="V2594" i="1" s="1"/>
  <c r="AC2596" i="1"/>
  <c r="AE2596" i="1" s="1"/>
  <c r="G2596" i="1"/>
  <c r="F2595" i="1"/>
  <c r="J2595" i="1" s="1"/>
  <c r="Z2611" i="1"/>
  <c r="AA2611" i="1" s="1"/>
  <c r="AH2611" i="1" s="1"/>
  <c r="AJ2612" i="1"/>
  <c r="I2612" i="1"/>
  <c r="H2612" i="1" s="1"/>
  <c r="Y2611" i="1"/>
  <c r="C2612" i="1"/>
  <c r="M2597" i="1"/>
  <c r="N2597" i="1" s="1"/>
  <c r="P2597" i="1"/>
  <c r="Q2597" i="1"/>
  <c r="L2598" i="1"/>
  <c r="AB2617" i="1"/>
  <c r="X2612" i="1"/>
  <c r="A2613" i="1"/>
  <c r="K2612" i="1"/>
  <c r="E2611" i="1"/>
  <c r="AG2590" i="1"/>
  <c r="T2591" i="1"/>
  <c r="S2592" i="1"/>
  <c r="U2591" i="1"/>
  <c r="W2591" i="1" s="1"/>
  <c r="O2595" i="1" l="1"/>
  <c r="R2595" i="1" s="1"/>
  <c r="V2595" i="1" s="1"/>
  <c r="AG2591" i="1"/>
  <c r="B2591" i="1" s="1"/>
  <c r="Y2612" i="1"/>
  <c r="C2613" i="1"/>
  <c r="I2613" i="1"/>
  <c r="H2613" i="1" s="1"/>
  <c r="Z2612" i="1"/>
  <c r="AA2612" i="1" s="1"/>
  <c r="AH2612" i="1" s="1"/>
  <c r="AJ2613" i="1"/>
  <c r="E2612" i="1"/>
  <c r="AF2591" i="1"/>
  <c r="AA2591" i="1"/>
  <c r="U2592" i="1"/>
  <c r="W2592" i="1" s="1"/>
  <c r="T2592" i="1"/>
  <c r="AF2592" i="1" s="1"/>
  <c r="S2593" i="1"/>
  <c r="B2590" i="1"/>
  <c r="F2596" i="1"/>
  <c r="J2596" i="1" s="1"/>
  <c r="AC2597" i="1"/>
  <c r="AE2597" i="1" s="1"/>
  <c r="G2597" i="1"/>
  <c r="AB2618" i="1"/>
  <c r="K2613" i="1"/>
  <c r="X2613" i="1"/>
  <c r="A2614" i="1"/>
  <c r="M2598" i="1"/>
  <c r="N2598" i="1" s="1"/>
  <c r="P2598" i="1"/>
  <c r="Q2598" i="1"/>
  <c r="L2599" i="1"/>
  <c r="AC2598" i="1" l="1"/>
  <c r="AE2598" i="1" s="1"/>
  <c r="G2598" i="1"/>
  <c r="F2597" i="1"/>
  <c r="O2597" i="1" s="1"/>
  <c r="R2597" i="1" s="1"/>
  <c r="V2597" i="1" s="1"/>
  <c r="U2593" i="1"/>
  <c r="W2593" i="1" s="1"/>
  <c r="T2593" i="1"/>
  <c r="AF2593" i="1" s="1"/>
  <c r="S2594" i="1"/>
  <c r="X2614" i="1"/>
  <c r="A2615" i="1"/>
  <c r="K2614" i="1"/>
  <c r="AB2619" i="1"/>
  <c r="O2596" i="1"/>
  <c r="R2596" i="1" s="1"/>
  <c r="V2596" i="1" s="1"/>
  <c r="AG2592" i="1"/>
  <c r="M2599" i="1"/>
  <c r="N2599" i="1" s="1"/>
  <c r="P2599" i="1"/>
  <c r="Q2599" i="1"/>
  <c r="L2600" i="1"/>
  <c r="Y2613" i="1"/>
  <c r="Z2613" i="1"/>
  <c r="AA2613" i="1" s="1"/>
  <c r="AH2613" i="1" s="1"/>
  <c r="AJ2614" i="1"/>
  <c r="I2614" i="1"/>
  <c r="H2614" i="1" s="1"/>
  <c r="C2614" i="1"/>
  <c r="AH2591" i="1"/>
  <c r="E2613" i="1"/>
  <c r="J2597" i="1" l="1"/>
  <c r="E2614" i="1"/>
  <c r="AG2593" i="1"/>
  <c r="B2593" i="1" s="1"/>
  <c r="F2598" i="1"/>
  <c r="O2598" i="1" s="1"/>
  <c r="R2598" i="1" s="1"/>
  <c r="V2598" i="1" s="1"/>
  <c r="AC2599" i="1"/>
  <c r="AE2599" i="1" s="1"/>
  <c r="G2599" i="1"/>
  <c r="AB2620" i="1"/>
  <c r="K2615" i="1"/>
  <c r="A2616" i="1"/>
  <c r="X2615" i="1"/>
  <c r="U2594" i="1"/>
  <c r="W2594" i="1" s="1"/>
  <c r="T2594" i="1"/>
  <c r="AF2594" i="1" s="1"/>
  <c r="S2595" i="1"/>
  <c r="M2600" i="1"/>
  <c r="N2600" i="1" s="1"/>
  <c r="P2600" i="1"/>
  <c r="Q2600" i="1"/>
  <c r="L2601" i="1"/>
  <c r="B2592" i="1"/>
  <c r="Z2614" i="1"/>
  <c r="AA2614" i="1" s="1"/>
  <c r="AH2614" i="1" s="1"/>
  <c r="Y2614" i="1"/>
  <c r="AJ2615" i="1"/>
  <c r="I2615" i="1"/>
  <c r="H2615" i="1" s="1"/>
  <c r="C2615" i="1"/>
  <c r="J2598" i="1" l="1"/>
  <c r="M2601" i="1"/>
  <c r="N2601" i="1" s="1"/>
  <c r="P2601" i="1"/>
  <c r="Q2601" i="1"/>
  <c r="L2602" i="1"/>
  <c r="AG2594" i="1"/>
  <c r="B2594" i="1" s="1"/>
  <c r="Y2615" i="1"/>
  <c r="AJ2616" i="1"/>
  <c r="Z2615" i="1"/>
  <c r="AA2615" i="1" s="1"/>
  <c r="AH2615" i="1" s="1"/>
  <c r="I2616" i="1"/>
  <c r="H2616" i="1" s="1"/>
  <c r="C2616" i="1"/>
  <c r="E2615" i="1"/>
  <c r="U2595" i="1"/>
  <c r="W2595" i="1" s="1"/>
  <c r="T2595" i="1"/>
  <c r="AF2595" i="1" s="1"/>
  <c r="S2596" i="1"/>
  <c r="AB2621" i="1"/>
  <c r="AC2600" i="1"/>
  <c r="AE2600" i="1" s="1"/>
  <c r="G2600" i="1"/>
  <c r="X2616" i="1"/>
  <c r="K2616" i="1"/>
  <c r="A2617" i="1"/>
  <c r="F2599" i="1"/>
  <c r="J2599" i="1" s="1"/>
  <c r="O2599" i="1" l="1"/>
  <c r="R2599" i="1" s="1"/>
  <c r="V2599" i="1" s="1"/>
  <c r="A2618" i="1"/>
  <c r="X2617" i="1"/>
  <c r="K2617" i="1"/>
  <c r="AC2601" i="1"/>
  <c r="AE2601" i="1" s="1"/>
  <c r="G2601" i="1"/>
  <c r="F2600" i="1"/>
  <c r="J2600" i="1" s="1"/>
  <c r="AB2622" i="1"/>
  <c r="E2616" i="1"/>
  <c r="M2602" i="1"/>
  <c r="N2602" i="1" s="1"/>
  <c r="P2602" i="1"/>
  <c r="Q2602" i="1"/>
  <c r="L2603" i="1"/>
  <c r="AG2595" i="1"/>
  <c r="Z2616" i="1"/>
  <c r="AA2616" i="1" s="1"/>
  <c r="AH2616" i="1" s="1"/>
  <c r="AJ2617" i="1"/>
  <c r="I2617" i="1"/>
  <c r="H2617" i="1" s="1"/>
  <c r="C2617" i="1"/>
  <c r="Y2616" i="1"/>
  <c r="U2596" i="1"/>
  <c r="W2596" i="1" s="1"/>
  <c r="T2596" i="1"/>
  <c r="AF2596" i="1" s="1"/>
  <c r="S2597" i="1"/>
  <c r="O2600" i="1" l="1"/>
  <c r="R2600" i="1" s="1"/>
  <c r="V2600" i="1" s="1"/>
  <c r="AC2602" i="1"/>
  <c r="AE2602" i="1" s="1"/>
  <c r="G2602" i="1"/>
  <c r="AB2623" i="1"/>
  <c r="Z2617" i="1"/>
  <c r="AA2617" i="1" s="1"/>
  <c r="AH2617" i="1" s="1"/>
  <c r="AJ2618" i="1"/>
  <c r="I2618" i="1"/>
  <c r="H2618" i="1" s="1"/>
  <c r="C2618" i="1"/>
  <c r="Y2617" i="1"/>
  <c r="M2603" i="1"/>
  <c r="N2603" i="1" s="1"/>
  <c r="P2603" i="1"/>
  <c r="Q2603" i="1"/>
  <c r="L2604" i="1"/>
  <c r="K2618" i="1"/>
  <c r="X2618" i="1"/>
  <c r="A2619" i="1"/>
  <c r="AG2596" i="1"/>
  <c r="B2596" i="1" s="1"/>
  <c r="U2597" i="1"/>
  <c r="W2597" i="1" s="1"/>
  <c r="T2597" i="1"/>
  <c r="AF2597" i="1" s="1"/>
  <c r="S2598" i="1"/>
  <c r="E2617" i="1"/>
  <c r="F2601" i="1"/>
  <c r="O2601" i="1" s="1"/>
  <c r="R2601" i="1" s="1"/>
  <c r="V2601" i="1" s="1"/>
  <c r="B2595" i="1"/>
  <c r="J2601" i="1" l="1"/>
  <c r="K2619" i="1"/>
  <c r="X2619" i="1"/>
  <c r="A2620" i="1"/>
  <c r="M2604" i="1"/>
  <c r="N2604" i="1" s="1"/>
  <c r="P2604" i="1"/>
  <c r="Q2604" i="1"/>
  <c r="L2605" i="1"/>
  <c r="AG2597" i="1"/>
  <c r="Y2618" i="1"/>
  <c r="AJ2619" i="1"/>
  <c r="Z2618" i="1"/>
  <c r="AA2618" i="1" s="1"/>
  <c r="AH2618" i="1" s="1"/>
  <c r="C2619" i="1"/>
  <c r="I2619" i="1"/>
  <c r="H2619" i="1" s="1"/>
  <c r="F2602" i="1"/>
  <c r="O2602" i="1" s="1"/>
  <c r="R2602" i="1" s="1"/>
  <c r="V2602" i="1" s="1"/>
  <c r="U2598" i="1"/>
  <c r="W2598" i="1" s="1"/>
  <c r="T2598" i="1"/>
  <c r="AF2598" i="1" s="1"/>
  <c r="S2599" i="1"/>
  <c r="E2618" i="1"/>
  <c r="AC2603" i="1"/>
  <c r="AE2603" i="1" s="1"/>
  <c r="G2603" i="1"/>
  <c r="AB2624" i="1"/>
  <c r="J2602" i="1" l="1"/>
  <c r="AC2604" i="1"/>
  <c r="AE2604" i="1" s="1"/>
  <c r="G2604" i="1"/>
  <c r="U2599" i="1"/>
  <c r="W2599" i="1" s="1"/>
  <c r="T2599" i="1"/>
  <c r="AF2599" i="1" s="1"/>
  <c r="S2600" i="1"/>
  <c r="E2619" i="1"/>
  <c r="M2605" i="1"/>
  <c r="N2605" i="1" s="1"/>
  <c r="P2605" i="1"/>
  <c r="Q2605" i="1"/>
  <c r="L2606" i="1"/>
  <c r="AB2625" i="1"/>
  <c r="B2597" i="1"/>
  <c r="X2620" i="1"/>
  <c r="K2620" i="1"/>
  <c r="A2621" i="1"/>
  <c r="F2603" i="1"/>
  <c r="J2603" i="1" s="1"/>
  <c r="AG2598" i="1"/>
  <c r="Z2619" i="1"/>
  <c r="AA2619" i="1" s="1"/>
  <c r="AH2619" i="1" s="1"/>
  <c r="AJ2620" i="1"/>
  <c r="I2620" i="1"/>
  <c r="H2620" i="1" s="1"/>
  <c r="C2620" i="1"/>
  <c r="Y2619" i="1"/>
  <c r="AB2626" i="1" l="1"/>
  <c r="AC2605" i="1"/>
  <c r="AE2605" i="1" s="1"/>
  <c r="G2605" i="1"/>
  <c r="AG2599" i="1"/>
  <c r="B2599" i="1" s="1"/>
  <c r="O2603" i="1"/>
  <c r="R2603" i="1" s="1"/>
  <c r="V2603" i="1" s="1"/>
  <c r="M2606" i="1"/>
  <c r="N2606" i="1" s="1"/>
  <c r="P2606" i="1"/>
  <c r="Q2606" i="1"/>
  <c r="L2607" i="1"/>
  <c r="F2604" i="1"/>
  <c r="O2604" i="1" s="1"/>
  <c r="R2604" i="1" s="1"/>
  <c r="V2604" i="1" s="1"/>
  <c r="Y2620" i="1"/>
  <c r="C2621" i="1"/>
  <c r="I2621" i="1"/>
  <c r="H2621" i="1" s="1"/>
  <c r="Z2620" i="1"/>
  <c r="AJ2621" i="1"/>
  <c r="E2620" i="1"/>
  <c r="B2598" i="1"/>
  <c r="X2621" i="1"/>
  <c r="K2621" i="1"/>
  <c r="A2622" i="1"/>
  <c r="U2600" i="1"/>
  <c r="W2600" i="1" s="1"/>
  <c r="T2600" i="1"/>
  <c r="AF2600" i="1" s="1"/>
  <c r="S2601" i="1"/>
  <c r="AC2606" i="1" l="1"/>
  <c r="AE2606" i="1" s="1"/>
  <c r="G2606" i="1"/>
  <c r="AB2627" i="1"/>
  <c r="U2601" i="1"/>
  <c r="W2601" i="1" s="1"/>
  <c r="T2601" i="1"/>
  <c r="AF2601" i="1" s="1"/>
  <c r="S2602" i="1"/>
  <c r="M2607" i="1"/>
  <c r="N2607" i="1" s="1"/>
  <c r="P2607" i="1"/>
  <c r="Q2607" i="1"/>
  <c r="L2608" i="1"/>
  <c r="F2605" i="1"/>
  <c r="O2605" i="1" s="1"/>
  <c r="R2605" i="1" s="1"/>
  <c r="V2605" i="1" s="1"/>
  <c r="X2622" i="1"/>
  <c r="K2622" i="1"/>
  <c r="A2623" i="1"/>
  <c r="J2604" i="1"/>
  <c r="AG2600" i="1"/>
  <c r="B2600" i="1" s="1"/>
  <c r="Y2621" i="1"/>
  <c r="AJ2622" i="1"/>
  <c r="I2622" i="1"/>
  <c r="H2622" i="1" s="1"/>
  <c r="C2622" i="1"/>
  <c r="Z2621" i="1"/>
  <c r="AA2621" i="1" s="1"/>
  <c r="AH2621" i="1" s="1"/>
  <c r="J2605" i="1" l="1"/>
  <c r="M2608" i="1"/>
  <c r="N2608" i="1" s="1"/>
  <c r="P2608" i="1"/>
  <c r="Q2608" i="1"/>
  <c r="L2609" i="1"/>
  <c r="U2602" i="1"/>
  <c r="W2602" i="1" s="1"/>
  <c r="T2602" i="1"/>
  <c r="AF2602" i="1" s="1"/>
  <c r="S2603" i="1"/>
  <c r="AB2628" i="1"/>
  <c r="X2623" i="1"/>
  <c r="A2624" i="1"/>
  <c r="K2623" i="1"/>
  <c r="C2623" i="1"/>
  <c r="Y2622" i="1"/>
  <c r="I2623" i="1"/>
  <c r="H2623" i="1" s="1"/>
  <c r="AJ2623" i="1"/>
  <c r="Z2622" i="1"/>
  <c r="AA2622" i="1" s="1"/>
  <c r="AH2622" i="1" s="1"/>
  <c r="F2606" i="1"/>
  <c r="O2606" i="1" s="1"/>
  <c r="R2606" i="1" s="1"/>
  <c r="V2606" i="1" s="1"/>
  <c r="AG2601" i="1"/>
  <c r="AC2607" i="1"/>
  <c r="AE2607" i="1" s="1"/>
  <c r="G2607" i="1"/>
  <c r="AC2608" i="1" l="1"/>
  <c r="AE2608" i="1" s="1"/>
  <c r="G2608" i="1"/>
  <c r="AB2629" i="1"/>
  <c r="M2609" i="1"/>
  <c r="N2609" i="1" s="1"/>
  <c r="P2609" i="1"/>
  <c r="Q2609" i="1"/>
  <c r="L2610" i="1"/>
  <c r="K2624" i="1"/>
  <c r="X2624" i="1"/>
  <c r="A2625" i="1"/>
  <c r="Y2623" i="1"/>
  <c r="I2624" i="1"/>
  <c r="H2624" i="1" s="1"/>
  <c r="C2624" i="1"/>
  <c r="Z2623" i="1"/>
  <c r="AA2623" i="1" s="1"/>
  <c r="AH2623" i="1" s="1"/>
  <c r="AJ2624" i="1"/>
  <c r="U2603" i="1"/>
  <c r="W2603" i="1" s="1"/>
  <c r="T2603" i="1"/>
  <c r="AF2603" i="1" s="1"/>
  <c r="S2604" i="1"/>
  <c r="AG2602" i="1"/>
  <c r="B2602" i="1" s="1"/>
  <c r="F2607" i="1"/>
  <c r="J2607" i="1" s="1"/>
  <c r="J2606" i="1"/>
  <c r="B2601" i="1"/>
  <c r="O2607" i="1" l="1"/>
  <c r="R2607" i="1" s="1"/>
  <c r="V2607" i="1" s="1"/>
  <c r="A2626" i="1"/>
  <c r="X2625" i="1"/>
  <c r="K2625" i="1"/>
  <c r="M2610" i="1"/>
  <c r="N2610" i="1" s="1"/>
  <c r="P2610" i="1"/>
  <c r="Q2610" i="1"/>
  <c r="L2611" i="1"/>
  <c r="AB2630" i="1"/>
  <c r="AG2603" i="1"/>
  <c r="B2603" i="1" s="1"/>
  <c r="U2604" i="1"/>
  <c r="W2604" i="1" s="1"/>
  <c r="T2604" i="1"/>
  <c r="AF2604" i="1" s="1"/>
  <c r="S2605" i="1"/>
  <c r="Z2624" i="1"/>
  <c r="AA2624" i="1" s="1"/>
  <c r="AH2624" i="1" s="1"/>
  <c r="I2625" i="1"/>
  <c r="H2625" i="1" s="1"/>
  <c r="Y2624" i="1"/>
  <c r="C2625" i="1"/>
  <c r="AJ2625" i="1"/>
  <c r="F2608" i="1"/>
  <c r="O2608" i="1" s="1"/>
  <c r="R2608" i="1" s="1"/>
  <c r="V2608" i="1" s="1"/>
  <c r="AC2609" i="1"/>
  <c r="AE2609" i="1" s="1"/>
  <c r="G2609" i="1"/>
  <c r="AC2610" i="1" l="1"/>
  <c r="AE2610" i="1" s="1"/>
  <c r="G2610" i="1"/>
  <c r="A2627" i="1"/>
  <c r="K2626" i="1"/>
  <c r="X2626" i="1"/>
  <c r="F2609" i="1"/>
  <c r="O2609" i="1" s="1"/>
  <c r="R2609" i="1" s="1"/>
  <c r="V2609" i="1" s="1"/>
  <c r="U2605" i="1"/>
  <c r="W2605" i="1" s="1"/>
  <c r="T2605" i="1"/>
  <c r="AF2605" i="1" s="1"/>
  <c r="S2606" i="1"/>
  <c r="M2611" i="1"/>
  <c r="N2611" i="1" s="1"/>
  <c r="P2611" i="1"/>
  <c r="Q2611" i="1"/>
  <c r="L2612" i="1"/>
  <c r="AB2631" i="1"/>
  <c r="J2608" i="1"/>
  <c r="AG2604" i="1"/>
  <c r="B2604" i="1" s="1"/>
  <c r="Y2625" i="1"/>
  <c r="I2626" i="1"/>
  <c r="H2626" i="1" s="1"/>
  <c r="C2626" i="1"/>
  <c r="AJ2626" i="1"/>
  <c r="Z2625" i="1"/>
  <c r="AA2625" i="1" s="1"/>
  <c r="AH2625" i="1" s="1"/>
  <c r="J2609" i="1" l="1"/>
  <c r="AC2611" i="1"/>
  <c r="AE2611" i="1" s="1"/>
  <c r="G2611" i="1"/>
  <c r="AG2605" i="1"/>
  <c r="B2605" i="1" s="1"/>
  <c r="Z2626" i="1"/>
  <c r="AA2626" i="1" s="1"/>
  <c r="AH2626" i="1" s="1"/>
  <c r="AJ2627" i="1"/>
  <c r="C2627" i="1"/>
  <c r="Y2626" i="1"/>
  <c r="I2627" i="1"/>
  <c r="H2627" i="1" s="1"/>
  <c r="F2610" i="1"/>
  <c r="J2610" i="1" s="1"/>
  <c r="M2612" i="1"/>
  <c r="N2612" i="1" s="1"/>
  <c r="P2612" i="1"/>
  <c r="Q2612" i="1"/>
  <c r="L2613" i="1"/>
  <c r="AB2632" i="1"/>
  <c r="U2606" i="1"/>
  <c r="W2606" i="1" s="1"/>
  <c r="T2606" i="1"/>
  <c r="AF2606" i="1" s="1"/>
  <c r="S2607" i="1"/>
  <c r="K2627" i="1"/>
  <c r="X2627" i="1"/>
  <c r="A2628" i="1"/>
  <c r="O2610" i="1" l="1"/>
  <c r="R2610" i="1" s="1"/>
  <c r="V2610" i="1" s="1"/>
  <c r="X2628" i="1"/>
  <c r="K2628" i="1"/>
  <c r="A2629" i="1"/>
  <c r="Z2627" i="1"/>
  <c r="AA2627" i="1" s="1"/>
  <c r="AH2627" i="1" s="1"/>
  <c r="I2628" i="1"/>
  <c r="H2628" i="1" s="1"/>
  <c r="Y2627" i="1"/>
  <c r="C2628" i="1"/>
  <c r="AJ2628" i="1"/>
  <c r="M2613" i="1"/>
  <c r="N2613" i="1" s="1"/>
  <c r="P2613" i="1"/>
  <c r="Q2613" i="1"/>
  <c r="L2614" i="1"/>
  <c r="F2611" i="1"/>
  <c r="O2611" i="1" s="1"/>
  <c r="R2611" i="1" s="1"/>
  <c r="V2611" i="1" s="1"/>
  <c r="AB2633" i="1"/>
  <c r="U2607" i="1"/>
  <c r="W2607" i="1" s="1"/>
  <c r="T2607" i="1"/>
  <c r="AF2607" i="1" s="1"/>
  <c r="S2608" i="1"/>
  <c r="AG2606" i="1"/>
  <c r="AC2612" i="1"/>
  <c r="AE2612" i="1" s="1"/>
  <c r="G2612" i="1"/>
  <c r="AB2634" i="1" l="1"/>
  <c r="U2608" i="1"/>
  <c r="W2608" i="1" s="1"/>
  <c r="T2608" i="1"/>
  <c r="AF2608" i="1" s="1"/>
  <c r="S2609" i="1"/>
  <c r="M2614" i="1"/>
  <c r="N2614" i="1" s="1"/>
  <c r="P2614" i="1"/>
  <c r="Q2614" i="1"/>
  <c r="L2615" i="1"/>
  <c r="X2629" i="1"/>
  <c r="A2630" i="1"/>
  <c r="K2629" i="1"/>
  <c r="J2611" i="1"/>
  <c r="F2612" i="1"/>
  <c r="O2612" i="1" s="1"/>
  <c r="R2612" i="1" s="1"/>
  <c r="V2612" i="1" s="1"/>
  <c r="B2606" i="1"/>
  <c r="AG2607" i="1"/>
  <c r="I2629" i="1"/>
  <c r="H2629" i="1" s="1"/>
  <c r="C2629" i="1"/>
  <c r="Y2628" i="1"/>
  <c r="AJ2629" i="1"/>
  <c r="Z2628" i="1"/>
  <c r="AA2628" i="1" s="1"/>
  <c r="AH2628" i="1" s="1"/>
  <c r="AC2613" i="1"/>
  <c r="AE2613" i="1" s="1"/>
  <c r="G2613" i="1"/>
  <c r="AC2614" i="1" l="1"/>
  <c r="AE2614" i="1" s="1"/>
  <c r="G2614" i="1"/>
  <c r="AB2635" i="1"/>
  <c r="K2630" i="1"/>
  <c r="X2630" i="1"/>
  <c r="A2631" i="1"/>
  <c r="Z2629" i="1"/>
  <c r="AA2629" i="1" s="1"/>
  <c r="AH2629" i="1" s="1"/>
  <c r="AJ2630" i="1"/>
  <c r="I2630" i="1"/>
  <c r="H2630" i="1" s="1"/>
  <c r="C2630" i="1"/>
  <c r="Y2629" i="1"/>
  <c r="M2615" i="1"/>
  <c r="N2615" i="1" s="1"/>
  <c r="P2615" i="1"/>
  <c r="Q2615" i="1"/>
  <c r="L2616" i="1"/>
  <c r="U2609" i="1"/>
  <c r="W2609" i="1" s="1"/>
  <c r="T2609" i="1"/>
  <c r="AF2609" i="1" s="1"/>
  <c r="S2610" i="1"/>
  <c r="J2612" i="1"/>
  <c r="F2613" i="1"/>
  <c r="J2613" i="1" s="1"/>
  <c r="B2607" i="1"/>
  <c r="AG2608" i="1"/>
  <c r="O2613" i="1" l="1"/>
  <c r="R2613" i="1" s="1"/>
  <c r="V2613" i="1" s="1"/>
  <c r="U2610" i="1"/>
  <c r="W2610" i="1" s="1"/>
  <c r="T2610" i="1"/>
  <c r="AF2610" i="1" s="1"/>
  <c r="S2611" i="1"/>
  <c r="AB2636" i="1"/>
  <c r="B2608" i="1"/>
  <c r="F2614" i="1"/>
  <c r="O2614" i="1" s="1"/>
  <c r="R2614" i="1" s="1"/>
  <c r="V2614" i="1" s="1"/>
  <c r="AC2615" i="1"/>
  <c r="AE2615" i="1" s="1"/>
  <c r="G2615" i="1"/>
  <c r="X2631" i="1"/>
  <c r="K2631" i="1"/>
  <c r="A2632" i="1"/>
  <c r="AG2609" i="1"/>
  <c r="B2609" i="1" s="1"/>
  <c r="M2616" i="1"/>
  <c r="N2616" i="1" s="1"/>
  <c r="P2616" i="1"/>
  <c r="Q2616" i="1"/>
  <c r="L2617" i="1"/>
  <c r="Z2630" i="1"/>
  <c r="AA2630" i="1" s="1"/>
  <c r="AH2630" i="1" s="1"/>
  <c r="AJ2631" i="1"/>
  <c r="I2631" i="1"/>
  <c r="H2631" i="1" s="1"/>
  <c r="Y2630" i="1"/>
  <c r="C2631" i="1"/>
  <c r="M2617" i="1" l="1"/>
  <c r="N2617" i="1" s="1"/>
  <c r="P2617" i="1"/>
  <c r="Q2617" i="1"/>
  <c r="L2618" i="1"/>
  <c r="AJ2632" i="1"/>
  <c r="Y2631" i="1"/>
  <c r="Z2631" i="1"/>
  <c r="AA2631" i="1" s="1"/>
  <c r="AH2631" i="1" s="1"/>
  <c r="I2632" i="1"/>
  <c r="H2632" i="1" s="1"/>
  <c r="C2632" i="1"/>
  <c r="J2614" i="1"/>
  <c r="X2632" i="1"/>
  <c r="K2632" i="1"/>
  <c r="A2633" i="1"/>
  <c r="F2615" i="1"/>
  <c r="J2615" i="1" s="1"/>
  <c r="U2611" i="1"/>
  <c r="W2611" i="1" s="1"/>
  <c r="T2611" i="1"/>
  <c r="AF2611" i="1" s="1"/>
  <c r="S2612" i="1"/>
  <c r="AC2616" i="1"/>
  <c r="AE2616" i="1" s="1"/>
  <c r="G2616" i="1"/>
  <c r="AB2637" i="1"/>
  <c r="AG2610" i="1"/>
  <c r="AC2617" i="1" l="1"/>
  <c r="AE2617" i="1" s="1"/>
  <c r="G2617" i="1"/>
  <c r="AG2611" i="1"/>
  <c r="M2618" i="1"/>
  <c r="N2618" i="1" s="1"/>
  <c r="P2618" i="1"/>
  <c r="Q2618" i="1"/>
  <c r="L2619" i="1"/>
  <c r="Z2632" i="1"/>
  <c r="AA2632" i="1" s="1"/>
  <c r="AH2632" i="1" s="1"/>
  <c r="AJ2633" i="1"/>
  <c r="Y2632" i="1"/>
  <c r="I2633" i="1"/>
  <c r="H2633" i="1" s="1"/>
  <c r="C2633" i="1"/>
  <c r="AB2638" i="1"/>
  <c r="O2615" i="1"/>
  <c r="R2615" i="1" s="1"/>
  <c r="V2615" i="1" s="1"/>
  <c r="X2633" i="1"/>
  <c r="K2633" i="1"/>
  <c r="A2634" i="1"/>
  <c r="B2610" i="1"/>
  <c r="F2616" i="1"/>
  <c r="O2616" i="1" s="1"/>
  <c r="R2616" i="1" s="1"/>
  <c r="V2616" i="1" s="1"/>
  <c r="U2612" i="1"/>
  <c r="W2612" i="1" s="1"/>
  <c r="T2612" i="1"/>
  <c r="AF2612" i="1" s="1"/>
  <c r="S2613" i="1"/>
  <c r="U2613" i="1" l="1"/>
  <c r="W2613" i="1" s="1"/>
  <c r="T2613" i="1"/>
  <c r="AF2613" i="1" s="1"/>
  <c r="S2614" i="1"/>
  <c r="J2616" i="1"/>
  <c r="AC2618" i="1"/>
  <c r="AE2618" i="1" s="1"/>
  <c r="G2618" i="1"/>
  <c r="F2617" i="1"/>
  <c r="J2617" i="1" s="1"/>
  <c r="X2634" i="1"/>
  <c r="A2635" i="1"/>
  <c r="K2634" i="1"/>
  <c r="AG2612" i="1"/>
  <c r="B2612" i="1" s="1"/>
  <c r="M2619" i="1"/>
  <c r="N2619" i="1" s="1"/>
  <c r="P2619" i="1"/>
  <c r="Q2619" i="1"/>
  <c r="L2620" i="1"/>
  <c r="AB2639" i="1"/>
  <c r="Y2633" i="1"/>
  <c r="C2634" i="1"/>
  <c r="I2634" i="1"/>
  <c r="H2634" i="1" s="1"/>
  <c r="Z2633" i="1"/>
  <c r="AA2633" i="1" s="1"/>
  <c r="AH2633" i="1" s="1"/>
  <c r="AJ2634" i="1"/>
  <c r="B2611" i="1"/>
  <c r="O2617" i="1" l="1"/>
  <c r="R2617" i="1" s="1"/>
  <c r="V2617" i="1" s="1"/>
  <c r="AB2640" i="1"/>
  <c r="U2614" i="1"/>
  <c r="W2614" i="1" s="1"/>
  <c r="T2614" i="1"/>
  <c r="AF2614" i="1" s="1"/>
  <c r="S2615" i="1"/>
  <c r="AC2619" i="1"/>
  <c r="AE2619" i="1" s="1"/>
  <c r="G2619" i="1"/>
  <c r="A2636" i="1"/>
  <c r="X2635" i="1"/>
  <c r="K2635" i="1"/>
  <c r="AG2613" i="1"/>
  <c r="B2613" i="1" s="1"/>
  <c r="M2620" i="1"/>
  <c r="N2620" i="1" s="1"/>
  <c r="P2620" i="1"/>
  <c r="Q2620" i="1"/>
  <c r="L2621" i="1"/>
  <c r="Z2634" i="1"/>
  <c r="AA2634" i="1" s="1"/>
  <c r="AH2634" i="1" s="1"/>
  <c r="AJ2635" i="1"/>
  <c r="I2635" i="1"/>
  <c r="H2635" i="1" s="1"/>
  <c r="Y2634" i="1"/>
  <c r="C2635" i="1"/>
  <c r="F2618" i="1"/>
  <c r="J2618" i="1" s="1"/>
  <c r="O2618" i="1" l="1"/>
  <c r="R2618" i="1" s="1"/>
  <c r="V2618" i="1" s="1"/>
  <c r="AC2620" i="1"/>
  <c r="AE2620" i="1" s="1"/>
  <c r="G2620" i="1"/>
  <c r="F2619" i="1"/>
  <c r="J2619" i="1" s="1"/>
  <c r="U2615" i="1"/>
  <c r="W2615" i="1" s="1"/>
  <c r="T2615" i="1"/>
  <c r="AF2615" i="1" s="1"/>
  <c r="S2616" i="1"/>
  <c r="M2621" i="1"/>
  <c r="N2621" i="1" s="1"/>
  <c r="L2622" i="1"/>
  <c r="Y2635" i="1"/>
  <c r="I2636" i="1"/>
  <c r="H2636" i="1" s="1"/>
  <c r="C2636" i="1"/>
  <c r="AJ2636" i="1"/>
  <c r="Z2635" i="1"/>
  <c r="AA2635" i="1" s="1"/>
  <c r="AH2635" i="1" s="1"/>
  <c r="AB2641" i="1"/>
  <c r="K2636" i="1"/>
  <c r="A2637" i="1"/>
  <c r="X2636" i="1"/>
  <c r="AG2614" i="1"/>
  <c r="B2614" i="1" s="1"/>
  <c r="O2619" i="1" l="1"/>
  <c r="R2619" i="1" s="1"/>
  <c r="V2619" i="1" s="1"/>
  <c r="Z2636" i="1"/>
  <c r="AA2636" i="1" s="1"/>
  <c r="AH2636" i="1" s="1"/>
  <c r="AJ2637" i="1"/>
  <c r="I2637" i="1"/>
  <c r="H2637" i="1" s="1"/>
  <c r="Y2636" i="1"/>
  <c r="C2637" i="1"/>
  <c r="X2637" i="1"/>
  <c r="K2637" i="1"/>
  <c r="A2638" i="1"/>
  <c r="AB2642" i="1"/>
  <c r="AG2615" i="1"/>
  <c r="B2615" i="1" s="1"/>
  <c r="F2620" i="1"/>
  <c r="J2620" i="1" s="1"/>
  <c r="G2621" i="1"/>
  <c r="AC2621" i="1"/>
  <c r="AE2621" i="1" s="1"/>
  <c r="U2616" i="1"/>
  <c r="W2616" i="1" s="1"/>
  <c r="T2616" i="1"/>
  <c r="AF2616" i="1" s="1"/>
  <c r="S2617" i="1"/>
  <c r="M2622" i="1"/>
  <c r="N2622" i="1" s="1"/>
  <c r="L2623" i="1"/>
  <c r="AC2622" i="1" l="1"/>
  <c r="AE2622" i="1" s="1"/>
  <c r="G2622" i="1"/>
  <c r="M2623" i="1"/>
  <c r="N2623" i="1" s="1"/>
  <c r="L2624" i="1"/>
  <c r="AG2616" i="1"/>
  <c r="B2616" i="1" s="1"/>
  <c r="X2638" i="1"/>
  <c r="A2639" i="1"/>
  <c r="K2638" i="1"/>
  <c r="O2620" i="1"/>
  <c r="U2617" i="1"/>
  <c r="W2617" i="1" s="1"/>
  <c r="T2617" i="1"/>
  <c r="AF2617" i="1" s="1"/>
  <c r="S2618" i="1"/>
  <c r="F2621" i="1"/>
  <c r="J2621" i="1" s="1"/>
  <c r="AB2643" i="1"/>
  <c r="Y2637" i="1"/>
  <c r="Z2637" i="1"/>
  <c r="AA2637" i="1" s="1"/>
  <c r="AH2637" i="1" s="1"/>
  <c r="AJ2638" i="1"/>
  <c r="C2638" i="1"/>
  <c r="I2638" i="1"/>
  <c r="H2638" i="1" s="1"/>
  <c r="O2621" i="1" l="1"/>
  <c r="R2620" i="1"/>
  <c r="P2621" i="1"/>
  <c r="AJ2639" i="1"/>
  <c r="C2639" i="1"/>
  <c r="Z2638" i="1"/>
  <c r="AA2638" i="1" s="1"/>
  <c r="AH2638" i="1" s="1"/>
  <c r="I2639" i="1"/>
  <c r="H2639" i="1" s="1"/>
  <c r="Y2638" i="1"/>
  <c r="U2618" i="1"/>
  <c r="W2618" i="1" s="1"/>
  <c r="T2618" i="1"/>
  <c r="AF2618" i="1" s="1"/>
  <c r="S2619" i="1"/>
  <c r="AC2623" i="1"/>
  <c r="AE2623" i="1" s="1"/>
  <c r="G2623" i="1"/>
  <c r="AB2644" i="1"/>
  <c r="AG2617" i="1"/>
  <c r="B2617" i="1" s="1"/>
  <c r="K2639" i="1"/>
  <c r="A2640" i="1"/>
  <c r="X2639" i="1"/>
  <c r="M2624" i="1"/>
  <c r="N2624" i="1" s="1"/>
  <c r="L2625" i="1"/>
  <c r="F2622" i="1"/>
  <c r="O2622" i="1" s="1"/>
  <c r="M2625" i="1" l="1"/>
  <c r="N2625" i="1" s="1"/>
  <c r="L2626" i="1"/>
  <c r="F2623" i="1"/>
  <c r="J2623" i="1" s="1"/>
  <c r="AG2618" i="1"/>
  <c r="B2618" i="1" s="1"/>
  <c r="Y2639" i="1"/>
  <c r="C2640" i="1"/>
  <c r="I2640" i="1"/>
  <c r="H2640" i="1" s="1"/>
  <c r="Z2639" i="1"/>
  <c r="AA2639" i="1" s="1"/>
  <c r="AH2639" i="1" s="1"/>
  <c r="AJ2640" i="1"/>
  <c r="J2622" i="1"/>
  <c r="X2640" i="1"/>
  <c r="A2641" i="1"/>
  <c r="K2640" i="1"/>
  <c r="U2619" i="1"/>
  <c r="W2619" i="1" s="1"/>
  <c r="T2619" i="1"/>
  <c r="AF2619" i="1" s="1"/>
  <c r="Q2621" i="1"/>
  <c r="P2622" i="1"/>
  <c r="P2623" i="1" s="1"/>
  <c r="P2624" i="1" s="1"/>
  <c r="P2625" i="1" s="1"/>
  <c r="AC2624" i="1"/>
  <c r="AE2624" i="1" s="1"/>
  <c r="G2624" i="1"/>
  <c r="AB2645" i="1"/>
  <c r="S2620" i="1"/>
  <c r="V2620" i="1"/>
  <c r="U2620" i="1" l="1"/>
  <c r="W2620" i="1" s="1"/>
  <c r="T2620" i="1"/>
  <c r="S2621" i="1"/>
  <c r="F2624" i="1"/>
  <c r="O2624" i="1" s="1"/>
  <c r="AG2619" i="1"/>
  <c r="B2619" i="1" s="1"/>
  <c r="Z2640" i="1"/>
  <c r="AA2640" i="1" s="1"/>
  <c r="AH2640" i="1" s="1"/>
  <c r="AJ2641" i="1"/>
  <c r="I2641" i="1"/>
  <c r="H2641" i="1" s="1"/>
  <c r="C2641" i="1"/>
  <c r="Y2640" i="1"/>
  <c r="AC2625" i="1"/>
  <c r="AE2625" i="1" s="1"/>
  <c r="G2625" i="1"/>
  <c r="AB2646" i="1"/>
  <c r="O2623" i="1"/>
  <c r="M2626" i="1"/>
  <c r="N2626" i="1" s="1"/>
  <c r="P2626" i="1"/>
  <c r="L2627" i="1"/>
  <c r="Q2622" i="1"/>
  <c r="R2621" i="1"/>
  <c r="K2641" i="1"/>
  <c r="A2642" i="1"/>
  <c r="X2641" i="1"/>
  <c r="AC2626" i="1" l="1"/>
  <c r="AE2626" i="1" s="1"/>
  <c r="G2626" i="1"/>
  <c r="F2625" i="1"/>
  <c r="O2625" i="1" s="1"/>
  <c r="J2624" i="1"/>
  <c r="AG2620" i="1"/>
  <c r="M2627" i="1"/>
  <c r="N2627" i="1" s="1"/>
  <c r="P2627" i="1"/>
  <c r="L2628" i="1"/>
  <c r="AB2647" i="1"/>
  <c r="T2621" i="1"/>
  <c r="AF2621" i="1" s="1"/>
  <c r="S2622" i="1"/>
  <c r="I2642" i="1"/>
  <c r="H2642" i="1" s="1"/>
  <c r="Y2641" i="1"/>
  <c r="C2642" i="1"/>
  <c r="AJ2642" i="1"/>
  <c r="Z2641" i="1"/>
  <c r="AA2641" i="1" s="1"/>
  <c r="AH2641" i="1" s="1"/>
  <c r="X2642" i="1"/>
  <c r="A2643" i="1"/>
  <c r="K2642" i="1"/>
  <c r="Q2623" i="1"/>
  <c r="Q2624" i="1" s="1"/>
  <c r="Q2625" i="1" s="1"/>
  <c r="Q2626" i="1" s="1"/>
  <c r="Q2627" i="1" s="1"/>
  <c r="R2622" i="1"/>
  <c r="AF2620" i="1"/>
  <c r="AA2620" i="1"/>
  <c r="R2625" i="1" l="1"/>
  <c r="AH2620" i="1"/>
  <c r="R2623" i="1"/>
  <c r="T2622" i="1"/>
  <c r="AF2622" i="1" s="1"/>
  <c r="S2623" i="1"/>
  <c r="K2643" i="1"/>
  <c r="X2643" i="1"/>
  <c r="A2644" i="1"/>
  <c r="AB2648" i="1"/>
  <c r="F2626" i="1"/>
  <c r="J2626" i="1" s="1"/>
  <c r="AC2627" i="1"/>
  <c r="AE2627" i="1" s="1"/>
  <c r="G2627" i="1"/>
  <c r="J2625" i="1"/>
  <c r="Z2642" i="1"/>
  <c r="AA2642" i="1" s="1"/>
  <c r="AH2642" i="1" s="1"/>
  <c r="AJ2643" i="1"/>
  <c r="Y2642" i="1"/>
  <c r="I2643" i="1"/>
  <c r="H2643" i="1" s="1"/>
  <c r="C2643" i="1"/>
  <c r="M2628" i="1"/>
  <c r="N2628" i="1" s="1"/>
  <c r="P2628" i="1"/>
  <c r="Q2628" i="1"/>
  <c r="L2629" i="1"/>
  <c r="B2620" i="1"/>
  <c r="R2624" i="1"/>
  <c r="O2626" i="1" l="1"/>
  <c r="R2626" i="1" s="1"/>
  <c r="M2629" i="1"/>
  <c r="N2629" i="1" s="1"/>
  <c r="P2629" i="1"/>
  <c r="Q2629" i="1"/>
  <c r="L2630" i="1"/>
  <c r="X2644" i="1"/>
  <c r="K2644" i="1"/>
  <c r="A2645" i="1"/>
  <c r="AB2649" i="1"/>
  <c r="Y2643" i="1"/>
  <c r="AJ2644" i="1"/>
  <c r="C2644" i="1"/>
  <c r="Z2643" i="1"/>
  <c r="AA2643" i="1" s="1"/>
  <c r="AH2643" i="1" s="1"/>
  <c r="I2644" i="1"/>
  <c r="H2644" i="1" s="1"/>
  <c r="T2623" i="1"/>
  <c r="AF2623" i="1" s="1"/>
  <c r="S2624" i="1"/>
  <c r="AC2628" i="1"/>
  <c r="AE2628" i="1" s="1"/>
  <c r="G2628" i="1"/>
  <c r="F2627" i="1"/>
  <c r="J2627" i="1" s="1"/>
  <c r="O2627" i="1" l="1"/>
  <c r="R2627" i="1" s="1"/>
  <c r="A2646" i="1"/>
  <c r="X2645" i="1"/>
  <c r="K2645" i="1"/>
  <c r="AC2629" i="1"/>
  <c r="AE2629" i="1" s="1"/>
  <c r="G2629" i="1"/>
  <c r="AB2650" i="1"/>
  <c r="I2645" i="1"/>
  <c r="H2645" i="1" s="1"/>
  <c r="Z2644" i="1"/>
  <c r="AA2644" i="1" s="1"/>
  <c r="AH2644" i="1" s="1"/>
  <c r="C2645" i="1"/>
  <c r="Y2644" i="1"/>
  <c r="AJ2645" i="1"/>
  <c r="M2630" i="1"/>
  <c r="N2630" i="1" s="1"/>
  <c r="P2630" i="1"/>
  <c r="Q2630" i="1"/>
  <c r="L2631" i="1"/>
  <c r="T2624" i="1"/>
  <c r="AF2624" i="1" s="1"/>
  <c r="S2625" i="1"/>
  <c r="F2628" i="1"/>
  <c r="J2628" i="1" s="1"/>
  <c r="O2628" i="1" l="1"/>
  <c r="R2628" i="1" s="1"/>
  <c r="T2625" i="1"/>
  <c r="AF2625" i="1" s="1"/>
  <c r="S2626" i="1"/>
  <c r="AC2630" i="1"/>
  <c r="AE2630" i="1" s="1"/>
  <c r="G2630" i="1"/>
  <c r="AB2651" i="1"/>
  <c r="F2629" i="1"/>
  <c r="O2629" i="1" s="1"/>
  <c r="R2629" i="1" s="1"/>
  <c r="M2631" i="1"/>
  <c r="N2631" i="1" s="1"/>
  <c r="P2631" i="1"/>
  <c r="Q2631" i="1"/>
  <c r="L2632" i="1"/>
  <c r="C2646" i="1"/>
  <c r="Y2645" i="1"/>
  <c r="I2646" i="1"/>
  <c r="H2646" i="1" s="1"/>
  <c r="Z2645" i="1"/>
  <c r="AA2645" i="1" s="1"/>
  <c r="AH2645" i="1" s="1"/>
  <c r="AJ2646" i="1"/>
  <c r="A2647" i="1"/>
  <c r="K2646" i="1"/>
  <c r="X2646" i="1"/>
  <c r="K2647" i="1" l="1"/>
  <c r="X2647" i="1"/>
  <c r="A2648" i="1"/>
  <c r="J2629" i="1"/>
  <c r="AC2631" i="1"/>
  <c r="AE2631" i="1" s="1"/>
  <c r="G2631" i="1"/>
  <c r="T2626" i="1"/>
  <c r="AF2626" i="1" s="1"/>
  <c r="S2627" i="1"/>
  <c r="AJ2647" i="1"/>
  <c r="Z2646" i="1"/>
  <c r="AA2646" i="1" s="1"/>
  <c r="AH2646" i="1" s="1"/>
  <c r="I2647" i="1"/>
  <c r="H2647" i="1" s="1"/>
  <c r="Y2646" i="1"/>
  <c r="C2647" i="1"/>
  <c r="M2632" i="1"/>
  <c r="N2632" i="1" s="1"/>
  <c r="P2632" i="1"/>
  <c r="Q2632" i="1"/>
  <c r="L2633" i="1"/>
  <c r="AB2652" i="1"/>
  <c r="F2630" i="1"/>
  <c r="O2630" i="1" s="1"/>
  <c r="R2630" i="1" s="1"/>
  <c r="J2630" i="1" l="1"/>
  <c r="T2627" i="1"/>
  <c r="AF2627" i="1" s="1"/>
  <c r="S2628" i="1"/>
  <c r="AC2632" i="1"/>
  <c r="AE2632" i="1" s="1"/>
  <c r="G2632" i="1"/>
  <c r="X2648" i="1"/>
  <c r="K2648" i="1"/>
  <c r="A2649" i="1"/>
  <c r="AB2653" i="1"/>
  <c r="M2633" i="1"/>
  <c r="N2633" i="1" s="1"/>
  <c r="P2633" i="1"/>
  <c r="Q2633" i="1"/>
  <c r="L2634" i="1"/>
  <c r="Z2647" i="1"/>
  <c r="AA2647" i="1" s="1"/>
  <c r="AH2647" i="1" s="1"/>
  <c r="AJ2648" i="1"/>
  <c r="Y2647" i="1"/>
  <c r="C2648" i="1"/>
  <c r="I2648" i="1"/>
  <c r="H2648" i="1" s="1"/>
  <c r="F2631" i="1"/>
  <c r="O2631" i="1" s="1"/>
  <c r="R2631" i="1" s="1"/>
  <c r="J2631" i="1" l="1"/>
  <c r="T2628" i="1"/>
  <c r="AF2628" i="1" s="1"/>
  <c r="S2629" i="1"/>
  <c r="X2649" i="1"/>
  <c r="K2649" i="1"/>
  <c r="A2650" i="1"/>
  <c r="AC2633" i="1"/>
  <c r="AE2633" i="1" s="1"/>
  <c r="G2633" i="1"/>
  <c r="F2632" i="1"/>
  <c r="J2632" i="1" s="1"/>
  <c r="M2634" i="1"/>
  <c r="N2634" i="1" s="1"/>
  <c r="P2634" i="1"/>
  <c r="Q2634" i="1"/>
  <c r="L2635" i="1"/>
  <c r="AB2654" i="1"/>
  <c r="C2649" i="1"/>
  <c r="I2649" i="1"/>
  <c r="H2649" i="1" s="1"/>
  <c r="Y2648" i="1"/>
  <c r="Z2648" i="1"/>
  <c r="AA2648" i="1" s="1"/>
  <c r="AH2648" i="1" s="1"/>
  <c r="AJ2649" i="1"/>
  <c r="O2632" i="1" l="1"/>
  <c r="R2632" i="1" s="1"/>
  <c r="F2633" i="1"/>
  <c r="O2633" i="1" s="1"/>
  <c r="R2633" i="1" s="1"/>
  <c r="T2629" i="1"/>
  <c r="AF2629" i="1" s="1"/>
  <c r="S2630" i="1"/>
  <c r="AC2634" i="1"/>
  <c r="AE2634" i="1" s="1"/>
  <c r="G2634" i="1"/>
  <c r="Y2649" i="1"/>
  <c r="I2650" i="1"/>
  <c r="H2650" i="1" s="1"/>
  <c r="Z2649" i="1"/>
  <c r="AA2649" i="1" s="1"/>
  <c r="AH2649" i="1" s="1"/>
  <c r="C2650" i="1"/>
  <c r="AJ2650" i="1"/>
  <c r="AB2655" i="1"/>
  <c r="M2635" i="1"/>
  <c r="N2635" i="1" s="1"/>
  <c r="P2635" i="1"/>
  <c r="Q2635" i="1"/>
  <c r="L2636" i="1"/>
  <c r="X2650" i="1"/>
  <c r="A2651" i="1"/>
  <c r="K2650" i="1"/>
  <c r="J2633" i="1" l="1"/>
  <c r="I2651" i="1"/>
  <c r="H2651" i="1" s="1"/>
  <c r="C2651" i="1"/>
  <c r="Z2650" i="1"/>
  <c r="AA2650" i="1" s="1"/>
  <c r="AH2650" i="1" s="1"/>
  <c r="Y2650" i="1"/>
  <c r="AJ2651" i="1"/>
  <c r="F2634" i="1"/>
  <c r="O2634" i="1" s="1"/>
  <c r="R2634" i="1" s="1"/>
  <c r="AC2635" i="1"/>
  <c r="AE2635" i="1" s="1"/>
  <c r="G2635" i="1"/>
  <c r="M2636" i="1"/>
  <c r="N2636" i="1" s="1"/>
  <c r="P2636" i="1"/>
  <c r="Q2636" i="1"/>
  <c r="L2637" i="1"/>
  <c r="A2652" i="1"/>
  <c r="X2651" i="1"/>
  <c r="K2651" i="1"/>
  <c r="AB2656" i="1"/>
  <c r="T2630" i="1"/>
  <c r="AF2630" i="1" s="1"/>
  <c r="S2631" i="1"/>
  <c r="J2634" i="1" l="1"/>
  <c r="T2631" i="1"/>
  <c r="AF2631" i="1" s="1"/>
  <c r="S2632" i="1"/>
  <c r="AB2657" i="1"/>
  <c r="K2652" i="1"/>
  <c r="A2653" i="1"/>
  <c r="X2652" i="1"/>
  <c r="F2635" i="1"/>
  <c r="J2635" i="1" s="1"/>
  <c r="AC2636" i="1"/>
  <c r="AE2636" i="1" s="1"/>
  <c r="G2636" i="1"/>
  <c r="Z2651" i="1"/>
  <c r="I2652" i="1"/>
  <c r="H2652" i="1" s="1"/>
  <c r="C2652" i="1"/>
  <c r="AJ2652" i="1"/>
  <c r="Y2651" i="1"/>
  <c r="M2637" i="1"/>
  <c r="N2637" i="1" s="1"/>
  <c r="P2637" i="1"/>
  <c r="Q2637" i="1"/>
  <c r="L2638" i="1"/>
  <c r="Z2652" i="1" l="1"/>
  <c r="AA2652" i="1" s="1"/>
  <c r="AH2652" i="1" s="1"/>
  <c r="AJ2653" i="1"/>
  <c r="C2653" i="1"/>
  <c r="Y2652" i="1"/>
  <c r="I2653" i="1"/>
  <c r="H2653" i="1" s="1"/>
  <c r="AB2658" i="1"/>
  <c r="F2636" i="1"/>
  <c r="O2636" i="1" s="1"/>
  <c r="R2636" i="1" s="1"/>
  <c r="O2635" i="1"/>
  <c r="R2635" i="1" s="1"/>
  <c r="A2654" i="1"/>
  <c r="K2653" i="1"/>
  <c r="X2653" i="1"/>
  <c r="T2632" i="1"/>
  <c r="AF2632" i="1" s="1"/>
  <c r="S2633" i="1"/>
  <c r="AC2637" i="1"/>
  <c r="AE2637" i="1" s="1"/>
  <c r="G2637" i="1"/>
  <c r="M2638" i="1"/>
  <c r="N2638" i="1" s="1"/>
  <c r="P2638" i="1"/>
  <c r="Q2638" i="1"/>
  <c r="L2639" i="1"/>
  <c r="T2633" i="1" l="1"/>
  <c r="AF2633" i="1" s="1"/>
  <c r="S2634" i="1"/>
  <c r="K2654" i="1"/>
  <c r="X2654" i="1"/>
  <c r="A2655" i="1"/>
  <c r="AC2638" i="1"/>
  <c r="AE2638" i="1" s="1"/>
  <c r="G2638" i="1"/>
  <c r="M2639" i="1"/>
  <c r="N2639" i="1" s="1"/>
  <c r="P2639" i="1"/>
  <c r="Q2639" i="1"/>
  <c r="L2640" i="1"/>
  <c r="F2637" i="1"/>
  <c r="O2637" i="1" s="1"/>
  <c r="R2637" i="1" s="1"/>
  <c r="Z2653" i="1"/>
  <c r="AA2653" i="1" s="1"/>
  <c r="AH2653" i="1" s="1"/>
  <c r="AJ2654" i="1"/>
  <c r="I2654" i="1"/>
  <c r="H2654" i="1" s="1"/>
  <c r="Y2653" i="1"/>
  <c r="C2654" i="1"/>
  <c r="J2636" i="1"/>
  <c r="AB2659" i="1"/>
  <c r="J2637" i="1" l="1"/>
  <c r="F2638" i="1"/>
  <c r="J2638" i="1" s="1"/>
  <c r="C2655" i="1"/>
  <c r="I2655" i="1"/>
  <c r="H2655" i="1" s="1"/>
  <c r="Y2654" i="1"/>
  <c r="Z2654" i="1"/>
  <c r="AA2654" i="1" s="1"/>
  <c r="AH2654" i="1" s="1"/>
  <c r="AJ2655" i="1"/>
  <c r="AC2639" i="1"/>
  <c r="AE2639" i="1" s="1"/>
  <c r="G2639" i="1"/>
  <c r="T2634" i="1"/>
  <c r="AF2634" i="1" s="1"/>
  <c r="S2635" i="1"/>
  <c r="AB2660" i="1"/>
  <c r="M2640" i="1"/>
  <c r="N2640" i="1" s="1"/>
  <c r="P2640" i="1"/>
  <c r="Q2640" i="1"/>
  <c r="L2641" i="1"/>
  <c r="X2655" i="1"/>
  <c r="K2655" i="1"/>
  <c r="A2656" i="1"/>
  <c r="Y2655" i="1" l="1"/>
  <c r="AJ2656" i="1"/>
  <c r="I2656" i="1"/>
  <c r="H2656" i="1" s="1"/>
  <c r="Z2655" i="1"/>
  <c r="AA2655" i="1" s="1"/>
  <c r="AH2655" i="1" s="1"/>
  <c r="C2656" i="1"/>
  <c r="M2641" i="1"/>
  <c r="N2641" i="1" s="1"/>
  <c r="P2641" i="1"/>
  <c r="Q2641" i="1"/>
  <c r="L2642" i="1"/>
  <c r="AB2661" i="1"/>
  <c r="O2638" i="1"/>
  <c r="R2638" i="1" s="1"/>
  <c r="X2656" i="1"/>
  <c r="A2657" i="1"/>
  <c r="K2656" i="1"/>
  <c r="T2635" i="1"/>
  <c r="AF2635" i="1" s="1"/>
  <c r="S2636" i="1"/>
  <c r="AC2640" i="1"/>
  <c r="AE2640" i="1" s="1"/>
  <c r="G2640" i="1"/>
  <c r="F2639" i="1"/>
  <c r="J2639" i="1" s="1"/>
  <c r="O2639" i="1" l="1"/>
  <c r="R2639" i="1" s="1"/>
  <c r="AC2641" i="1"/>
  <c r="AE2641" i="1" s="1"/>
  <c r="G2641" i="1"/>
  <c r="M2642" i="1"/>
  <c r="N2642" i="1" s="1"/>
  <c r="P2642" i="1"/>
  <c r="Q2642" i="1"/>
  <c r="L2643" i="1"/>
  <c r="Y2656" i="1"/>
  <c r="C2657" i="1"/>
  <c r="Z2656" i="1"/>
  <c r="AA2656" i="1" s="1"/>
  <c r="AH2656" i="1" s="1"/>
  <c r="I2657" i="1"/>
  <c r="H2657" i="1" s="1"/>
  <c r="AJ2657" i="1"/>
  <c r="AB2662" i="1"/>
  <c r="K2657" i="1"/>
  <c r="X2657" i="1"/>
  <c r="A2658" i="1"/>
  <c r="F2640" i="1"/>
  <c r="O2640" i="1" s="1"/>
  <c r="R2640" i="1" s="1"/>
  <c r="T2636" i="1"/>
  <c r="AF2636" i="1" s="1"/>
  <c r="S2637" i="1"/>
  <c r="J2640" i="1" l="1"/>
  <c r="T2637" i="1"/>
  <c r="AF2637" i="1" s="1"/>
  <c r="S2638" i="1"/>
  <c r="Z2657" i="1"/>
  <c r="AA2657" i="1" s="1"/>
  <c r="AH2657" i="1" s="1"/>
  <c r="AJ2658" i="1"/>
  <c r="Y2657" i="1"/>
  <c r="C2658" i="1"/>
  <c r="I2658" i="1"/>
  <c r="H2658" i="1" s="1"/>
  <c r="AB2663" i="1"/>
  <c r="AC2642" i="1"/>
  <c r="AE2642" i="1" s="1"/>
  <c r="G2642" i="1"/>
  <c r="F2641" i="1"/>
  <c r="J2641" i="1" s="1"/>
  <c r="X2658" i="1"/>
  <c r="A2659" i="1"/>
  <c r="K2658" i="1"/>
  <c r="M2643" i="1"/>
  <c r="N2643" i="1" s="1"/>
  <c r="P2643" i="1"/>
  <c r="Q2643" i="1"/>
  <c r="L2644" i="1"/>
  <c r="O2641" i="1" l="1"/>
  <c r="R2641" i="1" s="1"/>
  <c r="A2660" i="1"/>
  <c r="X2659" i="1"/>
  <c r="K2659" i="1"/>
  <c r="AC2643" i="1"/>
  <c r="AE2643" i="1" s="1"/>
  <c r="G2643" i="1"/>
  <c r="C2659" i="1"/>
  <c r="Z2658" i="1"/>
  <c r="AA2658" i="1" s="1"/>
  <c r="AH2658" i="1" s="1"/>
  <c r="I2659" i="1"/>
  <c r="H2659" i="1" s="1"/>
  <c r="Y2658" i="1"/>
  <c r="AJ2659" i="1"/>
  <c r="AB2664" i="1"/>
  <c r="M2644" i="1"/>
  <c r="N2644" i="1" s="1"/>
  <c r="P2644" i="1"/>
  <c r="Q2644" i="1"/>
  <c r="L2645" i="1"/>
  <c r="T2638" i="1"/>
  <c r="AF2638" i="1" s="1"/>
  <c r="S2639" i="1"/>
  <c r="F2642" i="1"/>
  <c r="J2642" i="1" s="1"/>
  <c r="O2642" i="1" l="1"/>
  <c r="R2642" i="1" s="1"/>
  <c r="AC2644" i="1"/>
  <c r="AE2644" i="1" s="1"/>
  <c r="G2644" i="1"/>
  <c r="F2643" i="1"/>
  <c r="O2643" i="1" s="1"/>
  <c r="R2643" i="1" s="1"/>
  <c r="Z2659" i="1"/>
  <c r="AA2659" i="1" s="1"/>
  <c r="AH2659" i="1" s="1"/>
  <c r="AJ2660" i="1"/>
  <c r="Y2659" i="1"/>
  <c r="C2660" i="1"/>
  <c r="I2660" i="1"/>
  <c r="H2660" i="1" s="1"/>
  <c r="T2639" i="1"/>
  <c r="AF2639" i="1" s="1"/>
  <c r="S2640" i="1"/>
  <c r="M2645" i="1"/>
  <c r="N2645" i="1" s="1"/>
  <c r="P2645" i="1"/>
  <c r="Q2645" i="1"/>
  <c r="L2646" i="1"/>
  <c r="AB2665" i="1"/>
  <c r="K2660" i="1"/>
  <c r="X2660" i="1"/>
  <c r="A2661" i="1"/>
  <c r="J2643" i="1" l="1"/>
  <c r="F2644" i="1"/>
  <c r="O2644" i="1" s="1"/>
  <c r="R2644" i="1" s="1"/>
  <c r="AC2645" i="1"/>
  <c r="AE2645" i="1" s="1"/>
  <c r="G2645" i="1"/>
  <c r="X2661" i="1"/>
  <c r="A2662" i="1"/>
  <c r="K2661" i="1"/>
  <c r="AB2666" i="1"/>
  <c r="Y2660" i="1"/>
  <c r="Z2660" i="1"/>
  <c r="AA2660" i="1" s="1"/>
  <c r="AH2660" i="1" s="1"/>
  <c r="AJ2661" i="1"/>
  <c r="I2661" i="1"/>
  <c r="H2661" i="1" s="1"/>
  <c r="C2661" i="1"/>
  <c r="M2646" i="1"/>
  <c r="N2646" i="1" s="1"/>
  <c r="P2646" i="1"/>
  <c r="Q2646" i="1"/>
  <c r="L2647" i="1"/>
  <c r="T2640" i="1"/>
  <c r="AF2640" i="1" s="1"/>
  <c r="S2641" i="1"/>
  <c r="J2644" i="1" l="1"/>
  <c r="AC2646" i="1"/>
  <c r="AE2646" i="1" s="1"/>
  <c r="G2646" i="1"/>
  <c r="AB2667" i="1"/>
  <c r="Y2661" i="1"/>
  <c r="AJ2662" i="1"/>
  <c r="Z2661" i="1"/>
  <c r="AA2661" i="1" s="1"/>
  <c r="AH2661" i="1" s="1"/>
  <c r="C2662" i="1"/>
  <c r="I2662" i="1"/>
  <c r="H2662" i="1" s="1"/>
  <c r="M2647" i="1"/>
  <c r="N2647" i="1" s="1"/>
  <c r="P2647" i="1"/>
  <c r="Q2647" i="1"/>
  <c r="L2648" i="1"/>
  <c r="A2663" i="1"/>
  <c r="X2662" i="1"/>
  <c r="K2662" i="1"/>
  <c r="F2645" i="1"/>
  <c r="O2645" i="1" s="1"/>
  <c r="R2645" i="1" s="1"/>
  <c r="T2641" i="1"/>
  <c r="AF2641" i="1" s="1"/>
  <c r="S2642" i="1"/>
  <c r="J2645" i="1" l="1"/>
  <c r="AJ2663" i="1"/>
  <c r="Y2662" i="1"/>
  <c r="I2663" i="1"/>
  <c r="H2663" i="1" s="1"/>
  <c r="C2663" i="1"/>
  <c r="Z2662" i="1"/>
  <c r="AA2662" i="1" s="1"/>
  <c r="AH2662" i="1" s="1"/>
  <c r="AB2668" i="1"/>
  <c r="T2642" i="1"/>
  <c r="AF2642" i="1" s="1"/>
  <c r="S2643" i="1"/>
  <c r="K2663" i="1"/>
  <c r="X2663" i="1"/>
  <c r="A2664" i="1"/>
  <c r="AC2647" i="1"/>
  <c r="AE2647" i="1" s="1"/>
  <c r="G2647" i="1"/>
  <c r="F2646" i="1"/>
  <c r="O2646" i="1" s="1"/>
  <c r="R2646" i="1" s="1"/>
  <c r="M2648" i="1"/>
  <c r="N2648" i="1" s="1"/>
  <c r="P2648" i="1"/>
  <c r="Q2648" i="1"/>
  <c r="L2649" i="1"/>
  <c r="J2646" i="1" l="1"/>
  <c r="F2647" i="1"/>
  <c r="J2647" i="1" s="1"/>
  <c r="C2664" i="1"/>
  <c r="Y2663" i="1"/>
  <c r="I2664" i="1"/>
  <c r="H2664" i="1" s="1"/>
  <c r="AJ2664" i="1"/>
  <c r="Z2663" i="1"/>
  <c r="AA2663" i="1" s="1"/>
  <c r="AH2663" i="1" s="1"/>
  <c r="AB2669" i="1"/>
  <c r="T2643" i="1"/>
  <c r="AF2643" i="1" s="1"/>
  <c r="S2644" i="1"/>
  <c r="AC2648" i="1"/>
  <c r="AE2648" i="1" s="1"/>
  <c r="G2648" i="1"/>
  <c r="M2649" i="1"/>
  <c r="N2649" i="1" s="1"/>
  <c r="P2649" i="1"/>
  <c r="Q2649" i="1"/>
  <c r="L2650" i="1"/>
  <c r="X2664" i="1"/>
  <c r="A2665" i="1"/>
  <c r="K2664" i="1"/>
  <c r="O2647" i="1" l="1"/>
  <c r="R2647" i="1" s="1"/>
  <c r="AJ2665" i="1"/>
  <c r="Z2664" i="1"/>
  <c r="AA2664" i="1" s="1"/>
  <c r="AH2664" i="1" s="1"/>
  <c r="I2665" i="1"/>
  <c r="H2665" i="1" s="1"/>
  <c r="Y2664" i="1"/>
  <c r="C2665" i="1"/>
  <c r="M2650" i="1"/>
  <c r="N2650" i="1" s="1"/>
  <c r="P2650" i="1"/>
  <c r="Q2650" i="1"/>
  <c r="L2651" i="1"/>
  <c r="F2648" i="1"/>
  <c r="O2648" i="1" s="1"/>
  <c r="R2648" i="1" s="1"/>
  <c r="AB2670" i="1"/>
  <c r="A2666" i="1"/>
  <c r="K2665" i="1"/>
  <c r="X2665" i="1"/>
  <c r="T2644" i="1"/>
  <c r="AF2644" i="1" s="1"/>
  <c r="S2645" i="1"/>
  <c r="AC2649" i="1"/>
  <c r="AE2649" i="1" s="1"/>
  <c r="G2649" i="1"/>
  <c r="T2645" i="1" l="1"/>
  <c r="AF2645" i="1" s="1"/>
  <c r="S2646" i="1"/>
  <c r="J2648" i="1"/>
  <c r="AC2650" i="1"/>
  <c r="AE2650" i="1" s="1"/>
  <c r="G2650" i="1"/>
  <c r="F2649" i="1"/>
  <c r="O2649" i="1" s="1"/>
  <c r="R2649" i="1" s="1"/>
  <c r="Z2665" i="1"/>
  <c r="AA2665" i="1" s="1"/>
  <c r="AH2665" i="1" s="1"/>
  <c r="I2666" i="1"/>
  <c r="H2666" i="1" s="1"/>
  <c r="Y2665" i="1"/>
  <c r="C2666" i="1"/>
  <c r="AJ2666" i="1"/>
  <c r="AB2671" i="1"/>
  <c r="M2651" i="1"/>
  <c r="N2651" i="1" s="1"/>
  <c r="P2651" i="1"/>
  <c r="Q2651" i="1"/>
  <c r="L2652" i="1"/>
  <c r="A2667" i="1"/>
  <c r="X2666" i="1"/>
  <c r="K2666" i="1"/>
  <c r="J2649" i="1" l="1"/>
  <c r="AJ2667" i="1"/>
  <c r="Z2666" i="1"/>
  <c r="AA2666" i="1" s="1"/>
  <c r="AH2666" i="1" s="1"/>
  <c r="Y2666" i="1"/>
  <c r="I2667" i="1"/>
  <c r="H2667" i="1" s="1"/>
  <c r="C2667" i="1"/>
  <c r="AC2651" i="1"/>
  <c r="AE2651" i="1" s="1"/>
  <c r="G2651" i="1"/>
  <c r="K2667" i="1"/>
  <c r="A2668" i="1"/>
  <c r="X2667" i="1"/>
  <c r="M2652" i="1"/>
  <c r="N2652" i="1" s="1"/>
  <c r="L2653" i="1"/>
  <c r="AB2672" i="1"/>
  <c r="F2650" i="1"/>
  <c r="J2650" i="1" s="1"/>
  <c r="T2646" i="1"/>
  <c r="AF2646" i="1" s="1"/>
  <c r="S2647" i="1"/>
  <c r="O2650" i="1" l="1"/>
  <c r="R2650" i="1" s="1"/>
  <c r="M2653" i="1"/>
  <c r="N2653" i="1" s="1"/>
  <c r="L2654" i="1"/>
  <c r="Y2667" i="1"/>
  <c r="I2668" i="1"/>
  <c r="H2668" i="1" s="1"/>
  <c r="Z2667" i="1"/>
  <c r="AA2667" i="1" s="1"/>
  <c r="AH2667" i="1" s="1"/>
  <c r="C2668" i="1"/>
  <c r="AJ2668" i="1"/>
  <c r="AB2673" i="1"/>
  <c r="F2651" i="1"/>
  <c r="O2651" i="1" s="1"/>
  <c r="T2647" i="1"/>
  <c r="AF2647" i="1" s="1"/>
  <c r="S2648" i="1"/>
  <c r="X2668" i="1"/>
  <c r="A2669" i="1"/>
  <c r="K2668" i="1"/>
  <c r="G2652" i="1"/>
  <c r="AC2652" i="1"/>
  <c r="AE2652" i="1" s="1"/>
  <c r="J2651" i="1" l="1"/>
  <c r="C2669" i="1"/>
  <c r="Y2668" i="1"/>
  <c r="I2669" i="1"/>
  <c r="H2669" i="1" s="1"/>
  <c r="Z2668" i="1"/>
  <c r="AA2668" i="1" s="1"/>
  <c r="AH2668" i="1" s="1"/>
  <c r="AJ2669" i="1"/>
  <c r="T2648" i="1"/>
  <c r="AF2648" i="1" s="1"/>
  <c r="S2649" i="1"/>
  <c r="R2651" i="1"/>
  <c r="P2652" i="1"/>
  <c r="AB2674" i="1"/>
  <c r="M2654" i="1"/>
  <c r="N2654" i="1" s="1"/>
  <c r="L2655" i="1"/>
  <c r="F2652" i="1"/>
  <c r="O2652" i="1" s="1"/>
  <c r="A2670" i="1"/>
  <c r="K2669" i="1"/>
  <c r="X2669" i="1"/>
  <c r="G2653" i="1"/>
  <c r="AC2653" i="1"/>
  <c r="AE2653" i="1" s="1"/>
  <c r="A2671" i="1" l="1"/>
  <c r="K2670" i="1"/>
  <c r="X2670" i="1"/>
  <c r="M2655" i="1"/>
  <c r="N2655" i="1" s="1"/>
  <c r="L2656" i="1"/>
  <c r="AB2675" i="1"/>
  <c r="I2670" i="1"/>
  <c r="H2670" i="1" s="1"/>
  <c r="C2670" i="1"/>
  <c r="Z2669" i="1"/>
  <c r="AA2669" i="1" s="1"/>
  <c r="AH2669" i="1" s="1"/>
  <c r="Y2669" i="1"/>
  <c r="AJ2670" i="1"/>
  <c r="J2652" i="1"/>
  <c r="Q2652" i="1"/>
  <c r="Q2653" i="1" s="1"/>
  <c r="Q2654" i="1" s="1"/>
  <c r="Q2655" i="1" s="1"/>
  <c r="P2653" i="1"/>
  <c r="P2654" i="1" s="1"/>
  <c r="P2655" i="1" s="1"/>
  <c r="F2653" i="1"/>
  <c r="O2653" i="1" s="1"/>
  <c r="AC2654" i="1"/>
  <c r="AE2654" i="1" s="1"/>
  <c r="G2654" i="1"/>
  <c r="T2649" i="1"/>
  <c r="AF2649" i="1" s="1"/>
  <c r="S2650" i="1"/>
  <c r="R2653" i="1" l="1"/>
  <c r="J2653" i="1"/>
  <c r="T2650" i="1"/>
  <c r="AF2650" i="1" s="1"/>
  <c r="S2651" i="1"/>
  <c r="G2655" i="1"/>
  <c r="AC2655" i="1"/>
  <c r="AE2655" i="1" s="1"/>
  <c r="K2671" i="1"/>
  <c r="X2671" i="1"/>
  <c r="A2672" i="1"/>
  <c r="AB2676" i="1"/>
  <c r="F2654" i="1"/>
  <c r="J2654" i="1" s="1"/>
  <c r="M2656" i="1"/>
  <c r="N2656" i="1" s="1"/>
  <c r="P2656" i="1"/>
  <c r="Q2656" i="1"/>
  <c r="L2657" i="1"/>
  <c r="Y2670" i="1"/>
  <c r="C2671" i="1"/>
  <c r="Z2670" i="1"/>
  <c r="AA2670" i="1" s="1"/>
  <c r="AH2670" i="1" s="1"/>
  <c r="I2671" i="1"/>
  <c r="H2671" i="1" s="1"/>
  <c r="AJ2671" i="1"/>
  <c r="R2652" i="1"/>
  <c r="O2654" i="1" l="1"/>
  <c r="R2654" i="1" s="1"/>
  <c r="X2672" i="1"/>
  <c r="K2672" i="1"/>
  <c r="A2673" i="1"/>
  <c r="F2655" i="1"/>
  <c r="J2655" i="1" s="1"/>
  <c r="G2656" i="1"/>
  <c r="AC2656" i="1"/>
  <c r="AE2656" i="1" s="1"/>
  <c r="I2672" i="1"/>
  <c r="H2672" i="1" s="1"/>
  <c r="C2672" i="1"/>
  <c r="Z2671" i="1"/>
  <c r="AA2671" i="1" s="1"/>
  <c r="AH2671" i="1" s="1"/>
  <c r="AJ2672" i="1"/>
  <c r="Y2671" i="1"/>
  <c r="M2657" i="1"/>
  <c r="N2657" i="1" s="1"/>
  <c r="P2657" i="1"/>
  <c r="Q2657" i="1"/>
  <c r="L2658" i="1"/>
  <c r="AB2677" i="1"/>
  <c r="T2651" i="1"/>
  <c r="S2652" i="1"/>
  <c r="AC2657" i="1" l="1"/>
  <c r="AE2657" i="1" s="1"/>
  <c r="G2657" i="1"/>
  <c r="X2673" i="1"/>
  <c r="A2674" i="1"/>
  <c r="K2673" i="1"/>
  <c r="AB2678" i="1"/>
  <c r="F2656" i="1"/>
  <c r="O2656" i="1" s="1"/>
  <c r="R2656" i="1" s="1"/>
  <c r="T2652" i="1"/>
  <c r="AF2652" i="1" s="1"/>
  <c r="S2653" i="1"/>
  <c r="M2658" i="1"/>
  <c r="N2658" i="1" s="1"/>
  <c r="P2658" i="1"/>
  <c r="Q2658" i="1"/>
  <c r="L2659" i="1"/>
  <c r="O2655" i="1"/>
  <c r="R2655" i="1" s="1"/>
  <c r="Z2672" i="1"/>
  <c r="AA2672" i="1" s="1"/>
  <c r="AH2672" i="1" s="1"/>
  <c r="Y2672" i="1"/>
  <c r="AJ2673" i="1"/>
  <c r="I2673" i="1"/>
  <c r="H2673" i="1" s="1"/>
  <c r="C2673" i="1"/>
  <c r="AF2651" i="1"/>
  <c r="AA2651" i="1"/>
  <c r="AH2651" i="1" l="1"/>
  <c r="J2656" i="1"/>
  <c r="AC2658" i="1"/>
  <c r="AE2658" i="1" s="1"/>
  <c r="G2658" i="1"/>
  <c r="F2657" i="1"/>
  <c r="O2657" i="1" s="1"/>
  <c r="R2657" i="1" s="1"/>
  <c r="M2659" i="1"/>
  <c r="N2659" i="1" s="1"/>
  <c r="P2659" i="1"/>
  <c r="Q2659" i="1"/>
  <c r="L2660" i="1"/>
  <c r="T2653" i="1"/>
  <c r="AF2653" i="1" s="1"/>
  <c r="S2654" i="1"/>
  <c r="A2675" i="1"/>
  <c r="X2674" i="1"/>
  <c r="K2674" i="1"/>
  <c r="I2674" i="1"/>
  <c r="H2674" i="1" s="1"/>
  <c r="C2674" i="1"/>
  <c r="Y2673" i="1"/>
  <c r="AJ2674" i="1"/>
  <c r="Z2673" i="1"/>
  <c r="AA2673" i="1" s="1"/>
  <c r="AH2673" i="1" s="1"/>
  <c r="AB2679" i="1"/>
  <c r="AC2659" i="1" l="1"/>
  <c r="AE2659" i="1" s="1"/>
  <c r="G2659" i="1"/>
  <c r="M2660" i="1"/>
  <c r="N2660" i="1" s="1"/>
  <c r="P2660" i="1"/>
  <c r="Q2660" i="1"/>
  <c r="L2661" i="1"/>
  <c r="A2676" i="1"/>
  <c r="K2675" i="1"/>
  <c r="X2675" i="1"/>
  <c r="J2657" i="1"/>
  <c r="F2658" i="1"/>
  <c r="J2658" i="1" s="1"/>
  <c r="Y2674" i="1"/>
  <c r="AJ2675" i="1"/>
  <c r="Z2674" i="1"/>
  <c r="AA2674" i="1" s="1"/>
  <c r="AH2674" i="1" s="1"/>
  <c r="C2675" i="1"/>
  <c r="I2675" i="1"/>
  <c r="H2675" i="1" s="1"/>
  <c r="AB2680" i="1"/>
  <c r="T2654" i="1"/>
  <c r="AF2654" i="1" s="1"/>
  <c r="S2655" i="1"/>
  <c r="O2658" i="1" l="1"/>
  <c r="R2658" i="1" s="1"/>
  <c r="AJ2676" i="1"/>
  <c r="Z2675" i="1"/>
  <c r="AA2675" i="1" s="1"/>
  <c r="AH2675" i="1" s="1"/>
  <c r="Y2675" i="1"/>
  <c r="I2676" i="1"/>
  <c r="H2676" i="1" s="1"/>
  <c r="C2676" i="1"/>
  <c r="AB2681" i="1"/>
  <c r="AC2660" i="1"/>
  <c r="AE2660" i="1" s="1"/>
  <c r="G2660" i="1"/>
  <c r="F2659" i="1"/>
  <c r="O2659" i="1" s="1"/>
  <c r="R2659" i="1" s="1"/>
  <c r="T2655" i="1"/>
  <c r="AF2655" i="1" s="1"/>
  <c r="S2656" i="1"/>
  <c r="K2676" i="1"/>
  <c r="A2677" i="1"/>
  <c r="X2676" i="1"/>
  <c r="M2661" i="1"/>
  <c r="N2661" i="1" s="1"/>
  <c r="P2661" i="1"/>
  <c r="Q2661" i="1"/>
  <c r="L2662" i="1"/>
  <c r="F2660" i="1" l="1"/>
  <c r="J2660" i="1" s="1"/>
  <c r="X2677" i="1"/>
  <c r="A2678" i="1"/>
  <c r="K2677" i="1"/>
  <c r="T2656" i="1"/>
  <c r="AF2656" i="1" s="1"/>
  <c r="S2657" i="1"/>
  <c r="AC2661" i="1"/>
  <c r="AE2661" i="1" s="1"/>
  <c r="G2661" i="1"/>
  <c r="J2659" i="1"/>
  <c r="M2662" i="1"/>
  <c r="N2662" i="1" s="1"/>
  <c r="P2662" i="1"/>
  <c r="Q2662" i="1"/>
  <c r="L2663" i="1"/>
  <c r="Z2676" i="1"/>
  <c r="AA2676" i="1" s="1"/>
  <c r="AH2676" i="1" s="1"/>
  <c r="C2677" i="1"/>
  <c r="Y2676" i="1"/>
  <c r="I2677" i="1"/>
  <c r="H2677" i="1" s="1"/>
  <c r="AJ2677" i="1"/>
  <c r="AB2682" i="1"/>
  <c r="O2660" i="1" l="1"/>
  <c r="R2660" i="1" s="1"/>
  <c r="T2657" i="1"/>
  <c r="AF2657" i="1" s="1"/>
  <c r="S2658" i="1"/>
  <c r="AJ2678" i="1"/>
  <c r="Z2677" i="1"/>
  <c r="AA2677" i="1" s="1"/>
  <c r="AH2677" i="1" s="1"/>
  <c r="Y2677" i="1"/>
  <c r="I2678" i="1"/>
  <c r="H2678" i="1" s="1"/>
  <c r="C2678" i="1"/>
  <c r="M2663" i="1"/>
  <c r="N2663" i="1" s="1"/>
  <c r="P2663" i="1"/>
  <c r="Q2663" i="1"/>
  <c r="L2664" i="1"/>
  <c r="AB2683" i="1"/>
  <c r="F2661" i="1"/>
  <c r="O2661" i="1" s="1"/>
  <c r="R2661" i="1" s="1"/>
  <c r="AC2662" i="1"/>
  <c r="AE2662" i="1" s="1"/>
  <c r="G2662" i="1"/>
  <c r="K2678" i="1"/>
  <c r="A2679" i="1"/>
  <c r="X2678" i="1"/>
  <c r="J2661" i="1" l="1"/>
  <c r="M2664" i="1"/>
  <c r="N2664" i="1" s="1"/>
  <c r="P2664" i="1"/>
  <c r="Q2664" i="1"/>
  <c r="L2665" i="1"/>
  <c r="F2662" i="1"/>
  <c r="O2662" i="1" s="1"/>
  <c r="R2662" i="1" s="1"/>
  <c r="X2679" i="1"/>
  <c r="A2680" i="1"/>
  <c r="K2679" i="1"/>
  <c r="Y2678" i="1"/>
  <c r="C2679" i="1"/>
  <c r="Z2678" i="1"/>
  <c r="AA2678" i="1" s="1"/>
  <c r="AH2678" i="1" s="1"/>
  <c r="I2679" i="1"/>
  <c r="H2679" i="1" s="1"/>
  <c r="AJ2679" i="1"/>
  <c r="AB2684" i="1"/>
  <c r="T2658" i="1"/>
  <c r="AF2658" i="1" s="1"/>
  <c r="S2659" i="1"/>
  <c r="AC2663" i="1"/>
  <c r="AE2663" i="1" s="1"/>
  <c r="G2663" i="1"/>
  <c r="F2663" i="1" l="1"/>
  <c r="J2663" i="1" s="1"/>
  <c r="T2659" i="1"/>
  <c r="AF2659" i="1" s="1"/>
  <c r="S2660" i="1"/>
  <c r="J2662" i="1"/>
  <c r="A2681" i="1"/>
  <c r="X2680" i="1"/>
  <c r="K2680" i="1"/>
  <c r="AC2664" i="1"/>
  <c r="AE2664" i="1" s="1"/>
  <c r="G2664" i="1"/>
  <c r="AB2685" i="1"/>
  <c r="I2680" i="1"/>
  <c r="H2680" i="1" s="1"/>
  <c r="C2680" i="1"/>
  <c r="AJ2680" i="1"/>
  <c r="Z2679" i="1"/>
  <c r="AA2679" i="1" s="1"/>
  <c r="AH2679" i="1" s="1"/>
  <c r="Y2679" i="1"/>
  <c r="M2665" i="1"/>
  <c r="N2665" i="1" s="1"/>
  <c r="P2665" i="1"/>
  <c r="Q2665" i="1"/>
  <c r="L2666" i="1"/>
  <c r="O2663" i="1" l="1"/>
  <c r="R2663" i="1" s="1"/>
  <c r="F2664" i="1"/>
  <c r="J2664" i="1" s="1"/>
  <c r="K2681" i="1"/>
  <c r="A2682" i="1"/>
  <c r="X2681" i="1"/>
  <c r="AC2665" i="1"/>
  <c r="AE2665" i="1" s="1"/>
  <c r="G2665" i="1"/>
  <c r="AB2686" i="1"/>
  <c r="M2666" i="1"/>
  <c r="N2666" i="1" s="1"/>
  <c r="P2666" i="1"/>
  <c r="Q2666" i="1"/>
  <c r="L2667" i="1"/>
  <c r="Z2680" i="1"/>
  <c r="AA2680" i="1" s="1"/>
  <c r="AH2680" i="1" s="1"/>
  <c r="Y2680" i="1"/>
  <c r="AJ2681" i="1"/>
  <c r="I2681" i="1"/>
  <c r="H2681" i="1" s="1"/>
  <c r="C2681" i="1"/>
  <c r="T2660" i="1"/>
  <c r="AF2660" i="1" s="1"/>
  <c r="S2661" i="1"/>
  <c r="AC2666" i="1" l="1"/>
  <c r="AE2666" i="1" s="1"/>
  <c r="G2666" i="1"/>
  <c r="AB2687" i="1"/>
  <c r="AJ2682" i="1"/>
  <c r="Y2681" i="1"/>
  <c r="I2682" i="1"/>
  <c r="H2682" i="1" s="1"/>
  <c r="C2682" i="1"/>
  <c r="Z2681" i="1"/>
  <c r="AA2681" i="1" s="1"/>
  <c r="AH2681" i="1" s="1"/>
  <c r="M2667" i="1"/>
  <c r="N2667" i="1" s="1"/>
  <c r="P2667" i="1"/>
  <c r="Q2667" i="1"/>
  <c r="L2668" i="1"/>
  <c r="F2665" i="1"/>
  <c r="J2665" i="1" s="1"/>
  <c r="O2664" i="1"/>
  <c r="R2664" i="1" s="1"/>
  <c r="T2661" i="1"/>
  <c r="AF2661" i="1" s="1"/>
  <c r="S2662" i="1"/>
  <c r="K2682" i="1"/>
  <c r="X2682" i="1"/>
  <c r="A2683" i="1"/>
  <c r="AC2667" i="1" l="1"/>
  <c r="AE2667" i="1" s="1"/>
  <c r="G2667" i="1"/>
  <c r="X2683" i="1"/>
  <c r="A2684" i="1"/>
  <c r="K2683" i="1"/>
  <c r="M2668" i="1"/>
  <c r="N2668" i="1" s="1"/>
  <c r="P2668" i="1"/>
  <c r="Q2668" i="1"/>
  <c r="L2669" i="1"/>
  <c r="O2665" i="1"/>
  <c r="R2665" i="1" s="1"/>
  <c r="AB2688" i="1"/>
  <c r="Y2682" i="1"/>
  <c r="AJ2683" i="1"/>
  <c r="I2683" i="1"/>
  <c r="H2683" i="1" s="1"/>
  <c r="C2683" i="1"/>
  <c r="Z2682" i="1"/>
  <c r="T2662" i="1"/>
  <c r="AF2662" i="1" s="1"/>
  <c r="S2663" i="1"/>
  <c r="F2666" i="1"/>
  <c r="J2666" i="1" s="1"/>
  <c r="O2666" i="1" l="1"/>
  <c r="R2666" i="1" s="1"/>
  <c r="M2669" i="1"/>
  <c r="N2669" i="1" s="1"/>
  <c r="P2669" i="1"/>
  <c r="Q2669" i="1"/>
  <c r="L2670" i="1"/>
  <c r="F2667" i="1"/>
  <c r="J2667" i="1" s="1"/>
  <c r="AB2689" i="1"/>
  <c r="X2684" i="1"/>
  <c r="A2685" i="1"/>
  <c r="K2684" i="1"/>
  <c r="T2663" i="1"/>
  <c r="AF2663" i="1" s="1"/>
  <c r="S2664" i="1"/>
  <c r="AC2668" i="1"/>
  <c r="AE2668" i="1" s="1"/>
  <c r="G2668" i="1"/>
  <c r="Y2683" i="1"/>
  <c r="AJ2684" i="1"/>
  <c r="Z2683" i="1"/>
  <c r="AA2683" i="1" s="1"/>
  <c r="AH2683" i="1" s="1"/>
  <c r="I2684" i="1"/>
  <c r="H2684" i="1" s="1"/>
  <c r="C2684" i="1"/>
  <c r="M2670" i="1" l="1"/>
  <c r="N2670" i="1" s="1"/>
  <c r="P2670" i="1"/>
  <c r="Q2670" i="1"/>
  <c r="L2671" i="1"/>
  <c r="F2668" i="1"/>
  <c r="J2668" i="1" s="1"/>
  <c r="A2686" i="1"/>
  <c r="X2685" i="1"/>
  <c r="K2685" i="1"/>
  <c r="O2667" i="1"/>
  <c r="R2667" i="1" s="1"/>
  <c r="Y2684" i="1"/>
  <c r="AJ2685" i="1"/>
  <c r="I2685" i="1"/>
  <c r="H2685" i="1" s="1"/>
  <c r="C2685" i="1"/>
  <c r="Z2684" i="1"/>
  <c r="AA2684" i="1" s="1"/>
  <c r="AH2684" i="1" s="1"/>
  <c r="AB2690" i="1"/>
  <c r="T2664" i="1"/>
  <c r="AF2664" i="1" s="1"/>
  <c r="S2665" i="1"/>
  <c r="AC2669" i="1"/>
  <c r="AE2669" i="1" s="1"/>
  <c r="G2669" i="1"/>
  <c r="O2668" i="1" l="1"/>
  <c r="R2668" i="1" s="1"/>
  <c r="AB2691" i="1"/>
  <c r="M2671" i="1"/>
  <c r="N2671" i="1" s="1"/>
  <c r="P2671" i="1"/>
  <c r="Q2671" i="1"/>
  <c r="L2672" i="1"/>
  <c r="T2665" i="1"/>
  <c r="AF2665" i="1" s="1"/>
  <c r="S2666" i="1"/>
  <c r="C2686" i="1"/>
  <c r="Y2685" i="1"/>
  <c r="I2686" i="1"/>
  <c r="H2686" i="1" s="1"/>
  <c r="Z2685" i="1"/>
  <c r="AA2685" i="1" s="1"/>
  <c r="AH2685" i="1" s="1"/>
  <c r="AJ2686" i="1"/>
  <c r="A2687" i="1"/>
  <c r="K2686" i="1"/>
  <c r="X2686" i="1"/>
  <c r="F2669" i="1"/>
  <c r="J2669" i="1" s="1"/>
  <c r="AC2670" i="1"/>
  <c r="AE2670" i="1" s="1"/>
  <c r="G2670" i="1"/>
  <c r="T2666" i="1" l="1"/>
  <c r="AF2666" i="1" s="1"/>
  <c r="S2667" i="1"/>
  <c r="AC2671" i="1"/>
  <c r="AE2671" i="1" s="1"/>
  <c r="G2671" i="1"/>
  <c r="Z2686" i="1"/>
  <c r="AA2686" i="1" s="1"/>
  <c r="AH2686" i="1" s="1"/>
  <c r="AJ2687" i="1"/>
  <c r="Y2686" i="1"/>
  <c r="I2687" i="1"/>
  <c r="H2687" i="1" s="1"/>
  <c r="C2687" i="1"/>
  <c r="F2670" i="1"/>
  <c r="J2670" i="1" s="1"/>
  <c r="O2669" i="1"/>
  <c r="R2669" i="1" s="1"/>
  <c r="M2672" i="1"/>
  <c r="N2672" i="1" s="1"/>
  <c r="P2672" i="1"/>
  <c r="Q2672" i="1"/>
  <c r="L2673" i="1"/>
  <c r="K2687" i="1"/>
  <c r="A2688" i="1"/>
  <c r="X2687" i="1"/>
  <c r="AB2692" i="1"/>
  <c r="O2670" i="1" l="1"/>
  <c r="R2670" i="1" s="1"/>
  <c r="T2667" i="1"/>
  <c r="AF2667" i="1" s="1"/>
  <c r="S2668" i="1"/>
  <c r="AC2672" i="1"/>
  <c r="AE2672" i="1" s="1"/>
  <c r="G2672" i="1"/>
  <c r="AB2693" i="1"/>
  <c r="M2673" i="1"/>
  <c r="N2673" i="1" s="1"/>
  <c r="P2673" i="1"/>
  <c r="Q2673" i="1"/>
  <c r="L2674" i="1"/>
  <c r="X2688" i="1"/>
  <c r="A2689" i="1"/>
  <c r="K2688" i="1"/>
  <c r="C2688" i="1"/>
  <c r="Z2687" i="1"/>
  <c r="AA2687" i="1" s="1"/>
  <c r="AH2687" i="1" s="1"/>
  <c r="I2688" i="1"/>
  <c r="H2688" i="1" s="1"/>
  <c r="Y2687" i="1"/>
  <c r="AJ2688" i="1"/>
  <c r="F2671" i="1"/>
  <c r="J2671" i="1" s="1"/>
  <c r="O2671" i="1" l="1"/>
  <c r="R2671" i="1" s="1"/>
  <c r="AC2673" i="1"/>
  <c r="AE2673" i="1" s="1"/>
  <c r="G2673" i="1"/>
  <c r="F2672" i="1"/>
  <c r="O2672" i="1" s="1"/>
  <c r="R2672" i="1" s="1"/>
  <c r="M2674" i="1"/>
  <c r="N2674" i="1" s="1"/>
  <c r="P2674" i="1"/>
  <c r="Q2674" i="1"/>
  <c r="L2675" i="1"/>
  <c r="T2668" i="1"/>
  <c r="AF2668" i="1" s="1"/>
  <c r="S2669" i="1"/>
  <c r="K2689" i="1"/>
  <c r="X2689" i="1"/>
  <c r="A2690" i="1"/>
  <c r="Z2688" i="1"/>
  <c r="AA2688" i="1" s="1"/>
  <c r="AH2688" i="1" s="1"/>
  <c r="I2689" i="1"/>
  <c r="H2689" i="1" s="1"/>
  <c r="C2689" i="1"/>
  <c r="Y2688" i="1"/>
  <c r="AJ2689" i="1"/>
  <c r="AB2694" i="1"/>
  <c r="AB2695" i="1" l="1"/>
  <c r="X2690" i="1"/>
  <c r="K2690" i="1"/>
  <c r="A2691" i="1"/>
  <c r="T2669" i="1"/>
  <c r="AF2669" i="1" s="1"/>
  <c r="S2670" i="1"/>
  <c r="F2673" i="1"/>
  <c r="J2673" i="1" s="1"/>
  <c r="AC2674" i="1"/>
  <c r="AE2674" i="1" s="1"/>
  <c r="G2674" i="1"/>
  <c r="J2672" i="1"/>
  <c r="Z2689" i="1"/>
  <c r="AA2689" i="1" s="1"/>
  <c r="AH2689" i="1" s="1"/>
  <c r="AJ2690" i="1"/>
  <c r="Y2689" i="1"/>
  <c r="I2690" i="1"/>
  <c r="H2690" i="1" s="1"/>
  <c r="C2690" i="1"/>
  <c r="M2675" i="1"/>
  <c r="N2675" i="1" s="1"/>
  <c r="P2675" i="1"/>
  <c r="Q2675" i="1"/>
  <c r="L2676" i="1"/>
  <c r="O2673" i="1" l="1"/>
  <c r="R2673" i="1" s="1"/>
  <c r="AC2675" i="1"/>
  <c r="AE2675" i="1" s="1"/>
  <c r="G2675" i="1"/>
  <c r="F2674" i="1"/>
  <c r="J2674" i="1" s="1"/>
  <c r="X2691" i="1"/>
  <c r="K2691" i="1"/>
  <c r="A2692" i="1"/>
  <c r="M2676" i="1"/>
  <c r="N2676" i="1" s="1"/>
  <c r="P2676" i="1"/>
  <c r="Q2676" i="1"/>
  <c r="L2677" i="1"/>
  <c r="T2670" i="1"/>
  <c r="AF2670" i="1" s="1"/>
  <c r="S2671" i="1"/>
  <c r="AB2696" i="1"/>
  <c r="Z2690" i="1"/>
  <c r="AA2690" i="1" s="1"/>
  <c r="AH2690" i="1" s="1"/>
  <c r="AJ2691" i="1"/>
  <c r="I2691" i="1"/>
  <c r="H2691" i="1" s="1"/>
  <c r="Y2690" i="1"/>
  <c r="C2691" i="1"/>
  <c r="O2674" i="1" l="1"/>
  <c r="R2674" i="1" s="1"/>
  <c r="AB2697" i="1"/>
  <c r="M2677" i="1"/>
  <c r="N2677" i="1" s="1"/>
  <c r="P2677" i="1"/>
  <c r="Q2677" i="1"/>
  <c r="L2678" i="1"/>
  <c r="Z2691" i="1"/>
  <c r="AA2691" i="1" s="1"/>
  <c r="AH2691" i="1" s="1"/>
  <c r="Y2691" i="1"/>
  <c r="AJ2692" i="1"/>
  <c r="I2692" i="1"/>
  <c r="H2692" i="1" s="1"/>
  <c r="C2692" i="1"/>
  <c r="F2675" i="1"/>
  <c r="O2675" i="1" s="1"/>
  <c r="R2675" i="1" s="1"/>
  <c r="X2692" i="1"/>
  <c r="K2692" i="1"/>
  <c r="A2693" i="1"/>
  <c r="T2671" i="1"/>
  <c r="AF2671" i="1" s="1"/>
  <c r="S2672" i="1"/>
  <c r="AC2676" i="1"/>
  <c r="AE2676" i="1" s="1"/>
  <c r="G2676" i="1"/>
  <c r="J2675" i="1" l="1"/>
  <c r="AJ2693" i="1"/>
  <c r="Z2692" i="1"/>
  <c r="AA2692" i="1" s="1"/>
  <c r="AH2692" i="1" s="1"/>
  <c r="I2693" i="1"/>
  <c r="H2693" i="1" s="1"/>
  <c r="Y2692" i="1"/>
  <c r="C2693" i="1"/>
  <c r="M2678" i="1"/>
  <c r="N2678" i="1" s="1"/>
  <c r="P2678" i="1"/>
  <c r="Q2678" i="1"/>
  <c r="L2679" i="1"/>
  <c r="T2672" i="1"/>
  <c r="AF2672" i="1" s="1"/>
  <c r="S2673" i="1"/>
  <c r="AB2698" i="1"/>
  <c r="F2676" i="1"/>
  <c r="J2676" i="1" s="1"/>
  <c r="X2693" i="1"/>
  <c r="K2693" i="1"/>
  <c r="A2694" i="1"/>
  <c r="AC2677" i="1"/>
  <c r="AE2677" i="1" s="1"/>
  <c r="G2677" i="1"/>
  <c r="O2676" i="1" l="1"/>
  <c r="R2676" i="1" s="1"/>
  <c r="AC2678" i="1"/>
  <c r="AE2678" i="1" s="1"/>
  <c r="G2678" i="1"/>
  <c r="F2677" i="1"/>
  <c r="J2677" i="1" s="1"/>
  <c r="M2679" i="1"/>
  <c r="N2679" i="1" s="1"/>
  <c r="P2679" i="1"/>
  <c r="Q2679" i="1"/>
  <c r="L2680" i="1"/>
  <c r="T2673" i="1"/>
  <c r="AF2673" i="1" s="1"/>
  <c r="S2674" i="1"/>
  <c r="X2694" i="1"/>
  <c r="K2694" i="1"/>
  <c r="A2695" i="1"/>
  <c r="Y2693" i="1"/>
  <c r="Z2693" i="1"/>
  <c r="AA2693" i="1" s="1"/>
  <c r="AH2693" i="1" s="1"/>
  <c r="AJ2694" i="1"/>
  <c r="I2694" i="1"/>
  <c r="H2694" i="1" s="1"/>
  <c r="C2694" i="1"/>
  <c r="AB2699" i="1"/>
  <c r="T2674" i="1" l="1"/>
  <c r="AF2674" i="1" s="1"/>
  <c r="S2675" i="1"/>
  <c r="X2695" i="1"/>
  <c r="A2696" i="1"/>
  <c r="K2695" i="1"/>
  <c r="F2678" i="1"/>
  <c r="J2678" i="1" s="1"/>
  <c r="AC2679" i="1"/>
  <c r="AE2679" i="1" s="1"/>
  <c r="G2679" i="1"/>
  <c r="O2677" i="1"/>
  <c r="R2677" i="1" s="1"/>
  <c r="AB2700" i="1"/>
  <c r="AJ2695" i="1"/>
  <c r="I2695" i="1"/>
  <c r="H2695" i="1" s="1"/>
  <c r="Z2694" i="1"/>
  <c r="AA2694" i="1" s="1"/>
  <c r="AH2694" i="1" s="1"/>
  <c r="C2695" i="1"/>
  <c r="Y2694" i="1"/>
  <c r="M2680" i="1"/>
  <c r="N2680" i="1" s="1"/>
  <c r="P2680" i="1"/>
  <c r="Q2680" i="1"/>
  <c r="L2681" i="1"/>
  <c r="O2678" i="1" l="1"/>
  <c r="R2678" i="1" s="1"/>
  <c r="M2681" i="1"/>
  <c r="N2681" i="1" s="1"/>
  <c r="P2681" i="1"/>
  <c r="Q2681" i="1"/>
  <c r="L2682" i="1"/>
  <c r="AB2701" i="1"/>
  <c r="Z2695" i="1"/>
  <c r="AA2695" i="1" s="1"/>
  <c r="AH2695" i="1" s="1"/>
  <c r="C2696" i="1"/>
  <c r="Y2695" i="1"/>
  <c r="I2696" i="1"/>
  <c r="H2696" i="1" s="1"/>
  <c r="AJ2696" i="1"/>
  <c r="T2675" i="1"/>
  <c r="AF2675" i="1" s="1"/>
  <c r="S2676" i="1"/>
  <c r="AC2680" i="1"/>
  <c r="AE2680" i="1" s="1"/>
  <c r="G2680" i="1"/>
  <c r="F2679" i="1"/>
  <c r="O2679" i="1" s="1"/>
  <c r="R2679" i="1" s="1"/>
  <c r="K2696" i="1"/>
  <c r="X2696" i="1"/>
  <c r="A2697" i="1"/>
  <c r="A2698" i="1" l="1"/>
  <c r="X2697" i="1"/>
  <c r="K2697" i="1"/>
  <c r="J2679" i="1"/>
  <c r="T2676" i="1"/>
  <c r="AF2676" i="1" s="1"/>
  <c r="S2677" i="1"/>
  <c r="AB2702" i="1"/>
  <c r="AC2681" i="1"/>
  <c r="AE2681" i="1" s="1"/>
  <c r="G2681" i="1"/>
  <c r="AJ2697" i="1"/>
  <c r="Y2696" i="1"/>
  <c r="I2697" i="1"/>
  <c r="H2697" i="1" s="1"/>
  <c r="Z2696" i="1"/>
  <c r="AA2696" i="1" s="1"/>
  <c r="AH2696" i="1" s="1"/>
  <c r="C2697" i="1"/>
  <c r="F2680" i="1"/>
  <c r="J2680" i="1" s="1"/>
  <c r="M2682" i="1"/>
  <c r="N2682" i="1" s="1"/>
  <c r="P2682" i="1"/>
  <c r="Q2682" i="1"/>
  <c r="L2683" i="1"/>
  <c r="F2681" i="1" l="1"/>
  <c r="J2681" i="1" s="1"/>
  <c r="Y2697" i="1"/>
  <c r="Z2697" i="1"/>
  <c r="AA2697" i="1" s="1"/>
  <c r="AH2697" i="1" s="1"/>
  <c r="AJ2698" i="1"/>
  <c r="I2698" i="1"/>
  <c r="H2698" i="1" s="1"/>
  <c r="C2698" i="1"/>
  <c r="K2698" i="1"/>
  <c r="X2698" i="1"/>
  <c r="A2699" i="1"/>
  <c r="AC2682" i="1"/>
  <c r="AE2682" i="1" s="1"/>
  <c r="G2682" i="1"/>
  <c r="O2680" i="1"/>
  <c r="R2680" i="1" s="1"/>
  <c r="AB2703" i="1"/>
  <c r="M2683" i="1"/>
  <c r="N2683" i="1" s="1"/>
  <c r="L2684" i="1"/>
  <c r="T2677" i="1"/>
  <c r="AF2677" i="1" s="1"/>
  <c r="S2678" i="1"/>
  <c r="O2681" i="1" l="1"/>
  <c r="R2681" i="1" s="1"/>
  <c r="T2678" i="1"/>
  <c r="AF2678" i="1" s="1"/>
  <c r="S2679" i="1"/>
  <c r="M2684" i="1"/>
  <c r="N2684" i="1" s="1"/>
  <c r="L2685" i="1"/>
  <c r="AB2704" i="1"/>
  <c r="K2699" i="1"/>
  <c r="X2699" i="1"/>
  <c r="A2700" i="1"/>
  <c r="F2682" i="1"/>
  <c r="O2682" i="1" s="1"/>
  <c r="Z2698" i="1"/>
  <c r="AA2698" i="1" s="1"/>
  <c r="AH2698" i="1" s="1"/>
  <c r="AJ2699" i="1"/>
  <c r="Y2698" i="1"/>
  <c r="I2699" i="1"/>
  <c r="H2699" i="1" s="1"/>
  <c r="C2699" i="1"/>
  <c r="AC2683" i="1"/>
  <c r="AE2683" i="1" s="1"/>
  <c r="G2683" i="1"/>
  <c r="J2682" i="1" l="1"/>
  <c r="R2682" i="1"/>
  <c r="P2683" i="1"/>
  <c r="X2700" i="1"/>
  <c r="K2700" i="1"/>
  <c r="A2701" i="1"/>
  <c r="AB2705" i="1"/>
  <c r="AC2684" i="1"/>
  <c r="AE2684" i="1" s="1"/>
  <c r="G2684" i="1"/>
  <c r="F2683" i="1"/>
  <c r="J2683" i="1" s="1"/>
  <c r="Z2699" i="1"/>
  <c r="AA2699" i="1" s="1"/>
  <c r="AH2699" i="1" s="1"/>
  <c r="Y2699" i="1"/>
  <c r="AJ2700" i="1"/>
  <c r="I2700" i="1"/>
  <c r="H2700" i="1" s="1"/>
  <c r="C2700" i="1"/>
  <c r="M2685" i="1"/>
  <c r="N2685" i="1" s="1"/>
  <c r="L2686" i="1"/>
  <c r="T2679" i="1"/>
  <c r="AF2679" i="1" s="1"/>
  <c r="S2680" i="1"/>
  <c r="O2683" i="1" l="1"/>
  <c r="F2684" i="1"/>
  <c r="O2684" i="1" s="1"/>
  <c r="T2680" i="1"/>
  <c r="AF2680" i="1" s="1"/>
  <c r="S2681" i="1"/>
  <c r="X2701" i="1"/>
  <c r="K2701" i="1"/>
  <c r="A2702" i="1"/>
  <c r="Q2683" i="1"/>
  <c r="Q2684" i="1" s="1"/>
  <c r="Q2685" i="1" s="1"/>
  <c r="Q2686" i="1" s="1"/>
  <c r="P2684" i="1"/>
  <c r="P2685" i="1" s="1"/>
  <c r="P2686" i="1" s="1"/>
  <c r="AC2685" i="1"/>
  <c r="AE2685" i="1" s="1"/>
  <c r="G2685" i="1"/>
  <c r="M2686" i="1"/>
  <c r="N2686" i="1" s="1"/>
  <c r="L2687" i="1"/>
  <c r="AB2706" i="1"/>
  <c r="AJ2701" i="1"/>
  <c r="I2701" i="1"/>
  <c r="H2701" i="1" s="1"/>
  <c r="Z2700" i="1"/>
  <c r="AA2700" i="1" s="1"/>
  <c r="AH2700" i="1" s="1"/>
  <c r="C2701" i="1"/>
  <c r="Y2700" i="1"/>
  <c r="R2684" i="1" l="1"/>
  <c r="X2702" i="1"/>
  <c r="K2702" i="1"/>
  <c r="A2703" i="1"/>
  <c r="T2681" i="1"/>
  <c r="AF2681" i="1" s="1"/>
  <c r="S2682" i="1"/>
  <c r="AC2686" i="1"/>
  <c r="AE2686" i="1" s="1"/>
  <c r="G2686" i="1"/>
  <c r="J2684" i="1"/>
  <c r="AB2707" i="1"/>
  <c r="M2687" i="1"/>
  <c r="N2687" i="1" s="1"/>
  <c r="P2687" i="1"/>
  <c r="Q2687" i="1"/>
  <c r="L2688" i="1"/>
  <c r="Y2701" i="1"/>
  <c r="AJ2702" i="1"/>
  <c r="Z2701" i="1"/>
  <c r="AA2701" i="1" s="1"/>
  <c r="AH2701" i="1" s="1"/>
  <c r="C2702" i="1"/>
  <c r="I2702" i="1"/>
  <c r="H2702" i="1" s="1"/>
  <c r="F2685" i="1"/>
  <c r="J2685" i="1" s="1"/>
  <c r="R2683" i="1"/>
  <c r="AC2687" i="1" l="1"/>
  <c r="AE2687" i="1" s="1"/>
  <c r="G2687" i="1"/>
  <c r="K2703" i="1"/>
  <c r="X2703" i="1"/>
  <c r="A2704" i="1"/>
  <c r="M2688" i="1"/>
  <c r="N2688" i="1" s="1"/>
  <c r="P2688" i="1"/>
  <c r="Q2688" i="1"/>
  <c r="L2689" i="1"/>
  <c r="AB2708" i="1"/>
  <c r="T2682" i="1"/>
  <c r="S2683" i="1"/>
  <c r="AJ2703" i="1"/>
  <c r="C2703" i="1"/>
  <c r="Z2702" i="1"/>
  <c r="AA2702" i="1" s="1"/>
  <c r="AH2702" i="1" s="1"/>
  <c r="I2703" i="1"/>
  <c r="H2703" i="1" s="1"/>
  <c r="Y2702" i="1"/>
  <c r="O2685" i="1"/>
  <c r="R2685" i="1" s="1"/>
  <c r="F2686" i="1"/>
  <c r="J2686" i="1" s="1"/>
  <c r="O2686" i="1" l="1"/>
  <c r="R2686" i="1" s="1"/>
  <c r="AF2682" i="1"/>
  <c r="AA2682" i="1"/>
  <c r="AC2688" i="1"/>
  <c r="AE2688" i="1" s="1"/>
  <c r="G2688" i="1"/>
  <c r="F2687" i="1"/>
  <c r="J2687" i="1" s="1"/>
  <c r="AB2709" i="1"/>
  <c r="M2689" i="1"/>
  <c r="N2689" i="1" s="1"/>
  <c r="P2689" i="1"/>
  <c r="Q2689" i="1"/>
  <c r="L2690" i="1"/>
  <c r="X2704" i="1"/>
  <c r="K2704" i="1"/>
  <c r="A2705" i="1"/>
  <c r="T2683" i="1"/>
  <c r="AF2683" i="1" s="1"/>
  <c r="S2684" i="1"/>
  <c r="Z2703" i="1"/>
  <c r="AA2703" i="1" s="1"/>
  <c r="AH2703" i="1" s="1"/>
  <c r="Y2703" i="1"/>
  <c r="AJ2704" i="1"/>
  <c r="I2704" i="1"/>
  <c r="H2704" i="1" s="1"/>
  <c r="C2704" i="1"/>
  <c r="AH2682" i="1" l="1"/>
  <c r="X2705" i="1"/>
  <c r="K2705" i="1"/>
  <c r="A2706" i="1"/>
  <c r="O2687" i="1"/>
  <c r="R2687" i="1" s="1"/>
  <c r="T2684" i="1"/>
  <c r="AF2684" i="1" s="1"/>
  <c r="S2685" i="1"/>
  <c r="AC2689" i="1"/>
  <c r="AE2689" i="1" s="1"/>
  <c r="G2689" i="1"/>
  <c r="AB2710" i="1"/>
  <c r="F2688" i="1"/>
  <c r="J2688" i="1" s="1"/>
  <c r="AJ2705" i="1"/>
  <c r="Y2704" i="1"/>
  <c r="I2705" i="1"/>
  <c r="H2705" i="1" s="1"/>
  <c r="C2705" i="1"/>
  <c r="Z2704" i="1"/>
  <c r="AA2704" i="1" s="1"/>
  <c r="AH2704" i="1" s="1"/>
  <c r="M2690" i="1"/>
  <c r="N2690" i="1" s="1"/>
  <c r="P2690" i="1"/>
  <c r="Q2690" i="1"/>
  <c r="L2691" i="1"/>
  <c r="O2688" i="1" l="1"/>
  <c r="R2688" i="1" s="1"/>
  <c r="X2706" i="1"/>
  <c r="K2706" i="1"/>
  <c r="A2707" i="1"/>
  <c r="M2691" i="1"/>
  <c r="N2691" i="1" s="1"/>
  <c r="P2691" i="1"/>
  <c r="Q2691" i="1"/>
  <c r="L2692" i="1"/>
  <c r="F2689" i="1"/>
  <c r="J2689" i="1" s="1"/>
  <c r="AB2711" i="1"/>
  <c r="Y2705" i="1"/>
  <c r="AJ2706" i="1"/>
  <c r="Z2705" i="1"/>
  <c r="AA2705" i="1" s="1"/>
  <c r="AH2705" i="1" s="1"/>
  <c r="C2706" i="1"/>
  <c r="I2706" i="1"/>
  <c r="H2706" i="1" s="1"/>
  <c r="AC2690" i="1"/>
  <c r="AE2690" i="1" s="1"/>
  <c r="G2690" i="1"/>
  <c r="T2685" i="1"/>
  <c r="AF2685" i="1" s="1"/>
  <c r="S2686" i="1"/>
  <c r="AB2712" i="1" l="1"/>
  <c r="AC2691" i="1"/>
  <c r="AE2691" i="1" s="1"/>
  <c r="G2691" i="1"/>
  <c r="AJ2707" i="1"/>
  <c r="Z2706" i="1"/>
  <c r="AA2706" i="1" s="1"/>
  <c r="AH2706" i="1" s="1"/>
  <c r="C2707" i="1"/>
  <c r="Y2706" i="1"/>
  <c r="I2707" i="1"/>
  <c r="H2707" i="1" s="1"/>
  <c r="T2686" i="1"/>
  <c r="AF2686" i="1" s="1"/>
  <c r="S2687" i="1"/>
  <c r="O2689" i="1"/>
  <c r="R2689" i="1" s="1"/>
  <c r="M2692" i="1"/>
  <c r="N2692" i="1" s="1"/>
  <c r="P2692" i="1"/>
  <c r="Q2692" i="1"/>
  <c r="L2693" i="1"/>
  <c r="F2690" i="1"/>
  <c r="O2690" i="1" s="1"/>
  <c r="R2690" i="1" s="1"/>
  <c r="A2708" i="1"/>
  <c r="K2707" i="1"/>
  <c r="X2707" i="1"/>
  <c r="J2690" i="1" l="1"/>
  <c r="K2708" i="1"/>
  <c r="A2709" i="1"/>
  <c r="X2708" i="1"/>
  <c r="M2693" i="1"/>
  <c r="N2693" i="1" s="1"/>
  <c r="P2693" i="1"/>
  <c r="Q2693" i="1"/>
  <c r="L2694" i="1"/>
  <c r="AB2713" i="1"/>
  <c r="Z2707" i="1"/>
  <c r="AA2707" i="1" s="1"/>
  <c r="AH2707" i="1" s="1"/>
  <c r="Y2707" i="1"/>
  <c r="AJ2708" i="1"/>
  <c r="I2708" i="1"/>
  <c r="H2708" i="1" s="1"/>
  <c r="C2708" i="1"/>
  <c r="T2687" i="1"/>
  <c r="AF2687" i="1" s="1"/>
  <c r="S2688" i="1"/>
  <c r="F2691" i="1"/>
  <c r="O2691" i="1" s="1"/>
  <c r="R2691" i="1" s="1"/>
  <c r="AC2692" i="1"/>
  <c r="AE2692" i="1" s="1"/>
  <c r="G2692" i="1"/>
  <c r="J2691" i="1" l="1"/>
  <c r="F2692" i="1"/>
  <c r="J2692" i="1" s="1"/>
  <c r="I2709" i="1"/>
  <c r="H2709" i="1" s="1"/>
  <c r="C2709" i="1"/>
  <c r="AJ2709" i="1"/>
  <c r="Z2708" i="1"/>
  <c r="AA2708" i="1" s="1"/>
  <c r="AH2708" i="1" s="1"/>
  <c r="Y2708" i="1"/>
  <c r="T2688" i="1"/>
  <c r="AF2688" i="1" s="1"/>
  <c r="S2689" i="1"/>
  <c r="AC2693" i="1"/>
  <c r="AE2693" i="1" s="1"/>
  <c r="G2693" i="1"/>
  <c r="X2709" i="1"/>
  <c r="A2710" i="1"/>
  <c r="K2709" i="1"/>
  <c r="AB2714" i="1"/>
  <c r="M2694" i="1"/>
  <c r="N2694" i="1" s="1"/>
  <c r="P2694" i="1"/>
  <c r="Q2694" i="1"/>
  <c r="L2695" i="1"/>
  <c r="O2692" i="1" l="1"/>
  <c r="R2692" i="1" s="1"/>
  <c r="AB2715" i="1"/>
  <c r="K2710" i="1"/>
  <c r="A2711" i="1"/>
  <c r="X2710" i="1"/>
  <c r="T2689" i="1"/>
  <c r="AF2689" i="1" s="1"/>
  <c r="S2690" i="1"/>
  <c r="AC2694" i="1"/>
  <c r="AE2694" i="1" s="1"/>
  <c r="G2694" i="1"/>
  <c r="Y2709" i="1"/>
  <c r="I2710" i="1"/>
  <c r="H2710" i="1" s="1"/>
  <c r="Z2709" i="1"/>
  <c r="AA2709" i="1" s="1"/>
  <c r="AH2709" i="1" s="1"/>
  <c r="C2710" i="1"/>
  <c r="AJ2710" i="1"/>
  <c r="M2695" i="1"/>
  <c r="N2695" i="1" s="1"/>
  <c r="P2695" i="1"/>
  <c r="Q2695" i="1"/>
  <c r="L2696" i="1"/>
  <c r="F2693" i="1"/>
  <c r="O2693" i="1" s="1"/>
  <c r="R2693" i="1" s="1"/>
  <c r="J2693" i="1" l="1"/>
  <c r="AC2695" i="1"/>
  <c r="AE2695" i="1" s="1"/>
  <c r="G2695" i="1"/>
  <c r="T2690" i="1"/>
  <c r="AF2690" i="1" s="1"/>
  <c r="S2691" i="1"/>
  <c r="X2711" i="1"/>
  <c r="K2711" i="1"/>
  <c r="A2712" i="1"/>
  <c r="M2696" i="1"/>
  <c r="N2696" i="1" s="1"/>
  <c r="P2696" i="1"/>
  <c r="Q2696" i="1"/>
  <c r="L2697" i="1"/>
  <c r="F2694" i="1"/>
  <c r="O2694" i="1" s="1"/>
  <c r="R2694" i="1" s="1"/>
  <c r="AJ2711" i="1"/>
  <c r="I2711" i="1"/>
  <c r="H2711" i="1" s="1"/>
  <c r="Z2710" i="1"/>
  <c r="AA2710" i="1" s="1"/>
  <c r="AH2710" i="1" s="1"/>
  <c r="Y2710" i="1"/>
  <c r="C2711" i="1"/>
  <c r="AB2716" i="1"/>
  <c r="J2694" i="1" l="1"/>
  <c r="AC2696" i="1"/>
  <c r="AE2696" i="1" s="1"/>
  <c r="G2696" i="1"/>
  <c r="Z2711" i="1"/>
  <c r="AA2711" i="1" s="1"/>
  <c r="AH2711" i="1" s="1"/>
  <c r="Y2711" i="1"/>
  <c r="AJ2712" i="1"/>
  <c r="I2712" i="1"/>
  <c r="H2712" i="1" s="1"/>
  <c r="C2712" i="1"/>
  <c r="AB2717" i="1"/>
  <c r="M2697" i="1"/>
  <c r="N2697" i="1" s="1"/>
  <c r="P2697" i="1"/>
  <c r="Q2697" i="1"/>
  <c r="L2698" i="1"/>
  <c r="T2691" i="1"/>
  <c r="AF2691" i="1" s="1"/>
  <c r="S2692" i="1"/>
  <c r="K2712" i="1"/>
  <c r="X2712" i="1"/>
  <c r="A2713" i="1"/>
  <c r="F2695" i="1"/>
  <c r="J2695" i="1" s="1"/>
  <c r="O2695" i="1" l="1"/>
  <c r="R2695" i="1" s="1"/>
  <c r="I2713" i="1"/>
  <c r="H2713" i="1" s="1"/>
  <c r="C2713" i="1"/>
  <c r="Y2712" i="1"/>
  <c r="AJ2713" i="1"/>
  <c r="Z2712" i="1"/>
  <c r="AA2712" i="1" s="1"/>
  <c r="AH2712" i="1" s="1"/>
  <c r="T2692" i="1"/>
  <c r="AF2692" i="1" s="1"/>
  <c r="S2693" i="1"/>
  <c r="F2696" i="1"/>
  <c r="J2696" i="1" s="1"/>
  <c r="AC2697" i="1"/>
  <c r="AE2697" i="1" s="1"/>
  <c r="G2697" i="1"/>
  <c r="AB2718" i="1"/>
  <c r="A2714" i="1"/>
  <c r="X2713" i="1"/>
  <c r="K2713" i="1"/>
  <c r="M2698" i="1"/>
  <c r="N2698" i="1" s="1"/>
  <c r="P2698" i="1"/>
  <c r="Q2698" i="1"/>
  <c r="L2699" i="1"/>
  <c r="O2696" i="1" l="1"/>
  <c r="R2696" i="1" s="1"/>
  <c r="M2699" i="1"/>
  <c r="N2699" i="1" s="1"/>
  <c r="P2699" i="1"/>
  <c r="Q2699" i="1"/>
  <c r="L2700" i="1"/>
  <c r="AB2719" i="1"/>
  <c r="I2714" i="1"/>
  <c r="H2714" i="1" s="1"/>
  <c r="Z2713" i="1"/>
  <c r="C2714" i="1"/>
  <c r="Y2713" i="1"/>
  <c r="AJ2714" i="1"/>
  <c r="F2697" i="1"/>
  <c r="O2697" i="1" s="1"/>
  <c r="R2697" i="1" s="1"/>
  <c r="AC2698" i="1"/>
  <c r="AE2698" i="1" s="1"/>
  <c r="G2698" i="1"/>
  <c r="A2715" i="1"/>
  <c r="K2714" i="1"/>
  <c r="X2714" i="1"/>
  <c r="T2693" i="1"/>
  <c r="AF2693" i="1" s="1"/>
  <c r="S2694" i="1"/>
  <c r="AB2720" i="1" l="1"/>
  <c r="K2715" i="1"/>
  <c r="A2716" i="1"/>
  <c r="X2715" i="1"/>
  <c r="J2697" i="1"/>
  <c r="Z2714" i="1"/>
  <c r="AA2714" i="1" s="1"/>
  <c r="AH2714" i="1" s="1"/>
  <c r="AJ2715" i="1"/>
  <c r="Y2714" i="1"/>
  <c r="C2715" i="1"/>
  <c r="I2715" i="1"/>
  <c r="H2715" i="1" s="1"/>
  <c r="F2698" i="1"/>
  <c r="J2698" i="1" s="1"/>
  <c r="AC2699" i="1"/>
  <c r="AE2699" i="1" s="1"/>
  <c r="G2699" i="1"/>
  <c r="T2694" i="1"/>
  <c r="AF2694" i="1" s="1"/>
  <c r="S2695" i="1"/>
  <c r="M2700" i="1"/>
  <c r="N2700" i="1" s="1"/>
  <c r="P2700" i="1"/>
  <c r="Q2700" i="1"/>
  <c r="L2701" i="1"/>
  <c r="O2698" i="1" l="1"/>
  <c r="R2698" i="1" s="1"/>
  <c r="T2695" i="1"/>
  <c r="AF2695" i="1" s="1"/>
  <c r="S2696" i="1"/>
  <c r="Z2715" i="1"/>
  <c r="AA2715" i="1" s="1"/>
  <c r="AH2715" i="1" s="1"/>
  <c r="AJ2716" i="1"/>
  <c r="Y2715" i="1"/>
  <c r="I2716" i="1"/>
  <c r="H2716" i="1" s="1"/>
  <c r="C2716" i="1"/>
  <c r="AC2700" i="1"/>
  <c r="AE2700" i="1" s="1"/>
  <c r="G2700" i="1"/>
  <c r="F2699" i="1"/>
  <c r="J2699" i="1" s="1"/>
  <c r="M2701" i="1"/>
  <c r="N2701" i="1" s="1"/>
  <c r="P2701" i="1"/>
  <c r="Q2701" i="1"/>
  <c r="L2702" i="1"/>
  <c r="X2716" i="1"/>
  <c r="A2717" i="1"/>
  <c r="K2716" i="1"/>
  <c r="AB2721" i="1"/>
  <c r="O2699" i="1" l="1"/>
  <c r="R2699" i="1" s="1"/>
  <c r="AC2701" i="1"/>
  <c r="AE2701" i="1" s="1"/>
  <c r="G2701" i="1"/>
  <c r="T2696" i="1"/>
  <c r="AF2696" i="1" s="1"/>
  <c r="S2697" i="1"/>
  <c r="I2717" i="1"/>
  <c r="H2717" i="1" s="1"/>
  <c r="Y2716" i="1"/>
  <c r="C2717" i="1"/>
  <c r="AJ2717" i="1"/>
  <c r="Z2716" i="1"/>
  <c r="AA2716" i="1" s="1"/>
  <c r="AH2716" i="1" s="1"/>
  <c r="M2702" i="1"/>
  <c r="N2702" i="1" s="1"/>
  <c r="P2702" i="1"/>
  <c r="Q2702" i="1"/>
  <c r="L2703" i="1"/>
  <c r="AB2722" i="1"/>
  <c r="K2717" i="1"/>
  <c r="A2718" i="1"/>
  <c r="X2717" i="1"/>
  <c r="F2700" i="1"/>
  <c r="O2700" i="1" s="1"/>
  <c r="R2700" i="1" s="1"/>
  <c r="J2700" i="1" l="1"/>
  <c r="AC2702" i="1"/>
  <c r="AE2702" i="1" s="1"/>
  <c r="G2702" i="1"/>
  <c r="Y2717" i="1"/>
  <c r="I2718" i="1"/>
  <c r="H2718" i="1" s="1"/>
  <c r="C2718" i="1"/>
  <c r="Z2717" i="1"/>
  <c r="AA2717" i="1" s="1"/>
  <c r="AH2717" i="1" s="1"/>
  <c r="AJ2718" i="1"/>
  <c r="X2718" i="1"/>
  <c r="A2719" i="1"/>
  <c r="K2718" i="1"/>
  <c r="M2703" i="1"/>
  <c r="N2703" i="1" s="1"/>
  <c r="P2703" i="1"/>
  <c r="Q2703" i="1"/>
  <c r="L2704" i="1"/>
  <c r="F2701" i="1"/>
  <c r="O2701" i="1" s="1"/>
  <c r="R2701" i="1" s="1"/>
  <c r="AB2723" i="1"/>
  <c r="T2697" i="1"/>
  <c r="AF2697" i="1" s="1"/>
  <c r="S2698" i="1"/>
  <c r="J2701" i="1" l="1"/>
  <c r="AC2703" i="1"/>
  <c r="AE2703" i="1" s="1"/>
  <c r="G2703" i="1"/>
  <c r="AJ2719" i="1"/>
  <c r="Z2718" i="1"/>
  <c r="AA2718" i="1" s="1"/>
  <c r="AH2718" i="1" s="1"/>
  <c r="I2719" i="1"/>
  <c r="H2719" i="1" s="1"/>
  <c r="Y2718" i="1"/>
  <c r="C2719" i="1"/>
  <c r="F2702" i="1"/>
  <c r="J2702" i="1" s="1"/>
  <c r="T2698" i="1"/>
  <c r="AF2698" i="1" s="1"/>
  <c r="S2699" i="1"/>
  <c r="M2704" i="1"/>
  <c r="N2704" i="1" s="1"/>
  <c r="P2704" i="1"/>
  <c r="Q2704" i="1"/>
  <c r="L2705" i="1"/>
  <c r="AB2724" i="1"/>
  <c r="K2719" i="1"/>
  <c r="A2720" i="1"/>
  <c r="X2719" i="1"/>
  <c r="Z2719" i="1" l="1"/>
  <c r="AA2719" i="1" s="1"/>
  <c r="AH2719" i="1" s="1"/>
  <c r="C2720" i="1"/>
  <c r="Y2719" i="1"/>
  <c r="I2720" i="1"/>
  <c r="H2720" i="1" s="1"/>
  <c r="AJ2720" i="1"/>
  <c r="O2702" i="1"/>
  <c r="R2702" i="1" s="1"/>
  <c r="AC2704" i="1"/>
  <c r="AE2704" i="1" s="1"/>
  <c r="G2704" i="1"/>
  <c r="F2703" i="1"/>
  <c r="J2703" i="1" s="1"/>
  <c r="AB2725" i="1"/>
  <c r="X2720" i="1"/>
  <c r="A2721" i="1"/>
  <c r="K2720" i="1"/>
  <c r="M2705" i="1"/>
  <c r="N2705" i="1" s="1"/>
  <c r="P2705" i="1"/>
  <c r="Q2705" i="1"/>
  <c r="L2706" i="1"/>
  <c r="T2699" i="1"/>
  <c r="AF2699" i="1" s="1"/>
  <c r="S2700" i="1"/>
  <c r="M2706" i="1" l="1"/>
  <c r="N2706" i="1" s="1"/>
  <c r="P2706" i="1"/>
  <c r="Q2706" i="1"/>
  <c r="L2707" i="1"/>
  <c r="K2721" i="1"/>
  <c r="A2722" i="1"/>
  <c r="X2721" i="1"/>
  <c r="AB2726" i="1"/>
  <c r="T2700" i="1"/>
  <c r="AF2700" i="1" s="1"/>
  <c r="S2701" i="1"/>
  <c r="O2703" i="1"/>
  <c r="R2703" i="1" s="1"/>
  <c r="AC2705" i="1"/>
  <c r="AE2705" i="1" s="1"/>
  <c r="G2705" i="1"/>
  <c r="Y2720" i="1"/>
  <c r="C2721" i="1"/>
  <c r="I2721" i="1"/>
  <c r="H2721" i="1" s="1"/>
  <c r="Z2720" i="1"/>
  <c r="AA2720" i="1" s="1"/>
  <c r="AH2720" i="1" s="1"/>
  <c r="AJ2721" i="1"/>
  <c r="F2704" i="1"/>
  <c r="O2704" i="1" s="1"/>
  <c r="R2704" i="1" s="1"/>
  <c r="J2704" i="1" l="1"/>
  <c r="F2705" i="1"/>
  <c r="J2705" i="1" s="1"/>
  <c r="AB2727" i="1"/>
  <c r="A2723" i="1"/>
  <c r="X2722" i="1"/>
  <c r="K2722" i="1"/>
  <c r="AC2706" i="1"/>
  <c r="AE2706" i="1" s="1"/>
  <c r="G2706" i="1"/>
  <c r="T2701" i="1"/>
  <c r="AF2701" i="1" s="1"/>
  <c r="S2702" i="1"/>
  <c r="C2722" i="1"/>
  <c r="Y2721" i="1"/>
  <c r="I2722" i="1"/>
  <c r="H2722" i="1" s="1"/>
  <c r="Z2721" i="1"/>
  <c r="AA2721" i="1" s="1"/>
  <c r="AH2721" i="1" s="1"/>
  <c r="AJ2722" i="1"/>
  <c r="M2707" i="1"/>
  <c r="N2707" i="1" s="1"/>
  <c r="P2707" i="1"/>
  <c r="Q2707" i="1"/>
  <c r="L2708" i="1"/>
  <c r="O2705" i="1" l="1"/>
  <c r="R2705" i="1" s="1"/>
  <c r="T2702" i="1"/>
  <c r="AF2702" i="1" s="1"/>
  <c r="S2703" i="1"/>
  <c r="F2706" i="1"/>
  <c r="O2706" i="1" s="1"/>
  <c r="R2706" i="1" s="1"/>
  <c r="K2723" i="1"/>
  <c r="X2723" i="1"/>
  <c r="A2724" i="1"/>
  <c r="AC2707" i="1"/>
  <c r="AE2707" i="1" s="1"/>
  <c r="G2707" i="1"/>
  <c r="AB2728" i="1"/>
  <c r="M2708" i="1"/>
  <c r="N2708" i="1" s="1"/>
  <c r="P2708" i="1"/>
  <c r="Q2708" i="1"/>
  <c r="L2709" i="1"/>
  <c r="I2723" i="1"/>
  <c r="H2723" i="1" s="1"/>
  <c r="C2723" i="1"/>
  <c r="Y2722" i="1"/>
  <c r="AJ2723" i="1"/>
  <c r="Z2722" i="1"/>
  <c r="AA2722" i="1" s="1"/>
  <c r="AH2722" i="1" s="1"/>
  <c r="J2706" i="1" l="1"/>
  <c r="X2724" i="1"/>
  <c r="A2725" i="1"/>
  <c r="K2724" i="1"/>
  <c r="AC2708" i="1"/>
  <c r="AE2708" i="1" s="1"/>
  <c r="G2708" i="1"/>
  <c r="F2707" i="1"/>
  <c r="J2707" i="1" s="1"/>
  <c r="Y2723" i="1"/>
  <c r="Z2723" i="1"/>
  <c r="AA2723" i="1" s="1"/>
  <c r="AH2723" i="1" s="1"/>
  <c r="AJ2724" i="1"/>
  <c r="I2724" i="1"/>
  <c r="H2724" i="1" s="1"/>
  <c r="C2724" i="1"/>
  <c r="M2709" i="1"/>
  <c r="N2709" i="1" s="1"/>
  <c r="P2709" i="1"/>
  <c r="Q2709" i="1"/>
  <c r="L2710" i="1"/>
  <c r="T2703" i="1"/>
  <c r="AF2703" i="1" s="1"/>
  <c r="S2704" i="1"/>
  <c r="AB2729" i="1"/>
  <c r="O2707" i="1" l="1"/>
  <c r="R2707" i="1" s="1"/>
  <c r="T2704" i="1"/>
  <c r="AF2704" i="1" s="1"/>
  <c r="S2705" i="1"/>
  <c r="AC2709" i="1"/>
  <c r="AE2709" i="1" s="1"/>
  <c r="G2709" i="1"/>
  <c r="AB2730" i="1"/>
  <c r="M2710" i="1"/>
  <c r="N2710" i="1" s="1"/>
  <c r="P2710" i="1"/>
  <c r="Q2710" i="1"/>
  <c r="L2711" i="1"/>
  <c r="F2708" i="1"/>
  <c r="O2708" i="1" s="1"/>
  <c r="R2708" i="1" s="1"/>
  <c r="K2725" i="1"/>
  <c r="A2726" i="1"/>
  <c r="X2725" i="1"/>
  <c r="AJ2725" i="1"/>
  <c r="Z2724" i="1"/>
  <c r="AA2724" i="1" s="1"/>
  <c r="AH2724" i="1" s="1"/>
  <c r="Y2724" i="1"/>
  <c r="C2725" i="1"/>
  <c r="I2725" i="1"/>
  <c r="H2725" i="1" s="1"/>
  <c r="J2708" i="1" l="1"/>
  <c r="AC2710" i="1"/>
  <c r="AE2710" i="1" s="1"/>
  <c r="G2710" i="1"/>
  <c r="F2709" i="1"/>
  <c r="O2709" i="1" s="1"/>
  <c r="R2709" i="1" s="1"/>
  <c r="Z2725" i="1"/>
  <c r="AA2725" i="1" s="1"/>
  <c r="AH2725" i="1" s="1"/>
  <c r="AJ2726" i="1"/>
  <c r="Y2725" i="1"/>
  <c r="I2726" i="1"/>
  <c r="H2726" i="1" s="1"/>
  <c r="C2726" i="1"/>
  <c r="M2711" i="1"/>
  <c r="N2711" i="1" s="1"/>
  <c r="P2711" i="1"/>
  <c r="Q2711" i="1"/>
  <c r="L2712" i="1"/>
  <c r="X2726" i="1"/>
  <c r="A2727" i="1"/>
  <c r="K2726" i="1"/>
  <c r="T2705" i="1"/>
  <c r="AF2705" i="1" s="1"/>
  <c r="S2706" i="1"/>
  <c r="AB2731" i="1"/>
  <c r="AB2732" i="1" l="1"/>
  <c r="K2727" i="1"/>
  <c r="X2727" i="1"/>
  <c r="A2728" i="1"/>
  <c r="T2706" i="1"/>
  <c r="AF2706" i="1" s="1"/>
  <c r="S2707" i="1"/>
  <c r="F2710" i="1"/>
  <c r="J2710" i="1" s="1"/>
  <c r="AC2711" i="1"/>
  <c r="AE2711" i="1" s="1"/>
  <c r="G2711" i="1"/>
  <c r="J2709" i="1"/>
  <c r="C2727" i="1"/>
  <c r="I2727" i="1"/>
  <c r="H2727" i="1" s="1"/>
  <c r="Z2726" i="1"/>
  <c r="AA2726" i="1" s="1"/>
  <c r="AH2726" i="1" s="1"/>
  <c r="Y2726" i="1"/>
  <c r="AJ2727" i="1"/>
  <c r="M2712" i="1"/>
  <c r="N2712" i="1" s="1"/>
  <c r="P2712" i="1"/>
  <c r="Q2712" i="1"/>
  <c r="L2713" i="1"/>
  <c r="O2710" i="1" l="1"/>
  <c r="R2710" i="1" s="1"/>
  <c r="T2707" i="1"/>
  <c r="AF2707" i="1" s="1"/>
  <c r="S2708" i="1"/>
  <c r="C2728" i="1"/>
  <c r="Y2727" i="1"/>
  <c r="I2728" i="1"/>
  <c r="H2728" i="1" s="1"/>
  <c r="Z2727" i="1"/>
  <c r="AA2727" i="1" s="1"/>
  <c r="AH2727" i="1" s="1"/>
  <c r="AJ2728" i="1"/>
  <c r="AC2712" i="1"/>
  <c r="AE2712" i="1" s="1"/>
  <c r="G2712" i="1"/>
  <c r="M2713" i="1"/>
  <c r="N2713" i="1" s="1"/>
  <c r="P2713" i="1"/>
  <c r="Q2713" i="1"/>
  <c r="L2714" i="1"/>
  <c r="F2711" i="1"/>
  <c r="J2711" i="1" s="1"/>
  <c r="A2729" i="1"/>
  <c r="X2728" i="1"/>
  <c r="K2728" i="1"/>
  <c r="AB2733" i="1"/>
  <c r="AC2713" i="1" l="1"/>
  <c r="AE2713" i="1" s="1"/>
  <c r="G2713" i="1"/>
  <c r="M2714" i="1"/>
  <c r="N2714" i="1" s="1"/>
  <c r="L2715" i="1"/>
  <c r="F2712" i="1"/>
  <c r="J2712" i="1" s="1"/>
  <c r="T2708" i="1"/>
  <c r="AF2708" i="1" s="1"/>
  <c r="S2709" i="1"/>
  <c r="I2729" i="1"/>
  <c r="H2729" i="1" s="1"/>
  <c r="C2729" i="1"/>
  <c r="Z2728" i="1"/>
  <c r="AA2728" i="1" s="1"/>
  <c r="AH2728" i="1" s="1"/>
  <c r="AJ2729" i="1"/>
  <c r="Y2728" i="1"/>
  <c r="O2711" i="1"/>
  <c r="R2711" i="1" s="1"/>
  <c r="AB2734" i="1"/>
  <c r="K2729" i="1"/>
  <c r="X2729" i="1"/>
  <c r="A2730" i="1"/>
  <c r="X2730" i="1" l="1"/>
  <c r="A2731" i="1"/>
  <c r="K2730" i="1"/>
  <c r="AB2735" i="1"/>
  <c r="O2712" i="1"/>
  <c r="R2712" i="1" s="1"/>
  <c r="G2714" i="1"/>
  <c r="AC2714" i="1"/>
  <c r="AE2714" i="1" s="1"/>
  <c r="F2713" i="1"/>
  <c r="O2713" i="1" s="1"/>
  <c r="T2709" i="1"/>
  <c r="AF2709" i="1" s="1"/>
  <c r="S2710" i="1"/>
  <c r="M2715" i="1"/>
  <c r="N2715" i="1" s="1"/>
  <c r="L2716" i="1"/>
  <c r="Z2729" i="1"/>
  <c r="AA2729" i="1" s="1"/>
  <c r="AH2729" i="1" s="1"/>
  <c r="AJ2730" i="1"/>
  <c r="Y2729" i="1"/>
  <c r="C2730" i="1"/>
  <c r="I2730" i="1"/>
  <c r="H2730" i="1" s="1"/>
  <c r="J2713" i="1" l="1"/>
  <c r="A2732" i="1"/>
  <c r="K2731" i="1"/>
  <c r="X2731" i="1"/>
  <c r="AC2715" i="1"/>
  <c r="AE2715" i="1" s="1"/>
  <c r="G2715" i="1"/>
  <c r="F2714" i="1"/>
  <c r="J2714" i="1" s="1"/>
  <c r="Y2730" i="1"/>
  <c r="AJ2731" i="1"/>
  <c r="C2731" i="1"/>
  <c r="I2731" i="1"/>
  <c r="H2731" i="1" s="1"/>
  <c r="Z2730" i="1"/>
  <c r="AA2730" i="1" s="1"/>
  <c r="AH2730" i="1" s="1"/>
  <c r="M2716" i="1"/>
  <c r="N2716" i="1" s="1"/>
  <c r="L2717" i="1"/>
  <c r="R2713" i="1"/>
  <c r="P2714" i="1"/>
  <c r="AB2736" i="1"/>
  <c r="T2710" i="1"/>
  <c r="AF2710" i="1" s="1"/>
  <c r="S2711" i="1"/>
  <c r="AB2737" i="1" l="1"/>
  <c r="O2714" i="1"/>
  <c r="F2715" i="1"/>
  <c r="J2715" i="1" s="1"/>
  <c r="Q2714" i="1"/>
  <c r="Q2715" i="1" s="1"/>
  <c r="Q2716" i="1" s="1"/>
  <c r="Q2717" i="1" s="1"/>
  <c r="P2715" i="1"/>
  <c r="P2716" i="1" s="1"/>
  <c r="P2717" i="1" s="1"/>
  <c r="K2732" i="1"/>
  <c r="A2733" i="1"/>
  <c r="X2732" i="1"/>
  <c r="AC2716" i="1"/>
  <c r="AE2716" i="1" s="1"/>
  <c r="G2716" i="1"/>
  <c r="AJ2732" i="1"/>
  <c r="I2732" i="1"/>
  <c r="H2732" i="1" s="1"/>
  <c r="C2732" i="1"/>
  <c r="Z2731" i="1"/>
  <c r="AA2731" i="1" s="1"/>
  <c r="AH2731" i="1" s="1"/>
  <c r="Y2731" i="1"/>
  <c r="T2711" i="1"/>
  <c r="AF2711" i="1" s="1"/>
  <c r="S2712" i="1"/>
  <c r="M2717" i="1"/>
  <c r="N2717" i="1" s="1"/>
  <c r="L2718" i="1"/>
  <c r="O2715" i="1" l="1"/>
  <c r="R2715" i="1" s="1"/>
  <c r="AC2717" i="1"/>
  <c r="AE2717" i="1" s="1"/>
  <c r="G2717" i="1"/>
  <c r="Z2732" i="1"/>
  <c r="AA2732" i="1" s="1"/>
  <c r="AH2732" i="1" s="1"/>
  <c r="I2733" i="1"/>
  <c r="H2733" i="1" s="1"/>
  <c r="Y2732" i="1"/>
  <c r="C2733" i="1"/>
  <c r="AJ2733" i="1"/>
  <c r="AB2738" i="1"/>
  <c r="M2718" i="1"/>
  <c r="N2718" i="1" s="1"/>
  <c r="P2718" i="1"/>
  <c r="Q2718" i="1"/>
  <c r="L2719" i="1"/>
  <c r="T2712" i="1"/>
  <c r="AF2712" i="1" s="1"/>
  <c r="S2713" i="1"/>
  <c r="F2716" i="1"/>
  <c r="O2716" i="1" s="1"/>
  <c r="R2716" i="1" s="1"/>
  <c r="X2733" i="1"/>
  <c r="A2734" i="1"/>
  <c r="K2733" i="1"/>
  <c r="R2714" i="1"/>
  <c r="J2716" i="1" l="1"/>
  <c r="AB2739" i="1"/>
  <c r="C2734" i="1"/>
  <c r="I2734" i="1"/>
  <c r="H2734" i="1" s="1"/>
  <c r="Y2733" i="1"/>
  <c r="AJ2734" i="1"/>
  <c r="Z2733" i="1"/>
  <c r="AA2733" i="1" s="1"/>
  <c r="AH2733" i="1" s="1"/>
  <c r="T2713" i="1"/>
  <c r="S2714" i="1"/>
  <c r="F2717" i="1"/>
  <c r="O2717" i="1" s="1"/>
  <c r="R2717" i="1" s="1"/>
  <c r="AC2718" i="1"/>
  <c r="AE2718" i="1" s="1"/>
  <c r="G2718" i="1"/>
  <c r="K2734" i="1"/>
  <c r="X2734" i="1"/>
  <c r="A2735" i="1"/>
  <c r="M2719" i="1"/>
  <c r="N2719" i="1" s="1"/>
  <c r="P2719" i="1"/>
  <c r="Q2719" i="1"/>
  <c r="L2720" i="1"/>
  <c r="J2717" i="1" l="1"/>
  <c r="T2714" i="1"/>
  <c r="AF2714" i="1" s="1"/>
  <c r="S2715" i="1"/>
  <c r="AC2719" i="1"/>
  <c r="AE2719" i="1" s="1"/>
  <c r="G2719" i="1"/>
  <c r="AF2713" i="1"/>
  <c r="AA2713" i="1"/>
  <c r="A2736" i="1"/>
  <c r="X2735" i="1"/>
  <c r="K2735" i="1"/>
  <c r="AB2740" i="1"/>
  <c r="M2720" i="1"/>
  <c r="N2720" i="1" s="1"/>
  <c r="P2720" i="1"/>
  <c r="Q2720" i="1"/>
  <c r="L2721" i="1"/>
  <c r="Y2734" i="1"/>
  <c r="C2735" i="1"/>
  <c r="Z2734" i="1"/>
  <c r="AA2734" i="1" s="1"/>
  <c r="AH2734" i="1" s="1"/>
  <c r="I2735" i="1"/>
  <c r="H2735" i="1" s="1"/>
  <c r="AJ2735" i="1"/>
  <c r="F2718" i="1"/>
  <c r="J2718" i="1" s="1"/>
  <c r="O2718" i="1" l="1"/>
  <c r="R2718" i="1" s="1"/>
  <c r="M2721" i="1"/>
  <c r="N2721" i="1" s="1"/>
  <c r="P2721" i="1"/>
  <c r="Q2721" i="1"/>
  <c r="L2722" i="1"/>
  <c r="AH2713" i="1"/>
  <c r="AB2741" i="1"/>
  <c r="AJ2736" i="1"/>
  <c r="Z2735" i="1"/>
  <c r="AA2735" i="1" s="1"/>
  <c r="AH2735" i="1" s="1"/>
  <c r="Y2735" i="1"/>
  <c r="I2736" i="1"/>
  <c r="H2736" i="1" s="1"/>
  <c r="C2736" i="1"/>
  <c r="T2715" i="1"/>
  <c r="AF2715" i="1" s="1"/>
  <c r="S2716" i="1"/>
  <c r="K2736" i="1"/>
  <c r="X2736" i="1"/>
  <c r="A2737" i="1"/>
  <c r="F2719" i="1"/>
  <c r="J2719" i="1" s="1"/>
  <c r="AC2720" i="1"/>
  <c r="AE2720" i="1" s="1"/>
  <c r="G2720" i="1"/>
  <c r="O2719" i="1" l="1"/>
  <c r="R2719" i="1" s="1"/>
  <c r="X2737" i="1"/>
  <c r="A2738" i="1"/>
  <c r="K2737" i="1"/>
  <c r="AB2742" i="1"/>
  <c r="AC2721" i="1"/>
  <c r="AE2721" i="1" s="1"/>
  <c r="G2721" i="1"/>
  <c r="Z2736" i="1"/>
  <c r="AA2736" i="1" s="1"/>
  <c r="AH2736" i="1" s="1"/>
  <c r="I2737" i="1"/>
  <c r="H2737" i="1" s="1"/>
  <c r="Y2736" i="1"/>
  <c r="C2737" i="1"/>
  <c r="AJ2737" i="1"/>
  <c r="F2720" i="1"/>
  <c r="O2720" i="1" s="1"/>
  <c r="R2720" i="1" s="1"/>
  <c r="M2722" i="1"/>
  <c r="N2722" i="1" s="1"/>
  <c r="P2722" i="1"/>
  <c r="Q2722" i="1"/>
  <c r="L2723" i="1"/>
  <c r="T2716" i="1"/>
  <c r="AF2716" i="1" s="1"/>
  <c r="S2717" i="1"/>
  <c r="M2723" i="1" l="1"/>
  <c r="N2723" i="1" s="1"/>
  <c r="P2723" i="1"/>
  <c r="Q2723" i="1"/>
  <c r="L2724" i="1"/>
  <c r="J2720" i="1"/>
  <c r="K2738" i="1"/>
  <c r="X2738" i="1"/>
  <c r="A2739" i="1"/>
  <c r="F2721" i="1"/>
  <c r="J2721" i="1" s="1"/>
  <c r="C2738" i="1"/>
  <c r="I2738" i="1"/>
  <c r="H2738" i="1" s="1"/>
  <c r="Z2737" i="1"/>
  <c r="AA2737" i="1" s="1"/>
  <c r="AH2737" i="1" s="1"/>
  <c r="AJ2738" i="1"/>
  <c r="Y2737" i="1"/>
  <c r="T2717" i="1"/>
  <c r="AF2717" i="1" s="1"/>
  <c r="S2718" i="1"/>
  <c r="AC2722" i="1"/>
  <c r="AE2722" i="1" s="1"/>
  <c r="G2722" i="1"/>
  <c r="AB2743" i="1"/>
  <c r="F2722" i="1" l="1"/>
  <c r="O2722" i="1" s="1"/>
  <c r="R2722" i="1" s="1"/>
  <c r="T2718" i="1"/>
  <c r="AF2718" i="1" s="1"/>
  <c r="S2719" i="1"/>
  <c r="O2721" i="1"/>
  <c r="R2721" i="1" s="1"/>
  <c r="AC2723" i="1"/>
  <c r="AE2723" i="1" s="1"/>
  <c r="G2723" i="1"/>
  <c r="X2739" i="1"/>
  <c r="A2740" i="1"/>
  <c r="K2739" i="1"/>
  <c r="M2724" i="1"/>
  <c r="N2724" i="1" s="1"/>
  <c r="P2724" i="1"/>
  <c r="Q2724" i="1"/>
  <c r="L2725" i="1"/>
  <c r="AB2744" i="1"/>
  <c r="Y2738" i="1"/>
  <c r="I2739" i="1"/>
  <c r="H2739" i="1" s="1"/>
  <c r="Z2738" i="1"/>
  <c r="AA2738" i="1" s="1"/>
  <c r="AH2738" i="1" s="1"/>
  <c r="C2739" i="1"/>
  <c r="AJ2739" i="1"/>
  <c r="J2722" i="1" l="1"/>
  <c r="AC2724" i="1"/>
  <c r="AE2724" i="1" s="1"/>
  <c r="G2724" i="1"/>
  <c r="AB2745" i="1"/>
  <c r="F2723" i="1"/>
  <c r="O2723" i="1" s="1"/>
  <c r="R2723" i="1" s="1"/>
  <c r="I2740" i="1"/>
  <c r="H2740" i="1" s="1"/>
  <c r="C2740" i="1"/>
  <c r="AJ2740" i="1"/>
  <c r="Z2739" i="1"/>
  <c r="AA2739" i="1" s="1"/>
  <c r="AH2739" i="1" s="1"/>
  <c r="Y2739" i="1"/>
  <c r="T2719" i="1"/>
  <c r="AF2719" i="1" s="1"/>
  <c r="S2720" i="1"/>
  <c r="M2725" i="1"/>
  <c r="N2725" i="1" s="1"/>
  <c r="P2725" i="1"/>
  <c r="Q2725" i="1"/>
  <c r="L2726" i="1"/>
  <c r="K2740" i="1"/>
  <c r="X2740" i="1"/>
  <c r="A2741" i="1"/>
  <c r="Z2740" i="1" l="1"/>
  <c r="AA2740" i="1" s="1"/>
  <c r="AH2740" i="1" s="1"/>
  <c r="I2741" i="1"/>
  <c r="H2741" i="1" s="1"/>
  <c r="Y2740" i="1"/>
  <c r="C2741" i="1"/>
  <c r="AJ2741" i="1"/>
  <c r="AC2725" i="1"/>
  <c r="AE2725" i="1" s="1"/>
  <c r="G2725" i="1"/>
  <c r="M2726" i="1"/>
  <c r="N2726" i="1" s="1"/>
  <c r="P2726" i="1"/>
  <c r="Q2726" i="1"/>
  <c r="L2727" i="1"/>
  <c r="T2720" i="1"/>
  <c r="AF2720" i="1" s="1"/>
  <c r="S2721" i="1"/>
  <c r="J2723" i="1"/>
  <c r="AB2746" i="1"/>
  <c r="F2724" i="1"/>
  <c r="O2724" i="1" s="1"/>
  <c r="R2724" i="1" s="1"/>
  <c r="X2741" i="1"/>
  <c r="A2742" i="1"/>
  <c r="K2741" i="1"/>
  <c r="J2724" i="1" l="1"/>
  <c r="AB2747" i="1"/>
  <c r="A2743" i="1"/>
  <c r="X2742" i="1"/>
  <c r="K2742" i="1"/>
  <c r="T2721" i="1"/>
  <c r="AF2721" i="1" s="1"/>
  <c r="S2722" i="1"/>
  <c r="AC2726" i="1"/>
  <c r="AE2726" i="1" s="1"/>
  <c r="G2726" i="1"/>
  <c r="F2725" i="1"/>
  <c r="J2725" i="1" s="1"/>
  <c r="AJ2742" i="1"/>
  <c r="Y2741" i="1"/>
  <c r="C2742" i="1"/>
  <c r="Z2741" i="1"/>
  <c r="AA2741" i="1" s="1"/>
  <c r="AH2741" i="1" s="1"/>
  <c r="I2742" i="1"/>
  <c r="H2742" i="1" s="1"/>
  <c r="M2727" i="1"/>
  <c r="N2727" i="1" s="1"/>
  <c r="P2727" i="1"/>
  <c r="Q2727" i="1"/>
  <c r="L2728" i="1"/>
  <c r="O2725" i="1" l="1"/>
  <c r="R2725" i="1" s="1"/>
  <c r="K2743" i="1"/>
  <c r="A2744" i="1"/>
  <c r="X2743" i="1"/>
  <c r="M2728" i="1"/>
  <c r="N2728" i="1" s="1"/>
  <c r="P2728" i="1"/>
  <c r="Q2728" i="1"/>
  <c r="L2729" i="1"/>
  <c r="F2726" i="1"/>
  <c r="O2726" i="1" s="1"/>
  <c r="R2726" i="1" s="1"/>
  <c r="Y2742" i="1"/>
  <c r="AJ2743" i="1"/>
  <c r="Z2742" i="1"/>
  <c r="AA2742" i="1" s="1"/>
  <c r="AH2742" i="1" s="1"/>
  <c r="C2743" i="1"/>
  <c r="I2743" i="1"/>
  <c r="H2743" i="1" s="1"/>
  <c r="AB2748" i="1"/>
  <c r="AC2727" i="1"/>
  <c r="AE2727" i="1" s="1"/>
  <c r="G2727" i="1"/>
  <c r="T2722" i="1"/>
  <c r="AF2722" i="1" s="1"/>
  <c r="S2723" i="1"/>
  <c r="T2723" i="1" l="1"/>
  <c r="AF2723" i="1" s="1"/>
  <c r="S2724" i="1"/>
  <c r="F2727" i="1"/>
  <c r="O2727" i="1" s="1"/>
  <c r="R2727" i="1" s="1"/>
  <c r="J2726" i="1"/>
  <c r="X2744" i="1"/>
  <c r="K2744" i="1"/>
  <c r="A2745" i="1"/>
  <c r="AC2728" i="1"/>
  <c r="AE2728" i="1" s="1"/>
  <c r="G2728" i="1"/>
  <c r="M2729" i="1"/>
  <c r="N2729" i="1" s="1"/>
  <c r="P2729" i="1"/>
  <c r="Q2729" i="1"/>
  <c r="L2730" i="1"/>
  <c r="AB2749" i="1"/>
  <c r="AJ2744" i="1"/>
  <c r="Z2743" i="1"/>
  <c r="AA2743" i="1" s="1"/>
  <c r="AH2743" i="1" s="1"/>
  <c r="I2744" i="1"/>
  <c r="H2744" i="1" s="1"/>
  <c r="Y2743" i="1"/>
  <c r="C2744" i="1"/>
  <c r="J2727" i="1" l="1"/>
  <c r="AC2729" i="1"/>
  <c r="AE2729" i="1" s="1"/>
  <c r="G2729" i="1"/>
  <c r="AB2750" i="1"/>
  <c r="M2730" i="1"/>
  <c r="N2730" i="1" s="1"/>
  <c r="P2730" i="1"/>
  <c r="Q2730" i="1"/>
  <c r="L2731" i="1"/>
  <c r="K2745" i="1"/>
  <c r="X2745" i="1"/>
  <c r="A2746" i="1"/>
  <c r="T2724" i="1"/>
  <c r="AF2724" i="1" s="1"/>
  <c r="S2725" i="1"/>
  <c r="F2728" i="1"/>
  <c r="J2728" i="1" s="1"/>
  <c r="Z2744" i="1"/>
  <c r="AA2744" i="1" s="1"/>
  <c r="AH2744" i="1" s="1"/>
  <c r="AJ2745" i="1"/>
  <c r="Y2744" i="1"/>
  <c r="I2745" i="1"/>
  <c r="H2745" i="1" s="1"/>
  <c r="C2745" i="1"/>
  <c r="O2728" i="1" l="1"/>
  <c r="R2728" i="1" s="1"/>
  <c r="AC2730" i="1"/>
  <c r="AE2730" i="1" s="1"/>
  <c r="G2730" i="1"/>
  <c r="F2729" i="1"/>
  <c r="J2729" i="1" s="1"/>
  <c r="X2746" i="1"/>
  <c r="A2747" i="1"/>
  <c r="K2746" i="1"/>
  <c r="T2725" i="1"/>
  <c r="AF2725" i="1" s="1"/>
  <c r="S2726" i="1"/>
  <c r="M2731" i="1"/>
  <c r="N2731" i="1" s="1"/>
  <c r="P2731" i="1"/>
  <c r="Q2731" i="1"/>
  <c r="L2732" i="1"/>
  <c r="AJ2746" i="1"/>
  <c r="Y2745" i="1"/>
  <c r="C2746" i="1"/>
  <c r="Z2745" i="1"/>
  <c r="I2746" i="1"/>
  <c r="H2746" i="1" s="1"/>
  <c r="AB2751" i="1"/>
  <c r="O2729" i="1" l="1"/>
  <c r="R2729" i="1" s="1"/>
  <c r="X2747" i="1"/>
  <c r="K2747" i="1"/>
  <c r="A2748" i="1"/>
  <c r="AC2731" i="1"/>
  <c r="AE2731" i="1" s="1"/>
  <c r="G2731" i="1"/>
  <c r="Z2746" i="1"/>
  <c r="AA2746" i="1" s="1"/>
  <c r="AH2746" i="1" s="1"/>
  <c r="AJ2747" i="1"/>
  <c r="I2747" i="1"/>
  <c r="H2747" i="1" s="1"/>
  <c r="C2747" i="1"/>
  <c r="Y2746" i="1"/>
  <c r="AB2752" i="1"/>
  <c r="M2732" i="1"/>
  <c r="N2732" i="1" s="1"/>
  <c r="P2732" i="1"/>
  <c r="Q2732" i="1"/>
  <c r="L2733" i="1"/>
  <c r="T2726" i="1"/>
  <c r="AF2726" i="1" s="1"/>
  <c r="S2727" i="1"/>
  <c r="F2730" i="1"/>
  <c r="J2730" i="1" s="1"/>
  <c r="T2727" i="1" l="1"/>
  <c r="AF2727" i="1" s="1"/>
  <c r="S2728" i="1"/>
  <c r="F2731" i="1"/>
  <c r="O2731" i="1" s="1"/>
  <c r="R2731" i="1" s="1"/>
  <c r="AJ2748" i="1"/>
  <c r="Y2747" i="1"/>
  <c r="C2748" i="1"/>
  <c r="Z2747" i="1"/>
  <c r="AA2747" i="1" s="1"/>
  <c r="AH2747" i="1" s="1"/>
  <c r="I2748" i="1"/>
  <c r="H2748" i="1" s="1"/>
  <c r="AC2732" i="1"/>
  <c r="AE2732" i="1" s="1"/>
  <c r="G2732" i="1"/>
  <c r="AB2753" i="1"/>
  <c r="O2730" i="1"/>
  <c r="R2730" i="1" s="1"/>
  <c r="M2733" i="1"/>
  <c r="N2733" i="1" s="1"/>
  <c r="P2733" i="1"/>
  <c r="Q2733" i="1"/>
  <c r="L2734" i="1"/>
  <c r="X2748" i="1"/>
  <c r="K2748" i="1"/>
  <c r="A2749" i="1"/>
  <c r="J2731" i="1" l="1"/>
  <c r="C2749" i="1"/>
  <c r="Y2748" i="1"/>
  <c r="I2749" i="1"/>
  <c r="H2749" i="1" s="1"/>
  <c r="AJ2749" i="1"/>
  <c r="Z2748" i="1"/>
  <c r="AA2748" i="1" s="1"/>
  <c r="AH2748" i="1" s="1"/>
  <c r="AB2754" i="1"/>
  <c r="AC2733" i="1"/>
  <c r="AE2733" i="1" s="1"/>
  <c r="G2733" i="1"/>
  <c r="T2728" i="1"/>
  <c r="AF2728" i="1" s="1"/>
  <c r="S2729" i="1"/>
  <c r="X2749" i="1"/>
  <c r="K2749" i="1"/>
  <c r="A2750" i="1"/>
  <c r="M2734" i="1"/>
  <c r="N2734" i="1" s="1"/>
  <c r="P2734" i="1"/>
  <c r="Q2734" i="1"/>
  <c r="L2735" i="1"/>
  <c r="F2732" i="1"/>
  <c r="J2732" i="1" s="1"/>
  <c r="AC2734" i="1" l="1"/>
  <c r="AE2734" i="1" s="1"/>
  <c r="G2734" i="1"/>
  <c r="Z2749" i="1"/>
  <c r="AA2749" i="1" s="1"/>
  <c r="AH2749" i="1" s="1"/>
  <c r="AJ2750" i="1"/>
  <c r="I2750" i="1"/>
  <c r="H2750" i="1" s="1"/>
  <c r="Y2749" i="1"/>
  <c r="C2750" i="1"/>
  <c r="AB2755" i="1"/>
  <c r="M2735" i="1"/>
  <c r="N2735" i="1" s="1"/>
  <c r="P2735" i="1"/>
  <c r="Q2735" i="1"/>
  <c r="L2736" i="1"/>
  <c r="T2729" i="1"/>
  <c r="AF2729" i="1" s="1"/>
  <c r="S2730" i="1"/>
  <c r="O2732" i="1"/>
  <c r="R2732" i="1" s="1"/>
  <c r="X2750" i="1"/>
  <c r="K2750" i="1"/>
  <c r="A2751" i="1"/>
  <c r="F2733" i="1"/>
  <c r="O2733" i="1" s="1"/>
  <c r="R2733" i="1" s="1"/>
  <c r="J2733" i="1" l="1"/>
  <c r="AC2735" i="1"/>
  <c r="AE2735" i="1" s="1"/>
  <c r="G2735" i="1"/>
  <c r="Y2750" i="1"/>
  <c r="I2751" i="1"/>
  <c r="H2751" i="1" s="1"/>
  <c r="Z2750" i="1"/>
  <c r="AA2750" i="1" s="1"/>
  <c r="AH2750" i="1" s="1"/>
  <c r="C2751" i="1"/>
  <c r="AJ2751" i="1"/>
  <c r="M2736" i="1"/>
  <c r="N2736" i="1" s="1"/>
  <c r="P2736" i="1"/>
  <c r="Q2736" i="1"/>
  <c r="L2737" i="1"/>
  <c r="AB2756" i="1"/>
  <c r="F2734" i="1"/>
  <c r="O2734" i="1" s="1"/>
  <c r="R2734" i="1" s="1"/>
  <c r="K2751" i="1"/>
  <c r="X2751" i="1"/>
  <c r="A2752" i="1"/>
  <c r="T2730" i="1"/>
  <c r="AF2730" i="1" s="1"/>
  <c r="S2731" i="1"/>
  <c r="J2734" i="1" l="1"/>
  <c r="AC2736" i="1"/>
  <c r="AE2736" i="1" s="1"/>
  <c r="G2736" i="1"/>
  <c r="T2731" i="1"/>
  <c r="AF2731" i="1" s="1"/>
  <c r="S2732" i="1"/>
  <c r="M2737" i="1"/>
  <c r="N2737" i="1" s="1"/>
  <c r="P2737" i="1"/>
  <c r="Q2737" i="1"/>
  <c r="L2738" i="1"/>
  <c r="F2735" i="1"/>
  <c r="J2735" i="1" s="1"/>
  <c r="K2752" i="1"/>
  <c r="X2752" i="1"/>
  <c r="A2753" i="1"/>
  <c r="AB2757" i="1"/>
  <c r="Z2751" i="1"/>
  <c r="AA2751" i="1" s="1"/>
  <c r="AH2751" i="1" s="1"/>
  <c r="AJ2752" i="1"/>
  <c r="I2752" i="1"/>
  <c r="H2752" i="1" s="1"/>
  <c r="Y2751" i="1"/>
  <c r="C2752" i="1"/>
  <c r="AC2737" i="1" l="1"/>
  <c r="AE2737" i="1" s="1"/>
  <c r="G2737" i="1"/>
  <c r="AB2758" i="1"/>
  <c r="M2738" i="1"/>
  <c r="N2738" i="1" s="1"/>
  <c r="P2738" i="1"/>
  <c r="Q2738" i="1"/>
  <c r="L2739" i="1"/>
  <c r="K2753" i="1"/>
  <c r="X2753" i="1"/>
  <c r="A2754" i="1"/>
  <c r="O2735" i="1"/>
  <c r="R2735" i="1" s="1"/>
  <c r="T2732" i="1"/>
  <c r="AF2732" i="1" s="1"/>
  <c r="S2733" i="1"/>
  <c r="Z2752" i="1"/>
  <c r="AA2752" i="1" s="1"/>
  <c r="AH2752" i="1" s="1"/>
  <c r="AJ2753" i="1"/>
  <c r="Y2752" i="1"/>
  <c r="I2753" i="1"/>
  <c r="H2753" i="1" s="1"/>
  <c r="C2753" i="1"/>
  <c r="F2736" i="1"/>
  <c r="O2736" i="1" s="1"/>
  <c r="R2736" i="1" s="1"/>
  <c r="J2736" i="1" l="1"/>
  <c r="X2754" i="1"/>
  <c r="A2755" i="1"/>
  <c r="K2754" i="1"/>
  <c r="AB2759" i="1"/>
  <c r="T2733" i="1"/>
  <c r="AF2733" i="1" s="1"/>
  <c r="S2734" i="1"/>
  <c r="F2737" i="1"/>
  <c r="J2737" i="1" s="1"/>
  <c r="AC2738" i="1"/>
  <c r="AE2738" i="1" s="1"/>
  <c r="G2738" i="1"/>
  <c r="AJ2754" i="1"/>
  <c r="Y2753" i="1"/>
  <c r="I2754" i="1"/>
  <c r="H2754" i="1" s="1"/>
  <c r="Z2753" i="1"/>
  <c r="AA2753" i="1" s="1"/>
  <c r="AH2753" i="1" s="1"/>
  <c r="C2754" i="1"/>
  <c r="M2739" i="1"/>
  <c r="N2739" i="1" s="1"/>
  <c r="P2739" i="1"/>
  <c r="Q2739" i="1"/>
  <c r="L2740" i="1"/>
  <c r="AC2739" i="1" l="1"/>
  <c r="AE2739" i="1" s="1"/>
  <c r="G2739" i="1"/>
  <c r="F2738" i="1"/>
  <c r="O2738" i="1" s="1"/>
  <c r="R2738" i="1" s="1"/>
  <c r="AB2760" i="1"/>
  <c r="Y2754" i="1"/>
  <c r="Z2754" i="1"/>
  <c r="AA2754" i="1" s="1"/>
  <c r="AH2754" i="1" s="1"/>
  <c r="AJ2755" i="1"/>
  <c r="I2755" i="1"/>
  <c r="H2755" i="1" s="1"/>
  <c r="C2755" i="1"/>
  <c r="M2740" i="1"/>
  <c r="N2740" i="1" s="1"/>
  <c r="P2740" i="1"/>
  <c r="Q2740" i="1"/>
  <c r="L2741" i="1"/>
  <c r="T2734" i="1"/>
  <c r="AF2734" i="1" s="1"/>
  <c r="S2735" i="1"/>
  <c r="O2737" i="1"/>
  <c r="R2737" i="1" s="1"/>
  <c r="A2756" i="1"/>
  <c r="X2755" i="1"/>
  <c r="K2755" i="1"/>
  <c r="J2738" i="1" l="1"/>
  <c r="T2735" i="1"/>
  <c r="AF2735" i="1" s="1"/>
  <c r="S2736" i="1"/>
  <c r="F2739" i="1"/>
  <c r="O2739" i="1" s="1"/>
  <c r="R2739" i="1" s="1"/>
  <c r="AC2740" i="1"/>
  <c r="AE2740" i="1" s="1"/>
  <c r="G2740" i="1"/>
  <c r="AJ2756" i="1"/>
  <c r="Z2755" i="1"/>
  <c r="AA2755" i="1" s="1"/>
  <c r="AH2755" i="1" s="1"/>
  <c r="Y2755" i="1"/>
  <c r="I2756" i="1"/>
  <c r="H2756" i="1" s="1"/>
  <c r="C2756" i="1"/>
  <c r="M2741" i="1"/>
  <c r="N2741" i="1" s="1"/>
  <c r="P2741" i="1"/>
  <c r="Q2741" i="1"/>
  <c r="L2742" i="1"/>
  <c r="A2757" i="1"/>
  <c r="K2756" i="1"/>
  <c r="X2756" i="1"/>
  <c r="AB2761" i="1"/>
  <c r="J2739" i="1" l="1"/>
  <c r="AB2762" i="1"/>
  <c r="F2740" i="1"/>
  <c r="J2740" i="1" s="1"/>
  <c r="AC2741" i="1"/>
  <c r="AE2741" i="1" s="1"/>
  <c r="G2741" i="1"/>
  <c r="T2736" i="1"/>
  <c r="AF2736" i="1" s="1"/>
  <c r="S2737" i="1"/>
  <c r="K2757" i="1"/>
  <c r="A2758" i="1"/>
  <c r="X2757" i="1"/>
  <c r="Y2756" i="1"/>
  <c r="AJ2757" i="1"/>
  <c r="I2757" i="1"/>
  <c r="H2757" i="1" s="1"/>
  <c r="C2757" i="1"/>
  <c r="Z2756" i="1"/>
  <c r="AA2756" i="1" s="1"/>
  <c r="AH2756" i="1" s="1"/>
  <c r="M2742" i="1"/>
  <c r="N2742" i="1" s="1"/>
  <c r="P2742" i="1"/>
  <c r="Q2742" i="1"/>
  <c r="L2743" i="1"/>
  <c r="O2740" i="1" l="1"/>
  <c r="R2740" i="1" s="1"/>
  <c r="M2743" i="1"/>
  <c r="N2743" i="1" s="1"/>
  <c r="P2743" i="1"/>
  <c r="Q2743" i="1"/>
  <c r="L2744" i="1"/>
  <c r="AB2763" i="1"/>
  <c r="T2737" i="1"/>
  <c r="AF2737" i="1" s="1"/>
  <c r="S2738" i="1"/>
  <c r="I2758" i="1"/>
  <c r="H2758" i="1" s="1"/>
  <c r="Z2757" i="1"/>
  <c r="AA2757" i="1" s="1"/>
  <c r="AH2757" i="1" s="1"/>
  <c r="C2758" i="1"/>
  <c r="AJ2758" i="1"/>
  <c r="Y2757" i="1"/>
  <c r="F2741" i="1"/>
  <c r="J2741" i="1" s="1"/>
  <c r="AC2742" i="1"/>
  <c r="AE2742" i="1" s="1"/>
  <c r="G2742" i="1"/>
  <c r="A2759" i="1"/>
  <c r="X2758" i="1"/>
  <c r="K2758" i="1"/>
  <c r="O2741" i="1" l="1"/>
  <c r="R2741" i="1" s="1"/>
  <c r="Y2758" i="1"/>
  <c r="Z2758" i="1"/>
  <c r="AA2758" i="1" s="1"/>
  <c r="AH2758" i="1" s="1"/>
  <c r="AJ2759" i="1"/>
  <c r="I2759" i="1"/>
  <c r="H2759" i="1" s="1"/>
  <c r="C2759" i="1"/>
  <c r="K2759" i="1"/>
  <c r="X2759" i="1"/>
  <c r="A2760" i="1"/>
  <c r="AB2764" i="1"/>
  <c r="AC2743" i="1"/>
  <c r="AE2743" i="1" s="1"/>
  <c r="G2743" i="1"/>
  <c r="F2742" i="1"/>
  <c r="J2742" i="1" s="1"/>
  <c r="T2738" i="1"/>
  <c r="AF2738" i="1" s="1"/>
  <c r="S2739" i="1"/>
  <c r="M2744" i="1"/>
  <c r="N2744" i="1" s="1"/>
  <c r="P2744" i="1"/>
  <c r="Q2744" i="1"/>
  <c r="L2745" i="1"/>
  <c r="M2745" i="1" l="1"/>
  <c r="N2745" i="1" s="1"/>
  <c r="P2745" i="1"/>
  <c r="Q2745" i="1"/>
  <c r="L2746" i="1"/>
  <c r="O2742" i="1"/>
  <c r="R2742" i="1" s="1"/>
  <c r="F2743" i="1"/>
  <c r="O2743" i="1" s="1"/>
  <c r="R2743" i="1" s="1"/>
  <c r="X2760" i="1"/>
  <c r="K2760" i="1"/>
  <c r="A2761" i="1"/>
  <c r="T2739" i="1"/>
  <c r="AF2739" i="1" s="1"/>
  <c r="S2740" i="1"/>
  <c r="AB2765" i="1"/>
  <c r="Z2759" i="1"/>
  <c r="AA2759" i="1" s="1"/>
  <c r="AH2759" i="1" s="1"/>
  <c r="AJ2760" i="1"/>
  <c r="I2760" i="1"/>
  <c r="H2760" i="1" s="1"/>
  <c r="C2760" i="1"/>
  <c r="Y2759" i="1"/>
  <c r="AC2744" i="1"/>
  <c r="AE2744" i="1" s="1"/>
  <c r="G2744" i="1"/>
  <c r="F2744" i="1" l="1"/>
  <c r="O2744" i="1" s="1"/>
  <c r="R2744" i="1" s="1"/>
  <c r="AB2766" i="1"/>
  <c r="J2743" i="1"/>
  <c r="T2740" i="1"/>
  <c r="AF2740" i="1" s="1"/>
  <c r="S2741" i="1"/>
  <c r="X2761" i="1"/>
  <c r="K2761" i="1"/>
  <c r="A2762" i="1"/>
  <c r="AC2745" i="1"/>
  <c r="AE2745" i="1" s="1"/>
  <c r="G2745" i="1"/>
  <c r="Z2760" i="1"/>
  <c r="AA2760" i="1" s="1"/>
  <c r="AH2760" i="1" s="1"/>
  <c r="C2761" i="1"/>
  <c r="Y2760" i="1"/>
  <c r="I2761" i="1"/>
  <c r="H2761" i="1" s="1"/>
  <c r="AJ2761" i="1"/>
  <c r="M2746" i="1"/>
  <c r="N2746" i="1" s="1"/>
  <c r="L2747" i="1"/>
  <c r="J2744" i="1" l="1"/>
  <c r="M2747" i="1"/>
  <c r="N2747" i="1" s="1"/>
  <c r="L2748" i="1"/>
  <c r="AJ2762" i="1"/>
  <c r="Y2761" i="1"/>
  <c r="I2762" i="1"/>
  <c r="H2762" i="1" s="1"/>
  <c r="C2762" i="1"/>
  <c r="Z2761" i="1"/>
  <c r="AA2761" i="1" s="1"/>
  <c r="AH2761" i="1" s="1"/>
  <c r="T2741" i="1"/>
  <c r="AF2741" i="1" s="1"/>
  <c r="S2742" i="1"/>
  <c r="AB2767" i="1"/>
  <c r="X2762" i="1"/>
  <c r="A2763" i="1"/>
  <c r="K2762" i="1"/>
  <c r="G2746" i="1"/>
  <c r="AC2746" i="1"/>
  <c r="AE2746" i="1" s="1"/>
  <c r="F2745" i="1"/>
  <c r="O2745" i="1" s="1"/>
  <c r="J2745" i="1" l="1"/>
  <c r="A2764" i="1"/>
  <c r="X2763" i="1"/>
  <c r="K2763" i="1"/>
  <c r="F2746" i="1"/>
  <c r="J2746" i="1" s="1"/>
  <c r="AB2768" i="1"/>
  <c r="M2748" i="1"/>
  <c r="N2748" i="1" s="1"/>
  <c r="L2749" i="1"/>
  <c r="R2745" i="1"/>
  <c r="P2746" i="1"/>
  <c r="Y2762" i="1"/>
  <c r="Z2762" i="1"/>
  <c r="AA2762" i="1" s="1"/>
  <c r="AH2762" i="1" s="1"/>
  <c r="AJ2763" i="1"/>
  <c r="I2763" i="1"/>
  <c r="H2763" i="1" s="1"/>
  <c r="C2763" i="1"/>
  <c r="T2742" i="1"/>
  <c r="AF2742" i="1" s="1"/>
  <c r="S2743" i="1"/>
  <c r="AC2747" i="1"/>
  <c r="AE2747" i="1" s="1"/>
  <c r="G2747" i="1"/>
  <c r="AC2748" i="1" l="1"/>
  <c r="AE2748" i="1" s="1"/>
  <c r="G2748" i="1"/>
  <c r="O2746" i="1"/>
  <c r="M2749" i="1"/>
  <c r="N2749" i="1" s="1"/>
  <c r="L2750" i="1"/>
  <c r="Z2763" i="1"/>
  <c r="AA2763" i="1" s="1"/>
  <c r="AH2763" i="1" s="1"/>
  <c r="AJ2764" i="1"/>
  <c r="Y2763" i="1"/>
  <c r="I2764" i="1"/>
  <c r="H2764" i="1" s="1"/>
  <c r="C2764" i="1"/>
  <c r="AB2769" i="1"/>
  <c r="F2747" i="1"/>
  <c r="O2747" i="1" s="1"/>
  <c r="T2743" i="1"/>
  <c r="AF2743" i="1" s="1"/>
  <c r="S2744" i="1"/>
  <c r="Q2746" i="1"/>
  <c r="Q2747" i="1" s="1"/>
  <c r="Q2748" i="1" s="1"/>
  <c r="Q2749" i="1" s="1"/>
  <c r="P2747" i="1"/>
  <c r="P2748" i="1" s="1"/>
  <c r="P2749" i="1" s="1"/>
  <c r="K2764" i="1"/>
  <c r="X2764" i="1"/>
  <c r="A2765" i="1"/>
  <c r="J2747" i="1" l="1"/>
  <c r="R2747" i="1"/>
  <c r="AB2770" i="1"/>
  <c r="M2750" i="1"/>
  <c r="N2750" i="1" s="1"/>
  <c r="P2750" i="1"/>
  <c r="Q2750" i="1"/>
  <c r="L2751" i="1"/>
  <c r="R2746" i="1"/>
  <c r="T2744" i="1"/>
  <c r="AF2744" i="1" s="1"/>
  <c r="S2745" i="1"/>
  <c r="F2748" i="1"/>
  <c r="J2748" i="1" s="1"/>
  <c r="Z2764" i="1"/>
  <c r="AA2764" i="1" s="1"/>
  <c r="AH2764" i="1" s="1"/>
  <c r="AJ2765" i="1"/>
  <c r="Y2764" i="1"/>
  <c r="C2765" i="1"/>
  <c r="I2765" i="1"/>
  <c r="H2765" i="1" s="1"/>
  <c r="X2765" i="1"/>
  <c r="K2765" i="1"/>
  <c r="A2766" i="1"/>
  <c r="AC2749" i="1"/>
  <c r="AE2749" i="1" s="1"/>
  <c r="G2749" i="1"/>
  <c r="F2749" i="1" l="1"/>
  <c r="J2749" i="1" s="1"/>
  <c r="X2766" i="1"/>
  <c r="K2766" i="1"/>
  <c r="A2767" i="1"/>
  <c r="T2745" i="1"/>
  <c r="S2746" i="1"/>
  <c r="AC2750" i="1"/>
  <c r="AE2750" i="1" s="1"/>
  <c r="G2750" i="1"/>
  <c r="O2748" i="1"/>
  <c r="R2748" i="1" s="1"/>
  <c r="M2751" i="1"/>
  <c r="N2751" i="1" s="1"/>
  <c r="P2751" i="1"/>
  <c r="Q2751" i="1"/>
  <c r="L2752" i="1"/>
  <c r="C2766" i="1"/>
  <c r="I2766" i="1"/>
  <c r="H2766" i="1" s="1"/>
  <c r="Z2765" i="1"/>
  <c r="AA2765" i="1" s="1"/>
  <c r="AH2765" i="1" s="1"/>
  <c r="AJ2766" i="1"/>
  <c r="Y2765" i="1"/>
  <c r="AB2771" i="1"/>
  <c r="O2749" i="1" l="1"/>
  <c r="R2749" i="1" s="1"/>
  <c r="M2752" i="1"/>
  <c r="N2752" i="1" s="1"/>
  <c r="P2752" i="1"/>
  <c r="Q2752" i="1"/>
  <c r="L2753" i="1"/>
  <c r="F2750" i="1"/>
  <c r="O2750" i="1" s="1"/>
  <c r="R2750" i="1" s="1"/>
  <c r="K2767" i="1"/>
  <c r="X2767" i="1"/>
  <c r="A2768" i="1"/>
  <c r="AB2772" i="1"/>
  <c r="T2746" i="1"/>
  <c r="AF2746" i="1" s="1"/>
  <c r="S2747" i="1"/>
  <c r="AC2751" i="1"/>
  <c r="AE2751" i="1" s="1"/>
  <c r="G2751" i="1"/>
  <c r="AF2745" i="1"/>
  <c r="AA2745" i="1"/>
  <c r="I2767" i="1"/>
  <c r="H2767" i="1" s="1"/>
  <c r="Y2766" i="1"/>
  <c r="C2767" i="1"/>
  <c r="Z2766" i="1"/>
  <c r="AA2766" i="1" s="1"/>
  <c r="AH2766" i="1" s="1"/>
  <c r="AJ2767" i="1"/>
  <c r="AH2745" i="1" l="1"/>
  <c r="AC2752" i="1"/>
  <c r="AE2752" i="1" s="1"/>
  <c r="G2752" i="1"/>
  <c r="AJ2768" i="1"/>
  <c r="I2768" i="1"/>
  <c r="H2768" i="1" s="1"/>
  <c r="Z2767" i="1"/>
  <c r="AA2767" i="1" s="1"/>
  <c r="AH2767" i="1" s="1"/>
  <c r="C2768" i="1"/>
  <c r="Y2767" i="1"/>
  <c r="M2753" i="1"/>
  <c r="N2753" i="1" s="1"/>
  <c r="P2753" i="1"/>
  <c r="Q2753" i="1"/>
  <c r="L2754" i="1"/>
  <c r="T2747" i="1"/>
  <c r="AF2747" i="1" s="1"/>
  <c r="S2748" i="1"/>
  <c r="AB2773" i="1"/>
  <c r="F2751" i="1"/>
  <c r="O2751" i="1" s="1"/>
  <c r="R2751" i="1" s="1"/>
  <c r="K2768" i="1"/>
  <c r="X2768" i="1"/>
  <c r="A2769" i="1"/>
  <c r="J2750" i="1"/>
  <c r="J2751" i="1" l="1"/>
  <c r="T2748" i="1"/>
  <c r="AF2748" i="1" s="1"/>
  <c r="S2749" i="1"/>
  <c r="M2754" i="1"/>
  <c r="N2754" i="1" s="1"/>
  <c r="P2754" i="1"/>
  <c r="Q2754" i="1"/>
  <c r="L2755" i="1"/>
  <c r="AB2774" i="1"/>
  <c r="Y2768" i="1"/>
  <c r="AJ2769" i="1"/>
  <c r="Z2768" i="1"/>
  <c r="AA2768" i="1" s="1"/>
  <c r="AH2768" i="1" s="1"/>
  <c r="I2769" i="1"/>
  <c r="H2769" i="1" s="1"/>
  <c r="C2769" i="1"/>
  <c r="X2769" i="1"/>
  <c r="K2769" i="1"/>
  <c r="A2770" i="1"/>
  <c r="F2752" i="1"/>
  <c r="O2752" i="1" s="1"/>
  <c r="R2752" i="1" s="1"/>
  <c r="AC2753" i="1"/>
  <c r="AE2753" i="1" s="1"/>
  <c r="G2753" i="1"/>
  <c r="J2752" i="1" l="1"/>
  <c r="AC2754" i="1"/>
  <c r="AE2754" i="1" s="1"/>
  <c r="G2754" i="1"/>
  <c r="F2753" i="1"/>
  <c r="J2753" i="1" s="1"/>
  <c r="M2755" i="1"/>
  <c r="N2755" i="1" s="1"/>
  <c r="P2755" i="1"/>
  <c r="Q2755" i="1"/>
  <c r="L2756" i="1"/>
  <c r="T2749" i="1"/>
  <c r="AF2749" i="1" s="1"/>
  <c r="S2750" i="1"/>
  <c r="AJ2770" i="1"/>
  <c r="Z2769" i="1"/>
  <c r="AA2769" i="1" s="1"/>
  <c r="AH2769" i="1" s="1"/>
  <c r="C2770" i="1"/>
  <c r="I2770" i="1"/>
  <c r="H2770" i="1" s="1"/>
  <c r="Y2769" i="1"/>
  <c r="X2770" i="1"/>
  <c r="K2770" i="1"/>
  <c r="A2771" i="1"/>
  <c r="AB2775" i="1"/>
  <c r="O2753" i="1" l="1"/>
  <c r="R2753" i="1" s="1"/>
  <c r="T2750" i="1"/>
  <c r="AF2750" i="1" s="1"/>
  <c r="S2751" i="1"/>
  <c r="AC2755" i="1"/>
  <c r="AE2755" i="1" s="1"/>
  <c r="G2755" i="1"/>
  <c r="F2754" i="1"/>
  <c r="O2754" i="1" s="1"/>
  <c r="R2754" i="1" s="1"/>
  <c r="Y2770" i="1"/>
  <c r="I2771" i="1"/>
  <c r="H2771" i="1" s="1"/>
  <c r="Z2770" i="1"/>
  <c r="AA2770" i="1" s="1"/>
  <c r="AH2770" i="1" s="1"/>
  <c r="C2771" i="1"/>
  <c r="AJ2771" i="1"/>
  <c r="AB2776" i="1"/>
  <c r="X2771" i="1"/>
  <c r="K2771" i="1"/>
  <c r="A2772" i="1"/>
  <c r="M2756" i="1"/>
  <c r="N2756" i="1" s="1"/>
  <c r="P2756" i="1"/>
  <c r="Q2756" i="1"/>
  <c r="L2757" i="1"/>
  <c r="J2754" i="1" l="1"/>
  <c r="F2755" i="1"/>
  <c r="J2755" i="1" s="1"/>
  <c r="AC2756" i="1"/>
  <c r="AE2756" i="1" s="1"/>
  <c r="G2756" i="1"/>
  <c r="X2772" i="1"/>
  <c r="A2773" i="1"/>
  <c r="K2772" i="1"/>
  <c r="T2751" i="1"/>
  <c r="S2752" i="1"/>
  <c r="M2757" i="1"/>
  <c r="N2757" i="1" s="1"/>
  <c r="P2757" i="1"/>
  <c r="Q2757" i="1"/>
  <c r="L2758" i="1"/>
  <c r="AJ2772" i="1"/>
  <c r="Z2771" i="1"/>
  <c r="AA2771" i="1" s="1"/>
  <c r="AH2771" i="1" s="1"/>
  <c r="Y2771" i="1"/>
  <c r="I2772" i="1"/>
  <c r="H2772" i="1" s="1"/>
  <c r="C2772" i="1"/>
  <c r="AB2777" i="1"/>
  <c r="O2755" i="1" l="1"/>
  <c r="R2755" i="1" s="1"/>
  <c r="AC2757" i="1"/>
  <c r="AE2757" i="1" s="1"/>
  <c r="G2757" i="1"/>
  <c r="F2756" i="1"/>
  <c r="J2756" i="1" s="1"/>
  <c r="T2752" i="1"/>
  <c r="AF2752" i="1" s="1"/>
  <c r="S2753" i="1"/>
  <c r="M2758" i="1"/>
  <c r="N2758" i="1" s="1"/>
  <c r="P2758" i="1"/>
  <c r="Q2758" i="1"/>
  <c r="L2759" i="1"/>
  <c r="AB2778" i="1"/>
  <c r="AF2751" i="1"/>
  <c r="AF2755" i="1"/>
  <c r="K2773" i="1"/>
  <c r="A2774" i="1"/>
  <c r="X2773" i="1"/>
  <c r="Z2772" i="1"/>
  <c r="AA2772" i="1" s="1"/>
  <c r="AH2772" i="1" s="1"/>
  <c r="Y2772" i="1"/>
  <c r="AJ2773" i="1"/>
  <c r="I2773" i="1"/>
  <c r="H2773" i="1" s="1"/>
  <c r="C2773" i="1"/>
  <c r="O2756" i="1" l="1"/>
  <c r="R2756" i="1" s="1"/>
  <c r="AB2779" i="1"/>
  <c r="AJ2774" i="1"/>
  <c r="Y2773" i="1"/>
  <c r="Z2773" i="1"/>
  <c r="I2774" i="1"/>
  <c r="H2774" i="1" s="1"/>
  <c r="C2774" i="1"/>
  <c r="M2759" i="1"/>
  <c r="N2759" i="1" s="1"/>
  <c r="P2759" i="1"/>
  <c r="Q2759" i="1"/>
  <c r="L2760" i="1"/>
  <c r="T2753" i="1"/>
  <c r="AF2753" i="1" s="1"/>
  <c r="S2754" i="1"/>
  <c r="F2757" i="1"/>
  <c r="O2757" i="1" s="1"/>
  <c r="R2757" i="1" s="1"/>
  <c r="AC2758" i="1"/>
  <c r="AE2758" i="1" s="1"/>
  <c r="G2758" i="1"/>
  <c r="X2774" i="1"/>
  <c r="A2775" i="1"/>
  <c r="K2774" i="1"/>
  <c r="F2758" i="1" l="1"/>
  <c r="J2758" i="1" s="1"/>
  <c r="M2760" i="1"/>
  <c r="N2760" i="1" s="1"/>
  <c r="P2760" i="1"/>
  <c r="Q2760" i="1"/>
  <c r="L2761" i="1"/>
  <c r="X2775" i="1"/>
  <c r="K2775" i="1"/>
  <c r="A2776" i="1"/>
  <c r="T2754" i="1"/>
  <c r="AF2754" i="1" s="1"/>
  <c r="S2755" i="1"/>
  <c r="J2757" i="1"/>
  <c r="C2775" i="1"/>
  <c r="I2775" i="1"/>
  <c r="H2775" i="1" s="1"/>
  <c r="Y2774" i="1"/>
  <c r="AJ2775" i="1"/>
  <c r="Z2774" i="1"/>
  <c r="AA2774" i="1" s="1"/>
  <c r="AH2774" i="1" s="1"/>
  <c r="AC2759" i="1"/>
  <c r="AE2759" i="1" s="1"/>
  <c r="G2759" i="1"/>
  <c r="AB2780" i="1"/>
  <c r="O2758" i="1" l="1"/>
  <c r="R2758" i="1" s="1"/>
  <c r="AC2760" i="1"/>
  <c r="AE2760" i="1" s="1"/>
  <c r="G2760" i="1"/>
  <c r="M2761" i="1"/>
  <c r="N2761" i="1" s="1"/>
  <c r="P2761" i="1"/>
  <c r="Q2761" i="1"/>
  <c r="L2762" i="1"/>
  <c r="AB2781" i="1"/>
  <c r="X2776" i="1"/>
  <c r="A2777" i="1"/>
  <c r="K2776" i="1"/>
  <c r="F2759" i="1"/>
  <c r="J2759" i="1" s="1"/>
  <c r="C2776" i="1"/>
  <c r="Z2775" i="1"/>
  <c r="AA2775" i="1" s="1"/>
  <c r="AH2775" i="1" s="1"/>
  <c r="I2776" i="1"/>
  <c r="H2776" i="1" s="1"/>
  <c r="AJ2776" i="1"/>
  <c r="Y2775" i="1"/>
  <c r="T2755" i="1"/>
  <c r="S2756" i="1"/>
  <c r="O2759" i="1" l="1"/>
  <c r="R2759" i="1" s="1"/>
  <c r="T2756" i="1"/>
  <c r="AF2756" i="1" s="1"/>
  <c r="S2757" i="1"/>
  <c r="I2777" i="1"/>
  <c r="H2777" i="1" s="1"/>
  <c r="C2777" i="1"/>
  <c r="Z2776" i="1"/>
  <c r="AA2776" i="1" s="1"/>
  <c r="AH2776" i="1" s="1"/>
  <c r="Y2776" i="1"/>
  <c r="AJ2777" i="1"/>
  <c r="M2762" i="1"/>
  <c r="N2762" i="1" s="1"/>
  <c r="P2762" i="1"/>
  <c r="Q2762" i="1"/>
  <c r="L2763" i="1"/>
  <c r="K2777" i="1"/>
  <c r="X2777" i="1"/>
  <c r="A2778" i="1"/>
  <c r="AB2782" i="1"/>
  <c r="F2760" i="1"/>
  <c r="O2760" i="1" s="1"/>
  <c r="R2760" i="1" s="1"/>
  <c r="AC2761" i="1"/>
  <c r="AE2761" i="1" s="1"/>
  <c r="G2761" i="1"/>
  <c r="J2760" i="1" l="1"/>
  <c r="AC2762" i="1"/>
  <c r="AE2762" i="1" s="1"/>
  <c r="G2762" i="1"/>
  <c r="K2778" i="1"/>
  <c r="X2778" i="1"/>
  <c r="A2779" i="1"/>
  <c r="M2763" i="1"/>
  <c r="N2763" i="1" s="1"/>
  <c r="P2763" i="1"/>
  <c r="Q2763" i="1"/>
  <c r="L2764" i="1"/>
  <c r="AB2783" i="1"/>
  <c r="F2761" i="1"/>
  <c r="J2761" i="1" s="1"/>
  <c r="T2757" i="1"/>
  <c r="AF2757" i="1" s="1"/>
  <c r="S2758" i="1"/>
  <c r="Z2777" i="1"/>
  <c r="AA2777" i="1" s="1"/>
  <c r="AH2777" i="1" s="1"/>
  <c r="AJ2778" i="1"/>
  <c r="I2778" i="1"/>
  <c r="H2778" i="1" s="1"/>
  <c r="Y2777" i="1"/>
  <c r="C2778" i="1"/>
  <c r="AC2763" i="1" l="1"/>
  <c r="AE2763" i="1" s="1"/>
  <c r="G2763" i="1"/>
  <c r="Z2778" i="1"/>
  <c r="AA2778" i="1" s="1"/>
  <c r="AH2778" i="1" s="1"/>
  <c r="AJ2779" i="1"/>
  <c r="Y2778" i="1"/>
  <c r="C2779" i="1"/>
  <c r="I2779" i="1"/>
  <c r="H2779" i="1" s="1"/>
  <c r="AB2784" i="1"/>
  <c r="O2761" i="1"/>
  <c r="R2761" i="1" s="1"/>
  <c r="M2764" i="1"/>
  <c r="N2764" i="1" s="1"/>
  <c r="P2764" i="1"/>
  <c r="Q2764" i="1"/>
  <c r="L2765" i="1"/>
  <c r="K2779" i="1"/>
  <c r="X2779" i="1"/>
  <c r="A2780" i="1"/>
  <c r="F2762" i="1"/>
  <c r="O2762" i="1" s="1"/>
  <c r="R2762" i="1" s="1"/>
  <c r="T2758" i="1"/>
  <c r="AF2758" i="1" s="1"/>
  <c r="S2759" i="1"/>
  <c r="T2759" i="1" l="1"/>
  <c r="AF2759" i="1" s="1"/>
  <c r="S2760" i="1"/>
  <c r="AB2785" i="1"/>
  <c r="J2762" i="1"/>
  <c r="X2780" i="1"/>
  <c r="K2780" i="1"/>
  <c r="A2781" i="1"/>
  <c r="F2763" i="1"/>
  <c r="J2763" i="1" s="1"/>
  <c r="M2765" i="1"/>
  <c r="N2765" i="1" s="1"/>
  <c r="P2765" i="1"/>
  <c r="Q2765" i="1"/>
  <c r="L2766" i="1"/>
  <c r="AJ2780" i="1"/>
  <c r="Z2779" i="1"/>
  <c r="AA2779" i="1" s="1"/>
  <c r="AH2779" i="1" s="1"/>
  <c r="Y2779" i="1"/>
  <c r="I2780" i="1"/>
  <c r="H2780" i="1" s="1"/>
  <c r="C2780" i="1"/>
  <c r="AC2764" i="1"/>
  <c r="AE2764" i="1" s="1"/>
  <c r="G2764" i="1"/>
  <c r="M2766" i="1" l="1"/>
  <c r="N2766" i="1" s="1"/>
  <c r="P2766" i="1"/>
  <c r="Q2766" i="1"/>
  <c r="L2767" i="1"/>
  <c r="AC2765" i="1"/>
  <c r="AE2765" i="1" s="1"/>
  <c r="G2765" i="1"/>
  <c r="AB2786" i="1"/>
  <c r="F2764" i="1"/>
  <c r="O2764" i="1" s="1"/>
  <c r="R2764" i="1" s="1"/>
  <c r="O2763" i="1"/>
  <c r="R2763" i="1" s="1"/>
  <c r="Y2780" i="1"/>
  <c r="AJ2781" i="1"/>
  <c r="Z2780" i="1"/>
  <c r="AA2780" i="1" s="1"/>
  <c r="AH2780" i="1" s="1"/>
  <c r="C2781" i="1"/>
  <c r="I2781" i="1"/>
  <c r="H2781" i="1" s="1"/>
  <c r="T2760" i="1"/>
  <c r="AF2760" i="1" s="1"/>
  <c r="S2761" i="1"/>
  <c r="X2781" i="1"/>
  <c r="K2781" i="1"/>
  <c r="A2782" i="1"/>
  <c r="T2761" i="1" l="1"/>
  <c r="AF2761" i="1" s="1"/>
  <c r="S2762" i="1"/>
  <c r="J2764" i="1"/>
  <c r="X2782" i="1"/>
  <c r="K2782" i="1"/>
  <c r="A2783" i="1"/>
  <c r="F2765" i="1"/>
  <c r="J2765" i="1" s="1"/>
  <c r="AC2766" i="1"/>
  <c r="AE2766" i="1" s="1"/>
  <c r="G2766" i="1"/>
  <c r="AJ2782" i="1"/>
  <c r="C2782" i="1"/>
  <c r="Z2781" i="1"/>
  <c r="AA2781" i="1" s="1"/>
  <c r="AH2781" i="1" s="1"/>
  <c r="I2782" i="1"/>
  <c r="H2782" i="1" s="1"/>
  <c r="Y2781" i="1"/>
  <c r="AB2787" i="1"/>
  <c r="M2767" i="1"/>
  <c r="N2767" i="1" s="1"/>
  <c r="P2767" i="1"/>
  <c r="Q2767" i="1"/>
  <c r="L2768" i="1"/>
  <c r="O2765" i="1" l="1"/>
  <c r="R2765" i="1" s="1"/>
  <c r="AC2767" i="1"/>
  <c r="AE2767" i="1" s="1"/>
  <c r="G2767" i="1"/>
  <c r="X2783" i="1"/>
  <c r="A2784" i="1"/>
  <c r="K2783" i="1"/>
  <c r="T2762" i="1"/>
  <c r="AF2762" i="1" s="1"/>
  <c r="S2763" i="1"/>
  <c r="Z2782" i="1"/>
  <c r="AA2782" i="1" s="1"/>
  <c r="AH2782" i="1" s="1"/>
  <c r="C2783" i="1"/>
  <c r="Y2782" i="1"/>
  <c r="I2783" i="1"/>
  <c r="H2783" i="1" s="1"/>
  <c r="AJ2783" i="1"/>
  <c r="M2768" i="1"/>
  <c r="N2768" i="1" s="1"/>
  <c r="P2768" i="1"/>
  <c r="Q2768" i="1"/>
  <c r="L2769" i="1"/>
  <c r="AB2788" i="1"/>
  <c r="F2766" i="1"/>
  <c r="O2766" i="1" s="1"/>
  <c r="R2766" i="1" s="1"/>
  <c r="J2766" i="1" l="1"/>
  <c r="I2784" i="1"/>
  <c r="H2784" i="1" s="1"/>
  <c r="C2784" i="1"/>
  <c r="Y2783" i="1"/>
  <c r="AJ2784" i="1"/>
  <c r="Z2783" i="1"/>
  <c r="AA2783" i="1" s="1"/>
  <c r="AH2783" i="1" s="1"/>
  <c r="F2767" i="1"/>
  <c r="J2767" i="1" s="1"/>
  <c r="AC2768" i="1"/>
  <c r="AE2768" i="1" s="1"/>
  <c r="G2768" i="1"/>
  <c r="M2769" i="1"/>
  <c r="N2769" i="1" s="1"/>
  <c r="P2769" i="1"/>
  <c r="Q2769" i="1"/>
  <c r="L2770" i="1"/>
  <c r="AB2789" i="1"/>
  <c r="T2763" i="1"/>
  <c r="AF2763" i="1" s="1"/>
  <c r="S2764" i="1"/>
  <c r="K2784" i="1"/>
  <c r="X2784" i="1"/>
  <c r="A2785" i="1"/>
  <c r="F2768" i="1" l="1"/>
  <c r="J2768" i="1" s="1"/>
  <c r="Y2784" i="1"/>
  <c r="I2785" i="1"/>
  <c r="H2785" i="1" s="1"/>
  <c r="Z2784" i="1"/>
  <c r="AA2784" i="1" s="1"/>
  <c r="AH2784" i="1" s="1"/>
  <c r="C2785" i="1"/>
  <c r="AJ2785" i="1"/>
  <c r="AC2769" i="1"/>
  <c r="AE2769" i="1" s="1"/>
  <c r="G2769" i="1"/>
  <c r="O2767" i="1"/>
  <c r="R2767" i="1" s="1"/>
  <c r="AB2790" i="1"/>
  <c r="X2785" i="1"/>
  <c r="K2785" i="1"/>
  <c r="A2786" i="1"/>
  <c r="T2764" i="1"/>
  <c r="AF2764" i="1" s="1"/>
  <c r="S2765" i="1"/>
  <c r="M2770" i="1"/>
  <c r="N2770" i="1" s="1"/>
  <c r="P2770" i="1"/>
  <c r="Q2770" i="1"/>
  <c r="L2771" i="1"/>
  <c r="O2768" i="1" l="1"/>
  <c r="R2768" i="1" s="1"/>
  <c r="X2786" i="1"/>
  <c r="A2787" i="1"/>
  <c r="K2786" i="1"/>
  <c r="F2769" i="1"/>
  <c r="O2769" i="1" s="1"/>
  <c r="R2769" i="1" s="1"/>
  <c r="M2771" i="1"/>
  <c r="N2771" i="1" s="1"/>
  <c r="P2771" i="1"/>
  <c r="Q2771" i="1"/>
  <c r="L2772" i="1"/>
  <c r="T2765" i="1"/>
  <c r="AF2765" i="1" s="1"/>
  <c r="S2766" i="1"/>
  <c r="C2786" i="1"/>
  <c r="I2786" i="1"/>
  <c r="H2786" i="1" s="1"/>
  <c r="Z2785" i="1"/>
  <c r="AA2785" i="1" s="1"/>
  <c r="AH2785" i="1" s="1"/>
  <c r="Y2785" i="1"/>
  <c r="AJ2786" i="1"/>
  <c r="AC2770" i="1"/>
  <c r="AE2770" i="1" s="1"/>
  <c r="G2770" i="1"/>
  <c r="AB2791" i="1"/>
  <c r="AC2771" i="1" l="1"/>
  <c r="AE2771" i="1" s="1"/>
  <c r="G2771" i="1"/>
  <c r="F2770" i="1"/>
  <c r="J2770" i="1" s="1"/>
  <c r="M2772" i="1"/>
  <c r="N2772" i="1" s="1"/>
  <c r="P2772" i="1"/>
  <c r="Q2772" i="1"/>
  <c r="L2773" i="1"/>
  <c r="J2769" i="1"/>
  <c r="AB2792" i="1"/>
  <c r="T2766" i="1"/>
  <c r="AF2766" i="1" s="1"/>
  <c r="S2767" i="1"/>
  <c r="K2787" i="1"/>
  <c r="X2787" i="1"/>
  <c r="A2788" i="1"/>
  <c r="Z2786" i="1"/>
  <c r="AA2786" i="1" s="1"/>
  <c r="AH2786" i="1" s="1"/>
  <c r="C2787" i="1"/>
  <c r="Y2786" i="1"/>
  <c r="I2787" i="1"/>
  <c r="H2787" i="1" s="1"/>
  <c r="AJ2787" i="1"/>
  <c r="O2770" i="1" l="1"/>
  <c r="R2770" i="1" s="1"/>
  <c r="K2788" i="1"/>
  <c r="X2788" i="1"/>
  <c r="A2789" i="1"/>
  <c r="M2773" i="1"/>
  <c r="N2773" i="1" s="1"/>
  <c r="P2773" i="1"/>
  <c r="Q2773" i="1"/>
  <c r="L2774" i="1"/>
  <c r="I2788" i="1"/>
  <c r="H2788" i="1" s="1"/>
  <c r="C2788" i="1"/>
  <c r="Z2787" i="1"/>
  <c r="AA2787" i="1" s="1"/>
  <c r="AH2787" i="1" s="1"/>
  <c r="Y2787" i="1"/>
  <c r="AJ2788" i="1"/>
  <c r="T2767" i="1"/>
  <c r="AF2767" i="1" s="1"/>
  <c r="S2768" i="1"/>
  <c r="AB2793" i="1"/>
  <c r="F2771" i="1"/>
  <c r="J2771" i="1" s="1"/>
  <c r="AC2772" i="1"/>
  <c r="AE2772" i="1" s="1"/>
  <c r="G2772" i="1"/>
  <c r="AC2773" i="1" l="1"/>
  <c r="AE2773" i="1" s="1"/>
  <c r="G2773" i="1"/>
  <c r="Y2788" i="1"/>
  <c r="C2789" i="1"/>
  <c r="Z2788" i="1"/>
  <c r="AA2788" i="1" s="1"/>
  <c r="AH2788" i="1" s="1"/>
  <c r="I2789" i="1"/>
  <c r="H2789" i="1" s="1"/>
  <c r="AJ2789" i="1"/>
  <c r="M2774" i="1"/>
  <c r="N2774" i="1" s="1"/>
  <c r="L2775" i="1"/>
  <c r="F2772" i="1"/>
  <c r="O2772" i="1" s="1"/>
  <c r="R2772" i="1" s="1"/>
  <c r="O2771" i="1"/>
  <c r="R2771" i="1" s="1"/>
  <c r="T2768" i="1"/>
  <c r="AF2768" i="1" s="1"/>
  <c r="S2769" i="1"/>
  <c r="AB2794" i="1"/>
  <c r="X2789" i="1"/>
  <c r="K2789" i="1"/>
  <c r="A2790" i="1"/>
  <c r="AJ2790" i="1" l="1"/>
  <c r="C2790" i="1"/>
  <c r="Z2789" i="1"/>
  <c r="AA2789" i="1" s="1"/>
  <c r="AH2789" i="1" s="1"/>
  <c r="I2790" i="1"/>
  <c r="H2790" i="1" s="1"/>
  <c r="Y2789" i="1"/>
  <c r="T2769" i="1"/>
  <c r="AF2769" i="1" s="1"/>
  <c r="S2770" i="1"/>
  <c r="J2772" i="1"/>
  <c r="G2774" i="1"/>
  <c r="AC2774" i="1"/>
  <c r="AE2774" i="1" s="1"/>
  <c r="F2773" i="1"/>
  <c r="J2773" i="1" s="1"/>
  <c r="X2790" i="1"/>
  <c r="K2790" i="1"/>
  <c r="A2791" i="1"/>
  <c r="M2775" i="1"/>
  <c r="N2775" i="1" s="1"/>
  <c r="L2776" i="1"/>
  <c r="AB2795" i="1"/>
  <c r="O2773" i="1" l="1"/>
  <c r="R2773" i="1" s="1"/>
  <c r="T2770" i="1"/>
  <c r="AF2770" i="1" s="1"/>
  <c r="S2771" i="1"/>
  <c r="Z2790" i="1"/>
  <c r="AA2790" i="1" s="1"/>
  <c r="AH2790" i="1" s="1"/>
  <c r="C2791" i="1"/>
  <c r="Y2790" i="1"/>
  <c r="I2791" i="1"/>
  <c r="H2791" i="1" s="1"/>
  <c r="AJ2791" i="1"/>
  <c r="F2774" i="1"/>
  <c r="O2774" i="1" s="1"/>
  <c r="AB2796" i="1"/>
  <c r="M2776" i="1"/>
  <c r="N2776" i="1" s="1"/>
  <c r="L2777" i="1"/>
  <c r="AC2775" i="1"/>
  <c r="AE2775" i="1" s="1"/>
  <c r="G2775" i="1"/>
  <c r="X2791" i="1"/>
  <c r="A2792" i="1"/>
  <c r="K2791" i="1"/>
  <c r="P2774" i="1" l="1"/>
  <c r="Q2774" i="1" s="1"/>
  <c r="Q2775" i="1" s="1"/>
  <c r="Q2776" i="1" s="1"/>
  <c r="Q2777" i="1" s="1"/>
  <c r="K2792" i="1"/>
  <c r="A2793" i="1"/>
  <c r="X2792" i="1"/>
  <c r="AB2797" i="1"/>
  <c r="AJ2792" i="1"/>
  <c r="Y2791" i="1"/>
  <c r="C2792" i="1"/>
  <c r="Z2791" i="1"/>
  <c r="AA2791" i="1" s="1"/>
  <c r="AH2791" i="1" s="1"/>
  <c r="I2792" i="1"/>
  <c r="H2792" i="1" s="1"/>
  <c r="AC2776" i="1"/>
  <c r="AE2776" i="1" s="1"/>
  <c r="G2776" i="1"/>
  <c r="J2774" i="1"/>
  <c r="F2775" i="1"/>
  <c r="O2775" i="1" s="1"/>
  <c r="M2777" i="1"/>
  <c r="N2777" i="1" s="1"/>
  <c r="L2778" i="1"/>
  <c r="T2771" i="1"/>
  <c r="AF2771" i="1" s="1"/>
  <c r="S2772" i="1"/>
  <c r="P2775" i="1" l="1"/>
  <c r="P2776" i="1" s="1"/>
  <c r="P2777" i="1" s="1"/>
  <c r="P2778" i="1" s="1"/>
  <c r="R2775" i="1"/>
  <c r="J2775" i="1"/>
  <c r="AC2777" i="1"/>
  <c r="AE2777" i="1" s="1"/>
  <c r="G2777" i="1"/>
  <c r="M2778" i="1"/>
  <c r="N2778" i="1" s="1"/>
  <c r="Q2778" i="1"/>
  <c r="L2779" i="1"/>
  <c r="F2776" i="1"/>
  <c r="O2776" i="1" s="1"/>
  <c r="R2776" i="1" s="1"/>
  <c r="Y2792" i="1"/>
  <c r="AJ2793" i="1"/>
  <c r="Z2792" i="1"/>
  <c r="AA2792" i="1" s="1"/>
  <c r="AH2792" i="1" s="1"/>
  <c r="I2793" i="1"/>
  <c r="H2793" i="1" s="1"/>
  <c r="C2793" i="1"/>
  <c r="T2772" i="1"/>
  <c r="AF2772" i="1" s="1"/>
  <c r="S2773" i="1"/>
  <c r="AB2798" i="1"/>
  <c r="X2793" i="1"/>
  <c r="K2793" i="1"/>
  <c r="A2794" i="1"/>
  <c r="R2774" i="1"/>
  <c r="J2776" i="1" l="1"/>
  <c r="AB2799" i="1"/>
  <c r="M2779" i="1"/>
  <c r="N2779" i="1" s="1"/>
  <c r="P2779" i="1"/>
  <c r="Q2779" i="1"/>
  <c r="L2780" i="1"/>
  <c r="I2794" i="1"/>
  <c r="H2794" i="1" s="1"/>
  <c r="Y2793" i="1"/>
  <c r="C2794" i="1"/>
  <c r="Z2793" i="1"/>
  <c r="AA2793" i="1" s="1"/>
  <c r="AH2793" i="1" s="1"/>
  <c r="AJ2794" i="1"/>
  <c r="X2794" i="1"/>
  <c r="K2794" i="1"/>
  <c r="A2795" i="1"/>
  <c r="T2773" i="1"/>
  <c r="S2774" i="1"/>
  <c r="F2777" i="1"/>
  <c r="O2777" i="1" s="1"/>
  <c r="R2777" i="1" s="1"/>
  <c r="AC2778" i="1"/>
  <c r="AE2778" i="1" s="1"/>
  <c r="G2778" i="1"/>
  <c r="J2777" i="1" l="1"/>
  <c r="AC2779" i="1"/>
  <c r="AE2779" i="1" s="1"/>
  <c r="G2779" i="1"/>
  <c r="AJ2795" i="1"/>
  <c r="Y2794" i="1"/>
  <c r="C2795" i="1"/>
  <c r="Z2794" i="1"/>
  <c r="AA2794" i="1" s="1"/>
  <c r="AH2794" i="1" s="1"/>
  <c r="I2795" i="1"/>
  <c r="H2795" i="1" s="1"/>
  <c r="T2774" i="1"/>
  <c r="AF2774" i="1" s="1"/>
  <c r="S2775" i="1"/>
  <c r="M2780" i="1"/>
  <c r="N2780" i="1" s="1"/>
  <c r="P2780" i="1"/>
  <c r="Q2780" i="1"/>
  <c r="L2781" i="1"/>
  <c r="AF2773" i="1"/>
  <c r="AA2773" i="1"/>
  <c r="X2795" i="1"/>
  <c r="A2796" i="1"/>
  <c r="K2795" i="1"/>
  <c r="AB2800" i="1"/>
  <c r="F2778" i="1"/>
  <c r="J2778" i="1" s="1"/>
  <c r="AH2773" i="1" l="1"/>
  <c r="O2778" i="1"/>
  <c r="R2778" i="1" s="1"/>
  <c r="AB2801" i="1"/>
  <c r="Y2795" i="1"/>
  <c r="C2796" i="1"/>
  <c r="Z2795" i="1"/>
  <c r="AA2795" i="1" s="1"/>
  <c r="AH2795" i="1" s="1"/>
  <c r="I2796" i="1"/>
  <c r="H2796" i="1" s="1"/>
  <c r="AJ2796" i="1"/>
  <c r="T2775" i="1"/>
  <c r="AF2775" i="1" s="1"/>
  <c r="S2776" i="1"/>
  <c r="AC2780" i="1"/>
  <c r="AE2780" i="1" s="1"/>
  <c r="G2780" i="1"/>
  <c r="F2779" i="1"/>
  <c r="J2779" i="1" s="1"/>
  <c r="A2797" i="1"/>
  <c r="X2796" i="1"/>
  <c r="K2796" i="1"/>
  <c r="M2781" i="1"/>
  <c r="N2781" i="1" s="1"/>
  <c r="P2781" i="1"/>
  <c r="Q2781" i="1"/>
  <c r="L2782" i="1"/>
  <c r="AB2802" i="1" l="1"/>
  <c r="M2782" i="1"/>
  <c r="N2782" i="1" s="1"/>
  <c r="P2782" i="1"/>
  <c r="Q2782" i="1"/>
  <c r="L2783" i="1"/>
  <c r="A2798" i="1"/>
  <c r="X2797" i="1"/>
  <c r="K2797" i="1"/>
  <c r="T2776" i="1"/>
  <c r="AF2776" i="1" s="1"/>
  <c r="S2777" i="1"/>
  <c r="AC2781" i="1"/>
  <c r="AE2781" i="1" s="1"/>
  <c r="G2781" i="1"/>
  <c r="O2779" i="1"/>
  <c r="R2779" i="1" s="1"/>
  <c r="AJ2797" i="1"/>
  <c r="Y2796" i="1"/>
  <c r="Z2796" i="1"/>
  <c r="AA2796" i="1" s="1"/>
  <c r="AH2796" i="1" s="1"/>
  <c r="C2797" i="1"/>
  <c r="I2797" i="1"/>
  <c r="H2797" i="1" s="1"/>
  <c r="F2780" i="1"/>
  <c r="O2780" i="1" s="1"/>
  <c r="R2780" i="1" s="1"/>
  <c r="J2780" i="1" l="1"/>
  <c r="AC2782" i="1"/>
  <c r="AE2782" i="1" s="1"/>
  <c r="G2782" i="1"/>
  <c r="M2783" i="1"/>
  <c r="N2783" i="1" s="1"/>
  <c r="P2783" i="1"/>
  <c r="Q2783" i="1"/>
  <c r="L2784" i="1"/>
  <c r="AJ2798" i="1"/>
  <c r="Y2797" i="1"/>
  <c r="C2798" i="1"/>
  <c r="I2798" i="1"/>
  <c r="H2798" i="1" s="1"/>
  <c r="Z2797" i="1"/>
  <c r="AA2797" i="1" s="1"/>
  <c r="AH2797" i="1" s="1"/>
  <c r="AB2803" i="1"/>
  <c r="F2781" i="1"/>
  <c r="J2781" i="1" s="1"/>
  <c r="T2777" i="1"/>
  <c r="AF2777" i="1" s="1"/>
  <c r="S2778" i="1"/>
  <c r="A2799" i="1"/>
  <c r="K2798" i="1"/>
  <c r="X2798" i="1"/>
  <c r="O2781" i="1" l="1"/>
  <c r="R2781" i="1" s="1"/>
  <c r="AC2783" i="1"/>
  <c r="AE2783" i="1" s="1"/>
  <c r="G2783" i="1"/>
  <c r="K2799" i="1"/>
  <c r="A2800" i="1"/>
  <c r="X2799" i="1"/>
  <c r="M2784" i="1"/>
  <c r="N2784" i="1" s="1"/>
  <c r="P2784" i="1"/>
  <c r="Q2784" i="1"/>
  <c r="L2785" i="1"/>
  <c r="F2782" i="1"/>
  <c r="O2782" i="1" s="1"/>
  <c r="R2782" i="1" s="1"/>
  <c r="AJ2799" i="1"/>
  <c r="Z2798" i="1"/>
  <c r="AA2798" i="1" s="1"/>
  <c r="AH2798" i="1" s="1"/>
  <c r="C2799" i="1"/>
  <c r="I2799" i="1"/>
  <c r="H2799" i="1" s="1"/>
  <c r="Y2798" i="1"/>
  <c r="T2778" i="1"/>
  <c r="AF2778" i="1" s="1"/>
  <c r="S2779" i="1"/>
  <c r="AB2804" i="1"/>
  <c r="J2782" i="1" l="1"/>
  <c r="M2785" i="1"/>
  <c r="N2785" i="1" s="1"/>
  <c r="P2785" i="1"/>
  <c r="Q2785" i="1"/>
  <c r="L2786" i="1"/>
  <c r="Z2799" i="1"/>
  <c r="AA2799" i="1" s="1"/>
  <c r="AH2799" i="1" s="1"/>
  <c r="AJ2800" i="1"/>
  <c r="Y2799" i="1"/>
  <c r="C2800" i="1"/>
  <c r="I2800" i="1"/>
  <c r="H2800" i="1" s="1"/>
  <c r="AB2805" i="1"/>
  <c r="F2783" i="1"/>
  <c r="O2783" i="1" s="1"/>
  <c r="R2783" i="1" s="1"/>
  <c r="T2779" i="1"/>
  <c r="AF2779" i="1" s="1"/>
  <c r="S2780" i="1"/>
  <c r="A2801" i="1"/>
  <c r="X2800" i="1"/>
  <c r="K2800" i="1"/>
  <c r="AC2784" i="1"/>
  <c r="AE2784" i="1" s="1"/>
  <c r="G2784" i="1"/>
  <c r="A2802" i="1" l="1"/>
  <c r="K2801" i="1"/>
  <c r="X2801" i="1"/>
  <c r="AB2806" i="1"/>
  <c r="M2786" i="1"/>
  <c r="N2786" i="1" s="1"/>
  <c r="P2786" i="1"/>
  <c r="Q2786" i="1"/>
  <c r="L2787" i="1"/>
  <c r="F2784" i="1"/>
  <c r="O2784" i="1" s="1"/>
  <c r="R2784" i="1" s="1"/>
  <c r="J2783" i="1"/>
  <c r="C2801" i="1"/>
  <c r="I2801" i="1"/>
  <c r="H2801" i="1" s="1"/>
  <c r="Y2800" i="1"/>
  <c r="Z2800" i="1"/>
  <c r="AA2800" i="1" s="1"/>
  <c r="AH2800" i="1" s="1"/>
  <c r="AJ2801" i="1"/>
  <c r="T2780" i="1"/>
  <c r="AF2780" i="1" s="1"/>
  <c r="S2781" i="1"/>
  <c r="AC2785" i="1"/>
  <c r="AE2785" i="1" s="1"/>
  <c r="G2785" i="1"/>
  <c r="J2784" i="1" l="1"/>
  <c r="Z2801" i="1"/>
  <c r="AA2801" i="1" s="1"/>
  <c r="AH2801" i="1" s="1"/>
  <c r="AJ2802" i="1"/>
  <c r="I2802" i="1"/>
  <c r="H2802" i="1" s="1"/>
  <c r="C2802" i="1"/>
  <c r="Y2801" i="1"/>
  <c r="F2785" i="1"/>
  <c r="J2785" i="1" s="1"/>
  <c r="AC2786" i="1"/>
  <c r="AE2786" i="1" s="1"/>
  <c r="G2786" i="1"/>
  <c r="T2781" i="1"/>
  <c r="AF2781" i="1" s="1"/>
  <c r="S2782" i="1"/>
  <c r="M2787" i="1"/>
  <c r="N2787" i="1" s="1"/>
  <c r="P2787" i="1"/>
  <c r="Q2787" i="1"/>
  <c r="L2788" i="1"/>
  <c r="AB2807" i="1"/>
  <c r="A2803" i="1"/>
  <c r="K2802" i="1"/>
  <c r="X2802" i="1"/>
  <c r="O2785" i="1" l="1"/>
  <c r="R2785" i="1" s="1"/>
  <c r="F2786" i="1"/>
  <c r="O2786" i="1" s="1"/>
  <c r="R2786" i="1" s="1"/>
  <c r="AC2787" i="1"/>
  <c r="AE2787" i="1" s="1"/>
  <c r="G2787" i="1"/>
  <c r="AB2808" i="1"/>
  <c r="A2804" i="1"/>
  <c r="X2803" i="1"/>
  <c r="K2803" i="1"/>
  <c r="M2788" i="1"/>
  <c r="N2788" i="1" s="1"/>
  <c r="P2788" i="1"/>
  <c r="Q2788" i="1"/>
  <c r="L2789" i="1"/>
  <c r="T2782" i="1"/>
  <c r="AF2782" i="1" s="1"/>
  <c r="S2783" i="1"/>
  <c r="Z2802" i="1"/>
  <c r="AA2802" i="1" s="1"/>
  <c r="AH2802" i="1" s="1"/>
  <c r="AJ2803" i="1"/>
  <c r="Y2802" i="1"/>
  <c r="I2803" i="1"/>
  <c r="H2803" i="1" s="1"/>
  <c r="C2803" i="1"/>
  <c r="T2783" i="1" l="1"/>
  <c r="AF2783" i="1" s="1"/>
  <c r="S2784" i="1"/>
  <c r="F2787" i="1"/>
  <c r="O2787" i="1" s="1"/>
  <c r="R2787" i="1" s="1"/>
  <c r="J2786" i="1"/>
  <c r="AC2788" i="1"/>
  <c r="AE2788" i="1" s="1"/>
  <c r="G2788" i="1"/>
  <c r="K2804" i="1"/>
  <c r="A2805" i="1"/>
  <c r="X2804" i="1"/>
  <c r="M2789" i="1"/>
  <c r="N2789" i="1" s="1"/>
  <c r="P2789" i="1"/>
  <c r="Q2789" i="1"/>
  <c r="L2790" i="1"/>
  <c r="AB2809" i="1"/>
  <c r="I2804" i="1"/>
  <c r="H2804" i="1" s="1"/>
  <c r="Z2803" i="1"/>
  <c r="C2804" i="1"/>
  <c r="AJ2804" i="1"/>
  <c r="Y2803" i="1"/>
  <c r="J2787" i="1" l="1"/>
  <c r="AC2789" i="1"/>
  <c r="AE2789" i="1" s="1"/>
  <c r="G2789" i="1"/>
  <c r="I2805" i="1"/>
  <c r="H2805" i="1" s="1"/>
  <c r="C2805" i="1"/>
  <c r="Z2804" i="1"/>
  <c r="AA2804" i="1" s="1"/>
  <c r="AH2804" i="1" s="1"/>
  <c r="Y2804" i="1"/>
  <c r="AJ2805" i="1"/>
  <c r="M2790" i="1"/>
  <c r="N2790" i="1" s="1"/>
  <c r="P2790" i="1"/>
  <c r="Q2790" i="1"/>
  <c r="L2791" i="1"/>
  <c r="K2805" i="1"/>
  <c r="X2805" i="1"/>
  <c r="A2806" i="1"/>
  <c r="T2784" i="1"/>
  <c r="AF2784" i="1" s="1"/>
  <c r="S2785" i="1"/>
  <c r="AB2810" i="1"/>
  <c r="F2788" i="1"/>
  <c r="J2788" i="1" s="1"/>
  <c r="O2788" i="1" l="1"/>
  <c r="R2788" i="1" s="1"/>
  <c r="T2785" i="1"/>
  <c r="AF2785" i="1" s="1"/>
  <c r="S2786" i="1"/>
  <c r="I2806" i="1"/>
  <c r="H2806" i="1" s="1"/>
  <c r="Z2805" i="1"/>
  <c r="AA2805" i="1" s="1"/>
  <c r="AH2805" i="1" s="1"/>
  <c r="C2806" i="1"/>
  <c r="AJ2806" i="1"/>
  <c r="Y2805" i="1"/>
  <c r="M2791" i="1"/>
  <c r="N2791" i="1" s="1"/>
  <c r="P2791" i="1"/>
  <c r="Q2791" i="1"/>
  <c r="L2792" i="1"/>
  <c r="A2807" i="1"/>
  <c r="X2806" i="1"/>
  <c r="K2806" i="1"/>
  <c r="AB2811" i="1"/>
  <c r="F2789" i="1"/>
  <c r="J2789" i="1" s="1"/>
  <c r="AC2790" i="1"/>
  <c r="AE2790" i="1" s="1"/>
  <c r="G2790" i="1"/>
  <c r="O2789" i="1" l="1"/>
  <c r="R2789" i="1" s="1"/>
  <c r="M2792" i="1"/>
  <c r="N2792" i="1" s="1"/>
  <c r="P2792" i="1"/>
  <c r="Q2792" i="1"/>
  <c r="L2793" i="1"/>
  <c r="A2808" i="1"/>
  <c r="K2807" i="1"/>
  <c r="X2807" i="1"/>
  <c r="F2790" i="1"/>
  <c r="J2790" i="1" s="1"/>
  <c r="AB2812" i="1"/>
  <c r="I2807" i="1"/>
  <c r="H2807" i="1" s="1"/>
  <c r="Z2806" i="1"/>
  <c r="AA2806" i="1" s="1"/>
  <c r="AH2806" i="1" s="1"/>
  <c r="C2807" i="1"/>
  <c r="AJ2807" i="1"/>
  <c r="Y2806" i="1"/>
  <c r="T2786" i="1"/>
  <c r="AF2786" i="1" s="1"/>
  <c r="S2787" i="1"/>
  <c r="AC2791" i="1"/>
  <c r="AE2791" i="1" s="1"/>
  <c r="G2791" i="1"/>
  <c r="O2790" i="1" l="1"/>
  <c r="R2790" i="1" s="1"/>
  <c r="K2808" i="1"/>
  <c r="X2808" i="1"/>
  <c r="A2809" i="1"/>
  <c r="M2793" i="1"/>
  <c r="N2793" i="1" s="1"/>
  <c r="P2793" i="1"/>
  <c r="Q2793" i="1"/>
  <c r="L2794" i="1"/>
  <c r="F2791" i="1"/>
  <c r="J2791" i="1" s="1"/>
  <c r="T2787" i="1"/>
  <c r="AF2787" i="1" s="1"/>
  <c r="S2788" i="1"/>
  <c r="AB2813" i="1"/>
  <c r="AJ2808" i="1"/>
  <c r="Z2807" i="1"/>
  <c r="AA2807" i="1" s="1"/>
  <c r="AH2807" i="1" s="1"/>
  <c r="C2808" i="1"/>
  <c r="I2808" i="1"/>
  <c r="H2808" i="1" s="1"/>
  <c r="Y2807" i="1"/>
  <c r="AC2792" i="1"/>
  <c r="AE2792" i="1" s="1"/>
  <c r="G2792" i="1"/>
  <c r="O2791" i="1" l="1"/>
  <c r="R2791" i="1" s="1"/>
  <c r="X2809" i="1"/>
  <c r="K2809" i="1"/>
  <c r="A2810" i="1"/>
  <c r="AB2814" i="1"/>
  <c r="Z2808" i="1"/>
  <c r="AA2808" i="1" s="1"/>
  <c r="AH2808" i="1" s="1"/>
  <c r="AJ2809" i="1"/>
  <c r="Y2808" i="1"/>
  <c r="C2809" i="1"/>
  <c r="I2809" i="1"/>
  <c r="H2809" i="1" s="1"/>
  <c r="AC2793" i="1"/>
  <c r="AE2793" i="1" s="1"/>
  <c r="G2793" i="1"/>
  <c r="T2788" i="1"/>
  <c r="AF2788" i="1" s="1"/>
  <c r="S2789" i="1"/>
  <c r="F2792" i="1"/>
  <c r="J2792" i="1" s="1"/>
  <c r="M2794" i="1"/>
  <c r="N2794" i="1" s="1"/>
  <c r="P2794" i="1"/>
  <c r="Q2794" i="1"/>
  <c r="L2795" i="1"/>
  <c r="O2792" i="1" l="1"/>
  <c r="R2792" i="1" s="1"/>
  <c r="AC2794" i="1"/>
  <c r="AE2794" i="1" s="1"/>
  <c r="G2794" i="1"/>
  <c r="T2789" i="1"/>
  <c r="AF2789" i="1" s="1"/>
  <c r="S2790" i="1"/>
  <c r="C2810" i="1"/>
  <c r="Z2809" i="1"/>
  <c r="AA2809" i="1" s="1"/>
  <c r="AH2809" i="1" s="1"/>
  <c r="I2810" i="1"/>
  <c r="H2810" i="1" s="1"/>
  <c r="Y2809" i="1"/>
  <c r="AJ2810" i="1"/>
  <c r="M2795" i="1"/>
  <c r="N2795" i="1" s="1"/>
  <c r="P2795" i="1"/>
  <c r="Q2795" i="1"/>
  <c r="L2796" i="1"/>
  <c r="F2793" i="1"/>
  <c r="J2793" i="1" s="1"/>
  <c r="X2810" i="1"/>
  <c r="A2811" i="1"/>
  <c r="K2810" i="1"/>
  <c r="AB2815" i="1"/>
  <c r="O2793" i="1" l="1"/>
  <c r="R2793" i="1" s="1"/>
  <c r="AC2795" i="1"/>
  <c r="AE2795" i="1" s="1"/>
  <c r="G2795" i="1"/>
  <c r="AB2816" i="1"/>
  <c r="Z2810" i="1"/>
  <c r="AA2810" i="1" s="1"/>
  <c r="AH2810" i="1" s="1"/>
  <c r="AJ2811" i="1"/>
  <c r="I2811" i="1"/>
  <c r="H2811" i="1" s="1"/>
  <c r="Y2810" i="1"/>
  <c r="C2811" i="1"/>
  <c r="M2796" i="1"/>
  <c r="N2796" i="1" s="1"/>
  <c r="P2796" i="1"/>
  <c r="Q2796" i="1"/>
  <c r="L2797" i="1"/>
  <c r="F2794" i="1"/>
  <c r="O2794" i="1" s="1"/>
  <c r="R2794" i="1" s="1"/>
  <c r="A2812" i="1"/>
  <c r="X2811" i="1"/>
  <c r="K2811" i="1"/>
  <c r="T2790" i="1"/>
  <c r="AF2790" i="1" s="1"/>
  <c r="S2791" i="1"/>
  <c r="K2812" i="1" l="1"/>
  <c r="X2812" i="1"/>
  <c r="A2813" i="1"/>
  <c r="M2797" i="1"/>
  <c r="N2797" i="1" s="1"/>
  <c r="P2797" i="1"/>
  <c r="Q2797" i="1"/>
  <c r="L2798" i="1"/>
  <c r="J2794" i="1"/>
  <c r="T2791" i="1"/>
  <c r="AF2791" i="1" s="1"/>
  <c r="S2792" i="1"/>
  <c r="Z2811" i="1"/>
  <c r="AA2811" i="1" s="1"/>
  <c r="AH2811" i="1" s="1"/>
  <c r="Y2811" i="1"/>
  <c r="AJ2812" i="1"/>
  <c r="C2812" i="1"/>
  <c r="I2812" i="1"/>
  <c r="H2812" i="1" s="1"/>
  <c r="F2795" i="1"/>
  <c r="O2795" i="1" s="1"/>
  <c r="R2795" i="1" s="1"/>
  <c r="AC2796" i="1"/>
  <c r="AE2796" i="1" s="1"/>
  <c r="G2796" i="1"/>
  <c r="AB2817" i="1"/>
  <c r="AB2818" i="1" l="1"/>
  <c r="F2796" i="1"/>
  <c r="O2796" i="1" s="1"/>
  <c r="R2796" i="1" s="1"/>
  <c r="J2795" i="1"/>
  <c r="T2792" i="1"/>
  <c r="AF2792" i="1" s="1"/>
  <c r="S2793" i="1"/>
  <c r="M2798" i="1"/>
  <c r="N2798" i="1" s="1"/>
  <c r="P2798" i="1"/>
  <c r="Q2798" i="1"/>
  <c r="L2799" i="1"/>
  <c r="X2813" i="1"/>
  <c r="A2814" i="1"/>
  <c r="K2813" i="1"/>
  <c r="AC2797" i="1"/>
  <c r="AE2797" i="1" s="1"/>
  <c r="G2797" i="1"/>
  <c r="Y2812" i="1"/>
  <c r="I2813" i="1"/>
  <c r="H2813" i="1" s="1"/>
  <c r="C2813" i="1"/>
  <c r="AJ2813" i="1"/>
  <c r="Z2812" i="1"/>
  <c r="AA2812" i="1" s="1"/>
  <c r="AH2812" i="1" s="1"/>
  <c r="T2793" i="1" l="1"/>
  <c r="AF2793" i="1" s="1"/>
  <c r="S2794" i="1"/>
  <c r="AB2819" i="1"/>
  <c r="K2814" i="1"/>
  <c r="A2815" i="1"/>
  <c r="X2814" i="1"/>
  <c r="J2796" i="1"/>
  <c r="AC2798" i="1"/>
  <c r="AE2798" i="1" s="1"/>
  <c r="G2798" i="1"/>
  <c r="M2799" i="1"/>
  <c r="N2799" i="1" s="1"/>
  <c r="P2799" i="1"/>
  <c r="Q2799" i="1"/>
  <c r="L2800" i="1"/>
  <c r="F2797" i="1"/>
  <c r="J2797" i="1" s="1"/>
  <c r="AJ2814" i="1"/>
  <c r="Z2813" i="1"/>
  <c r="AA2813" i="1" s="1"/>
  <c r="AH2813" i="1" s="1"/>
  <c r="C2814" i="1"/>
  <c r="Y2813" i="1"/>
  <c r="I2814" i="1"/>
  <c r="H2814" i="1" s="1"/>
  <c r="AC2799" i="1" l="1"/>
  <c r="AE2799" i="1" s="1"/>
  <c r="G2799" i="1"/>
  <c r="T2794" i="1"/>
  <c r="AF2794" i="1" s="1"/>
  <c r="S2795" i="1"/>
  <c r="Y2814" i="1"/>
  <c r="AJ2815" i="1"/>
  <c r="Z2814" i="1"/>
  <c r="AA2814" i="1" s="1"/>
  <c r="AH2814" i="1" s="1"/>
  <c r="I2815" i="1"/>
  <c r="H2815" i="1" s="1"/>
  <c r="C2815" i="1"/>
  <c r="AB2820" i="1"/>
  <c r="O2797" i="1"/>
  <c r="R2797" i="1" s="1"/>
  <c r="M2800" i="1"/>
  <c r="N2800" i="1" s="1"/>
  <c r="P2800" i="1"/>
  <c r="Q2800" i="1"/>
  <c r="L2801" i="1"/>
  <c r="X2815" i="1"/>
  <c r="K2815" i="1"/>
  <c r="A2816" i="1"/>
  <c r="F2798" i="1"/>
  <c r="O2798" i="1" s="1"/>
  <c r="R2798" i="1" s="1"/>
  <c r="AC2800" i="1" l="1"/>
  <c r="AE2800" i="1" s="1"/>
  <c r="G2800" i="1"/>
  <c r="X2816" i="1"/>
  <c r="A2817" i="1"/>
  <c r="K2816" i="1"/>
  <c r="M2801" i="1"/>
  <c r="N2801" i="1" s="1"/>
  <c r="P2801" i="1"/>
  <c r="Q2801" i="1"/>
  <c r="L2802" i="1"/>
  <c r="F2799" i="1"/>
  <c r="O2799" i="1" s="1"/>
  <c r="R2799" i="1" s="1"/>
  <c r="J2798" i="1"/>
  <c r="AB2821" i="1"/>
  <c r="T2795" i="1"/>
  <c r="AF2795" i="1" s="1"/>
  <c r="S2796" i="1"/>
  <c r="C2816" i="1"/>
  <c r="Z2815" i="1"/>
  <c r="AA2815" i="1" s="1"/>
  <c r="AH2815" i="1" s="1"/>
  <c r="I2816" i="1"/>
  <c r="H2816" i="1" s="1"/>
  <c r="Y2815" i="1"/>
  <c r="AJ2816" i="1"/>
  <c r="J2799" i="1" l="1"/>
  <c r="AC2801" i="1"/>
  <c r="AE2801" i="1" s="1"/>
  <c r="G2801" i="1"/>
  <c r="Z2816" i="1"/>
  <c r="AA2816" i="1" s="1"/>
  <c r="AH2816" i="1" s="1"/>
  <c r="AJ2817" i="1"/>
  <c r="Y2816" i="1"/>
  <c r="I2817" i="1"/>
  <c r="H2817" i="1" s="1"/>
  <c r="C2817" i="1"/>
  <c r="T2796" i="1"/>
  <c r="AF2796" i="1" s="1"/>
  <c r="S2797" i="1"/>
  <c r="M2802" i="1"/>
  <c r="N2802" i="1" s="1"/>
  <c r="P2802" i="1"/>
  <c r="Q2802" i="1"/>
  <c r="L2803" i="1"/>
  <c r="F2800" i="1"/>
  <c r="J2800" i="1" s="1"/>
  <c r="AB2822" i="1"/>
  <c r="K2817" i="1"/>
  <c r="X2817" i="1"/>
  <c r="A2818" i="1"/>
  <c r="O2800" i="1" l="1"/>
  <c r="R2800" i="1" s="1"/>
  <c r="AC2802" i="1"/>
  <c r="AE2802" i="1" s="1"/>
  <c r="G2802" i="1"/>
  <c r="F2801" i="1"/>
  <c r="O2801" i="1" s="1"/>
  <c r="R2801" i="1" s="1"/>
  <c r="T2797" i="1"/>
  <c r="AF2797" i="1" s="1"/>
  <c r="S2798" i="1"/>
  <c r="X2818" i="1"/>
  <c r="A2819" i="1"/>
  <c r="K2818" i="1"/>
  <c r="Y2817" i="1"/>
  <c r="C2818" i="1"/>
  <c r="Z2817" i="1"/>
  <c r="AA2817" i="1" s="1"/>
  <c r="AH2817" i="1" s="1"/>
  <c r="I2818" i="1"/>
  <c r="H2818" i="1" s="1"/>
  <c r="AJ2818" i="1"/>
  <c r="M2803" i="1"/>
  <c r="N2803" i="1" s="1"/>
  <c r="P2803" i="1"/>
  <c r="Q2803" i="1"/>
  <c r="L2804" i="1"/>
  <c r="AB2823" i="1"/>
  <c r="J2801" i="1" l="1"/>
  <c r="M2804" i="1"/>
  <c r="N2804" i="1" s="1"/>
  <c r="L2805" i="1"/>
  <c r="K2819" i="1"/>
  <c r="A2820" i="1"/>
  <c r="X2819" i="1"/>
  <c r="F2802" i="1"/>
  <c r="O2802" i="1" s="1"/>
  <c r="R2802" i="1" s="1"/>
  <c r="AB2824" i="1"/>
  <c r="AJ2819" i="1"/>
  <c r="Z2818" i="1"/>
  <c r="AA2818" i="1" s="1"/>
  <c r="AH2818" i="1" s="1"/>
  <c r="Y2818" i="1"/>
  <c r="I2819" i="1"/>
  <c r="H2819" i="1" s="1"/>
  <c r="C2819" i="1"/>
  <c r="AC2803" i="1"/>
  <c r="AE2803" i="1" s="1"/>
  <c r="G2803" i="1"/>
  <c r="T2798" i="1"/>
  <c r="AF2798" i="1" s="1"/>
  <c r="S2799" i="1"/>
  <c r="J2802" i="1" l="1"/>
  <c r="M2805" i="1"/>
  <c r="N2805" i="1" s="1"/>
  <c r="L2806" i="1"/>
  <c r="F2803" i="1"/>
  <c r="O2803" i="1" s="1"/>
  <c r="AB2825" i="1"/>
  <c r="X2820" i="1"/>
  <c r="A2821" i="1"/>
  <c r="K2820" i="1"/>
  <c r="T2799" i="1"/>
  <c r="AF2799" i="1" s="1"/>
  <c r="S2800" i="1"/>
  <c r="Z2819" i="1"/>
  <c r="AA2819" i="1" s="1"/>
  <c r="AH2819" i="1" s="1"/>
  <c r="C2820" i="1"/>
  <c r="Y2819" i="1"/>
  <c r="I2820" i="1"/>
  <c r="H2820" i="1" s="1"/>
  <c r="AJ2820" i="1"/>
  <c r="G2804" i="1"/>
  <c r="AC2804" i="1"/>
  <c r="AE2804" i="1" s="1"/>
  <c r="J2803" i="1" l="1"/>
  <c r="R2803" i="1"/>
  <c r="P2804" i="1"/>
  <c r="AJ2821" i="1"/>
  <c r="Z2820" i="1"/>
  <c r="AA2820" i="1" s="1"/>
  <c r="AH2820" i="1" s="1"/>
  <c r="C2821" i="1"/>
  <c r="Y2820" i="1"/>
  <c r="I2821" i="1"/>
  <c r="H2821" i="1" s="1"/>
  <c r="AC2805" i="1"/>
  <c r="AE2805" i="1" s="1"/>
  <c r="G2805" i="1"/>
  <c r="F2804" i="1"/>
  <c r="O2804" i="1" s="1"/>
  <c r="T2800" i="1"/>
  <c r="AF2800" i="1" s="1"/>
  <c r="S2801" i="1"/>
  <c r="A2822" i="1"/>
  <c r="K2821" i="1"/>
  <c r="X2821" i="1"/>
  <c r="AB2826" i="1"/>
  <c r="M2806" i="1"/>
  <c r="N2806" i="1" s="1"/>
  <c r="L2807" i="1"/>
  <c r="J2804" i="1" l="1"/>
  <c r="AC2806" i="1"/>
  <c r="AE2806" i="1" s="1"/>
  <c r="G2806" i="1"/>
  <c r="T2801" i="1"/>
  <c r="AF2801" i="1" s="1"/>
  <c r="S2802" i="1"/>
  <c r="M2807" i="1"/>
  <c r="N2807" i="1" s="1"/>
  <c r="L2808" i="1"/>
  <c r="AB2827" i="1"/>
  <c r="F2805" i="1"/>
  <c r="O2805" i="1" s="1"/>
  <c r="Q2804" i="1"/>
  <c r="Q2805" i="1" s="1"/>
  <c r="Q2806" i="1" s="1"/>
  <c r="Q2807" i="1" s="1"/>
  <c r="P2805" i="1"/>
  <c r="P2806" i="1" s="1"/>
  <c r="P2807" i="1" s="1"/>
  <c r="C2822" i="1"/>
  <c r="Y2821" i="1"/>
  <c r="I2822" i="1"/>
  <c r="H2822" i="1" s="1"/>
  <c r="Z2821" i="1"/>
  <c r="AA2821" i="1" s="1"/>
  <c r="AH2821" i="1" s="1"/>
  <c r="AJ2822" i="1"/>
  <c r="K2822" i="1"/>
  <c r="A2823" i="1"/>
  <c r="X2822" i="1"/>
  <c r="R2805" i="1" l="1"/>
  <c r="J2805" i="1"/>
  <c r="AC2807" i="1"/>
  <c r="AE2807" i="1" s="1"/>
  <c r="G2807" i="1"/>
  <c r="X2823" i="1"/>
  <c r="K2823" i="1"/>
  <c r="A2824" i="1"/>
  <c r="M2808" i="1"/>
  <c r="N2808" i="1" s="1"/>
  <c r="P2808" i="1"/>
  <c r="Q2808" i="1"/>
  <c r="L2809" i="1"/>
  <c r="F2806" i="1"/>
  <c r="J2806" i="1" s="1"/>
  <c r="T2802" i="1"/>
  <c r="AF2802" i="1" s="1"/>
  <c r="S2803" i="1"/>
  <c r="Z2822" i="1"/>
  <c r="AA2822" i="1" s="1"/>
  <c r="AH2822" i="1" s="1"/>
  <c r="AJ2823" i="1"/>
  <c r="I2823" i="1"/>
  <c r="H2823" i="1" s="1"/>
  <c r="C2823" i="1"/>
  <c r="Y2822" i="1"/>
  <c r="AB2828" i="1"/>
  <c r="R2804" i="1"/>
  <c r="AB2829" i="1" l="1"/>
  <c r="O2806" i="1"/>
  <c r="R2806" i="1" s="1"/>
  <c r="Y2823" i="1"/>
  <c r="I2824" i="1"/>
  <c r="H2824" i="1" s="1"/>
  <c r="C2824" i="1"/>
  <c r="AJ2824" i="1"/>
  <c r="Z2823" i="1"/>
  <c r="AA2823" i="1" s="1"/>
  <c r="AH2823" i="1" s="1"/>
  <c r="AC2808" i="1"/>
  <c r="AE2808" i="1" s="1"/>
  <c r="G2808" i="1"/>
  <c r="X2824" i="1"/>
  <c r="K2824" i="1"/>
  <c r="A2825" i="1"/>
  <c r="F2807" i="1"/>
  <c r="J2807" i="1" s="1"/>
  <c r="M2809" i="1"/>
  <c r="N2809" i="1" s="1"/>
  <c r="P2809" i="1"/>
  <c r="Q2809" i="1"/>
  <c r="L2810" i="1"/>
  <c r="T2803" i="1"/>
  <c r="S2804" i="1"/>
  <c r="O2807" i="1" l="1"/>
  <c r="R2807" i="1" s="1"/>
  <c r="T2804" i="1"/>
  <c r="AF2804" i="1" s="1"/>
  <c r="S2805" i="1"/>
  <c r="C2825" i="1"/>
  <c r="Z2824" i="1"/>
  <c r="AA2824" i="1" s="1"/>
  <c r="AH2824" i="1" s="1"/>
  <c r="I2825" i="1"/>
  <c r="H2825" i="1" s="1"/>
  <c r="AJ2825" i="1"/>
  <c r="Y2824" i="1"/>
  <c r="AB2830" i="1"/>
  <c r="AC2809" i="1"/>
  <c r="AE2809" i="1" s="1"/>
  <c r="G2809" i="1"/>
  <c r="F2808" i="1"/>
  <c r="J2808" i="1" s="1"/>
  <c r="AF2803" i="1"/>
  <c r="AA2803" i="1"/>
  <c r="M2810" i="1"/>
  <c r="N2810" i="1" s="1"/>
  <c r="P2810" i="1"/>
  <c r="Q2810" i="1"/>
  <c r="L2811" i="1"/>
  <c r="X2825" i="1"/>
  <c r="A2826" i="1"/>
  <c r="K2825" i="1"/>
  <c r="AH2803" i="1" l="1"/>
  <c r="O2808" i="1"/>
  <c r="R2808" i="1" s="1"/>
  <c r="AC2810" i="1"/>
  <c r="AE2810" i="1" s="1"/>
  <c r="G2810" i="1"/>
  <c r="T2805" i="1"/>
  <c r="AF2805" i="1" s="1"/>
  <c r="S2806" i="1"/>
  <c r="M2811" i="1"/>
  <c r="N2811" i="1" s="1"/>
  <c r="P2811" i="1"/>
  <c r="Q2811" i="1"/>
  <c r="L2812" i="1"/>
  <c r="AB2831" i="1"/>
  <c r="C2826" i="1"/>
  <c r="Z2825" i="1"/>
  <c r="AA2825" i="1" s="1"/>
  <c r="AH2825" i="1" s="1"/>
  <c r="I2826" i="1"/>
  <c r="H2826" i="1" s="1"/>
  <c r="AJ2826" i="1"/>
  <c r="Y2825" i="1"/>
  <c r="A2827" i="1"/>
  <c r="X2826" i="1"/>
  <c r="K2826" i="1"/>
  <c r="F2809" i="1"/>
  <c r="O2809" i="1" s="1"/>
  <c r="R2809" i="1" s="1"/>
  <c r="J2809" i="1" l="1"/>
  <c r="K2827" i="1"/>
  <c r="A2828" i="1"/>
  <c r="X2827" i="1"/>
  <c r="AB2832" i="1"/>
  <c r="F2810" i="1"/>
  <c r="J2810" i="1" s="1"/>
  <c r="AC2811" i="1"/>
  <c r="AE2811" i="1" s="1"/>
  <c r="G2811" i="1"/>
  <c r="Z2826" i="1"/>
  <c r="AA2826" i="1" s="1"/>
  <c r="AH2826" i="1" s="1"/>
  <c r="AJ2827" i="1"/>
  <c r="Y2826" i="1"/>
  <c r="I2827" i="1"/>
  <c r="H2827" i="1" s="1"/>
  <c r="C2827" i="1"/>
  <c r="M2812" i="1"/>
  <c r="N2812" i="1" s="1"/>
  <c r="P2812" i="1"/>
  <c r="Q2812" i="1"/>
  <c r="L2813" i="1"/>
  <c r="T2806" i="1"/>
  <c r="AF2806" i="1" s="1"/>
  <c r="S2807" i="1"/>
  <c r="O2810" i="1" l="1"/>
  <c r="R2810" i="1" s="1"/>
  <c r="AC2812" i="1"/>
  <c r="AE2812" i="1" s="1"/>
  <c r="G2812" i="1"/>
  <c r="M2813" i="1"/>
  <c r="N2813" i="1" s="1"/>
  <c r="P2813" i="1"/>
  <c r="Q2813" i="1"/>
  <c r="L2814" i="1"/>
  <c r="X2828" i="1"/>
  <c r="K2828" i="1"/>
  <c r="A2829" i="1"/>
  <c r="AB2833" i="1"/>
  <c r="T2807" i="1"/>
  <c r="AF2807" i="1" s="1"/>
  <c r="S2808" i="1"/>
  <c r="F2811" i="1"/>
  <c r="J2811" i="1" s="1"/>
  <c r="Y2827" i="1"/>
  <c r="I2828" i="1"/>
  <c r="H2828" i="1" s="1"/>
  <c r="C2828" i="1"/>
  <c r="AJ2828" i="1"/>
  <c r="Z2827" i="1"/>
  <c r="AA2827" i="1" s="1"/>
  <c r="AH2827" i="1" s="1"/>
  <c r="O2811" i="1" l="1"/>
  <c r="R2811" i="1" s="1"/>
  <c r="T2808" i="1"/>
  <c r="AF2808" i="1" s="1"/>
  <c r="S2809" i="1"/>
  <c r="A2830" i="1"/>
  <c r="X2829" i="1"/>
  <c r="K2829" i="1"/>
  <c r="M2814" i="1"/>
  <c r="N2814" i="1" s="1"/>
  <c r="P2814" i="1"/>
  <c r="Q2814" i="1"/>
  <c r="L2815" i="1"/>
  <c r="AB2834" i="1"/>
  <c r="Z2828" i="1"/>
  <c r="AA2828" i="1" s="1"/>
  <c r="AH2828" i="1" s="1"/>
  <c r="I2829" i="1"/>
  <c r="H2829" i="1" s="1"/>
  <c r="C2829" i="1"/>
  <c r="AJ2829" i="1"/>
  <c r="Y2828" i="1"/>
  <c r="F2812" i="1"/>
  <c r="J2812" i="1" s="1"/>
  <c r="AC2813" i="1"/>
  <c r="AE2813" i="1" s="1"/>
  <c r="G2813" i="1"/>
  <c r="AC2814" i="1" l="1"/>
  <c r="AE2814" i="1" s="1"/>
  <c r="G2814" i="1"/>
  <c r="K2830" i="1"/>
  <c r="X2830" i="1"/>
  <c r="A2831" i="1"/>
  <c r="AB2835" i="1"/>
  <c r="O2812" i="1"/>
  <c r="R2812" i="1" s="1"/>
  <c r="M2815" i="1"/>
  <c r="N2815" i="1" s="1"/>
  <c r="P2815" i="1"/>
  <c r="Q2815" i="1"/>
  <c r="L2816" i="1"/>
  <c r="T2809" i="1"/>
  <c r="AF2809" i="1" s="1"/>
  <c r="S2810" i="1"/>
  <c r="F2813" i="1"/>
  <c r="J2813" i="1" s="1"/>
  <c r="I2830" i="1"/>
  <c r="H2830" i="1" s="1"/>
  <c r="Z2829" i="1"/>
  <c r="AA2829" i="1" s="1"/>
  <c r="AH2829" i="1" s="1"/>
  <c r="C2830" i="1"/>
  <c r="AJ2830" i="1"/>
  <c r="Y2829" i="1"/>
  <c r="O2813" i="1" l="1"/>
  <c r="R2813" i="1" s="1"/>
  <c r="AC2815" i="1"/>
  <c r="AE2815" i="1" s="1"/>
  <c r="G2815" i="1"/>
  <c r="AB2836" i="1"/>
  <c r="M2816" i="1"/>
  <c r="N2816" i="1" s="1"/>
  <c r="P2816" i="1"/>
  <c r="Q2816" i="1"/>
  <c r="L2817" i="1"/>
  <c r="A2832" i="1"/>
  <c r="X2831" i="1"/>
  <c r="K2831" i="1"/>
  <c r="F2814" i="1"/>
  <c r="J2814" i="1" s="1"/>
  <c r="Y2830" i="1"/>
  <c r="C2831" i="1"/>
  <c r="Z2830" i="1"/>
  <c r="AA2830" i="1" s="1"/>
  <c r="AH2830" i="1" s="1"/>
  <c r="I2831" i="1"/>
  <c r="H2831" i="1" s="1"/>
  <c r="AJ2831" i="1"/>
  <c r="T2810" i="1"/>
  <c r="AF2810" i="1" s="1"/>
  <c r="S2811" i="1"/>
  <c r="O2814" i="1" l="1"/>
  <c r="R2814" i="1" s="1"/>
  <c r="AC2816" i="1"/>
  <c r="AE2816" i="1" s="1"/>
  <c r="G2816" i="1"/>
  <c r="T2811" i="1"/>
  <c r="AF2811" i="1" s="1"/>
  <c r="S2812" i="1"/>
  <c r="M2817" i="1"/>
  <c r="N2817" i="1" s="1"/>
  <c r="P2817" i="1"/>
  <c r="Q2817" i="1"/>
  <c r="L2818" i="1"/>
  <c r="AB2837" i="1"/>
  <c r="Z2831" i="1"/>
  <c r="AA2831" i="1" s="1"/>
  <c r="AH2831" i="1" s="1"/>
  <c r="C2832" i="1"/>
  <c r="I2832" i="1"/>
  <c r="H2832" i="1" s="1"/>
  <c r="Y2831" i="1"/>
  <c r="AJ2832" i="1"/>
  <c r="F2815" i="1"/>
  <c r="O2815" i="1" s="1"/>
  <c r="R2815" i="1" s="1"/>
  <c r="K2832" i="1"/>
  <c r="A2833" i="1"/>
  <c r="X2832" i="1"/>
  <c r="J2815" i="1" l="1"/>
  <c r="X2833" i="1"/>
  <c r="A2834" i="1"/>
  <c r="K2833" i="1"/>
  <c r="T2812" i="1"/>
  <c r="AF2812" i="1" s="1"/>
  <c r="S2813" i="1"/>
  <c r="AB2838" i="1"/>
  <c r="AC2817" i="1"/>
  <c r="AE2817" i="1" s="1"/>
  <c r="G2817" i="1"/>
  <c r="F2816" i="1"/>
  <c r="O2816" i="1" s="1"/>
  <c r="R2816" i="1" s="1"/>
  <c r="Y2832" i="1"/>
  <c r="C2833" i="1"/>
  <c r="I2833" i="1"/>
  <c r="H2833" i="1" s="1"/>
  <c r="Z2832" i="1"/>
  <c r="AA2832" i="1" s="1"/>
  <c r="AH2832" i="1" s="1"/>
  <c r="AJ2833" i="1"/>
  <c r="M2818" i="1"/>
  <c r="N2818" i="1" s="1"/>
  <c r="P2818" i="1"/>
  <c r="Q2818" i="1"/>
  <c r="L2819" i="1"/>
  <c r="M2819" i="1" l="1"/>
  <c r="N2819" i="1" s="1"/>
  <c r="P2819" i="1"/>
  <c r="Q2819" i="1"/>
  <c r="L2820" i="1"/>
  <c r="F2817" i="1"/>
  <c r="O2817" i="1" s="1"/>
  <c r="R2817" i="1" s="1"/>
  <c r="AB2839" i="1"/>
  <c r="AC2818" i="1"/>
  <c r="AE2818" i="1" s="1"/>
  <c r="G2818" i="1"/>
  <c r="J2816" i="1"/>
  <c r="K2834" i="1"/>
  <c r="A2835" i="1"/>
  <c r="X2834" i="1"/>
  <c r="T2813" i="1"/>
  <c r="AF2813" i="1" s="1"/>
  <c r="S2814" i="1"/>
  <c r="C2834" i="1"/>
  <c r="Z2833" i="1"/>
  <c r="AA2833" i="1" s="1"/>
  <c r="AH2833" i="1" s="1"/>
  <c r="I2834" i="1"/>
  <c r="H2834" i="1" s="1"/>
  <c r="Y2833" i="1"/>
  <c r="AJ2834" i="1"/>
  <c r="J2817" i="1" l="1"/>
  <c r="X2835" i="1"/>
  <c r="K2835" i="1"/>
  <c r="A2836" i="1"/>
  <c r="T2814" i="1"/>
  <c r="AF2814" i="1" s="1"/>
  <c r="S2815" i="1"/>
  <c r="F2818" i="1"/>
  <c r="O2818" i="1" s="1"/>
  <c r="R2818" i="1" s="1"/>
  <c r="AC2819" i="1"/>
  <c r="AE2819" i="1" s="1"/>
  <c r="G2819" i="1"/>
  <c r="I2835" i="1"/>
  <c r="H2835" i="1" s="1"/>
  <c r="Y2834" i="1"/>
  <c r="C2835" i="1"/>
  <c r="Z2834" i="1"/>
  <c r="AA2834" i="1" s="1"/>
  <c r="AH2834" i="1" s="1"/>
  <c r="AJ2835" i="1"/>
  <c r="AB2840" i="1"/>
  <c r="M2820" i="1"/>
  <c r="N2820" i="1" s="1"/>
  <c r="P2820" i="1"/>
  <c r="Q2820" i="1"/>
  <c r="L2821" i="1"/>
  <c r="M2821" i="1" l="1"/>
  <c r="N2821" i="1" s="1"/>
  <c r="P2821" i="1"/>
  <c r="Q2821" i="1"/>
  <c r="L2822" i="1"/>
  <c r="F2819" i="1"/>
  <c r="J2819" i="1" s="1"/>
  <c r="J2818" i="1"/>
  <c r="X2836" i="1"/>
  <c r="K2836" i="1"/>
  <c r="A2837" i="1"/>
  <c r="AB2841" i="1"/>
  <c r="T2815" i="1"/>
  <c r="AF2815" i="1" s="1"/>
  <c r="S2816" i="1"/>
  <c r="Z2835" i="1"/>
  <c r="AA2835" i="1" s="1"/>
  <c r="AH2835" i="1" s="1"/>
  <c r="AJ2836" i="1"/>
  <c r="Y2835" i="1"/>
  <c r="I2836" i="1"/>
  <c r="H2836" i="1" s="1"/>
  <c r="C2836" i="1"/>
  <c r="AC2820" i="1"/>
  <c r="AE2820" i="1" s="1"/>
  <c r="G2820" i="1"/>
  <c r="F2820" i="1" l="1"/>
  <c r="O2820" i="1" s="1"/>
  <c r="R2820" i="1" s="1"/>
  <c r="T2816" i="1"/>
  <c r="AF2816" i="1" s="1"/>
  <c r="S2817" i="1"/>
  <c r="X2837" i="1"/>
  <c r="A2838" i="1"/>
  <c r="K2837" i="1"/>
  <c r="M2822" i="1"/>
  <c r="N2822" i="1" s="1"/>
  <c r="P2822" i="1"/>
  <c r="Q2822" i="1"/>
  <c r="L2823" i="1"/>
  <c r="O2819" i="1"/>
  <c r="R2819" i="1" s="1"/>
  <c r="Z2836" i="1"/>
  <c r="AJ2837" i="1"/>
  <c r="C2837" i="1"/>
  <c r="Y2836" i="1"/>
  <c r="I2837" i="1"/>
  <c r="H2837" i="1" s="1"/>
  <c r="AB2842" i="1"/>
  <c r="AC2821" i="1"/>
  <c r="AE2821" i="1" s="1"/>
  <c r="G2821" i="1"/>
  <c r="J2820" i="1" l="1"/>
  <c r="AC2822" i="1"/>
  <c r="AE2822" i="1" s="1"/>
  <c r="G2822" i="1"/>
  <c r="Y2837" i="1"/>
  <c r="AJ2838" i="1"/>
  <c r="I2838" i="1"/>
  <c r="H2838" i="1" s="1"/>
  <c r="Z2837" i="1"/>
  <c r="AA2837" i="1" s="1"/>
  <c r="AH2837" i="1" s="1"/>
  <c r="C2838" i="1"/>
  <c r="M2823" i="1"/>
  <c r="N2823" i="1" s="1"/>
  <c r="P2823" i="1"/>
  <c r="Q2823" i="1"/>
  <c r="L2824" i="1"/>
  <c r="F2821" i="1"/>
  <c r="J2821" i="1" s="1"/>
  <c r="T2817" i="1"/>
  <c r="AF2817" i="1" s="1"/>
  <c r="S2818" i="1"/>
  <c r="AB2843" i="1"/>
  <c r="X2838" i="1"/>
  <c r="A2839" i="1"/>
  <c r="K2838" i="1"/>
  <c r="T2818" i="1" l="1"/>
  <c r="AF2818" i="1" s="1"/>
  <c r="S2819" i="1"/>
  <c r="O2821" i="1"/>
  <c r="R2821" i="1" s="1"/>
  <c r="I2839" i="1"/>
  <c r="H2839" i="1" s="1"/>
  <c r="Y2838" i="1"/>
  <c r="C2839" i="1"/>
  <c r="Z2838" i="1"/>
  <c r="AA2838" i="1" s="1"/>
  <c r="AH2838" i="1" s="1"/>
  <c r="AJ2839" i="1"/>
  <c r="K2839" i="1"/>
  <c r="X2839" i="1"/>
  <c r="A2840" i="1"/>
  <c r="AB2844" i="1"/>
  <c r="F2822" i="1"/>
  <c r="J2822" i="1" s="1"/>
  <c r="AC2823" i="1"/>
  <c r="AE2823" i="1" s="1"/>
  <c r="G2823" i="1"/>
  <c r="M2824" i="1"/>
  <c r="N2824" i="1" s="1"/>
  <c r="P2824" i="1"/>
  <c r="Q2824" i="1"/>
  <c r="L2825" i="1"/>
  <c r="O2822" i="1" l="1"/>
  <c r="R2822" i="1" s="1"/>
  <c r="AB2845" i="1"/>
  <c r="AC2824" i="1"/>
  <c r="AE2824" i="1" s="1"/>
  <c r="G2824" i="1"/>
  <c r="X2840" i="1"/>
  <c r="K2840" i="1"/>
  <c r="A2841" i="1"/>
  <c r="T2819" i="1"/>
  <c r="AF2819" i="1" s="1"/>
  <c r="S2820" i="1"/>
  <c r="F2823" i="1"/>
  <c r="O2823" i="1" s="1"/>
  <c r="R2823" i="1" s="1"/>
  <c r="Z2839" i="1"/>
  <c r="AA2839" i="1" s="1"/>
  <c r="AH2839" i="1" s="1"/>
  <c r="C2840" i="1"/>
  <c r="Y2839" i="1"/>
  <c r="I2840" i="1"/>
  <c r="H2840" i="1" s="1"/>
  <c r="AJ2840" i="1"/>
  <c r="M2825" i="1"/>
  <c r="N2825" i="1" s="1"/>
  <c r="P2825" i="1"/>
  <c r="Q2825" i="1"/>
  <c r="L2826" i="1"/>
  <c r="J2823" i="1" l="1"/>
  <c r="M2826" i="1"/>
  <c r="N2826" i="1" s="1"/>
  <c r="P2826" i="1"/>
  <c r="Q2826" i="1"/>
  <c r="L2827" i="1"/>
  <c r="X2841" i="1"/>
  <c r="A2842" i="1"/>
  <c r="K2841" i="1"/>
  <c r="AB2846" i="1"/>
  <c r="T2820" i="1"/>
  <c r="AF2820" i="1" s="1"/>
  <c r="S2821" i="1"/>
  <c r="AC2825" i="1"/>
  <c r="AE2825" i="1" s="1"/>
  <c r="G2825" i="1"/>
  <c r="AJ2841" i="1"/>
  <c r="Z2840" i="1"/>
  <c r="AA2840" i="1" s="1"/>
  <c r="AH2840" i="1" s="1"/>
  <c r="I2841" i="1"/>
  <c r="H2841" i="1" s="1"/>
  <c r="Y2840" i="1"/>
  <c r="C2841" i="1"/>
  <c r="F2824" i="1"/>
  <c r="O2824" i="1" s="1"/>
  <c r="R2824" i="1" s="1"/>
  <c r="J2824" i="1" l="1"/>
  <c r="T2821" i="1"/>
  <c r="AF2821" i="1" s="1"/>
  <c r="S2822" i="1"/>
  <c r="AB2847" i="1"/>
  <c r="AJ2842" i="1"/>
  <c r="Y2841" i="1"/>
  <c r="Z2841" i="1"/>
  <c r="AA2841" i="1" s="1"/>
  <c r="AH2841" i="1" s="1"/>
  <c r="I2842" i="1"/>
  <c r="H2842" i="1" s="1"/>
  <c r="C2842" i="1"/>
  <c r="M2827" i="1"/>
  <c r="N2827" i="1" s="1"/>
  <c r="P2827" i="1"/>
  <c r="Q2827" i="1"/>
  <c r="L2828" i="1"/>
  <c r="F2825" i="1"/>
  <c r="O2825" i="1" s="1"/>
  <c r="R2825" i="1" s="1"/>
  <c r="K2842" i="1"/>
  <c r="X2842" i="1"/>
  <c r="A2843" i="1"/>
  <c r="AC2826" i="1"/>
  <c r="AE2826" i="1" s="1"/>
  <c r="G2826" i="1"/>
  <c r="J2825" i="1" l="1"/>
  <c r="X2843" i="1"/>
  <c r="K2843" i="1"/>
  <c r="A2844" i="1"/>
  <c r="M2828" i="1"/>
  <c r="N2828" i="1" s="1"/>
  <c r="P2828" i="1"/>
  <c r="Q2828" i="1"/>
  <c r="L2829" i="1"/>
  <c r="T2822" i="1"/>
  <c r="AF2822" i="1" s="1"/>
  <c r="S2823" i="1"/>
  <c r="F2826" i="1"/>
  <c r="J2826" i="1" s="1"/>
  <c r="Y2842" i="1"/>
  <c r="AJ2843" i="1"/>
  <c r="Z2842" i="1"/>
  <c r="AA2842" i="1" s="1"/>
  <c r="AH2842" i="1" s="1"/>
  <c r="I2843" i="1"/>
  <c r="H2843" i="1" s="1"/>
  <c r="C2843" i="1"/>
  <c r="AC2827" i="1"/>
  <c r="AE2827" i="1" s="1"/>
  <c r="G2827" i="1"/>
  <c r="AB2848" i="1"/>
  <c r="O2826" i="1" l="1"/>
  <c r="R2826" i="1" s="1"/>
  <c r="AB2849" i="1"/>
  <c r="M2829" i="1"/>
  <c r="N2829" i="1" s="1"/>
  <c r="P2829" i="1"/>
  <c r="Q2829" i="1"/>
  <c r="L2830" i="1"/>
  <c r="F2827" i="1"/>
  <c r="O2827" i="1" s="1"/>
  <c r="R2827" i="1" s="1"/>
  <c r="T2823" i="1"/>
  <c r="AF2823" i="1" s="1"/>
  <c r="S2824" i="1"/>
  <c r="X2844" i="1"/>
  <c r="K2844" i="1"/>
  <c r="A2845" i="1"/>
  <c r="AC2828" i="1"/>
  <c r="AE2828" i="1" s="1"/>
  <c r="G2828" i="1"/>
  <c r="Y2843" i="1"/>
  <c r="C2844" i="1"/>
  <c r="I2844" i="1"/>
  <c r="H2844" i="1" s="1"/>
  <c r="Z2843" i="1"/>
  <c r="AA2843" i="1" s="1"/>
  <c r="AH2843" i="1" s="1"/>
  <c r="AJ2844" i="1"/>
  <c r="AC2829" i="1" l="1"/>
  <c r="AE2829" i="1" s="1"/>
  <c r="G2829" i="1"/>
  <c r="T2824" i="1"/>
  <c r="AF2824" i="1" s="1"/>
  <c r="S2825" i="1"/>
  <c r="M2830" i="1"/>
  <c r="N2830" i="1" s="1"/>
  <c r="P2830" i="1"/>
  <c r="Q2830" i="1"/>
  <c r="L2831" i="1"/>
  <c r="F2828" i="1"/>
  <c r="O2828" i="1" s="1"/>
  <c r="R2828" i="1" s="1"/>
  <c r="X2845" i="1"/>
  <c r="A2846" i="1"/>
  <c r="K2845" i="1"/>
  <c r="J2827" i="1"/>
  <c r="AB2850" i="1"/>
  <c r="C2845" i="1"/>
  <c r="Y2844" i="1"/>
  <c r="I2845" i="1"/>
  <c r="H2845" i="1" s="1"/>
  <c r="Z2844" i="1"/>
  <c r="AA2844" i="1" s="1"/>
  <c r="AH2844" i="1" s="1"/>
  <c r="AJ2845" i="1"/>
  <c r="J2828" i="1" l="1"/>
  <c r="AC2830" i="1"/>
  <c r="AE2830" i="1" s="1"/>
  <c r="G2830" i="1"/>
  <c r="M2831" i="1"/>
  <c r="N2831" i="1" s="1"/>
  <c r="P2831" i="1"/>
  <c r="Q2831" i="1"/>
  <c r="L2832" i="1"/>
  <c r="T2825" i="1"/>
  <c r="AF2825" i="1" s="1"/>
  <c r="S2826" i="1"/>
  <c r="F2829" i="1"/>
  <c r="J2829" i="1" s="1"/>
  <c r="AB2851" i="1"/>
  <c r="K2846" i="1"/>
  <c r="X2846" i="1"/>
  <c r="A2847" i="1"/>
  <c r="Y2845" i="1"/>
  <c r="I2846" i="1"/>
  <c r="H2846" i="1" s="1"/>
  <c r="C2846" i="1"/>
  <c r="AJ2846" i="1"/>
  <c r="Z2845" i="1"/>
  <c r="AA2845" i="1" s="1"/>
  <c r="AH2845" i="1" s="1"/>
  <c r="O2829" i="1" l="1"/>
  <c r="R2829" i="1" s="1"/>
  <c r="M2832" i="1"/>
  <c r="N2832" i="1" s="1"/>
  <c r="P2832" i="1"/>
  <c r="Q2832" i="1"/>
  <c r="L2833" i="1"/>
  <c r="K2847" i="1"/>
  <c r="X2847" i="1"/>
  <c r="A2848" i="1"/>
  <c r="AB2852" i="1"/>
  <c r="F2830" i="1"/>
  <c r="O2830" i="1" s="1"/>
  <c r="R2830" i="1" s="1"/>
  <c r="Z2846" i="1"/>
  <c r="AA2846" i="1" s="1"/>
  <c r="AH2846" i="1" s="1"/>
  <c r="C2847" i="1"/>
  <c r="I2847" i="1"/>
  <c r="H2847" i="1" s="1"/>
  <c r="Y2846" i="1"/>
  <c r="AJ2847" i="1"/>
  <c r="T2826" i="1"/>
  <c r="AF2826" i="1" s="1"/>
  <c r="S2827" i="1"/>
  <c r="AC2831" i="1"/>
  <c r="AE2831" i="1" s="1"/>
  <c r="G2831" i="1"/>
  <c r="J2830" i="1" l="1"/>
  <c r="T2827" i="1"/>
  <c r="AF2827" i="1" s="1"/>
  <c r="S2828" i="1"/>
  <c r="F2831" i="1"/>
  <c r="O2831" i="1" s="1"/>
  <c r="R2831" i="1" s="1"/>
  <c r="K2848" i="1"/>
  <c r="X2848" i="1"/>
  <c r="A2849" i="1"/>
  <c r="AB2853" i="1"/>
  <c r="I2848" i="1"/>
  <c r="H2848" i="1" s="1"/>
  <c r="C2848" i="1"/>
  <c r="AJ2848" i="1"/>
  <c r="Z2847" i="1"/>
  <c r="AA2847" i="1" s="1"/>
  <c r="AH2847" i="1" s="1"/>
  <c r="Y2847" i="1"/>
  <c r="AC2832" i="1"/>
  <c r="AE2832" i="1" s="1"/>
  <c r="G2832" i="1"/>
  <c r="M2833" i="1"/>
  <c r="N2833" i="1" s="1"/>
  <c r="P2833" i="1"/>
  <c r="Q2833" i="1"/>
  <c r="L2834" i="1"/>
  <c r="J2831" i="1" l="1"/>
  <c r="AC2833" i="1"/>
  <c r="AE2833" i="1" s="1"/>
  <c r="G2833" i="1"/>
  <c r="X2849" i="1"/>
  <c r="K2849" i="1"/>
  <c r="A2850" i="1"/>
  <c r="M2834" i="1"/>
  <c r="N2834" i="1" s="1"/>
  <c r="P2834" i="1"/>
  <c r="Q2834" i="1"/>
  <c r="L2835" i="1"/>
  <c r="F2832" i="1"/>
  <c r="J2832" i="1" s="1"/>
  <c r="AB2854" i="1"/>
  <c r="AJ2849" i="1"/>
  <c r="Z2848" i="1"/>
  <c r="AA2848" i="1" s="1"/>
  <c r="AH2848" i="1" s="1"/>
  <c r="C2849" i="1"/>
  <c r="Y2848" i="1"/>
  <c r="I2849" i="1"/>
  <c r="H2849" i="1" s="1"/>
  <c r="T2828" i="1"/>
  <c r="AF2828" i="1" s="1"/>
  <c r="S2829" i="1"/>
  <c r="O2832" i="1" l="1"/>
  <c r="R2832" i="1" s="1"/>
  <c r="AC2834" i="1"/>
  <c r="AE2834" i="1" s="1"/>
  <c r="G2834" i="1"/>
  <c r="Z2849" i="1"/>
  <c r="AA2849" i="1" s="1"/>
  <c r="AH2849" i="1" s="1"/>
  <c r="I2850" i="1"/>
  <c r="H2850" i="1" s="1"/>
  <c r="Y2849" i="1"/>
  <c r="C2850" i="1"/>
  <c r="AJ2850" i="1"/>
  <c r="AB2855" i="1"/>
  <c r="M2835" i="1"/>
  <c r="N2835" i="1" s="1"/>
  <c r="P2835" i="1"/>
  <c r="Q2835" i="1"/>
  <c r="L2836" i="1"/>
  <c r="F2833" i="1"/>
  <c r="O2833" i="1" s="1"/>
  <c r="R2833" i="1" s="1"/>
  <c r="T2829" i="1"/>
  <c r="AF2829" i="1" s="1"/>
  <c r="S2830" i="1"/>
  <c r="X2850" i="1"/>
  <c r="K2850" i="1"/>
  <c r="A2851" i="1"/>
  <c r="Y2850" i="1" l="1"/>
  <c r="C2851" i="1"/>
  <c r="AJ2851" i="1"/>
  <c r="Z2850" i="1"/>
  <c r="AA2850" i="1" s="1"/>
  <c r="AH2850" i="1" s="1"/>
  <c r="I2851" i="1"/>
  <c r="H2851" i="1" s="1"/>
  <c r="J2833" i="1"/>
  <c r="F2834" i="1"/>
  <c r="J2834" i="1" s="1"/>
  <c r="AC2835" i="1"/>
  <c r="AE2835" i="1" s="1"/>
  <c r="G2835" i="1"/>
  <c r="T2830" i="1"/>
  <c r="AF2830" i="1" s="1"/>
  <c r="S2831" i="1"/>
  <c r="M2836" i="1"/>
  <c r="N2836" i="1" s="1"/>
  <c r="P2836" i="1"/>
  <c r="Q2836" i="1"/>
  <c r="L2837" i="1"/>
  <c r="K2851" i="1"/>
  <c r="X2851" i="1"/>
  <c r="A2852" i="1"/>
  <c r="AB2856" i="1"/>
  <c r="AC2836" i="1" l="1"/>
  <c r="AE2836" i="1" s="1"/>
  <c r="G2836" i="1"/>
  <c r="F2835" i="1"/>
  <c r="O2835" i="1" s="1"/>
  <c r="R2835" i="1" s="1"/>
  <c r="M2837" i="1"/>
  <c r="N2837" i="1" s="1"/>
  <c r="L2838" i="1"/>
  <c r="T2831" i="1"/>
  <c r="AF2831" i="1" s="1"/>
  <c r="S2832" i="1"/>
  <c r="X2852" i="1"/>
  <c r="K2852" i="1"/>
  <c r="A2853" i="1"/>
  <c r="Z2851" i="1"/>
  <c r="AA2851" i="1" s="1"/>
  <c r="AH2851" i="1" s="1"/>
  <c r="AJ2852" i="1"/>
  <c r="Y2851" i="1"/>
  <c r="I2852" i="1"/>
  <c r="H2852" i="1" s="1"/>
  <c r="C2852" i="1"/>
  <c r="O2834" i="1"/>
  <c r="R2834" i="1" s="1"/>
  <c r="AB2857" i="1"/>
  <c r="J2835" i="1" l="1"/>
  <c r="G2837" i="1"/>
  <c r="AC2837" i="1"/>
  <c r="AE2837" i="1" s="1"/>
  <c r="X2853" i="1"/>
  <c r="K2853" i="1"/>
  <c r="A2854" i="1"/>
  <c r="M2838" i="1"/>
  <c r="N2838" i="1" s="1"/>
  <c r="L2839" i="1"/>
  <c r="F2836" i="1"/>
  <c r="O2836" i="1" s="1"/>
  <c r="AB2858" i="1"/>
  <c r="C2853" i="1"/>
  <c r="Z2852" i="1"/>
  <c r="AA2852" i="1" s="1"/>
  <c r="AH2852" i="1" s="1"/>
  <c r="AJ2853" i="1"/>
  <c r="Y2852" i="1"/>
  <c r="I2853" i="1"/>
  <c r="H2853" i="1" s="1"/>
  <c r="T2832" i="1"/>
  <c r="AF2832" i="1" s="1"/>
  <c r="S2833" i="1"/>
  <c r="R2836" i="1" l="1"/>
  <c r="P2837" i="1"/>
  <c r="T2833" i="1"/>
  <c r="AF2833" i="1" s="1"/>
  <c r="S2834" i="1"/>
  <c r="AB2859" i="1"/>
  <c r="M2839" i="1"/>
  <c r="N2839" i="1" s="1"/>
  <c r="L2840" i="1"/>
  <c r="J2836" i="1"/>
  <c r="K2854" i="1"/>
  <c r="X2854" i="1"/>
  <c r="A2855" i="1"/>
  <c r="AC2838" i="1"/>
  <c r="AE2838" i="1" s="1"/>
  <c r="G2838" i="1"/>
  <c r="Z2853" i="1"/>
  <c r="AA2853" i="1" s="1"/>
  <c r="AH2853" i="1" s="1"/>
  <c r="AJ2854" i="1"/>
  <c r="I2854" i="1"/>
  <c r="H2854" i="1" s="1"/>
  <c r="Y2853" i="1"/>
  <c r="C2854" i="1"/>
  <c r="F2837" i="1"/>
  <c r="J2837" i="1" s="1"/>
  <c r="M2840" i="1" l="1"/>
  <c r="N2840" i="1" s="1"/>
  <c r="L2841" i="1"/>
  <c r="AB2860" i="1"/>
  <c r="T2834" i="1"/>
  <c r="AF2834" i="1" s="1"/>
  <c r="S2835" i="1"/>
  <c r="Z2854" i="1"/>
  <c r="AA2854" i="1" s="1"/>
  <c r="AH2854" i="1" s="1"/>
  <c r="C2855" i="1"/>
  <c r="AJ2855" i="1"/>
  <c r="Y2854" i="1"/>
  <c r="I2855" i="1"/>
  <c r="H2855" i="1" s="1"/>
  <c r="O2837" i="1"/>
  <c r="F2838" i="1"/>
  <c r="O2838" i="1" s="1"/>
  <c r="X2855" i="1"/>
  <c r="A2856" i="1"/>
  <c r="K2855" i="1"/>
  <c r="Q2837" i="1"/>
  <c r="Q2838" i="1" s="1"/>
  <c r="Q2839" i="1" s="1"/>
  <c r="Q2840" i="1" s="1"/>
  <c r="P2838" i="1"/>
  <c r="P2839" i="1" s="1"/>
  <c r="P2840" i="1" s="1"/>
  <c r="AC2839" i="1"/>
  <c r="AE2839" i="1" s="1"/>
  <c r="G2839" i="1"/>
  <c r="R2838" i="1" l="1"/>
  <c r="J2838" i="1"/>
  <c r="R2837" i="1"/>
  <c r="F2839" i="1"/>
  <c r="O2839" i="1" s="1"/>
  <c r="R2839" i="1" s="1"/>
  <c r="X2856" i="1"/>
  <c r="A2857" i="1"/>
  <c r="K2856" i="1"/>
  <c r="AC2840" i="1"/>
  <c r="AE2840" i="1" s="1"/>
  <c r="G2840" i="1"/>
  <c r="AB2861" i="1"/>
  <c r="I2856" i="1"/>
  <c r="H2856" i="1" s="1"/>
  <c r="Y2855" i="1"/>
  <c r="C2856" i="1"/>
  <c r="Z2855" i="1"/>
  <c r="AA2855" i="1" s="1"/>
  <c r="AH2855" i="1" s="1"/>
  <c r="AJ2856" i="1"/>
  <c r="T2835" i="1"/>
  <c r="AF2835" i="1" s="1"/>
  <c r="S2836" i="1"/>
  <c r="M2841" i="1"/>
  <c r="N2841" i="1" s="1"/>
  <c r="P2841" i="1"/>
  <c r="Q2841" i="1"/>
  <c r="L2842" i="1"/>
  <c r="AB2862" i="1" l="1"/>
  <c r="A2858" i="1"/>
  <c r="X2857" i="1"/>
  <c r="K2857" i="1"/>
  <c r="F2840" i="1"/>
  <c r="O2840" i="1" s="1"/>
  <c r="R2840" i="1" s="1"/>
  <c r="Z2856" i="1"/>
  <c r="AA2856" i="1" s="1"/>
  <c r="AH2856" i="1" s="1"/>
  <c r="AJ2857" i="1"/>
  <c r="Y2856" i="1"/>
  <c r="C2857" i="1"/>
  <c r="I2857" i="1"/>
  <c r="H2857" i="1" s="1"/>
  <c r="AC2841" i="1"/>
  <c r="AE2841" i="1" s="1"/>
  <c r="G2841" i="1"/>
  <c r="M2842" i="1"/>
  <c r="N2842" i="1" s="1"/>
  <c r="P2842" i="1"/>
  <c r="Q2842" i="1"/>
  <c r="L2843" i="1"/>
  <c r="J2839" i="1"/>
  <c r="T2836" i="1"/>
  <c r="S2837" i="1"/>
  <c r="J2840" i="1" l="1"/>
  <c r="M2843" i="1"/>
  <c r="N2843" i="1" s="1"/>
  <c r="P2843" i="1"/>
  <c r="Q2843" i="1"/>
  <c r="L2844" i="1"/>
  <c r="F2841" i="1"/>
  <c r="J2841" i="1" s="1"/>
  <c r="T2837" i="1"/>
  <c r="AF2837" i="1" s="1"/>
  <c r="S2838" i="1"/>
  <c r="Y2857" i="1"/>
  <c r="I2858" i="1"/>
  <c r="H2858" i="1" s="1"/>
  <c r="C2858" i="1"/>
  <c r="AJ2858" i="1"/>
  <c r="Z2857" i="1"/>
  <c r="AA2857" i="1" s="1"/>
  <c r="AH2857" i="1" s="1"/>
  <c r="AB2863" i="1"/>
  <c r="AF2836" i="1"/>
  <c r="AA2836" i="1"/>
  <c r="A2859" i="1"/>
  <c r="X2858" i="1"/>
  <c r="K2858" i="1"/>
  <c r="AC2842" i="1"/>
  <c r="AE2842" i="1" s="1"/>
  <c r="G2842" i="1"/>
  <c r="AH2836" i="1" l="1"/>
  <c r="T2838" i="1"/>
  <c r="AF2838" i="1" s="1"/>
  <c r="S2839" i="1"/>
  <c r="O2841" i="1"/>
  <c r="R2841" i="1" s="1"/>
  <c r="AC2843" i="1"/>
  <c r="AE2843" i="1" s="1"/>
  <c r="G2843" i="1"/>
  <c r="AJ2859" i="1"/>
  <c r="I2859" i="1"/>
  <c r="H2859" i="1" s="1"/>
  <c r="Y2858" i="1"/>
  <c r="Z2858" i="1"/>
  <c r="AA2858" i="1" s="1"/>
  <c r="AH2858" i="1" s="1"/>
  <c r="C2859" i="1"/>
  <c r="F2842" i="1"/>
  <c r="J2842" i="1" s="1"/>
  <c r="AB2864" i="1"/>
  <c r="M2844" i="1"/>
  <c r="N2844" i="1" s="1"/>
  <c r="P2844" i="1"/>
  <c r="Q2844" i="1"/>
  <c r="L2845" i="1"/>
  <c r="A2860" i="1"/>
  <c r="X2859" i="1"/>
  <c r="K2859" i="1"/>
  <c r="O2842" i="1" l="1"/>
  <c r="R2842" i="1" s="1"/>
  <c r="AC2844" i="1"/>
  <c r="AE2844" i="1" s="1"/>
  <c r="G2844" i="1"/>
  <c r="T2839" i="1"/>
  <c r="AF2839" i="1" s="1"/>
  <c r="S2840" i="1"/>
  <c r="AJ2860" i="1"/>
  <c r="Z2859" i="1"/>
  <c r="AA2859" i="1" s="1"/>
  <c r="AH2859" i="1" s="1"/>
  <c r="C2860" i="1"/>
  <c r="Y2859" i="1"/>
  <c r="I2860" i="1"/>
  <c r="H2860" i="1" s="1"/>
  <c r="M2845" i="1"/>
  <c r="N2845" i="1" s="1"/>
  <c r="P2845" i="1"/>
  <c r="Q2845" i="1"/>
  <c r="L2846" i="1"/>
  <c r="AB2865" i="1"/>
  <c r="F2843" i="1"/>
  <c r="J2843" i="1" s="1"/>
  <c r="A2861" i="1"/>
  <c r="K2860" i="1"/>
  <c r="X2860" i="1"/>
  <c r="O2843" i="1" l="1"/>
  <c r="R2843" i="1" s="1"/>
  <c r="Z2860" i="1"/>
  <c r="AA2860" i="1" s="1"/>
  <c r="AH2860" i="1" s="1"/>
  <c r="C2861" i="1"/>
  <c r="I2861" i="1"/>
  <c r="H2861" i="1" s="1"/>
  <c r="Y2860" i="1"/>
  <c r="AJ2861" i="1"/>
  <c r="AB2866" i="1"/>
  <c r="T2840" i="1"/>
  <c r="AF2840" i="1" s="1"/>
  <c r="S2841" i="1"/>
  <c r="AC2845" i="1"/>
  <c r="AE2845" i="1" s="1"/>
  <c r="G2845" i="1"/>
  <c r="F2844" i="1"/>
  <c r="J2844" i="1" s="1"/>
  <c r="M2846" i="1"/>
  <c r="N2846" i="1" s="1"/>
  <c r="P2846" i="1"/>
  <c r="Q2846" i="1"/>
  <c r="L2847" i="1"/>
  <c r="A2862" i="1"/>
  <c r="K2861" i="1"/>
  <c r="X2861" i="1"/>
  <c r="O2844" i="1" l="1"/>
  <c r="R2844" i="1" s="1"/>
  <c r="C2862" i="1"/>
  <c r="Z2861" i="1"/>
  <c r="AA2861" i="1" s="1"/>
  <c r="AH2861" i="1" s="1"/>
  <c r="I2862" i="1"/>
  <c r="H2862" i="1" s="1"/>
  <c r="Y2861" i="1"/>
  <c r="AJ2862" i="1"/>
  <c r="M2847" i="1"/>
  <c r="N2847" i="1" s="1"/>
  <c r="P2847" i="1"/>
  <c r="Q2847" i="1"/>
  <c r="L2848" i="1"/>
  <c r="A2863" i="1"/>
  <c r="K2862" i="1"/>
  <c r="X2862" i="1"/>
  <c r="T2841" i="1"/>
  <c r="AF2841" i="1" s="1"/>
  <c r="S2842" i="1"/>
  <c r="AB2867" i="1"/>
  <c r="AC2846" i="1"/>
  <c r="AE2846" i="1" s="1"/>
  <c r="G2846" i="1"/>
  <c r="F2845" i="1"/>
  <c r="O2845" i="1" s="1"/>
  <c r="R2845" i="1" s="1"/>
  <c r="F2846" i="1" l="1"/>
  <c r="J2846" i="1" s="1"/>
  <c r="AB2868" i="1"/>
  <c r="Z2862" i="1"/>
  <c r="AA2862" i="1" s="1"/>
  <c r="AH2862" i="1" s="1"/>
  <c r="C2863" i="1"/>
  <c r="Y2862" i="1"/>
  <c r="I2863" i="1"/>
  <c r="H2863" i="1" s="1"/>
  <c r="AJ2863" i="1"/>
  <c r="AC2847" i="1"/>
  <c r="AE2847" i="1" s="1"/>
  <c r="G2847" i="1"/>
  <c r="J2845" i="1"/>
  <c r="M2848" i="1"/>
  <c r="N2848" i="1" s="1"/>
  <c r="P2848" i="1"/>
  <c r="Q2848" i="1"/>
  <c r="L2849" i="1"/>
  <c r="T2842" i="1"/>
  <c r="AF2842" i="1" s="1"/>
  <c r="S2843" i="1"/>
  <c r="A2864" i="1"/>
  <c r="K2863" i="1"/>
  <c r="X2863" i="1"/>
  <c r="O2846" i="1" l="1"/>
  <c r="R2846" i="1" s="1"/>
  <c r="A2865" i="1"/>
  <c r="X2864" i="1"/>
  <c r="K2864" i="1"/>
  <c r="M2849" i="1"/>
  <c r="N2849" i="1" s="1"/>
  <c r="P2849" i="1"/>
  <c r="Q2849" i="1"/>
  <c r="L2850" i="1"/>
  <c r="AB2869" i="1"/>
  <c r="I2864" i="1"/>
  <c r="H2864" i="1" s="1"/>
  <c r="Y2863" i="1"/>
  <c r="C2864" i="1"/>
  <c r="AJ2864" i="1"/>
  <c r="Z2863" i="1"/>
  <c r="AA2863" i="1" s="1"/>
  <c r="AH2863" i="1" s="1"/>
  <c r="T2843" i="1"/>
  <c r="AF2843" i="1" s="1"/>
  <c r="S2844" i="1"/>
  <c r="F2847" i="1"/>
  <c r="O2847" i="1" s="1"/>
  <c r="R2847" i="1" s="1"/>
  <c r="AC2848" i="1"/>
  <c r="AE2848" i="1" s="1"/>
  <c r="G2848" i="1"/>
  <c r="J2847" i="1" l="1"/>
  <c r="F2848" i="1"/>
  <c r="O2848" i="1" s="1"/>
  <c r="R2848" i="1" s="1"/>
  <c r="T2844" i="1"/>
  <c r="AF2844" i="1" s="1"/>
  <c r="S2845" i="1"/>
  <c r="Y2864" i="1"/>
  <c r="AJ2865" i="1"/>
  <c r="Z2864" i="1"/>
  <c r="C2865" i="1"/>
  <c r="I2865" i="1"/>
  <c r="H2865" i="1" s="1"/>
  <c r="A2866" i="1"/>
  <c r="K2865" i="1"/>
  <c r="X2865" i="1"/>
  <c r="AC2849" i="1"/>
  <c r="AE2849" i="1" s="1"/>
  <c r="G2849" i="1"/>
  <c r="AB2870" i="1"/>
  <c r="M2850" i="1"/>
  <c r="N2850" i="1" s="1"/>
  <c r="P2850" i="1"/>
  <c r="Q2850" i="1"/>
  <c r="L2851" i="1"/>
  <c r="J2848" i="1" l="1"/>
  <c r="F2849" i="1"/>
  <c r="J2849" i="1" s="1"/>
  <c r="X2866" i="1"/>
  <c r="K2866" i="1"/>
  <c r="A2867" i="1"/>
  <c r="T2845" i="1"/>
  <c r="AF2845" i="1" s="1"/>
  <c r="S2846" i="1"/>
  <c r="AC2850" i="1"/>
  <c r="AE2850" i="1" s="1"/>
  <c r="G2850" i="1"/>
  <c r="M2851" i="1"/>
  <c r="N2851" i="1" s="1"/>
  <c r="P2851" i="1"/>
  <c r="Q2851" i="1"/>
  <c r="L2852" i="1"/>
  <c r="C2866" i="1"/>
  <c r="I2866" i="1"/>
  <c r="H2866" i="1" s="1"/>
  <c r="Z2865" i="1"/>
  <c r="AA2865" i="1" s="1"/>
  <c r="AH2865" i="1" s="1"/>
  <c r="AJ2866" i="1"/>
  <c r="Y2865" i="1"/>
  <c r="AB2871" i="1"/>
  <c r="O2849" i="1" l="1"/>
  <c r="R2849" i="1" s="1"/>
  <c r="M2852" i="1"/>
  <c r="N2852" i="1" s="1"/>
  <c r="P2852" i="1"/>
  <c r="Q2852" i="1"/>
  <c r="L2853" i="1"/>
  <c r="F2850" i="1"/>
  <c r="J2850" i="1" s="1"/>
  <c r="Z2866" i="1"/>
  <c r="AA2866" i="1" s="1"/>
  <c r="AH2866" i="1" s="1"/>
  <c r="AJ2867" i="1"/>
  <c r="I2867" i="1"/>
  <c r="H2867" i="1" s="1"/>
  <c r="C2867" i="1"/>
  <c r="Y2866" i="1"/>
  <c r="AB2872" i="1"/>
  <c r="T2846" i="1"/>
  <c r="AF2846" i="1" s="1"/>
  <c r="S2847" i="1"/>
  <c r="K2867" i="1"/>
  <c r="X2867" i="1"/>
  <c r="A2868" i="1"/>
  <c r="AC2851" i="1"/>
  <c r="AE2851" i="1" s="1"/>
  <c r="G2851" i="1"/>
  <c r="F2851" i="1" l="1"/>
  <c r="J2851" i="1" s="1"/>
  <c r="Z2867" i="1"/>
  <c r="AA2867" i="1" s="1"/>
  <c r="AH2867" i="1" s="1"/>
  <c r="I2868" i="1"/>
  <c r="H2868" i="1" s="1"/>
  <c r="C2868" i="1"/>
  <c r="Y2867" i="1"/>
  <c r="AJ2868" i="1"/>
  <c r="AB2873" i="1"/>
  <c r="M2853" i="1"/>
  <c r="N2853" i="1" s="1"/>
  <c r="P2853" i="1"/>
  <c r="Q2853" i="1"/>
  <c r="L2854" i="1"/>
  <c r="O2850" i="1"/>
  <c r="R2850" i="1" s="1"/>
  <c r="X2868" i="1"/>
  <c r="A2869" i="1"/>
  <c r="K2868" i="1"/>
  <c r="T2847" i="1"/>
  <c r="AF2847" i="1" s="1"/>
  <c r="S2848" i="1"/>
  <c r="AC2852" i="1"/>
  <c r="AE2852" i="1" s="1"/>
  <c r="G2852" i="1"/>
  <c r="F2852" i="1" l="1"/>
  <c r="J2852" i="1" s="1"/>
  <c r="M2854" i="1"/>
  <c r="N2854" i="1" s="1"/>
  <c r="P2854" i="1"/>
  <c r="Q2854" i="1"/>
  <c r="L2855" i="1"/>
  <c r="AB2874" i="1"/>
  <c r="O2851" i="1"/>
  <c r="R2851" i="1" s="1"/>
  <c r="A2870" i="1"/>
  <c r="X2869" i="1"/>
  <c r="K2869" i="1"/>
  <c r="T2848" i="1"/>
  <c r="AF2848" i="1" s="1"/>
  <c r="S2849" i="1"/>
  <c r="Y2868" i="1"/>
  <c r="AJ2869" i="1"/>
  <c r="Z2868" i="1"/>
  <c r="AA2868" i="1" s="1"/>
  <c r="AH2868" i="1" s="1"/>
  <c r="I2869" i="1"/>
  <c r="H2869" i="1" s="1"/>
  <c r="C2869" i="1"/>
  <c r="AC2853" i="1"/>
  <c r="AE2853" i="1" s="1"/>
  <c r="G2853" i="1"/>
  <c r="O2852" i="1" l="1"/>
  <c r="R2852" i="1" s="1"/>
  <c r="I2870" i="1"/>
  <c r="H2870" i="1" s="1"/>
  <c r="Z2869" i="1"/>
  <c r="AA2869" i="1" s="1"/>
  <c r="AH2869" i="1" s="1"/>
  <c r="C2870" i="1"/>
  <c r="AJ2870" i="1"/>
  <c r="Y2869" i="1"/>
  <c r="T2849" i="1"/>
  <c r="AF2849" i="1" s="1"/>
  <c r="S2850" i="1"/>
  <c r="M2855" i="1"/>
  <c r="N2855" i="1" s="1"/>
  <c r="P2855" i="1"/>
  <c r="Q2855" i="1"/>
  <c r="L2856" i="1"/>
  <c r="K2870" i="1"/>
  <c r="X2870" i="1"/>
  <c r="A2871" i="1"/>
  <c r="AB2875" i="1"/>
  <c r="F2853" i="1"/>
  <c r="J2853" i="1" s="1"/>
  <c r="AC2854" i="1"/>
  <c r="AE2854" i="1" s="1"/>
  <c r="G2854" i="1"/>
  <c r="O2853" i="1" l="1"/>
  <c r="R2853" i="1" s="1"/>
  <c r="AC2855" i="1"/>
  <c r="AE2855" i="1" s="1"/>
  <c r="G2855" i="1"/>
  <c r="F2854" i="1"/>
  <c r="O2854" i="1" s="1"/>
  <c r="R2854" i="1" s="1"/>
  <c r="A2872" i="1"/>
  <c r="X2871" i="1"/>
  <c r="K2871" i="1"/>
  <c r="M2856" i="1"/>
  <c r="N2856" i="1" s="1"/>
  <c r="P2856" i="1"/>
  <c r="Q2856" i="1"/>
  <c r="L2857" i="1"/>
  <c r="T2850" i="1"/>
  <c r="AF2850" i="1" s="1"/>
  <c r="S2851" i="1"/>
  <c r="AB2876" i="1"/>
  <c r="Z2870" i="1"/>
  <c r="AA2870" i="1" s="1"/>
  <c r="AH2870" i="1" s="1"/>
  <c r="I2871" i="1"/>
  <c r="H2871" i="1" s="1"/>
  <c r="Y2870" i="1"/>
  <c r="AJ2871" i="1"/>
  <c r="C2871" i="1"/>
  <c r="M2857" i="1" l="1"/>
  <c r="N2857" i="1" s="1"/>
  <c r="P2857" i="1"/>
  <c r="Q2857" i="1"/>
  <c r="L2858" i="1"/>
  <c r="AB2877" i="1"/>
  <c r="J2854" i="1"/>
  <c r="T2851" i="1"/>
  <c r="AF2851" i="1" s="1"/>
  <c r="S2852" i="1"/>
  <c r="C2872" i="1"/>
  <c r="Y2871" i="1"/>
  <c r="I2872" i="1"/>
  <c r="H2872" i="1" s="1"/>
  <c r="AJ2872" i="1"/>
  <c r="Z2871" i="1"/>
  <c r="AA2871" i="1" s="1"/>
  <c r="AH2871" i="1" s="1"/>
  <c r="F2855" i="1"/>
  <c r="O2855" i="1" s="1"/>
  <c r="R2855" i="1" s="1"/>
  <c r="AC2856" i="1"/>
  <c r="AE2856" i="1" s="1"/>
  <c r="G2856" i="1"/>
  <c r="A2873" i="1"/>
  <c r="K2872" i="1"/>
  <c r="X2872" i="1"/>
  <c r="Y2872" i="1" l="1"/>
  <c r="AJ2873" i="1"/>
  <c r="I2873" i="1"/>
  <c r="H2873" i="1" s="1"/>
  <c r="Z2872" i="1"/>
  <c r="AA2872" i="1" s="1"/>
  <c r="AH2872" i="1" s="1"/>
  <c r="C2873" i="1"/>
  <c r="F2856" i="1"/>
  <c r="O2856" i="1" s="1"/>
  <c r="R2856" i="1" s="1"/>
  <c r="AC2857" i="1"/>
  <c r="AE2857" i="1" s="1"/>
  <c r="G2857" i="1"/>
  <c r="M2858" i="1"/>
  <c r="N2858" i="1" s="1"/>
  <c r="P2858" i="1"/>
  <c r="Q2858" i="1"/>
  <c r="L2859" i="1"/>
  <c r="J2855" i="1"/>
  <c r="A2874" i="1"/>
  <c r="K2873" i="1"/>
  <c r="X2873" i="1"/>
  <c r="T2852" i="1"/>
  <c r="AF2852" i="1" s="1"/>
  <c r="S2853" i="1"/>
  <c r="AB2878" i="1"/>
  <c r="AJ2874" i="1" l="1"/>
  <c r="Z2873" i="1"/>
  <c r="AA2873" i="1" s="1"/>
  <c r="AH2873" i="1" s="1"/>
  <c r="C2874" i="1"/>
  <c r="Y2873" i="1"/>
  <c r="I2874" i="1"/>
  <c r="H2874" i="1" s="1"/>
  <c r="M2859" i="1"/>
  <c r="N2859" i="1" s="1"/>
  <c r="P2859" i="1"/>
  <c r="Q2859" i="1"/>
  <c r="L2860" i="1"/>
  <c r="T2853" i="1"/>
  <c r="AF2853" i="1" s="1"/>
  <c r="S2854" i="1"/>
  <c r="K2874" i="1"/>
  <c r="X2874" i="1"/>
  <c r="A2875" i="1"/>
  <c r="AB2879" i="1"/>
  <c r="F2857" i="1"/>
  <c r="O2857" i="1" s="1"/>
  <c r="R2857" i="1" s="1"/>
  <c r="J2856" i="1"/>
  <c r="AC2858" i="1"/>
  <c r="AE2858" i="1" s="1"/>
  <c r="G2858" i="1"/>
  <c r="J2857" i="1" l="1"/>
  <c r="X2875" i="1"/>
  <c r="A2876" i="1"/>
  <c r="K2875" i="1"/>
  <c r="T2854" i="1"/>
  <c r="AF2854" i="1" s="1"/>
  <c r="S2855" i="1"/>
  <c r="AC2859" i="1"/>
  <c r="AE2859" i="1" s="1"/>
  <c r="G2859" i="1"/>
  <c r="Z2874" i="1"/>
  <c r="AA2874" i="1" s="1"/>
  <c r="AH2874" i="1" s="1"/>
  <c r="C2875" i="1"/>
  <c r="Y2874" i="1"/>
  <c r="I2875" i="1"/>
  <c r="H2875" i="1" s="1"/>
  <c r="AJ2875" i="1"/>
  <c r="M2860" i="1"/>
  <c r="N2860" i="1" s="1"/>
  <c r="P2860" i="1"/>
  <c r="Q2860" i="1"/>
  <c r="L2861" i="1"/>
  <c r="F2858" i="1"/>
  <c r="O2858" i="1" s="1"/>
  <c r="R2858" i="1" s="1"/>
  <c r="AB2880" i="1"/>
  <c r="AC2860" i="1" l="1"/>
  <c r="AE2860" i="1" s="1"/>
  <c r="G2860" i="1"/>
  <c r="M2861" i="1"/>
  <c r="N2861" i="1" s="1"/>
  <c r="P2861" i="1"/>
  <c r="Q2861" i="1"/>
  <c r="L2862" i="1"/>
  <c r="J2858" i="1"/>
  <c r="T2855" i="1"/>
  <c r="AF2855" i="1" s="1"/>
  <c r="S2856" i="1"/>
  <c r="A2877" i="1"/>
  <c r="K2876" i="1"/>
  <c r="X2876" i="1"/>
  <c r="AB2881" i="1"/>
  <c r="F2859" i="1"/>
  <c r="J2859" i="1" s="1"/>
  <c r="Y2875" i="1"/>
  <c r="AJ2876" i="1"/>
  <c r="C2876" i="1"/>
  <c r="Z2875" i="1"/>
  <c r="AA2875" i="1" s="1"/>
  <c r="AH2875" i="1" s="1"/>
  <c r="I2876" i="1"/>
  <c r="H2876" i="1" s="1"/>
  <c r="O2859" i="1" l="1"/>
  <c r="R2859" i="1" s="1"/>
  <c r="AJ2877" i="1"/>
  <c r="Y2876" i="1"/>
  <c r="Z2876" i="1"/>
  <c r="AA2876" i="1" s="1"/>
  <c r="AH2876" i="1" s="1"/>
  <c r="C2877" i="1"/>
  <c r="I2877" i="1"/>
  <c r="H2877" i="1" s="1"/>
  <c r="M2862" i="1"/>
  <c r="N2862" i="1" s="1"/>
  <c r="P2862" i="1"/>
  <c r="Q2862" i="1"/>
  <c r="L2863" i="1"/>
  <c r="T2856" i="1"/>
  <c r="AF2856" i="1" s="1"/>
  <c r="S2857" i="1"/>
  <c r="A2878" i="1"/>
  <c r="K2877" i="1"/>
  <c r="X2877" i="1"/>
  <c r="AB2882" i="1"/>
  <c r="F2860" i="1"/>
  <c r="O2860" i="1" s="1"/>
  <c r="R2860" i="1" s="1"/>
  <c r="AC2861" i="1"/>
  <c r="AE2861" i="1" s="1"/>
  <c r="G2861" i="1"/>
  <c r="J2860" i="1" l="1"/>
  <c r="AC2862" i="1"/>
  <c r="AE2862" i="1" s="1"/>
  <c r="G2862" i="1"/>
  <c r="AB2883" i="1"/>
  <c r="A2879" i="1"/>
  <c r="K2878" i="1"/>
  <c r="X2878" i="1"/>
  <c r="M2863" i="1"/>
  <c r="N2863" i="1" s="1"/>
  <c r="P2863" i="1"/>
  <c r="Q2863" i="1"/>
  <c r="L2864" i="1"/>
  <c r="Z2877" i="1"/>
  <c r="AA2877" i="1" s="1"/>
  <c r="AH2877" i="1" s="1"/>
  <c r="C2878" i="1"/>
  <c r="I2878" i="1"/>
  <c r="H2878" i="1" s="1"/>
  <c r="Y2877" i="1"/>
  <c r="AJ2878" i="1"/>
  <c r="F2861" i="1"/>
  <c r="J2861" i="1" s="1"/>
  <c r="T2857" i="1"/>
  <c r="AF2857" i="1" s="1"/>
  <c r="S2858" i="1"/>
  <c r="O2861" i="1" l="1"/>
  <c r="R2861" i="1" s="1"/>
  <c r="T2858" i="1"/>
  <c r="AF2858" i="1" s="1"/>
  <c r="S2859" i="1"/>
  <c r="AC2863" i="1"/>
  <c r="AE2863" i="1" s="1"/>
  <c r="G2863" i="1"/>
  <c r="K2879" i="1"/>
  <c r="A2880" i="1"/>
  <c r="X2879" i="1"/>
  <c r="F2862" i="1"/>
  <c r="O2862" i="1" s="1"/>
  <c r="R2862" i="1" s="1"/>
  <c r="M2864" i="1"/>
  <c r="N2864" i="1" s="1"/>
  <c r="P2864" i="1"/>
  <c r="Q2864" i="1"/>
  <c r="L2865" i="1"/>
  <c r="Y2878" i="1"/>
  <c r="C2879" i="1"/>
  <c r="Z2878" i="1"/>
  <c r="AA2878" i="1" s="1"/>
  <c r="AH2878" i="1" s="1"/>
  <c r="I2879" i="1"/>
  <c r="H2879" i="1" s="1"/>
  <c r="AJ2879" i="1"/>
  <c r="AB2884" i="1"/>
  <c r="J2862" i="1" l="1"/>
  <c r="X2880" i="1"/>
  <c r="A2881" i="1"/>
  <c r="K2880" i="1"/>
  <c r="T2859" i="1"/>
  <c r="AF2859" i="1" s="1"/>
  <c r="S2860" i="1"/>
  <c r="AC2864" i="1"/>
  <c r="AE2864" i="1" s="1"/>
  <c r="G2864" i="1"/>
  <c r="F2863" i="1"/>
  <c r="J2863" i="1" s="1"/>
  <c r="AB2885" i="1"/>
  <c r="M2865" i="1"/>
  <c r="N2865" i="1" s="1"/>
  <c r="L2866" i="1"/>
  <c r="I2880" i="1"/>
  <c r="H2880" i="1" s="1"/>
  <c r="Z2879" i="1"/>
  <c r="AA2879" i="1" s="1"/>
  <c r="AH2879" i="1" s="1"/>
  <c r="C2880" i="1"/>
  <c r="AJ2880" i="1"/>
  <c r="Y2879" i="1"/>
  <c r="AB2886" i="1" l="1"/>
  <c r="F2864" i="1"/>
  <c r="O2864" i="1" s="1"/>
  <c r="T2860" i="1"/>
  <c r="AF2860" i="1" s="1"/>
  <c r="S2861" i="1"/>
  <c r="I2881" i="1"/>
  <c r="H2881" i="1" s="1"/>
  <c r="Y2880" i="1"/>
  <c r="C2881" i="1"/>
  <c r="Z2880" i="1"/>
  <c r="AA2880" i="1" s="1"/>
  <c r="AH2880" i="1" s="1"/>
  <c r="AJ2881" i="1"/>
  <c r="AC2865" i="1"/>
  <c r="AE2865" i="1" s="1"/>
  <c r="G2865" i="1"/>
  <c r="O2863" i="1"/>
  <c r="R2863" i="1" s="1"/>
  <c r="M2866" i="1"/>
  <c r="N2866" i="1" s="1"/>
  <c r="L2867" i="1"/>
  <c r="A2882" i="1"/>
  <c r="X2881" i="1"/>
  <c r="K2881" i="1"/>
  <c r="J2864" i="1" l="1"/>
  <c r="R2864" i="1"/>
  <c r="P2865" i="1"/>
  <c r="M2867" i="1"/>
  <c r="N2867" i="1" s="1"/>
  <c r="L2868" i="1"/>
  <c r="F2865" i="1"/>
  <c r="O2865" i="1" s="1"/>
  <c r="AB2887" i="1"/>
  <c r="A2883" i="1"/>
  <c r="X2882" i="1"/>
  <c r="K2882" i="1"/>
  <c r="Z2881" i="1"/>
  <c r="AA2881" i="1" s="1"/>
  <c r="AH2881" i="1" s="1"/>
  <c r="I2882" i="1"/>
  <c r="H2882" i="1" s="1"/>
  <c r="C2882" i="1"/>
  <c r="Y2881" i="1"/>
  <c r="AJ2882" i="1"/>
  <c r="AC2866" i="1"/>
  <c r="AE2866" i="1" s="1"/>
  <c r="G2866" i="1"/>
  <c r="T2861" i="1"/>
  <c r="AF2861" i="1" s="1"/>
  <c r="S2862" i="1"/>
  <c r="J2865" i="1" l="1"/>
  <c r="G2867" i="1"/>
  <c r="AC2867" i="1"/>
  <c r="AE2867" i="1" s="1"/>
  <c r="F2866" i="1"/>
  <c r="O2866" i="1" s="1"/>
  <c r="A2884" i="1"/>
  <c r="X2883" i="1"/>
  <c r="K2883" i="1"/>
  <c r="M2868" i="1"/>
  <c r="N2868" i="1" s="1"/>
  <c r="L2869" i="1"/>
  <c r="Q2865" i="1"/>
  <c r="Q2866" i="1" s="1"/>
  <c r="Q2867" i="1" s="1"/>
  <c r="Q2868" i="1" s="1"/>
  <c r="P2866" i="1"/>
  <c r="P2867" i="1" s="1"/>
  <c r="P2868" i="1" s="1"/>
  <c r="T2862" i="1"/>
  <c r="AF2862" i="1" s="1"/>
  <c r="S2863" i="1"/>
  <c r="Z2882" i="1"/>
  <c r="AA2882" i="1" s="1"/>
  <c r="AH2882" i="1" s="1"/>
  <c r="C2883" i="1"/>
  <c r="Y2882" i="1"/>
  <c r="AJ2883" i="1"/>
  <c r="I2883" i="1"/>
  <c r="H2883" i="1" s="1"/>
  <c r="AB2888" i="1"/>
  <c r="R2866" i="1" l="1"/>
  <c r="J2866" i="1"/>
  <c r="I2884" i="1"/>
  <c r="H2884" i="1" s="1"/>
  <c r="Z2883" i="1"/>
  <c r="AA2883" i="1" s="1"/>
  <c r="AH2883" i="1" s="1"/>
  <c r="C2884" i="1"/>
  <c r="AJ2884" i="1"/>
  <c r="Y2883" i="1"/>
  <c r="AC2868" i="1"/>
  <c r="AE2868" i="1" s="1"/>
  <c r="G2868" i="1"/>
  <c r="A2885" i="1"/>
  <c r="X2884" i="1"/>
  <c r="K2884" i="1"/>
  <c r="AB2889" i="1"/>
  <c r="R2865" i="1"/>
  <c r="T2863" i="1"/>
  <c r="AF2863" i="1" s="1"/>
  <c r="S2864" i="1"/>
  <c r="M2869" i="1"/>
  <c r="N2869" i="1" s="1"/>
  <c r="P2869" i="1"/>
  <c r="Q2869" i="1"/>
  <c r="L2870" i="1"/>
  <c r="F2867" i="1"/>
  <c r="J2867" i="1" s="1"/>
  <c r="F2868" i="1" l="1"/>
  <c r="O2868" i="1" s="1"/>
  <c r="R2868" i="1" s="1"/>
  <c r="Z2884" i="1"/>
  <c r="AA2884" i="1" s="1"/>
  <c r="AH2884" i="1" s="1"/>
  <c r="AJ2885" i="1"/>
  <c r="Y2884" i="1"/>
  <c r="C2885" i="1"/>
  <c r="I2885" i="1"/>
  <c r="H2885" i="1" s="1"/>
  <c r="G2869" i="1"/>
  <c r="AC2869" i="1"/>
  <c r="AE2869" i="1" s="1"/>
  <c r="AB2890" i="1"/>
  <c r="O2867" i="1"/>
  <c r="R2867" i="1" s="1"/>
  <c r="M2870" i="1"/>
  <c r="N2870" i="1" s="1"/>
  <c r="P2870" i="1"/>
  <c r="Q2870" i="1"/>
  <c r="L2871" i="1"/>
  <c r="T2864" i="1"/>
  <c r="S2865" i="1"/>
  <c r="A2886" i="1"/>
  <c r="X2885" i="1"/>
  <c r="K2885" i="1"/>
  <c r="J2868" i="1" l="1"/>
  <c r="T2865" i="1"/>
  <c r="AF2865" i="1" s="1"/>
  <c r="S2866" i="1"/>
  <c r="AB2891" i="1"/>
  <c r="AC2870" i="1"/>
  <c r="AE2870" i="1" s="1"/>
  <c r="G2870" i="1"/>
  <c r="Y2885" i="1"/>
  <c r="AJ2886" i="1"/>
  <c r="I2886" i="1"/>
  <c r="H2886" i="1" s="1"/>
  <c r="C2886" i="1"/>
  <c r="Z2885" i="1"/>
  <c r="AA2885" i="1" s="1"/>
  <c r="AH2885" i="1" s="1"/>
  <c r="AF2864" i="1"/>
  <c r="AA2864" i="1"/>
  <c r="K2886" i="1"/>
  <c r="X2886" i="1"/>
  <c r="A2887" i="1"/>
  <c r="M2871" i="1"/>
  <c r="N2871" i="1" s="1"/>
  <c r="P2871" i="1"/>
  <c r="Q2871" i="1"/>
  <c r="L2872" i="1"/>
  <c r="F2869" i="1"/>
  <c r="O2869" i="1" s="1"/>
  <c r="R2869" i="1" s="1"/>
  <c r="AH2864" i="1" l="1"/>
  <c r="AC2871" i="1"/>
  <c r="AE2871" i="1" s="1"/>
  <c r="G2871" i="1"/>
  <c r="T2866" i="1"/>
  <c r="AF2866" i="1" s="1"/>
  <c r="S2867" i="1"/>
  <c r="M2872" i="1"/>
  <c r="N2872" i="1" s="1"/>
  <c r="P2872" i="1"/>
  <c r="Q2872" i="1"/>
  <c r="L2873" i="1"/>
  <c r="J2869" i="1"/>
  <c r="X2887" i="1"/>
  <c r="A2888" i="1"/>
  <c r="K2887" i="1"/>
  <c r="F2870" i="1"/>
  <c r="J2870" i="1" s="1"/>
  <c r="I2887" i="1"/>
  <c r="H2887" i="1" s="1"/>
  <c r="Y2886" i="1"/>
  <c r="C2887" i="1"/>
  <c r="AJ2887" i="1"/>
  <c r="Z2886" i="1"/>
  <c r="AA2886" i="1" s="1"/>
  <c r="AH2886" i="1" s="1"/>
  <c r="AB2892" i="1"/>
  <c r="O2870" i="1" l="1"/>
  <c r="R2870" i="1" s="1"/>
  <c r="AC2872" i="1"/>
  <c r="AE2872" i="1" s="1"/>
  <c r="G2872" i="1"/>
  <c r="M2873" i="1"/>
  <c r="N2873" i="1" s="1"/>
  <c r="P2873" i="1"/>
  <c r="Q2873" i="1"/>
  <c r="L2874" i="1"/>
  <c r="T2867" i="1"/>
  <c r="AF2867" i="1" s="1"/>
  <c r="S2868" i="1"/>
  <c r="AB2893" i="1"/>
  <c r="K2888" i="1"/>
  <c r="A2889" i="1"/>
  <c r="X2888" i="1"/>
  <c r="F2871" i="1"/>
  <c r="O2871" i="1" s="1"/>
  <c r="R2871" i="1" s="1"/>
  <c r="AJ2888" i="1"/>
  <c r="C2888" i="1"/>
  <c r="Z2887" i="1"/>
  <c r="AA2887" i="1" s="1"/>
  <c r="AH2887" i="1" s="1"/>
  <c r="Y2887" i="1"/>
  <c r="I2888" i="1"/>
  <c r="H2888" i="1" s="1"/>
  <c r="J2871" i="1" l="1"/>
  <c r="X2889" i="1"/>
  <c r="K2889" i="1"/>
  <c r="A2890" i="1"/>
  <c r="AB2894" i="1"/>
  <c r="Y2888" i="1"/>
  <c r="AJ2889" i="1"/>
  <c r="Z2888" i="1"/>
  <c r="AA2888" i="1" s="1"/>
  <c r="AH2888" i="1" s="1"/>
  <c r="C2889" i="1"/>
  <c r="I2889" i="1"/>
  <c r="H2889" i="1" s="1"/>
  <c r="T2868" i="1"/>
  <c r="AF2868" i="1" s="1"/>
  <c r="S2869" i="1"/>
  <c r="F2872" i="1"/>
  <c r="O2872" i="1" s="1"/>
  <c r="R2872" i="1" s="1"/>
  <c r="AC2873" i="1"/>
  <c r="AE2873" i="1" s="1"/>
  <c r="G2873" i="1"/>
  <c r="M2874" i="1"/>
  <c r="N2874" i="1" s="1"/>
  <c r="P2874" i="1"/>
  <c r="Q2874" i="1"/>
  <c r="L2875" i="1"/>
  <c r="J2872" i="1" l="1"/>
  <c r="AC2874" i="1"/>
  <c r="AE2874" i="1" s="1"/>
  <c r="G2874" i="1"/>
  <c r="X2890" i="1"/>
  <c r="A2891" i="1"/>
  <c r="K2890" i="1"/>
  <c r="M2875" i="1"/>
  <c r="N2875" i="1" s="1"/>
  <c r="P2875" i="1"/>
  <c r="Q2875" i="1"/>
  <c r="L2876" i="1"/>
  <c r="AB2895" i="1"/>
  <c r="F2873" i="1"/>
  <c r="J2873" i="1" s="1"/>
  <c r="AJ2890" i="1"/>
  <c r="I2890" i="1"/>
  <c r="H2890" i="1" s="1"/>
  <c r="Z2889" i="1"/>
  <c r="AA2889" i="1" s="1"/>
  <c r="AH2889" i="1" s="1"/>
  <c r="C2890" i="1"/>
  <c r="Y2889" i="1"/>
  <c r="T2869" i="1"/>
  <c r="AF2869" i="1" s="1"/>
  <c r="S2870" i="1"/>
  <c r="O2873" i="1" l="1"/>
  <c r="R2873" i="1" s="1"/>
  <c r="AC2875" i="1"/>
  <c r="AE2875" i="1" s="1"/>
  <c r="G2875" i="1"/>
  <c r="Y2890" i="1"/>
  <c r="I2891" i="1"/>
  <c r="H2891" i="1" s="1"/>
  <c r="C2891" i="1"/>
  <c r="Z2890" i="1"/>
  <c r="AA2890" i="1" s="1"/>
  <c r="AH2890" i="1" s="1"/>
  <c r="AJ2891" i="1"/>
  <c r="T2870" i="1"/>
  <c r="AF2870" i="1" s="1"/>
  <c r="S2871" i="1"/>
  <c r="AB2896" i="1"/>
  <c r="M2876" i="1"/>
  <c r="N2876" i="1" s="1"/>
  <c r="P2876" i="1"/>
  <c r="Q2876" i="1"/>
  <c r="L2877" i="1"/>
  <c r="K2891" i="1"/>
  <c r="A2892" i="1"/>
  <c r="X2891" i="1"/>
  <c r="F2874" i="1"/>
  <c r="J2874" i="1" s="1"/>
  <c r="O2874" i="1" l="1"/>
  <c r="R2874" i="1" s="1"/>
  <c r="AC2876" i="1"/>
  <c r="AE2876" i="1" s="1"/>
  <c r="G2876" i="1"/>
  <c r="T2871" i="1"/>
  <c r="AF2871" i="1" s="1"/>
  <c r="S2872" i="1"/>
  <c r="F2875" i="1"/>
  <c r="J2875" i="1" s="1"/>
  <c r="X2892" i="1"/>
  <c r="A2893" i="1"/>
  <c r="K2892" i="1"/>
  <c r="M2877" i="1"/>
  <c r="N2877" i="1" s="1"/>
  <c r="P2877" i="1"/>
  <c r="Q2877" i="1"/>
  <c r="L2878" i="1"/>
  <c r="C2892" i="1"/>
  <c r="I2892" i="1"/>
  <c r="H2892" i="1" s="1"/>
  <c r="Y2891" i="1"/>
  <c r="Z2891" i="1"/>
  <c r="AA2891" i="1" s="1"/>
  <c r="AH2891" i="1" s="1"/>
  <c r="AJ2892" i="1"/>
  <c r="AB2897" i="1"/>
  <c r="O2875" i="1" l="1"/>
  <c r="R2875" i="1" s="1"/>
  <c r="AB2898" i="1"/>
  <c r="A2894" i="1"/>
  <c r="K2893" i="1"/>
  <c r="X2893" i="1"/>
  <c r="F2876" i="1"/>
  <c r="O2876" i="1" s="1"/>
  <c r="R2876" i="1" s="1"/>
  <c r="AC2877" i="1"/>
  <c r="AE2877" i="1" s="1"/>
  <c r="G2877" i="1"/>
  <c r="M2878" i="1"/>
  <c r="N2878" i="1" s="1"/>
  <c r="P2878" i="1"/>
  <c r="Q2878" i="1"/>
  <c r="L2879" i="1"/>
  <c r="Y2892" i="1"/>
  <c r="AJ2893" i="1"/>
  <c r="Z2892" i="1"/>
  <c r="AA2892" i="1" s="1"/>
  <c r="AH2892" i="1" s="1"/>
  <c r="I2893" i="1"/>
  <c r="H2893" i="1" s="1"/>
  <c r="C2893" i="1"/>
  <c r="T2872" i="1"/>
  <c r="AF2872" i="1" s="1"/>
  <c r="S2873" i="1"/>
  <c r="J2876" i="1" l="1"/>
  <c r="T2873" i="1"/>
  <c r="AF2873" i="1" s="1"/>
  <c r="S2874" i="1"/>
  <c r="C2894" i="1"/>
  <c r="I2894" i="1"/>
  <c r="H2894" i="1" s="1"/>
  <c r="Z2893" i="1"/>
  <c r="AA2893" i="1" s="1"/>
  <c r="AH2893" i="1" s="1"/>
  <c r="Y2893" i="1"/>
  <c r="AJ2894" i="1"/>
  <c r="AC2878" i="1"/>
  <c r="AE2878" i="1" s="1"/>
  <c r="G2878" i="1"/>
  <c r="AB2899" i="1"/>
  <c r="M2879" i="1"/>
  <c r="N2879" i="1" s="1"/>
  <c r="P2879" i="1"/>
  <c r="Q2879" i="1"/>
  <c r="L2880" i="1"/>
  <c r="F2877" i="1"/>
  <c r="J2877" i="1" s="1"/>
  <c r="K2894" i="1"/>
  <c r="A2895" i="1"/>
  <c r="X2894" i="1"/>
  <c r="Y2894" i="1" l="1"/>
  <c r="AJ2895" i="1"/>
  <c r="I2895" i="1"/>
  <c r="H2895" i="1" s="1"/>
  <c r="Z2894" i="1"/>
  <c r="C2895" i="1"/>
  <c r="O2877" i="1"/>
  <c r="R2877" i="1" s="1"/>
  <c r="F2878" i="1"/>
  <c r="J2878" i="1" s="1"/>
  <c r="K2895" i="1"/>
  <c r="X2895" i="1"/>
  <c r="A2896" i="1"/>
  <c r="T2874" i="1"/>
  <c r="AF2874" i="1" s="1"/>
  <c r="S2875" i="1"/>
  <c r="AC2879" i="1"/>
  <c r="AE2879" i="1" s="1"/>
  <c r="G2879" i="1"/>
  <c r="M2880" i="1"/>
  <c r="N2880" i="1" s="1"/>
  <c r="P2880" i="1"/>
  <c r="Q2880" i="1"/>
  <c r="L2881" i="1"/>
  <c r="AB2900" i="1"/>
  <c r="O2878" i="1" l="1"/>
  <c r="R2878" i="1" s="1"/>
  <c r="T2875" i="1"/>
  <c r="AF2875" i="1" s="1"/>
  <c r="S2876" i="1"/>
  <c r="AB2901" i="1"/>
  <c r="M2881" i="1"/>
  <c r="N2881" i="1" s="1"/>
  <c r="P2881" i="1"/>
  <c r="Q2881" i="1"/>
  <c r="L2882" i="1"/>
  <c r="F2879" i="1"/>
  <c r="O2879" i="1" s="1"/>
  <c r="R2879" i="1" s="1"/>
  <c r="A2897" i="1"/>
  <c r="X2896" i="1"/>
  <c r="K2896" i="1"/>
  <c r="AC2880" i="1"/>
  <c r="AE2880" i="1" s="1"/>
  <c r="G2880" i="1"/>
  <c r="Y2895" i="1"/>
  <c r="AJ2896" i="1"/>
  <c r="I2896" i="1"/>
  <c r="H2896" i="1" s="1"/>
  <c r="Z2895" i="1"/>
  <c r="AA2895" i="1" s="1"/>
  <c r="AH2895" i="1" s="1"/>
  <c r="C2896" i="1"/>
  <c r="AC2881" i="1" l="1"/>
  <c r="AE2881" i="1" s="1"/>
  <c r="G2881" i="1"/>
  <c r="A2898" i="1"/>
  <c r="K2897" i="1"/>
  <c r="X2897" i="1"/>
  <c r="M2882" i="1"/>
  <c r="N2882" i="1" s="1"/>
  <c r="P2882" i="1"/>
  <c r="Q2882" i="1"/>
  <c r="L2883" i="1"/>
  <c r="AB2902" i="1"/>
  <c r="J2879" i="1"/>
  <c r="T2876" i="1"/>
  <c r="AF2876" i="1" s="1"/>
  <c r="S2877" i="1"/>
  <c r="F2880" i="1"/>
  <c r="J2880" i="1" s="1"/>
  <c r="C2897" i="1"/>
  <c r="Z2896" i="1"/>
  <c r="AA2896" i="1" s="1"/>
  <c r="AH2896" i="1" s="1"/>
  <c r="I2897" i="1"/>
  <c r="H2897" i="1" s="1"/>
  <c r="Y2896" i="1"/>
  <c r="AJ2897" i="1"/>
  <c r="O2880" i="1" l="1"/>
  <c r="R2880" i="1" s="1"/>
  <c r="AB2903" i="1"/>
  <c r="K2898" i="1"/>
  <c r="A2899" i="1"/>
  <c r="X2898" i="1"/>
  <c r="AC2882" i="1"/>
  <c r="AE2882" i="1" s="1"/>
  <c r="G2882" i="1"/>
  <c r="F2881" i="1"/>
  <c r="O2881" i="1" s="1"/>
  <c r="R2881" i="1" s="1"/>
  <c r="M2883" i="1"/>
  <c r="N2883" i="1" s="1"/>
  <c r="P2883" i="1"/>
  <c r="Q2883" i="1"/>
  <c r="L2884" i="1"/>
  <c r="I2898" i="1"/>
  <c r="H2898" i="1" s="1"/>
  <c r="C2898" i="1"/>
  <c r="Y2897" i="1"/>
  <c r="AJ2898" i="1"/>
  <c r="Z2897" i="1"/>
  <c r="AA2897" i="1" s="1"/>
  <c r="AH2897" i="1" s="1"/>
  <c r="T2877" i="1"/>
  <c r="AF2877" i="1" s="1"/>
  <c r="S2878" i="1"/>
  <c r="J2881" i="1" l="1"/>
  <c r="M2884" i="1"/>
  <c r="N2884" i="1" s="1"/>
  <c r="P2884" i="1"/>
  <c r="Q2884" i="1"/>
  <c r="L2885" i="1"/>
  <c r="F2882" i="1"/>
  <c r="J2882" i="1" s="1"/>
  <c r="K2899" i="1"/>
  <c r="X2899" i="1"/>
  <c r="A2900" i="1"/>
  <c r="T2878" i="1"/>
  <c r="AF2878" i="1" s="1"/>
  <c r="S2879" i="1"/>
  <c r="AB2904" i="1"/>
  <c r="AC2883" i="1"/>
  <c r="AE2883" i="1" s="1"/>
  <c r="G2883" i="1"/>
  <c r="AJ2899" i="1"/>
  <c r="Y2898" i="1"/>
  <c r="C2899" i="1"/>
  <c r="Z2898" i="1"/>
  <c r="AA2898" i="1" s="1"/>
  <c r="AH2898" i="1" s="1"/>
  <c r="I2899" i="1"/>
  <c r="H2899" i="1" s="1"/>
  <c r="AC2884" i="1" l="1"/>
  <c r="AE2884" i="1" s="1"/>
  <c r="G2884" i="1"/>
  <c r="T2879" i="1"/>
  <c r="AF2879" i="1" s="1"/>
  <c r="S2880" i="1"/>
  <c r="M2885" i="1"/>
  <c r="N2885" i="1" s="1"/>
  <c r="P2885" i="1"/>
  <c r="Q2885" i="1"/>
  <c r="L2886" i="1"/>
  <c r="F2883" i="1"/>
  <c r="O2883" i="1" s="1"/>
  <c r="R2883" i="1" s="1"/>
  <c r="Y2899" i="1"/>
  <c r="AJ2900" i="1"/>
  <c r="Z2899" i="1"/>
  <c r="AA2899" i="1" s="1"/>
  <c r="AH2899" i="1" s="1"/>
  <c r="I2900" i="1"/>
  <c r="H2900" i="1" s="1"/>
  <c r="C2900" i="1"/>
  <c r="AB2905" i="1"/>
  <c r="O2882" i="1"/>
  <c r="R2882" i="1" s="1"/>
  <c r="K2900" i="1"/>
  <c r="X2900" i="1"/>
  <c r="A2901" i="1"/>
  <c r="Z2900" i="1" l="1"/>
  <c r="AA2900" i="1" s="1"/>
  <c r="AH2900" i="1" s="1"/>
  <c r="AJ2901" i="1"/>
  <c r="I2901" i="1"/>
  <c r="H2901" i="1" s="1"/>
  <c r="Y2900" i="1"/>
  <c r="C2901" i="1"/>
  <c r="J2883" i="1"/>
  <c r="AB2906" i="1"/>
  <c r="F2884" i="1"/>
  <c r="O2884" i="1" s="1"/>
  <c r="R2884" i="1" s="1"/>
  <c r="AC2885" i="1"/>
  <c r="AE2885" i="1" s="1"/>
  <c r="G2885" i="1"/>
  <c r="X2901" i="1"/>
  <c r="K2901" i="1"/>
  <c r="A2902" i="1"/>
  <c r="M2886" i="1"/>
  <c r="N2886" i="1" s="1"/>
  <c r="P2886" i="1"/>
  <c r="Q2886" i="1"/>
  <c r="L2887" i="1"/>
  <c r="T2880" i="1"/>
  <c r="AF2880" i="1" s="1"/>
  <c r="S2881" i="1"/>
  <c r="M2887" i="1" l="1"/>
  <c r="N2887" i="1" s="1"/>
  <c r="P2887" i="1"/>
  <c r="Q2887" i="1"/>
  <c r="L2888" i="1"/>
  <c r="Y2901" i="1"/>
  <c r="AJ2902" i="1"/>
  <c r="I2902" i="1"/>
  <c r="H2902" i="1" s="1"/>
  <c r="C2902" i="1"/>
  <c r="Z2901" i="1"/>
  <c r="AA2901" i="1" s="1"/>
  <c r="AH2901" i="1" s="1"/>
  <c r="J2884" i="1"/>
  <c r="F2885" i="1"/>
  <c r="O2885" i="1" s="1"/>
  <c r="R2885" i="1" s="1"/>
  <c r="T2881" i="1"/>
  <c r="AF2881" i="1" s="1"/>
  <c r="S2882" i="1"/>
  <c r="X2902" i="1"/>
  <c r="K2902" i="1"/>
  <c r="A2903" i="1"/>
  <c r="AB2907" i="1"/>
  <c r="AC2886" i="1"/>
  <c r="AE2886" i="1" s="1"/>
  <c r="G2886" i="1"/>
  <c r="F2886" i="1" l="1"/>
  <c r="J2886" i="1" s="1"/>
  <c r="T2882" i="1"/>
  <c r="AF2882" i="1" s="1"/>
  <c r="S2883" i="1"/>
  <c r="J2885" i="1"/>
  <c r="X2903" i="1"/>
  <c r="A2904" i="1"/>
  <c r="K2903" i="1"/>
  <c r="AC2887" i="1"/>
  <c r="AE2887" i="1" s="1"/>
  <c r="G2887" i="1"/>
  <c r="AB2908" i="1"/>
  <c r="Y2902" i="1"/>
  <c r="I2903" i="1"/>
  <c r="H2903" i="1" s="1"/>
  <c r="C2903" i="1"/>
  <c r="Z2902" i="1"/>
  <c r="AA2902" i="1" s="1"/>
  <c r="AH2902" i="1" s="1"/>
  <c r="AJ2903" i="1"/>
  <c r="M2888" i="1"/>
  <c r="N2888" i="1" s="1"/>
  <c r="P2888" i="1"/>
  <c r="Q2888" i="1"/>
  <c r="L2889" i="1"/>
  <c r="O2886" i="1" l="1"/>
  <c r="R2886" i="1" s="1"/>
  <c r="F2887" i="1"/>
  <c r="J2887" i="1" s="1"/>
  <c r="M2889" i="1"/>
  <c r="N2889" i="1" s="1"/>
  <c r="P2889" i="1"/>
  <c r="Q2889" i="1"/>
  <c r="L2890" i="1"/>
  <c r="K2904" i="1"/>
  <c r="A2905" i="1"/>
  <c r="X2904" i="1"/>
  <c r="Z2903" i="1"/>
  <c r="AA2903" i="1" s="1"/>
  <c r="AH2903" i="1" s="1"/>
  <c r="AJ2904" i="1"/>
  <c r="Y2903" i="1"/>
  <c r="I2904" i="1"/>
  <c r="H2904" i="1" s="1"/>
  <c r="C2904" i="1"/>
  <c r="AC2888" i="1"/>
  <c r="AE2888" i="1" s="1"/>
  <c r="G2888" i="1"/>
  <c r="AB2909" i="1"/>
  <c r="T2883" i="1"/>
  <c r="AF2883" i="1" s="1"/>
  <c r="S2884" i="1"/>
  <c r="O2887" i="1" l="1"/>
  <c r="R2887" i="1" s="1"/>
  <c r="Y2904" i="1"/>
  <c r="AJ2905" i="1"/>
  <c r="C2905" i="1"/>
  <c r="Z2904" i="1"/>
  <c r="AA2904" i="1" s="1"/>
  <c r="AH2904" i="1" s="1"/>
  <c r="I2905" i="1"/>
  <c r="H2905" i="1" s="1"/>
  <c r="X2905" i="1"/>
  <c r="K2905" i="1"/>
  <c r="A2906" i="1"/>
  <c r="M2890" i="1"/>
  <c r="N2890" i="1" s="1"/>
  <c r="P2890" i="1"/>
  <c r="Q2890" i="1"/>
  <c r="L2891" i="1"/>
  <c r="T2884" i="1"/>
  <c r="AF2884" i="1" s="1"/>
  <c r="S2885" i="1"/>
  <c r="F2888" i="1"/>
  <c r="O2888" i="1" s="1"/>
  <c r="R2888" i="1" s="1"/>
  <c r="AB2910" i="1"/>
  <c r="AC2889" i="1"/>
  <c r="AE2889" i="1" s="1"/>
  <c r="G2889" i="1"/>
  <c r="J2888" i="1" l="1"/>
  <c r="AC2890" i="1"/>
  <c r="AE2890" i="1" s="1"/>
  <c r="G2890" i="1"/>
  <c r="C2906" i="1"/>
  <c r="Z2905" i="1"/>
  <c r="AA2905" i="1" s="1"/>
  <c r="AH2905" i="1" s="1"/>
  <c r="Y2905" i="1"/>
  <c r="I2906" i="1"/>
  <c r="H2906" i="1" s="1"/>
  <c r="AJ2906" i="1"/>
  <c r="F2889" i="1"/>
  <c r="J2889" i="1" s="1"/>
  <c r="M2891" i="1"/>
  <c r="N2891" i="1" s="1"/>
  <c r="P2891" i="1"/>
  <c r="Q2891" i="1"/>
  <c r="L2892" i="1"/>
  <c r="T2885" i="1"/>
  <c r="AF2885" i="1" s="1"/>
  <c r="S2886" i="1"/>
  <c r="X2906" i="1"/>
  <c r="K2906" i="1"/>
  <c r="A2907" i="1"/>
  <c r="AB2911" i="1"/>
  <c r="AB2912" i="1" l="1"/>
  <c r="M2892" i="1"/>
  <c r="N2892" i="1" s="1"/>
  <c r="P2892" i="1"/>
  <c r="Q2892" i="1"/>
  <c r="L2893" i="1"/>
  <c r="K2907" i="1"/>
  <c r="X2907" i="1"/>
  <c r="A2908" i="1"/>
  <c r="Y2906" i="1"/>
  <c r="Z2906" i="1"/>
  <c r="AA2906" i="1" s="1"/>
  <c r="AH2906" i="1" s="1"/>
  <c r="C2907" i="1"/>
  <c r="I2907" i="1"/>
  <c r="H2907" i="1" s="1"/>
  <c r="AJ2907" i="1"/>
  <c r="T2886" i="1"/>
  <c r="AF2886" i="1" s="1"/>
  <c r="S2887" i="1"/>
  <c r="O2889" i="1"/>
  <c r="R2889" i="1" s="1"/>
  <c r="F2890" i="1"/>
  <c r="AC2891" i="1"/>
  <c r="AE2891" i="1" s="1"/>
  <c r="G2891" i="1"/>
  <c r="J2890" i="1" l="1"/>
  <c r="O2890" i="1"/>
  <c r="M2893" i="1"/>
  <c r="P2893" i="1"/>
  <c r="Q2893" i="1"/>
  <c r="L2894" i="1"/>
  <c r="T2887" i="1"/>
  <c r="S2888" i="1"/>
  <c r="X2908" i="1"/>
  <c r="K2908" i="1"/>
  <c r="A2909" i="1"/>
  <c r="AB2913" i="1"/>
  <c r="Z2907" i="1"/>
  <c r="Y2907" i="1"/>
  <c r="AJ2908" i="1"/>
  <c r="I2908" i="1"/>
  <c r="H2908" i="1" s="1"/>
  <c r="C2908" i="1"/>
  <c r="F2891" i="1"/>
  <c r="AC2892" i="1"/>
  <c r="G2892" i="1"/>
  <c r="R2890" i="1" l="1"/>
  <c r="J2891" i="1"/>
  <c r="O2891" i="1"/>
  <c r="AE2892" i="1"/>
  <c r="AA2907" i="1"/>
  <c r="AB2914" i="1"/>
  <c r="I2909" i="1"/>
  <c r="H2909" i="1" s="1"/>
  <c r="Y2908" i="1"/>
  <c r="Z2908" i="1"/>
  <c r="AA2908" i="1" s="1"/>
  <c r="C2909" i="1"/>
  <c r="AJ2909" i="1"/>
  <c r="T2888" i="1"/>
  <c r="S2889" i="1"/>
  <c r="M2894" i="1"/>
  <c r="P2894" i="1"/>
  <c r="Q2894" i="1"/>
  <c r="L2895" i="1"/>
  <c r="K2909" i="1"/>
  <c r="A2910" i="1"/>
  <c r="X2909" i="1"/>
  <c r="AF2887" i="1"/>
  <c r="F2892" i="1"/>
  <c r="N2893" i="1"/>
  <c r="AH2908" i="1" l="1"/>
  <c r="R2891" i="1"/>
  <c r="T2889" i="1"/>
  <c r="S2890" i="1"/>
  <c r="AB2915" i="1"/>
  <c r="AC2893" i="1"/>
  <c r="G2893" i="1"/>
  <c r="O2892" i="1"/>
  <c r="J2892" i="1"/>
  <c r="N2894" i="1"/>
  <c r="AF2888" i="1"/>
  <c r="C2910" i="1"/>
  <c r="Y2909" i="1"/>
  <c r="AJ2910" i="1"/>
  <c r="Z2909" i="1"/>
  <c r="AA2909" i="1" s="1"/>
  <c r="I2910" i="1"/>
  <c r="H2910" i="1" s="1"/>
  <c r="M2895" i="1"/>
  <c r="L2896" i="1"/>
  <c r="K2910" i="1"/>
  <c r="A2911" i="1"/>
  <c r="X2910" i="1"/>
  <c r="AH2907" i="1"/>
  <c r="AH2909" i="1" l="1"/>
  <c r="R2892" i="1"/>
  <c r="AB2916" i="1"/>
  <c r="N2895" i="1"/>
  <c r="AJ2911" i="1"/>
  <c r="I2911" i="1"/>
  <c r="H2911" i="1" s="1"/>
  <c r="Y2910" i="1"/>
  <c r="Z2910" i="1"/>
  <c r="AA2910" i="1" s="1"/>
  <c r="C2911" i="1"/>
  <c r="A2912" i="1"/>
  <c r="X2911" i="1"/>
  <c r="K2911" i="1"/>
  <c r="M2896" i="1"/>
  <c r="L2897" i="1"/>
  <c r="F2893" i="1"/>
  <c r="T2890" i="1"/>
  <c r="S2891" i="1"/>
  <c r="AC2894" i="1"/>
  <c r="G2894" i="1"/>
  <c r="AE2893" i="1"/>
  <c r="AF2889" i="1"/>
  <c r="AH2910" i="1" l="1"/>
  <c r="J2893" i="1"/>
  <c r="O2893" i="1"/>
  <c r="AJ2912" i="1"/>
  <c r="I2912" i="1"/>
  <c r="H2912" i="1" s="1"/>
  <c r="Y2911" i="1"/>
  <c r="Z2911" i="1"/>
  <c r="AA2911" i="1" s="1"/>
  <c r="C2912" i="1"/>
  <c r="G2895" i="1"/>
  <c r="AC2895" i="1"/>
  <c r="AF2890" i="1"/>
  <c r="T2891" i="1"/>
  <c r="S2892" i="1"/>
  <c r="N2896" i="1"/>
  <c r="A2913" i="1"/>
  <c r="X2912" i="1"/>
  <c r="K2912" i="1"/>
  <c r="F2894" i="1"/>
  <c r="M2897" i="1"/>
  <c r="L2898" i="1"/>
  <c r="AE2894" i="1"/>
  <c r="AB2917" i="1"/>
  <c r="AH2911" i="1" l="1"/>
  <c r="R2893" i="1"/>
  <c r="O2894" i="1"/>
  <c r="N2897" i="1"/>
  <c r="A2914" i="1"/>
  <c r="X2913" i="1"/>
  <c r="K2913" i="1"/>
  <c r="T2892" i="1"/>
  <c r="S2893" i="1"/>
  <c r="M2898" i="1"/>
  <c r="L2899" i="1"/>
  <c r="AF2891" i="1"/>
  <c r="AE2895" i="1"/>
  <c r="AC2896" i="1"/>
  <c r="G2896" i="1"/>
  <c r="F2895" i="1"/>
  <c r="AB2918" i="1"/>
  <c r="J2894" i="1"/>
  <c r="I2913" i="1"/>
  <c r="H2913" i="1" s="1"/>
  <c r="Y2912" i="1"/>
  <c r="Z2912" i="1"/>
  <c r="AA2912" i="1" s="1"/>
  <c r="C2913" i="1"/>
  <c r="AJ2913" i="1"/>
  <c r="AH2912" i="1" l="1"/>
  <c r="P2895" i="1"/>
  <c r="R2894" i="1"/>
  <c r="J2895" i="1"/>
  <c r="N2898" i="1"/>
  <c r="M2899" i="1"/>
  <c r="L2900" i="1"/>
  <c r="T2893" i="1"/>
  <c r="S2894" i="1"/>
  <c r="I2914" i="1"/>
  <c r="H2914" i="1" s="1"/>
  <c r="Y2913" i="1"/>
  <c r="Z2913" i="1"/>
  <c r="AA2913" i="1" s="1"/>
  <c r="C2914" i="1"/>
  <c r="AJ2914" i="1"/>
  <c r="AB2919" i="1"/>
  <c r="AF2892" i="1"/>
  <c r="X2914" i="1"/>
  <c r="K2914" i="1"/>
  <c r="A2915" i="1"/>
  <c r="AE2896" i="1"/>
  <c r="O2895" i="1"/>
  <c r="F2896" i="1"/>
  <c r="AC2897" i="1"/>
  <c r="G2897" i="1"/>
  <c r="AH2913" i="1" l="1"/>
  <c r="Q2895" i="1"/>
  <c r="P2896" i="1"/>
  <c r="O2896" i="1"/>
  <c r="F2897" i="1"/>
  <c r="T2894" i="1"/>
  <c r="S2895" i="1"/>
  <c r="Z2914" i="1"/>
  <c r="AA2914" i="1" s="1"/>
  <c r="I2915" i="1"/>
  <c r="H2915" i="1" s="1"/>
  <c r="C2915" i="1"/>
  <c r="Y2914" i="1"/>
  <c r="AJ2915" i="1"/>
  <c r="AF2893" i="1"/>
  <c r="N2899" i="1"/>
  <c r="K2915" i="1"/>
  <c r="X2915" i="1"/>
  <c r="A2916" i="1"/>
  <c r="AE2897" i="1"/>
  <c r="J2896" i="1"/>
  <c r="AB2920" i="1"/>
  <c r="M2900" i="1"/>
  <c r="L2901" i="1"/>
  <c r="AC2898" i="1"/>
  <c r="G2898" i="1"/>
  <c r="R2895" i="1" l="1"/>
  <c r="AH2914" i="1"/>
  <c r="Q2896" i="1"/>
  <c r="P2897" i="1"/>
  <c r="P2898" i="1" s="1"/>
  <c r="AC2899" i="1"/>
  <c r="G2899" i="1"/>
  <c r="J2897" i="1"/>
  <c r="AB2921" i="1"/>
  <c r="T2895" i="1"/>
  <c r="S2896" i="1"/>
  <c r="O2897" i="1"/>
  <c r="AE2898" i="1"/>
  <c r="M2901" i="1"/>
  <c r="L2902" i="1"/>
  <c r="AF2894" i="1"/>
  <c r="AA2894" i="1"/>
  <c r="I2916" i="1"/>
  <c r="H2916" i="1" s="1"/>
  <c r="Y2915" i="1"/>
  <c r="Z2915" i="1"/>
  <c r="AA2915" i="1" s="1"/>
  <c r="C2916" i="1"/>
  <c r="AJ2916" i="1"/>
  <c r="F2898" i="1"/>
  <c r="N2900" i="1"/>
  <c r="X2916" i="1"/>
  <c r="A2917" i="1"/>
  <c r="K2916" i="1"/>
  <c r="AH2915" i="1" l="1"/>
  <c r="R2896" i="1"/>
  <c r="Q2897" i="1"/>
  <c r="R2897" i="1" s="1"/>
  <c r="O2898" i="1"/>
  <c r="A2918" i="1"/>
  <c r="X2917" i="1"/>
  <c r="K2917" i="1"/>
  <c r="AB2922" i="1"/>
  <c r="Z2916" i="1"/>
  <c r="AA2916" i="1" s="1"/>
  <c r="I2917" i="1"/>
  <c r="H2917" i="1" s="1"/>
  <c r="C2917" i="1"/>
  <c r="Y2916" i="1"/>
  <c r="AJ2917" i="1"/>
  <c r="J2898" i="1"/>
  <c r="N2901" i="1"/>
  <c r="M2902" i="1"/>
  <c r="L2903" i="1"/>
  <c r="T2896" i="1"/>
  <c r="S2897" i="1"/>
  <c r="F2899" i="1"/>
  <c r="AC2900" i="1"/>
  <c r="G2900" i="1"/>
  <c r="AH2894" i="1"/>
  <c r="P2899" i="1"/>
  <c r="AF2895" i="1"/>
  <c r="AE2899" i="1"/>
  <c r="Q2898" i="1" l="1"/>
  <c r="AH2916" i="1"/>
  <c r="AC2901" i="1"/>
  <c r="G2901" i="1"/>
  <c r="AE2900" i="1"/>
  <c r="N2902" i="1"/>
  <c r="M2903" i="1"/>
  <c r="L2904" i="1"/>
  <c r="P2900" i="1"/>
  <c r="T2897" i="1"/>
  <c r="S2898" i="1"/>
  <c r="Y2917" i="1"/>
  <c r="C2918" i="1"/>
  <c r="AJ2918" i="1"/>
  <c r="Z2917" i="1"/>
  <c r="AA2917" i="1" s="1"/>
  <c r="I2918" i="1"/>
  <c r="H2918" i="1" s="1"/>
  <c r="O2899" i="1"/>
  <c r="F2900" i="1"/>
  <c r="J2899" i="1"/>
  <c r="AF2896" i="1"/>
  <c r="AB2923" i="1"/>
  <c r="A2919" i="1"/>
  <c r="X2918" i="1"/>
  <c r="K2918" i="1"/>
  <c r="Q2899" i="1" l="1"/>
  <c r="R2898" i="1"/>
  <c r="AH2917" i="1"/>
  <c r="Z2918" i="1"/>
  <c r="AA2918" i="1" s="1"/>
  <c r="C2919" i="1"/>
  <c r="AJ2919" i="1"/>
  <c r="Y2918" i="1"/>
  <c r="I2919" i="1"/>
  <c r="H2919" i="1" s="1"/>
  <c r="AB2924" i="1"/>
  <c r="T2898" i="1"/>
  <c r="S2899" i="1"/>
  <c r="A2920" i="1"/>
  <c r="X2919" i="1"/>
  <c r="K2919" i="1"/>
  <c r="AF2897" i="1"/>
  <c r="O2900" i="1"/>
  <c r="P2901" i="1"/>
  <c r="N2903" i="1"/>
  <c r="J2900" i="1"/>
  <c r="M2904" i="1"/>
  <c r="L2905" i="1"/>
  <c r="F2901" i="1"/>
  <c r="AC2902" i="1"/>
  <c r="G2902" i="1"/>
  <c r="AE2901" i="1"/>
  <c r="R2899" i="1" l="1"/>
  <c r="Q2900" i="1"/>
  <c r="AH2918" i="1"/>
  <c r="J2901" i="1"/>
  <c r="AE2902" i="1"/>
  <c r="AB2925" i="1"/>
  <c r="AC2903" i="1"/>
  <c r="G2903" i="1"/>
  <c r="T2899" i="1"/>
  <c r="S2900" i="1"/>
  <c r="P2902" i="1"/>
  <c r="Z2919" i="1"/>
  <c r="AA2919" i="1" s="1"/>
  <c r="C2920" i="1"/>
  <c r="Y2919" i="1"/>
  <c r="AJ2920" i="1"/>
  <c r="I2920" i="1"/>
  <c r="H2920" i="1" s="1"/>
  <c r="AF2898" i="1"/>
  <c r="N2904" i="1"/>
  <c r="F2902" i="1"/>
  <c r="O2901" i="1"/>
  <c r="M2905" i="1"/>
  <c r="L2906" i="1"/>
  <c r="A2921" i="1"/>
  <c r="X2920" i="1"/>
  <c r="K2920" i="1"/>
  <c r="Q2901" i="1" l="1"/>
  <c r="Q2902" i="1" s="1"/>
  <c r="R2900" i="1"/>
  <c r="AH2919" i="1"/>
  <c r="J2902" i="1"/>
  <c r="O2902" i="1"/>
  <c r="X2921" i="1"/>
  <c r="K2921" i="1"/>
  <c r="A2922" i="1"/>
  <c r="M2906" i="1"/>
  <c r="L2907" i="1"/>
  <c r="R2901" i="1"/>
  <c r="AF2899" i="1"/>
  <c r="AB2926" i="1"/>
  <c r="AC2904" i="1"/>
  <c r="G2904" i="1"/>
  <c r="F2903" i="1"/>
  <c r="AJ2921" i="1"/>
  <c r="Z2920" i="1"/>
  <c r="AA2920" i="1" s="1"/>
  <c r="I2921" i="1"/>
  <c r="H2921" i="1" s="1"/>
  <c r="Y2920" i="1"/>
  <c r="C2921" i="1"/>
  <c r="N2905" i="1"/>
  <c r="P2903" i="1"/>
  <c r="T2900" i="1"/>
  <c r="S2901" i="1"/>
  <c r="AE2903" i="1"/>
  <c r="AH2920" i="1" l="1"/>
  <c r="R2902" i="1"/>
  <c r="J2903" i="1"/>
  <c r="AC2905" i="1"/>
  <c r="G2905" i="1"/>
  <c r="O2903" i="1"/>
  <c r="K2922" i="1"/>
  <c r="A2923" i="1"/>
  <c r="X2922" i="1"/>
  <c r="AF2900" i="1"/>
  <c r="AB2927" i="1"/>
  <c r="T2901" i="1"/>
  <c r="S2902" i="1"/>
  <c r="P2904" i="1"/>
  <c r="F2904" i="1"/>
  <c r="Q2903" i="1"/>
  <c r="C2922" i="1"/>
  <c r="Y2921" i="1"/>
  <c r="AJ2922" i="1"/>
  <c r="Z2921" i="1"/>
  <c r="AA2921" i="1" s="1"/>
  <c r="I2922" i="1"/>
  <c r="H2922" i="1" s="1"/>
  <c r="AE2904" i="1"/>
  <c r="M2907" i="1"/>
  <c r="L2908" i="1"/>
  <c r="N2906" i="1"/>
  <c r="AH2921" i="1" l="1"/>
  <c r="J2904" i="1"/>
  <c r="Q2904" i="1"/>
  <c r="T2902" i="1"/>
  <c r="S2903" i="1"/>
  <c r="AC2906" i="1"/>
  <c r="G2906" i="1"/>
  <c r="P2905" i="1"/>
  <c r="AF2901" i="1"/>
  <c r="F2905" i="1"/>
  <c r="M2908" i="1"/>
  <c r="N2908" i="1" s="1"/>
  <c r="L2909" i="1"/>
  <c r="N2907" i="1"/>
  <c r="AB2928" i="1"/>
  <c r="Z2922" i="1"/>
  <c r="AA2922" i="1" s="1"/>
  <c r="C2923" i="1"/>
  <c r="AJ2923" i="1"/>
  <c r="Y2922" i="1"/>
  <c r="I2923" i="1"/>
  <c r="H2923" i="1" s="1"/>
  <c r="AE2905" i="1"/>
  <c r="O2904" i="1"/>
  <c r="K2923" i="1"/>
  <c r="A2924" i="1"/>
  <c r="X2923" i="1"/>
  <c r="R2903" i="1"/>
  <c r="AH2922" i="1" l="1"/>
  <c r="O2905" i="1"/>
  <c r="AJ2924" i="1"/>
  <c r="I2924" i="1"/>
  <c r="H2924" i="1" s="1"/>
  <c r="Y2923" i="1"/>
  <c r="Z2923" i="1"/>
  <c r="AA2923" i="1" s="1"/>
  <c r="C2924" i="1"/>
  <c r="AB2929" i="1"/>
  <c r="M2909" i="1"/>
  <c r="N2909" i="1" s="1"/>
  <c r="L2910" i="1"/>
  <c r="T2903" i="1"/>
  <c r="S2904" i="1"/>
  <c r="AC2907" i="1"/>
  <c r="G2907" i="1"/>
  <c r="F2906" i="1"/>
  <c r="AF2902" i="1"/>
  <c r="R2904" i="1"/>
  <c r="A2925" i="1"/>
  <c r="X2924" i="1"/>
  <c r="K2924" i="1"/>
  <c r="J2905" i="1"/>
  <c r="P2906" i="1"/>
  <c r="AE2906" i="1"/>
  <c r="Q2905" i="1"/>
  <c r="AC2908" i="1"/>
  <c r="AE2908" i="1" s="1"/>
  <c r="G2908" i="1" l="1"/>
  <c r="G2909" i="1" s="1"/>
  <c r="AH2923" i="1"/>
  <c r="R2905" i="1"/>
  <c r="AE2907" i="1"/>
  <c r="M2910" i="1"/>
  <c r="N2910" i="1" s="1"/>
  <c r="L2911" i="1"/>
  <c r="AB2930" i="1"/>
  <c r="Y2924" i="1"/>
  <c r="C2925" i="1"/>
  <c r="Z2924" i="1"/>
  <c r="AA2924" i="1" s="1"/>
  <c r="AJ2925" i="1"/>
  <c r="I2925" i="1"/>
  <c r="H2925" i="1" s="1"/>
  <c r="O2906" i="1"/>
  <c r="F2907" i="1"/>
  <c r="Q2906" i="1"/>
  <c r="P2907" i="1"/>
  <c r="J2906" i="1"/>
  <c r="T2904" i="1"/>
  <c r="S2905" i="1"/>
  <c r="X2925" i="1"/>
  <c r="K2925" i="1"/>
  <c r="A2926" i="1"/>
  <c r="AF2903" i="1"/>
  <c r="AC2909" i="1"/>
  <c r="AE2909" i="1" s="1"/>
  <c r="AH2924" i="1" l="1"/>
  <c r="T2905" i="1"/>
  <c r="S2906" i="1"/>
  <c r="O2907" i="1"/>
  <c r="AF2904" i="1"/>
  <c r="Q2907" i="1"/>
  <c r="J2907" i="1"/>
  <c r="R2906" i="1"/>
  <c r="AB2931" i="1"/>
  <c r="AC2910" i="1"/>
  <c r="AE2910" i="1" s="1"/>
  <c r="G2910" i="1"/>
  <c r="C2926" i="1"/>
  <c r="AJ2926" i="1"/>
  <c r="Y2925" i="1"/>
  <c r="I2926" i="1"/>
  <c r="H2926" i="1" s="1"/>
  <c r="Z2925" i="1"/>
  <c r="AA2925" i="1" s="1"/>
  <c r="X2926" i="1"/>
  <c r="K2926" i="1"/>
  <c r="A2927" i="1"/>
  <c r="P2908" i="1"/>
  <c r="M2911" i="1"/>
  <c r="N2911" i="1" s="1"/>
  <c r="L2912" i="1"/>
  <c r="F2908" i="1"/>
  <c r="AH2925" i="1" l="1"/>
  <c r="P2909" i="1"/>
  <c r="AC2911" i="1"/>
  <c r="AE2911" i="1" s="1"/>
  <c r="G2911" i="1"/>
  <c r="R2907" i="1"/>
  <c r="J2908" i="1"/>
  <c r="O2908" i="1"/>
  <c r="M2912" i="1"/>
  <c r="N2912" i="1" s="1"/>
  <c r="L2913" i="1"/>
  <c r="F2909" i="1"/>
  <c r="AB2932" i="1"/>
  <c r="Q2908" i="1"/>
  <c r="AJ2927" i="1"/>
  <c r="Y2926" i="1"/>
  <c r="I2927" i="1"/>
  <c r="H2927" i="1" s="1"/>
  <c r="Z2926" i="1"/>
  <c r="AA2926" i="1" s="1"/>
  <c r="C2927" i="1"/>
  <c r="T2906" i="1"/>
  <c r="S2907" i="1"/>
  <c r="X2927" i="1"/>
  <c r="A2928" i="1"/>
  <c r="K2927" i="1"/>
  <c r="AF2905" i="1"/>
  <c r="AH2926" i="1" l="1"/>
  <c r="P2910" i="1"/>
  <c r="Q2909" i="1"/>
  <c r="X2928" i="1"/>
  <c r="A2929" i="1"/>
  <c r="K2928" i="1"/>
  <c r="AF2906" i="1"/>
  <c r="AC2912" i="1"/>
  <c r="AE2912" i="1" s="1"/>
  <c r="G2912" i="1"/>
  <c r="Z2927" i="1"/>
  <c r="I2928" i="1"/>
  <c r="H2928" i="1" s="1"/>
  <c r="Y2927" i="1"/>
  <c r="C2928" i="1"/>
  <c r="AJ2928" i="1"/>
  <c r="O2909" i="1"/>
  <c r="J2909" i="1"/>
  <c r="T2907" i="1"/>
  <c r="S2908" i="1"/>
  <c r="M2913" i="1"/>
  <c r="N2913" i="1" s="1"/>
  <c r="L2914" i="1"/>
  <c r="R2908" i="1"/>
  <c r="AB2933" i="1"/>
  <c r="F2910" i="1"/>
  <c r="Q2910" i="1" l="1"/>
  <c r="F2911" i="1"/>
  <c r="O2911" i="1" s="1"/>
  <c r="P2911" i="1"/>
  <c r="R2909" i="1"/>
  <c r="AC2913" i="1"/>
  <c r="AE2913" i="1" s="1"/>
  <c r="G2913" i="1"/>
  <c r="T2908" i="1"/>
  <c r="S2909" i="1"/>
  <c r="M2914" i="1"/>
  <c r="N2914" i="1" s="1"/>
  <c r="L2915" i="1"/>
  <c r="AF2907" i="1"/>
  <c r="A2930" i="1"/>
  <c r="X2929" i="1"/>
  <c r="K2929" i="1"/>
  <c r="AB2934" i="1"/>
  <c r="J2910" i="1"/>
  <c r="O2910" i="1"/>
  <c r="Z2928" i="1"/>
  <c r="AA2928" i="1" s="1"/>
  <c r="C2929" i="1"/>
  <c r="Y2928" i="1"/>
  <c r="AJ2929" i="1"/>
  <c r="I2929" i="1"/>
  <c r="H2929" i="1" s="1"/>
  <c r="F2912" i="1" l="1"/>
  <c r="J2912" i="1" s="1"/>
  <c r="AH2928" i="1"/>
  <c r="P2912" i="1"/>
  <c r="AF2908" i="1"/>
  <c r="J2911" i="1"/>
  <c r="R2910" i="1"/>
  <c r="Q2911" i="1"/>
  <c r="AC2914" i="1"/>
  <c r="AE2914" i="1" s="1"/>
  <c r="G2914" i="1"/>
  <c r="M2915" i="1"/>
  <c r="N2915" i="1" s="1"/>
  <c r="L2916" i="1"/>
  <c r="T2909" i="1"/>
  <c r="S2910" i="1"/>
  <c r="X2930" i="1"/>
  <c r="K2930" i="1"/>
  <c r="A2931" i="1"/>
  <c r="AB2935" i="1"/>
  <c r="Y2929" i="1"/>
  <c r="AJ2930" i="1"/>
  <c r="Z2929" i="1"/>
  <c r="AA2929" i="1" s="1"/>
  <c r="I2930" i="1"/>
  <c r="H2930" i="1" s="1"/>
  <c r="C2930" i="1"/>
  <c r="O2912" i="1" l="1"/>
  <c r="F2913" i="1"/>
  <c r="O2913" i="1" s="1"/>
  <c r="AH2929" i="1"/>
  <c r="AF2909" i="1"/>
  <c r="P2913" i="1"/>
  <c r="Q2912" i="1"/>
  <c r="R2911" i="1"/>
  <c r="Y2930" i="1"/>
  <c r="C2931" i="1"/>
  <c r="Z2930" i="1"/>
  <c r="AA2930" i="1" s="1"/>
  <c r="AJ2931" i="1"/>
  <c r="I2931" i="1"/>
  <c r="H2931" i="1" s="1"/>
  <c r="F2914" i="1"/>
  <c r="AB2936" i="1"/>
  <c r="T2910" i="1"/>
  <c r="S2911" i="1"/>
  <c r="AC2915" i="1"/>
  <c r="AE2915" i="1" s="1"/>
  <c r="G2915" i="1"/>
  <c r="X2931" i="1"/>
  <c r="K2931" i="1"/>
  <c r="A2932" i="1"/>
  <c r="M2916" i="1"/>
  <c r="N2916" i="1" s="1"/>
  <c r="L2917" i="1"/>
  <c r="J2913" i="1" l="1"/>
  <c r="AH2930" i="1"/>
  <c r="P2914" i="1"/>
  <c r="AF2910" i="1"/>
  <c r="O2914" i="1"/>
  <c r="Q2913" i="1"/>
  <c r="R2913" i="1" s="1"/>
  <c r="R2912" i="1"/>
  <c r="M2917" i="1"/>
  <c r="N2917" i="1" s="1"/>
  <c r="L2918" i="1"/>
  <c r="AJ2932" i="1"/>
  <c r="Z2931" i="1"/>
  <c r="AA2931" i="1" s="1"/>
  <c r="I2932" i="1"/>
  <c r="H2932" i="1" s="1"/>
  <c r="Y2931" i="1"/>
  <c r="C2932" i="1"/>
  <c r="F2915" i="1"/>
  <c r="K2932" i="1"/>
  <c r="A2933" i="1"/>
  <c r="X2932" i="1"/>
  <c r="AB2937" i="1"/>
  <c r="T2911" i="1"/>
  <c r="S2912" i="1"/>
  <c r="J2914" i="1"/>
  <c r="AC2916" i="1"/>
  <c r="AE2916" i="1" s="1"/>
  <c r="G2916" i="1"/>
  <c r="AH2931" i="1" l="1"/>
  <c r="AF2911" i="1"/>
  <c r="Q2914" i="1"/>
  <c r="P2915" i="1"/>
  <c r="O2915" i="1"/>
  <c r="J2915" i="1"/>
  <c r="K2933" i="1"/>
  <c r="X2933" i="1"/>
  <c r="A2934" i="1"/>
  <c r="M2918" i="1"/>
  <c r="N2918" i="1" s="1"/>
  <c r="L2919" i="1"/>
  <c r="F2916" i="1"/>
  <c r="AB2938" i="1"/>
  <c r="T2912" i="1"/>
  <c r="S2913" i="1"/>
  <c r="I2933" i="1"/>
  <c r="H2933" i="1" s="1"/>
  <c r="Y2932" i="1"/>
  <c r="C2933" i="1"/>
  <c r="Z2932" i="1"/>
  <c r="AA2932" i="1" s="1"/>
  <c r="AJ2933" i="1"/>
  <c r="AC2917" i="1"/>
  <c r="AE2917" i="1" s="1"/>
  <c r="G2917" i="1"/>
  <c r="AH2932" i="1" l="1"/>
  <c r="J2916" i="1"/>
  <c r="P2916" i="1"/>
  <c r="Q2915" i="1"/>
  <c r="AF2912" i="1"/>
  <c r="R2914" i="1"/>
  <c r="O2916" i="1"/>
  <c r="AC2918" i="1"/>
  <c r="AE2918" i="1" s="1"/>
  <c r="G2918" i="1"/>
  <c r="X2934" i="1"/>
  <c r="K2934" i="1"/>
  <c r="A2935" i="1"/>
  <c r="M2919" i="1"/>
  <c r="N2919" i="1" s="1"/>
  <c r="L2920" i="1"/>
  <c r="I2934" i="1"/>
  <c r="H2934" i="1" s="1"/>
  <c r="Y2933" i="1"/>
  <c r="C2934" i="1"/>
  <c r="Z2933" i="1"/>
  <c r="AA2933" i="1" s="1"/>
  <c r="AJ2934" i="1"/>
  <c r="AB2939" i="1"/>
  <c r="T2913" i="1"/>
  <c r="S2914" i="1"/>
  <c r="F2917" i="1"/>
  <c r="AH2933" i="1" l="1"/>
  <c r="Q2916" i="1"/>
  <c r="R2916" i="1" s="1"/>
  <c r="AF2913" i="1"/>
  <c r="P2917" i="1"/>
  <c r="O2917" i="1"/>
  <c r="R2915" i="1"/>
  <c r="M2920" i="1"/>
  <c r="N2920" i="1" s="1"/>
  <c r="L2921" i="1"/>
  <c r="J2917" i="1"/>
  <c r="AB2940" i="1"/>
  <c r="K2935" i="1"/>
  <c r="X2935" i="1"/>
  <c r="A2936" i="1"/>
  <c r="F2918" i="1"/>
  <c r="T2914" i="1"/>
  <c r="S2915" i="1"/>
  <c r="AC2919" i="1"/>
  <c r="AE2919" i="1" s="1"/>
  <c r="G2919" i="1"/>
  <c r="Z2934" i="1"/>
  <c r="AA2934" i="1" s="1"/>
  <c r="C2935" i="1"/>
  <c r="AJ2935" i="1"/>
  <c r="I2935" i="1"/>
  <c r="H2935" i="1" s="1"/>
  <c r="Y2934" i="1"/>
  <c r="AH2934" i="1" l="1"/>
  <c r="P2918" i="1"/>
  <c r="Q2917" i="1"/>
  <c r="AF2914" i="1"/>
  <c r="J2918" i="1"/>
  <c r="O2918" i="1"/>
  <c r="T2915" i="1"/>
  <c r="S2916" i="1"/>
  <c r="AC2920" i="1"/>
  <c r="AE2920" i="1" s="1"/>
  <c r="G2920" i="1"/>
  <c r="K2936" i="1"/>
  <c r="A2937" i="1"/>
  <c r="X2936" i="1"/>
  <c r="Y2935" i="1"/>
  <c r="C2936" i="1"/>
  <c r="AJ2936" i="1"/>
  <c r="Z2935" i="1"/>
  <c r="AA2935" i="1" s="1"/>
  <c r="I2936" i="1"/>
  <c r="H2936" i="1" s="1"/>
  <c r="M2921" i="1"/>
  <c r="N2921" i="1" s="1"/>
  <c r="L2922" i="1"/>
  <c r="F2919" i="1"/>
  <c r="AB2941" i="1"/>
  <c r="AH2935" i="1" l="1"/>
  <c r="AF2915" i="1"/>
  <c r="Q2918" i="1"/>
  <c r="R2918" i="1" s="1"/>
  <c r="P2919" i="1"/>
  <c r="J2919" i="1"/>
  <c r="R2917" i="1"/>
  <c r="AB2942" i="1"/>
  <c r="O2919" i="1"/>
  <c r="AC2921" i="1"/>
  <c r="AE2921" i="1" s="1"/>
  <c r="G2921" i="1"/>
  <c r="AJ2937" i="1"/>
  <c r="Y2936" i="1"/>
  <c r="I2937" i="1"/>
  <c r="H2937" i="1" s="1"/>
  <c r="Z2936" i="1"/>
  <c r="AA2936" i="1" s="1"/>
  <c r="C2937" i="1"/>
  <c r="T2916" i="1"/>
  <c r="S2917" i="1"/>
  <c r="M2922" i="1"/>
  <c r="N2922" i="1" s="1"/>
  <c r="L2923" i="1"/>
  <c r="A2938" i="1"/>
  <c r="X2937" i="1"/>
  <c r="K2937" i="1"/>
  <c r="F2920" i="1"/>
  <c r="AH2936" i="1" l="1"/>
  <c r="P2920" i="1"/>
  <c r="Q2919" i="1"/>
  <c r="R2919" i="1" s="1"/>
  <c r="J2920" i="1"/>
  <c r="AF2916" i="1"/>
  <c r="O2920" i="1"/>
  <c r="Z2937" i="1"/>
  <c r="AA2937" i="1" s="1"/>
  <c r="C2938" i="1"/>
  <c r="AJ2938" i="1"/>
  <c r="Y2937" i="1"/>
  <c r="I2938" i="1"/>
  <c r="H2938" i="1" s="1"/>
  <c r="AB2943" i="1"/>
  <c r="AC2922" i="1"/>
  <c r="AE2922" i="1" s="1"/>
  <c r="G2922" i="1"/>
  <c r="K2938" i="1"/>
  <c r="X2938" i="1"/>
  <c r="A2939" i="1"/>
  <c r="M2923" i="1"/>
  <c r="N2923" i="1" s="1"/>
  <c r="L2924" i="1"/>
  <c r="T2917" i="1"/>
  <c r="S2918" i="1"/>
  <c r="F2921" i="1"/>
  <c r="AH2937" i="1" l="1"/>
  <c r="Q2920" i="1"/>
  <c r="R2920" i="1" s="1"/>
  <c r="AF2917" i="1"/>
  <c r="J2921" i="1"/>
  <c r="P2921" i="1"/>
  <c r="O2921" i="1"/>
  <c r="A2940" i="1"/>
  <c r="X2939" i="1"/>
  <c r="K2939" i="1"/>
  <c r="F2922" i="1"/>
  <c r="T2918" i="1"/>
  <c r="S2919" i="1"/>
  <c r="I2939" i="1"/>
  <c r="H2939" i="1" s="1"/>
  <c r="Z2938" i="1"/>
  <c r="AA2938" i="1" s="1"/>
  <c r="C2939" i="1"/>
  <c r="Y2938" i="1"/>
  <c r="AJ2939" i="1"/>
  <c r="AC2923" i="1"/>
  <c r="AE2923" i="1" s="1"/>
  <c r="G2923" i="1"/>
  <c r="AB2944" i="1"/>
  <c r="M2924" i="1"/>
  <c r="N2924" i="1" s="1"/>
  <c r="L2925" i="1"/>
  <c r="AH2938" i="1" l="1"/>
  <c r="AF2918" i="1"/>
  <c r="J2922" i="1"/>
  <c r="P2922" i="1"/>
  <c r="Q2921" i="1"/>
  <c r="R2921" i="1" s="1"/>
  <c r="O2922" i="1"/>
  <c r="M2925" i="1"/>
  <c r="N2925" i="1" s="1"/>
  <c r="L2926" i="1"/>
  <c r="AB2945" i="1"/>
  <c r="F2923" i="1"/>
  <c r="C2940" i="1"/>
  <c r="Y2939" i="1"/>
  <c r="AJ2940" i="1"/>
  <c r="Z2939" i="1"/>
  <c r="AA2939" i="1" s="1"/>
  <c r="AH2939" i="1" s="1"/>
  <c r="I2940" i="1"/>
  <c r="H2940" i="1" s="1"/>
  <c r="AC2924" i="1"/>
  <c r="AE2924" i="1" s="1"/>
  <c r="G2924" i="1"/>
  <c r="T2919" i="1"/>
  <c r="S2920" i="1"/>
  <c r="K2940" i="1"/>
  <c r="X2940" i="1"/>
  <c r="A2941" i="1"/>
  <c r="P2923" i="1" l="1"/>
  <c r="AF2919" i="1"/>
  <c r="Q2922" i="1"/>
  <c r="O2923" i="1"/>
  <c r="J2923" i="1"/>
  <c r="T2920" i="1"/>
  <c r="S2921" i="1"/>
  <c r="M2926" i="1"/>
  <c r="N2926" i="1" s="1"/>
  <c r="L2927" i="1"/>
  <c r="Y2940" i="1"/>
  <c r="Z2940" i="1"/>
  <c r="AA2940" i="1" s="1"/>
  <c r="AH2940" i="1" s="1"/>
  <c r="C2941" i="1"/>
  <c r="AJ2941" i="1"/>
  <c r="I2941" i="1"/>
  <c r="H2941" i="1" s="1"/>
  <c r="X2941" i="1"/>
  <c r="K2941" i="1"/>
  <c r="A2942" i="1"/>
  <c r="F2924" i="1"/>
  <c r="AB2946" i="1"/>
  <c r="AC2925" i="1"/>
  <c r="AE2925" i="1" s="1"/>
  <c r="G2925" i="1"/>
  <c r="Q2923" i="1" l="1"/>
  <c r="R2923" i="1" s="1"/>
  <c r="J2924" i="1"/>
  <c r="R2922" i="1"/>
  <c r="AF2920" i="1"/>
  <c r="P2924" i="1"/>
  <c r="O2924" i="1"/>
  <c r="F2925" i="1"/>
  <c r="AB2947" i="1"/>
  <c r="AC2926" i="1"/>
  <c r="AE2926" i="1" s="1"/>
  <c r="G2926" i="1"/>
  <c r="M2927" i="1"/>
  <c r="N2927" i="1" s="1"/>
  <c r="L2928" i="1"/>
  <c r="T2921" i="1"/>
  <c r="S2922" i="1"/>
  <c r="X2942" i="1"/>
  <c r="K2942" i="1"/>
  <c r="A2943" i="1"/>
  <c r="Y2941" i="1"/>
  <c r="AJ2942" i="1"/>
  <c r="Z2941" i="1"/>
  <c r="AA2941" i="1" s="1"/>
  <c r="AH2941" i="1" s="1"/>
  <c r="I2942" i="1"/>
  <c r="H2942" i="1" s="1"/>
  <c r="C2942" i="1"/>
  <c r="O2925" i="1" l="1"/>
  <c r="Q2924" i="1"/>
  <c r="AF2921" i="1"/>
  <c r="P2925" i="1"/>
  <c r="AC2927" i="1"/>
  <c r="AE2927" i="1" s="1"/>
  <c r="G2927" i="1"/>
  <c r="J2925" i="1"/>
  <c r="M2928" i="1"/>
  <c r="N2928" i="1" s="1"/>
  <c r="L2929" i="1"/>
  <c r="F2926" i="1"/>
  <c r="AB2948" i="1"/>
  <c r="Z2942" i="1"/>
  <c r="AA2942" i="1" s="1"/>
  <c r="AH2942" i="1" s="1"/>
  <c r="C2943" i="1"/>
  <c r="AJ2943" i="1"/>
  <c r="I2943" i="1"/>
  <c r="H2943" i="1" s="1"/>
  <c r="Y2942" i="1"/>
  <c r="X2943" i="1"/>
  <c r="A2944" i="1"/>
  <c r="K2943" i="1"/>
  <c r="T2922" i="1"/>
  <c r="S2923" i="1"/>
  <c r="P2926" i="1" l="1"/>
  <c r="O2926" i="1"/>
  <c r="AF2922" i="1"/>
  <c r="Q2925" i="1"/>
  <c r="R2924" i="1"/>
  <c r="T2923" i="1"/>
  <c r="S2924" i="1"/>
  <c r="J2926" i="1"/>
  <c r="G2928" i="1"/>
  <c r="AC2928" i="1"/>
  <c r="AE2928" i="1" s="1"/>
  <c r="F2927" i="1"/>
  <c r="K2944" i="1"/>
  <c r="X2944" i="1"/>
  <c r="A2945" i="1"/>
  <c r="I2944" i="1"/>
  <c r="H2944" i="1" s="1"/>
  <c r="Y2943" i="1"/>
  <c r="Z2943" i="1"/>
  <c r="AA2943" i="1" s="1"/>
  <c r="AH2943" i="1" s="1"/>
  <c r="C2944" i="1"/>
  <c r="AJ2944" i="1"/>
  <c r="AB2949" i="1"/>
  <c r="M2929" i="1"/>
  <c r="N2929" i="1" s="1"/>
  <c r="L2930" i="1"/>
  <c r="J2927" i="1" l="1"/>
  <c r="P2927" i="1"/>
  <c r="AF2923" i="1"/>
  <c r="Q2926" i="1"/>
  <c r="R2925" i="1"/>
  <c r="O2927" i="1"/>
  <c r="AB2950" i="1"/>
  <c r="Z2944" i="1"/>
  <c r="AA2944" i="1" s="1"/>
  <c r="AH2944" i="1" s="1"/>
  <c r="C2945" i="1"/>
  <c r="AJ2945" i="1"/>
  <c r="Y2944" i="1"/>
  <c r="I2945" i="1"/>
  <c r="H2945" i="1" s="1"/>
  <c r="F2928" i="1"/>
  <c r="T2924" i="1"/>
  <c r="S2925" i="1"/>
  <c r="AC2929" i="1"/>
  <c r="AE2929" i="1" s="1"/>
  <c r="G2929" i="1"/>
  <c r="M2930" i="1"/>
  <c r="N2930" i="1" s="1"/>
  <c r="L2931" i="1"/>
  <c r="X2945" i="1"/>
  <c r="K2945" i="1"/>
  <c r="A2946" i="1"/>
  <c r="O2928" i="1" l="1"/>
  <c r="Q2927" i="1"/>
  <c r="R2926" i="1"/>
  <c r="AF2924" i="1"/>
  <c r="P2928" i="1"/>
  <c r="J2928" i="1"/>
  <c r="AC2930" i="1"/>
  <c r="AE2930" i="1" s="1"/>
  <c r="G2930" i="1"/>
  <c r="X2946" i="1"/>
  <c r="K2946" i="1"/>
  <c r="A2947" i="1"/>
  <c r="M2931" i="1"/>
  <c r="N2931" i="1" s="1"/>
  <c r="L2932" i="1"/>
  <c r="F2929" i="1"/>
  <c r="AB2951" i="1"/>
  <c r="Y2945" i="1"/>
  <c r="C2946" i="1"/>
  <c r="Z2945" i="1"/>
  <c r="AA2945" i="1" s="1"/>
  <c r="AH2945" i="1" s="1"/>
  <c r="AJ2946" i="1"/>
  <c r="I2946" i="1"/>
  <c r="H2946" i="1" s="1"/>
  <c r="T2925" i="1"/>
  <c r="S2926" i="1"/>
  <c r="J2929" i="1" l="1"/>
  <c r="AF2925" i="1"/>
  <c r="Q2928" i="1"/>
  <c r="R2928" i="1" s="1"/>
  <c r="R2927" i="1"/>
  <c r="P2929" i="1"/>
  <c r="T2926" i="1"/>
  <c r="S2927" i="1"/>
  <c r="O2929" i="1"/>
  <c r="AB2952" i="1"/>
  <c r="AC2931" i="1"/>
  <c r="AE2931" i="1" s="1"/>
  <c r="G2931" i="1"/>
  <c r="Y2946" i="1"/>
  <c r="C2947" i="1"/>
  <c r="AJ2947" i="1"/>
  <c r="Z2946" i="1"/>
  <c r="AA2946" i="1" s="1"/>
  <c r="AH2946" i="1" s="1"/>
  <c r="I2947" i="1"/>
  <c r="H2947" i="1" s="1"/>
  <c r="M2932" i="1"/>
  <c r="N2932" i="1" s="1"/>
  <c r="L2933" i="1"/>
  <c r="A2948" i="1"/>
  <c r="X2947" i="1"/>
  <c r="K2947" i="1"/>
  <c r="F2930" i="1"/>
  <c r="Q2929" i="1" l="1"/>
  <c r="R2929" i="1" s="1"/>
  <c r="AF2926" i="1"/>
  <c r="O2930" i="1"/>
  <c r="P2930" i="1"/>
  <c r="M2933" i="1"/>
  <c r="N2933" i="1" s="1"/>
  <c r="L2934" i="1"/>
  <c r="Z2947" i="1"/>
  <c r="AA2947" i="1" s="1"/>
  <c r="AH2947" i="1" s="1"/>
  <c r="C2948" i="1"/>
  <c r="AJ2948" i="1"/>
  <c r="Y2947" i="1"/>
  <c r="I2948" i="1"/>
  <c r="H2948" i="1" s="1"/>
  <c r="T2927" i="1"/>
  <c r="S2928" i="1"/>
  <c r="X2948" i="1"/>
  <c r="K2948" i="1"/>
  <c r="A2949" i="1"/>
  <c r="J2930" i="1"/>
  <c r="AB2953" i="1"/>
  <c r="AC2932" i="1"/>
  <c r="AE2932" i="1" s="1"/>
  <c r="G2932" i="1"/>
  <c r="F2931" i="1"/>
  <c r="J2931" i="1" l="1"/>
  <c r="P2931" i="1"/>
  <c r="Q2930" i="1"/>
  <c r="O2931" i="1"/>
  <c r="M2934" i="1"/>
  <c r="N2934" i="1" s="1"/>
  <c r="L2935" i="1"/>
  <c r="Z2948" i="1"/>
  <c r="AA2948" i="1" s="1"/>
  <c r="AH2948" i="1" s="1"/>
  <c r="C2949" i="1"/>
  <c r="AJ2949" i="1"/>
  <c r="Y2948" i="1"/>
  <c r="I2949" i="1"/>
  <c r="H2949" i="1" s="1"/>
  <c r="K2949" i="1"/>
  <c r="X2949" i="1"/>
  <c r="A2950" i="1"/>
  <c r="T2928" i="1"/>
  <c r="S2929" i="1"/>
  <c r="F2932" i="1"/>
  <c r="AB2954" i="1"/>
  <c r="AF2927" i="1"/>
  <c r="AA2927" i="1"/>
  <c r="AC2933" i="1"/>
  <c r="AE2933" i="1" s="1"/>
  <c r="G2933" i="1"/>
  <c r="Q2931" i="1" l="1"/>
  <c r="R2931" i="1" s="1"/>
  <c r="O2932" i="1"/>
  <c r="P2932" i="1"/>
  <c r="AF2928" i="1"/>
  <c r="R2930" i="1"/>
  <c r="J2932" i="1"/>
  <c r="AH2927" i="1"/>
  <c r="T2929" i="1"/>
  <c r="S2930" i="1"/>
  <c r="X2950" i="1"/>
  <c r="K2950" i="1"/>
  <c r="A2951" i="1"/>
  <c r="F2933" i="1"/>
  <c r="AC2934" i="1"/>
  <c r="AE2934" i="1" s="1"/>
  <c r="G2934" i="1"/>
  <c r="AB2955" i="1"/>
  <c r="AJ2950" i="1"/>
  <c r="I2950" i="1"/>
  <c r="H2950" i="1" s="1"/>
  <c r="Y2949" i="1"/>
  <c r="Z2949" i="1"/>
  <c r="AA2949" i="1" s="1"/>
  <c r="AH2949" i="1" s="1"/>
  <c r="C2950" i="1"/>
  <c r="M2935" i="1"/>
  <c r="N2935" i="1" s="1"/>
  <c r="L2936" i="1"/>
  <c r="AF2929" i="1" l="1"/>
  <c r="P2933" i="1"/>
  <c r="J2933" i="1"/>
  <c r="Q2932" i="1"/>
  <c r="R2932" i="1" s="1"/>
  <c r="AC2935" i="1"/>
  <c r="AE2935" i="1" s="1"/>
  <c r="G2935" i="1"/>
  <c r="AB2956" i="1"/>
  <c r="O2933" i="1"/>
  <c r="X2951" i="1"/>
  <c r="K2951" i="1"/>
  <c r="A2952" i="1"/>
  <c r="T2930" i="1"/>
  <c r="S2931" i="1"/>
  <c r="F2934" i="1"/>
  <c r="M2936" i="1"/>
  <c r="N2936" i="1" s="1"/>
  <c r="L2937" i="1"/>
  <c r="C2951" i="1"/>
  <c r="AJ2951" i="1"/>
  <c r="Y2950" i="1"/>
  <c r="I2951" i="1"/>
  <c r="H2951" i="1" s="1"/>
  <c r="Z2950" i="1"/>
  <c r="AA2950" i="1" s="1"/>
  <c r="AH2950" i="1" s="1"/>
  <c r="P2934" i="1" l="1"/>
  <c r="AF2930" i="1"/>
  <c r="Q2933" i="1"/>
  <c r="J2934" i="1"/>
  <c r="O2934" i="1"/>
  <c r="X2952" i="1"/>
  <c r="A2953" i="1"/>
  <c r="K2952" i="1"/>
  <c r="F2935" i="1"/>
  <c r="AC2936" i="1"/>
  <c r="AE2936" i="1" s="1"/>
  <c r="G2936" i="1"/>
  <c r="AB2957" i="1"/>
  <c r="M2937" i="1"/>
  <c r="N2937" i="1" s="1"/>
  <c r="L2938" i="1"/>
  <c r="T2931" i="1"/>
  <c r="S2932" i="1"/>
  <c r="Y2951" i="1"/>
  <c r="AJ2952" i="1"/>
  <c r="Z2951" i="1"/>
  <c r="AA2951" i="1" s="1"/>
  <c r="AH2951" i="1" s="1"/>
  <c r="I2952" i="1"/>
  <c r="H2952" i="1" s="1"/>
  <c r="C2952" i="1"/>
  <c r="Q2934" i="1" l="1"/>
  <c r="R2934" i="1" s="1"/>
  <c r="AF2931" i="1"/>
  <c r="O2935" i="1"/>
  <c r="P2935" i="1"/>
  <c r="R2933" i="1"/>
  <c r="T2932" i="1"/>
  <c r="S2933" i="1"/>
  <c r="J2935" i="1"/>
  <c r="AC2937" i="1"/>
  <c r="AE2937" i="1" s="1"/>
  <c r="G2937" i="1"/>
  <c r="AB2958" i="1"/>
  <c r="X2953" i="1"/>
  <c r="K2953" i="1"/>
  <c r="A2954" i="1"/>
  <c r="M2938" i="1"/>
  <c r="N2938" i="1" s="1"/>
  <c r="L2939" i="1"/>
  <c r="F2936" i="1"/>
  <c r="Y2952" i="1"/>
  <c r="C2953" i="1"/>
  <c r="AJ2953" i="1"/>
  <c r="Z2952" i="1"/>
  <c r="AA2952" i="1" s="1"/>
  <c r="AH2952" i="1" s="1"/>
  <c r="I2953" i="1"/>
  <c r="H2953" i="1" s="1"/>
  <c r="P2936" i="1" l="1"/>
  <c r="O2936" i="1"/>
  <c r="AF2932" i="1"/>
  <c r="Q2935" i="1"/>
  <c r="R2935" i="1" s="1"/>
  <c r="J2936" i="1"/>
  <c r="Z2953" i="1"/>
  <c r="AA2953" i="1" s="1"/>
  <c r="AH2953" i="1" s="1"/>
  <c r="C2954" i="1"/>
  <c r="Y2953" i="1"/>
  <c r="AJ2954" i="1"/>
  <c r="I2954" i="1"/>
  <c r="H2954" i="1" s="1"/>
  <c r="X2954" i="1"/>
  <c r="K2954" i="1"/>
  <c r="A2955" i="1"/>
  <c r="AB2959" i="1"/>
  <c r="AC2938" i="1"/>
  <c r="AE2938" i="1" s="1"/>
  <c r="G2938" i="1"/>
  <c r="T2933" i="1"/>
  <c r="S2934" i="1"/>
  <c r="M2939" i="1"/>
  <c r="N2939" i="1" s="1"/>
  <c r="L2940" i="1"/>
  <c r="F2937" i="1"/>
  <c r="J2937" i="1" l="1"/>
  <c r="Q2936" i="1"/>
  <c r="P2937" i="1"/>
  <c r="AF2933" i="1"/>
  <c r="O2937" i="1"/>
  <c r="T2934" i="1"/>
  <c r="S2935" i="1"/>
  <c r="X2955" i="1"/>
  <c r="K2955" i="1"/>
  <c r="A2956" i="1"/>
  <c r="AC2939" i="1"/>
  <c r="AE2939" i="1" s="1"/>
  <c r="G2939" i="1"/>
  <c r="M2940" i="1"/>
  <c r="N2940" i="1" s="1"/>
  <c r="L2941" i="1"/>
  <c r="F2938" i="1"/>
  <c r="AB2960" i="1"/>
  <c r="Y2954" i="1"/>
  <c r="C2955" i="1"/>
  <c r="Z2954" i="1"/>
  <c r="AA2954" i="1" s="1"/>
  <c r="AH2954" i="1" s="1"/>
  <c r="AJ2955" i="1"/>
  <c r="I2955" i="1"/>
  <c r="H2955" i="1" s="1"/>
  <c r="P2938" i="1" l="1"/>
  <c r="Q2937" i="1"/>
  <c r="R2937" i="1" s="1"/>
  <c r="AF2934" i="1"/>
  <c r="O2938" i="1"/>
  <c r="R2936" i="1"/>
  <c r="J2938" i="1"/>
  <c r="AC2940" i="1"/>
  <c r="AE2940" i="1" s="1"/>
  <c r="G2940" i="1"/>
  <c r="M2941" i="1"/>
  <c r="N2941" i="1" s="1"/>
  <c r="L2942" i="1"/>
  <c r="AJ2956" i="1"/>
  <c r="Y2955" i="1"/>
  <c r="Z2955" i="1"/>
  <c r="AA2955" i="1" s="1"/>
  <c r="AH2955" i="1" s="1"/>
  <c r="C2956" i="1"/>
  <c r="I2956" i="1"/>
  <c r="H2956" i="1" s="1"/>
  <c r="AB2961" i="1"/>
  <c r="K2956" i="1"/>
  <c r="A2957" i="1"/>
  <c r="X2956" i="1"/>
  <c r="T2935" i="1"/>
  <c r="S2936" i="1"/>
  <c r="F2939" i="1"/>
  <c r="O2939" i="1" s="1"/>
  <c r="AF2935" i="1" l="1"/>
  <c r="Q2938" i="1"/>
  <c r="R2938" i="1" s="1"/>
  <c r="P2939" i="1"/>
  <c r="P2940" i="1" s="1"/>
  <c r="P2941" i="1" s="1"/>
  <c r="P2942" i="1" s="1"/>
  <c r="J2939" i="1"/>
  <c r="Z2956" i="1"/>
  <c r="C2957" i="1"/>
  <c r="Y2956" i="1"/>
  <c r="D2954" i="1" s="1"/>
  <c r="AJ2957" i="1"/>
  <c r="I2957" i="1"/>
  <c r="H2957" i="1" s="1"/>
  <c r="AC2941" i="1"/>
  <c r="AE2941" i="1" s="1"/>
  <c r="G2941" i="1"/>
  <c r="AB2962" i="1"/>
  <c r="T2936" i="1"/>
  <c r="S2937" i="1"/>
  <c r="A2958" i="1"/>
  <c r="X2957" i="1"/>
  <c r="K2957" i="1"/>
  <c r="M2942" i="1"/>
  <c r="N2942" i="1" s="1"/>
  <c r="L2943" i="1"/>
  <c r="F2940" i="1"/>
  <c r="O2940" i="1" s="1"/>
  <c r="AF2936" i="1" l="1"/>
  <c r="Q2939" i="1"/>
  <c r="D2952" i="1"/>
  <c r="D2953" i="1"/>
  <c r="D2951" i="1"/>
  <c r="E2951" i="1" s="1"/>
  <c r="D2948" i="1"/>
  <c r="E2948" i="1" s="1"/>
  <c r="D2955" i="1"/>
  <c r="E2955" i="1" s="1"/>
  <c r="J2940" i="1"/>
  <c r="Y2957" i="1"/>
  <c r="Z2957" i="1"/>
  <c r="AA2957" i="1" s="1"/>
  <c r="AH2957" i="1" s="1"/>
  <c r="C2958" i="1"/>
  <c r="AJ2958" i="1"/>
  <c r="I2958" i="1"/>
  <c r="H2958" i="1" s="1"/>
  <c r="AB2963" i="1"/>
  <c r="E2954" i="1"/>
  <c r="D2956" i="1"/>
  <c r="D2621" i="1"/>
  <c r="D2622" i="1"/>
  <c r="D2624" i="1"/>
  <c r="D2623" i="1"/>
  <c r="D2625" i="1"/>
  <c r="D2626" i="1"/>
  <c r="D2627" i="1"/>
  <c r="D2628" i="1"/>
  <c r="D2629" i="1"/>
  <c r="D2631" i="1"/>
  <c r="D2630" i="1"/>
  <c r="D2634" i="1"/>
  <c r="D2633" i="1"/>
  <c r="D2635" i="1"/>
  <c r="D2632" i="1"/>
  <c r="D2636" i="1"/>
  <c r="D2637" i="1"/>
  <c r="D2639" i="1"/>
  <c r="D2638" i="1"/>
  <c r="D2640" i="1"/>
  <c r="D2641" i="1"/>
  <c r="D2644" i="1"/>
  <c r="D2642" i="1"/>
  <c r="D2643" i="1"/>
  <c r="D2645" i="1"/>
  <c r="D2646" i="1"/>
  <c r="D2650" i="1"/>
  <c r="D2648" i="1"/>
  <c r="D2647" i="1"/>
  <c r="D2649" i="1"/>
  <c r="D2652" i="1"/>
  <c r="D2651" i="1"/>
  <c r="D2653" i="1"/>
  <c r="D2654" i="1"/>
  <c r="D2655" i="1"/>
  <c r="D2656" i="1"/>
  <c r="D2657" i="1"/>
  <c r="D2660" i="1"/>
  <c r="D2658" i="1"/>
  <c r="D2659" i="1"/>
  <c r="D2666" i="1"/>
  <c r="D2662" i="1"/>
  <c r="D2661" i="1"/>
  <c r="D2664" i="1"/>
  <c r="D2663" i="1"/>
  <c r="D2667" i="1"/>
  <c r="D2665" i="1"/>
  <c r="D2668" i="1"/>
  <c r="D2673" i="1"/>
  <c r="D2669" i="1"/>
  <c r="D2670" i="1"/>
  <c r="D2671" i="1"/>
  <c r="D2672" i="1"/>
  <c r="D2675" i="1"/>
  <c r="D2674" i="1"/>
  <c r="D2678" i="1"/>
  <c r="D2676" i="1"/>
  <c r="D2677" i="1"/>
  <c r="D2679" i="1"/>
  <c r="D2682" i="1"/>
  <c r="D2680" i="1"/>
  <c r="D2681" i="1"/>
  <c r="D2683" i="1"/>
  <c r="D2684" i="1"/>
  <c r="D2685" i="1"/>
  <c r="D2686" i="1"/>
  <c r="D2687" i="1"/>
  <c r="D2688" i="1"/>
  <c r="D2690" i="1"/>
  <c r="D2689" i="1"/>
  <c r="D2691" i="1"/>
  <c r="D2694" i="1"/>
  <c r="D2692" i="1"/>
  <c r="D2695" i="1"/>
  <c r="D2697" i="1"/>
  <c r="D2693" i="1"/>
  <c r="D2696" i="1"/>
  <c r="D2699" i="1"/>
  <c r="D2698" i="1"/>
  <c r="D2701" i="1"/>
  <c r="D2700" i="1"/>
  <c r="D2702" i="1"/>
  <c r="D2704" i="1"/>
  <c r="D2703" i="1"/>
  <c r="D2707" i="1"/>
  <c r="D2705" i="1"/>
  <c r="D2708" i="1"/>
  <c r="D2709" i="1"/>
  <c r="D2706" i="1"/>
  <c r="D2710" i="1"/>
  <c r="D2711" i="1"/>
  <c r="D2712" i="1"/>
  <c r="D2713" i="1"/>
  <c r="D2714" i="1"/>
  <c r="D2717" i="1"/>
  <c r="D2715" i="1"/>
  <c r="D2719" i="1"/>
  <c r="D2716" i="1"/>
  <c r="D2718" i="1"/>
  <c r="D2723" i="1"/>
  <c r="D2720" i="1"/>
  <c r="D2721" i="1"/>
  <c r="D2722" i="1"/>
  <c r="D2724" i="1"/>
  <c r="D2728" i="1"/>
  <c r="D2725" i="1"/>
  <c r="D2726" i="1"/>
  <c r="D2731" i="1"/>
  <c r="D2727" i="1"/>
  <c r="D2732" i="1"/>
  <c r="D2729" i="1"/>
  <c r="D2730" i="1"/>
  <c r="D2735" i="1"/>
  <c r="D2733" i="1"/>
  <c r="D2734" i="1"/>
  <c r="D2738" i="1"/>
  <c r="D2737" i="1"/>
  <c r="D2740" i="1"/>
  <c r="D2736" i="1"/>
  <c r="D2739" i="1"/>
  <c r="D2743" i="1"/>
  <c r="D2741" i="1"/>
  <c r="D2744" i="1"/>
  <c r="D2742" i="1"/>
  <c r="D2745" i="1"/>
  <c r="D2746" i="1"/>
  <c r="D2747" i="1"/>
  <c r="D2749" i="1"/>
  <c r="D2751" i="1"/>
  <c r="D2753" i="1"/>
  <c r="D2748" i="1"/>
  <c r="D2750" i="1"/>
  <c r="D2752" i="1"/>
  <c r="D2754" i="1"/>
  <c r="D2756" i="1"/>
  <c r="D2755" i="1"/>
  <c r="D2757" i="1"/>
  <c r="D2758" i="1"/>
  <c r="D2759" i="1"/>
  <c r="D2760" i="1"/>
  <c r="D2761" i="1"/>
  <c r="D2762" i="1"/>
  <c r="D2763" i="1"/>
  <c r="D2765" i="1"/>
  <c r="D2764" i="1"/>
  <c r="D2767" i="1"/>
  <c r="D2768" i="1"/>
  <c r="D2766" i="1"/>
  <c r="D2769" i="1"/>
  <c r="D2770" i="1"/>
  <c r="D2773" i="1"/>
  <c r="D2771" i="1"/>
  <c r="D2772" i="1"/>
  <c r="D2778" i="1"/>
  <c r="D2774" i="1"/>
  <c r="D2776" i="1"/>
  <c r="D2775" i="1"/>
  <c r="D2777" i="1"/>
  <c r="D2782" i="1"/>
  <c r="D2779" i="1"/>
  <c r="D2780" i="1"/>
  <c r="D2781" i="1"/>
  <c r="D2783" i="1"/>
  <c r="D2785" i="1"/>
  <c r="D2784" i="1"/>
  <c r="D2786" i="1"/>
  <c r="D2787" i="1"/>
  <c r="D2788" i="1"/>
  <c r="D2789" i="1"/>
  <c r="D2791" i="1"/>
  <c r="D2790" i="1"/>
  <c r="D2792" i="1"/>
  <c r="D2793" i="1"/>
  <c r="D2797" i="1"/>
  <c r="D2794" i="1"/>
  <c r="D2795" i="1"/>
  <c r="D2796" i="1"/>
  <c r="D2798" i="1"/>
  <c r="D2799" i="1"/>
  <c r="D2800" i="1"/>
  <c r="D2802" i="1"/>
  <c r="D2803" i="1"/>
  <c r="D2801" i="1"/>
  <c r="D2804" i="1"/>
  <c r="D2805" i="1"/>
  <c r="D2806" i="1"/>
  <c r="D2807" i="1"/>
  <c r="D2808" i="1"/>
  <c r="D2810" i="1"/>
  <c r="D2809" i="1"/>
  <c r="D2811" i="1"/>
  <c r="D2812" i="1"/>
  <c r="D2814" i="1"/>
  <c r="D2818" i="1"/>
  <c r="D2813" i="1"/>
  <c r="D2815" i="1"/>
  <c r="D2816" i="1"/>
  <c r="D2817" i="1"/>
  <c r="D2822" i="1"/>
  <c r="D2819" i="1"/>
  <c r="D2824" i="1"/>
  <c r="D2820" i="1"/>
  <c r="D2821" i="1"/>
  <c r="D2823" i="1"/>
  <c r="D2826" i="1"/>
  <c r="D2829" i="1"/>
  <c r="D2825" i="1"/>
  <c r="D2828" i="1"/>
  <c r="D2827" i="1"/>
  <c r="D2831" i="1"/>
  <c r="D2830" i="1"/>
  <c r="D2832" i="1"/>
  <c r="D2833" i="1"/>
  <c r="D2834" i="1"/>
  <c r="D2835" i="1"/>
  <c r="D2836" i="1"/>
  <c r="D2840" i="1"/>
  <c r="D2838" i="1"/>
  <c r="D2837" i="1"/>
  <c r="D2839" i="1"/>
  <c r="D2841" i="1"/>
  <c r="D2844" i="1"/>
  <c r="D2842" i="1"/>
  <c r="D2843" i="1"/>
  <c r="D2845" i="1"/>
  <c r="D2846" i="1"/>
  <c r="D2847" i="1"/>
  <c r="D2849" i="1"/>
  <c r="D2848" i="1"/>
  <c r="D2850" i="1"/>
  <c r="D2851" i="1"/>
  <c r="D2852" i="1"/>
  <c r="D2853" i="1"/>
  <c r="D2857" i="1"/>
  <c r="D2855" i="1"/>
  <c r="D2854" i="1"/>
  <c r="D2858" i="1"/>
  <c r="D2856" i="1"/>
  <c r="D2862" i="1"/>
  <c r="D2860" i="1"/>
  <c r="D2859" i="1"/>
  <c r="D2864" i="1"/>
  <c r="D2861" i="1"/>
  <c r="D2863" i="1"/>
  <c r="D2866" i="1"/>
  <c r="D2865" i="1"/>
  <c r="D2868" i="1"/>
  <c r="D2869" i="1"/>
  <c r="D2867" i="1"/>
  <c r="D2872" i="1"/>
  <c r="D2870" i="1"/>
  <c r="D2871" i="1"/>
  <c r="D2875" i="1"/>
  <c r="D2876" i="1"/>
  <c r="D2873" i="1"/>
  <c r="D2874" i="1"/>
  <c r="D2878" i="1"/>
  <c r="D2879" i="1"/>
  <c r="D2880" i="1"/>
  <c r="D2877" i="1"/>
  <c r="D2881" i="1"/>
  <c r="D2882" i="1"/>
  <c r="D2884" i="1"/>
  <c r="D2883" i="1"/>
  <c r="D2886" i="1"/>
  <c r="D2885" i="1"/>
  <c r="D2888" i="1"/>
  <c r="D2887" i="1"/>
  <c r="D2890" i="1"/>
  <c r="D2889" i="1"/>
  <c r="D2891" i="1"/>
  <c r="D2892" i="1"/>
  <c r="D2893" i="1"/>
  <c r="D2896" i="1"/>
  <c r="D2894" i="1"/>
  <c r="D2895" i="1"/>
  <c r="D2898" i="1"/>
  <c r="D2897" i="1"/>
  <c r="D2899" i="1"/>
  <c r="D2903" i="1"/>
  <c r="D2901" i="1"/>
  <c r="D2900" i="1"/>
  <c r="D2902" i="1"/>
  <c r="D2904" i="1"/>
  <c r="D2906" i="1"/>
  <c r="D2905" i="1"/>
  <c r="D2909" i="1"/>
  <c r="D2907" i="1"/>
  <c r="D2908" i="1"/>
  <c r="D2911" i="1"/>
  <c r="D2910" i="1"/>
  <c r="D2912" i="1"/>
  <c r="D2914" i="1"/>
  <c r="D2916" i="1"/>
  <c r="D2913" i="1"/>
  <c r="D2917" i="1"/>
  <c r="D2915" i="1"/>
  <c r="D2919" i="1"/>
  <c r="D2921" i="1"/>
  <c r="D2918" i="1"/>
  <c r="D2920" i="1"/>
  <c r="D2922" i="1"/>
  <c r="D2923" i="1"/>
  <c r="D2924" i="1"/>
  <c r="D2926" i="1"/>
  <c r="D2928" i="1"/>
  <c r="D2927" i="1"/>
  <c r="D2925" i="1"/>
  <c r="D2929" i="1"/>
  <c r="D2933" i="1"/>
  <c r="D2931" i="1"/>
  <c r="D2934" i="1"/>
  <c r="D2932" i="1"/>
  <c r="D2930" i="1"/>
  <c r="D2935" i="1"/>
  <c r="D2937" i="1"/>
  <c r="D2936" i="1"/>
  <c r="D2938" i="1"/>
  <c r="D2939" i="1"/>
  <c r="D2940" i="1"/>
  <c r="D2941" i="1"/>
  <c r="D2943" i="1"/>
  <c r="D2942" i="1"/>
  <c r="D2944" i="1"/>
  <c r="D2945" i="1"/>
  <c r="D2947" i="1"/>
  <c r="D2949" i="1"/>
  <c r="D2946" i="1"/>
  <c r="D2950" i="1"/>
  <c r="AC2942" i="1"/>
  <c r="AE2942" i="1" s="1"/>
  <c r="G2942" i="1"/>
  <c r="E2953" i="1"/>
  <c r="K2958" i="1"/>
  <c r="X2958" i="1"/>
  <c r="A2959" i="1"/>
  <c r="F2941" i="1"/>
  <c r="J2941" i="1" s="1"/>
  <c r="E2957" i="1"/>
  <c r="E2952" i="1"/>
  <c r="M2943" i="1"/>
  <c r="N2943" i="1" s="1"/>
  <c r="P2943" i="1"/>
  <c r="L2944" i="1"/>
  <c r="T2937" i="1"/>
  <c r="S2938" i="1"/>
  <c r="AF2937" i="1" l="1"/>
  <c r="Q2940" i="1"/>
  <c r="R2939" i="1"/>
  <c r="O2941" i="1"/>
  <c r="AC2943" i="1"/>
  <c r="AE2943" i="1" s="1"/>
  <c r="G2943" i="1"/>
  <c r="T2938" i="1"/>
  <c r="S2939" i="1"/>
  <c r="U2939" i="1" s="1"/>
  <c r="K2959" i="1"/>
  <c r="X2959" i="1"/>
  <c r="A2960" i="1"/>
  <c r="E2946" i="1"/>
  <c r="E2944" i="1"/>
  <c r="E2940" i="1"/>
  <c r="U2937" i="1"/>
  <c r="E2937" i="1"/>
  <c r="V2937" i="1" s="1"/>
  <c r="U2934" i="1"/>
  <c r="E2934" i="1"/>
  <c r="V2934" i="1" s="1"/>
  <c r="U2925" i="1"/>
  <c r="E2925" i="1"/>
  <c r="V2925" i="1" s="1"/>
  <c r="U2924" i="1"/>
  <c r="E2924" i="1"/>
  <c r="V2924" i="1" s="1"/>
  <c r="U2918" i="1"/>
  <c r="E2918" i="1"/>
  <c r="V2918" i="1" s="1"/>
  <c r="U2917" i="1"/>
  <c r="E2917" i="1"/>
  <c r="V2917" i="1" s="1"/>
  <c r="U2912" i="1"/>
  <c r="E2912" i="1"/>
  <c r="V2912" i="1" s="1"/>
  <c r="U2907" i="1"/>
  <c r="E2907" i="1"/>
  <c r="U2904" i="1"/>
  <c r="E2904" i="1"/>
  <c r="U2903" i="1"/>
  <c r="E2903" i="1"/>
  <c r="U2895" i="1"/>
  <c r="E2895" i="1"/>
  <c r="U2892" i="1"/>
  <c r="E2892" i="1"/>
  <c r="U2887" i="1"/>
  <c r="E2887" i="1"/>
  <c r="U2883" i="1"/>
  <c r="E2883" i="1"/>
  <c r="U2877" i="1"/>
  <c r="E2877" i="1"/>
  <c r="U2874" i="1"/>
  <c r="E2874" i="1"/>
  <c r="U2871" i="1"/>
  <c r="E2871" i="1"/>
  <c r="U2869" i="1"/>
  <c r="E2869" i="1"/>
  <c r="U2863" i="1"/>
  <c r="E2863" i="1"/>
  <c r="U2860" i="1"/>
  <c r="E2860" i="1"/>
  <c r="U2854" i="1"/>
  <c r="E2854" i="1"/>
  <c r="U2852" i="1"/>
  <c r="E2852" i="1"/>
  <c r="U2849" i="1"/>
  <c r="E2849" i="1"/>
  <c r="U2843" i="1"/>
  <c r="E2843" i="1"/>
  <c r="U2839" i="1"/>
  <c r="E2839" i="1"/>
  <c r="U2836" i="1"/>
  <c r="E2836" i="1"/>
  <c r="U2832" i="1"/>
  <c r="E2832" i="1"/>
  <c r="U2828" i="1"/>
  <c r="E2828" i="1"/>
  <c r="U2823" i="1"/>
  <c r="E2823" i="1"/>
  <c r="U2819" i="1"/>
  <c r="E2819" i="1"/>
  <c r="U2815" i="1"/>
  <c r="E2815" i="1"/>
  <c r="U2812" i="1"/>
  <c r="E2812" i="1"/>
  <c r="U2808" i="1"/>
  <c r="E2808" i="1"/>
  <c r="U2804" i="1"/>
  <c r="E2804" i="1"/>
  <c r="U2800" i="1"/>
  <c r="E2800" i="1"/>
  <c r="U2795" i="1"/>
  <c r="E2795" i="1"/>
  <c r="U2792" i="1"/>
  <c r="E2792" i="1"/>
  <c r="U2788" i="1"/>
  <c r="E2788" i="1"/>
  <c r="U2785" i="1"/>
  <c r="E2785" i="1"/>
  <c r="U2779" i="1"/>
  <c r="E2779" i="1"/>
  <c r="U2776" i="1"/>
  <c r="E2776" i="1"/>
  <c r="U2771" i="1"/>
  <c r="E2771" i="1"/>
  <c r="U2766" i="1"/>
  <c r="E2766" i="1"/>
  <c r="U2765" i="1"/>
  <c r="E2765" i="1"/>
  <c r="U2760" i="1"/>
  <c r="E2760" i="1"/>
  <c r="U2755" i="1"/>
  <c r="E2755" i="1"/>
  <c r="U2750" i="1"/>
  <c r="E2750" i="1"/>
  <c r="U2749" i="1"/>
  <c r="E2749" i="1"/>
  <c r="U2742" i="1"/>
  <c r="E2742" i="1"/>
  <c r="U2739" i="1"/>
  <c r="E2739" i="1"/>
  <c r="U2738" i="1"/>
  <c r="E2738" i="1"/>
  <c r="U2730" i="1"/>
  <c r="E2730" i="1"/>
  <c r="U2731" i="1"/>
  <c r="E2731" i="1"/>
  <c r="U2724" i="1"/>
  <c r="E2724" i="1"/>
  <c r="U2723" i="1"/>
  <c r="E2723" i="1"/>
  <c r="U2715" i="1"/>
  <c r="E2715" i="1"/>
  <c r="U2712" i="1"/>
  <c r="E2712" i="1"/>
  <c r="U2709" i="1"/>
  <c r="E2709" i="1"/>
  <c r="U2703" i="1"/>
  <c r="E2703" i="1"/>
  <c r="U2701" i="1"/>
  <c r="E2701" i="1"/>
  <c r="U2693" i="1"/>
  <c r="E2693" i="1"/>
  <c r="U2694" i="1"/>
  <c r="E2694" i="1"/>
  <c r="U2688" i="1"/>
  <c r="E2688" i="1"/>
  <c r="U2684" i="1"/>
  <c r="E2684" i="1"/>
  <c r="U2682" i="1"/>
  <c r="E2682" i="1"/>
  <c r="U2678" i="1"/>
  <c r="E2678" i="1"/>
  <c r="U2671" i="1"/>
  <c r="E2671" i="1"/>
  <c r="U2668" i="1"/>
  <c r="E2668" i="1"/>
  <c r="U2664" i="1"/>
  <c r="E2664" i="1"/>
  <c r="U2659" i="1"/>
  <c r="E2659" i="1"/>
  <c r="U2656" i="1"/>
  <c r="E2656" i="1"/>
  <c r="U2651" i="1"/>
  <c r="E2651" i="1"/>
  <c r="U2648" i="1"/>
  <c r="E2648" i="1"/>
  <c r="U2643" i="1"/>
  <c r="E2643" i="1"/>
  <c r="U2640" i="1"/>
  <c r="E2640" i="1"/>
  <c r="U2636" i="1"/>
  <c r="E2636" i="1"/>
  <c r="U2634" i="1"/>
  <c r="E2634" i="1"/>
  <c r="U2628" i="1"/>
  <c r="E2628" i="1"/>
  <c r="U2623" i="1"/>
  <c r="E2623" i="1"/>
  <c r="E2956" i="1"/>
  <c r="E2958" i="1"/>
  <c r="C2959" i="1"/>
  <c r="Y2958" i="1"/>
  <c r="AJ2959" i="1"/>
  <c r="I2959" i="1"/>
  <c r="H2959" i="1" s="1"/>
  <c r="Z2958" i="1"/>
  <c r="AA2958" i="1" s="1"/>
  <c r="AH2958" i="1" s="1"/>
  <c r="F2942" i="1"/>
  <c r="O2942" i="1" s="1"/>
  <c r="E2949" i="1"/>
  <c r="E2942" i="1"/>
  <c r="E2939" i="1"/>
  <c r="U2935" i="1"/>
  <c r="E2935" i="1"/>
  <c r="V2935" i="1" s="1"/>
  <c r="U2931" i="1"/>
  <c r="E2931" i="1"/>
  <c r="V2931" i="1" s="1"/>
  <c r="U2927" i="1"/>
  <c r="E2927" i="1"/>
  <c r="V2927" i="1" s="1"/>
  <c r="U2923" i="1"/>
  <c r="E2923" i="1"/>
  <c r="V2923" i="1" s="1"/>
  <c r="U2921" i="1"/>
  <c r="E2921" i="1"/>
  <c r="V2921" i="1" s="1"/>
  <c r="U2913" i="1"/>
  <c r="E2913" i="1"/>
  <c r="V2913" i="1" s="1"/>
  <c r="U2910" i="1"/>
  <c r="E2910" i="1"/>
  <c r="V2910" i="1" s="1"/>
  <c r="U2909" i="1"/>
  <c r="E2909" i="1"/>
  <c r="V2909" i="1" s="1"/>
  <c r="U2902" i="1"/>
  <c r="E2902" i="1"/>
  <c r="U2899" i="1"/>
  <c r="E2899" i="1"/>
  <c r="U2894" i="1"/>
  <c r="E2894" i="1"/>
  <c r="U2891" i="1"/>
  <c r="E2891" i="1"/>
  <c r="U2888" i="1"/>
  <c r="E2888" i="1"/>
  <c r="U2884" i="1"/>
  <c r="E2884" i="1"/>
  <c r="U2880" i="1"/>
  <c r="E2880" i="1"/>
  <c r="U2873" i="1"/>
  <c r="E2873" i="1"/>
  <c r="U2870" i="1"/>
  <c r="E2870" i="1"/>
  <c r="U2868" i="1"/>
  <c r="E2868" i="1"/>
  <c r="U2861" i="1"/>
  <c r="E2861" i="1"/>
  <c r="U2862" i="1"/>
  <c r="E2862" i="1"/>
  <c r="U2855" i="1"/>
  <c r="E2855" i="1"/>
  <c r="U2851" i="1"/>
  <c r="E2851" i="1"/>
  <c r="U2847" i="1"/>
  <c r="E2847" i="1"/>
  <c r="U2842" i="1"/>
  <c r="E2842" i="1"/>
  <c r="U2837" i="1"/>
  <c r="E2837" i="1"/>
  <c r="U2835" i="1"/>
  <c r="E2835" i="1"/>
  <c r="U2830" i="1"/>
  <c r="E2830" i="1"/>
  <c r="U2825" i="1"/>
  <c r="E2825" i="1"/>
  <c r="U2821" i="1"/>
  <c r="E2821" i="1"/>
  <c r="U2822" i="1"/>
  <c r="E2822" i="1"/>
  <c r="U2813" i="1"/>
  <c r="E2813" i="1"/>
  <c r="U2811" i="1"/>
  <c r="E2811" i="1"/>
  <c r="U2807" i="1"/>
  <c r="E2807" i="1"/>
  <c r="U2801" i="1"/>
  <c r="E2801" i="1"/>
  <c r="U2799" i="1"/>
  <c r="E2799" i="1"/>
  <c r="U2794" i="1"/>
  <c r="E2794" i="1"/>
  <c r="U2790" i="1"/>
  <c r="E2790" i="1"/>
  <c r="U2787" i="1"/>
  <c r="E2787" i="1"/>
  <c r="U2783" i="1"/>
  <c r="E2783" i="1"/>
  <c r="U2782" i="1"/>
  <c r="E2782" i="1"/>
  <c r="U2774" i="1"/>
  <c r="E2774" i="1"/>
  <c r="U2773" i="1"/>
  <c r="E2773" i="1"/>
  <c r="U2768" i="1"/>
  <c r="E2768" i="1"/>
  <c r="U2763" i="1"/>
  <c r="E2763" i="1"/>
  <c r="U2759" i="1"/>
  <c r="E2759" i="1"/>
  <c r="U2756" i="1"/>
  <c r="E2756" i="1"/>
  <c r="U2748" i="1"/>
  <c r="E2748" i="1"/>
  <c r="U2747" i="1"/>
  <c r="E2747" i="1"/>
  <c r="U2744" i="1"/>
  <c r="E2744" i="1"/>
  <c r="U2736" i="1"/>
  <c r="E2736" i="1"/>
  <c r="U2734" i="1"/>
  <c r="E2734" i="1"/>
  <c r="U2729" i="1"/>
  <c r="E2729" i="1"/>
  <c r="U2726" i="1"/>
  <c r="E2726" i="1"/>
  <c r="U2722" i="1"/>
  <c r="E2722" i="1"/>
  <c r="U2718" i="1"/>
  <c r="E2718" i="1"/>
  <c r="U2717" i="1"/>
  <c r="E2717" i="1"/>
  <c r="U2711" i="1"/>
  <c r="E2711" i="1"/>
  <c r="U2708" i="1"/>
  <c r="E2708" i="1"/>
  <c r="U2704" i="1"/>
  <c r="E2704" i="1"/>
  <c r="U2698" i="1"/>
  <c r="E2698" i="1"/>
  <c r="U2697" i="1"/>
  <c r="E2697" i="1"/>
  <c r="U2691" i="1"/>
  <c r="E2691" i="1"/>
  <c r="U2687" i="1"/>
  <c r="E2687" i="1"/>
  <c r="U2683" i="1"/>
  <c r="E2683" i="1"/>
  <c r="U2679" i="1"/>
  <c r="E2679" i="1"/>
  <c r="U2674" i="1"/>
  <c r="E2674" i="1"/>
  <c r="U2670" i="1"/>
  <c r="E2670" i="1"/>
  <c r="U2665" i="1"/>
  <c r="E2665" i="1"/>
  <c r="U2661" i="1"/>
  <c r="E2661" i="1"/>
  <c r="U2658" i="1"/>
  <c r="E2658" i="1"/>
  <c r="U2655" i="1"/>
  <c r="E2655" i="1"/>
  <c r="U2652" i="1"/>
  <c r="E2652" i="1"/>
  <c r="U2650" i="1"/>
  <c r="E2650" i="1"/>
  <c r="U2642" i="1"/>
  <c r="E2642" i="1"/>
  <c r="U2638" i="1"/>
  <c r="E2638" i="1"/>
  <c r="U2632" i="1"/>
  <c r="E2632" i="1"/>
  <c r="U2630" i="1"/>
  <c r="E2630" i="1"/>
  <c r="U2627" i="1"/>
  <c r="E2627" i="1"/>
  <c r="U2624" i="1"/>
  <c r="E2624" i="1"/>
  <c r="M2944" i="1"/>
  <c r="N2944" i="1" s="1"/>
  <c r="P2944" i="1"/>
  <c r="L2945" i="1"/>
  <c r="E2947" i="1"/>
  <c r="E2943" i="1"/>
  <c r="U2938" i="1"/>
  <c r="E2938" i="1"/>
  <c r="V2938" i="1" s="1"/>
  <c r="U2930" i="1"/>
  <c r="E2930" i="1"/>
  <c r="V2930" i="1" s="1"/>
  <c r="U2933" i="1"/>
  <c r="E2933" i="1"/>
  <c r="V2933" i="1" s="1"/>
  <c r="U2928" i="1"/>
  <c r="E2928" i="1"/>
  <c r="V2928" i="1" s="1"/>
  <c r="U2922" i="1"/>
  <c r="E2922" i="1"/>
  <c r="V2922" i="1" s="1"/>
  <c r="U2919" i="1"/>
  <c r="E2919" i="1"/>
  <c r="V2919" i="1" s="1"/>
  <c r="U2916" i="1"/>
  <c r="E2916" i="1"/>
  <c r="V2916" i="1" s="1"/>
  <c r="U2911" i="1"/>
  <c r="E2911" i="1"/>
  <c r="V2911" i="1" s="1"/>
  <c r="U2905" i="1"/>
  <c r="E2905" i="1"/>
  <c r="U2900" i="1"/>
  <c r="E2900" i="1"/>
  <c r="U2897" i="1"/>
  <c r="E2897" i="1"/>
  <c r="U2896" i="1"/>
  <c r="E2896" i="1"/>
  <c r="U2889" i="1"/>
  <c r="E2889" i="1"/>
  <c r="U2885" i="1"/>
  <c r="E2885" i="1"/>
  <c r="U2882" i="1"/>
  <c r="E2882" i="1"/>
  <c r="U2879" i="1"/>
  <c r="E2879" i="1"/>
  <c r="U2876" i="1"/>
  <c r="E2876" i="1"/>
  <c r="U2872" i="1"/>
  <c r="E2872" i="1"/>
  <c r="U2865" i="1"/>
  <c r="E2865" i="1"/>
  <c r="U2864" i="1"/>
  <c r="E2864" i="1"/>
  <c r="U2856" i="1"/>
  <c r="E2856" i="1"/>
  <c r="U2857" i="1"/>
  <c r="E2857" i="1"/>
  <c r="U2850" i="1"/>
  <c r="E2850" i="1"/>
  <c r="U2846" i="1"/>
  <c r="E2846" i="1"/>
  <c r="U2844" i="1"/>
  <c r="E2844" i="1"/>
  <c r="U2838" i="1"/>
  <c r="E2838" i="1"/>
  <c r="U2834" i="1"/>
  <c r="E2834" i="1"/>
  <c r="U2831" i="1"/>
  <c r="E2831" i="1"/>
  <c r="U2829" i="1"/>
  <c r="E2829" i="1"/>
  <c r="U2820" i="1"/>
  <c r="E2820" i="1"/>
  <c r="U2817" i="1"/>
  <c r="E2817" i="1"/>
  <c r="U2818" i="1"/>
  <c r="E2818" i="1"/>
  <c r="U2809" i="1"/>
  <c r="E2809" i="1"/>
  <c r="U2806" i="1"/>
  <c r="E2806" i="1"/>
  <c r="U2803" i="1"/>
  <c r="E2803" i="1"/>
  <c r="U2798" i="1"/>
  <c r="E2798" i="1"/>
  <c r="U2797" i="1"/>
  <c r="E2797" i="1"/>
  <c r="U2791" i="1"/>
  <c r="E2791" i="1"/>
  <c r="U2786" i="1"/>
  <c r="E2786" i="1"/>
  <c r="U2781" i="1"/>
  <c r="E2781" i="1"/>
  <c r="U2777" i="1"/>
  <c r="E2777" i="1"/>
  <c r="U2778" i="1"/>
  <c r="E2778" i="1"/>
  <c r="U2770" i="1"/>
  <c r="E2770" i="1"/>
  <c r="U2767" i="1"/>
  <c r="E2767" i="1"/>
  <c r="U2762" i="1"/>
  <c r="E2762" i="1"/>
  <c r="U2758" i="1"/>
  <c r="E2758" i="1"/>
  <c r="U2754" i="1"/>
  <c r="E2754" i="1"/>
  <c r="U2753" i="1"/>
  <c r="E2753" i="1"/>
  <c r="U2746" i="1"/>
  <c r="E2746" i="1"/>
  <c r="U2741" i="1"/>
  <c r="E2741" i="1"/>
  <c r="U2740" i="1"/>
  <c r="E2740" i="1"/>
  <c r="U2733" i="1"/>
  <c r="E2733" i="1"/>
  <c r="U2732" i="1"/>
  <c r="E2732" i="1"/>
  <c r="U2725" i="1"/>
  <c r="E2725" i="1"/>
  <c r="U2721" i="1"/>
  <c r="E2721" i="1"/>
  <c r="U2716" i="1"/>
  <c r="E2716" i="1"/>
  <c r="U2714" i="1"/>
  <c r="E2714" i="1"/>
  <c r="U2710" i="1"/>
  <c r="E2710" i="1"/>
  <c r="U2705" i="1"/>
  <c r="E2705" i="1"/>
  <c r="U2702" i="1"/>
  <c r="E2702" i="1"/>
  <c r="U2699" i="1"/>
  <c r="E2699" i="1"/>
  <c r="U2695" i="1"/>
  <c r="E2695" i="1"/>
  <c r="U2689" i="1"/>
  <c r="E2689" i="1"/>
  <c r="U2686" i="1"/>
  <c r="E2686" i="1"/>
  <c r="U2681" i="1"/>
  <c r="E2681" i="1"/>
  <c r="U2677" i="1"/>
  <c r="E2677" i="1"/>
  <c r="U2675" i="1"/>
  <c r="E2675" i="1"/>
  <c r="U2669" i="1"/>
  <c r="E2669" i="1"/>
  <c r="U2667" i="1"/>
  <c r="E2667" i="1"/>
  <c r="U2662" i="1"/>
  <c r="E2662" i="1"/>
  <c r="U2660" i="1"/>
  <c r="E2660" i="1"/>
  <c r="U2654" i="1"/>
  <c r="E2654" i="1"/>
  <c r="U2649" i="1"/>
  <c r="E2649" i="1"/>
  <c r="U2646" i="1"/>
  <c r="E2646" i="1"/>
  <c r="U2644" i="1"/>
  <c r="E2644" i="1"/>
  <c r="U2639" i="1"/>
  <c r="E2639" i="1"/>
  <c r="U2635" i="1"/>
  <c r="E2635" i="1"/>
  <c r="U2631" i="1"/>
  <c r="E2631" i="1"/>
  <c r="U2626" i="1"/>
  <c r="E2626" i="1"/>
  <c r="U2622" i="1"/>
  <c r="E2622" i="1"/>
  <c r="E2950" i="1"/>
  <c r="E2945" i="1"/>
  <c r="E2941" i="1"/>
  <c r="U2936" i="1"/>
  <c r="E2936" i="1"/>
  <c r="V2936" i="1" s="1"/>
  <c r="U2932" i="1"/>
  <c r="E2932" i="1"/>
  <c r="V2932" i="1" s="1"/>
  <c r="U2929" i="1"/>
  <c r="E2929" i="1"/>
  <c r="V2929" i="1" s="1"/>
  <c r="U2926" i="1"/>
  <c r="E2926" i="1"/>
  <c r="V2926" i="1" s="1"/>
  <c r="U2920" i="1"/>
  <c r="E2920" i="1"/>
  <c r="V2920" i="1" s="1"/>
  <c r="U2915" i="1"/>
  <c r="E2915" i="1"/>
  <c r="V2915" i="1" s="1"/>
  <c r="U2914" i="1"/>
  <c r="E2914" i="1"/>
  <c r="V2914" i="1" s="1"/>
  <c r="U2908" i="1"/>
  <c r="E2908" i="1"/>
  <c r="V2908" i="1" s="1"/>
  <c r="U2906" i="1"/>
  <c r="E2906" i="1"/>
  <c r="U2901" i="1"/>
  <c r="E2901" i="1"/>
  <c r="U2898" i="1"/>
  <c r="E2898" i="1"/>
  <c r="U2893" i="1"/>
  <c r="E2893" i="1"/>
  <c r="U2890" i="1"/>
  <c r="E2890" i="1"/>
  <c r="U2886" i="1"/>
  <c r="E2886" i="1"/>
  <c r="U2881" i="1"/>
  <c r="E2881" i="1"/>
  <c r="U2878" i="1"/>
  <c r="E2878" i="1"/>
  <c r="U2875" i="1"/>
  <c r="E2875" i="1"/>
  <c r="U2867" i="1"/>
  <c r="E2867" i="1"/>
  <c r="U2866" i="1"/>
  <c r="E2866" i="1"/>
  <c r="U2859" i="1"/>
  <c r="E2859" i="1"/>
  <c r="U2858" i="1"/>
  <c r="E2858" i="1"/>
  <c r="U2853" i="1"/>
  <c r="E2853" i="1"/>
  <c r="U2848" i="1"/>
  <c r="E2848" i="1"/>
  <c r="U2845" i="1"/>
  <c r="E2845" i="1"/>
  <c r="U2841" i="1"/>
  <c r="E2841" i="1"/>
  <c r="U2840" i="1"/>
  <c r="E2840" i="1"/>
  <c r="U2833" i="1"/>
  <c r="E2833" i="1"/>
  <c r="U2827" i="1"/>
  <c r="E2827" i="1"/>
  <c r="U2826" i="1"/>
  <c r="E2826" i="1"/>
  <c r="U2824" i="1"/>
  <c r="E2824" i="1"/>
  <c r="U2816" i="1"/>
  <c r="E2816" i="1"/>
  <c r="U2814" i="1"/>
  <c r="E2814" i="1"/>
  <c r="U2810" i="1"/>
  <c r="E2810" i="1"/>
  <c r="U2805" i="1"/>
  <c r="E2805" i="1"/>
  <c r="U2802" i="1"/>
  <c r="E2802" i="1"/>
  <c r="U2796" i="1"/>
  <c r="E2796" i="1"/>
  <c r="U2793" i="1"/>
  <c r="E2793" i="1"/>
  <c r="U2789" i="1"/>
  <c r="E2789" i="1"/>
  <c r="U2784" i="1"/>
  <c r="E2784" i="1"/>
  <c r="U2780" i="1"/>
  <c r="E2780" i="1"/>
  <c r="U2775" i="1"/>
  <c r="E2775" i="1"/>
  <c r="U2772" i="1"/>
  <c r="E2772" i="1"/>
  <c r="U2769" i="1"/>
  <c r="E2769" i="1"/>
  <c r="U2764" i="1"/>
  <c r="E2764" i="1"/>
  <c r="U2761" i="1"/>
  <c r="E2761" i="1"/>
  <c r="U2757" i="1"/>
  <c r="E2757" i="1"/>
  <c r="U2752" i="1"/>
  <c r="E2752" i="1"/>
  <c r="U2751" i="1"/>
  <c r="E2751" i="1"/>
  <c r="U2745" i="1"/>
  <c r="E2745" i="1"/>
  <c r="U2743" i="1"/>
  <c r="E2743" i="1"/>
  <c r="U2737" i="1"/>
  <c r="E2737" i="1"/>
  <c r="U2735" i="1"/>
  <c r="E2735" i="1"/>
  <c r="U2727" i="1"/>
  <c r="E2727" i="1"/>
  <c r="U2728" i="1"/>
  <c r="E2728" i="1"/>
  <c r="U2720" i="1"/>
  <c r="E2720" i="1"/>
  <c r="U2719" i="1"/>
  <c r="E2719" i="1"/>
  <c r="U2713" i="1"/>
  <c r="E2713" i="1"/>
  <c r="U2706" i="1"/>
  <c r="E2706" i="1"/>
  <c r="U2707" i="1"/>
  <c r="E2707" i="1"/>
  <c r="U2700" i="1"/>
  <c r="E2700" i="1"/>
  <c r="U2696" i="1"/>
  <c r="E2696" i="1"/>
  <c r="U2692" i="1"/>
  <c r="E2692" i="1"/>
  <c r="U2690" i="1"/>
  <c r="E2690" i="1"/>
  <c r="U2685" i="1"/>
  <c r="E2685" i="1"/>
  <c r="U2680" i="1"/>
  <c r="E2680" i="1"/>
  <c r="U2676" i="1"/>
  <c r="E2676" i="1"/>
  <c r="U2672" i="1"/>
  <c r="E2672" i="1"/>
  <c r="U2673" i="1"/>
  <c r="E2673" i="1"/>
  <c r="U2663" i="1"/>
  <c r="E2663" i="1"/>
  <c r="U2666" i="1"/>
  <c r="E2666" i="1"/>
  <c r="U2657" i="1"/>
  <c r="E2657" i="1"/>
  <c r="U2653" i="1"/>
  <c r="E2653" i="1"/>
  <c r="U2647" i="1"/>
  <c r="E2647" i="1"/>
  <c r="U2645" i="1"/>
  <c r="E2645" i="1"/>
  <c r="U2641" i="1"/>
  <c r="E2641" i="1"/>
  <c r="U2637" i="1"/>
  <c r="E2637" i="1"/>
  <c r="U2633" i="1"/>
  <c r="E2633" i="1"/>
  <c r="U2629" i="1"/>
  <c r="E2629" i="1"/>
  <c r="U2625" i="1"/>
  <c r="E2625" i="1"/>
  <c r="U2621" i="1"/>
  <c r="E2621" i="1"/>
  <c r="AB2964" i="1"/>
  <c r="V2939" i="1" l="1"/>
  <c r="AF2938" i="1"/>
  <c r="Q2941" i="1"/>
  <c r="Q2942" i="1" s="1"/>
  <c r="Q2943" i="1" s="1"/>
  <c r="Q2944" i="1" s="1"/>
  <c r="R2940" i="1"/>
  <c r="V2940" i="1" s="1"/>
  <c r="J2942" i="1"/>
  <c r="W2916" i="1"/>
  <c r="AG2916" i="1" s="1"/>
  <c r="B2916" i="1" s="1"/>
  <c r="W2908" i="1"/>
  <c r="AG2908" i="1" s="1"/>
  <c r="B2908" i="1" s="1"/>
  <c r="W2915" i="1"/>
  <c r="AG2915" i="1" s="1"/>
  <c r="B2915" i="1" s="1"/>
  <c r="W2926" i="1"/>
  <c r="AG2926" i="1" s="1"/>
  <c r="B2926" i="1" s="1"/>
  <c r="W2932" i="1"/>
  <c r="AG2932" i="1" s="1"/>
  <c r="B2932" i="1" s="1"/>
  <c r="W2910" i="1"/>
  <c r="AG2910" i="1" s="1"/>
  <c r="B2910" i="1" s="1"/>
  <c r="W2921" i="1"/>
  <c r="AG2921" i="1" s="1"/>
  <c r="B2921" i="1" s="1"/>
  <c r="W2927" i="1"/>
  <c r="AG2927" i="1" s="1"/>
  <c r="B2927" i="1" s="1"/>
  <c r="W2935" i="1"/>
  <c r="AG2935" i="1" s="1"/>
  <c r="B2935" i="1" s="1"/>
  <c r="W2912" i="1"/>
  <c r="AG2912" i="1" s="1"/>
  <c r="B2912" i="1" s="1"/>
  <c r="W2918" i="1"/>
  <c r="AG2918" i="1" s="1"/>
  <c r="B2918" i="1" s="1"/>
  <c r="W2925" i="1"/>
  <c r="AG2925" i="1" s="1"/>
  <c r="B2925" i="1" s="1"/>
  <c r="W2937" i="1"/>
  <c r="AG2937" i="1" s="1"/>
  <c r="B2937" i="1" s="1"/>
  <c r="W2922" i="1"/>
  <c r="AG2922" i="1" s="1"/>
  <c r="B2922" i="1" s="1"/>
  <c r="W2933" i="1"/>
  <c r="AG2933" i="1" s="1"/>
  <c r="B2933" i="1" s="1"/>
  <c r="W2938" i="1"/>
  <c r="AG2938" i="1" s="1"/>
  <c r="B2938" i="1" s="1"/>
  <c r="AB2965" i="1"/>
  <c r="V2621" i="1"/>
  <c r="W2621" i="1" s="1"/>
  <c r="V2637" i="1"/>
  <c r="W2637" i="1" s="1"/>
  <c r="V2653" i="1"/>
  <c r="V2673" i="1"/>
  <c r="V2685" i="1"/>
  <c r="V2625" i="1"/>
  <c r="W2625" i="1" s="1"/>
  <c r="V2641" i="1"/>
  <c r="V2657" i="1"/>
  <c r="V2672" i="1"/>
  <c r="V2690" i="1"/>
  <c r="V2707" i="1"/>
  <c r="V2720" i="1"/>
  <c r="V2737" i="1"/>
  <c r="V2752" i="1"/>
  <c r="V2769" i="1"/>
  <c r="V2784" i="1"/>
  <c r="V2802" i="1"/>
  <c r="V2816" i="1"/>
  <c r="V2833" i="1"/>
  <c r="V2848" i="1"/>
  <c r="V2866" i="1"/>
  <c r="V2881" i="1"/>
  <c r="V2898" i="1"/>
  <c r="V2635" i="1"/>
  <c r="V2649" i="1"/>
  <c r="V2667" i="1"/>
  <c r="V2681" i="1"/>
  <c r="V2699" i="1"/>
  <c r="V2714" i="1"/>
  <c r="V2732" i="1"/>
  <c r="V2746" i="1"/>
  <c r="V2762" i="1"/>
  <c r="V2777" i="1"/>
  <c r="V2797" i="1"/>
  <c r="V2809" i="1"/>
  <c r="V2829" i="1"/>
  <c r="V2844" i="1"/>
  <c r="V2856" i="1"/>
  <c r="V2876" i="1"/>
  <c r="V2889" i="1"/>
  <c r="V2905" i="1"/>
  <c r="V2627" i="1"/>
  <c r="W2627" i="1" s="1"/>
  <c r="V2642" i="1"/>
  <c r="V2658" i="1"/>
  <c r="V2674" i="1"/>
  <c r="V2691" i="1"/>
  <c r="V2708" i="1"/>
  <c r="V2722" i="1"/>
  <c r="V2736" i="1"/>
  <c r="V2756" i="1"/>
  <c r="V2773" i="1"/>
  <c r="V2787" i="1"/>
  <c r="V2801" i="1"/>
  <c r="V2822" i="1"/>
  <c r="V2835" i="1"/>
  <c r="V2851" i="1"/>
  <c r="V2868" i="1"/>
  <c r="V2884" i="1"/>
  <c r="V2899" i="1"/>
  <c r="V2623" i="1"/>
  <c r="V2640" i="1"/>
  <c r="V2656" i="1"/>
  <c r="V2671" i="1"/>
  <c r="V2688" i="1"/>
  <c r="V2703" i="1"/>
  <c r="V2723" i="1"/>
  <c r="V2738" i="1"/>
  <c r="V2750" i="1"/>
  <c r="V2766" i="1"/>
  <c r="V2785" i="1"/>
  <c r="V2800" i="1"/>
  <c r="V2815" i="1"/>
  <c r="V2832" i="1"/>
  <c r="V2849" i="1"/>
  <c r="V2863" i="1"/>
  <c r="V2877" i="1"/>
  <c r="V2895" i="1"/>
  <c r="V2907" i="1"/>
  <c r="Y2959" i="1"/>
  <c r="I2960" i="1"/>
  <c r="H2960" i="1" s="1"/>
  <c r="Z2959" i="1"/>
  <c r="AA2959" i="1" s="1"/>
  <c r="AH2959" i="1" s="1"/>
  <c r="C2960" i="1"/>
  <c r="AJ2960" i="1"/>
  <c r="V2700" i="1"/>
  <c r="V2719" i="1"/>
  <c r="V2764" i="1"/>
  <c r="V2780" i="1"/>
  <c r="V2796" i="1"/>
  <c r="V2814" i="1"/>
  <c r="V2827" i="1"/>
  <c r="V2845" i="1"/>
  <c r="V2859" i="1"/>
  <c r="V2878" i="1"/>
  <c r="V2893" i="1"/>
  <c r="V2631" i="1"/>
  <c r="V2646" i="1"/>
  <c r="V2662" i="1"/>
  <c r="V2677" i="1"/>
  <c r="V2695" i="1"/>
  <c r="V2710" i="1"/>
  <c r="V2725" i="1"/>
  <c r="V2741" i="1"/>
  <c r="V2758" i="1"/>
  <c r="V2778" i="1"/>
  <c r="V2791" i="1"/>
  <c r="V2806" i="1"/>
  <c r="V2820" i="1"/>
  <c r="V2838" i="1"/>
  <c r="V2857" i="1"/>
  <c r="V2872" i="1"/>
  <c r="V2885" i="1"/>
  <c r="V2900" i="1"/>
  <c r="AC2944" i="1"/>
  <c r="AE2944" i="1" s="1"/>
  <c r="G2944" i="1"/>
  <c r="V2624" i="1"/>
  <c r="V2638" i="1"/>
  <c r="V2655" i="1"/>
  <c r="V2670" i="1"/>
  <c r="V2687" i="1"/>
  <c r="V2704" i="1"/>
  <c r="V2718" i="1"/>
  <c r="V2734" i="1"/>
  <c r="V2748" i="1"/>
  <c r="V2768" i="1"/>
  <c r="V2783" i="1"/>
  <c r="V2799" i="1"/>
  <c r="V2813" i="1"/>
  <c r="V2830" i="1"/>
  <c r="V2847" i="1"/>
  <c r="V2861" i="1"/>
  <c r="V2880" i="1"/>
  <c r="V2894" i="1"/>
  <c r="V2636" i="1"/>
  <c r="V2651" i="1"/>
  <c r="V2668" i="1"/>
  <c r="V2684" i="1"/>
  <c r="V2701" i="1"/>
  <c r="V2715" i="1"/>
  <c r="V2730" i="1"/>
  <c r="V2749" i="1"/>
  <c r="V2765" i="1"/>
  <c r="V2779" i="1"/>
  <c r="V2795" i="1"/>
  <c r="V2812" i="1"/>
  <c r="V2828" i="1"/>
  <c r="V2843" i="1"/>
  <c r="V2860" i="1"/>
  <c r="V2874" i="1"/>
  <c r="V2892" i="1"/>
  <c r="F2943" i="1"/>
  <c r="J2943" i="1" s="1"/>
  <c r="V2751" i="1"/>
  <c r="V2727" i="1"/>
  <c r="V2761" i="1"/>
  <c r="V2775" i="1"/>
  <c r="V2793" i="1"/>
  <c r="V2810" i="1"/>
  <c r="V2826" i="1"/>
  <c r="V2841" i="1"/>
  <c r="V2858" i="1"/>
  <c r="V2875" i="1"/>
  <c r="V2890" i="1"/>
  <c r="V2906" i="1"/>
  <c r="V2626" i="1"/>
  <c r="V2644" i="1"/>
  <c r="V2660" i="1"/>
  <c r="V2675" i="1"/>
  <c r="V2689" i="1"/>
  <c r="V2705" i="1"/>
  <c r="V2721" i="1"/>
  <c r="V2740" i="1"/>
  <c r="V2754" i="1"/>
  <c r="V2770" i="1"/>
  <c r="V2786" i="1"/>
  <c r="V2803" i="1"/>
  <c r="V2817" i="1"/>
  <c r="V2834" i="1"/>
  <c r="V2850" i="1"/>
  <c r="V2865" i="1"/>
  <c r="V2882" i="1"/>
  <c r="V2897" i="1"/>
  <c r="M2945" i="1"/>
  <c r="N2945" i="1" s="1"/>
  <c r="P2945" i="1"/>
  <c r="Q2945" i="1"/>
  <c r="L2946" i="1"/>
  <c r="V2632" i="1"/>
  <c r="V2652" i="1"/>
  <c r="V2665" i="1"/>
  <c r="V2683" i="1"/>
  <c r="V2698" i="1"/>
  <c r="V2717" i="1"/>
  <c r="V2729" i="1"/>
  <c r="V2747" i="1"/>
  <c r="V2763" i="1"/>
  <c r="V2782" i="1"/>
  <c r="V2794" i="1"/>
  <c r="V2811" i="1"/>
  <c r="V2825" i="1"/>
  <c r="V2842" i="1"/>
  <c r="V2862" i="1"/>
  <c r="V2873" i="1"/>
  <c r="V2891" i="1"/>
  <c r="W2909" i="1"/>
  <c r="W2913" i="1"/>
  <c r="W2923" i="1"/>
  <c r="W2931" i="1"/>
  <c r="W2939" i="1"/>
  <c r="V2634" i="1"/>
  <c r="V2648" i="1"/>
  <c r="V2664" i="1"/>
  <c r="V2682" i="1"/>
  <c r="V2693" i="1"/>
  <c r="V2712" i="1"/>
  <c r="V2731" i="1"/>
  <c r="V2742" i="1"/>
  <c r="V2760" i="1"/>
  <c r="V2776" i="1"/>
  <c r="V2792" i="1"/>
  <c r="V2808" i="1"/>
  <c r="V2823" i="1"/>
  <c r="V2839" i="1"/>
  <c r="V2854" i="1"/>
  <c r="V2871" i="1"/>
  <c r="V2887" i="1"/>
  <c r="V2904" i="1"/>
  <c r="W2917" i="1"/>
  <c r="W2924" i="1"/>
  <c r="W2934" i="1"/>
  <c r="V2735" i="1"/>
  <c r="V2633" i="1"/>
  <c r="V2647" i="1"/>
  <c r="V2663" i="1"/>
  <c r="V2680" i="1"/>
  <c r="V2696" i="1"/>
  <c r="V2713" i="1"/>
  <c r="V2745" i="1"/>
  <c r="V2629" i="1"/>
  <c r="V2645" i="1"/>
  <c r="V2666" i="1"/>
  <c r="V2676" i="1"/>
  <c r="V2692" i="1"/>
  <c r="V2706" i="1"/>
  <c r="V2728" i="1"/>
  <c r="V2743" i="1"/>
  <c r="V2757" i="1"/>
  <c r="V2772" i="1"/>
  <c r="V2789" i="1"/>
  <c r="V2805" i="1"/>
  <c r="V2824" i="1"/>
  <c r="V2840" i="1"/>
  <c r="V2853" i="1"/>
  <c r="V2867" i="1"/>
  <c r="V2886" i="1"/>
  <c r="V2901" i="1"/>
  <c r="W2914" i="1"/>
  <c r="W2920" i="1"/>
  <c r="W2929" i="1"/>
  <c r="W2936" i="1"/>
  <c r="V2622" i="1"/>
  <c r="V2639" i="1"/>
  <c r="V2654" i="1"/>
  <c r="V2669" i="1"/>
  <c r="V2686" i="1"/>
  <c r="V2702" i="1"/>
  <c r="V2716" i="1"/>
  <c r="V2733" i="1"/>
  <c r="V2753" i="1"/>
  <c r="V2767" i="1"/>
  <c r="V2781" i="1"/>
  <c r="V2798" i="1"/>
  <c r="V2818" i="1"/>
  <c r="V2831" i="1"/>
  <c r="V2846" i="1"/>
  <c r="V2864" i="1"/>
  <c r="V2879" i="1"/>
  <c r="V2896" i="1"/>
  <c r="W2911" i="1"/>
  <c r="W2919" i="1"/>
  <c r="W2928" i="1"/>
  <c r="W2930" i="1"/>
  <c r="V2630" i="1"/>
  <c r="V2650" i="1"/>
  <c r="V2661" i="1"/>
  <c r="V2679" i="1"/>
  <c r="V2697" i="1"/>
  <c r="V2711" i="1"/>
  <c r="V2726" i="1"/>
  <c r="V2744" i="1"/>
  <c r="V2759" i="1"/>
  <c r="V2774" i="1"/>
  <c r="V2790" i="1"/>
  <c r="V2807" i="1"/>
  <c r="V2821" i="1"/>
  <c r="V2837" i="1"/>
  <c r="V2855" i="1"/>
  <c r="V2870" i="1"/>
  <c r="V2888" i="1"/>
  <c r="V2902" i="1"/>
  <c r="E2959" i="1"/>
  <c r="V2628" i="1"/>
  <c r="V2643" i="1"/>
  <c r="V2659" i="1"/>
  <c r="V2678" i="1"/>
  <c r="V2694" i="1"/>
  <c r="V2709" i="1"/>
  <c r="V2724" i="1"/>
  <c r="V2739" i="1"/>
  <c r="V2755" i="1"/>
  <c r="V2771" i="1"/>
  <c r="V2788" i="1"/>
  <c r="V2804" i="1"/>
  <c r="V2819" i="1"/>
  <c r="V2836" i="1"/>
  <c r="V2852" i="1"/>
  <c r="V2869" i="1"/>
  <c r="V2883" i="1"/>
  <c r="V2903" i="1"/>
  <c r="K2960" i="1"/>
  <c r="X2960" i="1"/>
  <c r="A2961" i="1"/>
  <c r="T2939" i="1"/>
  <c r="AF2939" i="1" s="1"/>
  <c r="S2940" i="1"/>
  <c r="R2941" i="1" l="1"/>
  <c r="V2941" i="1" s="1"/>
  <c r="R2942" i="1"/>
  <c r="V2942" i="1" s="1"/>
  <c r="W2844" i="1"/>
  <c r="W2822" i="1"/>
  <c r="AG2822" i="1" s="1"/>
  <c r="W2681" i="1"/>
  <c r="AG2681" i="1" s="1"/>
  <c r="W2736" i="1"/>
  <c r="AG2736" i="1" s="1"/>
  <c r="W2714" i="1"/>
  <c r="AG2714" i="1" s="1"/>
  <c r="W2685" i="1"/>
  <c r="AG2685" i="1" s="1"/>
  <c r="W2690" i="1"/>
  <c r="W2691" i="1"/>
  <c r="W2802" i="1"/>
  <c r="AG2802" i="1" s="1"/>
  <c r="W2752" i="1"/>
  <c r="W2881" i="1"/>
  <c r="AG2881" i="1" s="1"/>
  <c r="W2672" i="1"/>
  <c r="AG2672" i="1" s="1"/>
  <c r="W2719" i="1"/>
  <c r="AG2719" i="1" s="1"/>
  <c r="W2871" i="1"/>
  <c r="AG2871" i="1" s="1"/>
  <c r="W2816" i="1"/>
  <c r="W2673" i="1"/>
  <c r="AG2673" i="1" s="1"/>
  <c r="W2756" i="1"/>
  <c r="AG2756" i="1" s="1"/>
  <c r="W2746" i="1"/>
  <c r="AG2746" i="1" s="1"/>
  <c r="W2851" i="1"/>
  <c r="AG2851" i="1" s="1"/>
  <c r="W2648" i="1"/>
  <c r="AG2648" i="1" s="1"/>
  <c r="W2865" i="1"/>
  <c r="AG2865" i="1" s="1"/>
  <c r="W2900" i="1"/>
  <c r="AG2900" i="1" s="1"/>
  <c r="W2737" i="1"/>
  <c r="AG2737" i="1" s="1"/>
  <c r="W2674" i="1"/>
  <c r="AG2674" i="1" s="1"/>
  <c r="W2623" i="1"/>
  <c r="W2801" i="1"/>
  <c r="AG2801" i="1" s="1"/>
  <c r="W2834" i="1"/>
  <c r="AG2834" i="1" s="1"/>
  <c r="W2704" i="1"/>
  <c r="AG2704" i="1" s="1"/>
  <c r="W2642" i="1"/>
  <c r="W2769" i="1"/>
  <c r="AG2769" i="1" s="1"/>
  <c r="W2833" i="1"/>
  <c r="W2873" i="1"/>
  <c r="AG2873" i="1" s="1"/>
  <c r="W2701" i="1"/>
  <c r="AG2701" i="1" s="1"/>
  <c r="W2811" i="1"/>
  <c r="AG2811" i="1" s="1"/>
  <c r="W2636" i="1"/>
  <c r="W2638" i="1"/>
  <c r="W2712" i="1"/>
  <c r="AG2712" i="1" s="1"/>
  <c r="W2730" i="1"/>
  <c r="AG2730" i="1" s="1"/>
  <c r="W2668" i="1"/>
  <c r="AG2668" i="1" s="1"/>
  <c r="W2708" i="1"/>
  <c r="AG2708" i="1" s="1"/>
  <c r="W2682" i="1"/>
  <c r="AG2682" i="1" s="1"/>
  <c r="W2842" i="1"/>
  <c r="W2641" i="1"/>
  <c r="W2773" i="1"/>
  <c r="AG2773" i="1" s="1"/>
  <c r="W2898" i="1"/>
  <c r="AG2898" i="1" s="1"/>
  <c r="W2698" i="1"/>
  <c r="AG2698" i="1" s="1"/>
  <c r="W2872" i="1"/>
  <c r="AG2872" i="1" s="1"/>
  <c r="W2707" i="1"/>
  <c r="AG2707" i="1" s="1"/>
  <c r="W2835" i="1"/>
  <c r="AG2835" i="1" s="1"/>
  <c r="W2813" i="1"/>
  <c r="AG2813" i="1" s="1"/>
  <c r="W2891" i="1"/>
  <c r="AG2891" i="1" s="1"/>
  <c r="W2680" i="1"/>
  <c r="AG2680" i="1" s="1"/>
  <c r="W2783" i="1"/>
  <c r="AG2783" i="1" s="1"/>
  <c r="W2700" i="1"/>
  <c r="AG2700" i="1" s="1"/>
  <c r="W2734" i="1"/>
  <c r="AG2734" i="1" s="1"/>
  <c r="W2826" i="1"/>
  <c r="AG2826" i="1" s="1"/>
  <c r="W2765" i="1"/>
  <c r="AG2765" i="1" s="1"/>
  <c r="W2806" i="1"/>
  <c r="W2814" i="1"/>
  <c r="AG2814" i="1" s="1"/>
  <c r="W2750" i="1"/>
  <c r="AG2750" i="1" s="1"/>
  <c r="W2683" i="1"/>
  <c r="AG2683" i="1" s="1"/>
  <c r="W2687" i="1"/>
  <c r="AG2687" i="1" s="1"/>
  <c r="W2868" i="1"/>
  <c r="W2652" i="1"/>
  <c r="AG2652" i="1" s="1"/>
  <c r="W2890" i="1"/>
  <c r="AG2890" i="1" s="1"/>
  <c r="W2795" i="1"/>
  <c r="AG2795" i="1" s="1"/>
  <c r="W2838" i="1"/>
  <c r="W2877" i="1"/>
  <c r="AG2877" i="1" s="1"/>
  <c r="W2866" i="1"/>
  <c r="AG2866" i="1" s="1"/>
  <c r="W2775" i="1"/>
  <c r="AG2775" i="1" s="1"/>
  <c r="W2862" i="1"/>
  <c r="AG2862" i="1" s="1"/>
  <c r="W2748" i="1"/>
  <c r="W2884" i="1"/>
  <c r="W2808" i="1"/>
  <c r="AG2808" i="1" s="1"/>
  <c r="W2740" i="1"/>
  <c r="AG2740" i="1" s="1"/>
  <c r="W2843" i="1"/>
  <c r="AG2843" i="1" s="1"/>
  <c r="W2810" i="1"/>
  <c r="AG2810" i="1" s="1"/>
  <c r="W2812" i="1"/>
  <c r="AG2812" i="1" s="1"/>
  <c r="W2770" i="1"/>
  <c r="AG2770" i="1" s="1"/>
  <c r="W2880" i="1"/>
  <c r="AG2880" i="1" s="1"/>
  <c r="W2632" i="1"/>
  <c r="W2764" i="1"/>
  <c r="W2776" i="1"/>
  <c r="W2794" i="1"/>
  <c r="AG2794" i="1" s="1"/>
  <c r="W2727" i="1"/>
  <c r="AG2727" i="1" s="1"/>
  <c r="W2677" i="1"/>
  <c r="AG2677" i="1" s="1"/>
  <c r="W2729" i="1"/>
  <c r="AG2729" i="1" s="1"/>
  <c r="W2651" i="1"/>
  <c r="W2624" i="1"/>
  <c r="W2782" i="1"/>
  <c r="AG2782" i="1" s="1"/>
  <c r="W2907" i="1"/>
  <c r="AG2907" i="1" s="1"/>
  <c r="W2656" i="1"/>
  <c r="AG2656" i="1" s="1"/>
  <c r="W2809" i="1"/>
  <c r="AG2809" i="1" s="1"/>
  <c r="W2761" i="1"/>
  <c r="AG2761" i="1" s="1"/>
  <c r="W2904" i="1"/>
  <c r="AG2904" i="1" s="1"/>
  <c r="W2858" i="1"/>
  <c r="W2741" i="1"/>
  <c r="AG2741" i="1" s="1"/>
  <c r="W2845" i="1"/>
  <c r="AG2845" i="1" s="1"/>
  <c r="W2657" i="1"/>
  <c r="W2784" i="1"/>
  <c r="AG2784" i="1" s="1"/>
  <c r="W2780" i="1"/>
  <c r="AG2780" i="1" s="1"/>
  <c r="W2849" i="1"/>
  <c r="AG2849" i="1" s="1"/>
  <c r="W2722" i="1"/>
  <c r="W2847" i="1"/>
  <c r="AG2847" i="1" s="1"/>
  <c r="W2778" i="1"/>
  <c r="AG2778" i="1" s="1"/>
  <c r="W2785" i="1"/>
  <c r="AG2785" i="1" s="1"/>
  <c r="W2876" i="1"/>
  <c r="W2874" i="1"/>
  <c r="AG2874" i="1" s="1"/>
  <c r="W2723" i="1"/>
  <c r="AG2723" i="1" s="1"/>
  <c r="W2742" i="1"/>
  <c r="AG2742" i="1" s="1"/>
  <c r="W2825" i="1"/>
  <c r="AG2825" i="1" s="1"/>
  <c r="W2747" i="1"/>
  <c r="AG2747" i="1" s="1"/>
  <c r="W2655" i="1"/>
  <c r="AG2655" i="1" s="1"/>
  <c r="W2675" i="1"/>
  <c r="AG2675" i="1" s="1"/>
  <c r="W2732" i="1"/>
  <c r="W2841" i="1"/>
  <c r="AG2841" i="1" s="1"/>
  <c r="W2839" i="1"/>
  <c r="AG2839" i="1" s="1"/>
  <c r="W2793" i="1"/>
  <c r="AG2793" i="1" s="1"/>
  <c r="W2863" i="1"/>
  <c r="W2738" i="1"/>
  <c r="AG2738" i="1" s="1"/>
  <c r="W2829" i="1"/>
  <c r="AG2829" i="1" s="1"/>
  <c r="W2763" i="1"/>
  <c r="AG2763" i="1" s="1"/>
  <c r="W2717" i="1"/>
  <c r="AG2717" i="1" s="1"/>
  <c r="W2665" i="1"/>
  <c r="AG2665" i="1" s="1"/>
  <c r="W2699" i="1"/>
  <c r="AG2699" i="1" s="1"/>
  <c r="W2832" i="1"/>
  <c r="AG2832" i="1" s="1"/>
  <c r="W2703" i="1"/>
  <c r="AG2703" i="1" s="1"/>
  <c r="W2889" i="1"/>
  <c r="AG2889" i="1" s="1"/>
  <c r="W2797" i="1"/>
  <c r="AG2797" i="1" s="1"/>
  <c r="W2705" i="1"/>
  <c r="W2768" i="1"/>
  <c r="W2718" i="1"/>
  <c r="AG2718" i="1" s="1"/>
  <c r="W2670" i="1"/>
  <c r="AG2670" i="1" s="1"/>
  <c r="W2710" i="1"/>
  <c r="AG2710" i="1" s="1"/>
  <c r="W2796" i="1"/>
  <c r="AG2796" i="1" s="1"/>
  <c r="W2762" i="1"/>
  <c r="AG2762" i="1" s="1"/>
  <c r="W2667" i="1"/>
  <c r="AG2667" i="1" s="1"/>
  <c r="W2875" i="1"/>
  <c r="AG2875" i="1" s="1"/>
  <c r="W2895" i="1"/>
  <c r="W2766" i="1"/>
  <c r="AG2766" i="1" s="1"/>
  <c r="W2640" i="1"/>
  <c r="W2856" i="1"/>
  <c r="W2635" i="1"/>
  <c r="W2894" i="1"/>
  <c r="AG2894" i="1" s="1"/>
  <c r="W2861" i="1"/>
  <c r="AG2861" i="1" s="1"/>
  <c r="W2830" i="1"/>
  <c r="AG2830" i="1" s="1"/>
  <c r="W2799" i="1"/>
  <c r="AG2799" i="1" s="1"/>
  <c r="W2803" i="1"/>
  <c r="W2646" i="1"/>
  <c r="W2688" i="1"/>
  <c r="AG2688" i="1" s="1"/>
  <c r="W2779" i="1"/>
  <c r="AG2779" i="1" s="1"/>
  <c r="W2749" i="1"/>
  <c r="W2715" i="1"/>
  <c r="AG2715" i="1" s="1"/>
  <c r="W2684" i="1"/>
  <c r="AG2684" i="1" s="1"/>
  <c r="W2815" i="1"/>
  <c r="AG2815" i="1" s="1"/>
  <c r="W2887" i="1"/>
  <c r="AG2887" i="1" s="1"/>
  <c r="W2854" i="1"/>
  <c r="W2823" i="1"/>
  <c r="AG2823" i="1" s="1"/>
  <c r="W2792" i="1"/>
  <c r="AG2792" i="1" s="1"/>
  <c r="W2760" i="1"/>
  <c r="AG2760" i="1" s="1"/>
  <c r="W2731" i="1"/>
  <c r="AG2731" i="1" s="1"/>
  <c r="W2693" i="1"/>
  <c r="AG2693" i="1" s="1"/>
  <c r="W2664" i="1"/>
  <c r="AG2664" i="1" s="1"/>
  <c r="W2634" i="1"/>
  <c r="W2897" i="1"/>
  <c r="AG2897" i="1" s="1"/>
  <c r="W2644" i="1"/>
  <c r="W2878" i="1"/>
  <c r="AG2878" i="1" s="1"/>
  <c r="W2906" i="1"/>
  <c r="AG2906" i="1" s="1"/>
  <c r="W2892" i="1"/>
  <c r="AG2892" i="1" s="1"/>
  <c r="W2860" i="1"/>
  <c r="AG2860" i="1" s="1"/>
  <c r="W2828" i="1"/>
  <c r="AG2828" i="1" s="1"/>
  <c r="W2713" i="1"/>
  <c r="AG2713" i="1" s="1"/>
  <c r="W2633" i="1"/>
  <c r="W2653" i="1"/>
  <c r="W2899" i="1"/>
  <c r="AG2899" i="1" s="1"/>
  <c r="W2787" i="1"/>
  <c r="W2658" i="1"/>
  <c r="W2893" i="1"/>
  <c r="AG2893" i="1" s="1"/>
  <c r="W2859" i="1"/>
  <c r="AG2859" i="1" s="1"/>
  <c r="W2827" i="1"/>
  <c r="AG2827" i="1" s="1"/>
  <c r="W2800" i="1"/>
  <c r="W2671" i="1"/>
  <c r="AG2671" i="1" s="1"/>
  <c r="W2882" i="1"/>
  <c r="AG2882" i="1" s="1"/>
  <c r="W2850" i="1"/>
  <c r="AG2850" i="1" s="1"/>
  <c r="W2817" i="1"/>
  <c r="AG2817" i="1" s="1"/>
  <c r="W2786" i="1"/>
  <c r="AG2786" i="1" s="1"/>
  <c r="W2754" i="1"/>
  <c r="AG2754" i="1" s="1"/>
  <c r="W2721" i="1"/>
  <c r="AG2721" i="1" s="1"/>
  <c r="W2689" i="1"/>
  <c r="W2660" i="1"/>
  <c r="AG2660" i="1" s="1"/>
  <c r="W2626" i="1"/>
  <c r="W2905" i="1"/>
  <c r="W2777" i="1"/>
  <c r="W2649" i="1"/>
  <c r="W2848" i="1"/>
  <c r="AG2848" i="1" s="1"/>
  <c r="W2720" i="1"/>
  <c r="AG2720" i="1" s="1"/>
  <c r="W2885" i="1"/>
  <c r="AG2885" i="1" s="1"/>
  <c r="W2857" i="1"/>
  <c r="AG2857" i="1" s="1"/>
  <c r="W2820" i="1"/>
  <c r="W2791" i="1"/>
  <c r="AG2791" i="1" s="1"/>
  <c r="W2758" i="1"/>
  <c r="W2725" i="1"/>
  <c r="W2695" i="1"/>
  <c r="W2662" i="1"/>
  <c r="AG2662" i="1" s="1"/>
  <c r="W2631" i="1"/>
  <c r="W2751" i="1"/>
  <c r="AG2751" i="1" s="1"/>
  <c r="W2647" i="1"/>
  <c r="W2696" i="1"/>
  <c r="AG2696" i="1" s="1"/>
  <c r="W2745" i="1"/>
  <c r="AG2745" i="1" s="1"/>
  <c r="W2663" i="1"/>
  <c r="AG2663" i="1" s="1"/>
  <c r="AG2919" i="1"/>
  <c r="AG2920" i="1"/>
  <c r="B2920" i="1" s="1"/>
  <c r="AG2917" i="1"/>
  <c r="B2917" i="1" s="1"/>
  <c r="AG2923" i="1"/>
  <c r="B2923" i="1" s="1"/>
  <c r="AC2945" i="1"/>
  <c r="AE2945" i="1" s="1"/>
  <c r="G2945" i="1"/>
  <c r="AG2621" i="1"/>
  <c r="AG2625" i="1"/>
  <c r="Z2960" i="1"/>
  <c r="AA2960" i="1" s="1"/>
  <c r="AH2960" i="1" s="1"/>
  <c r="AJ2961" i="1"/>
  <c r="I2961" i="1"/>
  <c r="H2961" i="1" s="1"/>
  <c r="Y2960" i="1"/>
  <c r="C2961" i="1"/>
  <c r="T2940" i="1"/>
  <c r="AF2940" i="1" s="1"/>
  <c r="S2941" i="1"/>
  <c r="U2940" i="1"/>
  <c r="W2940" i="1" s="1"/>
  <c r="AG2911" i="1"/>
  <c r="AG2914" i="1"/>
  <c r="B2914" i="1" s="1"/>
  <c r="W2735" i="1"/>
  <c r="AG2637" i="1"/>
  <c r="AG2913" i="1"/>
  <c r="M2946" i="1"/>
  <c r="N2946" i="1" s="1"/>
  <c r="P2946" i="1"/>
  <c r="Q2946" i="1"/>
  <c r="L2947" i="1"/>
  <c r="O2943" i="1"/>
  <c r="R2943" i="1" s="1"/>
  <c r="V2943" i="1" s="1"/>
  <c r="F2944" i="1"/>
  <c r="O2944" i="1" s="1"/>
  <c r="R2944" i="1" s="1"/>
  <c r="V2944" i="1" s="1"/>
  <c r="W2903" i="1"/>
  <c r="W2883" i="1"/>
  <c r="W2869" i="1"/>
  <c r="W2852" i="1"/>
  <c r="W2836" i="1"/>
  <c r="W2819" i="1"/>
  <c r="W2804" i="1"/>
  <c r="W2788" i="1"/>
  <c r="W2771" i="1"/>
  <c r="W2755" i="1"/>
  <c r="W2739" i="1"/>
  <c r="W2724" i="1"/>
  <c r="W2709" i="1"/>
  <c r="W2694" i="1"/>
  <c r="W2678" i="1"/>
  <c r="W2659" i="1"/>
  <c r="W2643" i="1"/>
  <c r="W2628" i="1"/>
  <c r="W2896" i="1"/>
  <c r="W2879" i="1"/>
  <c r="W2864" i="1"/>
  <c r="W2846" i="1"/>
  <c r="W2831" i="1"/>
  <c r="W2818" i="1"/>
  <c r="W2798" i="1"/>
  <c r="W2781" i="1"/>
  <c r="W2767" i="1"/>
  <c r="W2753" i="1"/>
  <c r="W2733" i="1"/>
  <c r="W2716" i="1"/>
  <c r="W2702" i="1"/>
  <c r="W2686" i="1"/>
  <c r="W2669" i="1"/>
  <c r="W2654" i="1"/>
  <c r="W2639" i="1"/>
  <c r="W2622" i="1"/>
  <c r="W2901" i="1"/>
  <c r="W2886" i="1"/>
  <c r="W2867" i="1"/>
  <c r="W2853" i="1"/>
  <c r="W2840" i="1"/>
  <c r="W2824" i="1"/>
  <c r="W2805" i="1"/>
  <c r="W2789" i="1"/>
  <c r="W2772" i="1"/>
  <c r="W2757" i="1"/>
  <c r="W2743" i="1"/>
  <c r="W2728" i="1"/>
  <c r="W2706" i="1"/>
  <c r="W2692" i="1"/>
  <c r="W2676" i="1"/>
  <c r="W2666" i="1"/>
  <c r="W2645" i="1"/>
  <c r="W2629" i="1"/>
  <c r="AG2930" i="1"/>
  <c r="B2930" i="1" s="1"/>
  <c r="AG2936" i="1"/>
  <c r="B2936" i="1" s="1"/>
  <c r="AG2934" i="1"/>
  <c r="B2934" i="1" s="1"/>
  <c r="AG2939" i="1"/>
  <c r="AG2909" i="1"/>
  <c r="B2909" i="1" s="1"/>
  <c r="AG2627" i="1"/>
  <c r="E2960" i="1"/>
  <c r="W2902" i="1"/>
  <c r="W2888" i="1"/>
  <c r="W2870" i="1"/>
  <c r="W2855" i="1"/>
  <c r="W2837" i="1"/>
  <c r="W2821" i="1"/>
  <c r="W2807" i="1"/>
  <c r="W2790" i="1"/>
  <c r="W2774" i="1"/>
  <c r="W2759" i="1"/>
  <c r="W2744" i="1"/>
  <c r="W2726" i="1"/>
  <c r="W2711" i="1"/>
  <c r="W2697" i="1"/>
  <c r="W2679" i="1"/>
  <c r="W2661" i="1"/>
  <c r="W2650" i="1"/>
  <c r="W2630" i="1"/>
  <c r="AB2966" i="1"/>
  <c r="X2961" i="1"/>
  <c r="K2961" i="1"/>
  <c r="A2962" i="1"/>
  <c r="AG2928" i="1"/>
  <c r="B2928" i="1" s="1"/>
  <c r="AG2929" i="1"/>
  <c r="AG2924" i="1"/>
  <c r="AG2931" i="1"/>
  <c r="B2931" i="1" s="1"/>
  <c r="AG2844" i="1" l="1"/>
  <c r="AG2690" i="1"/>
  <c r="AG2816" i="1"/>
  <c r="AG2691" i="1"/>
  <c r="AG2752" i="1"/>
  <c r="AG2748" i="1"/>
  <c r="AG2858" i="1"/>
  <c r="AG2651" i="1"/>
  <c r="B2651" i="1" s="1"/>
  <c r="AG2868" i="1"/>
  <c r="AG2833" i="1"/>
  <c r="AG2722" i="1"/>
  <c r="AG2689" i="1"/>
  <c r="AG2644" i="1"/>
  <c r="B2644" i="1" s="1"/>
  <c r="AG2631" i="1"/>
  <c r="B2631" i="1" s="1"/>
  <c r="AG2633" i="1"/>
  <c r="B2633" i="1" s="1"/>
  <c r="AG2642" i="1"/>
  <c r="B2642" i="1" s="1"/>
  <c r="AG2634" i="1"/>
  <c r="B2634" i="1" s="1"/>
  <c r="AG2638" i="1"/>
  <c r="B2638" i="1" s="1"/>
  <c r="AG2632" i="1"/>
  <c r="B2632" i="1" s="1"/>
  <c r="AG2647" i="1"/>
  <c r="B2647" i="1" s="1"/>
  <c r="AG2626" i="1"/>
  <c r="B2626" i="1" s="1"/>
  <c r="AG2635" i="1"/>
  <c r="B2635" i="1" s="1"/>
  <c r="AG2623" i="1"/>
  <c r="AG2646" i="1"/>
  <c r="B2646" i="1" s="1"/>
  <c r="AG2842" i="1"/>
  <c r="AG2636" i="1"/>
  <c r="AG2641" i="1"/>
  <c r="B2641" i="1" s="1"/>
  <c r="AG2838" i="1"/>
  <c r="AG2658" i="1"/>
  <c r="AG2884" i="1"/>
  <c r="AG2758" i="1"/>
  <c r="AG2624" i="1"/>
  <c r="B2624" i="1" s="1"/>
  <c r="AG2657" i="1"/>
  <c r="AG2863" i="1"/>
  <c r="AG2806" i="1"/>
  <c r="AG2705" i="1"/>
  <c r="AG2640" i="1"/>
  <c r="AG2764" i="1"/>
  <c r="AG2876" i="1"/>
  <c r="AG2776" i="1"/>
  <c r="AG2725" i="1"/>
  <c r="AG2895" i="1"/>
  <c r="AG2695" i="1"/>
  <c r="AG2732" i="1"/>
  <c r="AG2749" i="1"/>
  <c r="AG2787" i="1"/>
  <c r="AG2856" i="1"/>
  <c r="AG2803" i="1"/>
  <c r="AG2653" i="1"/>
  <c r="AG2768" i="1"/>
  <c r="AG2905" i="1"/>
  <c r="AG2854" i="1"/>
  <c r="AG2800" i="1"/>
  <c r="AG2649" i="1"/>
  <c r="AG2820" i="1"/>
  <c r="AG2777" i="1"/>
  <c r="B2741" i="1"/>
  <c r="B2727" i="1"/>
  <c r="B2766" i="1"/>
  <c r="B2779" i="1"/>
  <c r="B2730" i="1"/>
  <c r="B2784" i="1"/>
  <c r="B2721" i="1"/>
  <c r="B2891" i="1"/>
  <c r="B2684" i="1"/>
  <c r="B2887" i="1"/>
  <c r="B2882" i="1"/>
  <c r="B2907" i="1"/>
  <c r="B2662" i="1"/>
  <c r="B2810" i="1"/>
  <c r="B2786" i="1"/>
  <c r="B2698" i="1"/>
  <c r="B2815" i="1"/>
  <c r="B2823" i="1"/>
  <c r="B2844" i="1"/>
  <c r="B2704" i="1"/>
  <c r="B2857" i="1"/>
  <c r="B2680" i="1"/>
  <c r="B2736" i="1"/>
  <c r="B2723" i="1"/>
  <c r="B2796" i="1"/>
  <c r="B2860" i="1"/>
  <c r="B2799" i="1"/>
  <c r="B2791" i="1"/>
  <c r="B2663" i="1"/>
  <c r="B2713" i="1"/>
  <c r="B2793" i="1"/>
  <c r="B2841" i="1"/>
  <c r="B2850" i="1"/>
  <c r="B2665" i="1"/>
  <c r="B2703" i="1"/>
  <c r="B2750" i="1"/>
  <c r="B2795" i="1"/>
  <c r="B2874" i="1"/>
  <c r="B2648" i="1"/>
  <c r="B2792" i="1"/>
  <c r="B2839" i="1"/>
  <c r="B2885" i="1"/>
  <c r="B2875" i="1"/>
  <c r="B2754" i="1"/>
  <c r="B2794" i="1"/>
  <c r="B2785" i="1"/>
  <c r="B2832" i="1"/>
  <c r="B2719" i="1"/>
  <c r="B2878" i="1"/>
  <c r="B2668" i="1"/>
  <c r="B2715" i="1"/>
  <c r="B2769" i="1"/>
  <c r="B2904" i="1"/>
  <c r="B2681" i="1"/>
  <c r="B2829" i="1"/>
  <c r="B2861" i="1"/>
  <c r="B2783" i="1"/>
  <c r="B2817" i="1"/>
  <c r="B2865" i="1"/>
  <c r="B2763" i="1"/>
  <c r="B2811" i="1"/>
  <c r="B2674" i="1"/>
  <c r="B2801" i="1"/>
  <c r="B2656" i="1"/>
  <c r="B2877" i="1"/>
  <c r="B2859" i="1"/>
  <c r="B2906" i="1"/>
  <c r="J2944" i="1"/>
  <c r="B2693" i="1"/>
  <c r="B2871" i="1"/>
  <c r="B2866" i="1"/>
  <c r="B2737" i="1"/>
  <c r="B2670" i="1"/>
  <c r="B2813" i="1"/>
  <c r="B2894" i="1"/>
  <c r="B2900" i="1"/>
  <c r="B2677" i="1"/>
  <c r="B2872" i="1"/>
  <c r="B2775" i="1"/>
  <c r="B2660" i="1"/>
  <c r="B2683" i="1"/>
  <c r="B2729" i="1"/>
  <c r="B2825" i="1"/>
  <c r="B2873" i="1"/>
  <c r="B2802" i="1"/>
  <c r="B2708" i="1"/>
  <c r="B2756" i="1"/>
  <c r="B2773" i="1"/>
  <c r="B2822" i="1"/>
  <c r="B2688" i="1"/>
  <c r="B2849" i="1"/>
  <c r="B2707" i="1"/>
  <c r="B2751" i="1"/>
  <c r="B2827" i="1"/>
  <c r="B2845" i="1"/>
  <c r="B2893" i="1"/>
  <c r="B2812" i="1"/>
  <c r="B2672" i="1"/>
  <c r="B2664" i="1"/>
  <c r="B2712" i="1"/>
  <c r="B2881" i="1"/>
  <c r="B2699" i="1"/>
  <c r="B2746" i="1"/>
  <c r="B2621" i="1"/>
  <c r="B2770" i="1"/>
  <c r="B2700" i="1"/>
  <c r="B2760" i="1"/>
  <c r="B2898" i="1"/>
  <c r="B2714" i="1"/>
  <c r="B2762" i="1"/>
  <c r="B2809" i="1"/>
  <c r="B2673" i="1"/>
  <c r="B2687" i="1"/>
  <c r="B2880" i="1"/>
  <c r="AG2744" i="1"/>
  <c r="AG2757" i="1"/>
  <c r="AG2654" i="1"/>
  <c r="AG2804" i="1"/>
  <c r="AG2735" i="1"/>
  <c r="T2941" i="1"/>
  <c r="AF2941" i="1" s="1"/>
  <c r="S2942" i="1"/>
  <c r="U2941" i="1"/>
  <c r="W2941" i="1" s="1"/>
  <c r="AG2759" i="1"/>
  <c r="AG2772" i="1"/>
  <c r="AG2733" i="1"/>
  <c r="AG2755" i="1"/>
  <c r="B2637" i="1"/>
  <c r="AB2967" i="1"/>
  <c r="AG2807" i="1"/>
  <c r="AG2692" i="1"/>
  <c r="AG2886" i="1"/>
  <c r="AG2781" i="1"/>
  <c r="AG2678" i="1"/>
  <c r="AG2869" i="1"/>
  <c r="AG2630" i="1"/>
  <c r="AG2821" i="1"/>
  <c r="B2627" i="1"/>
  <c r="AG2706" i="1"/>
  <c r="AG2901" i="1"/>
  <c r="AG2798" i="1"/>
  <c r="AG2628" i="1"/>
  <c r="AG2819" i="1"/>
  <c r="B2830" i="1"/>
  <c r="B2919" i="1"/>
  <c r="B2740" i="1"/>
  <c r="B2747" i="1"/>
  <c r="AJ2962" i="1"/>
  <c r="I2962" i="1"/>
  <c r="H2962" i="1" s="1"/>
  <c r="Y2961" i="1"/>
  <c r="C2962" i="1"/>
  <c r="Z2961" i="1"/>
  <c r="AA2961" i="1" s="1"/>
  <c r="AH2961" i="1" s="1"/>
  <c r="AG2650" i="1"/>
  <c r="AG2711" i="1"/>
  <c r="AG2837" i="1"/>
  <c r="AG2902" i="1"/>
  <c r="B2814" i="1"/>
  <c r="AG2666" i="1"/>
  <c r="AG2728" i="1"/>
  <c r="AG2789" i="1"/>
  <c r="AG2853" i="1"/>
  <c r="AG2622" i="1"/>
  <c r="AG2686" i="1"/>
  <c r="AG2753" i="1"/>
  <c r="AG2818" i="1"/>
  <c r="AG2879" i="1"/>
  <c r="AG2643" i="1"/>
  <c r="AG2709" i="1"/>
  <c r="AG2771" i="1"/>
  <c r="AG2836" i="1"/>
  <c r="AG2903" i="1"/>
  <c r="AC2946" i="1"/>
  <c r="AE2946" i="1" s="1"/>
  <c r="G2946" i="1"/>
  <c r="B2889" i="1"/>
  <c r="F2945" i="1"/>
  <c r="O2945" i="1" s="1"/>
  <c r="R2945" i="1" s="1"/>
  <c r="V2945" i="1" s="1"/>
  <c r="AG2679" i="1"/>
  <c r="AG2870" i="1"/>
  <c r="AG2629" i="1"/>
  <c r="AG2824" i="1"/>
  <c r="AG2716" i="1"/>
  <c r="AG2846" i="1"/>
  <c r="AG2739" i="1"/>
  <c r="B2745" i="1"/>
  <c r="AG2697" i="1"/>
  <c r="AG2888" i="1"/>
  <c r="B2939" i="1"/>
  <c r="AG2645" i="1"/>
  <c r="AG2840" i="1"/>
  <c r="AG2669" i="1"/>
  <c r="AG2864" i="1"/>
  <c r="AG2694" i="1"/>
  <c r="AG2883" i="1"/>
  <c r="B2731" i="1"/>
  <c r="B2929" i="1"/>
  <c r="B2675" i="1"/>
  <c r="AG2774" i="1"/>
  <c r="B2710" i="1"/>
  <c r="B2778" i="1"/>
  <c r="B2924" i="1"/>
  <c r="B2696" i="1"/>
  <c r="B2761" i="1"/>
  <c r="B2826" i="1"/>
  <c r="B2890" i="1"/>
  <c r="B2834" i="1"/>
  <c r="B2897" i="1"/>
  <c r="B2652" i="1"/>
  <c r="B2717" i="1"/>
  <c r="B2782" i="1"/>
  <c r="B2862" i="1"/>
  <c r="K2962" i="1"/>
  <c r="A2963" i="1"/>
  <c r="X2962" i="1"/>
  <c r="AG2661" i="1"/>
  <c r="AG2726" i="1"/>
  <c r="AG2790" i="1"/>
  <c r="AG2855" i="1"/>
  <c r="B2835" i="1"/>
  <c r="B2851" i="1"/>
  <c r="B2899" i="1"/>
  <c r="B2671" i="1"/>
  <c r="B2738" i="1"/>
  <c r="B2780" i="1"/>
  <c r="B2701" i="1"/>
  <c r="B2765" i="1"/>
  <c r="B2828" i="1"/>
  <c r="B2843" i="1"/>
  <c r="B2892" i="1"/>
  <c r="AG2676" i="1"/>
  <c r="AG2743" i="1"/>
  <c r="AG2805" i="1"/>
  <c r="AG2867" i="1"/>
  <c r="AG2639" i="1"/>
  <c r="AG2702" i="1"/>
  <c r="AG2767" i="1"/>
  <c r="AG2831" i="1"/>
  <c r="AG2896" i="1"/>
  <c r="AG2659" i="1"/>
  <c r="AG2724" i="1"/>
  <c r="AG2788" i="1"/>
  <c r="AG2852" i="1"/>
  <c r="M2947" i="1"/>
  <c r="N2947" i="1" s="1"/>
  <c r="P2947" i="1"/>
  <c r="Q2947" i="1"/>
  <c r="L2948" i="1"/>
  <c r="B2913" i="1"/>
  <c r="B2720" i="1"/>
  <c r="B2685" i="1"/>
  <c r="B2911" i="1"/>
  <c r="B2682" i="1"/>
  <c r="B2742" i="1"/>
  <c r="B2808" i="1"/>
  <c r="AG2940" i="1"/>
  <c r="E2961" i="1"/>
  <c r="B2848" i="1"/>
  <c r="B2667" i="1"/>
  <c r="B2797" i="1"/>
  <c r="B2625" i="1"/>
  <c r="B2655" i="1"/>
  <c r="B2718" i="1"/>
  <c r="B2734" i="1"/>
  <c r="B2847" i="1"/>
  <c r="B2690" i="1" l="1"/>
  <c r="B2816" i="1"/>
  <c r="B2691" i="1"/>
  <c r="B2868" i="1"/>
  <c r="B2752" i="1"/>
  <c r="B2748" i="1"/>
  <c r="B2776" i="1"/>
  <c r="B2842" i="1"/>
  <c r="B2833" i="1"/>
  <c r="B2858" i="1"/>
  <c r="B2722" i="1"/>
  <c r="B2689" i="1"/>
  <c r="B2838" i="1"/>
  <c r="B2657" i="1"/>
  <c r="B2623" i="1"/>
  <c r="B2749" i="1"/>
  <c r="B2658" i="1"/>
  <c r="B2725" i="1"/>
  <c r="B2636" i="1"/>
  <c r="B2884" i="1"/>
  <c r="B2649" i="1"/>
  <c r="B2653" i="1"/>
  <c r="B2787" i="1"/>
  <c r="B2806" i="1"/>
  <c r="B2695" i="1"/>
  <c r="B2905" i="1"/>
  <c r="B2856" i="1"/>
  <c r="B2876" i="1"/>
  <c r="B2640" i="1"/>
  <c r="B2758" i="1"/>
  <c r="B2863" i="1"/>
  <c r="B2705" i="1"/>
  <c r="B2732" i="1"/>
  <c r="B2764" i="1"/>
  <c r="B2895" i="1"/>
  <c r="B2768" i="1"/>
  <c r="B2800" i="1"/>
  <c r="B2803" i="1"/>
  <c r="B2854" i="1"/>
  <c r="B2777" i="1"/>
  <c r="B2820" i="1"/>
  <c r="B2901" i="1"/>
  <c r="B2788" i="1"/>
  <c r="B2724" i="1"/>
  <c r="B2896" i="1"/>
  <c r="B2836" i="1"/>
  <c r="B2711" i="1"/>
  <c r="B2771" i="1"/>
  <c r="B2639" i="1"/>
  <c r="B2726" i="1"/>
  <c r="B2883" i="1"/>
  <c r="B2846" i="1"/>
  <c r="B2837" i="1"/>
  <c r="B2821" i="1"/>
  <c r="B2818" i="1"/>
  <c r="B2886" i="1"/>
  <c r="B2840" i="1"/>
  <c r="B2645" i="1"/>
  <c r="B2870" i="1"/>
  <c r="J2945" i="1"/>
  <c r="B2706" i="1"/>
  <c r="B2831" i="1"/>
  <c r="B2669" i="1"/>
  <c r="B2679" i="1"/>
  <c r="B2630" i="1"/>
  <c r="B2869" i="1"/>
  <c r="B2781" i="1"/>
  <c r="B2755" i="1"/>
  <c r="B2654" i="1"/>
  <c r="B2661" i="1"/>
  <c r="B2774" i="1"/>
  <c r="B2888" i="1"/>
  <c r="B2716" i="1"/>
  <c r="B2709" i="1"/>
  <c r="B2853" i="1"/>
  <c r="B2798" i="1"/>
  <c r="X2963" i="1"/>
  <c r="K2963" i="1"/>
  <c r="A2964" i="1"/>
  <c r="B2753" i="1"/>
  <c r="B2789" i="1"/>
  <c r="B2733" i="1"/>
  <c r="B2744" i="1"/>
  <c r="M2948" i="1"/>
  <c r="N2948" i="1" s="1"/>
  <c r="P2948" i="1"/>
  <c r="Q2948" i="1"/>
  <c r="L2949" i="1"/>
  <c r="B2867" i="1"/>
  <c r="B2852" i="1"/>
  <c r="B2659" i="1"/>
  <c r="B2702" i="1"/>
  <c r="B2743" i="1"/>
  <c r="B2676" i="1"/>
  <c r="B2790" i="1"/>
  <c r="B2864" i="1"/>
  <c r="B2739" i="1"/>
  <c r="B2629" i="1"/>
  <c r="B2879" i="1"/>
  <c r="B2622" i="1"/>
  <c r="B2666" i="1"/>
  <c r="B2902" i="1"/>
  <c r="B2628" i="1"/>
  <c r="B2678" i="1"/>
  <c r="AB2968" i="1"/>
  <c r="B2759" i="1"/>
  <c r="AG2941" i="1"/>
  <c r="B2941" i="1" s="1"/>
  <c r="B2735" i="1"/>
  <c r="B2804" i="1"/>
  <c r="B2940" i="1"/>
  <c r="AC2947" i="1"/>
  <c r="AE2947" i="1" s="1"/>
  <c r="G2947" i="1"/>
  <c r="B2767" i="1"/>
  <c r="B2805" i="1"/>
  <c r="B2855" i="1"/>
  <c r="I2963" i="1"/>
  <c r="H2963" i="1" s="1"/>
  <c r="Y2962" i="1"/>
  <c r="Z2962" i="1"/>
  <c r="AA2962" i="1" s="1"/>
  <c r="AH2962" i="1" s="1"/>
  <c r="C2963" i="1"/>
  <c r="AJ2963" i="1"/>
  <c r="B2694" i="1"/>
  <c r="B2697" i="1"/>
  <c r="B2824" i="1"/>
  <c r="F2946" i="1"/>
  <c r="J2946" i="1" s="1"/>
  <c r="B2903" i="1"/>
  <c r="B2643" i="1"/>
  <c r="B2686" i="1"/>
  <c r="B2728" i="1"/>
  <c r="B2650" i="1"/>
  <c r="E2962" i="1"/>
  <c r="B2819" i="1"/>
  <c r="B2692" i="1"/>
  <c r="B2807" i="1"/>
  <c r="B2772" i="1"/>
  <c r="T2942" i="1"/>
  <c r="AF2942" i="1" s="1"/>
  <c r="S2943" i="1"/>
  <c r="U2942" i="1"/>
  <c r="W2942" i="1" s="1"/>
  <c r="B2757" i="1"/>
  <c r="O2946" i="1" l="1"/>
  <c r="R2946" i="1" s="1"/>
  <c r="V2946" i="1" s="1"/>
  <c r="AC2948" i="1"/>
  <c r="AE2948" i="1" s="1"/>
  <c r="G2948" i="1"/>
  <c r="F2947" i="1"/>
  <c r="J2947" i="1" s="1"/>
  <c r="M2949" i="1"/>
  <c r="N2949" i="1" s="1"/>
  <c r="P2949" i="1"/>
  <c r="Q2949" i="1"/>
  <c r="L2950" i="1"/>
  <c r="AJ2964" i="1"/>
  <c r="Z2963" i="1"/>
  <c r="AA2963" i="1" s="1"/>
  <c r="AH2963" i="1" s="1"/>
  <c r="C2964" i="1"/>
  <c r="I2964" i="1"/>
  <c r="H2964" i="1" s="1"/>
  <c r="Y2963" i="1"/>
  <c r="T2943" i="1"/>
  <c r="AF2943" i="1" s="1"/>
  <c r="S2944" i="1"/>
  <c r="U2943" i="1"/>
  <c r="W2943" i="1" s="1"/>
  <c r="E2963" i="1"/>
  <c r="AB2969" i="1"/>
  <c r="AG2942" i="1"/>
  <c r="B2942" i="1" s="1"/>
  <c r="X2964" i="1"/>
  <c r="K2964" i="1"/>
  <c r="A2965" i="1"/>
  <c r="Z2964" i="1" l="1"/>
  <c r="AA2964" i="1" s="1"/>
  <c r="AH2964" i="1" s="1"/>
  <c r="I2965" i="1"/>
  <c r="H2965" i="1" s="1"/>
  <c r="Y2964" i="1"/>
  <c r="C2965" i="1"/>
  <c r="AJ2965" i="1"/>
  <c r="AB2970" i="1"/>
  <c r="T2944" i="1"/>
  <c r="AF2944" i="1" s="1"/>
  <c r="S2945" i="1"/>
  <c r="U2944" i="1"/>
  <c r="W2944" i="1" s="1"/>
  <c r="M2950" i="1"/>
  <c r="N2950" i="1" s="1"/>
  <c r="P2950" i="1"/>
  <c r="Q2950" i="1"/>
  <c r="L2951" i="1"/>
  <c r="E2964" i="1"/>
  <c r="O2947" i="1"/>
  <c r="R2947" i="1" s="1"/>
  <c r="V2947" i="1" s="1"/>
  <c r="F2948" i="1"/>
  <c r="O2948" i="1" s="1"/>
  <c r="R2948" i="1" s="1"/>
  <c r="V2948" i="1" s="1"/>
  <c r="AC2949" i="1"/>
  <c r="AE2949" i="1" s="1"/>
  <c r="G2949" i="1"/>
  <c r="A2966" i="1"/>
  <c r="K2965" i="1"/>
  <c r="X2965" i="1"/>
  <c r="AG2943" i="1"/>
  <c r="B2943" i="1" s="1"/>
  <c r="J2948" i="1" l="1"/>
  <c r="T2945" i="1"/>
  <c r="AF2945" i="1" s="1"/>
  <c r="S2946" i="1"/>
  <c r="U2945" i="1"/>
  <c r="W2945" i="1" s="1"/>
  <c r="AC2950" i="1"/>
  <c r="AE2950" i="1" s="1"/>
  <c r="G2950" i="1"/>
  <c r="M2951" i="1"/>
  <c r="N2951" i="1" s="1"/>
  <c r="P2951" i="1"/>
  <c r="Q2951" i="1"/>
  <c r="L2952" i="1"/>
  <c r="AB2971" i="1"/>
  <c r="E2965" i="1"/>
  <c r="Z2965" i="1"/>
  <c r="AA2965" i="1" s="1"/>
  <c r="AH2965" i="1" s="1"/>
  <c r="AJ2966" i="1"/>
  <c r="I2966" i="1"/>
  <c r="H2966" i="1" s="1"/>
  <c r="Y2965" i="1"/>
  <c r="C2966" i="1"/>
  <c r="F2949" i="1"/>
  <c r="J2949" i="1" s="1"/>
  <c r="A2967" i="1"/>
  <c r="X2966" i="1"/>
  <c r="K2966" i="1"/>
  <c r="AG2944" i="1"/>
  <c r="B2944" i="1" s="1"/>
  <c r="AC2951" i="1" l="1"/>
  <c r="AE2951" i="1" s="1"/>
  <c r="G2951" i="1"/>
  <c r="F2950" i="1"/>
  <c r="O2950" i="1" s="1"/>
  <c r="R2950" i="1" s="1"/>
  <c r="V2950" i="1" s="1"/>
  <c r="AJ2967" i="1"/>
  <c r="Y2966" i="1"/>
  <c r="C2967" i="1"/>
  <c r="Z2966" i="1"/>
  <c r="AA2966" i="1" s="1"/>
  <c r="AH2966" i="1" s="1"/>
  <c r="I2967" i="1"/>
  <c r="H2967" i="1" s="1"/>
  <c r="O2949" i="1"/>
  <c r="R2949" i="1" s="1"/>
  <c r="V2949" i="1" s="1"/>
  <c r="E2966" i="1"/>
  <c r="M2952" i="1"/>
  <c r="N2952" i="1" s="1"/>
  <c r="P2952" i="1"/>
  <c r="Q2952" i="1"/>
  <c r="L2953" i="1"/>
  <c r="K2967" i="1"/>
  <c r="X2967" i="1"/>
  <c r="A2968" i="1"/>
  <c r="AG2945" i="1"/>
  <c r="AB2972" i="1"/>
  <c r="T2946" i="1"/>
  <c r="AF2946" i="1" s="1"/>
  <c r="S2947" i="1"/>
  <c r="U2946" i="1"/>
  <c r="W2946" i="1" s="1"/>
  <c r="M2953" i="1" l="1"/>
  <c r="N2953" i="1" s="1"/>
  <c r="P2953" i="1"/>
  <c r="Q2953" i="1"/>
  <c r="L2954" i="1"/>
  <c r="F2951" i="1"/>
  <c r="J2951" i="1" s="1"/>
  <c r="AC2952" i="1"/>
  <c r="AE2952" i="1" s="1"/>
  <c r="G2952" i="1"/>
  <c r="AG2946" i="1"/>
  <c r="B2946" i="1" s="1"/>
  <c r="AB2973" i="1"/>
  <c r="J2950" i="1"/>
  <c r="C2968" i="1"/>
  <c r="Y2967" i="1"/>
  <c r="AJ2968" i="1"/>
  <c r="Z2967" i="1"/>
  <c r="AA2967" i="1" s="1"/>
  <c r="AH2967" i="1" s="1"/>
  <c r="I2968" i="1"/>
  <c r="H2968" i="1" s="1"/>
  <c r="T2947" i="1"/>
  <c r="AF2947" i="1" s="1"/>
  <c r="S2948" i="1"/>
  <c r="U2947" i="1"/>
  <c r="W2947" i="1" s="1"/>
  <c r="B2945" i="1"/>
  <c r="K2968" i="1"/>
  <c r="X2968" i="1"/>
  <c r="A2969" i="1"/>
  <c r="E2967" i="1"/>
  <c r="O2951" i="1" l="1"/>
  <c r="R2951" i="1" s="1"/>
  <c r="V2951" i="1" s="1"/>
  <c r="AC2953" i="1"/>
  <c r="AE2953" i="1" s="1"/>
  <c r="G2953" i="1"/>
  <c r="A2970" i="1"/>
  <c r="X2969" i="1"/>
  <c r="K2969" i="1"/>
  <c r="F2952" i="1"/>
  <c r="J2952" i="1" s="1"/>
  <c r="M2954" i="1"/>
  <c r="N2954" i="1" s="1"/>
  <c r="P2954" i="1"/>
  <c r="Q2954" i="1"/>
  <c r="L2955" i="1"/>
  <c r="AJ2969" i="1"/>
  <c r="Z2968" i="1"/>
  <c r="AA2968" i="1" s="1"/>
  <c r="AH2968" i="1" s="1"/>
  <c r="I2969" i="1"/>
  <c r="H2969" i="1" s="1"/>
  <c r="C2969" i="1"/>
  <c r="Y2968" i="1"/>
  <c r="AG2947" i="1"/>
  <c r="B2947" i="1" s="1"/>
  <c r="E2968" i="1"/>
  <c r="T2948" i="1"/>
  <c r="AF2948" i="1" s="1"/>
  <c r="S2949" i="1"/>
  <c r="U2948" i="1"/>
  <c r="W2948" i="1" s="1"/>
  <c r="AB2974" i="1"/>
  <c r="O2952" i="1" l="1"/>
  <c r="R2952" i="1" s="1"/>
  <c r="V2952" i="1" s="1"/>
  <c r="AC2954" i="1"/>
  <c r="AE2954" i="1" s="1"/>
  <c r="G2954" i="1"/>
  <c r="E2969" i="1"/>
  <c r="C2970" i="1"/>
  <c r="Y2969" i="1"/>
  <c r="AJ2970" i="1"/>
  <c r="Z2969" i="1"/>
  <c r="AA2969" i="1" s="1"/>
  <c r="AH2969" i="1" s="1"/>
  <c r="I2970" i="1"/>
  <c r="H2970" i="1" s="1"/>
  <c r="AB2975" i="1"/>
  <c r="K2970" i="1"/>
  <c r="X2970" i="1"/>
  <c r="A2971" i="1"/>
  <c r="AG2948" i="1"/>
  <c r="B2948" i="1" s="1"/>
  <c r="M2955" i="1"/>
  <c r="N2955" i="1" s="1"/>
  <c r="P2955" i="1"/>
  <c r="Q2955" i="1"/>
  <c r="L2956" i="1"/>
  <c r="T2949" i="1"/>
  <c r="AF2949" i="1" s="1"/>
  <c r="S2950" i="1"/>
  <c r="U2949" i="1"/>
  <c r="W2949" i="1" s="1"/>
  <c r="F2953" i="1"/>
  <c r="J2953" i="1" s="1"/>
  <c r="M2956" i="1" l="1"/>
  <c r="N2956" i="1" s="1"/>
  <c r="P2956" i="1"/>
  <c r="Q2956" i="1"/>
  <c r="L2957" i="1"/>
  <c r="AB2976" i="1"/>
  <c r="AC2955" i="1"/>
  <c r="AE2955" i="1" s="1"/>
  <c r="G2955" i="1"/>
  <c r="O2953" i="1"/>
  <c r="R2953" i="1" s="1"/>
  <c r="V2953" i="1" s="1"/>
  <c r="AG2949" i="1"/>
  <c r="B2949" i="1" s="1"/>
  <c r="K2971" i="1"/>
  <c r="X2971" i="1"/>
  <c r="A2972" i="1"/>
  <c r="F2954" i="1"/>
  <c r="O2954" i="1" s="1"/>
  <c r="R2954" i="1" s="1"/>
  <c r="V2954" i="1" s="1"/>
  <c r="T2950" i="1"/>
  <c r="AF2950" i="1" s="1"/>
  <c r="S2951" i="1"/>
  <c r="U2950" i="1"/>
  <c r="W2950" i="1" s="1"/>
  <c r="Y2970" i="1"/>
  <c r="AJ2971" i="1"/>
  <c r="Z2970" i="1"/>
  <c r="AA2970" i="1" s="1"/>
  <c r="AH2970" i="1" s="1"/>
  <c r="C2971" i="1"/>
  <c r="I2971" i="1"/>
  <c r="H2971" i="1" s="1"/>
  <c r="E2970" i="1"/>
  <c r="AC2956" i="1" l="1"/>
  <c r="AE2956" i="1" s="1"/>
  <c r="G2956" i="1"/>
  <c r="E2971" i="1"/>
  <c r="J2954" i="1"/>
  <c r="F2955" i="1"/>
  <c r="J2955" i="1" s="1"/>
  <c r="M2957" i="1"/>
  <c r="N2957" i="1" s="1"/>
  <c r="L2958" i="1"/>
  <c r="AB2977" i="1"/>
  <c r="AG2950" i="1"/>
  <c r="B2950" i="1" s="1"/>
  <c r="K2972" i="1"/>
  <c r="A2973" i="1"/>
  <c r="X2972" i="1"/>
  <c r="T2951" i="1"/>
  <c r="AF2951" i="1" s="1"/>
  <c r="S2952" i="1"/>
  <c r="U2951" i="1"/>
  <c r="W2951" i="1" s="1"/>
  <c r="Y2971" i="1"/>
  <c r="AJ2972" i="1"/>
  <c r="Z2971" i="1"/>
  <c r="AA2971" i="1" s="1"/>
  <c r="AH2971" i="1" s="1"/>
  <c r="I2972" i="1"/>
  <c r="H2972" i="1" s="1"/>
  <c r="C2972" i="1"/>
  <c r="AG2951" i="1" l="1"/>
  <c r="B2951" i="1" s="1"/>
  <c r="G2957" i="1"/>
  <c r="AC2957" i="1"/>
  <c r="AE2957" i="1" s="1"/>
  <c r="F2956" i="1"/>
  <c r="O2956" i="1" s="1"/>
  <c r="Y2972" i="1"/>
  <c r="Z2972" i="1"/>
  <c r="AA2972" i="1" s="1"/>
  <c r="AH2972" i="1" s="1"/>
  <c r="C2973" i="1"/>
  <c r="AJ2973" i="1"/>
  <c r="I2973" i="1"/>
  <c r="H2973" i="1" s="1"/>
  <c r="M2958" i="1"/>
  <c r="N2958" i="1" s="1"/>
  <c r="L2959" i="1"/>
  <c r="O2955" i="1"/>
  <c r="R2955" i="1" s="1"/>
  <c r="V2955" i="1" s="1"/>
  <c r="T2952" i="1"/>
  <c r="AF2952" i="1" s="1"/>
  <c r="S2953" i="1"/>
  <c r="U2952" i="1"/>
  <c r="W2952" i="1" s="1"/>
  <c r="E2972" i="1"/>
  <c r="A2974" i="1"/>
  <c r="X2973" i="1"/>
  <c r="K2973" i="1"/>
  <c r="AB2978" i="1"/>
  <c r="J2956" i="1" l="1"/>
  <c r="R2956" i="1"/>
  <c r="V2956" i="1" s="1"/>
  <c r="P2957" i="1"/>
  <c r="T2953" i="1"/>
  <c r="AF2953" i="1" s="1"/>
  <c r="S2954" i="1"/>
  <c r="U2953" i="1"/>
  <c r="W2953" i="1" s="1"/>
  <c r="Y2973" i="1"/>
  <c r="Z2973" i="1"/>
  <c r="AA2973" i="1" s="1"/>
  <c r="AH2973" i="1" s="1"/>
  <c r="I2974" i="1"/>
  <c r="H2974" i="1" s="1"/>
  <c r="C2974" i="1"/>
  <c r="AJ2974" i="1"/>
  <c r="G2958" i="1"/>
  <c r="AC2958" i="1"/>
  <c r="AE2958" i="1" s="1"/>
  <c r="E2973" i="1"/>
  <c r="AB2979" i="1"/>
  <c r="X2974" i="1"/>
  <c r="A2975" i="1"/>
  <c r="K2974" i="1"/>
  <c r="AG2952" i="1"/>
  <c r="B2952" i="1" s="1"/>
  <c r="M2959" i="1"/>
  <c r="N2959" i="1" s="1"/>
  <c r="L2960" i="1"/>
  <c r="F2957" i="1"/>
  <c r="J2957" i="1" s="1"/>
  <c r="O2957" i="1" l="1"/>
  <c r="M2960" i="1"/>
  <c r="N2960" i="1" s="1"/>
  <c r="L2961" i="1"/>
  <c r="X2975" i="1"/>
  <c r="K2975" i="1"/>
  <c r="A2976" i="1"/>
  <c r="F2958" i="1"/>
  <c r="O2958" i="1" s="1"/>
  <c r="Y2974" i="1"/>
  <c r="I2975" i="1"/>
  <c r="H2975" i="1" s="1"/>
  <c r="Z2974" i="1"/>
  <c r="AA2974" i="1" s="1"/>
  <c r="AH2974" i="1" s="1"/>
  <c r="AJ2975" i="1"/>
  <c r="C2975" i="1"/>
  <c r="AG2953" i="1"/>
  <c r="B2953" i="1" s="1"/>
  <c r="E2974" i="1"/>
  <c r="T2954" i="1"/>
  <c r="AF2954" i="1" s="1"/>
  <c r="S2955" i="1"/>
  <c r="U2954" i="1"/>
  <c r="W2954" i="1" s="1"/>
  <c r="Q2957" i="1"/>
  <c r="Q2958" i="1" s="1"/>
  <c r="Q2959" i="1" s="1"/>
  <c r="Q2960" i="1" s="1"/>
  <c r="P2958" i="1"/>
  <c r="P2959" i="1" s="1"/>
  <c r="P2960" i="1" s="1"/>
  <c r="G2959" i="1"/>
  <c r="AC2959" i="1"/>
  <c r="AE2959" i="1" s="1"/>
  <c r="AB2980" i="1"/>
  <c r="R2958" i="1" l="1"/>
  <c r="V2958" i="1" s="1"/>
  <c r="X2976" i="1"/>
  <c r="A2977" i="1"/>
  <c r="K2976" i="1"/>
  <c r="AB2981" i="1"/>
  <c r="J2958" i="1"/>
  <c r="R2957" i="1"/>
  <c r="V2957" i="1" s="1"/>
  <c r="Y2975" i="1"/>
  <c r="I2976" i="1"/>
  <c r="H2976" i="1" s="1"/>
  <c r="Z2975" i="1"/>
  <c r="AA2975" i="1" s="1"/>
  <c r="AH2975" i="1" s="1"/>
  <c r="C2976" i="1"/>
  <c r="AJ2976" i="1"/>
  <c r="G2960" i="1"/>
  <c r="AC2960" i="1"/>
  <c r="AE2960" i="1" s="1"/>
  <c r="AG2954" i="1"/>
  <c r="F2959" i="1"/>
  <c r="J2959" i="1" s="1"/>
  <c r="T2955" i="1"/>
  <c r="AF2955" i="1" s="1"/>
  <c r="S2956" i="1"/>
  <c r="U2955" i="1"/>
  <c r="W2955" i="1" s="1"/>
  <c r="E2975" i="1"/>
  <c r="M2961" i="1"/>
  <c r="N2961" i="1" s="1"/>
  <c r="P2961" i="1"/>
  <c r="Q2961" i="1"/>
  <c r="L2962" i="1"/>
  <c r="O2959" i="1" l="1"/>
  <c r="R2959" i="1" s="1"/>
  <c r="V2959" i="1" s="1"/>
  <c r="G2961" i="1"/>
  <c r="AC2961" i="1"/>
  <c r="AE2961" i="1" s="1"/>
  <c r="AG2955" i="1"/>
  <c r="E2976" i="1"/>
  <c r="AB2982" i="1"/>
  <c r="K2977" i="1"/>
  <c r="X2977" i="1"/>
  <c r="A2978" i="1"/>
  <c r="T2956" i="1"/>
  <c r="S2957" i="1"/>
  <c r="U2956" i="1"/>
  <c r="W2956" i="1" s="1"/>
  <c r="F2960" i="1"/>
  <c r="O2960" i="1" s="1"/>
  <c r="R2960" i="1" s="1"/>
  <c r="V2960" i="1" s="1"/>
  <c r="C2977" i="1"/>
  <c r="AJ2977" i="1"/>
  <c r="Y2976" i="1"/>
  <c r="I2977" i="1"/>
  <c r="H2977" i="1" s="1"/>
  <c r="Z2976" i="1"/>
  <c r="AA2976" i="1" s="1"/>
  <c r="AH2976" i="1" s="1"/>
  <c r="M2962" i="1"/>
  <c r="N2962" i="1" s="1"/>
  <c r="P2962" i="1"/>
  <c r="Q2962" i="1"/>
  <c r="L2963" i="1"/>
  <c r="B2954" i="1"/>
  <c r="J2960" i="1" l="1"/>
  <c r="AC2962" i="1"/>
  <c r="AE2962" i="1" s="1"/>
  <c r="G2962" i="1"/>
  <c r="AF2956" i="1"/>
  <c r="AA2956" i="1"/>
  <c r="M2963" i="1"/>
  <c r="N2963" i="1" s="1"/>
  <c r="P2963" i="1"/>
  <c r="Q2963" i="1"/>
  <c r="L2964" i="1"/>
  <c r="K2978" i="1"/>
  <c r="A2979" i="1"/>
  <c r="X2978" i="1"/>
  <c r="AB2983" i="1"/>
  <c r="AG2956" i="1"/>
  <c r="B2956" i="1" s="1"/>
  <c r="Y2977" i="1"/>
  <c r="C2978" i="1"/>
  <c r="Z2977" i="1"/>
  <c r="AA2977" i="1" s="1"/>
  <c r="AH2977" i="1" s="1"/>
  <c r="AJ2978" i="1"/>
  <c r="I2978" i="1"/>
  <c r="H2978" i="1" s="1"/>
  <c r="E2977" i="1"/>
  <c r="U2957" i="1"/>
  <c r="W2957" i="1" s="1"/>
  <c r="T2957" i="1"/>
  <c r="AF2957" i="1" s="1"/>
  <c r="S2958" i="1"/>
  <c r="B2955" i="1"/>
  <c r="F2961" i="1"/>
  <c r="O2961" i="1" s="1"/>
  <c r="R2961" i="1" s="1"/>
  <c r="V2961" i="1" s="1"/>
  <c r="AH2956" i="1" l="1"/>
  <c r="J2961" i="1"/>
  <c r="AG2957" i="1"/>
  <c r="K2979" i="1"/>
  <c r="A2980" i="1"/>
  <c r="X2979" i="1"/>
  <c r="G2963" i="1"/>
  <c r="AC2963" i="1"/>
  <c r="AE2963" i="1" s="1"/>
  <c r="F2962" i="1"/>
  <c r="O2962" i="1" s="1"/>
  <c r="R2962" i="1" s="1"/>
  <c r="V2962" i="1" s="1"/>
  <c r="E2978" i="1"/>
  <c r="M2964" i="1"/>
  <c r="N2964" i="1" s="1"/>
  <c r="P2964" i="1"/>
  <c r="Q2964" i="1"/>
  <c r="L2965" i="1"/>
  <c r="AB2984" i="1"/>
  <c r="U2958" i="1"/>
  <c r="W2958" i="1" s="1"/>
  <c r="T2958" i="1"/>
  <c r="AF2958" i="1" s="1"/>
  <c r="S2959" i="1"/>
  <c r="I2979" i="1"/>
  <c r="H2979" i="1" s="1"/>
  <c r="Y2978" i="1"/>
  <c r="Z2978" i="1"/>
  <c r="AA2978" i="1" s="1"/>
  <c r="AH2978" i="1" s="1"/>
  <c r="C2979" i="1"/>
  <c r="AJ2979" i="1"/>
  <c r="AG2958" i="1" l="1"/>
  <c r="B2958" i="1" s="1"/>
  <c r="M2965" i="1"/>
  <c r="N2965" i="1" s="1"/>
  <c r="P2965" i="1"/>
  <c r="Q2965" i="1"/>
  <c r="L2966" i="1"/>
  <c r="A2981" i="1"/>
  <c r="X2980" i="1"/>
  <c r="K2980" i="1"/>
  <c r="J2962" i="1"/>
  <c r="F2963" i="1"/>
  <c r="J2963" i="1" s="1"/>
  <c r="B2957" i="1"/>
  <c r="E2979" i="1"/>
  <c r="U2959" i="1"/>
  <c r="W2959" i="1" s="1"/>
  <c r="T2959" i="1"/>
  <c r="AF2959" i="1" s="1"/>
  <c r="S2960" i="1"/>
  <c r="AB2985" i="1"/>
  <c r="AC2964" i="1"/>
  <c r="AE2964" i="1" s="1"/>
  <c r="G2964" i="1"/>
  <c r="Y2979" i="1"/>
  <c r="Z2979" i="1"/>
  <c r="AA2979" i="1" s="1"/>
  <c r="AH2979" i="1" s="1"/>
  <c r="C2980" i="1"/>
  <c r="AJ2980" i="1"/>
  <c r="I2980" i="1"/>
  <c r="H2980" i="1" s="1"/>
  <c r="O2963" i="1" l="1"/>
  <c r="R2963" i="1" s="1"/>
  <c r="V2963" i="1" s="1"/>
  <c r="AG2959" i="1"/>
  <c r="B2959" i="1" s="1"/>
  <c r="E2980" i="1"/>
  <c r="U2960" i="1"/>
  <c r="W2960" i="1" s="1"/>
  <c r="T2960" i="1"/>
  <c r="AF2960" i="1" s="1"/>
  <c r="S2961" i="1"/>
  <c r="F2964" i="1"/>
  <c r="J2964" i="1" s="1"/>
  <c r="AB2986" i="1"/>
  <c r="C2981" i="1"/>
  <c r="AJ2981" i="1"/>
  <c r="Y2980" i="1"/>
  <c r="I2981" i="1"/>
  <c r="H2981" i="1" s="1"/>
  <c r="Z2980" i="1"/>
  <c r="AA2980" i="1" s="1"/>
  <c r="AH2980" i="1" s="1"/>
  <c r="AC2965" i="1"/>
  <c r="AE2965" i="1" s="1"/>
  <c r="G2965" i="1"/>
  <c r="A2982" i="1"/>
  <c r="X2981" i="1"/>
  <c r="K2981" i="1"/>
  <c r="M2966" i="1"/>
  <c r="N2966" i="1" s="1"/>
  <c r="P2966" i="1"/>
  <c r="Q2966" i="1"/>
  <c r="L2967" i="1"/>
  <c r="M2967" i="1" l="1"/>
  <c r="N2967" i="1" s="1"/>
  <c r="P2967" i="1"/>
  <c r="Q2967" i="1"/>
  <c r="L2968" i="1"/>
  <c r="O2964" i="1"/>
  <c r="R2964" i="1" s="1"/>
  <c r="V2964" i="1" s="1"/>
  <c r="AG2960" i="1"/>
  <c r="AB2987" i="1"/>
  <c r="Y2981" i="1"/>
  <c r="I2982" i="1"/>
  <c r="H2982" i="1" s="1"/>
  <c r="Z2981" i="1"/>
  <c r="AA2981" i="1" s="1"/>
  <c r="AH2981" i="1" s="1"/>
  <c r="C2982" i="1"/>
  <c r="AJ2982" i="1"/>
  <c r="K2982" i="1"/>
  <c r="X2982" i="1"/>
  <c r="A2983" i="1"/>
  <c r="E2981" i="1"/>
  <c r="U2961" i="1"/>
  <c r="W2961" i="1" s="1"/>
  <c r="T2961" i="1"/>
  <c r="AF2961" i="1" s="1"/>
  <c r="S2962" i="1"/>
  <c r="AC2966" i="1"/>
  <c r="AE2966" i="1" s="1"/>
  <c r="G2966" i="1"/>
  <c r="F2965" i="1"/>
  <c r="J2965" i="1" s="1"/>
  <c r="O2965" i="1" l="1"/>
  <c r="R2965" i="1" s="1"/>
  <c r="V2965" i="1" s="1"/>
  <c r="F2966" i="1"/>
  <c r="J2966" i="1" s="1"/>
  <c r="AG2961" i="1"/>
  <c r="Y2982" i="1"/>
  <c r="C2983" i="1"/>
  <c r="Z2982" i="1"/>
  <c r="AA2982" i="1" s="1"/>
  <c r="AH2982" i="1" s="1"/>
  <c r="AJ2983" i="1"/>
  <c r="I2983" i="1"/>
  <c r="H2983" i="1" s="1"/>
  <c r="E2982" i="1"/>
  <c r="AC2967" i="1"/>
  <c r="AE2967" i="1" s="1"/>
  <c r="G2967" i="1"/>
  <c r="U2962" i="1"/>
  <c r="W2962" i="1" s="1"/>
  <c r="T2962" i="1"/>
  <c r="AF2962" i="1" s="1"/>
  <c r="S2963" i="1"/>
  <c r="M2968" i="1"/>
  <c r="N2968" i="1" s="1"/>
  <c r="P2968" i="1"/>
  <c r="Q2968" i="1"/>
  <c r="L2969" i="1"/>
  <c r="AB2988" i="1"/>
  <c r="K2983" i="1"/>
  <c r="A2984" i="1"/>
  <c r="X2983" i="1"/>
  <c r="B2960" i="1"/>
  <c r="O2966" i="1" l="1"/>
  <c r="R2966" i="1" s="1"/>
  <c r="V2966" i="1" s="1"/>
  <c r="I2984" i="1"/>
  <c r="H2984" i="1" s="1"/>
  <c r="Y2983" i="1"/>
  <c r="C2984" i="1"/>
  <c r="Z2983" i="1"/>
  <c r="AA2983" i="1" s="1"/>
  <c r="AH2983" i="1" s="1"/>
  <c r="AJ2984" i="1"/>
  <c r="M2969" i="1"/>
  <c r="N2969" i="1" s="1"/>
  <c r="P2969" i="1"/>
  <c r="Q2969" i="1"/>
  <c r="L2970" i="1"/>
  <c r="AG2962" i="1"/>
  <c r="B2962" i="1" s="1"/>
  <c r="K2984" i="1"/>
  <c r="A2985" i="1"/>
  <c r="X2984" i="1"/>
  <c r="E2983" i="1"/>
  <c r="AB2989" i="1"/>
  <c r="U2963" i="1"/>
  <c r="W2963" i="1" s="1"/>
  <c r="T2963" i="1"/>
  <c r="AF2963" i="1" s="1"/>
  <c r="S2964" i="1"/>
  <c r="AC2968" i="1"/>
  <c r="AE2968" i="1" s="1"/>
  <c r="G2968" i="1"/>
  <c r="F2967" i="1"/>
  <c r="J2967" i="1" s="1"/>
  <c r="B2961" i="1"/>
  <c r="O2967" i="1" l="1"/>
  <c r="R2967" i="1" s="1"/>
  <c r="V2967" i="1" s="1"/>
  <c r="AG2963" i="1"/>
  <c r="B2963" i="1" s="1"/>
  <c r="AB2990" i="1"/>
  <c r="AC2969" i="1"/>
  <c r="AE2969" i="1" s="1"/>
  <c r="G2969" i="1"/>
  <c r="E2984" i="1"/>
  <c r="U2964" i="1"/>
  <c r="W2964" i="1" s="1"/>
  <c r="T2964" i="1"/>
  <c r="AF2964" i="1" s="1"/>
  <c r="S2965" i="1"/>
  <c r="Y2984" i="1"/>
  <c r="I2985" i="1"/>
  <c r="H2985" i="1" s="1"/>
  <c r="Z2984" i="1"/>
  <c r="AA2984" i="1" s="1"/>
  <c r="AH2984" i="1" s="1"/>
  <c r="C2985" i="1"/>
  <c r="AJ2985" i="1"/>
  <c r="M2970" i="1"/>
  <c r="N2970" i="1" s="1"/>
  <c r="P2970" i="1"/>
  <c r="Q2970" i="1"/>
  <c r="L2971" i="1"/>
  <c r="F2968" i="1"/>
  <c r="J2968" i="1" s="1"/>
  <c r="X2985" i="1"/>
  <c r="K2985" i="1"/>
  <c r="A2986" i="1"/>
  <c r="X2986" i="1" l="1"/>
  <c r="K2986" i="1"/>
  <c r="A2987" i="1"/>
  <c r="E2985" i="1"/>
  <c r="U2965" i="1"/>
  <c r="W2965" i="1" s="1"/>
  <c r="T2965" i="1"/>
  <c r="AF2965" i="1" s="1"/>
  <c r="S2966" i="1"/>
  <c r="AC2970" i="1"/>
  <c r="AE2970" i="1" s="1"/>
  <c r="G2970" i="1"/>
  <c r="O2968" i="1"/>
  <c r="R2968" i="1" s="1"/>
  <c r="V2968" i="1" s="1"/>
  <c r="M2971" i="1"/>
  <c r="N2971" i="1" s="1"/>
  <c r="P2971" i="1"/>
  <c r="Q2971" i="1"/>
  <c r="L2972" i="1"/>
  <c r="AG2964" i="1"/>
  <c r="AJ2986" i="1"/>
  <c r="I2986" i="1"/>
  <c r="H2986" i="1" s="1"/>
  <c r="Y2985" i="1"/>
  <c r="Z2985" i="1"/>
  <c r="AA2985" i="1" s="1"/>
  <c r="AH2985" i="1" s="1"/>
  <c r="C2986" i="1"/>
  <c r="F2969" i="1"/>
  <c r="O2969" i="1" s="1"/>
  <c r="R2969" i="1" s="1"/>
  <c r="V2969" i="1" s="1"/>
  <c r="AB2991" i="1"/>
  <c r="AB2992" i="1" l="1"/>
  <c r="J2969" i="1"/>
  <c r="E2986" i="1"/>
  <c r="K2987" i="1"/>
  <c r="X2987" i="1"/>
  <c r="A2988" i="1"/>
  <c r="B2964" i="1"/>
  <c r="U2966" i="1"/>
  <c r="W2966" i="1" s="1"/>
  <c r="T2966" i="1"/>
  <c r="AF2966" i="1" s="1"/>
  <c r="S2967" i="1"/>
  <c r="AC2971" i="1"/>
  <c r="AE2971" i="1" s="1"/>
  <c r="G2971" i="1"/>
  <c r="Z2986" i="1"/>
  <c r="C2987" i="1"/>
  <c r="Y2986" i="1"/>
  <c r="AJ2987" i="1"/>
  <c r="I2987" i="1"/>
  <c r="H2987" i="1" s="1"/>
  <c r="M2972" i="1"/>
  <c r="N2972" i="1" s="1"/>
  <c r="P2972" i="1"/>
  <c r="Q2972" i="1"/>
  <c r="L2973" i="1"/>
  <c r="F2970" i="1"/>
  <c r="O2970" i="1" s="1"/>
  <c r="R2970" i="1" s="1"/>
  <c r="V2970" i="1" s="1"/>
  <c r="AG2965" i="1"/>
  <c r="B2965" i="1" s="1"/>
  <c r="J2970" i="1" l="1"/>
  <c r="X2988" i="1"/>
  <c r="K2988" i="1"/>
  <c r="A2989" i="1"/>
  <c r="AB2993" i="1"/>
  <c r="U2967" i="1"/>
  <c r="W2967" i="1" s="1"/>
  <c r="T2967" i="1"/>
  <c r="AF2967" i="1" s="1"/>
  <c r="S2968" i="1"/>
  <c r="AC2972" i="1"/>
  <c r="AE2972" i="1" s="1"/>
  <c r="G2972" i="1"/>
  <c r="Z2987" i="1"/>
  <c r="AA2987" i="1" s="1"/>
  <c r="AH2987" i="1" s="1"/>
  <c r="C2988" i="1"/>
  <c r="AJ2988" i="1"/>
  <c r="Y2987" i="1"/>
  <c r="I2988" i="1"/>
  <c r="H2988" i="1" s="1"/>
  <c r="M2973" i="1"/>
  <c r="N2973" i="1" s="1"/>
  <c r="P2973" i="1"/>
  <c r="Q2973" i="1"/>
  <c r="L2974" i="1"/>
  <c r="F2971" i="1"/>
  <c r="O2971" i="1" s="1"/>
  <c r="R2971" i="1" s="1"/>
  <c r="V2971" i="1" s="1"/>
  <c r="AG2966" i="1"/>
  <c r="B2966" i="1" s="1"/>
  <c r="J2971" i="1" l="1"/>
  <c r="AB2994" i="1"/>
  <c r="AJ2989" i="1"/>
  <c r="Y2988" i="1"/>
  <c r="I2989" i="1"/>
  <c r="H2989" i="1" s="1"/>
  <c r="Z2988" i="1"/>
  <c r="AA2988" i="1" s="1"/>
  <c r="AH2988" i="1" s="1"/>
  <c r="C2989" i="1"/>
  <c r="F2972" i="1"/>
  <c r="J2972" i="1" s="1"/>
  <c r="AG2967" i="1"/>
  <c r="B2967" i="1" s="1"/>
  <c r="X2989" i="1"/>
  <c r="K2989" i="1"/>
  <c r="A2990" i="1"/>
  <c r="M2974" i="1"/>
  <c r="N2974" i="1" s="1"/>
  <c r="P2974" i="1"/>
  <c r="Q2974" i="1"/>
  <c r="L2975" i="1"/>
  <c r="AC2973" i="1"/>
  <c r="AE2973" i="1" s="1"/>
  <c r="G2973" i="1"/>
  <c r="U2968" i="1"/>
  <c r="W2968" i="1" s="1"/>
  <c r="T2968" i="1"/>
  <c r="AF2968" i="1" s="1"/>
  <c r="S2969" i="1"/>
  <c r="O2972" i="1" l="1"/>
  <c r="R2972" i="1" s="1"/>
  <c r="V2972" i="1" s="1"/>
  <c r="M2975" i="1"/>
  <c r="N2975" i="1" s="1"/>
  <c r="P2975" i="1"/>
  <c r="Q2975" i="1"/>
  <c r="L2976" i="1"/>
  <c r="Y2989" i="1"/>
  <c r="C2990" i="1"/>
  <c r="Z2989" i="1"/>
  <c r="AA2989" i="1" s="1"/>
  <c r="AH2989" i="1" s="1"/>
  <c r="AJ2990" i="1"/>
  <c r="I2990" i="1"/>
  <c r="H2990" i="1" s="1"/>
  <c r="AG2968" i="1"/>
  <c r="B2968" i="1" s="1"/>
  <c r="A2991" i="1"/>
  <c r="X2990" i="1"/>
  <c r="K2990" i="1"/>
  <c r="F2973" i="1"/>
  <c r="O2973" i="1" s="1"/>
  <c r="R2973" i="1" s="1"/>
  <c r="V2973" i="1" s="1"/>
  <c r="U2969" i="1"/>
  <c r="W2969" i="1" s="1"/>
  <c r="T2969" i="1"/>
  <c r="AF2969" i="1" s="1"/>
  <c r="S2970" i="1"/>
  <c r="AC2974" i="1"/>
  <c r="AE2974" i="1" s="1"/>
  <c r="G2974" i="1"/>
  <c r="AB2995" i="1"/>
  <c r="X2991" i="1" l="1"/>
  <c r="K2991" i="1"/>
  <c r="A2992" i="1"/>
  <c r="AC2975" i="1"/>
  <c r="AE2975" i="1" s="1"/>
  <c r="G2975" i="1"/>
  <c r="AB2996" i="1"/>
  <c r="F2974" i="1"/>
  <c r="O2974" i="1" s="1"/>
  <c r="R2974" i="1" s="1"/>
  <c r="V2974" i="1" s="1"/>
  <c r="J2973" i="1"/>
  <c r="C2991" i="1"/>
  <c r="Y2990" i="1"/>
  <c r="AJ2991" i="1"/>
  <c r="Z2990" i="1"/>
  <c r="AA2990" i="1" s="1"/>
  <c r="AH2990" i="1" s="1"/>
  <c r="I2991" i="1"/>
  <c r="H2991" i="1" s="1"/>
  <c r="M2976" i="1"/>
  <c r="N2976" i="1" s="1"/>
  <c r="P2976" i="1"/>
  <c r="Q2976" i="1"/>
  <c r="L2977" i="1"/>
  <c r="AG2969" i="1"/>
  <c r="B2969" i="1" s="1"/>
  <c r="U2970" i="1"/>
  <c r="W2970" i="1" s="1"/>
  <c r="T2970" i="1"/>
  <c r="AF2970" i="1" s="1"/>
  <c r="S2971" i="1"/>
  <c r="J2974" i="1" l="1"/>
  <c r="F2975" i="1"/>
  <c r="O2975" i="1" s="1"/>
  <c r="R2975" i="1" s="1"/>
  <c r="V2975" i="1" s="1"/>
  <c r="AJ2992" i="1"/>
  <c r="I2992" i="1"/>
  <c r="H2992" i="1" s="1"/>
  <c r="Y2991" i="1"/>
  <c r="Z2991" i="1"/>
  <c r="AA2991" i="1" s="1"/>
  <c r="AH2991" i="1" s="1"/>
  <c r="C2992" i="1"/>
  <c r="AC2976" i="1"/>
  <c r="AE2976" i="1" s="1"/>
  <c r="G2976" i="1"/>
  <c r="X2992" i="1"/>
  <c r="K2992" i="1"/>
  <c r="A2993" i="1"/>
  <c r="M2977" i="1"/>
  <c r="N2977" i="1" s="1"/>
  <c r="P2977" i="1"/>
  <c r="Q2977" i="1"/>
  <c r="L2978" i="1"/>
  <c r="U2971" i="1"/>
  <c r="W2971" i="1" s="1"/>
  <c r="T2971" i="1"/>
  <c r="AF2971" i="1" s="1"/>
  <c r="S2972" i="1"/>
  <c r="AG2970" i="1"/>
  <c r="B2970" i="1" s="1"/>
  <c r="AB2997" i="1"/>
  <c r="AG2971" i="1" l="1"/>
  <c r="M2978" i="1"/>
  <c r="N2978" i="1" s="1"/>
  <c r="P2978" i="1"/>
  <c r="Q2978" i="1"/>
  <c r="L2979" i="1"/>
  <c r="J2975" i="1"/>
  <c r="AB2998" i="1"/>
  <c r="Z2992" i="1"/>
  <c r="AA2992" i="1" s="1"/>
  <c r="AH2992" i="1" s="1"/>
  <c r="I2993" i="1"/>
  <c r="H2993" i="1" s="1"/>
  <c r="C2993" i="1"/>
  <c r="Y2992" i="1"/>
  <c r="AJ2993" i="1"/>
  <c r="U2972" i="1"/>
  <c r="W2972" i="1" s="1"/>
  <c r="T2972" i="1"/>
  <c r="AF2972" i="1" s="1"/>
  <c r="S2973" i="1"/>
  <c r="AC2977" i="1"/>
  <c r="AE2977" i="1" s="1"/>
  <c r="G2977" i="1"/>
  <c r="A2994" i="1"/>
  <c r="X2993" i="1"/>
  <c r="K2993" i="1"/>
  <c r="F2976" i="1"/>
  <c r="O2976" i="1" s="1"/>
  <c r="R2976" i="1" s="1"/>
  <c r="V2976" i="1" s="1"/>
  <c r="A2995" i="1" l="1"/>
  <c r="X2994" i="1"/>
  <c r="K2994" i="1"/>
  <c r="AB2999" i="1"/>
  <c r="F2977" i="1"/>
  <c r="J2977" i="1" s="1"/>
  <c r="M2979" i="1"/>
  <c r="N2979" i="1" s="1"/>
  <c r="P2979" i="1"/>
  <c r="Q2979" i="1"/>
  <c r="L2980" i="1"/>
  <c r="AG2972" i="1"/>
  <c r="B2972" i="1" s="1"/>
  <c r="J2976" i="1"/>
  <c r="U2973" i="1"/>
  <c r="W2973" i="1" s="1"/>
  <c r="T2973" i="1"/>
  <c r="AF2973" i="1" s="1"/>
  <c r="S2974" i="1"/>
  <c r="B2971" i="1"/>
  <c r="Y2993" i="1"/>
  <c r="C2994" i="1"/>
  <c r="Z2993" i="1"/>
  <c r="AA2993" i="1" s="1"/>
  <c r="AH2993" i="1" s="1"/>
  <c r="AJ2994" i="1"/>
  <c r="I2994" i="1"/>
  <c r="H2994" i="1" s="1"/>
  <c r="AC2978" i="1"/>
  <c r="AE2978" i="1" s="1"/>
  <c r="G2978" i="1"/>
  <c r="AC2979" i="1" l="1"/>
  <c r="AE2979" i="1" s="1"/>
  <c r="G2979" i="1"/>
  <c r="AG2973" i="1"/>
  <c r="B2973" i="1" s="1"/>
  <c r="F2978" i="1"/>
  <c r="O2978" i="1" s="1"/>
  <c r="R2978" i="1" s="1"/>
  <c r="V2978" i="1" s="1"/>
  <c r="M2980" i="1"/>
  <c r="N2980" i="1" s="1"/>
  <c r="P2980" i="1"/>
  <c r="Q2980" i="1"/>
  <c r="L2981" i="1"/>
  <c r="Z2994" i="1"/>
  <c r="AA2994" i="1" s="1"/>
  <c r="AH2994" i="1" s="1"/>
  <c r="C2995" i="1"/>
  <c r="AJ2995" i="1"/>
  <c r="Y2994" i="1"/>
  <c r="I2995" i="1"/>
  <c r="H2995" i="1" s="1"/>
  <c r="U2974" i="1"/>
  <c r="W2974" i="1" s="1"/>
  <c r="T2974" i="1"/>
  <c r="AF2974" i="1" s="1"/>
  <c r="S2975" i="1"/>
  <c r="O2977" i="1"/>
  <c r="R2977" i="1" s="1"/>
  <c r="V2977" i="1" s="1"/>
  <c r="AB3000" i="1"/>
  <c r="X2995" i="1"/>
  <c r="K2995" i="1"/>
  <c r="A2996" i="1"/>
  <c r="AJ2996" i="1" l="1"/>
  <c r="Z2995" i="1"/>
  <c r="AA2995" i="1" s="1"/>
  <c r="AH2995" i="1" s="1"/>
  <c r="I2996" i="1"/>
  <c r="H2996" i="1" s="1"/>
  <c r="Y2995" i="1"/>
  <c r="C2996" i="1"/>
  <c r="U2975" i="1"/>
  <c r="W2975" i="1" s="1"/>
  <c r="T2975" i="1"/>
  <c r="AF2975" i="1" s="1"/>
  <c r="S2976" i="1"/>
  <c r="J2978" i="1"/>
  <c r="F2979" i="1"/>
  <c r="J2979" i="1" s="1"/>
  <c r="AC2980" i="1"/>
  <c r="AE2980" i="1" s="1"/>
  <c r="G2980" i="1"/>
  <c r="AB3001" i="1"/>
  <c r="AG2974" i="1"/>
  <c r="B2974" i="1" s="1"/>
  <c r="M2981" i="1"/>
  <c r="N2981" i="1" s="1"/>
  <c r="P2981" i="1"/>
  <c r="Q2981" i="1"/>
  <c r="L2982" i="1"/>
  <c r="X2996" i="1"/>
  <c r="K2996" i="1"/>
  <c r="A2997" i="1"/>
  <c r="O2979" i="1" l="1"/>
  <c r="R2979" i="1" s="1"/>
  <c r="V2979" i="1" s="1"/>
  <c r="AG2975" i="1"/>
  <c r="I2997" i="1"/>
  <c r="H2997" i="1" s="1"/>
  <c r="Y2996" i="1"/>
  <c r="C2997" i="1"/>
  <c r="Z2996" i="1"/>
  <c r="AA2996" i="1" s="1"/>
  <c r="AH2996" i="1" s="1"/>
  <c r="AJ2997" i="1"/>
  <c r="F2980" i="1"/>
  <c r="O2980" i="1" s="1"/>
  <c r="R2980" i="1" s="1"/>
  <c r="V2980" i="1" s="1"/>
  <c r="AC2981" i="1"/>
  <c r="AE2981" i="1" s="1"/>
  <c r="G2981" i="1"/>
  <c r="U2976" i="1"/>
  <c r="W2976" i="1" s="1"/>
  <c r="T2976" i="1"/>
  <c r="AF2976" i="1" s="1"/>
  <c r="S2977" i="1"/>
  <c r="K2997" i="1"/>
  <c r="A2998" i="1"/>
  <c r="X2997" i="1"/>
  <c r="M2982" i="1"/>
  <c r="N2982" i="1" s="1"/>
  <c r="P2982" i="1"/>
  <c r="Q2982" i="1"/>
  <c r="L2983" i="1"/>
  <c r="AB3002" i="1"/>
  <c r="J2980" i="1" l="1"/>
  <c r="Z2997" i="1"/>
  <c r="AA2997" i="1" s="1"/>
  <c r="AH2997" i="1" s="1"/>
  <c r="C2998" i="1"/>
  <c r="Y2997" i="1"/>
  <c r="AJ2998" i="1"/>
  <c r="I2998" i="1"/>
  <c r="H2998" i="1" s="1"/>
  <c r="F2981" i="1"/>
  <c r="J2981" i="1" s="1"/>
  <c r="K2998" i="1"/>
  <c r="A2999" i="1"/>
  <c r="X2998" i="1"/>
  <c r="AG2976" i="1"/>
  <c r="B2976" i="1" s="1"/>
  <c r="B2975" i="1"/>
  <c r="AB3003" i="1"/>
  <c r="M2983" i="1"/>
  <c r="N2983" i="1" s="1"/>
  <c r="P2983" i="1"/>
  <c r="Q2983" i="1"/>
  <c r="L2984" i="1"/>
  <c r="AC2982" i="1"/>
  <c r="AE2982" i="1" s="1"/>
  <c r="G2982" i="1"/>
  <c r="U2977" i="1"/>
  <c r="W2977" i="1" s="1"/>
  <c r="T2977" i="1"/>
  <c r="AF2977" i="1" s="1"/>
  <c r="S2978" i="1"/>
  <c r="O2981" i="1" l="1"/>
  <c r="R2981" i="1" s="1"/>
  <c r="V2981" i="1" s="1"/>
  <c r="F2982" i="1"/>
  <c r="J2982" i="1" s="1"/>
  <c r="AB3004" i="1"/>
  <c r="A3000" i="1"/>
  <c r="X2999" i="1"/>
  <c r="K2999" i="1"/>
  <c r="U2978" i="1"/>
  <c r="W2978" i="1" s="1"/>
  <c r="T2978" i="1"/>
  <c r="AF2978" i="1" s="1"/>
  <c r="S2979" i="1"/>
  <c r="AC2983" i="1"/>
  <c r="AE2983" i="1" s="1"/>
  <c r="G2983" i="1"/>
  <c r="AG2977" i="1"/>
  <c r="M2984" i="1"/>
  <c r="N2984" i="1" s="1"/>
  <c r="P2984" i="1"/>
  <c r="Q2984" i="1"/>
  <c r="L2985" i="1"/>
  <c r="Y2998" i="1"/>
  <c r="C2999" i="1"/>
  <c r="Z2998" i="1"/>
  <c r="AA2998" i="1" s="1"/>
  <c r="AH2998" i="1" s="1"/>
  <c r="AJ2999" i="1"/>
  <c r="I2999" i="1"/>
  <c r="H2999" i="1" s="1"/>
  <c r="O2982" i="1" l="1"/>
  <c r="R2982" i="1" s="1"/>
  <c r="V2982" i="1" s="1"/>
  <c r="F2983" i="1"/>
  <c r="J2983" i="1" s="1"/>
  <c r="U2979" i="1"/>
  <c r="W2979" i="1" s="1"/>
  <c r="T2979" i="1"/>
  <c r="AF2979" i="1" s="1"/>
  <c r="S2980" i="1"/>
  <c r="AJ3000" i="1"/>
  <c r="I3000" i="1"/>
  <c r="H3000" i="1" s="1"/>
  <c r="Y2999" i="1"/>
  <c r="Z2999" i="1"/>
  <c r="AA2999" i="1" s="1"/>
  <c r="AH2999" i="1" s="1"/>
  <c r="C3000" i="1"/>
  <c r="AC2984" i="1"/>
  <c r="AE2984" i="1" s="1"/>
  <c r="G2984" i="1"/>
  <c r="AG2978" i="1"/>
  <c r="K3000" i="1"/>
  <c r="X3000" i="1"/>
  <c r="A3001" i="1"/>
  <c r="M2985" i="1"/>
  <c r="N2985" i="1" s="1"/>
  <c r="P2985" i="1"/>
  <c r="Q2985" i="1"/>
  <c r="L2986" i="1"/>
  <c r="B2977" i="1"/>
  <c r="AB3005" i="1"/>
  <c r="A3002" i="1" l="1"/>
  <c r="X3001" i="1"/>
  <c r="K3001" i="1"/>
  <c r="U2980" i="1"/>
  <c r="W2980" i="1" s="1"/>
  <c r="T2980" i="1"/>
  <c r="AF2980" i="1" s="1"/>
  <c r="S2981" i="1"/>
  <c r="O2983" i="1"/>
  <c r="R2983" i="1" s="1"/>
  <c r="V2983" i="1" s="1"/>
  <c r="AC2985" i="1"/>
  <c r="AE2985" i="1" s="1"/>
  <c r="G2985" i="1"/>
  <c r="F2984" i="1"/>
  <c r="O2984" i="1" s="1"/>
  <c r="R2984" i="1" s="1"/>
  <c r="V2984" i="1" s="1"/>
  <c r="Y3000" i="1"/>
  <c r="C3001" i="1"/>
  <c r="Z3000" i="1"/>
  <c r="AA3000" i="1" s="1"/>
  <c r="AH3000" i="1" s="1"/>
  <c r="AJ3001" i="1"/>
  <c r="I3001" i="1"/>
  <c r="H3001" i="1" s="1"/>
  <c r="M2986" i="1"/>
  <c r="N2986" i="1" s="1"/>
  <c r="P2986" i="1"/>
  <c r="Q2986" i="1"/>
  <c r="L2987" i="1"/>
  <c r="AG2979" i="1"/>
  <c r="B2979" i="1" s="1"/>
  <c r="AB3006" i="1"/>
  <c r="B2978" i="1"/>
  <c r="J2984" i="1" l="1"/>
  <c r="AG2980" i="1"/>
  <c r="B2980" i="1" s="1"/>
  <c r="C3002" i="1"/>
  <c r="AJ3002" i="1"/>
  <c r="Y3001" i="1"/>
  <c r="I3002" i="1"/>
  <c r="H3002" i="1" s="1"/>
  <c r="Z3001" i="1"/>
  <c r="AA3001" i="1" s="1"/>
  <c r="AH3001" i="1" s="1"/>
  <c r="AC2986" i="1"/>
  <c r="AE2986" i="1" s="1"/>
  <c r="G2986" i="1"/>
  <c r="X3002" i="1"/>
  <c r="K3002" i="1"/>
  <c r="A3003" i="1"/>
  <c r="M2987" i="1"/>
  <c r="N2987" i="1" s="1"/>
  <c r="L2988" i="1"/>
  <c r="U2981" i="1"/>
  <c r="W2981" i="1" s="1"/>
  <c r="T2981" i="1"/>
  <c r="AF2981" i="1" s="1"/>
  <c r="S2982" i="1"/>
  <c r="AB3007" i="1"/>
  <c r="F2985" i="1"/>
  <c r="O2985" i="1" s="1"/>
  <c r="R2985" i="1" s="1"/>
  <c r="V2985" i="1" s="1"/>
  <c r="J2985" i="1" l="1"/>
  <c r="U2982" i="1"/>
  <c r="W2982" i="1" s="1"/>
  <c r="T2982" i="1"/>
  <c r="AF2982" i="1" s="1"/>
  <c r="S2983" i="1"/>
  <c r="X3003" i="1"/>
  <c r="A3004" i="1"/>
  <c r="K3003" i="1"/>
  <c r="G2987" i="1"/>
  <c r="AC2987" i="1"/>
  <c r="AE2987" i="1" s="1"/>
  <c r="AB3008" i="1"/>
  <c r="AG2981" i="1"/>
  <c r="B2981" i="1" s="1"/>
  <c r="M2988" i="1"/>
  <c r="N2988" i="1" s="1"/>
  <c r="L2989" i="1"/>
  <c r="Y3002" i="1"/>
  <c r="I3003" i="1"/>
  <c r="H3003" i="1" s="1"/>
  <c r="Z3002" i="1"/>
  <c r="AA3002" i="1" s="1"/>
  <c r="AH3002" i="1" s="1"/>
  <c r="C3003" i="1"/>
  <c r="AJ3003" i="1"/>
  <c r="F2986" i="1"/>
  <c r="O2986" i="1" s="1"/>
  <c r="J2986" i="1" l="1"/>
  <c r="X3004" i="1"/>
  <c r="K3004" i="1"/>
  <c r="A3005" i="1"/>
  <c r="AG2982" i="1"/>
  <c r="AC2988" i="1"/>
  <c r="AE2988" i="1" s="1"/>
  <c r="G2988" i="1"/>
  <c r="AB3009" i="1"/>
  <c r="F2987" i="1"/>
  <c r="J2987" i="1" s="1"/>
  <c r="AJ3004" i="1"/>
  <c r="I3004" i="1"/>
  <c r="H3004" i="1" s="1"/>
  <c r="Y3003" i="1"/>
  <c r="Z3003" i="1"/>
  <c r="AA3003" i="1" s="1"/>
  <c r="AH3003" i="1" s="1"/>
  <c r="C3004" i="1"/>
  <c r="R2986" i="1"/>
  <c r="P2987" i="1"/>
  <c r="M2989" i="1"/>
  <c r="N2989" i="1" s="1"/>
  <c r="L2990" i="1"/>
  <c r="U2983" i="1"/>
  <c r="W2983" i="1" s="1"/>
  <c r="T2983" i="1"/>
  <c r="AF2983" i="1" s="1"/>
  <c r="S2984" i="1"/>
  <c r="U2984" i="1" l="1"/>
  <c r="W2984" i="1" s="1"/>
  <c r="T2984" i="1"/>
  <c r="AF2984" i="1" s="1"/>
  <c r="S2985" i="1"/>
  <c r="G2989" i="1"/>
  <c r="AC2989" i="1"/>
  <c r="AE2989" i="1" s="1"/>
  <c r="Q2987" i="1"/>
  <c r="Q2988" i="1" s="1"/>
  <c r="Q2989" i="1" s="1"/>
  <c r="Q2990" i="1" s="1"/>
  <c r="P2988" i="1"/>
  <c r="P2989" i="1" s="1"/>
  <c r="P2990" i="1" s="1"/>
  <c r="O2987" i="1"/>
  <c r="AB3010" i="1"/>
  <c r="B2982" i="1"/>
  <c r="Y3004" i="1"/>
  <c r="AJ3005" i="1"/>
  <c r="Z3004" i="1"/>
  <c r="AA3004" i="1" s="1"/>
  <c r="AH3004" i="1" s="1"/>
  <c r="I3005" i="1"/>
  <c r="H3005" i="1" s="1"/>
  <c r="C3005" i="1"/>
  <c r="AG2983" i="1"/>
  <c r="B2983" i="1" s="1"/>
  <c r="M2990" i="1"/>
  <c r="N2990" i="1" s="1"/>
  <c r="L2991" i="1"/>
  <c r="S2986" i="1"/>
  <c r="V2986" i="1"/>
  <c r="F2988" i="1"/>
  <c r="J2988" i="1" s="1"/>
  <c r="X3005" i="1"/>
  <c r="K3005" i="1"/>
  <c r="A3006" i="1"/>
  <c r="O2988" i="1" l="1"/>
  <c r="R2988" i="1" s="1"/>
  <c r="M2991" i="1"/>
  <c r="N2991" i="1" s="1"/>
  <c r="P2991" i="1"/>
  <c r="Q2991" i="1"/>
  <c r="L2992" i="1"/>
  <c r="U2985" i="1"/>
  <c r="W2985" i="1" s="1"/>
  <c r="T2985" i="1"/>
  <c r="AF2985" i="1" s="1"/>
  <c r="X3006" i="1"/>
  <c r="K3006" i="1"/>
  <c r="A3007" i="1"/>
  <c r="I3006" i="1"/>
  <c r="H3006" i="1" s="1"/>
  <c r="Y3005" i="1"/>
  <c r="C3006" i="1"/>
  <c r="Z3005" i="1"/>
  <c r="AA3005" i="1" s="1"/>
  <c r="AH3005" i="1" s="1"/>
  <c r="AJ3006" i="1"/>
  <c r="U2986" i="1"/>
  <c r="W2986" i="1" s="1"/>
  <c r="T2986" i="1"/>
  <c r="S2987" i="1"/>
  <c r="AB3011" i="1"/>
  <c r="AG2984" i="1"/>
  <c r="B2984" i="1" s="1"/>
  <c r="AC2990" i="1"/>
  <c r="AE2990" i="1" s="1"/>
  <c r="G2990" i="1"/>
  <c r="R2987" i="1"/>
  <c r="F2989" i="1"/>
  <c r="J2989" i="1" s="1"/>
  <c r="O2989" i="1" l="1"/>
  <c r="R2989" i="1" s="1"/>
  <c r="F2990" i="1"/>
  <c r="O2990" i="1" s="1"/>
  <c r="R2990" i="1" s="1"/>
  <c r="T2987" i="1"/>
  <c r="AF2987" i="1" s="1"/>
  <c r="S2988" i="1"/>
  <c r="AG2985" i="1"/>
  <c r="AG2986" i="1"/>
  <c r="AF2986" i="1"/>
  <c r="AA2986" i="1"/>
  <c r="Y3006" i="1"/>
  <c r="C3007" i="1"/>
  <c r="Z3006" i="1"/>
  <c r="AA3006" i="1" s="1"/>
  <c r="AH3006" i="1" s="1"/>
  <c r="AJ3007" i="1"/>
  <c r="I3007" i="1"/>
  <c r="H3007" i="1" s="1"/>
  <c r="AC2991" i="1"/>
  <c r="AE2991" i="1" s="1"/>
  <c r="G2991" i="1"/>
  <c r="AB3012" i="1"/>
  <c r="X3007" i="1"/>
  <c r="K3007" i="1"/>
  <c r="A3008" i="1"/>
  <c r="M2992" i="1"/>
  <c r="N2992" i="1" s="1"/>
  <c r="P2992" i="1"/>
  <c r="Q2992" i="1"/>
  <c r="L2993" i="1"/>
  <c r="J2990" i="1" l="1"/>
  <c r="AH2986" i="1"/>
  <c r="T2988" i="1"/>
  <c r="AF2988" i="1" s="1"/>
  <c r="S2989" i="1"/>
  <c r="X3008" i="1"/>
  <c r="K3008" i="1"/>
  <c r="A3009" i="1"/>
  <c r="AB3013" i="1"/>
  <c r="B2986" i="1"/>
  <c r="AC2992" i="1"/>
  <c r="AE2992" i="1" s="1"/>
  <c r="G2992" i="1"/>
  <c r="M2993" i="1"/>
  <c r="N2993" i="1" s="1"/>
  <c r="P2993" i="1"/>
  <c r="Q2993" i="1"/>
  <c r="L2994" i="1"/>
  <c r="AJ3008" i="1"/>
  <c r="I3008" i="1"/>
  <c r="H3008" i="1" s="1"/>
  <c r="Y3007" i="1"/>
  <c r="Z3007" i="1"/>
  <c r="AA3007" i="1" s="1"/>
  <c r="AH3007" i="1" s="1"/>
  <c r="C3008" i="1"/>
  <c r="F2991" i="1"/>
  <c r="J2991" i="1" s="1"/>
  <c r="B2985" i="1"/>
  <c r="O2991" i="1" l="1"/>
  <c r="R2991" i="1" s="1"/>
  <c r="AC2993" i="1"/>
  <c r="AE2993" i="1" s="1"/>
  <c r="G2993" i="1"/>
  <c r="X3009" i="1"/>
  <c r="A3010" i="1"/>
  <c r="K3009" i="1"/>
  <c r="M2994" i="1"/>
  <c r="N2994" i="1" s="1"/>
  <c r="P2994" i="1"/>
  <c r="Q2994" i="1"/>
  <c r="L2995" i="1"/>
  <c r="F2992" i="1"/>
  <c r="J2992" i="1" s="1"/>
  <c r="T2989" i="1"/>
  <c r="AF2989" i="1" s="1"/>
  <c r="S2990" i="1"/>
  <c r="Y3008" i="1"/>
  <c r="C3009" i="1"/>
  <c r="Z3008" i="1"/>
  <c r="AA3008" i="1" s="1"/>
  <c r="AH3008" i="1" s="1"/>
  <c r="AJ3009" i="1"/>
  <c r="I3009" i="1"/>
  <c r="H3009" i="1" s="1"/>
  <c r="AB3014" i="1"/>
  <c r="O2992" i="1" l="1"/>
  <c r="R2992" i="1" s="1"/>
  <c r="F2993" i="1"/>
  <c r="J2993" i="1" s="1"/>
  <c r="AC2994" i="1"/>
  <c r="AE2994" i="1" s="1"/>
  <c r="G2994" i="1"/>
  <c r="K3010" i="1"/>
  <c r="X3010" i="1"/>
  <c r="A3011" i="1"/>
  <c r="T2990" i="1"/>
  <c r="AF2990" i="1" s="1"/>
  <c r="S2991" i="1"/>
  <c r="M2995" i="1"/>
  <c r="N2995" i="1" s="1"/>
  <c r="P2995" i="1"/>
  <c r="Q2995" i="1"/>
  <c r="L2996" i="1"/>
  <c r="C3010" i="1"/>
  <c r="Y3009" i="1"/>
  <c r="AJ3010" i="1"/>
  <c r="I3010" i="1"/>
  <c r="H3010" i="1" s="1"/>
  <c r="Z3009" i="1"/>
  <c r="AA3009" i="1" s="1"/>
  <c r="AH3009" i="1" s="1"/>
  <c r="AB3015" i="1"/>
  <c r="AC2995" i="1" l="1"/>
  <c r="AE2995" i="1" s="1"/>
  <c r="G2995" i="1"/>
  <c r="O2993" i="1"/>
  <c r="R2993" i="1" s="1"/>
  <c r="AB3016" i="1"/>
  <c r="M2996" i="1"/>
  <c r="N2996" i="1" s="1"/>
  <c r="P2996" i="1"/>
  <c r="Q2996" i="1"/>
  <c r="L2997" i="1"/>
  <c r="F2994" i="1"/>
  <c r="J2994" i="1" s="1"/>
  <c r="T2991" i="1"/>
  <c r="AF2991" i="1" s="1"/>
  <c r="S2992" i="1"/>
  <c r="K3011" i="1"/>
  <c r="A3012" i="1"/>
  <c r="X3011" i="1"/>
  <c r="Z3010" i="1"/>
  <c r="AA3010" i="1" s="1"/>
  <c r="AH3010" i="1" s="1"/>
  <c r="AJ3011" i="1"/>
  <c r="C3011" i="1"/>
  <c r="Y3010" i="1"/>
  <c r="I3011" i="1"/>
  <c r="H3011" i="1" s="1"/>
  <c r="T2992" i="1" l="1"/>
  <c r="AF2992" i="1" s="1"/>
  <c r="S2993" i="1"/>
  <c r="M2997" i="1"/>
  <c r="N2997" i="1" s="1"/>
  <c r="P2997" i="1"/>
  <c r="Q2997" i="1"/>
  <c r="L2998" i="1"/>
  <c r="F2995" i="1"/>
  <c r="J2995" i="1" s="1"/>
  <c r="Y3011" i="1"/>
  <c r="AJ3012" i="1"/>
  <c r="I3012" i="1"/>
  <c r="H3012" i="1" s="1"/>
  <c r="Z3011" i="1"/>
  <c r="AA3011" i="1" s="1"/>
  <c r="AH3011" i="1" s="1"/>
  <c r="C3012" i="1"/>
  <c r="O2994" i="1"/>
  <c r="R2994" i="1" s="1"/>
  <c r="AB3017" i="1"/>
  <c r="K3012" i="1"/>
  <c r="A3013" i="1"/>
  <c r="X3012" i="1"/>
  <c r="AC2996" i="1"/>
  <c r="AE2996" i="1" s="1"/>
  <c r="G2996" i="1"/>
  <c r="AC2997" i="1" l="1"/>
  <c r="AE2997" i="1" s="1"/>
  <c r="G2997" i="1"/>
  <c r="Y3012" i="1"/>
  <c r="AJ3013" i="1"/>
  <c r="C3013" i="1"/>
  <c r="Z3012" i="1"/>
  <c r="AA3012" i="1" s="1"/>
  <c r="AH3012" i="1" s="1"/>
  <c r="I3013" i="1"/>
  <c r="H3013" i="1" s="1"/>
  <c r="M2998" i="1"/>
  <c r="N2998" i="1" s="1"/>
  <c r="P2998" i="1"/>
  <c r="Q2998" i="1"/>
  <c r="L2999" i="1"/>
  <c r="T2993" i="1"/>
  <c r="AF2993" i="1" s="1"/>
  <c r="S2994" i="1"/>
  <c r="A3014" i="1"/>
  <c r="X3013" i="1"/>
  <c r="K3013" i="1"/>
  <c r="O2995" i="1"/>
  <c r="R2995" i="1" s="1"/>
  <c r="AB3018" i="1"/>
  <c r="F2996" i="1"/>
  <c r="O2996" i="1" s="1"/>
  <c r="R2996" i="1" s="1"/>
  <c r="J2996" i="1" l="1"/>
  <c r="K3014" i="1"/>
  <c r="X3014" i="1"/>
  <c r="A3015" i="1"/>
  <c r="T2994" i="1"/>
  <c r="AF2994" i="1" s="1"/>
  <c r="S2995" i="1"/>
  <c r="F2997" i="1"/>
  <c r="O2997" i="1" s="1"/>
  <c r="R2997" i="1" s="1"/>
  <c r="AC2998" i="1"/>
  <c r="AE2998" i="1" s="1"/>
  <c r="G2998" i="1"/>
  <c r="AB3019" i="1"/>
  <c r="Z3013" i="1"/>
  <c r="AA3013" i="1" s="1"/>
  <c r="AH3013" i="1" s="1"/>
  <c r="I3014" i="1"/>
  <c r="H3014" i="1" s="1"/>
  <c r="Y3013" i="1"/>
  <c r="C3014" i="1"/>
  <c r="AJ3014" i="1"/>
  <c r="M2999" i="1"/>
  <c r="N2999" i="1" s="1"/>
  <c r="P2999" i="1"/>
  <c r="Q2999" i="1"/>
  <c r="L3000" i="1"/>
  <c r="F2998" i="1" l="1"/>
  <c r="O2998" i="1" s="1"/>
  <c r="R2998" i="1" s="1"/>
  <c r="T2995" i="1"/>
  <c r="AF2995" i="1" s="1"/>
  <c r="S2996" i="1"/>
  <c r="Y3014" i="1"/>
  <c r="AJ3015" i="1"/>
  <c r="Z3014" i="1"/>
  <c r="AA3014" i="1" s="1"/>
  <c r="AH3014" i="1" s="1"/>
  <c r="I3015" i="1"/>
  <c r="H3015" i="1" s="1"/>
  <c r="C3015" i="1"/>
  <c r="M3000" i="1"/>
  <c r="N3000" i="1" s="1"/>
  <c r="P3000" i="1"/>
  <c r="Q3000" i="1"/>
  <c r="L3001" i="1"/>
  <c r="J2997" i="1"/>
  <c r="AC2999" i="1"/>
  <c r="AE2999" i="1" s="1"/>
  <c r="G2999" i="1"/>
  <c r="AB3020" i="1"/>
  <c r="A3016" i="1"/>
  <c r="X3015" i="1"/>
  <c r="K3015" i="1"/>
  <c r="J2998" i="1" l="1"/>
  <c r="C3016" i="1"/>
  <c r="Y3015" i="1"/>
  <c r="AJ3016" i="1"/>
  <c r="I3016" i="1"/>
  <c r="H3016" i="1" s="1"/>
  <c r="Z3015" i="1"/>
  <c r="AA3015" i="1" s="1"/>
  <c r="AH3015" i="1" s="1"/>
  <c r="AB3021" i="1"/>
  <c r="X3016" i="1"/>
  <c r="K3016" i="1"/>
  <c r="A3017" i="1"/>
  <c r="F2999" i="1"/>
  <c r="J2999" i="1" s="1"/>
  <c r="AC3000" i="1"/>
  <c r="AE3000" i="1" s="1"/>
  <c r="G3000" i="1"/>
  <c r="M3001" i="1"/>
  <c r="N3001" i="1" s="1"/>
  <c r="P3001" i="1"/>
  <c r="Q3001" i="1"/>
  <c r="L3002" i="1"/>
  <c r="T2996" i="1"/>
  <c r="AF2996" i="1" s="1"/>
  <c r="S2997" i="1"/>
  <c r="O2999" i="1" l="1"/>
  <c r="R2999" i="1" s="1"/>
  <c r="AB3022" i="1"/>
  <c r="AC3001" i="1"/>
  <c r="AE3001" i="1" s="1"/>
  <c r="G3001" i="1"/>
  <c r="M3002" i="1"/>
  <c r="N3002" i="1" s="1"/>
  <c r="P3002" i="1"/>
  <c r="Q3002" i="1"/>
  <c r="L3003" i="1"/>
  <c r="Z3016" i="1"/>
  <c r="AA3016" i="1" s="1"/>
  <c r="AH3016" i="1" s="1"/>
  <c r="I3017" i="1"/>
  <c r="H3017" i="1" s="1"/>
  <c r="C3017" i="1"/>
  <c r="Y3016" i="1"/>
  <c r="AJ3017" i="1"/>
  <c r="T2997" i="1"/>
  <c r="AF2997" i="1" s="1"/>
  <c r="S2998" i="1"/>
  <c r="F3000" i="1"/>
  <c r="O3000" i="1" s="1"/>
  <c r="R3000" i="1" s="1"/>
  <c r="A3018" i="1"/>
  <c r="X3017" i="1"/>
  <c r="K3017" i="1"/>
  <c r="A3019" i="1" l="1"/>
  <c r="X3018" i="1"/>
  <c r="K3018" i="1"/>
  <c r="T2998" i="1"/>
  <c r="AF2998" i="1" s="1"/>
  <c r="S2999" i="1"/>
  <c r="M3003" i="1"/>
  <c r="N3003" i="1" s="1"/>
  <c r="P3003" i="1"/>
  <c r="Q3003" i="1"/>
  <c r="L3004" i="1"/>
  <c r="F3001" i="1"/>
  <c r="O3001" i="1" s="1"/>
  <c r="R3001" i="1" s="1"/>
  <c r="J3000" i="1"/>
  <c r="AJ3018" i="1"/>
  <c r="Y3017" i="1"/>
  <c r="I3018" i="1"/>
  <c r="H3018" i="1" s="1"/>
  <c r="Z3017" i="1"/>
  <c r="AA3017" i="1" s="1"/>
  <c r="AH3017" i="1" s="1"/>
  <c r="C3018" i="1"/>
  <c r="AC3002" i="1"/>
  <c r="AE3002" i="1" s="1"/>
  <c r="G3002" i="1"/>
  <c r="AB3023" i="1"/>
  <c r="J3001" i="1" l="1"/>
  <c r="X3019" i="1"/>
  <c r="K3019" i="1"/>
  <c r="A3020" i="1"/>
  <c r="F3002" i="1"/>
  <c r="J3002" i="1" s="1"/>
  <c r="AC3003" i="1"/>
  <c r="AE3003" i="1" s="1"/>
  <c r="G3003" i="1"/>
  <c r="AB3024" i="1"/>
  <c r="M3004" i="1"/>
  <c r="N3004" i="1" s="1"/>
  <c r="P3004" i="1"/>
  <c r="Q3004" i="1"/>
  <c r="L3005" i="1"/>
  <c r="T2999" i="1"/>
  <c r="AF2999" i="1" s="1"/>
  <c r="S3000" i="1"/>
  <c r="Z3018" i="1"/>
  <c r="AA3018" i="1" s="1"/>
  <c r="AH3018" i="1" s="1"/>
  <c r="C3019" i="1"/>
  <c r="AJ3019" i="1"/>
  <c r="Y3018" i="1"/>
  <c r="I3019" i="1"/>
  <c r="H3019" i="1" s="1"/>
  <c r="M3005" i="1" l="1"/>
  <c r="N3005" i="1" s="1"/>
  <c r="P3005" i="1"/>
  <c r="Q3005" i="1"/>
  <c r="L3006" i="1"/>
  <c r="AB3025" i="1"/>
  <c r="AJ3020" i="1"/>
  <c r="Z3019" i="1"/>
  <c r="I3020" i="1"/>
  <c r="H3020" i="1" s="1"/>
  <c r="Y3019" i="1"/>
  <c r="C3020" i="1"/>
  <c r="T3000" i="1"/>
  <c r="AF3000" i="1" s="1"/>
  <c r="S3001" i="1"/>
  <c r="O3002" i="1"/>
  <c r="R3002" i="1" s="1"/>
  <c r="X3020" i="1"/>
  <c r="K3020" i="1"/>
  <c r="A3021" i="1"/>
  <c r="AC3004" i="1"/>
  <c r="AE3004" i="1" s="1"/>
  <c r="G3004" i="1"/>
  <c r="F3003" i="1"/>
  <c r="O3003" i="1" s="1"/>
  <c r="R3003" i="1" s="1"/>
  <c r="J3003" i="1" l="1"/>
  <c r="F3004" i="1"/>
  <c r="O3004" i="1" s="1"/>
  <c r="R3004" i="1" s="1"/>
  <c r="Y3020" i="1"/>
  <c r="C3021" i="1"/>
  <c r="Z3020" i="1"/>
  <c r="AA3020" i="1" s="1"/>
  <c r="AH3020" i="1" s="1"/>
  <c r="AJ3021" i="1"/>
  <c r="I3021" i="1"/>
  <c r="H3021" i="1" s="1"/>
  <c r="M3006" i="1"/>
  <c r="N3006" i="1" s="1"/>
  <c r="P3006" i="1"/>
  <c r="Q3006" i="1"/>
  <c r="L3007" i="1"/>
  <c r="X3021" i="1"/>
  <c r="K3021" i="1"/>
  <c r="A3022" i="1"/>
  <c r="AB3026" i="1"/>
  <c r="T3001" i="1"/>
  <c r="AF3001" i="1" s="1"/>
  <c r="S3002" i="1"/>
  <c r="AC3005" i="1"/>
  <c r="AE3005" i="1" s="1"/>
  <c r="G3005" i="1"/>
  <c r="J3004" i="1" l="1"/>
  <c r="AC3006" i="1"/>
  <c r="AE3006" i="1" s="1"/>
  <c r="G3006" i="1"/>
  <c r="F3005" i="1"/>
  <c r="O3005" i="1" s="1"/>
  <c r="R3005" i="1" s="1"/>
  <c r="M3007" i="1"/>
  <c r="N3007" i="1" s="1"/>
  <c r="P3007" i="1"/>
  <c r="Q3007" i="1"/>
  <c r="L3008" i="1"/>
  <c r="AB3027" i="1"/>
  <c r="AJ3022" i="1"/>
  <c r="Y3021" i="1"/>
  <c r="I3022" i="1"/>
  <c r="H3022" i="1" s="1"/>
  <c r="Z3021" i="1"/>
  <c r="AA3021" i="1" s="1"/>
  <c r="AH3021" i="1" s="1"/>
  <c r="C3022" i="1"/>
  <c r="T3002" i="1"/>
  <c r="AF3002" i="1" s="1"/>
  <c r="S3003" i="1"/>
  <c r="K3022" i="1"/>
  <c r="X3022" i="1"/>
  <c r="A3023" i="1"/>
  <c r="J3005" i="1" l="1"/>
  <c r="AC3007" i="1"/>
  <c r="AE3007" i="1" s="1"/>
  <c r="G3007" i="1"/>
  <c r="X3023" i="1"/>
  <c r="K3023" i="1"/>
  <c r="A3024" i="1"/>
  <c r="T3003" i="1"/>
  <c r="AF3003" i="1" s="1"/>
  <c r="S3004" i="1"/>
  <c r="M3008" i="1"/>
  <c r="N3008" i="1" s="1"/>
  <c r="P3008" i="1"/>
  <c r="Q3008" i="1"/>
  <c r="L3009" i="1"/>
  <c r="I3023" i="1"/>
  <c r="H3023" i="1" s="1"/>
  <c r="Z3022" i="1"/>
  <c r="AA3022" i="1" s="1"/>
  <c r="AH3022" i="1" s="1"/>
  <c r="C3023" i="1"/>
  <c r="Y3022" i="1"/>
  <c r="AJ3023" i="1"/>
  <c r="AB3028" i="1"/>
  <c r="F3006" i="1"/>
  <c r="J3006" i="1" s="1"/>
  <c r="O3006" i="1" l="1"/>
  <c r="R3006" i="1" s="1"/>
  <c r="X3024" i="1"/>
  <c r="K3024" i="1"/>
  <c r="A3025" i="1"/>
  <c r="F3007" i="1"/>
  <c r="J3007" i="1" s="1"/>
  <c r="AC3008" i="1"/>
  <c r="AE3008" i="1" s="1"/>
  <c r="G3008" i="1"/>
  <c r="T3004" i="1"/>
  <c r="AF3004" i="1" s="1"/>
  <c r="S3005" i="1"/>
  <c r="AB3029" i="1"/>
  <c r="M3009" i="1"/>
  <c r="N3009" i="1" s="1"/>
  <c r="P3009" i="1"/>
  <c r="Q3009" i="1"/>
  <c r="L3010" i="1"/>
  <c r="Y3023" i="1"/>
  <c r="I3024" i="1"/>
  <c r="H3024" i="1" s="1"/>
  <c r="Z3023" i="1"/>
  <c r="AA3023" i="1" s="1"/>
  <c r="AH3023" i="1" s="1"/>
  <c r="C3024" i="1"/>
  <c r="AJ3024" i="1"/>
  <c r="O3007" i="1" l="1"/>
  <c r="R3007" i="1" s="1"/>
  <c r="T3005" i="1"/>
  <c r="AF3005" i="1" s="1"/>
  <c r="S3006" i="1"/>
  <c r="X3025" i="1"/>
  <c r="K3025" i="1"/>
  <c r="A3026" i="1"/>
  <c r="AC3009" i="1"/>
  <c r="AE3009" i="1" s="1"/>
  <c r="G3009" i="1"/>
  <c r="M3010" i="1"/>
  <c r="N3010" i="1" s="1"/>
  <c r="P3010" i="1"/>
  <c r="Q3010" i="1"/>
  <c r="L3011" i="1"/>
  <c r="AB3030" i="1"/>
  <c r="F3008" i="1"/>
  <c r="O3008" i="1" s="1"/>
  <c r="R3008" i="1" s="1"/>
  <c r="AJ3025" i="1"/>
  <c r="Y3024" i="1"/>
  <c r="I3025" i="1"/>
  <c r="H3025" i="1" s="1"/>
  <c r="Z3024" i="1"/>
  <c r="AA3024" i="1" s="1"/>
  <c r="AH3024" i="1" s="1"/>
  <c r="C3025" i="1"/>
  <c r="J3008" i="1" l="1"/>
  <c r="F3009" i="1"/>
  <c r="O3009" i="1" s="1"/>
  <c r="R3009" i="1" s="1"/>
  <c r="X3026" i="1"/>
  <c r="K3026" i="1"/>
  <c r="A3027" i="1"/>
  <c r="T3006" i="1"/>
  <c r="AF3006" i="1" s="1"/>
  <c r="S3007" i="1"/>
  <c r="AC3010" i="1"/>
  <c r="AE3010" i="1" s="1"/>
  <c r="G3010" i="1"/>
  <c r="Z3025" i="1"/>
  <c r="AA3025" i="1" s="1"/>
  <c r="AH3025" i="1" s="1"/>
  <c r="C3026" i="1"/>
  <c r="Y3025" i="1"/>
  <c r="AJ3026" i="1"/>
  <c r="I3026" i="1"/>
  <c r="H3026" i="1" s="1"/>
  <c r="AB3031" i="1"/>
  <c r="M3011" i="1"/>
  <c r="N3011" i="1" s="1"/>
  <c r="P3011" i="1"/>
  <c r="Q3011" i="1"/>
  <c r="L3012" i="1"/>
  <c r="M3012" i="1" l="1"/>
  <c r="N3012" i="1" s="1"/>
  <c r="P3012" i="1"/>
  <c r="Q3012" i="1"/>
  <c r="L3013" i="1"/>
  <c r="F3010" i="1"/>
  <c r="O3010" i="1" s="1"/>
  <c r="R3010" i="1" s="1"/>
  <c r="T3007" i="1"/>
  <c r="AF3007" i="1" s="1"/>
  <c r="S3008" i="1"/>
  <c r="C3027" i="1"/>
  <c r="Z3026" i="1"/>
  <c r="AA3026" i="1" s="1"/>
  <c r="AH3026" i="1" s="1"/>
  <c r="AJ3027" i="1"/>
  <c r="I3027" i="1"/>
  <c r="H3027" i="1" s="1"/>
  <c r="Y3026" i="1"/>
  <c r="J3009" i="1"/>
  <c r="AC3011" i="1"/>
  <c r="AE3011" i="1" s="1"/>
  <c r="G3011" i="1"/>
  <c r="AB3032" i="1"/>
  <c r="X3027" i="1"/>
  <c r="K3027" i="1"/>
  <c r="A3028" i="1"/>
  <c r="J3010" i="1" l="1"/>
  <c r="Y3027" i="1"/>
  <c r="C3028" i="1"/>
  <c r="Z3027" i="1"/>
  <c r="AA3027" i="1" s="1"/>
  <c r="AH3027" i="1" s="1"/>
  <c r="AJ3028" i="1"/>
  <c r="I3028" i="1"/>
  <c r="H3028" i="1" s="1"/>
  <c r="F3011" i="1"/>
  <c r="O3011" i="1" s="1"/>
  <c r="R3011" i="1" s="1"/>
  <c r="X3028" i="1"/>
  <c r="K3028" i="1"/>
  <c r="A3029" i="1"/>
  <c r="AC3012" i="1"/>
  <c r="AE3012" i="1" s="1"/>
  <c r="G3012" i="1"/>
  <c r="AB3033" i="1"/>
  <c r="T3008" i="1"/>
  <c r="AF3008" i="1" s="1"/>
  <c r="S3009" i="1"/>
  <c r="M3013" i="1"/>
  <c r="N3013" i="1" s="1"/>
  <c r="P3013" i="1"/>
  <c r="Q3013" i="1"/>
  <c r="L3014" i="1"/>
  <c r="J3011" i="1" l="1"/>
  <c r="AC3013" i="1"/>
  <c r="AE3013" i="1" s="1"/>
  <c r="G3013" i="1"/>
  <c r="F3012" i="1"/>
  <c r="O3012" i="1" s="1"/>
  <c r="R3012" i="1" s="1"/>
  <c r="C3029" i="1"/>
  <c r="Y3028" i="1"/>
  <c r="AJ3029" i="1"/>
  <c r="I3029" i="1"/>
  <c r="H3029" i="1" s="1"/>
  <c r="Z3028" i="1"/>
  <c r="AA3028" i="1" s="1"/>
  <c r="AH3028" i="1" s="1"/>
  <c r="M3014" i="1"/>
  <c r="N3014" i="1" s="1"/>
  <c r="P3014" i="1"/>
  <c r="Q3014" i="1"/>
  <c r="L3015" i="1"/>
  <c r="T3009" i="1"/>
  <c r="AF3009" i="1" s="1"/>
  <c r="S3010" i="1"/>
  <c r="AB3034" i="1"/>
  <c r="X3029" i="1"/>
  <c r="K3029" i="1"/>
  <c r="A3030" i="1"/>
  <c r="T3010" i="1" l="1"/>
  <c r="AF3010" i="1" s="1"/>
  <c r="S3011" i="1"/>
  <c r="AC3014" i="1"/>
  <c r="AE3014" i="1" s="1"/>
  <c r="G3014" i="1"/>
  <c r="F3013" i="1"/>
  <c r="J3013" i="1" s="1"/>
  <c r="Y3029" i="1"/>
  <c r="I3030" i="1"/>
  <c r="H3030" i="1" s="1"/>
  <c r="Z3029" i="1"/>
  <c r="AA3029" i="1" s="1"/>
  <c r="AH3029" i="1" s="1"/>
  <c r="C3030" i="1"/>
  <c r="AJ3030" i="1"/>
  <c r="X3030" i="1"/>
  <c r="K3030" i="1"/>
  <c r="A3031" i="1"/>
  <c r="AB3035" i="1"/>
  <c r="M3015" i="1"/>
  <c r="N3015" i="1" s="1"/>
  <c r="P3015" i="1"/>
  <c r="Q3015" i="1"/>
  <c r="L3016" i="1"/>
  <c r="J3012" i="1"/>
  <c r="X3031" i="1" l="1"/>
  <c r="K3031" i="1"/>
  <c r="A3032" i="1"/>
  <c r="F3014" i="1"/>
  <c r="J3014" i="1" s="1"/>
  <c r="AJ3031" i="1"/>
  <c r="Y3030" i="1"/>
  <c r="I3031" i="1"/>
  <c r="H3031" i="1" s="1"/>
  <c r="Z3030" i="1"/>
  <c r="AA3030" i="1" s="1"/>
  <c r="AH3030" i="1" s="1"/>
  <c r="C3031" i="1"/>
  <c r="O3013" i="1"/>
  <c r="R3013" i="1" s="1"/>
  <c r="T3011" i="1"/>
  <c r="AF3011" i="1" s="1"/>
  <c r="S3012" i="1"/>
  <c r="AC3015" i="1"/>
  <c r="AE3015" i="1" s="1"/>
  <c r="G3015" i="1"/>
  <c r="M3016" i="1"/>
  <c r="N3016" i="1" s="1"/>
  <c r="P3016" i="1"/>
  <c r="Q3016" i="1"/>
  <c r="L3017" i="1"/>
  <c r="AB3036" i="1"/>
  <c r="O3014" i="1" l="1"/>
  <c r="R3014" i="1" s="1"/>
  <c r="A3033" i="1"/>
  <c r="X3032" i="1"/>
  <c r="K3032" i="1"/>
  <c r="AB3037" i="1"/>
  <c r="T3012" i="1"/>
  <c r="AF3012" i="1" s="1"/>
  <c r="S3013" i="1"/>
  <c r="Z3031" i="1"/>
  <c r="AA3031" i="1" s="1"/>
  <c r="AH3031" i="1" s="1"/>
  <c r="I3032" i="1"/>
  <c r="H3032" i="1" s="1"/>
  <c r="Y3031" i="1"/>
  <c r="C3032" i="1"/>
  <c r="AJ3032" i="1"/>
  <c r="AC3016" i="1"/>
  <c r="AE3016" i="1" s="1"/>
  <c r="G3016" i="1"/>
  <c r="M3017" i="1"/>
  <c r="N3017" i="1" s="1"/>
  <c r="P3017" i="1"/>
  <c r="Q3017" i="1"/>
  <c r="L3018" i="1"/>
  <c r="F3015" i="1"/>
  <c r="J3015" i="1" s="1"/>
  <c r="O3015" i="1" l="1"/>
  <c r="R3015" i="1" s="1"/>
  <c r="T3013" i="1"/>
  <c r="AF3013" i="1" s="1"/>
  <c r="S3014" i="1"/>
  <c r="Y3032" i="1"/>
  <c r="I3033" i="1"/>
  <c r="H3033" i="1" s="1"/>
  <c r="Z3032" i="1"/>
  <c r="AA3032" i="1" s="1"/>
  <c r="AH3032" i="1" s="1"/>
  <c r="C3033" i="1"/>
  <c r="AJ3033" i="1"/>
  <c r="AC3017" i="1"/>
  <c r="AE3017" i="1" s="1"/>
  <c r="G3017" i="1"/>
  <c r="M3018" i="1"/>
  <c r="N3018" i="1" s="1"/>
  <c r="P3018" i="1"/>
  <c r="Q3018" i="1"/>
  <c r="L3019" i="1"/>
  <c r="F3016" i="1"/>
  <c r="J3016" i="1" s="1"/>
  <c r="AB3038" i="1"/>
  <c r="X3033" i="1"/>
  <c r="K3033" i="1"/>
  <c r="A3034" i="1"/>
  <c r="O3016" i="1" l="1"/>
  <c r="R3016" i="1" s="1"/>
  <c r="T3014" i="1"/>
  <c r="AF3014" i="1" s="1"/>
  <c r="S3015" i="1"/>
  <c r="AC3018" i="1"/>
  <c r="AE3018" i="1" s="1"/>
  <c r="G3018" i="1"/>
  <c r="K3034" i="1"/>
  <c r="A3035" i="1"/>
  <c r="X3034" i="1"/>
  <c r="AB3039" i="1"/>
  <c r="I3034" i="1"/>
  <c r="H3034" i="1" s="1"/>
  <c r="Y3033" i="1"/>
  <c r="C3034" i="1"/>
  <c r="Z3033" i="1"/>
  <c r="AA3033" i="1" s="1"/>
  <c r="AH3033" i="1" s="1"/>
  <c r="AJ3034" i="1"/>
  <c r="M3019" i="1"/>
  <c r="N3019" i="1" s="1"/>
  <c r="P3019" i="1"/>
  <c r="Q3019" i="1"/>
  <c r="L3020" i="1"/>
  <c r="F3017" i="1"/>
  <c r="O3017" i="1" s="1"/>
  <c r="R3017" i="1" s="1"/>
  <c r="M3020" i="1" l="1"/>
  <c r="N3020" i="1" s="1"/>
  <c r="L3021" i="1"/>
  <c r="T3015" i="1"/>
  <c r="AF3015" i="1" s="1"/>
  <c r="S3016" i="1"/>
  <c r="J3017" i="1"/>
  <c r="Y3034" i="1"/>
  <c r="Z3034" i="1"/>
  <c r="AA3034" i="1" s="1"/>
  <c r="AH3034" i="1" s="1"/>
  <c r="C3035" i="1"/>
  <c r="AJ3035" i="1"/>
  <c r="I3035" i="1"/>
  <c r="H3035" i="1" s="1"/>
  <c r="AB3040" i="1"/>
  <c r="K3035" i="1"/>
  <c r="A3036" i="1"/>
  <c r="X3035" i="1"/>
  <c r="F3018" i="1"/>
  <c r="J3018" i="1" s="1"/>
  <c r="AC3019" i="1"/>
  <c r="AE3019" i="1" s="1"/>
  <c r="G3019" i="1"/>
  <c r="O3018" i="1" l="1"/>
  <c r="R3018" i="1" s="1"/>
  <c r="I3036" i="1"/>
  <c r="H3036" i="1" s="1"/>
  <c r="Y3035" i="1"/>
  <c r="C3036" i="1"/>
  <c r="Z3035" i="1"/>
  <c r="AA3035" i="1" s="1"/>
  <c r="AH3035" i="1" s="1"/>
  <c r="AJ3036" i="1"/>
  <c r="AB3041" i="1"/>
  <c r="K3036" i="1"/>
  <c r="X3036" i="1"/>
  <c r="A3037" i="1"/>
  <c r="M3021" i="1"/>
  <c r="N3021" i="1" s="1"/>
  <c r="L3022" i="1"/>
  <c r="F3019" i="1"/>
  <c r="O3019" i="1" s="1"/>
  <c r="T3016" i="1"/>
  <c r="AF3016" i="1" s="1"/>
  <c r="S3017" i="1"/>
  <c r="AC3020" i="1"/>
  <c r="AE3020" i="1" s="1"/>
  <c r="G3020" i="1"/>
  <c r="R3019" i="1" l="1"/>
  <c r="P3020" i="1"/>
  <c r="J3019" i="1"/>
  <c r="K3037" i="1"/>
  <c r="A3038" i="1"/>
  <c r="X3037" i="1"/>
  <c r="AC3021" i="1"/>
  <c r="AE3021" i="1" s="1"/>
  <c r="G3021" i="1"/>
  <c r="Y3036" i="1"/>
  <c r="AJ3037" i="1"/>
  <c r="Z3036" i="1"/>
  <c r="AA3036" i="1" s="1"/>
  <c r="AH3036" i="1" s="1"/>
  <c r="I3037" i="1"/>
  <c r="H3037" i="1" s="1"/>
  <c r="C3037" i="1"/>
  <c r="AB3042" i="1"/>
  <c r="T3017" i="1"/>
  <c r="AF3017" i="1" s="1"/>
  <c r="S3018" i="1"/>
  <c r="M3022" i="1"/>
  <c r="N3022" i="1" s="1"/>
  <c r="L3023" i="1"/>
  <c r="F3020" i="1"/>
  <c r="O3020" i="1" s="1"/>
  <c r="AB3043" i="1" l="1"/>
  <c r="AC3022" i="1"/>
  <c r="AE3022" i="1" s="1"/>
  <c r="G3022" i="1"/>
  <c r="C3038" i="1"/>
  <c r="AJ3038" i="1"/>
  <c r="Y3037" i="1"/>
  <c r="I3038" i="1"/>
  <c r="H3038" i="1" s="1"/>
  <c r="Z3037" i="1"/>
  <c r="AA3037" i="1" s="1"/>
  <c r="AH3037" i="1" s="1"/>
  <c r="Q3020" i="1"/>
  <c r="Q3021" i="1" s="1"/>
  <c r="Q3022" i="1" s="1"/>
  <c r="Q3023" i="1" s="1"/>
  <c r="P3021" i="1"/>
  <c r="P3022" i="1" s="1"/>
  <c r="P3023" i="1" s="1"/>
  <c r="J3020" i="1"/>
  <c r="M3023" i="1"/>
  <c r="N3023" i="1" s="1"/>
  <c r="L3024" i="1"/>
  <c r="T3018" i="1"/>
  <c r="AF3018" i="1" s="1"/>
  <c r="S3019" i="1"/>
  <c r="F3021" i="1"/>
  <c r="J3021" i="1" s="1"/>
  <c r="K3038" i="1"/>
  <c r="X3038" i="1"/>
  <c r="A3039" i="1"/>
  <c r="O3021" i="1" l="1"/>
  <c r="R3021" i="1" s="1"/>
  <c r="X3039" i="1"/>
  <c r="A3040" i="1"/>
  <c r="K3039" i="1"/>
  <c r="M3024" i="1"/>
  <c r="N3024" i="1" s="1"/>
  <c r="P3024" i="1"/>
  <c r="Q3024" i="1"/>
  <c r="L3025" i="1"/>
  <c r="F3022" i="1"/>
  <c r="O3022" i="1" s="1"/>
  <c r="R3022" i="1" s="1"/>
  <c r="AB3044" i="1"/>
  <c r="Y3038" i="1"/>
  <c r="I3039" i="1"/>
  <c r="H3039" i="1" s="1"/>
  <c r="Z3038" i="1"/>
  <c r="AA3038" i="1" s="1"/>
  <c r="AH3038" i="1" s="1"/>
  <c r="C3039" i="1"/>
  <c r="AJ3039" i="1"/>
  <c r="T3019" i="1"/>
  <c r="S3020" i="1"/>
  <c r="AC3023" i="1"/>
  <c r="AE3023" i="1" s="1"/>
  <c r="G3023" i="1"/>
  <c r="R3020" i="1"/>
  <c r="J3022" i="1" l="1"/>
  <c r="AF3019" i="1"/>
  <c r="AA3019" i="1"/>
  <c r="T3020" i="1"/>
  <c r="AF3020" i="1" s="1"/>
  <c r="S3021" i="1"/>
  <c r="A3041" i="1"/>
  <c r="X3040" i="1"/>
  <c r="K3040" i="1"/>
  <c r="AC3024" i="1"/>
  <c r="AE3024" i="1" s="1"/>
  <c r="G3024" i="1"/>
  <c r="C3040" i="1"/>
  <c r="Y3039" i="1"/>
  <c r="AJ3040" i="1"/>
  <c r="Z3039" i="1"/>
  <c r="AA3039" i="1" s="1"/>
  <c r="AH3039" i="1" s="1"/>
  <c r="I3040" i="1"/>
  <c r="H3040" i="1" s="1"/>
  <c r="AB3045" i="1"/>
  <c r="F3023" i="1"/>
  <c r="J3023" i="1" s="1"/>
  <c r="M3025" i="1"/>
  <c r="N3025" i="1" s="1"/>
  <c r="P3025" i="1"/>
  <c r="Q3025" i="1"/>
  <c r="L3026" i="1"/>
  <c r="AH3019" i="1" l="1"/>
  <c r="F3024" i="1"/>
  <c r="J3024" i="1" s="1"/>
  <c r="Y3040" i="1"/>
  <c r="C3041" i="1"/>
  <c r="Z3040" i="1"/>
  <c r="AA3040" i="1" s="1"/>
  <c r="AH3040" i="1" s="1"/>
  <c r="AJ3041" i="1"/>
  <c r="I3041" i="1"/>
  <c r="H3041" i="1" s="1"/>
  <c r="O3023" i="1"/>
  <c r="R3023" i="1" s="1"/>
  <c r="AB3046" i="1"/>
  <c r="X3041" i="1"/>
  <c r="K3041" i="1"/>
  <c r="A3042" i="1"/>
  <c r="T3021" i="1"/>
  <c r="AF3021" i="1" s="1"/>
  <c r="S3022" i="1"/>
  <c r="AC3025" i="1"/>
  <c r="AE3025" i="1" s="1"/>
  <c r="G3025" i="1"/>
  <c r="M3026" i="1"/>
  <c r="N3026" i="1" s="1"/>
  <c r="P3026" i="1"/>
  <c r="Q3026" i="1"/>
  <c r="L3027" i="1"/>
  <c r="O3024" i="1" l="1"/>
  <c r="R3024" i="1" s="1"/>
  <c r="T3022" i="1"/>
  <c r="AF3022" i="1" s="1"/>
  <c r="S3023" i="1"/>
  <c r="AC3026" i="1"/>
  <c r="AE3026" i="1" s="1"/>
  <c r="G3026" i="1"/>
  <c r="I3042" i="1"/>
  <c r="H3042" i="1" s="1"/>
  <c r="Y3041" i="1"/>
  <c r="C3042" i="1"/>
  <c r="Z3041" i="1"/>
  <c r="AA3041" i="1" s="1"/>
  <c r="AH3041" i="1" s="1"/>
  <c r="AJ3042" i="1"/>
  <c r="M3027" i="1"/>
  <c r="N3027" i="1" s="1"/>
  <c r="P3027" i="1"/>
  <c r="Q3027" i="1"/>
  <c r="L3028" i="1"/>
  <c r="F3025" i="1"/>
  <c r="O3025" i="1" s="1"/>
  <c r="R3025" i="1" s="1"/>
  <c r="X3042" i="1"/>
  <c r="A3043" i="1"/>
  <c r="K3042" i="1"/>
  <c r="AB3047" i="1"/>
  <c r="AC3027" i="1" l="1"/>
  <c r="AE3027" i="1" s="1"/>
  <c r="G3027" i="1"/>
  <c r="F3026" i="1"/>
  <c r="O3026" i="1" s="1"/>
  <c r="R3026" i="1" s="1"/>
  <c r="Z3042" i="1"/>
  <c r="AA3042" i="1" s="1"/>
  <c r="AH3042" i="1" s="1"/>
  <c r="C3043" i="1"/>
  <c r="AJ3043" i="1"/>
  <c r="I3043" i="1"/>
  <c r="H3043" i="1" s="1"/>
  <c r="Y3042" i="1"/>
  <c r="M3028" i="1"/>
  <c r="N3028" i="1" s="1"/>
  <c r="P3028" i="1"/>
  <c r="Q3028" i="1"/>
  <c r="L3029" i="1"/>
  <c r="X3043" i="1"/>
  <c r="K3043" i="1"/>
  <c r="A3044" i="1"/>
  <c r="J3025" i="1"/>
  <c r="T3023" i="1"/>
  <c r="AF3023" i="1" s="1"/>
  <c r="S3024" i="1"/>
  <c r="AB3048" i="1"/>
  <c r="J3026" i="1" l="1"/>
  <c r="AB3049" i="1"/>
  <c r="I3044" i="1"/>
  <c r="H3044" i="1" s="1"/>
  <c r="Y3043" i="1"/>
  <c r="Z3043" i="1"/>
  <c r="AA3043" i="1" s="1"/>
  <c r="AH3043" i="1" s="1"/>
  <c r="C3044" i="1"/>
  <c r="AJ3044" i="1"/>
  <c r="AC3028" i="1"/>
  <c r="AE3028" i="1" s="1"/>
  <c r="G3028" i="1"/>
  <c r="T3024" i="1"/>
  <c r="AF3024" i="1" s="1"/>
  <c r="S3025" i="1"/>
  <c r="M3029" i="1"/>
  <c r="N3029" i="1" s="1"/>
  <c r="P3029" i="1"/>
  <c r="Q3029" i="1"/>
  <c r="L3030" i="1"/>
  <c r="F3027" i="1"/>
  <c r="J3027" i="1" s="1"/>
  <c r="X3044" i="1"/>
  <c r="K3044" i="1"/>
  <c r="A3045" i="1"/>
  <c r="O3027" i="1" l="1"/>
  <c r="R3027" i="1" s="1"/>
  <c r="M3030" i="1"/>
  <c r="N3030" i="1" s="1"/>
  <c r="P3030" i="1"/>
  <c r="Q3030" i="1"/>
  <c r="L3031" i="1"/>
  <c r="T3025" i="1"/>
  <c r="AF3025" i="1" s="1"/>
  <c r="S3026" i="1"/>
  <c r="Z3044" i="1"/>
  <c r="AA3044" i="1" s="1"/>
  <c r="AH3044" i="1" s="1"/>
  <c r="C3045" i="1"/>
  <c r="AJ3045" i="1"/>
  <c r="Y3044" i="1"/>
  <c r="I3045" i="1"/>
  <c r="H3045" i="1" s="1"/>
  <c r="A3046" i="1"/>
  <c r="X3045" i="1"/>
  <c r="K3045" i="1"/>
  <c r="F3028" i="1"/>
  <c r="O3028" i="1" s="1"/>
  <c r="R3028" i="1" s="1"/>
  <c r="AC3029" i="1"/>
  <c r="AE3029" i="1" s="1"/>
  <c r="G3029" i="1"/>
  <c r="AB3050" i="1"/>
  <c r="J3028" i="1" l="1"/>
  <c r="I3046" i="1"/>
  <c r="H3046" i="1" s="1"/>
  <c r="Y3045" i="1"/>
  <c r="Z3045" i="1"/>
  <c r="AA3045" i="1" s="1"/>
  <c r="AH3045" i="1" s="1"/>
  <c r="C3046" i="1"/>
  <c r="AJ3046" i="1"/>
  <c r="T3026" i="1"/>
  <c r="AF3026" i="1" s="1"/>
  <c r="S3027" i="1"/>
  <c r="AC3030" i="1"/>
  <c r="AE3030" i="1" s="1"/>
  <c r="G3030" i="1"/>
  <c r="AB3051" i="1"/>
  <c r="F3029" i="1"/>
  <c r="J3029" i="1" s="1"/>
  <c r="A3047" i="1"/>
  <c r="X3046" i="1"/>
  <c r="K3046" i="1"/>
  <c r="M3031" i="1"/>
  <c r="N3031" i="1" s="1"/>
  <c r="P3031" i="1"/>
  <c r="Q3031" i="1"/>
  <c r="L3032" i="1"/>
  <c r="O3029" i="1" l="1"/>
  <c r="R3029" i="1" s="1"/>
  <c r="T3027" i="1"/>
  <c r="AF3027" i="1" s="1"/>
  <c r="S3028" i="1"/>
  <c r="Y3046" i="1"/>
  <c r="C3047" i="1"/>
  <c r="Z3046" i="1"/>
  <c r="AA3046" i="1" s="1"/>
  <c r="AH3046" i="1" s="1"/>
  <c r="AJ3047" i="1"/>
  <c r="I3047" i="1"/>
  <c r="H3047" i="1" s="1"/>
  <c r="AB3052" i="1"/>
  <c r="AC3031" i="1"/>
  <c r="AE3031" i="1" s="1"/>
  <c r="G3031" i="1"/>
  <c r="A3048" i="1"/>
  <c r="X3047" i="1"/>
  <c r="K3047" i="1"/>
  <c r="F3030" i="1"/>
  <c r="O3030" i="1" s="1"/>
  <c r="R3030" i="1" s="1"/>
  <c r="M3032" i="1"/>
  <c r="N3032" i="1" s="1"/>
  <c r="P3032" i="1"/>
  <c r="Q3032" i="1"/>
  <c r="L3033" i="1"/>
  <c r="J3030" i="1" l="1"/>
  <c r="F3031" i="1"/>
  <c r="J3031" i="1" s="1"/>
  <c r="AB3053" i="1"/>
  <c r="T3028" i="1"/>
  <c r="AF3028" i="1" s="1"/>
  <c r="S3029" i="1"/>
  <c r="Y3047" i="1"/>
  <c r="C3048" i="1"/>
  <c r="Z3047" i="1"/>
  <c r="AJ3048" i="1"/>
  <c r="I3048" i="1"/>
  <c r="H3048" i="1" s="1"/>
  <c r="AC3032" i="1"/>
  <c r="AE3032" i="1" s="1"/>
  <c r="G3032" i="1"/>
  <c r="M3033" i="1"/>
  <c r="N3033" i="1" s="1"/>
  <c r="P3033" i="1"/>
  <c r="Q3033" i="1"/>
  <c r="L3034" i="1"/>
  <c r="A3049" i="1"/>
  <c r="X3048" i="1"/>
  <c r="K3048" i="1"/>
  <c r="O3031" i="1" l="1"/>
  <c r="R3031" i="1" s="1"/>
  <c r="X3049" i="1"/>
  <c r="K3049" i="1"/>
  <c r="A3050" i="1"/>
  <c r="T3029" i="1"/>
  <c r="AF3029" i="1" s="1"/>
  <c r="S3030" i="1"/>
  <c r="AC3033" i="1"/>
  <c r="AE3033" i="1" s="1"/>
  <c r="G3033" i="1"/>
  <c r="I3049" i="1"/>
  <c r="H3049" i="1" s="1"/>
  <c r="Z3048" i="1"/>
  <c r="AA3048" i="1" s="1"/>
  <c r="AH3048" i="1" s="1"/>
  <c r="C3049" i="1"/>
  <c r="Y3048" i="1"/>
  <c r="AJ3049" i="1"/>
  <c r="M3034" i="1"/>
  <c r="N3034" i="1" s="1"/>
  <c r="P3034" i="1"/>
  <c r="Q3034" i="1"/>
  <c r="L3035" i="1"/>
  <c r="F3032" i="1"/>
  <c r="J3032" i="1" s="1"/>
  <c r="AB3054" i="1"/>
  <c r="X3050" i="1" l="1"/>
  <c r="K3050" i="1"/>
  <c r="A3051" i="1"/>
  <c r="M3035" i="1"/>
  <c r="N3035" i="1" s="1"/>
  <c r="P3035" i="1"/>
  <c r="Q3035" i="1"/>
  <c r="L3036" i="1"/>
  <c r="AC3034" i="1"/>
  <c r="AE3034" i="1" s="1"/>
  <c r="G3034" i="1"/>
  <c r="O3032" i="1"/>
  <c r="R3032" i="1" s="1"/>
  <c r="AB3055" i="1"/>
  <c r="F3033" i="1"/>
  <c r="O3033" i="1" s="1"/>
  <c r="R3033" i="1" s="1"/>
  <c r="T3030" i="1"/>
  <c r="AF3030" i="1" s="1"/>
  <c r="S3031" i="1"/>
  <c r="Y3049" i="1"/>
  <c r="AJ3050" i="1"/>
  <c r="I3050" i="1"/>
  <c r="H3050" i="1" s="1"/>
  <c r="Z3049" i="1"/>
  <c r="AA3049" i="1" s="1"/>
  <c r="AH3049" i="1" s="1"/>
  <c r="C3050" i="1"/>
  <c r="J3033" i="1" l="1"/>
  <c r="AC3035" i="1"/>
  <c r="AE3035" i="1" s="1"/>
  <c r="G3035" i="1"/>
  <c r="Y3050" i="1"/>
  <c r="AJ3051" i="1"/>
  <c r="Z3050" i="1"/>
  <c r="AA3050" i="1" s="1"/>
  <c r="AH3050" i="1" s="1"/>
  <c r="I3051" i="1"/>
  <c r="H3051" i="1" s="1"/>
  <c r="C3051" i="1"/>
  <c r="M3036" i="1"/>
  <c r="N3036" i="1" s="1"/>
  <c r="P3036" i="1"/>
  <c r="Q3036" i="1"/>
  <c r="L3037" i="1"/>
  <c r="X3051" i="1"/>
  <c r="A3052" i="1"/>
  <c r="K3051" i="1"/>
  <c r="F3034" i="1"/>
  <c r="O3034" i="1" s="1"/>
  <c r="R3034" i="1" s="1"/>
  <c r="AB3056" i="1"/>
  <c r="T3031" i="1"/>
  <c r="AF3031" i="1" s="1"/>
  <c r="S3032" i="1"/>
  <c r="I3052" i="1" l="1"/>
  <c r="H3052" i="1" s="1"/>
  <c r="Y3051" i="1"/>
  <c r="Z3051" i="1"/>
  <c r="AA3051" i="1" s="1"/>
  <c r="AH3051" i="1" s="1"/>
  <c r="C3052" i="1"/>
  <c r="AJ3052" i="1"/>
  <c r="M3037" i="1"/>
  <c r="N3037" i="1" s="1"/>
  <c r="P3037" i="1"/>
  <c r="Q3037" i="1"/>
  <c r="L3038" i="1"/>
  <c r="J3034" i="1"/>
  <c r="T3032" i="1"/>
  <c r="AF3032" i="1" s="1"/>
  <c r="S3033" i="1"/>
  <c r="AB3057" i="1"/>
  <c r="X3052" i="1"/>
  <c r="K3052" i="1"/>
  <c r="A3053" i="1"/>
  <c r="F3035" i="1"/>
  <c r="J3035" i="1" s="1"/>
  <c r="AC3036" i="1"/>
  <c r="AE3036" i="1" s="1"/>
  <c r="G3036" i="1"/>
  <c r="O3035" i="1" l="1"/>
  <c r="R3035" i="1" s="1"/>
  <c r="T3033" i="1"/>
  <c r="AF3033" i="1" s="1"/>
  <c r="S3034" i="1"/>
  <c r="AC3037" i="1"/>
  <c r="AE3037" i="1" s="1"/>
  <c r="G3037" i="1"/>
  <c r="Z3052" i="1"/>
  <c r="AA3052" i="1" s="1"/>
  <c r="AH3052" i="1" s="1"/>
  <c r="C3053" i="1"/>
  <c r="AJ3053" i="1"/>
  <c r="Y3052" i="1"/>
  <c r="I3053" i="1"/>
  <c r="H3053" i="1" s="1"/>
  <c r="X3053" i="1"/>
  <c r="K3053" i="1"/>
  <c r="A3054" i="1"/>
  <c r="M3038" i="1"/>
  <c r="N3038" i="1" s="1"/>
  <c r="P3038" i="1"/>
  <c r="Q3038" i="1"/>
  <c r="L3039" i="1"/>
  <c r="F3036" i="1"/>
  <c r="O3036" i="1" s="1"/>
  <c r="R3036" i="1" s="1"/>
  <c r="AB3058" i="1"/>
  <c r="J3036" i="1" l="1"/>
  <c r="AC3038" i="1"/>
  <c r="AE3038" i="1" s="1"/>
  <c r="G3038" i="1"/>
  <c r="AB3059" i="1"/>
  <c r="M3039" i="1"/>
  <c r="N3039" i="1" s="1"/>
  <c r="P3039" i="1"/>
  <c r="Q3039" i="1"/>
  <c r="L3040" i="1"/>
  <c r="X3054" i="1"/>
  <c r="K3054" i="1"/>
  <c r="A3055" i="1"/>
  <c r="F3037" i="1"/>
  <c r="O3037" i="1" s="1"/>
  <c r="R3037" i="1" s="1"/>
  <c r="C3054" i="1"/>
  <c r="AJ3054" i="1"/>
  <c r="Y3053" i="1"/>
  <c r="I3054" i="1"/>
  <c r="H3054" i="1" s="1"/>
  <c r="Z3053" i="1"/>
  <c r="AA3053" i="1" s="1"/>
  <c r="AH3053" i="1" s="1"/>
  <c r="T3034" i="1"/>
  <c r="AF3034" i="1" s="1"/>
  <c r="S3035" i="1"/>
  <c r="J3037" i="1" l="1"/>
  <c r="AC3039" i="1"/>
  <c r="AE3039" i="1" s="1"/>
  <c r="G3039" i="1"/>
  <c r="T3035" i="1"/>
  <c r="AF3035" i="1" s="1"/>
  <c r="S3036" i="1"/>
  <c r="M3040" i="1"/>
  <c r="N3040" i="1" s="1"/>
  <c r="P3040" i="1"/>
  <c r="Q3040" i="1"/>
  <c r="L3041" i="1"/>
  <c r="A3056" i="1"/>
  <c r="X3055" i="1"/>
  <c r="K3055" i="1"/>
  <c r="AB3060" i="1"/>
  <c r="Y3054" i="1"/>
  <c r="C3055" i="1"/>
  <c r="Z3054" i="1"/>
  <c r="AA3054" i="1" s="1"/>
  <c r="AH3054" i="1" s="1"/>
  <c r="AJ3055" i="1"/>
  <c r="I3055" i="1"/>
  <c r="H3055" i="1" s="1"/>
  <c r="F3038" i="1"/>
  <c r="J3038" i="1" s="1"/>
  <c r="AC3040" i="1" l="1"/>
  <c r="AE3040" i="1" s="1"/>
  <c r="G3040" i="1"/>
  <c r="M3041" i="1"/>
  <c r="N3041" i="1" s="1"/>
  <c r="P3041" i="1"/>
  <c r="Q3041" i="1"/>
  <c r="L3042" i="1"/>
  <c r="F3039" i="1"/>
  <c r="J3039" i="1" s="1"/>
  <c r="I3056" i="1"/>
  <c r="H3056" i="1" s="1"/>
  <c r="Z3055" i="1"/>
  <c r="AA3055" i="1" s="1"/>
  <c r="AH3055" i="1" s="1"/>
  <c r="C3056" i="1"/>
  <c r="Y3055" i="1"/>
  <c r="AJ3056" i="1"/>
  <c r="O3038" i="1"/>
  <c r="R3038" i="1" s="1"/>
  <c r="AB3061" i="1"/>
  <c r="X3056" i="1"/>
  <c r="K3056" i="1"/>
  <c r="A3057" i="1"/>
  <c r="T3036" i="1"/>
  <c r="AF3036" i="1" s="1"/>
  <c r="S3037" i="1"/>
  <c r="AC3041" i="1" l="1"/>
  <c r="AE3041" i="1" s="1"/>
  <c r="G3041" i="1"/>
  <c r="F3040" i="1"/>
  <c r="O3040" i="1" s="1"/>
  <c r="R3040" i="1" s="1"/>
  <c r="K3057" i="1"/>
  <c r="A3058" i="1"/>
  <c r="X3057" i="1"/>
  <c r="AB3062" i="1"/>
  <c r="M3042" i="1"/>
  <c r="N3042" i="1" s="1"/>
  <c r="P3042" i="1"/>
  <c r="Q3042" i="1"/>
  <c r="L3043" i="1"/>
  <c r="Z3056" i="1"/>
  <c r="AA3056" i="1" s="1"/>
  <c r="AH3056" i="1" s="1"/>
  <c r="C3057" i="1"/>
  <c r="AJ3057" i="1"/>
  <c r="I3057" i="1"/>
  <c r="H3057" i="1" s="1"/>
  <c r="Y3056" i="1"/>
  <c r="O3039" i="1"/>
  <c r="R3039" i="1" s="1"/>
  <c r="T3037" i="1"/>
  <c r="AF3037" i="1" s="1"/>
  <c r="S3038" i="1"/>
  <c r="J3040" i="1" l="1"/>
  <c r="X3058" i="1"/>
  <c r="K3058" i="1"/>
  <c r="A3059" i="1"/>
  <c r="AC3042" i="1"/>
  <c r="AE3042" i="1" s="1"/>
  <c r="G3042" i="1"/>
  <c r="AB3063" i="1"/>
  <c r="F3041" i="1"/>
  <c r="J3041" i="1" s="1"/>
  <c r="M3043" i="1"/>
  <c r="N3043" i="1" s="1"/>
  <c r="P3043" i="1"/>
  <c r="Q3043" i="1"/>
  <c r="L3044" i="1"/>
  <c r="T3038" i="1"/>
  <c r="AF3038" i="1" s="1"/>
  <c r="S3039" i="1"/>
  <c r="Y3057" i="1"/>
  <c r="AJ3058" i="1"/>
  <c r="I3058" i="1"/>
  <c r="H3058" i="1" s="1"/>
  <c r="Z3057" i="1"/>
  <c r="AA3057" i="1" s="1"/>
  <c r="AH3057" i="1" s="1"/>
  <c r="C3058" i="1"/>
  <c r="O3041" i="1" l="1"/>
  <c r="R3041" i="1" s="1"/>
  <c r="T3039" i="1"/>
  <c r="AF3039" i="1" s="1"/>
  <c r="S3040" i="1"/>
  <c r="AB3064" i="1"/>
  <c r="F3042" i="1"/>
  <c r="J3042" i="1" s="1"/>
  <c r="Z3058" i="1"/>
  <c r="AA3058" i="1" s="1"/>
  <c r="AH3058" i="1" s="1"/>
  <c r="I3059" i="1"/>
  <c r="H3059" i="1" s="1"/>
  <c r="C3059" i="1"/>
  <c r="Y3058" i="1"/>
  <c r="AJ3059" i="1"/>
  <c r="AC3043" i="1"/>
  <c r="AE3043" i="1" s="1"/>
  <c r="G3043" i="1"/>
  <c r="M3044" i="1"/>
  <c r="N3044" i="1" s="1"/>
  <c r="P3044" i="1"/>
  <c r="Q3044" i="1"/>
  <c r="L3045" i="1"/>
  <c r="X3059" i="1"/>
  <c r="K3059" i="1"/>
  <c r="A3060" i="1"/>
  <c r="AB3065" i="1" l="1"/>
  <c r="F3043" i="1"/>
  <c r="O3043" i="1" s="1"/>
  <c r="R3043" i="1" s="1"/>
  <c r="AC3044" i="1"/>
  <c r="AE3044" i="1" s="1"/>
  <c r="G3044" i="1"/>
  <c r="O3042" i="1"/>
  <c r="R3042" i="1" s="1"/>
  <c r="T3040" i="1"/>
  <c r="AF3040" i="1" s="1"/>
  <c r="S3041" i="1"/>
  <c r="Z3059" i="1"/>
  <c r="AA3059" i="1" s="1"/>
  <c r="AH3059" i="1" s="1"/>
  <c r="I3060" i="1"/>
  <c r="H3060" i="1" s="1"/>
  <c r="C3060" i="1"/>
  <c r="Y3059" i="1"/>
  <c r="AJ3060" i="1"/>
  <c r="A3061" i="1"/>
  <c r="X3060" i="1"/>
  <c r="K3060" i="1"/>
  <c r="M3045" i="1"/>
  <c r="N3045" i="1" s="1"/>
  <c r="P3045" i="1"/>
  <c r="Q3045" i="1"/>
  <c r="L3046" i="1"/>
  <c r="Y3060" i="1" l="1"/>
  <c r="AJ3061" i="1"/>
  <c r="Z3060" i="1"/>
  <c r="AA3060" i="1" s="1"/>
  <c r="AH3060" i="1" s="1"/>
  <c r="I3061" i="1"/>
  <c r="H3061" i="1" s="1"/>
  <c r="C3061" i="1"/>
  <c r="T3041" i="1"/>
  <c r="AF3041" i="1" s="1"/>
  <c r="S3042" i="1"/>
  <c r="AB3066" i="1"/>
  <c r="AC3045" i="1"/>
  <c r="AE3045" i="1" s="1"/>
  <c r="G3045" i="1"/>
  <c r="K3061" i="1"/>
  <c r="X3061" i="1"/>
  <c r="A3062" i="1"/>
  <c r="F3044" i="1"/>
  <c r="J3044" i="1" s="1"/>
  <c r="J3043" i="1"/>
  <c r="M3046" i="1"/>
  <c r="N3046" i="1" s="1"/>
  <c r="P3046" i="1"/>
  <c r="Q3046" i="1"/>
  <c r="L3047" i="1"/>
  <c r="O3044" i="1" l="1"/>
  <c r="R3044" i="1" s="1"/>
  <c r="K3062" i="1"/>
  <c r="X3062" i="1"/>
  <c r="A3063" i="1"/>
  <c r="T3042" i="1"/>
  <c r="AF3042" i="1" s="1"/>
  <c r="S3043" i="1"/>
  <c r="Z3061" i="1"/>
  <c r="AA3061" i="1" s="1"/>
  <c r="AH3061" i="1" s="1"/>
  <c r="C3062" i="1"/>
  <c r="AJ3062" i="1"/>
  <c r="I3062" i="1"/>
  <c r="H3062" i="1" s="1"/>
  <c r="Y3061" i="1"/>
  <c r="AC3046" i="1"/>
  <c r="AE3046" i="1" s="1"/>
  <c r="G3046" i="1"/>
  <c r="AB3067" i="1"/>
  <c r="M3047" i="1"/>
  <c r="N3047" i="1" s="1"/>
  <c r="P3047" i="1"/>
  <c r="Q3047" i="1"/>
  <c r="L3048" i="1"/>
  <c r="F3045" i="1"/>
  <c r="J3045" i="1" s="1"/>
  <c r="O3045" i="1" l="1"/>
  <c r="R3045" i="1" s="1"/>
  <c r="M3048" i="1"/>
  <c r="N3048" i="1" s="1"/>
  <c r="L3049" i="1"/>
  <c r="AB3068" i="1"/>
  <c r="K3063" i="1"/>
  <c r="A3064" i="1"/>
  <c r="X3063" i="1"/>
  <c r="Z3062" i="1"/>
  <c r="AA3062" i="1" s="1"/>
  <c r="AH3062" i="1" s="1"/>
  <c r="I3063" i="1"/>
  <c r="H3063" i="1" s="1"/>
  <c r="C3063" i="1"/>
  <c r="Y3062" i="1"/>
  <c r="AJ3063" i="1"/>
  <c r="F3046" i="1"/>
  <c r="J3046" i="1" s="1"/>
  <c r="T3043" i="1"/>
  <c r="AF3043" i="1" s="1"/>
  <c r="S3044" i="1"/>
  <c r="AC3047" i="1"/>
  <c r="AE3047" i="1" s="1"/>
  <c r="G3047" i="1"/>
  <c r="O3046" i="1" l="1"/>
  <c r="R3046" i="1" s="1"/>
  <c r="T3044" i="1"/>
  <c r="AF3044" i="1" s="1"/>
  <c r="S3045" i="1"/>
  <c r="K3064" i="1"/>
  <c r="A3065" i="1"/>
  <c r="X3064" i="1"/>
  <c r="F3047" i="1"/>
  <c r="J3047" i="1" s="1"/>
  <c r="Z3063" i="1"/>
  <c r="AA3063" i="1" s="1"/>
  <c r="AH3063" i="1" s="1"/>
  <c r="C3064" i="1"/>
  <c r="AJ3064" i="1"/>
  <c r="I3064" i="1"/>
  <c r="H3064" i="1" s="1"/>
  <c r="Y3063" i="1"/>
  <c r="AC3048" i="1"/>
  <c r="AE3048" i="1" s="1"/>
  <c r="G3048" i="1"/>
  <c r="AB3069" i="1"/>
  <c r="M3049" i="1"/>
  <c r="N3049" i="1" s="1"/>
  <c r="L3050" i="1"/>
  <c r="O3047" i="1" l="1"/>
  <c r="R3047" i="1" s="1"/>
  <c r="M3050" i="1"/>
  <c r="N3050" i="1" s="1"/>
  <c r="L3051" i="1"/>
  <c r="AB3070" i="1"/>
  <c r="F3048" i="1"/>
  <c r="J3048" i="1" s="1"/>
  <c r="T3045" i="1"/>
  <c r="AF3045" i="1" s="1"/>
  <c r="S3046" i="1"/>
  <c r="C3065" i="1"/>
  <c r="Y3064" i="1"/>
  <c r="AJ3065" i="1"/>
  <c r="Z3064" i="1"/>
  <c r="AA3064" i="1" s="1"/>
  <c r="AH3064" i="1" s="1"/>
  <c r="I3065" i="1"/>
  <c r="H3065" i="1" s="1"/>
  <c r="AC3049" i="1"/>
  <c r="AE3049" i="1" s="1"/>
  <c r="G3049" i="1"/>
  <c r="A3066" i="1"/>
  <c r="X3065" i="1"/>
  <c r="K3065" i="1"/>
  <c r="P3048" i="1" l="1"/>
  <c r="Q3048" i="1" s="1"/>
  <c r="Q3049" i="1" s="1"/>
  <c r="Q3050" i="1" s="1"/>
  <c r="Q3051" i="1" s="1"/>
  <c r="O3048" i="1"/>
  <c r="Z3065" i="1"/>
  <c r="AA3065" i="1" s="1"/>
  <c r="AH3065" i="1" s="1"/>
  <c r="C3066" i="1"/>
  <c r="AJ3066" i="1"/>
  <c r="I3066" i="1"/>
  <c r="H3066" i="1" s="1"/>
  <c r="Y3065" i="1"/>
  <c r="T3046" i="1"/>
  <c r="AF3046" i="1" s="1"/>
  <c r="S3047" i="1"/>
  <c r="X3066" i="1"/>
  <c r="K3066" i="1"/>
  <c r="A3067" i="1"/>
  <c r="G3050" i="1"/>
  <c r="AC3050" i="1"/>
  <c r="AE3050" i="1" s="1"/>
  <c r="AB3071" i="1"/>
  <c r="F3049" i="1"/>
  <c r="J3049" i="1" s="1"/>
  <c r="M3051" i="1"/>
  <c r="N3051" i="1" s="1"/>
  <c r="L3052" i="1"/>
  <c r="P3049" i="1" l="1"/>
  <c r="P3050" i="1" s="1"/>
  <c r="P3051" i="1" s="1"/>
  <c r="P3052" i="1" s="1"/>
  <c r="R3048" i="1"/>
  <c r="M3052" i="1"/>
  <c r="N3052" i="1" s="1"/>
  <c r="Q3052" i="1"/>
  <c r="L3053" i="1"/>
  <c r="O3049" i="1"/>
  <c r="R3049" i="1" s="1"/>
  <c r="A3068" i="1"/>
  <c r="X3067" i="1"/>
  <c r="K3067" i="1"/>
  <c r="T3047" i="1"/>
  <c r="S3048" i="1"/>
  <c r="F3050" i="1"/>
  <c r="J3050" i="1" s="1"/>
  <c r="Z3066" i="1"/>
  <c r="AA3066" i="1" s="1"/>
  <c r="AH3066" i="1" s="1"/>
  <c r="C3067" i="1"/>
  <c r="AJ3067" i="1"/>
  <c r="Y3066" i="1"/>
  <c r="I3067" i="1"/>
  <c r="H3067" i="1" s="1"/>
  <c r="G3051" i="1"/>
  <c r="AC3051" i="1"/>
  <c r="AE3051" i="1" s="1"/>
  <c r="AB3072" i="1"/>
  <c r="O3050" i="1" l="1"/>
  <c r="R3050" i="1" s="1"/>
  <c r="T3048" i="1"/>
  <c r="AF3048" i="1" s="1"/>
  <c r="S3049" i="1"/>
  <c r="AB3073" i="1"/>
  <c r="F3051" i="1"/>
  <c r="J3051" i="1" s="1"/>
  <c r="AF3047" i="1"/>
  <c r="AA3047" i="1"/>
  <c r="A3069" i="1"/>
  <c r="X3068" i="1"/>
  <c r="K3068" i="1"/>
  <c r="G3052" i="1"/>
  <c r="AC3052" i="1"/>
  <c r="AE3052" i="1" s="1"/>
  <c r="I3068" i="1"/>
  <c r="H3068" i="1" s="1"/>
  <c r="Y3067" i="1"/>
  <c r="Z3067" i="1"/>
  <c r="AA3067" i="1" s="1"/>
  <c r="AH3067" i="1" s="1"/>
  <c r="C3068" i="1"/>
  <c r="AJ3068" i="1"/>
  <c r="M3053" i="1"/>
  <c r="N3053" i="1" s="1"/>
  <c r="P3053" i="1"/>
  <c r="Q3053" i="1"/>
  <c r="L3054" i="1"/>
  <c r="AH3047" i="1" l="1"/>
  <c r="G3053" i="1"/>
  <c r="AC3053" i="1"/>
  <c r="AE3053" i="1" s="1"/>
  <c r="Z3068" i="1"/>
  <c r="AA3068" i="1" s="1"/>
  <c r="AH3068" i="1" s="1"/>
  <c r="AJ3069" i="1"/>
  <c r="I3069" i="1"/>
  <c r="H3069" i="1" s="1"/>
  <c r="Y3068" i="1"/>
  <c r="C3069" i="1"/>
  <c r="O3051" i="1"/>
  <c r="R3051" i="1" s="1"/>
  <c r="AB3074" i="1"/>
  <c r="M3054" i="1"/>
  <c r="N3054" i="1" s="1"/>
  <c r="P3054" i="1"/>
  <c r="Q3054" i="1"/>
  <c r="L3055" i="1"/>
  <c r="F3052" i="1"/>
  <c r="O3052" i="1" s="1"/>
  <c r="R3052" i="1" s="1"/>
  <c r="X3069" i="1"/>
  <c r="K3069" i="1"/>
  <c r="A3070" i="1"/>
  <c r="T3049" i="1"/>
  <c r="AF3049" i="1" s="1"/>
  <c r="S3050" i="1"/>
  <c r="X3070" i="1" l="1"/>
  <c r="A3071" i="1"/>
  <c r="K3070" i="1"/>
  <c r="J3052" i="1"/>
  <c r="AB3075" i="1"/>
  <c r="T3050" i="1"/>
  <c r="AF3050" i="1" s="1"/>
  <c r="S3051" i="1"/>
  <c r="F3053" i="1"/>
  <c r="J3053" i="1" s="1"/>
  <c r="AC3054" i="1"/>
  <c r="AE3054" i="1" s="1"/>
  <c r="G3054" i="1"/>
  <c r="I3070" i="1"/>
  <c r="H3070" i="1" s="1"/>
  <c r="Y3069" i="1"/>
  <c r="C3070" i="1"/>
  <c r="Z3069" i="1"/>
  <c r="AA3069" i="1" s="1"/>
  <c r="AH3069" i="1" s="1"/>
  <c r="AJ3070" i="1"/>
  <c r="M3055" i="1"/>
  <c r="N3055" i="1" s="1"/>
  <c r="P3055" i="1"/>
  <c r="Q3055" i="1"/>
  <c r="L3056" i="1"/>
  <c r="O3053" i="1" l="1"/>
  <c r="R3053" i="1" s="1"/>
  <c r="AC3055" i="1"/>
  <c r="AE3055" i="1" s="1"/>
  <c r="G3055" i="1"/>
  <c r="F3054" i="1"/>
  <c r="O3054" i="1" s="1"/>
  <c r="R3054" i="1" s="1"/>
  <c r="M3056" i="1"/>
  <c r="N3056" i="1" s="1"/>
  <c r="P3056" i="1"/>
  <c r="Q3056" i="1"/>
  <c r="L3057" i="1"/>
  <c r="T3051" i="1"/>
  <c r="AF3051" i="1" s="1"/>
  <c r="S3052" i="1"/>
  <c r="AB3076" i="1"/>
  <c r="K3071" i="1"/>
  <c r="X3071" i="1"/>
  <c r="A3072" i="1"/>
  <c r="C3071" i="1"/>
  <c r="Y3070" i="1"/>
  <c r="AJ3071" i="1"/>
  <c r="Z3070" i="1"/>
  <c r="AA3070" i="1" s="1"/>
  <c r="AH3070" i="1" s="1"/>
  <c r="I3071" i="1"/>
  <c r="H3071" i="1" s="1"/>
  <c r="J3054" i="1" l="1"/>
  <c r="AB3077" i="1"/>
  <c r="X3072" i="1"/>
  <c r="K3072" i="1"/>
  <c r="A3073" i="1"/>
  <c r="T3052" i="1"/>
  <c r="AF3052" i="1" s="1"/>
  <c r="S3053" i="1"/>
  <c r="M3057" i="1"/>
  <c r="N3057" i="1" s="1"/>
  <c r="P3057" i="1"/>
  <c r="Q3057" i="1"/>
  <c r="L3058" i="1"/>
  <c r="Y3071" i="1"/>
  <c r="AJ3072" i="1"/>
  <c r="Z3071" i="1"/>
  <c r="AA3071" i="1" s="1"/>
  <c r="AH3071" i="1" s="1"/>
  <c r="I3072" i="1"/>
  <c r="H3072" i="1" s="1"/>
  <c r="C3072" i="1"/>
  <c r="F3055" i="1"/>
  <c r="J3055" i="1" s="1"/>
  <c r="AC3056" i="1"/>
  <c r="AE3056" i="1" s="1"/>
  <c r="G3056" i="1"/>
  <c r="O3055" i="1" l="1"/>
  <c r="R3055" i="1" s="1"/>
  <c r="T3053" i="1"/>
  <c r="AF3053" i="1" s="1"/>
  <c r="S3054" i="1"/>
  <c r="C3073" i="1"/>
  <c r="Y3072" i="1"/>
  <c r="AJ3073" i="1"/>
  <c r="Z3072" i="1"/>
  <c r="AA3072" i="1" s="1"/>
  <c r="AH3072" i="1" s="1"/>
  <c r="I3073" i="1"/>
  <c r="H3073" i="1" s="1"/>
  <c r="G3057" i="1"/>
  <c r="AC3057" i="1"/>
  <c r="AE3057" i="1" s="1"/>
  <c r="X3073" i="1"/>
  <c r="K3073" i="1"/>
  <c r="A3074" i="1"/>
  <c r="AB3078" i="1"/>
  <c r="F3056" i="1"/>
  <c r="O3056" i="1" s="1"/>
  <c r="R3056" i="1" s="1"/>
  <c r="M3058" i="1"/>
  <c r="N3058" i="1" s="1"/>
  <c r="P3058" i="1"/>
  <c r="Q3058" i="1"/>
  <c r="L3059" i="1"/>
  <c r="J3056" i="1" l="1"/>
  <c r="A3075" i="1"/>
  <c r="X3074" i="1"/>
  <c r="K3074" i="1"/>
  <c r="F3057" i="1"/>
  <c r="J3057" i="1" s="1"/>
  <c r="G3058" i="1"/>
  <c r="AC3058" i="1"/>
  <c r="AE3058" i="1" s="1"/>
  <c r="M3059" i="1"/>
  <c r="N3059" i="1" s="1"/>
  <c r="P3059" i="1"/>
  <c r="Q3059" i="1"/>
  <c r="L3060" i="1"/>
  <c r="AB3079" i="1"/>
  <c r="Y3073" i="1"/>
  <c r="I3074" i="1"/>
  <c r="H3074" i="1" s="1"/>
  <c r="Z3073" i="1"/>
  <c r="AA3073" i="1" s="1"/>
  <c r="AH3073" i="1" s="1"/>
  <c r="C3074" i="1"/>
  <c r="AJ3074" i="1"/>
  <c r="T3054" i="1"/>
  <c r="AF3054" i="1" s="1"/>
  <c r="S3055" i="1"/>
  <c r="AC3059" i="1" l="1"/>
  <c r="AE3059" i="1" s="1"/>
  <c r="G3059" i="1"/>
  <c r="O3057" i="1"/>
  <c r="R3057" i="1" s="1"/>
  <c r="M3060" i="1"/>
  <c r="N3060" i="1" s="1"/>
  <c r="P3060" i="1"/>
  <c r="Q3060" i="1"/>
  <c r="L3061" i="1"/>
  <c r="F3058" i="1"/>
  <c r="J3058" i="1" s="1"/>
  <c r="C3075" i="1"/>
  <c r="Y3074" i="1"/>
  <c r="AJ3075" i="1"/>
  <c r="Z3074" i="1"/>
  <c r="AA3074" i="1" s="1"/>
  <c r="AH3074" i="1" s="1"/>
  <c r="I3075" i="1"/>
  <c r="H3075" i="1" s="1"/>
  <c r="AB3080" i="1"/>
  <c r="T3055" i="1"/>
  <c r="AF3055" i="1" s="1"/>
  <c r="S3056" i="1"/>
  <c r="X3075" i="1"/>
  <c r="K3075" i="1"/>
  <c r="A3076" i="1"/>
  <c r="Y3075" i="1" l="1"/>
  <c r="I3076" i="1"/>
  <c r="H3076" i="1" s="1"/>
  <c r="Z3075" i="1"/>
  <c r="AA3075" i="1" s="1"/>
  <c r="AH3075" i="1" s="1"/>
  <c r="C3076" i="1"/>
  <c r="AJ3076" i="1"/>
  <c r="O3058" i="1"/>
  <c r="R3058" i="1" s="1"/>
  <c r="K3076" i="1"/>
  <c r="X3076" i="1"/>
  <c r="A3077" i="1"/>
  <c r="AB3081" i="1"/>
  <c r="F3059" i="1"/>
  <c r="J3059" i="1" s="1"/>
  <c r="G3060" i="1"/>
  <c r="AC3060" i="1"/>
  <c r="AE3060" i="1" s="1"/>
  <c r="T3056" i="1"/>
  <c r="AF3056" i="1" s="1"/>
  <c r="S3057" i="1"/>
  <c r="M3061" i="1"/>
  <c r="N3061" i="1" s="1"/>
  <c r="AC3061" i="1" s="1"/>
  <c r="AE3061" i="1" s="1"/>
  <c r="P3061" i="1"/>
  <c r="Q3061" i="1"/>
  <c r="L3062" i="1"/>
  <c r="O3059" i="1" l="1"/>
  <c r="R3059" i="1" s="1"/>
  <c r="G3061" i="1"/>
  <c r="F3060" i="1"/>
  <c r="J3060" i="1" s="1"/>
  <c r="AB3082" i="1"/>
  <c r="X3077" i="1"/>
  <c r="K3077" i="1"/>
  <c r="A3078" i="1"/>
  <c r="Z3076" i="1"/>
  <c r="AA3076" i="1" s="1"/>
  <c r="AH3076" i="1" s="1"/>
  <c r="C3077" i="1"/>
  <c r="AJ3077" i="1"/>
  <c r="I3077" i="1"/>
  <c r="H3077" i="1" s="1"/>
  <c r="Y3076" i="1"/>
  <c r="M3062" i="1"/>
  <c r="N3062" i="1" s="1"/>
  <c r="P3062" i="1"/>
  <c r="Q3062" i="1"/>
  <c r="L3063" i="1"/>
  <c r="T3057" i="1"/>
  <c r="AF3057" i="1" s="1"/>
  <c r="S3058" i="1"/>
  <c r="M3063" i="1" l="1"/>
  <c r="N3063" i="1" s="1"/>
  <c r="P3063" i="1"/>
  <c r="Q3063" i="1"/>
  <c r="L3064" i="1"/>
  <c r="Z3077" i="1"/>
  <c r="AA3077" i="1" s="1"/>
  <c r="AH3077" i="1" s="1"/>
  <c r="AJ3078" i="1"/>
  <c r="I3078" i="1"/>
  <c r="H3078" i="1" s="1"/>
  <c r="Y3077" i="1"/>
  <c r="C3078" i="1"/>
  <c r="O3060" i="1"/>
  <c r="R3060" i="1" s="1"/>
  <c r="X3078" i="1"/>
  <c r="A3079" i="1"/>
  <c r="K3078" i="1"/>
  <c r="AB3083" i="1"/>
  <c r="T3058" i="1"/>
  <c r="AF3058" i="1" s="1"/>
  <c r="S3059" i="1"/>
  <c r="F3061" i="1"/>
  <c r="O3061" i="1" s="1"/>
  <c r="R3061" i="1" s="1"/>
  <c r="AC3062" i="1"/>
  <c r="AE3062" i="1" s="1"/>
  <c r="G3062" i="1"/>
  <c r="J3061" i="1" l="1"/>
  <c r="T3059" i="1"/>
  <c r="AF3059" i="1" s="1"/>
  <c r="S3060" i="1"/>
  <c r="AC3063" i="1"/>
  <c r="AE3063" i="1" s="1"/>
  <c r="G3063" i="1"/>
  <c r="AB3084" i="1"/>
  <c r="X3079" i="1"/>
  <c r="A3080" i="1"/>
  <c r="K3079" i="1"/>
  <c r="F3062" i="1"/>
  <c r="O3062" i="1" s="1"/>
  <c r="R3062" i="1" s="1"/>
  <c r="C3079" i="1"/>
  <c r="Y3078" i="1"/>
  <c r="AJ3079" i="1"/>
  <c r="Z3078" i="1"/>
  <c r="AA3078" i="1" s="1"/>
  <c r="AH3078" i="1" s="1"/>
  <c r="I3079" i="1"/>
  <c r="H3079" i="1" s="1"/>
  <c r="M3064" i="1"/>
  <c r="N3064" i="1" s="1"/>
  <c r="P3064" i="1"/>
  <c r="Q3064" i="1"/>
  <c r="L3065" i="1"/>
  <c r="M3065" i="1" l="1"/>
  <c r="N3065" i="1" s="1"/>
  <c r="P3065" i="1"/>
  <c r="Q3065" i="1"/>
  <c r="L3066" i="1"/>
  <c r="J3062" i="1"/>
  <c r="X3080" i="1"/>
  <c r="K3080" i="1"/>
  <c r="A3081" i="1"/>
  <c r="AB3085" i="1"/>
  <c r="T3060" i="1"/>
  <c r="AF3060" i="1" s="1"/>
  <c r="S3061" i="1"/>
  <c r="AC3064" i="1"/>
  <c r="AE3064" i="1" s="1"/>
  <c r="G3064" i="1"/>
  <c r="Y3079" i="1"/>
  <c r="I3080" i="1"/>
  <c r="H3080" i="1" s="1"/>
  <c r="Z3079" i="1"/>
  <c r="AA3079" i="1" s="1"/>
  <c r="AH3079" i="1" s="1"/>
  <c r="C3080" i="1"/>
  <c r="AJ3080" i="1"/>
  <c r="F3063" i="1"/>
  <c r="J3063" i="1" s="1"/>
  <c r="O3063" i="1" l="1"/>
  <c r="R3063" i="1" s="1"/>
  <c r="T3061" i="1"/>
  <c r="AF3061" i="1" s="1"/>
  <c r="S3062" i="1"/>
  <c r="X3081" i="1"/>
  <c r="K3081" i="1"/>
  <c r="A3082" i="1"/>
  <c r="M3066" i="1"/>
  <c r="N3066" i="1" s="1"/>
  <c r="P3066" i="1"/>
  <c r="Q3066" i="1"/>
  <c r="L3067" i="1"/>
  <c r="F3064" i="1"/>
  <c r="O3064" i="1" s="1"/>
  <c r="R3064" i="1" s="1"/>
  <c r="AB3086" i="1"/>
  <c r="Y3080" i="1"/>
  <c r="I3081" i="1"/>
  <c r="H3081" i="1" s="1"/>
  <c r="Z3080" i="1"/>
  <c r="AA3080" i="1" s="1"/>
  <c r="AH3080" i="1" s="1"/>
  <c r="C3081" i="1"/>
  <c r="AJ3081" i="1"/>
  <c r="AC3065" i="1"/>
  <c r="AE3065" i="1" s="1"/>
  <c r="G3065" i="1"/>
  <c r="J3064" i="1" l="1"/>
  <c r="M3067" i="1"/>
  <c r="N3067" i="1" s="1"/>
  <c r="P3067" i="1"/>
  <c r="Q3067" i="1"/>
  <c r="L3068" i="1"/>
  <c r="K3082" i="1"/>
  <c r="X3082" i="1"/>
  <c r="A3083" i="1"/>
  <c r="T3062" i="1"/>
  <c r="AF3062" i="1" s="1"/>
  <c r="S3063" i="1"/>
  <c r="F3065" i="1"/>
  <c r="O3065" i="1" s="1"/>
  <c r="R3065" i="1" s="1"/>
  <c r="AB3087" i="1"/>
  <c r="AC3066" i="1"/>
  <c r="AE3066" i="1" s="1"/>
  <c r="G3066" i="1"/>
  <c r="Z3081" i="1"/>
  <c r="C3082" i="1"/>
  <c r="AJ3082" i="1"/>
  <c r="I3082" i="1"/>
  <c r="H3082" i="1" s="1"/>
  <c r="Y3081" i="1"/>
  <c r="AB3088" i="1" l="1"/>
  <c r="T3063" i="1"/>
  <c r="AF3063" i="1" s="1"/>
  <c r="S3064" i="1"/>
  <c r="J3065" i="1"/>
  <c r="AC3067" i="1"/>
  <c r="AE3067" i="1" s="1"/>
  <c r="G3067" i="1"/>
  <c r="I3083" i="1"/>
  <c r="H3083" i="1" s="1"/>
  <c r="Y3082" i="1"/>
  <c r="C3083" i="1"/>
  <c r="Z3082" i="1"/>
  <c r="AA3082" i="1" s="1"/>
  <c r="AH3082" i="1" s="1"/>
  <c r="AJ3083" i="1"/>
  <c r="F3066" i="1"/>
  <c r="J3066" i="1" s="1"/>
  <c r="X3083" i="1"/>
  <c r="K3083" i="1"/>
  <c r="A3084" i="1"/>
  <c r="M3068" i="1"/>
  <c r="N3068" i="1" s="1"/>
  <c r="P3068" i="1"/>
  <c r="Q3068" i="1"/>
  <c r="L3069" i="1"/>
  <c r="O3066" i="1" l="1"/>
  <c r="R3066" i="1" s="1"/>
  <c r="AC3068" i="1"/>
  <c r="AE3068" i="1" s="1"/>
  <c r="G3068" i="1"/>
  <c r="Z3083" i="1"/>
  <c r="AA3083" i="1" s="1"/>
  <c r="AH3083" i="1" s="1"/>
  <c r="AJ3084" i="1"/>
  <c r="I3084" i="1"/>
  <c r="H3084" i="1" s="1"/>
  <c r="Y3083" i="1"/>
  <c r="C3084" i="1"/>
  <c r="F3067" i="1"/>
  <c r="J3067" i="1" s="1"/>
  <c r="M3069" i="1"/>
  <c r="N3069" i="1" s="1"/>
  <c r="P3069" i="1"/>
  <c r="Q3069" i="1"/>
  <c r="L3070" i="1"/>
  <c r="K3084" i="1"/>
  <c r="X3084" i="1"/>
  <c r="A3085" i="1"/>
  <c r="AB3089" i="1"/>
  <c r="T3064" i="1"/>
  <c r="AF3064" i="1" s="1"/>
  <c r="S3065" i="1"/>
  <c r="F3068" i="1" l="1"/>
  <c r="O3068" i="1" s="1"/>
  <c r="R3068" i="1" s="1"/>
  <c r="T3065" i="1"/>
  <c r="AF3065" i="1" s="1"/>
  <c r="S3066" i="1"/>
  <c r="X3085" i="1"/>
  <c r="K3085" i="1"/>
  <c r="A3086" i="1"/>
  <c r="O3067" i="1"/>
  <c r="R3067" i="1" s="1"/>
  <c r="AC3069" i="1"/>
  <c r="AE3069" i="1" s="1"/>
  <c r="G3069" i="1"/>
  <c r="AB3090" i="1"/>
  <c r="M3070" i="1"/>
  <c r="N3070" i="1" s="1"/>
  <c r="P3070" i="1"/>
  <c r="Q3070" i="1"/>
  <c r="L3071" i="1"/>
  <c r="AJ3085" i="1"/>
  <c r="Y3084" i="1"/>
  <c r="I3085" i="1"/>
  <c r="H3085" i="1" s="1"/>
  <c r="Z3084" i="1"/>
  <c r="AA3084" i="1" s="1"/>
  <c r="AH3084" i="1" s="1"/>
  <c r="C3085" i="1"/>
  <c r="AB3091" i="1" l="1"/>
  <c r="F3069" i="1"/>
  <c r="O3069" i="1" s="1"/>
  <c r="R3069" i="1" s="1"/>
  <c r="K3086" i="1"/>
  <c r="A3087" i="1"/>
  <c r="X3086" i="1"/>
  <c r="T3066" i="1"/>
  <c r="AF3066" i="1" s="1"/>
  <c r="S3067" i="1"/>
  <c r="AC3070" i="1"/>
  <c r="AE3070" i="1" s="1"/>
  <c r="G3070" i="1"/>
  <c r="J3068" i="1"/>
  <c r="M3071" i="1"/>
  <c r="N3071" i="1" s="1"/>
  <c r="P3071" i="1"/>
  <c r="Q3071" i="1"/>
  <c r="L3072" i="1"/>
  <c r="Y3085" i="1"/>
  <c r="AJ3086" i="1"/>
  <c r="Z3085" i="1"/>
  <c r="AA3085" i="1" s="1"/>
  <c r="AH3085" i="1" s="1"/>
  <c r="I3086" i="1"/>
  <c r="H3086" i="1" s="1"/>
  <c r="C3086" i="1"/>
  <c r="J3069" i="1" l="1"/>
  <c r="M3072" i="1"/>
  <c r="N3072" i="1" s="1"/>
  <c r="P3072" i="1"/>
  <c r="Q3072" i="1"/>
  <c r="L3073" i="1"/>
  <c r="Z3086" i="1"/>
  <c r="AA3086" i="1" s="1"/>
  <c r="AH3086" i="1" s="1"/>
  <c r="C3087" i="1"/>
  <c r="AJ3087" i="1"/>
  <c r="Y3086" i="1"/>
  <c r="I3087" i="1"/>
  <c r="H3087" i="1" s="1"/>
  <c r="T3067" i="1"/>
  <c r="AF3067" i="1" s="1"/>
  <c r="S3068" i="1"/>
  <c r="K3087" i="1"/>
  <c r="X3087" i="1"/>
  <c r="A3088" i="1"/>
  <c r="AB3092" i="1"/>
  <c r="AC3071" i="1"/>
  <c r="AE3071" i="1" s="1"/>
  <c r="G3071" i="1"/>
  <c r="F3070" i="1"/>
  <c r="O3070" i="1" s="1"/>
  <c r="R3070" i="1" s="1"/>
  <c r="J3070" i="1" l="1"/>
  <c r="A3089" i="1"/>
  <c r="X3088" i="1"/>
  <c r="K3088" i="1"/>
  <c r="AB3093" i="1"/>
  <c r="T3068" i="1"/>
  <c r="AF3068" i="1" s="1"/>
  <c r="S3069" i="1"/>
  <c r="F3071" i="1"/>
  <c r="O3071" i="1" s="1"/>
  <c r="R3071" i="1" s="1"/>
  <c r="AC3072" i="1"/>
  <c r="AE3072" i="1" s="1"/>
  <c r="G3072" i="1"/>
  <c r="Y3087" i="1"/>
  <c r="C3088" i="1"/>
  <c r="Z3087" i="1"/>
  <c r="AA3087" i="1" s="1"/>
  <c r="AH3087" i="1" s="1"/>
  <c r="AJ3088" i="1"/>
  <c r="I3088" i="1"/>
  <c r="H3088" i="1" s="1"/>
  <c r="M3073" i="1"/>
  <c r="N3073" i="1" s="1"/>
  <c r="P3073" i="1"/>
  <c r="Q3073" i="1"/>
  <c r="L3074" i="1"/>
  <c r="J3071" i="1" l="1"/>
  <c r="M3074" i="1"/>
  <c r="N3074" i="1" s="1"/>
  <c r="P3074" i="1"/>
  <c r="Q3074" i="1"/>
  <c r="L3075" i="1"/>
  <c r="AB3094" i="1"/>
  <c r="Z3088" i="1"/>
  <c r="AA3088" i="1" s="1"/>
  <c r="AH3088" i="1" s="1"/>
  <c r="C3089" i="1"/>
  <c r="AJ3089" i="1"/>
  <c r="I3089" i="1"/>
  <c r="H3089" i="1" s="1"/>
  <c r="Y3088" i="1"/>
  <c r="AC3073" i="1"/>
  <c r="AE3073" i="1" s="1"/>
  <c r="G3073" i="1"/>
  <c r="F3072" i="1"/>
  <c r="J3072" i="1" s="1"/>
  <c r="T3069" i="1"/>
  <c r="AF3069" i="1" s="1"/>
  <c r="S3070" i="1"/>
  <c r="X3089" i="1"/>
  <c r="K3089" i="1"/>
  <c r="A3090" i="1"/>
  <c r="AB3095" i="1" l="1"/>
  <c r="M3075" i="1"/>
  <c r="N3075" i="1" s="1"/>
  <c r="P3075" i="1"/>
  <c r="Q3075" i="1"/>
  <c r="L3076" i="1"/>
  <c r="O3072" i="1"/>
  <c r="R3072" i="1" s="1"/>
  <c r="F3073" i="1"/>
  <c r="O3073" i="1" s="1"/>
  <c r="R3073" i="1" s="1"/>
  <c r="T3070" i="1"/>
  <c r="AF3070" i="1" s="1"/>
  <c r="S3071" i="1"/>
  <c r="Z3089" i="1"/>
  <c r="AA3089" i="1" s="1"/>
  <c r="AH3089" i="1" s="1"/>
  <c r="AJ3090" i="1"/>
  <c r="I3090" i="1"/>
  <c r="H3090" i="1" s="1"/>
  <c r="Y3089" i="1"/>
  <c r="C3090" i="1"/>
  <c r="X3090" i="1"/>
  <c r="K3090" i="1"/>
  <c r="A3091" i="1"/>
  <c r="AC3074" i="1"/>
  <c r="AE3074" i="1" s="1"/>
  <c r="G3074" i="1"/>
  <c r="J3073" i="1" l="1"/>
  <c r="F3074" i="1"/>
  <c r="O3074" i="1" s="1"/>
  <c r="R3074" i="1" s="1"/>
  <c r="T3071" i="1"/>
  <c r="AF3071" i="1" s="1"/>
  <c r="S3072" i="1"/>
  <c r="AC3075" i="1"/>
  <c r="AE3075" i="1" s="1"/>
  <c r="G3075" i="1"/>
  <c r="AJ3091" i="1"/>
  <c r="Z3090" i="1"/>
  <c r="AA3090" i="1" s="1"/>
  <c r="AH3090" i="1" s="1"/>
  <c r="I3091" i="1"/>
  <c r="H3091" i="1" s="1"/>
  <c r="Y3090" i="1"/>
  <c r="C3091" i="1"/>
  <c r="X3091" i="1"/>
  <c r="K3091" i="1"/>
  <c r="A3092" i="1"/>
  <c r="M3076" i="1"/>
  <c r="N3076" i="1" s="1"/>
  <c r="P3076" i="1"/>
  <c r="Q3076" i="1"/>
  <c r="L3077" i="1"/>
  <c r="AB3096" i="1"/>
  <c r="J3074" i="1" l="1"/>
  <c r="AC3076" i="1"/>
  <c r="AE3076" i="1" s="1"/>
  <c r="G3076" i="1"/>
  <c r="M3077" i="1"/>
  <c r="N3077" i="1" s="1"/>
  <c r="P3077" i="1"/>
  <c r="Q3077" i="1"/>
  <c r="L3078" i="1"/>
  <c r="X3092" i="1"/>
  <c r="K3092" i="1"/>
  <c r="A3093" i="1"/>
  <c r="Y3091" i="1"/>
  <c r="C3092" i="1"/>
  <c r="AJ3092" i="1"/>
  <c r="Z3091" i="1"/>
  <c r="AA3091" i="1" s="1"/>
  <c r="AH3091" i="1" s="1"/>
  <c r="I3092" i="1"/>
  <c r="H3092" i="1" s="1"/>
  <c r="AB3097" i="1"/>
  <c r="F3075" i="1"/>
  <c r="J3075" i="1" s="1"/>
  <c r="T3072" i="1"/>
  <c r="AF3072" i="1" s="1"/>
  <c r="S3073" i="1"/>
  <c r="O3075" i="1" l="1"/>
  <c r="R3075" i="1" s="1"/>
  <c r="Z3092" i="1"/>
  <c r="AA3092" i="1" s="1"/>
  <c r="AH3092" i="1" s="1"/>
  <c r="C3093" i="1"/>
  <c r="AJ3093" i="1"/>
  <c r="Y3092" i="1"/>
  <c r="I3093" i="1"/>
  <c r="H3093" i="1" s="1"/>
  <c r="F3076" i="1"/>
  <c r="J3076" i="1" s="1"/>
  <c r="AC3077" i="1"/>
  <c r="AE3077" i="1" s="1"/>
  <c r="G3077" i="1"/>
  <c r="T3073" i="1"/>
  <c r="AF3073" i="1" s="1"/>
  <c r="S3074" i="1"/>
  <c r="AB3098" i="1"/>
  <c r="X3093" i="1"/>
  <c r="K3093" i="1"/>
  <c r="A3094" i="1"/>
  <c r="M3078" i="1"/>
  <c r="N3078" i="1" s="1"/>
  <c r="P3078" i="1"/>
  <c r="Q3078" i="1"/>
  <c r="L3079" i="1"/>
  <c r="O3076" i="1" l="1"/>
  <c r="R3076" i="1" s="1"/>
  <c r="AC3078" i="1"/>
  <c r="AE3078" i="1" s="1"/>
  <c r="G3078" i="1"/>
  <c r="C3094" i="1"/>
  <c r="Y3093" i="1"/>
  <c r="AJ3094" i="1"/>
  <c r="I3094" i="1"/>
  <c r="H3094" i="1" s="1"/>
  <c r="Z3093" i="1"/>
  <c r="AA3093" i="1" s="1"/>
  <c r="AH3093" i="1" s="1"/>
  <c r="AB3099" i="1"/>
  <c r="F3077" i="1"/>
  <c r="J3077" i="1" s="1"/>
  <c r="M3079" i="1"/>
  <c r="N3079" i="1" s="1"/>
  <c r="P3079" i="1"/>
  <c r="Q3079" i="1"/>
  <c r="L3080" i="1"/>
  <c r="K3094" i="1"/>
  <c r="A3095" i="1"/>
  <c r="X3094" i="1"/>
  <c r="T3074" i="1"/>
  <c r="AF3074" i="1" s="1"/>
  <c r="S3075" i="1"/>
  <c r="O3077" i="1" l="1"/>
  <c r="R3077" i="1" s="1"/>
  <c r="Z3094" i="1"/>
  <c r="AA3094" i="1" s="1"/>
  <c r="AH3094" i="1" s="1"/>
  <c r="C3095" i="1"/>
  <c r="Y3094" i="1"/>
  <c r="AJ3095" i="1"/>
  <c r="I3095" i="1"/>
  <c r="H3095" i="1" s="1"/>
  <c r="AB3100" i="1"/>
  <c r="F3078" i="1"/>
  <c r="J3078" i="1" s="1"/>
  <c r="T3075" i="1"/>
  <c r="AF3075" i="1" s="1"/>
  <c r="S3076" i="1"/>
  <c r="K3095" i="1"/>
  <c r="X3095" i="1"/>
  <c r="A3096" i="1"/>
  <c r="AC3079" i="1"/>
  <c r="AE3079" i="1" s="1"/>
  <c r="G3079" i="1"/>
  <c r="M3080" i="1"/>
  <c r="N3080" i="1" s="1"/>
  <c r="P3080" i="1"/>
  <c r="Q3080" i="1"/>
  <c r="L3081" i="1"/>
  <c r="O3078" i="1" l="1"/>
  <c r="R3078" i="1" s="1"/>
  <c r="AB3101" i="1"/>
  <c r="AC3080" i="1"/>
  <c r="AE3080" i="1" s="1"/>
  <c r="G3080" i="1"/>
  <c r="K3096" i="1"/>
  <c r="A3097" i="1"/>
  <c r="X3096" i="1"/>
  <c r="T3076" i="1"/>
  <c r="AF3076" i="1" s="1"/>
  <c r="S3077" i="1"/>
  <c r="M3081" i="1"/>
  <c r="N3081" i="1" s="1"/>
  <c r="P3081" i="1"/>
  <c r="Q3081" i="1"/>
  <c r="L3082" i="1"/>
  <c r="F3079" i="1"/>
  <c r="J3079" i="1" s="1"/>
  <c r="C3096" i="1"/>
  <c r="Z3095" i="1"/>
  <c r="AA3095" i="1" s="1"/>
  <c r="AH3095" i="1" s="1"/>
  <c r="AJ3096" i="1"/>
  <c r="I3096" i="1"/>
  <c r="H3096" i="1" s="1"/>
  <c r="Y3095" i="1"/>
  <c r="O3079" i="1" l="1"/>
  <c r="R3079" i="1" s="1"/>
  <c r="Y3096" i="1"/>
  <c r="I3097" i="1"/>
  <c r="H3097" i="1" s="1"/>
  <c r="Z3096" i="1"/>
  <c r="AA3096" i="1" s="1"/>
  <c r="AH3096" i="1" s="1"/>
  <c r="C3097" i="1"/>
  <c r="AJ3097" i="1"/>
  <c r="F3080" i="1"/>
  <c r="J3080" i="1" s="1"/>
  <c r="AB3102" i="1"/>
  <c r="AC3081" i="1"/>
  <c r="AE3081" i="1" s="1"/>
  <c r="G3081" i="1"/>
  <c r="T3077" i="1"/>
  <c r="AF3077" i="1" s="1"/>
  <c r="S3078" i="1"/>
  <c r="M3082" i="1"/>
  <c r="N3082" i="1" s="1"/>
  <c r="L3083" i="1"/>
  <c r="A3098" i="1"/>
  <c r="X3097" i="1"/>
  <c r="K3097" i="1"/>
  <c r="O3080" i="1" l="1"/>
  <c r="R3080" i="1" s="1"/>
  <c r="G3082" i="1"/>
  <c r="AC3082" i="1"/>
  <c r="AE3082" i="1" s="1"/>
  <c r="F3081" i="1"/>
  <c r="J3081" i="1" s="1"/>
  <c r="X3098" i="1"/>
  <c r="K3098" i="1"/>
  <c r="A3099" i="1"/>
  <c r="T3078" i="1"/>
  <c r="AF3078" i="1" s="1"/>
  <c r="S3079" i="1"/>
  <c r="AB3103" i="1"/>
  <c r="C3098" i="1"/>
  <c r="Y3097" i="1"/>
  <c r="AJ3098" i="1"/>
  <c r="Z3097" i="1"/>
  <c r="AA3097" i="1" s="1"/>
  <c r="AH3097" i="1" s="1"/>
  <c r="I3098" i="1"/>
  <c r="H3098" i="1" s="1"/>
  <c r="M3083" i="1"/>
  <c r="N3083" i="1" s="1"/>
  <c r="L3084" i="1"/>
  <c r="T3079" i="1" l="1"/>
  <c r="AF3079" i="1" s="1"/>
  <c r="S3080" i="1"/>
  <c r="Y3098" i="1"/>
  <c r="C3099" i="1"/>
  <c r="Z3098" i="1"/>
  <c r="AA3098" i="1" s="1"/>
  <c r="AH3098" i="1" s="1"/>
  <c r="AJ3099" i="1"/>
  <c r="I3099" i="1"/>
  <c r="H3099" i="1" s="1"/>
  <c r="G3083" i="1"/>
  <c r="AC3083" i="1"/>
  <c r="AE3083" i="1" s="1"/>
  <c r="X3099" i="1"/>
  <c r="K3099" i="1"/>
  <c r="A3100" i="1"/>
  <c r="O3081" i="1"/>
  <c r="F3082" i="1"/>
  <c r="J3082" i="1" s="1"/>
  <c r="M3084" i="1"/>
  <c r="N3084" i="1" s="1"/>
  <c r="L3085" i="1"/>
  <c r="AB3104" i="1"/>
  <c r="O3082" i="1" l="1"/>
  <c r="R3081" i="1"/>
  <c r="P3082" i="1"/>
  <c r="I3100" i="1"/>
  <c r="H3100" i="1" s="1"/>
  <c r="Y3099" i="1"/>
  <c r="C3100" i="1"/>
  <c r="Z3099" i="1"/>
  <c r="AA3099" i="1" s="1"/>
  <c r="AH3099" i="1" s="1"/>
  <c r="AJ3100" i="1"/>
  <c r="G3084" i="1"/>
  <c r="AC3084" i="1"/>
  <c r="AE3084" i="1" s="1"/>
  <c r="X3100" i="1"/>
  <c r="K3100" i="1"/>
  <c r="A3101" i="1"/>
  <c r="AB3105" i="1"/>
  <c r="M3085" i="1"/>
  <c r="N3085" i="1" s="1"/>
  <c r="L3086" i="1"/>
  <c r="F3083" i="1"/>
  <c r="O3083" i="1" s="1"/>
  <c r="T3080" i="1"/>
  <c r="AF3080" i="1" s="1"/>
  <c r="S3081" i="1"/>
  <c r="J3083" i="1" l="1"/>
  <c r="AB3106" i="1"/>
  <c r="Z3100" i="1"/>
  <c r="AA3100" i="1" s="1"/>
  <c r="AH3100" i="1" s="1"/>
  <c r="AJ3101" i="1"/>
  <c r="I3101" i="1"/>
  <c r="H3101" i="1" s="1"/>
  <c r="Y3100" i="1"/>
  <c r="C3101" i="1"/>
  <c r="K3101" i="1"/>
  <c r="A3102" i="1"/>
  <c r="X3101" i="1"/>
  <c r="Q3082" i="1"/>
  <c r="P3083" i="1"/>
  <c r="P3084" i="1" s="1"/>
  <c r="P3085" i="1" s="1"/>
  <c r="P3086" i="1" s="1"/>
  <c r="G3085" i="1"/>
  <c r="AC3085" i="1"/>
  <c r="AE3085" i="1" s="1"/>
  <c r="F3084" i="1"/>
  <c r="J3084" i="1" s="1"/>
  <c r="T3081" i="1"/>
  <c r="S3082" i="1"/>
  <c r="M3086" i="1"/>
  <c r="N3086" i="1" s="1"/>
  <c r="L3087" i="1"/>
  <c r="G3086" i="1" l="1"/>
  <c r="AC3086" i="1"/>
  <c r="AE3086" i="1" s="1"/>
  <c r="O3084" i="1"/>
  <c r="Q3083" i="1"/>
  <c r="R3082" i="1"/>
  <c r="AB3107" i="1"/>
  <c r="T3082" i="1"/>
  <c r="AF3082" i="1" s="1"/>
  <c r="S3083" i="1"/>
  <c r="F3085" i="1"/>
  <c r="J3085" i="1" s="1"/>
  <c r="AJ3102" i="1"/>
  <c r="I3102" i="1"/>
  <c r="H3102" i="1" s="1"/>
  <c r="Y3101" i="1"/>
  <c r="Z3101" i="1"/>
  <c r="AA3101" i="1" s="1"/>
  <c r="AH3101" i="1" s="1"/>
  <c r="C3102" i="1"/>
  <c r="M3087" i="1"/>
  <c r="N3087" i="1" s="1"/>
  <c r="P3087" i="1"/>
  <c r="L3088" i="1"/>
  <c r="AF3081" i="1"/>
  <c r="AA3081" i="1"/>
  <c r="K3102" i="1"/>
  <c r="A3103" i="1"/>
  <c r="X3102" i="1"/>
  <c r="G3087" i="1" l="1"/>
  <c r="AC3087" i="1"/>
  <c r="AE3087" i="1" s="1"/>
  <c r="O3085" i="1"/>
  <c r="M3088" i="1"/>
  <c r="N3088" i="1" s="1"/>
  <c r="P3088" i="1"/>
  <c r="L3089" i="1"/>
  <c r="AB3108" i="1"/>
  <c r="Y3102" i="1"/>
  <c r="Z3102" i="1"/>
  <c r="AA3102" i="1" s="1"/>
  <c r="AH3102" i="1" s="1"/>
  <c r="C3103" i="1"/>
  <c r="AJ3103" i="1"/>
  <c r="I3103" i="1"/>
  <c r="H3103" i="1" s="1"/>
  <c r="T3083" i="1"/>
  <c r="AF3083" i="1" s="1"/>
  <c r="S3084" i="1"/>
  <c r="F3086" i="1"/>
  <c r="O3086" i="1" s="1"/>
  <c r="K3103" i="1"/>
  <c r="A3104" i="1"/>
  <c r="X3103" i="1"/>
  <c r="AH3081" i="1"/>
  <c r="Q3084" i="1"/>
  <c r="Q3085" i="1" s="1"/>
  <c r="Q3086" i="1" s="1"/>
  <c r="Q3087" i="1" s="1"/>
  <c r="Q3088" i="1" s="1"/>
  <c r="R3083" i="1"/>
  <c r="R3086" i="1" l="1"/>
  <c r="J3086" i="1"/>
  <c r="AC3088" i="1"/>
  <c r="AE3088" i="1" s="1"/>
  <c r="G3088" i="1"/>
  <c r="C3104" i="1"/>
  <c r="Y3103" i="1"/>
  <c r="AJ3104" i="1"/>
  <c r="Z3103" i="1"/>
  <c r="AA3103" i="1" s="1"/>
  <c r="AH3103" i="1" s="1"/>
  <c r="I3104" i="1"/>
  <c r="H3104" i="1" s="1"/>
  <c r="M3089" i="1"/>
  <c r="N3089" i="1" s="1"/>
  <c r="P3089" i="1"/>
  <c r="Q3089" i="1"/>
  <c r="L3090" i="1"/>
  <c r="R3084" i="1"/>
  <c r="F3087" i="1"/>
  <c r="O3087" i="1" s="1"/>
  <c r="R3087" i="1" s="1"/>
  <c r="T3084" i="1"/>
  <c r="AF3084" i="1" s="1"/>
  <c r="S3085" i="1"/>
  <c r="A3105" i="1"/>
  <c r="X3104" i="1"/>
  <c r="K3104" i="1"/>
  <c r="AB3109" i="1"/>
  <c r="R3085" i="1"/>
  <c r="J3087" i="1" l="1"/>
  <c r="G3089" i="1"/>
  <c r="AC3089" i="1"/>
  <c r="AE3089" i="1" s="1"/>
  <c r="T3085" i="1"/>
  <c r="AF3085" i="1" s="1"/>
  <c r="S3086" i="1"/>
  <c r="M3090" i="1"/>
  <c r="N3090" i="1" s="1"/>
  <c r="P3090" i="1"/>
  <c r="Q3090" i="1"/>
  <c r="L3091" i="1"/>
  <c r="F3088" i="1"/>
  <c r="O3088" i="1" s="1"/>
  <c r="R3088" i="1" s="1"/>
  <c r="AB3110" i="1"/>
  <c r="X3105" i="1"/>
  <c r="K3105" i="1"/>
  <c r="A3106" i="1"/>
  <c r="Z3104" i="1"/>
  <c r="AA3104" i="1" s="1"/>
  <c r="AH3104" i="1" s="1"/>
  <c r="C3105" i="1"/>
  <c r="Y3104" i="1"/>
  <c r="AJ3105" i="1"/>
  <c r="I3105" i="1"/>
  <c r="H3105" i="1" s="1"/>
  <c r="AB3111" i="1" l="1"/>
  <c r="J3088" i="1"/>
  <c r="Y3105" i="1"/>
  <c r="Z3105" i="1"/>
  <c r="AA3105" i="1" s="1"/>
  <c r="AH3105" i="1" s="1"/>
  <c r="C3106" i="1"/>
  <c r="AJ3106" i="1"/>
  <c r="I3106" i="1"/>
  <c r="H3106" i="1" s="1"/>
  <c r="G3090" i="1"/>
  <c r="AC3090" i="1"/>
  <c r="AE3090" i="1" s="1"/>
  <c r="K3106" i="1"/>
  <c r="X3106" i="1"/>
  <c r="A3107" i="1"/>
  <c r="M3091" i="1"/>
  <c r="N3091" i="1" s="1"/>
  <c r="P3091" i="1"/>
  <c r="Q3091" i="1"/>
  <c r="L3092" i="1"/>
  <c r="T3086" i="1"/>
  <c r="AF3086" i="1" s="1"/>
  <c r="S3087" i="1"/>
  <c r="F3089" i="1"/>
  <c r="O3089" i="1" s="1"/>
  <c r="R3089" i="1" s="1"/>
  <c r="J3089" i="1" l="1"/>
  <c r="I3107" i="1"/>
  <c r="H3107" i="1" s="1"/>
  <c r="Y3106" i="1"/>
  <c r="C3107" i="1"/>
  <c r="Z3106" i="1"/>
  <c r="AA3106" i="1" s="1"/>
  <c r="AH3106" i="1" s="1"/>
  <c r="AJ3107" i="1"/>
  <c r="F3090" i="1"/>
  <c r="O3090" i="1" s="1"/>
  <c r="R3090" i="1" s="1"/>
  <c r="T3087" i="1"/>
  <c r="AF3087" i="1" s="1"/>
  <c r="S3088" i="1"/>
  <c r="AB3112" i="1"/>
  <c r="G3091" i="1"/>
  <c r="AC3091" i="1"/>
  <c r="AE3091" i="1" s="1"/>
  <c r="M3092" i="1"/>
  <c r="N3092" i="1" s="1"/>
  <c r="P3092" i="1"/>
  <c r="Q3092" i="1"/>
  <c r="L3093" i="1"/>
  <c r="X3107" i="1"/>
  <c r="K3107" i="1"/>
  <c r="A3108" i="1"/>
  <c r="J3090" i="1" l="1"/>
  <c r="T3088" i="1"/>
  <c r="AF3088" i="1" s="1"/>
  <c r="S3089" i="1"/>
  <c r="AC3092" i="1"/>
  <c r="AE3092" i="1" s="1"/>
  <c r="G3092" i="1"/>
  <c r="Y3107" i="1"/>
  <c r="C3108" i="1"/>
  <c r="Z3107" i="1"/>
  <c r="AA3107" i="1" s="1"/>
  <c r="AH3107" i="1" s="1"/>
  <c r="AJ3108" i="1"/>
  <c r="I3108" i="1"/>
  <c r="H3108" i="1" s="1"/>
  <c r="F3091" i="1"/>
  <c r="J3091" i="1" s="1"/>
  <c r="M3093" i="1"/>
  <c r="N3093" i="1" s="1"/>
  <c r="P3093" i="1"/>
  <c r="Q3093" i="1"/>
  <c r="L3094" i="1"/>
  <c r="AB3113" i="1"/>
  <c r="K3108" i="1"/>
  <c r="X3108" i="1"/>
  <c r="A3109" i="1"/>
  <c r="O3091" i="1" l="1"/>
  <c r="R3091" i="1" s="1"/>
  <c r="AC3093" i="1"/>
  <c r="AE3093" i="1" s="1"/>
  <c r="G3093" i="1"/>
  <c r="M3094" i="1"/>
  <c r="N3094" i="1" s="1"/>
  <c r="P3094" i="1"/>
  <c r="Q3094" i="1"/>
  <c r="L3095" i="1"/>
  <c r="C3109" i="1"/>
  <c r="AJ3109" i="1"/>
  <c r="Y3108" i="1"/>
  <c r="I3109" i="1"/>
  <c r="H3109" i="1" s="1"/>
  <c r="Z3108" i="1"/>
  <c r="AA3108" i="1" s="1"/>
  <c r="AH3108" i="1" s="1"/>
  <c r="F3092" i="1"/>
  <c r="J3092" i="1" s="1"/>
  <c r="T3089" i="1"/>
  <c r="AF3089" i="1" s="1"/>
  <c r="S3090" i="1"/>
  <c r="K3109" i="1"/>
  <c r="A3110" i="1"/>
  <c r="X3109" i="1"/>
  <c r="AB3114" i="1"/>
  <c r="O3092" i="1" l="1"/>
  <c r="R3092" i="1" s="1"/>
  <c r="AC3094" i="1"/>
  <c r="AE3094" i="1" s="1"/>
  <c r="G3094" i="1"/>
  <c r="F3093" i="1"/>
  <c r="J3093" i="1" s="1"/>
  <c r="T3090" i="1"/>
  <c r="AF3090" i="1" s="1"/>
  <c r="S3091" i="1"/>
  <c r="M3095" i="1"/>
  <c r="N3095" i="1" s="1"/>
  <c r="P3095" i="1"/>
  <c r="Q3095" i="1"/>
  <c r="L3096" i="1"/>
  <c r="AB3115" i="1"/>
  <c r="Z3109" i="1"/>
  <c r="AJ3110" i="1"/>
  <c r="I3110" i="1"/>
  <c r="H3110" i="1" s="1"/>
  <c r="Y3109" i="1"/>
  <c r="C3110" i="1"/>
  <c r="A3111" i="1"/>
  <c r="K3110" i="1"/>
  <c r="X3110" i="1"/>
  <c r="O3093" i="1" l="1"/>
  <c r="R3093" i="1" s="1"/>
  <c r="T3091" i="1"/>
  <c r="AF3091" i="1" s="1"/>
  <c r="S3092" i="1"/>
  <c r="X3111" i="1"/>
  <c r="K3111" i="1"/>
  <c r="A3112" i="1"/>
  <c r="F3094" i="1"/>
  <c r="J3094" i="1" s="1"/>
  <c r="AC3095" i="1"/>
  <c r="AE3095" i="1" s="1"/>
  <c r="G3095" i="1"/>
  <c r="AB3116" i="1"/>
  <c r="Z3110" i="1"/>
  <c r="AA3110" i="1" s="1"/>
  <c r="AH3110" i="1" s="1"/>
  <c r="C3111" i="1"/>
  <c r="AJ3111" i="1"/>
  <c r="I3111" i="1"/>
  <c r="H3111" i="1" s="1"/>
  <c r="Y3110" i="1"/>
  <c r="M3096" i="1"/>
  <c r="N3096" i="1" s="1"/>
  <c r="P3096" i="1"/>
  <c r="Q3096" i="1"/>
  <c r="L3097" i="1"/>
  <c r="O3094" i="1" l="1"/>
  <c r="R3094" i="1" s="1"/>
  <c r="AC3096" i="1"/>
  <c r="AE3096" i="1" s="1"/>
  <c r="G3096" i="1"/>
  <c r="AB3117" i="1"/>
  <c r="K3112" i="1"/>
  <c r="X3112" i="1"/>
  <c r="A3113" i="1"/>
  <c r="T3092" i="1"/>
  <c r="AF3092" i="1" s="1"/>
  <c r="S3093" i="1"/>
  <c r="M3097" i="1"/>
  <c r="N3097" i="1" s="1"/>
  <c r="P3097" i="1"/>
  <c r="Q3097" i="1"/>
  <c r="L3098" i="1"/>
  <c r="F3095" i="1"/>
  <c r="J3095" i="1" s="1"/>
  <c r="Y3111" i="1"/>
  <c r="AJ3112" i="1"/>
  <c r="Z3111" i="1"/>
  <c r="AA3111" i="1" s="1"/>
  <c r="AH3111" i="1" s="1"/>
  <c r="I3112" i="1"/>
  <c r="H3112" i="1" s="1"/>
  <c r="C3112" i="1"/>
  <c r="O3095" i="1" l="1"/>
  <c r="R3095" i="1" s="1"/>
  <c r="X3113" i="1"/>
  <c r="K3113" i="1"/>
  <c r="A3114" i="1"/>
  <c r="AC3097" i="1"/>
  <c r="AE3097" i="1" s="1"/>
  <c r="G3097" i="1"/>
  <c r="Y3112" i="1"/>
  <c r="C3113" i="1"/>
  <c r="Z3112" i="1"/>
  <c r="AA3112" i="1" s="1"/>
  <c r="AH3112" i="1" s="1"/>
  <c r="AJ3113" i="1"/>
  <c r="I3113" i="1"/>
  <c r="H3113" i="1" s="1"/>
  <c r="AB3118" i="1"/>
  <c r="M3098" i="1"/>
  <c r="N3098" i="1" s="1"/>
  <c r="P3098" i="1"/>
  <c r="Q3098" i="1"/>
  <c r="L3099" i="1"/>
  <c r="T3093" i="1"/>
  <c r="AF3093" i="1" s="1"/>
  <c r="S3094" i="1"/>
  <c r="F3096" i="1"/>
  <c r="O3096" i="1" s="1"/>
  <c r="R3096" i="1" s="1"/>
  <c r="J3096" i="1" l="1"/>
  <c r="T3094" i="1"/>
  <c r="AF3094" i="1" s="1"/>
  <c r="S3095" i="1"/>
  <c r="K3114" i="1"/>
  <c r="A3115" i="1"/>
  <c r="X3114" i="1"/>
  <c r="AC3098" i="1"/>
  <c r="AE3098" i="1" s="1"/>
  <c r="G3098" i="1"/>
  <c r="M3099" i="1"/>
  <c r="N3099" i="1" s="1"/>
  <c r="P3099" i="1"/>
  <c r="Q3099" i="1"/>
  <c r="L3100" i="1"/>
  <c r="AB3119" i="1"/>
  <c r="F3097" i="1"/>
  <c r="C3114" i="1"/>
  <c r="AJ3114" i="1"/>
  <c r="Y3113" i="1"/>
  <c r="I3114" i="1"/>
  <c r="H3114" i="1" s="1"/>
  <c r="Z3113" i="1"/>
  <c r="AA3113" i="1" s="1"/>
  <c r="AH3113" i="1" s="1"/>
  <c r="J3097" i="1" l="1"/>
  <c r="O3097" i="1"/>
  <c r="M3100" i="1"/>
  <c r="P3100" i="1"/>
  <c r="Q3100" i="1"/>
  <c r="L3101" i="1"/>
  <c r="F3098" i="1"/>
  <c r="K3115" i="1"/>
  <c r="X3115" i="1"/>
  <c r="A3116" i="1"/>
  <c r="AC3099" i="1"/>
  <c r="G3099" i="1"/>
  <c r="T3095" i="1"/>
  <c r="S3096" i="1"/>
  <c r="AB3120" i="1"/>
  <c r="Z3114" i="1"/>
  <c r="I3115" i="1"/>
  <c r="H3115" i="1" s="1"/>
  <c r="C3115" i="1"/>
  <c r="Y3114" i="1"/>
  <c r="AJ3115" i="1"/>
  <c r="T3096" i="1" l="1"/>
  <c r="S3097" i="1"/>
  <c r="A3117" i="1"/>
  <c r="X3116" i="1"/>
  <c r="K3116" i="1"/>
  <c r="AA3114" i="1"/>
  <c r="AF3095" i="1"/>
  <c r="I3116" i="1"/>
  <c r="H3116" i="1" s="1"/>
  <c r="Y3115" i="1"/>
  <c r="C3116" i="1"/>
  <c r="Z3115" i="1"/>
  <c r="AA3115" i="1" s="1"/>
  <c r="AJ3116" i="1"/>
  <c r="N3100" i="1"/>
  <c r="AB3121" i="1"/>
  <c r="F3099" i="1"/>
  <c r="J3098" i="1"/>
  <c r="M3101" i="1"/>
  <c r="P3101" i="1"/>
  <c r="Q3101" i="1"/>
  <c r="L3102" i="1"/>
  <c r="R3097" i="1"/>
  <c r="AE3099" i="1"/>
  <c r="O3098" i="1"/>
  <c r="AH3115" i="1" l="1"/>
  <c r="J3099" i="1"/>
  <c r="O3099" i="1"/>
  <c r="AC3100" i="1"/>
  <c r="G3100" i="1"/>
  <c r="Y3116" i="1"/>
  <c r="C3117" i="1"/>
  <c r="Z3116" i="1"/>
  <c r="AA3116" i="1" s="1"/>
  <c r="AJ3117" i="1"/>
  <c r="I3117" i="1"/>
  <c r="H3117" i="1" s="1"/>
  <c r="T3097" i="1"/>
  <c r="S3098" i="1"/>
  <c r="N3101" i="1"/>
  <c r="M3102" i="1"/>
  <c r="P3102" i="1"/>
  <c r="Q3102" i="1"/>
  <c r="L3103" i="1"/>
  <c r="AF3096" i="1"/>
  <c r="R3098" i="1"/>
  <c r="AB3122" i="1"/>
  <c r="AH3114" i="1"/>
  <c r="K3117" i="1"/>
  <c r="X3117" i="1"/>
  <c r="A3118" i="1"/>
  <c r="AH3116" i="1" l="1"/>
  <c r="R3099" i="1"/>
  <c r="AC3101" i="1"/>
  <c r="G3101" i="1"/>
  <c r="Y3117" i="1"/>
  <c r="C3118" i="1"/>
  <c r="Z3117" i="1"/>
  <c r="AA3117" i="1" s="1"/>
  <c r="AJ3118" i="1"/>
  <c r="I3118" i="1"/>
  <c r="H3118" i="1" s="1"/>
  <c r="N3102" i="1"/>
  <c r="AB3123" i="1"/>
  <c r="M3103" i="1"/>
  <c r="P3103" i="1"/>
  <c r="Q3103" i="1"/>
  <c r="L3104" i="1"/>
  <c r="T3098" i="1"/>
  <c r="S3099" i="1"/>
  <c r="F3100" i="1"/>
  <c r="A3119" i="1"/>
  <c r="X3118" i="1"/>
  <c r="K3118" i="1"/>
  <c r="AF3097" i="1"/>
  <c r="AE3100" i="1"/>
  <c r="AH3117" i="1" l="1"/>
  <c r="M3104" i="1"/>
  <c r="P3104" i="1"/>
  <c r="Q3104" i="1"/>
  <c r="L3105" i="1"/>
  <c r="AB3124" i="1"/>
  <c r="K3119" i="1"/>
  <c r="X3119" i="1"/>
  <c r="A3120" i="1"/>
  <c r="N3103" i="1"/>
  <c r="T3099" i="1"/>
  <c r="S3100" i="1"/>
  <c r="O3100" i="1"/>
  <c r="Z3118" i="1"/>
  <c r="AA3118" i="1" s="1"/>
  <c r="AJ3119" i="1"/>
  <c r="I3119" i="1"/>
  <c r="H3119" i="1" s="1"/>
  <c r="Y3118" i="1"/>
  <c r="C3119" i="1"/>
  <c r="J3100" i="1"/>
  <c r="AF3098" i="1"/>
  <c r="F3101" i="1"/>
  <c r="AC3102" i="1"/>
  <c r="G3102" i="1"/>
  <c r="AE3101" i="1"/>
  <c r="AH3118" i="1" l="1"/>
  <c r="AE3102" i="1"/>
  <c r="F3102" i="1"/>
  <c r="J3101" i="1"/>
  <c r="Y3119" i="1"/>
  <c r="C3120" i="1"/>
  <c r="Z3119" i="1"/>
  <c r="AA3119" i="1" s="1"/>
  <c r="AJ3120" i="1"/>
  <c r="I3120" i="1"/>
  <c r="H3120" i="1" s="1"/>
  <c r="M3105" i="1"/>
  <c r="P3105" i="1"/>
  <c r="Q3105" i="1"/>
  <c r="L3106" i="1"/>
  <c r="AC3103" i="1"/>
  <c r="G3103" i="1"/>
  <c r="R3100" i="1"/>
  <c r="T3100" i="1"/>
  <c r="S3101" i="1"/>
  <c r="AB3125" i="1"/>
  <c r="O3101" i="1"/>
  <c r="AF3099" i="1"/>
  <c r="A3121" i="1"/>
  <c r="X3120" i="1"/>
  <c r="K3120" i="1"/>
  <c r="N3104" i="1"/>
  <c r="AH3119" i="1" l="1"/>
  <c r="M3106" i="1"/>
  <c r="P3106" i="1"/>
  <c r="Q3106" i="1"/>
  <c r="L3107" i="1"/>
  <c r="J3102" i="1"/>
  <c r="R3101" i="1"/>
  <c r="T3101" i="1"/>
  <c r="S3102" i="1"/>
  <c r="F3103" i="1"/>
  <c r="O3102" i="1"/>
  <c r="AJ3121" i="1"/>
  <c r="I3121" i="1"/>
  <c r="H3121" i="1" s="1"/>
  <c r="Y3120" i="1"/>
  <c r="Z3120" i="1"/>
  <c r="AA3120" i="1" s="1"/>
  <c r="C3121" i="1"/>
  <c r="AB3126" i="1"/>
  <c r="AF3100" i="1"/>
  <c r="AE3103" i="1"/>
  <c r="AC3104" i="1"/>
  <c r="G3104" i="1"/>
  <c r="K3121" i="1"/>
  <c r="X3121" i="1"/>
  <c r="A3122" i="1"/>
  <c r="N3105" i="1"/>
  <c r="AH3120" i="1" l="1"/>
  <c r="O3103" i="1"/>
  <c r="J3103" i="1"/>
  <c r="AC3105" i="1"/>
  <c r="G3105" i="1"/>
  <c r="R3102" i="1"/>
  <c r="T3102" i="1"/>
  <c r="S3103" i="1"/>
  <c r="M3107" i="1"/>
  <c r="P3107" i="1"/>
  <c r="Q3107" i="1"/>
  <c r="L3108" i="1"/>
  <c r="AB3127" i="1"/>
  <c r="AF3101" i="1"/>
  <c r="A3123" i="1"/>
  <c r="X3122" i="1"/>
  <c r="K3122" i="1"/>
  <c r="F3104" i="1"/>
  <c r="Y3121" i="1"/>
  <c r="I3122" i="1"/>
  <c r="H3122" i="1" s="1"/>
  <c r="Z3121" i="1"/>
  <c r="AA3121" i="1" s="1"/>
  <c r="C3122" i="1"/>
  <c r="AJ3122" i="1"/>
  <c r="AE3104" i="1"/>
  <c r="N3106" i="1"/>
  <c r="AH3121" i="1" l="1"/>
  <c r="R3103" i="1"/>
  <c r="J3104" i="1"/>
  <c r="O3104" i="1"/>
  <c r="M3108" i="1"/>
  <c r="P3108" i="1"/>
  <c r="Q3108" i="1"/>
  <c r="L3109" i="1"/>
  <c r="AB3128" i="1"/>
  <c r="T3103" i="1"/>
  <c r="S3104" i="1"/>
  <c r="I3123" i="1"/>
  <c r="H3123" i="1" s="1"/>
  <c r="Y3122" i="1"/>
  <c r="C3123" i="1"/>
  <c r="Z3122" i="1"/>
  <c r="AA3122" i="1" s="1"/>
  <c r="AJ3123" i="1"/>
  <c r="AF3102" i="1"/>
  <c r="F3105" i="1"/>
  <c r="AC3106" i="1"/>
  <c r="G3106" i="1"/>
  <c r="X3123" i="1"/>
  <c r="K3123" i="1"/>
  <c r="A3124" i="1"/>
  <c r="N3107" i="1"/>
  <c r="AE3105" i="1"/>
  <c r="AH3122" i="1" l="1"/>
  <c r="R3104" i="1"/>
  <c r="AC3107" i="1"/>
  <c r="G3107" i="1"/>
  <c r="AE3106" i="1"/>
  <c r="T3104" i="1"/>
  <c r="S3105" i="1"/>
  <c r="N3108" i="1"/>
  <c r="Z3123" i="1"/>
  <c r="AA3123" i="1" s="1"/>
  <c r="C3124" i="1"/>
  <c r="AJ3124" i="1"/>
  <c r="I3124" i="1"/>
  <c r="H3124" i="1" s="1"/>
  <c r="Y3123" i="1"/>
  <c r="AF3103" i="1"/>
  <c r="M3109" i="1"/>
  <c r="P3109" i="1"/>
  <c r="Q3109" i="1"/>
  <c r="L3110" i="1"/>
  <c r="X3124" i="1"/>
  <c r="K3124" i="1"/>
  <c r="A3125" i="1"/>
  <c r="O3105" i="1"/>
  <c r="F3106" i="1"/>
  <c r="J3105" i="1"/>
  <c r="AB3129" i="1"/>
  <c r="AH3123" i="1" l="1"/>
  <c r="O3106" i="1"/>
  <c r="AB3130" i="1"/>
  <c r="A3126" i="1"/>
  <c r="X3125" i="1"/>
  <c r="K3125" i="1"/>
  <c r="T3105" i="1"/>
  <c r="S3106" i="1"/>
  <c r="M3110" i="1"/>
  <c r="L3111" i="1"/>
  <c r="N3109" i="1"/>
  <c r="AF3104" i="1"/>
  <c r="AC3108" i="1"/>
  <c r="G3108" i="1"/>
  <c r="F3107" i="1"/>
  <c r="J3106" i="1"/>
  <c r="R3105" i="1"/>
  <c r="C3125" i="1"/>
  <c r="Y3124" i="1"/>
  <c r="AJ3125" i="1"/>
  <c r="Z3124" i="1"/>
  <c r="AA3124" i="1" s="1"/>
  <c r="I3125" i="1"/>
  <c r="H3125" i="1" s="1"/>
  <c r="AE3107" i="1"/>
  <c r="AH3124" i="1" l="1"/>
  <c r="R3106" i="1"/>
  <c r="O3107" i="1"/>
  <c r="M3111" i="1"/>
  <c r="L3112" i="1"/>
  <c r="Z3125" i="1"/>
  <c r="AA3125" i="1" s="1"/>
  <c r="I3126" i="1"/>
  <c r="H3126" i="1" s="1"/>
  <c r="C3126" i="1"/>
  <c r="Y3125" i="1"/>
  <c r="AJ3126" i="1"/>
  <c r="AB3131" i="1"/>
  <c r="J3107" i="1"/>
  <c r="F3108" i="1"/>
  <c r="T3106" i="1"/>
  <c r="S3107" i="1"/>
  <c r="AE3108" i="1"/>
  <c r="AC3109" i="1"/>
  <c r="G3109" i="1"/>
  <c r="AF3105" i="1"/>
  <c r="X3126" i="1"/>
  <c r="K3126" i="1"/>
  <c r="A3127" i="1"/>
  <c r="N3110" i="1"/>
  <c r="AH3125" i="1" l="1"/>
  <c r="J3108" i="1"/>
  <c r="O3108" i="1"/>
  <c r="A3128" i="1"/>
  <c r="X3127" i="1"/>
  <c r="K3127" i="1"/>
  <c r="F3109" i="1"/>
  <c r="M3112" i="1"/>
  <c r="L3113" i="1"/>
  <c r="R3107" i="1"/>
  <c r="AE3109" i="1"/>
  <c r="T3107" i="1"/>
  <c r="S3108" i="1"/>
  <c r="Z3126" i="1"/>
  <c r="AA3126" i="1" s="1"/>
  <c r="I3127" i="1"/>
  <c r="H3127" i="1" s="1"/>
  <c r="C3127" i="1"/>
  <c r="Y3126" i="1"/>
  <c r="AJ3127" i="1"/>
  <c r="AF3106" i="1"/>
  <c r="AB3132" i="1"/>
  <c r="G3110" i="1"/>
  <c r="AC3110" i="1"/>
  <c r="N3111" i="1"/>
  <c r="AH3126" i="1" l="1"/>
  <c r="R3108" i="1"/>
  <c r="J3109" i="1"/>
  <c r="O3109" i="1"/>
  <c r="F3110" i="1"/>
  <c r="T3108" i="1"/>
  <c r="S3109" i="1"/>
  <c r="AJ3128" i="1"/>
  <c r="Y3127" i="1"/>
  <c r="I3128" i="1"/>
  <c r="H3128" i="1" s="1"/>
  <c r="Z3127" i="1"/>
  <c r="AA3127" i="1" s="1"/>
  <c r="C3128" i="1"/>
  <c r="AF3107" i="1"/>
  <c r="AC3111" i="1"/>
  <c r="G3111" i="1"/>
  <c r="N3112" i="1"/>
  <c r="K3128" i="1"/>
  <c r="X3128" i="1"/>
  <c r="A3129" i="1"/>
  <c r="AB3133" i="1"/>
  <c r="AE3110" i="1"/>
  <c r="M3113" i="1"/>
  <c r="L3114" i="1"/>
  <c r="AH3127" i="1" l="1"/>
  <c r="R3109" i="1"/>
  <c r="P3110" i="1"/>
  <c r="O3110" i="1"/>
  <c r="J3110" i="1"/>
  <c r="N3113" i="1"/>
  <c r="AF3108" i="1"/>
  <c r="G3112" i="1"/>
  <c r="AC3112" i="1"/>
  <c r="F3111" i="1"/>
  <c r="M3114" i="1"/>
  <c r="L3115" i="1"/>
  <c r="X3129" i="1"/>
  <c r="K3129" i="1"/>
  <c r="A3130" i="1"/>
  <c r="AB3134" i="1"/>
  <c r="Z3128" i="1"/>
  <c r="AA3128" i="1" s="1"/>
  <c r="I3129" i="1"/>
  <c r="H3129" i="1" s="1"/>
  <c r="Y3128" i="1"/>
  <c r="AJ3129" i="1"/>
  <c r="C3129" i="1"/>
  <c r="AE3111" i="1"/>
  <c r="T3109" i="1"/>
  <c r="S3110" i="1"/>
  <c r="P3111" i="1" l="1"/>
  <c r="P3112" i="1" s="1"/>
  <c r="AH3128" i="1"/>
  <c r="Q3110" i="1"/>
  <c r="O3111" i="1"/>
  <c r="AJ3130" i="1"/>
  <c r="Z3129" i="1"/>
  <c r="AA3129" i="1" s="1"/>
  <c r="I3130" i="1"/>
  <c r="H3130" i="1" s="1"/>
  <c r="Y3129" i="1"/>
  <c r="C3130" i="1"/>
  <c r="T3110" i="1"/>
  <c r="S3111" i="1"/>
  <c r="AB3135" i="1"/>
  <c r="AF3109" i="1"/>
  <c r="AA3109" i="1"/>
  <c r="X3130" i="1"/>
  <c r="A3131" i="1"/>
  <c r="K3130" i="1"/>
  <c r="M3115" i="1"/>
  <c r="N3115" i="1" s="1"/>
  <c r="L3116" i="1"/>
  <c r="N3114" i="1"/>
  <c r="J3111" i="1"/>
  <c r="AE3112" i="1"/>
  <c r="F3112" i="1"/>
  <c r="G3113" i="1"/>
  <c r="AC3113" i="1"/>
  <c r="R3110" i="1" l="1"/>
  <c r="Q3111" i="1"/>
  <c r="Q3112" i="1" s="1"/>
  <c r="AH3129" i="1"/>
  <c r="O3112" i="1"/>
  <c r="J3112" i="1"/>
  <c r="P3113" i="1"/>
  <c r="K3131" i="1"/>
  <c r="X3131" i="1"/>
  <c r="A3132" i="1"/>
  <c r="T3111" i="1"/>
  <c r="S3112" i="1"/>
  <c r="AC3115" i="1"/>
  <c r="AE3115" i="1" s="1"/>
  <c r="Y3130" i="1"/>
  <c r="AJ3131" i="1"/>
  <c r="Z3130" i="1"/>
  <c r="AA3130" i="1" s="1"/>
  <c r="C3131" i="1"/>
  <c r="I3131" i="1"/>
  <c r="H3131" i="1" s="1"/>
  <c r="AF3110" i="1"/>
  <c r="AE3113" i="1"/>
  <c r="M3116" i="1"/>
  <c r="N3116" i="1" s="1"/>
  <c r="L3117" i="1"/>
  <c r="AB3136" i="1"/>
  <c r="G3114" i="1"/>
  <c r="AC3114" i="1"/>
  <c r="F3113" i="1"/>
  <c r="AH3109" i="1"/>
  <c r="R3111" i="1" l="1"/>
  <c r="AH3130" i="1"/>
  <c r="O3113" i="1"/>
  <c r="AC3116" i="1"/>
  <c r="AE3116" i="1" s="1"/>
  <c r="P3114" i="1"/>
  <c r="AE3114" i="1"/>
  <c r="J3113" i="1"/>
  <c r="F3114" i="1"/>
  <c r="M3117" i="1"/>
  <c r="N3117" i="1" s="1"/>
  <c r="L3118" i="1"/>
  <c r="Q3113" i="1"/>
  <c r="G3115" i="1"/>
  <c r="A3133" i="1"/>
  <c r="X3132" i="1"/>
  <c r="K3132" i="1"/>
  <c r="T3112" i="1"/>
  <c r="S3113" i="1"/>
  <c r="Z3131" i="1"/>
  <c r="AA3131" i="1" s="1"/>
  <c r="AJ3132" i="1"/>
  <c r="I3132" i="1"/>
  <c r="H3132" i="1" s="1"/>
  <c r="Y3131" i="1"/>
  <c r="C3132" i="1"/>
  <c r="AB3137" i="1"/>
  <c r="AF3111" i="1"/>
  <c r="R3112" i="1"/>
  <c r="AH3131" i="1" l="1"/>
  <c r="T3113" i="1"/>
  <c r="S3114" i="1"/>
  <c r="F3115" i="1"/>
  <c r="Q3114" i="1"/>
  <c r="O3114" i="1"/>
  <c r="R3113" i="1"/>
  <c r="AC3117" i="1"/>
  <c r="AE3117" i="1" s="1"/>
  <c r="P3115" i="1"/>
  <c r="AB3138" i="1"/>
  <c r="Y3132" i="1"/>
  <c r="AJ3133" i="1"/>
  <c r="Z3132" i="1"/>
  <c r="AA3132" i="1" s="1"/>
  <c r="C3133" i="1"/>
  <c r="I3133" i="1"/>
  <c r="H3133" i="1" s="1"/>
  <c r="M3118" i="1"/>
  <c r="N3118" i="1" s="1"/>
  <c r="L3119" i="1"/>
  <c r="G3116" i="1"/>
  <c r="AF3112" i="1"/>
  <c r="X3133" i="1"/>
  <c r="K3133" i="1"/>
  <c r="A3134" i="1"/>
  <c r="J3114" i="1"/>
  <c r="P3116" i="1" l="1"/>
  <c r="AH3132" i="1"/>
  <c r="O3115" i="1"/>
  <c r="J3115" i="1"/>
  <c r="F3116" i="1"/>
  <c r="K3134" i="1"/>
  <c r="X3134" i="1"/>
  <c r="A3135" i="1"/>
  <c r="M3119" i="1"/>
  <c r="N3119" i="1" s="1"/>
  <c r="L3120" i="1"/>
  <c r="G3117" i="1"/>
  <c r="T3114" i="1"/>
  <c r="S3115" i="1"/>
  <c r="AF3113" i="1"/>
  <c r="Y3133" i="1"/>
  <c r="AJ3134" i="1"/>
  <c r="I3134" i="1"/>
  <c r="H3134" i="1" s="1"/>
  <c r="Z3133" i="1"/>
  <c r="AA3133" i="1" s="1"/>
  <c r="C3134" i="1"/>
  <c r="R3114" i="1"/>
  <c r="AC3118" i="1"/>
  <c r="AE3118" i="1" s="1"/>
  <c r="AB3139" i="1"/>
  <c r="Q3115" i="1"/>
  <c r="J3116" i="1" l="1"/>
  <c r="G3118" i="1"/>
  <c r="G3119" i="1" s="1"/>
  <c r="AH3133" i="1"/>
  <c r="Q3116" i="1"/>
  <c r="P3117" i="1"/>
  <c r="O3116" i="1"/>
  <c r="AC3119" i="1"/>
  <c r="AE3119" i="1" s="1"/>
  <c r="T3115" i="1"/>
  <c r="S3116" i="1"/>
  <c r="M3120" i="1"/>
  <c r="N3120" i="1" s="1"/>
  <c r="L3121" i="1"/>
  <c r="X3135" i="1"/>
  <c r="K3135" i="1"/>
  <c r="A3136" i="1"/>
  <c r="R3115" i="1"/>
  <c r="AF3114" i="1"/>
  <c r="Z3134" i="1"/>
  <c r="AA3134" i="1" s="1"/>
  <c r="I3135" i="1"/>
  <c r="H3135" i="1" s="1"/>
  <c r="AJ3135" i="1"/>
  <c r="Y3134" i="1"/>
  <c r="C3135" i="1"/>
  <c r="F3117" i="1"/>
  <c r="AB3140" i="1"/>
  <c r="AH3134" i="1" l="1"/>
  <c r="P3118" i="1"/>
  <c r="R3116" i="1"/>
  <c r="Q3117" i="1"/>
  <c r="AF3115" i="1"/>
  <c r="F3118" i="1"/>
  <c r="J3117" i="1"/>
  <c r="O3117" i="1"/>
  <c r="M3121" i="1"/>
  <c r="N3121" i="1" s="1"/>
  <c r="L3122" i="1"/>
  <c r="T3116" i="1"/>
  <c r="S3117" i="1"/>
  <c r="Z3135" i="1"/>
  <c r="AA3135" i="1" s="1"/>
  <c r="C3136" i="1"/>
  <c r="AJ3136" i="1"/>
  <c r="Y3135" i="1"/>
  <c r="I3136" i="1"/>
  <c r="H3136" i="1" s="1"/>
  <c r="X3136" i="1"/>
  <c r="K3136" i="1"/>
  <c r="A3137" i="1"/>
  <c r="AB3141" i="1"/>
  <c r="AC3120" i="1"/>
  <c r="AE3120" i="1" s="1"/>
  <c r="G3120" i="1"/>
  <c r="F3119" i="1" l="1"/>
  <c r="J3119" i="1" s="1"/>
  <c r="R3117" i="1"/>
  <c r="AH3135" i="1"/>
  <c r="AF3116" i="1"/>
  <c r="P3119" i="1"/>
  <c r="J3118" i="1"/>
  <c r="O3118" i="1"/>
  <c r="Q3118" i="1"/>
  <c r="O3119" i="1"/>
  <c r="AB3142" i="1"/>
  <c r="T3117" i="1"/>
  <c r="S3118" i="1"/>
  <c r="AC3121" i="1"/>
  <c r="AE3121" i="1" s="1"/>
  <c r="G3121" i="1"/>
  <c r="M3122" i="1"/>
  <c r="N3122" i="1" s="1"/>
  <c r="L3123" i="1"/>
  <c r="I3137" i="1"/>
  <c r="H3137" i="1" s="1"/>
  <c r="Z3136" i="1"/>
  <c r="AA3136" i="1" s="1"/>
  <c r="AJ3137" i="1"/>
  <c r="Y3136" i="1"/>
  <c r="C3137" i="1"/>
  <c r="X3137" i="1"/>
  <c r="K3137" i="1"/>
  <c r="A3138" i="1"/>
  <c r="F3120" i="1" l="1"/>
  <c r="O3120" i="1" s="1"/>
  <c r="AH3136" i="1"/>
  <c r="Q3119" i="1"/>
  <c r="R3118" i="1"/>
  <c r="P3120" i="1"/>
  <c r="AF3117" i="1"/>
  <c r="K3138" i="1"/>
  <c r="X3138" i="1"/>
  <c r="A3139" i="1"/>
  <c r="I3138" i="1"/>
  <c r="H3138" i="1" s="1"/>
  <c r="Z3137" i="1"/>
  <c r="C3138" i="1"/>
  <c r="Y3137" i="1"/>
  <c r="AJ3138" i="1"/>
  <c r="AB3143" i="1"/>
  <c r="AC3122" i="1"/>
  <c r="AE3122" i="1" s="1"/>
  <c r="G3122" i="1"/>
  <c r="T3118" i="1"/>
  <c r="S3119" i="1"/>
  <c r="M3123" i="1"/>
  <c r="N3123" i="1" s="1"/>
  <c r="L3124" i="1"/>
  <c r="J3120" i="1" l="1"/>
  <c r="F3121" i="1"/>
  <c r="F3122" i="1" s="1"/>
  <c r="Q3120" i="1"/>
  <c r="P3121" i="1"/>
  <c r="J3121" i="1"/>
  <c r="R3119" i="1"/>
  <c r="R3120" i="1"/>
  <c r="AC3123" i="1"/>
  <c r="AE3123" i="1" s="1"/>
  <c r="G3123" i="1"/>
  <c r="O3121" i="1"/>
  <c r="M3124" i="1"/>
  <c r="N3124" i="1" s="1"/>
  <c r="L3125" i="1"/>
  <c r="T3119" i="1"/>
  <c r="S3120" i="1"/>
  <c r="AF3118" i="1"/>
  <c r="AF3119" i="1"/>
  <c r="AB3144" i="1"/>
  <c r="A3140" i="1"/>
  <c r="X3139" i="1"/>
  <c r="K3139" i="1"/>
  <c r="AJ3139" i="1"/>
  <c r="Y3138" i="1"/>
  <c r="C3139" i="1"/>
  <c r="Z3138" i="1"/>
  <c r="AA3138" i="1" s="1"/>
  <c r="I3139" i="1"/>
  <c r="H3139" i="1" s="1"/>
  <c r="P3122" i="1" l="1"/>
  <c r="AH3138" i="1"/>
  <c r="J3122" i="1"/>
  <c r="Q3121" i="1"/>
  <c r="O3122" i="1"/>
  <c r="AC3124" i="1"/>
  <c r="AE3124" i="1" s="1"/>
  <c r="G3124" i="1"/>
  <c r="F3123" i="1"/>
  <c r="M3125" i="1"/>
  <c r="N3125" i="1" s="1"/>
  <c r="L3126" i="1"/>
  <c r="AB3145" i="1"/>
  <c r="A3141" i="1"/>
  <c r="X3140" i="1"/>
  <c r="K3140" i="1"/>
  <c r="Z3139" i="1"/>
  <c r="AA3139" i="1" s="1"/>
  <c r="C3140" i="1"/>
  <c r="AJ3140" i="1"/>
  <c r="Y3139" i="1"/>
  <c r="I3140" i="1"/>
  <c r="H3140" i="1" s="1"/>
  <c r="T3120" i="1"/>
  <c r="S3121" i="1"/>
  <c r="J3123" i="1" l="1"/>
  <c r="AH3139" i="1"/>
  <c r="P3123" i="1"/>
  <c r="Q3122" i="1"/>
  <c r="R3122" i="1" s="1"/>
  <c r="AF3120" i="1"/>
  <c r="R3121" i="1"/>
  <c r="O3123" i="1"/>
  <c r="AC3125" i="1"/>
  <c r="AE3125" i="1" s="1"/>
  <c r="G3125" i="1"/>
  <c r="Y3140" i="1"/>
  <c r="AJ3141" i="1"/>
  <c r="C3141" i="1"/>
  <c r="Z3140" i="1"/>
  <c r="AA3140" i="1" s="1"/>
  <c r="I3141" i="1"/>
  <c r="H3141" i="1" s="1"/>
  <c r="M3126" i="1"/>
  <c r="N3126" i="1" s="1"/>
  <c r="L3127" i="1"/>
  <c r="F3124" i="1"/>
  <c r="K3141" i="1"/>
  <c r="X3141" i="1"/>
  <c r="A3142" i="1"/>
  <c r="T3121" i="1"/>
  <c r="S3122" i="1"/>
  <c r="AB3146" i="1"/>
  <c r="AH3140" i="1" l="1"/>
  <c r="P3124" i="1"/>
  <c r="J3124" i="1"/>
  <c r="Q3123" i="1"/>
  <c r="AF3121" i="1"/>
  <c r="AC3126" i="1"/>
  <c r="AE3126" i="1" s="1"/>
  <c r="G3126" i="1"/>
  <c r="T3122" i="1"/>
  <c r="S3123" i="1"/>
  <c r="X3142" i="1"/>
  <c r="K3142" i="1"/>
  <c r="A3143" i="1"/>
  <c r="M3127" i="1"/>
  <c r="N3127" i="1" s="1"/>
  <c r="L3128" i="1"/>
  <c r="F3125" i="1"/>
  <c r="Z3141" i="1"/>
  <c r="AA3141" i="1" s="1"/>
  <c r="C3142" i="1"/>
  <c r="AJ3142" i="1"/>
  <c r="Y3141" i="1"/>
  <c r="I3142" i="1"/>
  <c r="H3142" i="1" s="1"/>
  <c r="O3124" i="1"/>
  <c r="AB3147" i="1"/>
  <c r="AH3141" i="1" l="1"/>
  <c r="Q3124" i="1"/>
  <c r="P3125" i="1"/>
  <c r="O3125" i="1"/>
  <c r="AF3122" i="1"/>
  <c r="R3124" i="1"/>
  <c r="R3123" i="1"/>
  <c r="J3125" i="1"/>
  <c r="AB3148" i="1"/>
  <c r="M3128" i="1"/>
  <c r="N3128" i="1" s="1"/>
  <c r="L3129" i="1"/>
  <c r="X3143" i="1"/>
  <c r="K3143" i="1"/>
  <c r="A3144" i="1"/>
  <c r="T3123" i="1"/>
  <c r="S3124" i="1"/>
  <c r="F3126" i="1"/>
  <c r="AJ3143" i="1"/>
  <c r="Y3142" i="1"/>
  <c r="C3143" i="1"/>
  <c r="I3143" i="1"/>
  <c r="H3143" i="1" s="1"/>
  <c r="Z3142" i="1"/>
  <c r="AA3142" i="1" s="1"/>
  <c r="AC3127" i="1"/>
  <c r="AE3127" i="1" s="1"/>
  <c r="G3127" i="1"/>
  <c r="AH3142" i="1" l="1"/>
  <c r="AF3123" i="1"/>
  <c r="J3126" i="1"/>
  <c r="P3126" i="1"/>
  <c r="Q3125" i="1"/>
  <c r="R3125" i="1" s="1"/>
  <c r="O3126" i="1"/>
  <c r="F3127" i="1"/>
  <c r="T3124" i="1"/>
  <c r="S3125" i="1"/>
  <c r="AC3128" i="1"/>
  <c r="AE3128" i="1" s="1"/>
  <c r="G3128" i="1"/>
  <c r="AB3149" i="1"/>
  <c r="I3144" i="1"/>
  <c r="H3144" i="1" s="1"/>
  <c r="Z3143" i="1"/>
  <c r="AA3143" i="1" s="1"/>
  <c r="C3144" i="1"/>
  <c r="Y3143" i="1"/>
  <c r="AJ3144" i="1"/>
  <c r="X3144" i="1"/>
  <c r="K3144" i="1"/>
  <c r="A3145" i="1"/>
  <c r="M3129" i="1"/>
  <c r="N3129" i="1" s="1"/>
  <c r="L3130" i="1"/>
  <c r="AH3143" i="1" l="1"/>
  <c r="P3127" i="1"/>
  <c r="AF3124" i="1"/>
  <c r="Q3126" i="1"/>
  <c r="O3127" i="1"/>
  <c r="J3127" i="1"/>
  <c r="F3128" i="1"/>
  <c r="I3145" i="1"/>
  <c r="H3145" i="1" s="1"/>
  <c r="Y3144" i="1"/>
  <c r="AJ3145" i="1"/>
  <c r="Z3144" i="1"/>
  <c r="AA3144" i="1" s="1"/>
  <c r="C3145" i="1"/>
  <c r="AC3129" i="1"/>
  <c r="AE3129" i="1" s="1"/>
  <c r="G3129" i="1"/>
  <c r="M3130" i="1"/>
  <c r="N3130" i="1" s="1"/>
  <c r="L3131" i="1"/>
  <c r="K3145" i="1"/>
  <c r="A3146" i="1"/>
  <c r="X3145" i="1"/>
  <c r="T3125" i="1"/>
  <c r="S3126" i="1"/>
  <c r="AB3150" i="1"/>
  <c r="AH3144" i="1" l="1"/>
  <c r="Q3127" i="1"/>
  <c r="O3128" i="1"/>
  <c r="R3126" i="1"/>
  <c r="P3128" i="1"/>
  <c r="AF3125" i="1"/>
  <c r="R3127" i="1"/>
  <c r="AC3130" i="1"/>
  <c r="AE3130" i="1" s="1"/>
  <c r="G3130" i="1"/>
  <c r="J3128" i="1"/>
  <c r="AB3151" i="1"/>
  <c r="I3146" i="1"/>
  <c r="H3146" i="1" s="1"/>
  <c r="Y3145" i="1"/>
  <c r="Z3145" i="1"/>
  <c r="AA3145" i="1" s="1"/>
  <c r="C3146" i="1"/>
  <c r="AJ3146" i="1"/>
  <c r="M3131" i="1"/>
  <c r="N3131" i="1" s="1"/>
  <c r="L3132" i="1"/>
  <c r="F3129" i="1"/>
  <c r="A3147" i="1"/>
  <c r="X3146" i="1"/>
  <c r="K3146" i="1"/>
  <c r="T3126" i="1"/>
  <c r="S3127" i="1"/>
  <c r="AH3145" i="1" l="1"/>
  <c r="P3129" i="1"/>
  <c r="O3129" i="1"/>
  <c r="Q3128" i="1"/>
  <c r="AF3126" i="1"/>
  <c r="J3129" i="1"/>
  <c r="AC3131" i="1"/>
  <c r="AE3131" i="1" s="1"/>
  <c r="G3131" i="1"/>
  <c r="T3127" i="1"/>
  <c r="S3128" i="1"/>
  <c r="M3132" i="1"/>
  <c r="N3132" i="1" s="1"/>
  <c r="L3133" i="1"/>
  <c r="F3130" i="1"/>
  <c r="X3147" i="1"/>
  <c r="K3147" i="1"/>
  <c r="A3148" i="1"/>
  <c r="AJ3147" i="1"/>
  <c r="I3147" i="1"/>
  <c r="H3147" i="1" s="1"/>
  <c r="Y3146" i="1"/>
  <c r="Z3146" i="1"/>
  <c r="AA3146" i="1" s="1"/>
  <c r="C3147" i="1"/>
  <c r="AB3152" i="1"/>
  <c r="AH3146" i="1" l="1"/>
  <c r="Q3129" i="1"/>
  <c r="R3129" i="1" s="1"/>
  <c r="R3128" i="1"/>
  <c r="P3130" i="1"/>
  <c r="AF3127" i="1"/>
  <c r="O3130" i="1"/>
  <c r="AC3132" i="1"/>
  <c r="AE3132" i="1" s="1"/>
  <c r="G3132" i="1"/>
  <c r="X3148" i="1"/>
  <c r="K3148" i="1"/>
  <c r="A3149" i="1"/>
  <c r="J3130" i="1"/>
  <c r="M3133" i="1"/>
  <c r="N3133" i="1" s="1"/>
  <c r="L3134" i="1"/>
  <c r="AJ3148" i="1"/>
  <c r="I3148" i="1"/>
  <c r="H3148" i="1" s="1"/>
  <c r="Y3147" i="1"/>
  <c r="Z3147" i="1"/>
  <c r="AA3147" i="1" s="1"/>
  <c r="C3148" i="1"/>
  <c r="AB3153" i="1"/>
  <c r="T3128" i="1"/>
  <c r="S3129" i="1"/>
  <c r="F3131" i="1"/>
  <c r="AH3147" i="1" l="1"/>
  <c r="P3131" i="1"/>
  <c r="J3131" i="1"/>
  <c r="Q3130" i="1"/>
  <c r="AF3128" i="1"/>
  <c r="O3131" i="1"/>
  <c r="F3132" i="1"/>
  <c r="AC3133" i="1"/>
  <c r="AE3133" i="1" s="1"/>
  <c r="G3133" i="1"/>
  <c r="T3129" i="1"/>
  <c r="S3130" i="1"/>
  <c r="M3134" i="1"/>
  <c r="N3134" i="1" s="1"/>
  <c r="L3135" i="1"/>
  <c r="Y3148" i="1"/>
  <c r="C3149" i="1"/>
  <c r="Z3148" i="1"/>
  <c r="AA3148" i="1" s="1"/>
  <c r="AJ3149" i="1"/>
  <c r="I3149" i="1"/>
  <c r="H3149" i="1" s="1"/>
  <c r="AB3154" i="1"/>
  <c r="X3149" i="1"/>
  <c r="K3149" i="1"/>
  <c r="A3150" i="1"/>
  <c r="AH3148" i="1" l="1"/>
  <c r="Q3131" i="1"/>
  <c r="R3131" i="1" s="1"/>
  <c r="R3130" i="1"/>
  <c r="O3132" i="1"/>
  <c r="AF3129" i="1"/>
  <c r="P3132" i="1"/>
  <c r="J3132" i="1"/>
  <c r="T3130" i="1"/>
  <c r="S3131" i="1"/>
  <c r="I3150" i="1"/>
  <c r="H3150" i="1" s="1"/>
  <c r="Y3149" i="1"/>
  <c r="Z3149" i="1"/>
  <c r="AA3149" i="1" s="1"/>
  <c r="C3150" i="1"/>
  <c r="AJ3150" i="1"/>
  <c r="AC3134" i="1"/>
  <c r="AE3134" i="1" s="1"/>
  <c r="G3134" i="1"/>
  <c r="F3133" i="1"/>
  <c r="X3150" i="1"/>
  <c r="K3150" i="1"/>
  <c r="A3151" i="1"/>
  <c r="AB3155" i="1"/>
  <c r="M3135" i="1"/>
  <c r="N3135" i="1" s="1"/>
  <c r="L3136" i="1"/>
  <c r="AH3149" i="1" l="1"/>
  <c r="AF3130" i="1"/>
  <c r="P3133" i="1"/>
  <c r="Q3132" i="1"/>
  <c r="O3133" i="1"/>
  <c r="J3133" i="1"/>
  <c r="A3152" i="1"/>
  <c r="X3151" i="1"/>
  <c r="K3151" i="1"/>
  <c r="AC3135" i="1"/>
  <c r="AE3135" i="1" s="1"/>
  <c r="G3135" i="1"/>
  <c r="AB3156" i="1"/>
  <c r="Y3150" i="1"/>
  <c r="C3151" i="1"/>
  <c r="Z3150" i="1"/>
  <c r="AA3150" i="1" s="1"/>
  <c r="AJ3151" i="1"/>
  <c r="I3151" i="1"/>
  <c r="H3151" i="1" s="1"/>
  <c r="F3134" i="1"/>
  <c r="M3136" i="1"/>
  <c r="N3136" i="1" s="1"/>
  <c r="L3137" i="1"/>
  <c r="T3131" i="1"/>
  <c r="S3132" i="1"/>
  <c r="AH3150" i="1" l="1"/>
  <c r="Q3133" i="1"/>
  <c r="R3133" i="1" s="1"/>
  <c r="P3134" i="1"/>
  <c r="AF3131" i="1"/>
  <c r="O3134" i="1"/>
  <c r="R3132" i="1"/>
  <c r="J3134" i="1"/>
  <c r="AC3136" i="1"/>
  <c r="AE3136" i="1" s="1"/>
  <c r="G3136" i="1"/>
  <c r="F3135" i="1"/>
  <c r="AB3157" i="1"/>
  <c r="M3137" i="1"/>
  <c r="N3137" i="1" s="1"/>
  <c r="L3138" i="1"/>
  <c r="T3132" i="1"/>
  <c r="S3133" i="1"/>
  <c r="Z3151" i="1"/>
  <c r="AA3151" i="1" s="1"/>
  <c r="AJ3152" i="1"/>
  <c r="I3152" i="1"/>
  <c r="H3152" i="1" s="1"/>
  <c r="Y3151" i="1"/>
  <c r="C3152" i="1"/>
  <c r="A3153" i="1"/>
  <c r="X3152" i="1"/>
  <c r="K3152" i="1"/>
  <c r="AH3151" i="1" l="1"/>
  <c r="P3135" i="1"/>
  <c r="AF3132" i="1"/>
  <c r="Q3134" i="1"/>
  <c r="J3135" i="1"/>
  <c r="AC3137" i="1"/>
  <c r="AE3137" i="1" s="1"/>
  <c r="G3137" i="1"/>
  <c r="O3135" i="1"/>
  <c r="M3138" i="1"/>
  <c r="N3138" i="1" s="1"/>
  <c r="L3139" i="1"/>
  <c r="F3136" i="1"/>
  <c r="C3153" i="1"/>
  <c r="AJ3153" i="1"/>
  <c r="Y3152" i="1"/>
  <c r="I3153" i="1"/>
  <c r="H3153" i="1" s="1"/>
  <c r="Z3152" i="1"/>
  <c r="AA3152" i="1" s="1"/>
  <c r="AB3158" i="1"/>
  <c r="A3154" i="1"/>
  <c r="X3153" i="1"/>
  <c r="K3153" i="1"/>
  <c r="T3133" i="1"/>
  <c r="S3134" i="1"/>
  <c r="AH3152" i="1" l="1"/>
  <c r="Q3135" i="1"/>
  <c r="R3135" i="1" s="1"/>
  <c r="P3136" i="1"/>
  <c r="AF3133" i="1"/>
  <c r="O3136" i="1"/>
  <c r="R3134" i="1"/>
  <c r="G3138" i="1"/>
  <c r="AC3138" i="1"/>
  <c r="AE3138" i="1" s="1"/>
  <c r="Z3153" i="1"/>
  <c r="AA3153" i="1" s="1"/>
  <c r="I3154" i="1"/>
  <c r="H3154" i="1" s="1"/>
  <c r="C3154" i="1"/>
  <c r="Y3153" i="1"/>
  <c r="AJ3154" i="1"/>
  <c r="X3154" i="1"/>
  <c r="K3154" i="1"/>
  <c r="A3155" i="1"/>
  <c r="M3139" i="1"/>
  <c r="N3139" i="1" s="1"/>
  <c r="L3140" i="1"/>
  <c r="F3137" i="1"/>
  <c r="T3134" i="1"/>
  <c r="S3135" i="1"/>
  <c r="AB3159" i="1"/>
  <c r="J3136" i="1"/>
  <c r="AH3153" i="1" l="1"/>
  <c r="O3137" i="1"/>
  <c r="P3138" i="1" s="1"/>
  <c r="P3137" i="1"/>
  <c r="Q3136" i="1"/>
  <c r="AF3134" i="1"/>
  <c r="AB3160" i="1"/>
  <c r="M3140" i="1"/>
  <c r="N3140" i="1" s="1"/>
  <c r="L3141" i="1"/>
  <c r="X3155" i="1"/>
  <c r="A3156" i="1"/>
  <c r="K3155" i="1"/>
  <c r="J3137" i="1"/>
  <c r="T3135" i="1"/>
  <c r="S3136" i="1"/>
  <c r="AC3139" i="1"/>
  <c r="AE3139" i="1" s="1"/>
  <c r="G3139" i="1"/>
  <c r="C3155" i="1"/>
  <c r="AJ3155" i="1"/>
  <c r="Y3154" i="1"/>
  <c r="I3155" i="1"/>
  <c r="H3155" i="1" s="1"/>
  <c r="Z3154" i="1"/>
  <c r="AA3154" i="1" s="1"/>
  <c r="F3138" i="1"/>
  <c r="AH3154" i="1" l="1"/>
  <c r="Q3137" i="1"/>
  <c r="O3138" i="1"/>
  <c r="AF3135" i="1"/>
  <c r="R3136" i="1"/>
  <c r="J3138" i="1"/>
  <c r="A3157" i="1"/>
  <c r="X3156" i="1"/>
  <c r="K3156" i="1"/>
  <c r="G3140" i="1"/>
  <c r="AC3140" i="1"/>
  <c r="AE3140" i="1" s="1"/>
  <c r="I3156" i="1"/>
  <c r="H3156" i="1" s="1"/>
  <c r="Y3155" i="1"/>
  <c r="Z3155" i="1"/>
  <c r="AA3155" i="1" s="1"/>
  <c r="C3156" i="1"/>
  <c r="AJ3156" i="1"/>
  <c r="M3141" i="1"/>
  <c r="N3141" i="1" s="1"/>
  <c r="L3142" i="1"/>
  <c r="P3139" i="1"/>
  <c r="F3139" i="1"/>
  <c r="T3136" i="1"/>
  <c r="S3137" i="1"/>
  <c r="AB3161" i="1"/>
  <c r="Q3138" i="1" l="1"/>
  <c r="AH3155" i="1"/>
  <c r="AF3136" i="1"/>
  <c r="O3139" i="1"/>
  <c r="P3140" i="1"/>
  <c r="Q3139" i="1"/>
  <c r="R3137" i="1"/>
  <c r="J3139" i="1"/>
  <c r="AB3162" i="1"/>
  <c r="Z3156" i="1"/>
  <c r="AA3156" i="1" s="1"/>
  <c r="I3157" i="1"/>
  <c r="H3157" i="1" s="1"/>
  <c r="C3157" i="1"/>
  <c r="Y3156" i="1"/>
  <c r="AJ3157" i="1"/>
  <c r="G3141" i="1"/>
  <c r="AC3141" i="1"/>
  <c r="AE3141" i="1" s="1"/>
  <c r="F3140" i="1"/>
  <c r="X3157" i="1"/>
  <c r="K3157" i="1"/>
  <c r="A3158" i="1"/>
  <c r="T3137" i="1"/>
  <c r="S3138" i="1"/>
  <c r="M3142" i="1"/>
  <c r="N3142" i="1" s="1"/>
  <c r="L3143" i="1"/>
  <c r="R3138" i="1" l="1"/>
  <c r="AH3156" i="1"/>
  <c r="P3141" i="1"/>
  <c r="O3140" i="1"/>
  <c r="R3139" i="1"/>
  <c r="Q3140" i="1"/>
  <c r="J3140" i="1"/>
  <c r="Y3157" i="1"/>
  <c r="C3158" i="1"/>
  <c r="AJ3158" i="1"/>
  <c r="Z3157" i="1"/>
  <c r="AA3157" i="1" s="1"/>
  <c r="I3158" i="1"/>
  <c r="H3158" i="1" s="1"/>
  <c r="G3142" i="1"/>
  <c r="AC3142" i="1"/>
  <c r="AE3142" i="1" s="1"/>
  <c r="X3158" i="1"/>
  <c r="K3158" i="1"/>
  <c r="A3159" i="1"/>
  <c r="T3138" i="1"/>
  <c r="S3139" i="1"/>
  <c r="AB3163" i="1"/>
  <c r="M3143" i="1"/>
  <c r="N3143" i="1" s="1"/>
  <c r="L3144" i="1"/>
  <c r="AF3137" i="1"/>
  <c r="AA3137" i="1"/>
  <c r="F3141" i="1"/>
  <c r="Q3141" i="1" l="1"/>
  <c r="P3142" i="1"/>
  <c r="AH3157" i="1"/>
  <c r="O3141" i="1"/>
  <c r="R3140" i="1"/>
  <c r="AF3138" i="1"/>
  <c r="M3144" i="1"/>
  <c r="N3144" i="1" s="1"/>
  <c r="L3145" i="1"/>
  <c r="AB3164" i="1"/>
  <c r="K3159" i="1"/>
  <c r="A3160" i="1"/>
  <c r="X3159" i="1"/>
  <c r="J3141" i="1"/>
  <c r="T3139" i="1"/>
  <c r="S3140" i="1"/>
  <c r="F3142" i="1"/>
  <c r="AH3137" i="1"/>
  <c r="AC3143" i="1"/>
  <c r="AE3143" i="1" s="1"/>
  <c r="G3143" i="1"/>
  <c r="Y3158" i="1"/>
  <c r="C3159" i="1"/>
  <c r="AJ3159" i="1"/>
  <c r="Z3158" i="1"/>
  <c r="AA3158" i="1" s="1"/>
  <c r="I3159" i="1"/>
  <c r="H3159" i="1" s="1"/>
  <c r="P3143" i="1" l="1"/>
  <c r="R3141" i="1"/>
  <c r="AH3158" i="1"/>
  <c r="J3142" i="1"/>
  <c r="Q3142" i="1"/>
  <c r="AF3139" i="1"/>
  <c r="O3142" i="1"/>
  <c r="Z3159" i="1"/>
  <c r="AA3159" i="1" s="1"/>
  <c r="I3160" i="1"/>
  <c r="H3160" i="1" s="1"/>
  <c r="Y3159" i="1"/>
  <c r="C3160" i="1"/>
  <c r="AJ3160" i="1"/>
  <c r="K3160" i="1"/>
  <c r="X3160" i="1"/>
  <c r="A3161" i="1"/>
  <c r="M3145" i="1"/>
  <c r="N3145" i="1" s="1"/>
  <c r="L3146" i="1"/>
  <c r="F3143" i="1"/>
  <c r="T3140" i="1"/>
  <c r="S3141" i="1"/>
  <c r="AB3165" i="1"/>
  <c r="G3144" i="1"/>
  <c r="AC3144" i="1"/>
  <c r="AE3144" i="1" s="1"/>
  <c r="AF3140" i="1" l="1"/>
  <c r="J3143" i="1"/>
  <c r="Q3143" i="1"/>
  <c r="R3142" i="1"/>
  <c r="AH3159" i="1"/>
  <c r="P3144" i="1"/>
  <c r="O3143" i="1"/>
  <c r="F3144" i="1"/>
  <c r="M3146" i="1"/>
  <c r="N3146" i="1" s="1"/>
  <c r="L3147" i="1"/>
  <c r="K3161" i="1"/>
  <c r="A3162" i="1"/>
  <c r="X3161" i="1"/>
  <c r="T3141" i="1"/>
  <c r="S3142" i="1"/>
  <c r="AJ3161" i="1"/>
  <c r="Z3160" i="1"/>
  <c r="AA3160" i="1" s="1"/>
  <c r="I3161" i="1"/>
  <c r="H3161" i="1" s="1"/>
  <c r="Y3160" i="1"/>
  <c r="C3161" i="1"/>
  <c r="AB3166" i="1"/>
  <c r="G3145" i="1"/>
  <c r="AC3145" i="1"/>
  <c r="AE3145" i="1" s="1"/>
  <c r="P3145" i="1" l="1"/>
  <c r="Q3144" i="1"/>
  <c r="AH3160" i="1"/>
  <c r="AF3141" i="1"/>
  <c r="O3144" i="1"/>
  <c r="R3143" i="1"/>
  <c r="J3144" i="1"/>
  <c r="M3147" i="1"/>
  <c r="N3147" i="1" s="1"/>
  <c r="L3148" i="1"/>
  <c r="AB3167" i="1"/>
  <c r="Y3161" i="1"/>
  <c r="AJ3162" i="1"/>
  <c r="I3162" i="1"/>
  <c r="H3162" i="1" s="1"/>
  <c r="Z3161" i="1"/>
  <c r="AA3161" i="1" s="1"/>
  <c r="C3162" i="1"/>
  <c r="F3145" i="1"/>
  <c r="T3142" i="1"/>
  <c r="S3143" i="1"/>
  <c r="K3162" i="1"/>
  <c r="X3162" i="1"/>
  <c r="A3163" i="1"/>
  <c r="AC3146" i="1"/>
  <c r="AE3146" i="1" s="1"/>
  <c r="G3146" i="1"/>
  <c r="O3145" i="1" l="1"/>
  <c r="Q3145" i="1"/>
  <c r="AH3161" i="1"/>
  <c r="P3146" i="1"/>
  <c r="AF3142" i="1"/>
  <c r="R3144" i="1"/>
  <c r="J3145" i="1"/>
  <c r="C3163" i="1"/>
  <c r="Y3162" i="1"/>
  <c r="AJ3163" i="1"/>
  <c r="I3163" i="1"/>
  <c r="H3163" i="1" s="1"/>
  <c r="Z3162" i="1"/>
  <c r="AA3162" i="1" s="1"/>
  <c r="G3147" i="1"/>
  <c r="AC3147" i="1"/>
  <c r="AE3147" i="1" s="1"/>
  <c r="AB3168" i="1"/>
  <c r="M3148" i="1"/>
  <c r="N3148" i="1" s="1"/>
  <c r="L3149" i="1"/>
  <c r="F3146" i="1"/>
  <c r="K3163" i="1"/>
  <c r="X3163" i="1"/>
  <c r="A3164" i="1"/>
  <c r="T3143" i="1"/>
  <c r="S3144" i="1"/>
  <c r="P3147" i="1" l="1"/>
  <c r="J3146" i="1"/>
  <c r="Q3146" i="1"/>
  <c r="AH3162" i="1"/>
  <c r="AF3143" i="1"/>
  <c r="R3145" i="1"/>
  <c r="O3146" i="1"/>
  <c r="AB3169" i="1"/>
  <c r="X3164" i="1"/>
  <c r="A3165" i="1"/>
  <c r="K3164" i="1"/>
  <c r="G3148" i="1"/>
  <c r="AC3148" i="1"/>
  <c r="AE3148" i="1" s="1"/>
  <c r="F3147" i="1"/>
  <c r="Z3163" i="1"/>
  <c r="AA3163" i="1" s="1"/>
  <c r="I3164" i="1"/>
  <c r="H3164" i="1" s="1"/>
  <c r="Y3163" i="1"/>
  <c r="C3164" i="1"/>
  <c r="AJ3164" i="1"/>
  <c r="T3144" i="1"/>
  <c r="S3145" i="1"/>
  <c r="M3149" i="1"/>
  <c r="N3149" i="1" s="1"/>
  <c r="L3150" i="1"/>
  <c r="AF3144" i="1" l="1"/>
  <c r="Q3147" i="1"/>
  <c r="R3146" i="1"/>
  <c r="P3148" i="1"/>
  <c r="AH3163" i="1"/>
  <c r="O3147" i="1"/>
  <c r="J3147" i="1"/>
  <c r="K3165" i="1"/>
  <c r="X3165" i="1"/>
  <c r="A3166" i="1"/>
  <c r="F3148" i="1"/>
  <c r="Z3164" i="1"/>
  <c r="AA3164" i="1" s="1"/>
  <c r="C3165" i="1"/>
  <c r="AJ3165" i="1"/>
  <c r="Y3164" i="1"/>
  <c r="I3165" i="1"/>
  <c r="H3165" i="1" s="1"/>
  <c r="AB3170" i="1"/>
  <c r="G3149" i="1"/>
  <c r="AC3149" i="1"/>
  <c r="AE3149" i="1" s="1"/>
  <c r="M3150" i="1"/>
  <c r="N3150" i="1" s="1"/>
  <c r="L3151" i="1"/>
  <c r="T3145" i="1"/>
  <c r="S3146" i="1"/>
  <c r="P3149" i="1" l="1"/>
  <c r="AH3164" i="1"/>
  <c r="J3148" i="1"/>
  <c r="Q3148" i="1"/>
  <c r="R3147" i="1"/>
  <c r="AF3145" i="1"/>
  <c r="AB3171" i="1"/>
  <c r="O3148" i="1"/>
  <c r="C3166" i="1"/>
  <c r="Y3165" i="1"/>
  <c r="AJ3166" i="1"/>
  <c r="Z3165" i="1"/>
  <c r="AA3165" i="1" s="1"/>
  <c r="I3166" i="1"/>
  <c r="H3166" i="1" s="1"/>
  <c r="G3150" i="1"/>
  <c r="AC3150" i="1"/>
  <c r="AE3150" i="1" s="1"/>
  <c r="F3149" i="1"/>
  <c r="T3146" i="1"/>
  <c r="S3147" i="1"/>
  <c r="M3151" i="1"/>
  <c r="N3151" i="1" s="1"/>
  <c r="L3152" i="1"/>
  <c r="A3167" i="1"/>
  <c r="X3166" i="1"/>
  <c r="K3166" i="1"/>
  <c r="Q3149" i="1" l="1"/>
  <c r="R3148" i="1"/>
  <c r="J3149" i="1"/>
  <c r="AF3146" i="1"/>
  <c r="AH3165" i="1"/>
  <c r="P3150" i="1"/>
  <c r="O3149" i="1"/>
  <c r="G3151" i="1"/>
  <c r="AC3151" i="1"/>
  <c r="AE3151" i="1" s="1"/>
  <c r="C3167" i="1"/>
  <c r="Y3166" i="1"/>
  <c r="AJ3167" i="1"/>
  <c r="I3167" i="1"/>
  <c r="H3167" i="1" s="1"/>
  <c r="Z3166" i="1"/>
  <c r="AA3166" i="1" s="1"/>
  <c r="M3152" i="1"/>
  <c r="N3152" i="1" s="1"/>
  <c r="L3153" i="1"/>
  <c r="AB3172" i="1"/>
  <c r="X3167" i="1"/>
  <c r="K3167" i="1"/>
  <c r="A3168" i="1"/>
  <c r="T3147" i="1"/>
  <c r="S3148" i="1"/>
  <c r="F3150" i="1"/>
  <c r="J3150" i="1" l="1"/>
  <c r="R3149" i="1"/>
  <c r="AH3166" i="1"/>
  <c r="P3151" i="1"/>
  <c r="Q3150" i="1"/>
  <c r="AF3147" i="1"/>
  <c r="O3150" i="1"/>
  <c r="AB3173" i="1"/>
  <c r="T3148" i="1"/>
  <c r="S3149" i="1"/>
  <c r="Z3167" i="1"/>
  <c r="AA3167" i="1" s="1"/>
  <c r="I3168" i="1"/>
  <c r="H3168" i="1" s="1"/>
  <c r="Y3167" i="1"/>
  <c r="C3168" i="1"/>
  <c r="AJ3168" i="1"/>
  <c r="AC3152" i="1"/>
  <c r="AE3152" i="1" s="1"/>
  <c r="G3152" i="1"/>
  <c r="F3151" i="1"/>
  <c r="K3168" i="1"/>
  <c r="A3169" i="1"/>
  <c r="X3168" i="1"/>
  <c r="M3153" i="1"/>
  <c r="N3153" i="1" s="1"/>
  <c r="L3154" i="1"/>
  <c r="P3152" i="1" l="1"/>
  <c r="AH3167" i="1"/>
  <c r="R3150" i="1"/>
  <c r="AF3148" i="1"/>
  <c r="Q3151" i="1"/>
  <c r="J3151" i="1"/>
  <c r="O3151" i="1"/>
  <c r="M3154" i="1"/>
  <c r="N3154" i="1" s="1"/>
  <c r="L3155" i="1"/>
  <c r="F3152" i="1"/>
  <c r="T3149" i="1"/>
  <c r="S3150" i="1"/>
  <c r="C3169" i="1"/>
  <c r="Z3168" i="1"/>
  <c r="AJ3169" i="1"/>
  <c r="Y3168" i="1"/>
  <c r="I3169" i="1"/>
  <c r="H3169" i="1" s="1"/>
  <c r="AB3174" i="1"/>
  <c r="A3170" i="1"/>
  <c r="X3169" i="1"/>
  <c r="K3169" i="1"/>
  <c r="AC3153" i="1"/>
  <c r="AE3153" i="1" s="1"/>
  <c r="G3153" i="1"/>
  <c r="R3151" i="1" l="1"/>
  <c r="AF3149" i="1"/>
  <c r="J3152" i="1"/>
  <c r="Q3152" i="1"/>
  <c r="P3153" i="1"/>
  <c r="AB3175" i="1"/>
  <c r="T3150" i="1"/>
  <c r="S3151" i="1"/>
  <c r="M3155" i="1"/>
  <c r="N3155" i="1" s="1"/>
  <c r="L3156" i="1"/>
  <c r="F3153" i="1"/>
  <c r="AJ3170" i="1"/>
  <c r="Y3169" i="1"/>
  <c r="I3170" i="1"/>
  <c r="H3170" i="1" s="1"/>
  <c r="Z3169" i="1"/>
  <c r="AA3169" i="1" s="1"/>
  <c r="C3170" i="1"/>
  <c r="O3152" i="1"/>
  <c r="K3170" i="1"/>
  <c r="X3170" i="1"/>
  <c r="A3171" i="1"/>
  <c r="AC3154" i="1"/>
  <c r="AE3154" i="1" s="1"/>
  <c r="G3154" i="1"/>
  <c r="AH3169" i="1" l="1"/>
  <c r="Q3153" i="1"/>
  <c r="O3153" i="1"/>
  <c r="R3152" i="1"/>
  <c r="P3154" i="1"/>
  <c r="AF3150" i="1"/>
  <c r="C3171" i="1"/>
  <c r="Y3170" i="1"/>
  <c r="AJ3171" i="1"/>
  <c r="Z3170" i="1"/>
  <c r="AA3170" i="1" s="1"/>
  <c r="I3171" i="1"/>
  <c r="H3171" i="1" s="1"/>
  <c r="M3156" i="1"/>
  <c r="N3156" i="1" s="1"/>
  <c r="L3157" i="1"/>
  <c r="T3151" i="1"/>
  <c r="S3152" i="1"/>
  <c r="J3153" i="1"/>
  <c r="F3154" i="1"/>
  <c r="K3171" i="1"/>
  <c r="A3172" i="1"/>
  <c r="X3171" i="1"/>
  <c r="AC3155" i="1"/>
  <c r="AE3155" i="1" s="1"/>
  <c r="G3155" i="1"/>
  <c r="AB3176" i="1"/>
  <c r="AH3170" i="1" l="1"/>
  <c r="P3155" i="1"/>
  <c r="AF3151" i="1"/>
  <c r="R3153" i="1"/>
  <c r="O3154" i="1"/>
  <c r="Q3154" i="1"/>
  <c r="J3154" i="1"/>
  <c r="C3172" i="1"/>
  <c r="Y3171" i="1"/>
  <c r="AJ3172" i="1"/>
  <c r="Z3171" i="1"/>
  <c r="AA3171" i="1" s="1"/>
  <c r="I3172" i="1"/>
  <c r="H3172" i="1" s="1"/>
  <c r="F3155" i="1"/>
  <c r="K3172" i="1"/>
  <c r="X3172" i="1"/>
  <c r="A3173" i="1"/>
  <c r="T3152" i="1"/>
  <c r="S3153" i="1"/>
  <c r="AC3156" i="1"/>
  <c r="AE3156" i="1" s="1"/>
  <c r="G3156" i="1"/>
  <c r="AB3177" i="1"/>
  <c r="M3157" i="1"/>
  <c r="N3157" i="1" s="1"/>
  <c r="L3158" i="1"/>
  <c r="AH3171" i="1" l="1"/>
  <c r="AF3152" i="1"/>
  <c r="R3154" i="1"/>
  <c r="Q3155" i="1"/>
  <c r="P3156" i="1"/>
  <c r="J3155" i="1"/>
  <c r="O3155" i="1"/>
  <c r="AC3157" i="1"/>
  <c r="AE3157" i="1" s="1"/>
  <c r="G3157" i="1"/>
  <c r="AB3178" i="1"/>
  <c r="F3156" i="1"/>
  <c r="K3173" i="1"/>
  <c r="A3174" i="1"/>
  <c r="X3173" i="1"/>
  <c r="Y3172" i="1"/>
  <c r="I3173" i="1"/>
  <c r="H3173" i="1" s="1"/>
  <c r="Z3172" i="1"/>
  <c r="AA3172" i="1" s="1"/>
  <c r="C3173" i="1"/>
  <c r="AJ3173" i="1"/>
  <c r="M3158" i="1"/>
  <c r="N3158" i="1" s="1"/>
  <c r="L3159" i="1"/>
  <c r="T3153" i="1"/>
  <c r="S3154" i="1"/>
  <c r="AH3172" i="1" l="1"/>
  <c r="P3157" i="1"/>
  <c r="Q3156" i="1"/>
  <c r="O3156" i="1"/>
  <c r="R3155" i="1"/>
  <c r="AF3153" i="1"/>
  <c r="M3159" i="1"/>
  <c r="N3159" i="1" s="1"/>
  <c r="L3160" i="1"/>
  <c r="AB3179" i="1"/>
  <c r="T3154" i="1"/>
  <c r="S3155" i="1"/>
  <c r="Y3173" i="1"/>
  <c r="C3174" i="1"/>
  <c r="Z3173" i="1"/>
  <c r="AA3173" i="1" s="1"/>
  <c r="AJ3174" i="1"/>
  <c r="I3174" i="1"/>
  <c r="H3174" i="1" s="1"/>
  <c r="J3156" i="1"/>
  <c r="F3157" i="1"/>
  <c r="AC3158" i="1"/>
  <c r="AE3158" i="1" s="1"/>
  <c r="G3158" i="1"/>
  <c r="K3174" i="1"/>
  <c r="A3175" i="1"/>
  <c r="X3174" i="1"/>
  <c r="AH3173" i="1" l="1"/>
  <c r="O3157" i="1"/>
  <c r="R3156" i="1"/>
  <c r="Q3157" i="1"/>
  <c r="AF3154" i="1"/>
  <c r="P3158" i="1"/>
  <c r="J3157" i="1"/>
  <c r="K3175" i="1"/>
  <c r="A3176" i="1"/>
  <c r="X3175" i="1"/>
  <c r="T3155" i="1"/>
  <c r="S3156" i="1"/>
  <c r="AB3180" i="1"/>
  <c r="M3160" i="1"/>
  <c r="N3160" i="1" s="1"/>
  <c r="L3161" i="1"/>
  <c r="F3158" i="1"/>
  <c r="AJ3175" i="1"/>
  <c r="Y3174" i="1"/>
  <c r="I3175" i="1"/>
  <c r="H3175" i="1" s="1"/>
  <c r="Z3174" i="1"/>
  <c r="AA3174" i="1" s="1"/>
  <c r="C3175" i="1"/>
  <c r="AC3159" i="1"/>
  <c r="AE3159" i="1" s="1"/>
  <c r="G3159" i="1"/>
  <c r="AH3174" i="1" l="1"/>
  <c r="O3158" i="1"/>
  <c r="Q3158" i="1"/>
  <c r="AF3155" i="1"/>
  <c r="P3159" i="1"/>
  <c r="R3157" i="1"/>
  <c r="J3158" i="1"/>
  <c r="AB3181" i="1"/>
  <c r="F3159" i="1"/>
  <c r="I3176" i="1"/>
  <c r="H3176" i="1" s="1"/>
  <c r="Z3175" i="1"/>
  <c r="AA3175" i="1" s="1"/>
  <c r="C3176" i="1"/>
  <c r="Y3175" i="1"/>
  <c r="AJ3176" i="1"/>
  <c r="AC3160" i="1"/>
  <c r="AE3160" i="1" s="1"/>
  <c r="G3160" i="1"/>
  <c r="T3156" i="1"/>
  <c r="S3157" i="1"/>
  <c r="K3176" i="1"/>
  <c r="A3177" i="1"/>
  <c r="X3176" i="1"/>
  <c r="M3161" i="1"/>
  <c r="N3161" i="1" s="1"/>
  <c r="L3162" i="1"/>
  <c r="AH3175" i="1" l="1"/>
  <c r="P3160" i="1"/>
  <c r="Q3159" i="1"/>
  <c r="AF3156" i="1"/>
  <c r="O3159" i="1"/>
  <c r="R3158" i="1"/>
  <c r="T3157" i="1"/>
  <c r="S3158" i="1"/>
  <c r="J3159" i="1"/>
  <c r="Y3176" i="1"/>
  <c r="C3177" i="1"/>
  <c r="AJ3177" i="1"/>
  <c r="Z3176" i="1"/>
  <c r="AA3176" i="1" s="1"/>
  <c r="I3177" i="1"/>
  <c r="H3177" i="1" s="1"/>
  <c r="AC3161" i="1"/>
  <c r="AE3161" i="1" s="1"/>
  <c r="G3161" i="1"/>
  <c r="M3162" i="1"/>
  <c r="N3162" i="1" s="1"/>
  <c r="L3163" i="1"/>
  <c r="A3178" i="1"/>
  <c r="X3177" i="1"/>
  <c r="K3177" i="1"/>
  <c r="F3160" i="1"/>
  <c r="AB3182" i="1"/>
  <c r="AH3176" i="1" l="1"/>
  <c r="R3159" i="1"/>
  <c r="Q3160" i="1"/>
  <c r="AF3157" i="1"/>
  <c r="O3160" i="1"/>
  <c r="P3161" i="1"/>
  <c r="M3163" i="1"/>
  <c r="N3163" i="1" s="1"/>
  <c r="L3164" i="1"/>
  <c r="F3161" i="1"/>
  <c r="X3178" i="1"/>
  <c r="K3178" i="1"/>
  <c r="A3179" i="1"/>
  <c r="J3160" i="1"/>
  <c r="AB3183" i="1"/>
  <c r="I3178" i="1"/>
  <c r="H3178" i="1" s="1"/>
  <c r="Y3177" i="1"/>
  <c r="Z3177" i="1"/>
  <c r="AA3177" i="1" s="1"/>
  <c r="C3178" i="1"/>
  <c r="AJ3178" i="1"/>
  <c r="T3158" i="1"/>
  <c r="S3159" i="1"/>
  <c r="AC3162" i="1"/>
  <c r="AE3162" i="1" s="1"/>
  <c r="G3162" i="1"/>
  <c r="AH3177" i="1" l="1"/>
  <c r="R3160" i="1"/>
  <c r="AF3158" i="1"/>
  <c r="J3161" i="1"/>
  <c r="Q3161" i="1"/>
  <c r="P3162" i="1"/>
  <c r="F3162" i="1"/>
  <c r="M3164" i="1"/>
  <c r="N3164" i="1" s="1"/>
  <c r="L3165" i="1"/>
  <c r="Z3178" i="1"/>
  <c r="AA3178" i="1" s="1"/>
  <c r="AJ3179" i="1"/>
  <c r="I3179" i="1"/>
  <c r="H3179" i="1" s="1"/>
  <c r="Y3178" i="1"/>
  <c r="C3179" i="1"/>
  <c r="K3179" i="1"/>
  <c r="A3180" i="1"/>
  <c r="X3179" i="1"/>
  <c r="O3161" i="1"/>
  <c r="T3159" i="1"/>
  <c r="S3160" i="1"/>
  <c r="AB3184" i="1"/>
  <c r="AC3163" i="1"/>
  <c r="AE3163" i="1" s="1"/>
  <c r="G3163" i="1"/>
  <c r="AH3178" i="1" l="1"/>
  <c r="R3161" i="1"/>
  <c r="Q3162" i="1"/>
  <c r="O3162" i="1"/>
  <c r="P3163" i="1"/>
  <c r="AF3159" i="1"/>
  <c r="J3162" i="1"/>
  <c r="K3180" i="1"/>
  <c r="A3181" i="1"/>
  <c r="X3180" i="1"/>
  <c r="M3165" i="1"/>
  <c r="N3165" i="1" s="1"/>
  <c r="L3166" i="1"/>
  <c r="F3163" i="1"/>
  <c r="AB3185" i="1"/>
  <c r="T3160" i="1"/>
  <c r="S3161" i="1"/>
  <c r="I3180" i="1"/>
  <c r="H3180" i="1" s="1"/>
  <c r="Y3179" i="1"/>
  <c r="C3180" i="1"/>
  <c r="Z3179" i="1"/>
  <c r="AA3179" i="1" s="1"/>
  <c r="AJ3180" i="1"/>
  <c r="AC3164" i="1"/>
  <c r="AE3164" i="1" s="1"/>
  <c r="G3164" i="1"/>
  <c r="AH3179" i="1" l="1"/>
  <c r="P3164" i="1"/>
  <c r="R3162" i="1"/>
  <c r="J3163" i="1"/>
  <c r="Q3163" i="1"/>
  <c r="AF3160" i="1"/>
  <c r="Y3180" i="1"/>
  <c r="I3181" i="1"/>
  <c r="H3181" i="1" s="1"/>
  <c r="Z3180" i="1"/>
  <c r="AA3180" i="1" s="1"/>
  <c r="C3181" i="1"/>
  <c r="AJ3181" i="1"/>
  <c r="AC3165" i="1"/>
  <c r="AE3165" i="1" s="1"/>
  <c r="G3165" i="1"/>
  <c r="X3181" i="1"/>
  <c r="K3181" i="1"/>
  <c r="A3182" i="1"/>
  <c r="F3164" i="1"/>
  <c r="AB3186" i="1"/>
  <c r="T3161" i="1"/>
  <c r="S3162" i="1"/>
  <c r="O3163" i="1"/>
  <c r="M3166" i="1"/>
  <c r="N3166" i="1" s="1"/>
  <c r="L3167" i="1"/>
  <c r="AH3180" i="1" l="1"/>
  <c r="Q3164" i="1"/>
  <c r="AF3161" i="1"/>
  <c r="O3164" i="1"/>
  <c r="R3163" i="1"/>
  <c r="P3165" i="1"/>
  <c r="J3164" i="1"/>
  <c r="X3182" i="1"/>
  <c r="K3182" i="1"/>
  <c r="A3183" i="1"/>
  <c r="AC3166" i="1"/>
  <c r="AE3166" i="1" s="1"/>
  <c r="G3166" i="1"/>
  <c r="Z3181" i="1"/>
  <c r="AA3181" i="1" s="1"/>
  <c r="C3182" i="1"/>
  <c r="AJ3182" i="1"/>
  <c r="Y3181" i="1"/>
  <c r="I3182" i="1"/>
  <c r="H3182" i="1" s="1"/>
  <c r="T3162" i="1"/>
  <c r="S3163" i="1"/>
  <c r="F3165" i="1"/>
  <c r="M3167" i="1"/>
  <c r="N3167" i="1" s="1"/>
  <c r="L3168" i="1"/>
  <c r="AB3187" i="1"/>
  <c r="AH3181" i="1" l="1"/>
  <c r="R3164" i="1"/>
  <c r="P3166" i="1"/>
  <c r="Q3165" i="1"/>
  <c r="O3165" i="1"/>
  <c r="AF3162" i="1"/>
  <c r="J3165" i="1"/>
  <c r="AB3188" i="1"/>
  <c r="T3163" i="1"/>
  <c r="S3164" i="1"/>
  <c r="C3183" i="1"/>
  <c r="AJ3183" i="1"/>
  <c r="Y3182" i="1"/>
  <c r="I3183" i="1"/>
  <c r="H3183" i="1" s="1"/>
  <c r="Z3182" i="1"/>
  <c r="AA3182" i="1" s="1"/>
  <c r="AC3167" i="1"/>
  <c r="AE3167" i="1" s="1"/>
  <c r="G3167" i="1"/>
  <c r="M3168" i="1"/>
  <c r="N3168" i="1" s="1"/>
  <c r="L3169" i="1"/>
  <c r="F3166" i="1"/>
  <c r="X3183" i="1"/>
  <c r="K3183" i="1"/>
  <c r="A3184" i="1"/>
  <c r="AH3182" i="1" l="1"/>
  <c r="R3165" i="1"/>
  <c r="Q3166" i="1"/>
  <c r="J3166" i="1"/>
  <c r="P3167" i="1"/>
  <c r="AF3163" i="1"/>
  <c r="AB3189" i="1"/>
  <c r="Y3183" i="1"/>
  <c r="AJ3184" i="1"/>
  <c r="I3184" i="1"/>
  <c r="H3184" i="1" s="1"/>
  <c r="Z3183" i="1"/>
  <c r="AA3183" i="1" s="1"/>
  <c r="C3184" i="1"/>
  <c r="O3166" i="1"/>
  <c r="F3167" i="1"/>
  <c r="AC3168" i="1"/>
  <c r="AE3168" i="1" s="1"/>
  <c r="G3168" i="1"/>
  <c r="M3169" i="1"/>
  <c r="N3169" i="1" s="1"/>
  <c r="L3170" i="1"/>
  <c r="T3164" i="1"/>
  <c r="S3165" i="1"/>
  <c r="K3184" i="1"/>
  <c r="A3185" i="1"/>
  <c r="X3184" i="1"/>
  <c r="AH3183" i="1" l="1"/>
  <c r="P3168" i="1"/>
  <c r="O3167" i="1"/>
  <c r="Q3167" i="1"/>
  <c r="AF3164" i="1"/>
  <c r="R3166" i="1"/>
  <c r="J3167" i="1"/>
  <c r="G3169" i="1"/>
  <c r="AC3169" i="1"/>
  <c r="AE3169" i="1" s="1"/>
  <c r="AB3190" i="1"/>
  <c r="T3165" i="1"/>
  <c r="S3166" i="1"/>
  <c r="Y3184" i="1"/>
  <c r="Z3184" i="1"/>
  <c r="AA3184" i="1" s="1"/>
  <c r="C3185" i="1"/>
  <c r="AJ3185" i="1"/>
  <c r="I3185" i="1"/>
  <c r="H3185" i="1" s="1"/>
  <c r="K3185" i="1"/>
  <c r="A3186" i="1"/>
  <c r="X3185" i="1"/>
  <c r="M3170" i="1"/>
  <c r="N3170" i="1" s="1"/>
  <c r="L3171" i="1"/>
  <c r="F3168" i="1"/>
  <c r="J3168" i="1" l="1"/>
  <c r="AH3184" i="1"/>
  <c r="Q3168" i="1"/>
  <c r="AF3165" i="1"/>
  <c r="R3167" i="1"/>
  <c r="O3168" i="1"/>
  <c r="AJ3186" i="1"/>
  <c r="I3186" i="1"/>
  <c r="H3186" i="1" s="1"/>
  <c r="Y3185" i="1"/>
  <c r="Z3185" i="1"/>
  <c r="AA3185" i="1" s="1"/>
  <c r="C3186" i="1"/>
  <c r="AB3191" i="1"/>
  <c r="K3186" i="1"/>
  <c r="X3186" i="1"/>
  <c r="A3187" i="1"/>
  <c r="T3166" i="1"/>
  <c r="S3167" i="1"/>
  <c r="AC3170" i="1"/>
  <c r="AE3170" i="1" s="1"/>
  <c r="G3170" i="1"/>
  <c r="M3171" i="1"/>
  <c r="N3171" i="1" s="1"/>
  <c r="L3172" i="1"/>
  <c r="F3169" i="1"/>
  <c r="O3169" i="1" l="1"/>
  <c r="AH3185" i="1"/>
  <c r="R3168" i="1"/>
  <c r="AF3166" i="1"/>
  <c r="P3169" i="1"/>
  <c r="J3169" i="1"/>
  <c r="F3170" i="1"/>
  <c r="AC3171" i="1"/>
  <c r="AE3171" i="1" s="1"/>
  <c r="G3171" i="1"/>
  <c r="T3167" i="1"/>
  <c r="S3168" i="1"/>
  <c r="K3187" i="1"/>
  <c r="A3188" i="1"/>
  <c r="X3187" i="1"/>
  <c r="M3172" i="1"/>
  <c r="N3172" i="1" s="1"/>
  <c r="L3173" i="1"/>
  <c r="Y3186" i="1"/>
  <c r="Z3186" i="1"/>
  <c r="AA3186" i="1" s="1"/>
  <c r="C3187" i="1"/>
  <c r="AJ3187" i="1"/>
  <c r="I3187" i="1"/>
  <c r="H3187" i="1" s="1"/>
  <c r="AB3192" i="1"/>
  <c r="Q3169" i="1" l="1"/>
  <c r="AH3186" i="1"/>
  <c r="J3170" i="1"/>
  <c r="AF3167" i="1"/>
  <c r="P3170" i="1"/>
  <c r="O3170" i="1"/>
  <c r="C3188" i="1"/>
  <c r="AJ3188" i="1"/>
  <c r="Y3187" i="1"/>
  <c r="I3188" i="1"/>
  <c r="H3188" i="1" s="1"/>
  <c r="Z3187" i="1"/>
  <c r="AA3187" i="1" s="1"/>
  <c r="G3172" i="1"/>
  <c r="AC3172" i="1"/>
  <c r="AE3172" i="1" s="1"/>
  <c r="R3169" i="1"/>
  <c r="A3189" i="1"/>
  <c r="X3188" i="1"/>
  <c r="K3188" i="1"/>
  <c r="T3168" i="1"/>
  <c r="S3169" i="1"/>
  <c r="F3171" i="1"/>
  <c r="AB3193" i="1"/>
  <c r="M3173" i="1"/>
  <c r="N3173" i="1" s="1"/>
  <c r="L3174" i="1"/>
  <c r="AH3187" i="1" l="1"/>
  <c r="J3171" i="1"/>
  <c r="P3171" i="1"/>
  <c r="Q3170" i="1"/>
  <c r="R3170" i="1" s="1"/>
  <c r="O3171" i="1"/>
  <c r="AB3194" i="1"/>
  <c r="T3169" i="1"/>
  <c r="S3170" i="1"/>
  <c r="Y3188" i="1"/>
  <c r="I3189" i="1"/>
  <c r="H3189" i="1" s="1"/>
  <c r="Z3188" i="1"/>
  <c r="AA3188" i="1" s="1"/>
  <c r="C3189" i="1"/>
  <c r="AJ3189" i="1"/>
  <c r="F3172" i="1"/>
  <c r="G3173" i="1"/>
  <c r="AC3173" i="1"/>
  <c r="AE3173" i="1" s="1"/>
  <c r="M3174" i="1"/>
  <c r="N3174" i="1" s="1"/>
  <c r="L3175" i="1"/>
  <c r="AF3168" i="1"/>
  <c r="AA3168" i="1"/>
  <c r="X3189" i="1"/>
  <c r="K3189" i="1"/>
  <c r="A3190" i="1"/>
  <c r="P3172" i="1" l="1"/>
  <c r="AH3188" i="1"/>
  <c r="J3172" i="1"/>
  <c r="Q3171" i="1"/>
  <c r="AF3169" i="1"/>
  <c r="O3172" i="1"/>
  <c r="M3175" i="1"/>
  <c r="N3175" i="1" s="1"/>
  <c r="L3176" i="1"/>
  <c r="G3174" i="1"/>
  <c r="AC3174" i="1"/>
  <c r="AE3174" i="1" s="1"/>
  <c r="T3170" i="1"/>
  <c r="S3171" i="1"/>
  <c r="F3173" i="1"/>
  <c r="AB3195" i="1"/>
  <c r="C3190" i="1"/>
  <c r="Y3189" i="1"/>
  <c r="AJ3190" i="1"/>
  <c r="Z3189" i="1"/>
  <c r="AA3189" i="1" s="1"/>
  <c r="I3190" i="1"/>
  <c r="H3190" i="1" s="1"/>
  <c r="X3190" i="1"/>
  <c r="K3190" i="1"/>
  <c r="A3191" i="1"/>
  <c r="AH3168" i="1"/>
  <c r="O3173" i="1" l="1"/>
  <c r="AF3170" i="1"/>
  <c r="Q3172" i="1"/>
  <c r="R3171" i="1"/>
  <c r="AH3189" i="1"/>
  <c r="P3173" i="1"/>
  <c r="J3173" i="1"/>
  <c r="G3175" i="1"/>
  <c r="AC3175" i="1"/>
  <c r="AE3175" i="1" s="1"/>
  <c r="T3171" i="1"/>
  <c r="S3172" i="1"/>
  <c r="K3191" i="1"/>
  <c r="X3191" i="1"/>
  <c r="A3192" i="1"/>
  <c r="M3176" i="1"/>
  <c r="N3176" i="1" s="1"/>
  <c r="L3177" i="1"/>
  <c r="Z3190" i="1"/>
  <c r="AA3190" i="1" s="1"/>
  <c r="AJ3191" i="1"/>
  <c r="I3191" i="1"/>
  <c r="H3191" i="1" s="1"/>
  <c r="Y3190" i="1"/>
  <c r="C3191" i="1"/>
  <c r="AB3196" i="1"/>
  <c r="F3174" i="1"/>
  <c r="Q3173" i="1" l="1"/>
  <c r="R3173" i="1" s="1"/>
  <c r="P3174" i="1"/>
  <c r="AF3171" i="1"/>
  <c r="AH3190" i="1"/>
  <c r="O3174" i="1"/>
  <c r="R3172" i="1"/>
  <c r="J3174" i="1"/>
  <c r="Y3191" i="1"/>
  <c r="I3192" i="1"/>
  <c r="H3192" i="1" s="1"/>
  <c r="Z3191" i="1"/>
  <c r="AA3191" i="1" s="1"/>
  <c r="C3192" i="1"/>
  <c r="AJ3192" i="1"/>
  <c r="AC3176" i="1"/>
  <c r="AE3176" i="1" s="1"/>
  <c r="G3176" i="1"/>
  <c r="T3172" i="1"/>
  <c r="S3173" i="1"/>
  <c r="F3175" i="1"/>
  <c r="X3192" i="1"/>
  <c r="K3192" i="1"/>
  <c r="A3193" i="1"/>
  <c r="AB3197" i="1"/>
  <c r="M3177" i="1"/>
  <c r="N3177" i="1" s="1"/>
  <c r="L3178" i="1"/>
  <c r="J3175" i="1" l="1"/>
  <c r="AF3172" i="1"/>
  <c r="P3175" i="1"/>
  <c r="AH3191" i="1"/>
  <c r="Q3174" i="1"/>
  <c r="R3174" i="1" s="1"/>
  <c r="O3175" i="1"/>
  <c r="T3173" i="1"/>
  <c r="S3174" i="1"/>
  <c r="F3176" i="1"/>
  <c r="K3193" i="1"/>
  <c r="X3193" i="1"/>
  <c r="A3194" i="1"/>
  <c r="G3177" i="1"/>
  <c r="AC3177" i="1"/>
  <c r="AE3177" i="1" s="1"/>
  <c r="M3178" i="1"/>
  <c r="N3178" i="1" s="1"/>
  <c r="L3179" i="1"/>
  <c r="AB3198" i="1"/>
  <c r="C3193" i="1"/>
  <c r="Y3192" i="1"/>
  <c r="AJ3193" i="1"/>
  <c r="Z3192" i="1"/>
  <c r="AA3192" i="1" s="1"/>
  <c r="I3193" i="1"/>
  <c r="H3193" i="1" s="1"/>
  <c r="AH3192" i="1" l="1"/>
  <c r="P3176" i="1"/>
  <c r="AF3173" i="1"/>
  <c r="Q3175" i="1"/>
  <c r="J3176" i="1"/>
  <c r="O3176" i="1"/>
  <c r="I3194" i="1"/>
  <c r="H3194" i="1" s="1"/>
  <c r="Y3193" i="1"/>
  <c r="C3194" i="1"/>
  <c r="Z3193" i="1"/>
  <c r="AA3193" i="1" s="1"/>
  <c r="AJ3194" i="1"/>
  <c r="G3178" i="1"/>
  <c r="AC3178" i="1"/>
  <c r="AE3178" i="1" s="1"/>
  <c r="T3174" i="1"/>
  <c r="S3175" i="1"/>
  <c r="AB3199" i="1"/>
  <c r="M3179" i="1"/>
  <c r="N3179" i="1" s="1"/>
  <c r="L3180" i="1"/>
  <c r="F3177" i="1"/>
  <c r="A3195" i="1"/>
  <c r="X3194" i="1"/>
  <c r="K3194" i="1"/>
  <c r="Q3176" i="1" l="1"/>
  <c r="R3176" i="1" s="1"/>
  <c r="P3177" i="1"/>
  <c r="AF3174" i="1"/>
  <c r="O3177" i="1"/>
  <c r="AH3193" i="1"/>
  <c r="R3175" i="1"/>
  <c r="A3196" i="1"/>
  <c r="X3195" i="1"/>
  <c r="K3195" i="1"/>
  <c r="M3180" i="1"/>
  <c r="N3180" i="1" s="1"/>
  <c r="L3181" i="1"/>
  <c r="T3175" i="1"/>
  <c r="S3176" i="1"/>
  <c r="J3177" i="1"/>
  <c r="AB3200" i="1"/>
  <c r="AC3179" i="1"/>
  <c r="AE3179" i="1" s="1"/>
  <c r="G3179" i="1"/>
  <c r="F3178" i="1"/>
  <c r="Z3194" i="1"/>
  <c r="AA3194" i="1" s="1"/>
  <c r="C3195" i="1"/>
  <c r="AJ3195" i="1"/>
  <c r="Y3194" i="1"/>
  <c r="I3195" i="1"/>
  <c r="H3195" i="1" s="1"/>
  <c r="P3178" i="1" l="1"/>
  <c r="O3178" i="1"/>
  <c r="AF3175" i="1"/>
  <c r="Q3177" i="1"/>
  <c r="AH3194" i="1"/>
  <c r="M3181" i="1"/>
  <c r="N3181" i="1" s="1"/>
  <c r="L3182" i="1"/>
  <c r="AB3201" i="1"/>
  <c r="F3179" i="1"/>
  <c r="J3178" i="1"/>
  <c r="Y3195" i="1"/>
  <c r="C3196" i="1"/>
  <c r="Z3195" i="1"/>
  <c r="AA3195" i="1" s="1"/>
  <c r="AJ3196" i="1"/>
  <c r="I3196" i="1"/>
  <c r="H3196" i="1" s="1"/>
  <c r="T3176" i="1"/>
  <c r="S3177" i="1"/>
  <c r="G3180" i="1"/>
  <c r="AC3180" i="1"/>
  <c r="AE3180" i="1" s="1"/>
  <c r="X3196" i="1"/>
  <c r="K3196" i="1"/>
  <c r="A3197" i="1"/>
  <c r="AF3176" i="1" l="1"/>
  <c r="Q3178" i="1"/>
  <c r="AH3195" i="1"/>
  <c r="R3177" i="1"/>
  <c r="R3178" i="1"/>
  <c r="P3179" i="1"/>
  <c r="O3179" i="1"/>
  <c r="J3179" i="1"/>
  <c r="X3197" i="1"/>
  <c r="A3198" i="1"/>
  <c r="K3197" i="1"/>
  <c r="F3180" i="1"/>
  <c r="M3182" i="1"/>
  <c r="N3182" i="1" s="1"/>
  <c r="L3183" i="1"/>
  <c r="G3181" i="1"/>
  <c r="AC3181" i="1"/>
  <c r="AE3181" i="1" s="1"/>
  <c r="T3177" i="1"/>
  <c r="S3178" i="1"/>
  <c r="I3197" i="1"/>
  <c r="H3197" i="1" s="1"/>
  <c r="Y3196" i="1"/>
  <c r="C3197" i="1"/>
  <c r="Z3196" i="1"/>
  <c r="AA3196" i="1" s="1"/>
  <c r="AJ3197" i="1"/>
  <c r="AB3202" i="1"/>
  <c r="AH3196" i="1" l="1"/>
  <c r="Q3179" i="1"/>
  <c r="AF3177" i="1"/>
  <c r="P3180" i="1"/>
  <c r="J3180" i="1"/>
  <c r="O3180" i="1"/>
  <c r="G3182" i="1"/>
  <c r="AC3182" i="1"/>
  <c r="AE3182" i="1" s="1"/>
  <c r="F3181" i="1"/>
  <c r="T3178" i="1"/>
  <c r="S3179" i="1"/>
  <c r="M3183" i="1"/>
  <c r="N3183" i="1" s="1"/>
  <c r="L3184" i="1"/>
  <c r="K3198" i="1"/>
  <c r="X3198" i="1"/>
  <c r="A3199" i="1"/>
  <c r="AB3203" i="1"/>
  <c r="C3198" i="1"/>
  <c r="AJ3198" i="1"/>
  <c r="Y3197" i="1"/>
  <c r="I3198" i="1"/>
  <c r="H3198" i="1" s="1"/>
  <c r="Z3197" i="1"/>
  <c r="AA3197" i="1" s="1"/>
  <c r="Q3180" i="1" l="1"/>
  <c r="R3180" i="1" s="1"/>
  <c r="O3181" i="1"/>
  <c r="AH3197" i="1"/>
  <c r="R3179" i="1"/>
  <c r="P3181" i="1"/>
  <c r="AF3178" i="1"/>
  <c r="J3181" i="1"/>
  <c r="AC3183" i="1"/>
  <c r="AE3183" i="1" s="1"/>
  <c r="G3183" i="1"/>
  <c r="C3199" i="1"/>
  <c r="Y3198" i="1"/>
  <c r="AJ3199" i="1"/>
  <c r="Z3198" i="1"/>
  <c r="AA3198" i="1" s="1"/>
  <c r="I3199" i="1"/>
  <c r="H3199" i="1" s="1"/>
  <c r="T3179" i="1"/>
  <c r="S3180" i="1"/>
  <c r="AB3204" i="1"/>
  <c r="F3182" i="1"/>
  <c r="A3200" i="1"/>
  <c r="X3199" i="1"/>
  <c r="K3199" i="1"/>
  <c r="M3184" i="1"/>
  <c r="N3184" i="1" s="1"/>
  <c r="L3185" i="1"/>
  <c r="AF3179" i="1" l="1"/>
  <c r="AH3198" i="1"/>
  <c r="P3182" i="1"/>
  <c r="Q3181" i="1"/>
  <c r="R3181" i="1" s="1"/>
  <c r="J3182" i="1"/>
  <c r="O3182" i="1"/>
  <c r="AB3205" i="1"/>
  <c r="F3183" i="1"/>
  <c r="G3184" i="1"/>
  <c r="AC3184" i="1"/>
  <c r="AE3184" i="1" s="1"/>
  <c r="C3200" i="1"/>
  <c r="Y3199" i="1"/>
  <c r="AJ3200" i="1"/>
  <c r="Z3199" i="1"/>
  <c r="AA3199" i="1" s="1"/>
  <c r="I3200" i="1"/>
  <c r="H3200" i="1" s="1"/>
  <c r="T3180" i="1"/>
  <c r="S3181" i="1"/>
  <c r="M3185" i="1"/>
  <c r="N3185" i="1" s="1"/>
  <c r="L3186" i="1"/>
  <c r="X3200" i="1"/>
  <c r="K3200" i="1"/>
  <c r="A3201" i="1"/>
  <c r="AH3199" i="1" l="1"/>
  <c r="P3183" i="1"/>
  <c r="O3183" i="1"/>
  <c r="Q3182" i="1"/>
  <c r="AF3180" i="1"/>
  <c r="J3183" i="1"/>
  <c r="Y3200" i="1"/>
  <c r="I3201" i="1"/>
  <c r="H3201" i="1" s="1"/>
  <c r="C3201" i="1"/>
  <c r="Z3200" i="1"/>
  <c r="AJ3201" i="1"/>
  <c r="AC3185" i="1"/>
  <c r="AE3185" i="1" s="1"/>
  <c r="G3185" i="1"/>
  <c r="T3181" i="1"/>
  <c r="S3182" i="1"/>
  <c r="AB3206" i="1"/>
  <c r="A3202" i="1"/>
  <c r="X3201" i="1"/>
  <c r="K3201" i="1"/>
  <c r="M3186" i="1"/>
  <c r="N3186" i="1" s="1"/>
  <c r="L3187" i="1"/>
  <c r="F3184" i="1"/>
  <c r="Q3183" i="1" l="1"/>
  <c r="R3183" i="1" s="1"/>
  <c r="AF3181" i="1"/>
  <c r="R3182" i="1"/>
  <c r="J3184" i="1"/>
  <c r="P3184" i="1"/>
  <c r="O3184" i="1"/>
  <c r="AC3186" i="1"/>
  <c r="AE3186" i="1" s="1"/>
  <c r="G3186" i="1"/>
  <c r="F3185" i="1"/>
  <c r="M3187" i="1"/>
  <c r="N3187" i="1" s="1"/>
  <c r="L3188" i="1"/>
  <c r="Y3201" i="1"/>
  <c r="C3202" i="1"/>
  <c r="AJ3202" i="1"/>
  <c r="Z3201" i="1"/>
  <c r="AA3201" i="1" s="1"/>
  <c r="I3202" i="1"/>
  <c r="H3202" i="1" s="1"/>
  <c r="T3182" i="1"/>
  <c r="S3183" i="1"/>
  <c r="K3202" i="1"/>
  <c r="X3202" i="1"/>
  <c r="A3203" i="1"/>
  <c r="AB3207" i="1"/>
  <c r="AH3201" i="1" l="1"/>
  <c r="O3185" i="1"/>
  <c r="P3185" i="1"/>
  <c r="Q3184" i="1"/>
  <c r="AF3182" i="1"/>
  <c r="K3203" i="1"/>
  <c r="A3204" i="1"/>
  <c r="X3203" i="1"/>
  <c r="T3183" i="1"/>
  <c r="S3184" i="1"/>
  <c r="Z3202" i="1"/>
  <c r="AA3202" i="1" s="1"/>
  <c r="AJ3203" i="1"/>
  <c r="I3203" i="1"/>
  <c r="H3203" i="1" s="1"/>
  <c r="Y3202" i="1"/>
  <c r="C3203" i="1"/>
  <c r="F3186" i="1"/>
  <c r="G3187" i="1"/>
  <c r="AC3187" i="1"/>
  <c r="AE3187" i="1" s="1"/>
  <c r="J3185" i="1"/>
  <c r="AB3208" i="1"/>
  <c r="M3188" i="1"/>
  <c r="N3188" i="1" s="1"/>
  <c r="L3189" i="1"/>
  <c r="AH3202" i="1" l="1"/>
  <c r="Q3185" i="1"/>
  <c r="P3186" i="1"/>
  <c r="AF3183" i="1"/>
  <c r="R3184" i="1"/>
  <c r="J3186" i="1"/>
  <c r="R3185" i="1"/>
  <c r="O3186" i="1"/>
  <c r="AC3188" i="1"/>
  <c r="AE3188" i="1" s="1"/>
  <c r="G3188" i="1"/>
  <c r="T3184" i="1"/>
  <c r="S3185" i="1"/>
  <c r="K3204" i="1"/>
  <c r="X3204" i="1"/>
  <c r="A3205" i="1"/>
  <c r="M3189" i="1"/>
  <c r="N3189" i="1" s="1"/>
  <c r="L3190" i="1"/>
  <c r="AB3209" i="1"/>
  <c r="F3187" i="1"/>
  <c r="C3204" i="1"/>
  <c r="AJ3204" i="1"/>
  <c r="Y3203" i="1"/>
  <c r="I3204" i="1"/>
  <c r="H3204" i="1" s="1"/>
  <c r="Z3203" i="1"/>
  <c r="AA3203" i="1" s="1"/>
  <c r="AH3203" i="1" l="1"/>
  <c r="P3187" i="1"/>
  <c r="Q3186" i="1"/>
  <c r="AF3184" i="1"/>
  <c r="J3187" i="1"/>
  <c r="AC3189" i="1"/>
  <c r="AE3189" i="1" s="1"/>
  <c r="G3189" i="1"/>
  <c r="M3190" i="1"/>
  <c r="N3190" i="1" s="1"/>
  <c r="L3191" i="1"/>
  <c r="A3206" i="1"/>
  <c r="X3205" i="1"/>
  <c r="K3205" i="1"/>
  <c r="AB3210" i="1"/>
  <c r="Y3204" i="1"/>
  <c r="I3205" i="1"/>
  <c r="H3205" i="1" s="1"/>
  <c r="Z3204" i="1"/>
  <c r="AA3204" i="1" s="1"/>
  <c r="C3205" i="1"/>
  <c r="AJ3205" i="1"/>
  <c r="F3188" i="1"/>
  <c r="T3185" i="1"/>
  <c r="S3186" i="1"/>
  <c r="O3187" i="1"/>
  <c r="AH3204" i="1" l="1"/>
  <c r="AF3185" i="1"/>
  <c r="Q3187" i="1"/>
  <c r="R3187" i="1" s="1"/>
  <c r="P3188" i="1"/>
  <c r="O3188" i="1"/>
  <c r="R3186" i="1"/>
  <c r="J3188" i="1"/>
  <c r="T3186" i="1"/>
  <c r="S3187" i="1"/>
  <c r="AC3190" i="1"/>
  <c r="AE3190" i="1" s="1"/>
  <c r="G3190" i="1"/>
  <c r="F3189" i="1"/>
  <c r="M3191" i="1"/>
  <c r="N3191" i="1" s="1"/>
  <c r="L3192" i="1"/>
  <c r="A3207" i="1"/>
  <c r="X3206" i="1"/>
  <c r="K3206" i="1"/>
  <c r="AB3211" i="1"/>
  <c r="Y3205" i="1"/>
  <c r="C3206" i="1"/>
  <c r="AJ3206" i="1"/>
  <c r="Z3205" i="1"/>
  <c r="AA3205" i="1" s="1"/>
  <c r="I3206" i="1"/>
  <c r="H3206" i="1" s="1"/>
  <c r="AH3205" i="1" l="1"/>
  <c r="P3189" i="1"/>
  <c r="AF3186" i="1"/>
  <c r="Q3188" i="1"/>
  <c r="O3189" i="1"/>
  <c r="J3189" i="1"/>
  <c r="AC3191" i="1"/>
  <c r="AE3191" i="1" s="1"/>
  <c r="G3191" i="1"/>
  <c r="M3192" i="1"/>
  <c r="N3192" i="1" s="1"/>
  <c r="L3193" i="1"/>
  <c r="X3207" i="1"/>
  <c r="K3207" i="1"/>
  <c r="A3208" i="1"/>
  <c r="F3190" i="1"/>
  <c r="AB3212" i="1"/>
  <c r="T3187" i="1"/>
  <c r="S3188" i="1"/>
  <c r="AJ3207" i="1"/>
  <c r="Y3206" i="1"/>
  <c r="I3207" i="1"/>
  <c r="H3207" i="1" s="1"/>
  <c r="Z3206" i="1"/>
  <c r="AA3206" i="1" s="1"/>
  <c r="C3207" i="1"/>
  <c r="AH3206" i="1" l="1"/>
  <c r="Q3189" i="1"/>
  <c r="R3189" i="1" s="1"/>
  <c r="AF3187" i="1"/>
  <c r="P3190" i="1"/>
  <c r="O3190" i="1"/>
  <c r="R3188" i="1"/>
  <c r="J3190" i="1"/>
  <c r="AC3192" i="1"/>
  <c r="AE3192" i="1" s="1"/>
  <c r="G3192" i="1"/>
  <c r="F3191" i="1"/>
  <c r="T3188" i="1"/>
  <c r="S3189" i="1"/>
  <c r="AB3213" i="1"/>
  <c r="M3193" i="1"/>
  <c r="N3193" i="1" s="1"/>
  <c r="L3194" i="1"/>
  <c r="Y3207" i="1"/>
  <c r="I3208" i="1"/>
  <c r="H3208" i="1" s="1"/>
  <c r="Z3207" i="1"/>
  <c r="AA3207" i="1" s="1"/>
  <c r="C3208" i="1"/>
  <c r="AJ3208" i="1"/>
  <c r="K3208" i="1"/>
  <c r="A3209" i="1"/>
  <c r="X3208" i="1"/>
  <c r="AH3207" i="1" l="1"/>
  <c r="P3191" i="1"/>
  <c r="AF3188" i="1"/>
  <c r="Q3190" i="1"/>
  <c r="R3190" i="1" s="1"/>
  <c r="O3191" i="1"/>
  <c r="J3191" i="1"/>
  <c r="X3209" i="1"/>
  <c r="K3209" i="1"/>
  <c r="A3210" i="1"/>
  <c r="M3194" i="1"/>
  <c r="N3194" i="1" s="1"/>
  <c r="L3195" i="1"/>
  <c r="AC3193" i="1"/>
  <c r="AE3193" i="1" s="1"/>
  <c r="G3193" i="1"/>
  <c r="AB3214" i="1"/>
  <c r="F3192" i="1"/>
  <c r="Y3208" i="1"/>
  <c r="I3209" i="1"/>
  <c r="H3209" i="1" s="1"/>
  <c r="Z3208" i="1"/>
  <c r="AA3208" i="1" s="1"/>
  <c r="C3209" i="1"/>
  <c r="AJ3209" i="1"/>
  <c r="T3189" i="1"/>
  <c r="S3190" i="1"/>
  <c r="AH3208" i="1" l="1"/>
  <c r="Q3191" i="1"/>
  <c r="R3191" i="1" s="1"/>
  <c r="O3192" i="1"/>
  <c r="P3192" i="1"/>
  <c r="AF3189" i="1"/>
  <c r="J3192" i="1"/>
  <c r="AB3215" i="1"/>
  <c r="M3195" i="1"/>
  <c r="N3195" i="1" s="1"/>
  <c r="L3196" i="1"/>
  <c r="T3190" i="1"/>
  <c r="S3191" i="1"/>
  <c r="F3193" i="1"/>
  <c r="Z3209" i="1"/>
  <c r="AA3209" i="1" s="1"/>
  <c r="C3210" i="1"/>
  <c r="AJ3210" i="1"/>
  <c r="I3210" i="1"/>
  <c r="H3210" i="1" s="1"/>
  <c r="Y3209" i="1"/>
  <c r="AC3194" i="1"/>
  <c r="AE3194" i="1" s="1"/>
  <c r="G3194" i="1"/>
  <c r="X3210" i="1"/>
  <c r="K3210" i="1"/>
  <c r="A3211" i="1"/>
  <c r="AH3209" i="1" l="1"/>
  <c r="P3193" i="1"/>
  <c r="O3193" i="1"/>
  <c r="AF3190" i="1"/>
  <c r="Q3192" i="1"/>
  <c r="R3192" i="1" s="1"/>
  <c r="J3193" i="1"/>
  <c r="AC3195" i="1"/>
  <c r="AE3195" i="1" s="1"/>
  <c r="G3195" i="1"/>
  <c r="A3212" i="1"/>
  <c r="X3211" i="1"/>
  <c r="K3211" i="1"/>
  <c r="T3191" i="1"/>
  <c r="S3192" i="1"/>
  <c r="M3196" i="1"/>
  <c r="N3196" i="1" s="1"/>
  <c r="L3197" i="1"/>
  <c r="F3194" i="1"/>
  <c r="I3211" i="1"/>
  <c r="H3211" i="1" s="1"/>
  <c r="Z3210" i="1"/>
  <c r="AA3210" i="1" s="1"/>
  <c r="C3211" i="1"/>
  <c r="Y3210" i="1"/>
  <c r="AJ3211" i="1"/>
  <c r="AB3216" i="1"/>
  <c r="AH3210" i="1" l="1"/>
  <c r="J3194" i="1"/>
  <c r="AF3191" i="1"/>
  <c r="Q3193" i="1"/>
  <c r="P3194" i="1"/>
  <c r="O3194" i="1"/>
  <c r="AB3217" i="1"/>
  <c r="F3195" i="1"/>
  <c r="AC3196" i="1"/>
  <c r="AE3196" i="1" s="1"/>
  <c r="G3196" i="1"/>
  <c r="Y3211" i="1"/>
  <c r="I3212" i="1"/>
  <c r="H3212" i="1" s="1"/>
  <c r="Z3211" i="1"/>
  <c r="AA3211" i="1" s="1"/>
  <c r="C3212" i="1"/>
  <c r="AJ3212" i="1"/>
  <c r="M3197" i="1"/>
  <c r="N3197" i="1" s="1"/>
  <c r="L3198" i="1"/>
  <c r="T3192" i="1"/>
  <c r="S3193" i="1"/>
  <c r="K3212" i="1"/>
  <c r="X3212" i="1"/>
  <c r="A3213" i="1"/>
  <c r="AH3211" i="1" l="1"/>
  <c r="Q3194" i="1"/>
  <c r="R3194" i="1" s="1"/>
  <c r="J3195" i="1"/>
  <c r="R3193" i="1"/>
  <c r="P3195" i="1"/>
  <c r="AF3192" i="1"/>
  <c r="O3195" i="1"/>
  <c r="K3213" i="1"/>
  <c r="X3213" i="1"/>
  <c r="A3214" i="1"/>
  <c r="AB3218" i="1"/>
  <c r="T3193" i="1"/>
  <c r="S3194" i="1"/>
  <c r="AC3197" i="1"/>
  <c r="AE3197" i="1" s="1"/>
  <c r="G3197" i="1"/>
  <c r="F3196" i="1"/>
  <c r="AJ3213" i="1"/>
  <c r="Y3212" i="1"/>
  <c r="I3213" i="1"/>
  <c r="H3213" i="1" s="1"/>
  <c r="Z3212" i="1"/>
  <c r="AA3212" i="1" s="1"/>
  <c r="C3213" i="1"/>
  <c r="M3198" i="1"/>
  <c r="N3198" i="1" s="1"/>
  <c r="L3199" i="1"/>
  <c r="AH3212" i="1" l="1"/>
  <c r="AF3193" i="1"/>
  <c r="O3196" i="1"/>
  <c r="Q3195" i="1"/>
  <c r="P3196" i="1"/>
  <c r="J3196" i="1"/>
  <c r="A3215" i="1"/>
  <c r="X3214" i="1"/>
  <c r="K3214" i="1"/>
  <c r="F3197" i="1"/>
  <c r="Z3213" i="1"/>
  <c r="AA3213" i="1" s="1"/>
  <c r="I3214" i="1"/>
  <c r="H3214" i="1" s="1"/>
  <c r="C3214" i="1"/>
  <c r="Y3213" i="1"/>
  <c r="AJ3214" i="1"/>
  <c r="AC3198" i="1"/>
  <c r="AE3198" i="1" s="1"/>
  <c r="G3198" i="1"/>
  <c r="M3199" i="1"/>
  <c r="N3199" i="1" s="1"/>
  <c r="L3200" i="1"/>
  <c r="T3194" i="1"/>
  <c r="S3195" i="1"/>
  <c r="AB3219" i="1"/>
  <c r="AH3213" i="1" l="1"/>
  <c r="Q3196" i="1"/>
  <c r="R3196" i="1" s="1"/>
  <c r="P3197" i="1"/>
  <c r="O3197" i="1"/>
  <c r="AF3194" i="1"/>
  <c r="R3195" i="1"/>
  <c r="J3197" i="1"/>
  <c r="AC3199" i="1"/>
  <c r="AE3199" i="1" s="1"/>
  <c r="G3199" i="1"/>
  <c r="X3215" i="1"/>
  <c r="K3215" i="1"/>
  <c r="A3216" i="1"/>
  <c r="AB3220" i="1"/>
  <c r="T3195" i="1"/>
  <c r="S3196" i="1"/>
  <c r="M3200" i="1"/>
  <c r="N3200" i="1" s="1"/>
  <c r="L3201" i="1"/>
  <c r="F3198" i="1"/>
  <c r="AJ3215" i="1"/>
  <c r="Y3214" i="1"/>
  <c r="I3215" i="1"/>
  <c r="H3215" i="1" s="1"/>
  <c r="Z3214" i="1"/>
  <c r="AA3214" i="1" s="1"/>
  <c r="C3215" i="1"/>
  <c r="AH3214" i="1" l="1"/>
  <c r="P3198" i="1"/>
  <c r="AF3195" i="1"/>
  <c r="O3198" i="1"/>
  <c r="Q3197" i="1"/>
  <c r="J3198" i="1"/>
  <c r="Z3215" i="1"/>
  <c r="AA3215" i="1" s="1"/>
  <c r="I3216" i="1"/>
  <c r="H3216" i="1" s="1"/>
  <c r="C3216" i="1"/>
  <c r="Y3215" i="1"/>
  <c r="AJ3216" i="1"/>
  <c r="AC3200" i="1"/>
  <c r="AE3200" i="1" s="1"/>
  <c r="G3200" i="1"/>
  <c r="AB3221" i="1"/>
  <c r="A3217" i="1"/>
  <c r="X3216" i="1"/>
  <c r="K3216" i="1"/>
  <c r="F3199" i="1"/>
  <c r="M3201" i="1"/>
  <c r="N3201" i="1" s="1"/>
  <c r="L3202" i="1"/>
  <c r="T3196" i="1"/>
  <c r="S3197" i="1"/>
  <c r="O3199" i="1" l="1"/>
  <c r="AH3215" i="1"/>
  <c r="P3199" i="1"/>
  <c r="Q3198" i="1"/>
  <c r="AF3196" i="1"/>
  <c r="R3197" i="1"/>
  <c r="M3202" i="1"/>
  <c r="N3202" i="1" s="1"/>
  <c r="L3203" i="1"/>
  <c r="X3217" i="1"/>
  <c r="K3217" i="1"/>
  <c r="A3218" i="1"/>
  <c r="AB3222" i="1"/>
  <c r="T3197" i="1"/>
  <c r="S3198" i="1"/>
  <c r="J3199" i="1"/>
  <c r="I3217" i="1"/>
  <c r="H3217" i="1" s="1"/>
  <c r="Y3216" i="1"/>
  <c r="Z3216" i="1"/>
  <c r="AA3216" i="1" s="1"/>
  <c r="AJ3217" i="1"/>
  <c r="C3217" i="1"/>
  <c r="G3201" i="1"/>
  <c r="AC3201" i="1"/>
  <c r="AE3201" i="1" s="1"/>
  <c r="F3200" i="1"/>
  <c r="J3200" i="1" l="1"/>
  <c r="P3200" i="1"/>
  <c r="R3198" i="1"/>
  <c r="AH3216" i="1"/>
  <c r="Q3199" i="1"/>
  <c r="AF3197" i="1"/>
  <c r="O3200" i="1"/>
  <c r="F3201" i="1"/>
  <c r="T3198" i="1"/>
  <c r="S3199" i="1"/>
  <c r="AB3223" i="1"/>
  <c r="Z3217" i="1"/>
  <c r="AA3217" i="1" s="1"/>
  <c r="Y3217" i="1"/>
  <c r="C3218" i="1"/>
  <c r="AJ3218" i="1"/>
  <c r="I3218" i="1"/>
  <c r="H3218" i="1" s="1"/>
  <c r="AC3202" i="1"/>
  <c r="AE3202" i="1" s="1"/>
  <c r="G3202" i="1"/>
  <c r="X3218" i="1"/>
  <c r="A3219" i="1"/>
  <c r="K3218" i="1"/>
  <c r="M3203" i="1"/>
  <c r="N3203" i="1" s="1"/>
  <c r="L3204" i="1"/>
  <c r="AH3217" i="1" l="1"/>
  <c r="J3201" i="1"/>
  <c r="AF3198" i="1"/>
  <c r="Q3200" i="1"/>
  <c r="R3199" i="1"/>
  <c r="P3201" i="1"/>
  <c r="O3201" i="1"/>
  <c r="AC3203" i="1"/>
  <c r="G3203" i="1"/>
  <c r="AB3224" i="1"/>
  <c r="M3204" i="1"/>
  <c r="L3205" i="1"/>
  <c r="X3219" i="1"/>
  <c r="K3219" i="1"/>
  <c r="A3220" i="1"/>
  <c r="F3202" i="1"/>
  <c r="T3199" i="1"/>
  <c r="S3200" i="1"/>
  <c r="I3219" i="1"/>
  <c r="H3219" i="1" s="1"/>
  <c r="Y3218" i="1"/>
  <c r="C3219" i="1"/>
  <c r="Z3218" i="1"/>
  <c r="AJ3219" i="1"/>
  <c r="R3200" i="1" l="1"/>
  <c r="Q3201" i="1"/>
  <c r="Q3202" i="1" s="1"/>
  <c r="P3202" i="1"/>
  <c r="O3202" i="1"/>
  <c r="AF3199" i="1"/>
  <c r="X3220" i="1"/>
  <c r="K3220" i="1"/>
  <c r="A3221" i="1"/>
  <c r="M3205" i="1"/>
  <c r="L3206" i="1"/>
  <c r="F3203" i="1"/>
  <c r="J3202" i="1"/>
  <c r="AB3225" i="1"/>
  <c r="AE3203" i="1"/>
  <c r="C3220" i="1"/>
  <c r="Y3219" i="1"/>
  <c r="AJ3220" i="1"/>
  <c r="Z3219" i="1"/>
  <c r="AA3219" i="1" s="1"/>
  <c r="I3220" i="1"/>
  <c r="H3220" i="1" s="1"/>
  <c r="AA3218" i="1"/>
  <c r="T3200" i="1"/>
  <c r="S3201" i="1"/>
  <c r="N3204" i="1"/>
  <c r="P3203" i="1" l="1"/>
  <c r="AH3219" i="1"/>
  <c r="R3201" i="1"/>
  <c r="O3203" i="1"/>
  <c r="N3205" i="1"/>
  <c r="M3206" i="1"/>
  <c r="L3207" i="1"/>
  <c r="X3221" i="1"/>
  <c r="A3222" i="1"/>
  <c r="K3221" i="1"/>
  <c r="AC3204" i="1"/>
  <c r="G3204" i="1"/>
  <c r="Q3203" i="1"/>
  <c r="AH3218" i="1"/>
  <c r="AB3226" i="1"/>
  <c r="J3203" i="1"/>
  <c r="R3202" i="1"/>
  <c r="AF3200" i="1"/>
  <c r="AA3200" i="1"/>
  <c r="T3201" i="1"/>
  <c r="S3202" i="1"/>
  <c r="AJ3221" i="1"/>
  <c r="Z3220" i="1"/>
  <c r="AA3220" i="1" s="1"/>
  <c r="I3221" i="1"/>
  <c r="H3221" i="1" s="1"/>
  <c r="Y3220" i="1"/>
  <c r="C3221" i="1"/>
  <c r="P3204" i="1" l="1"/>
  <c r="P3205" i="1" s="1"/>
  <c r="AH3220" i="1"/>
  <c r="R3203" i="1"/>
  <c r="T3202" i="1"/>
  <c r="S3203" i="1"/>
  <c r="AE3204" i="1"/>
  <c r="M3207" i="1"/>
  <c r="L3208" i="1"/>
  <c r="AH3200" i="1"/>
  <c r="F3204" i="1"/>
  <c r="X3222" i="1"/>
  <c r="K3222" i="1"/>
  <c r="A3223" i="1"/>
  <c r="Z3221" i="1"/>
  <c r="AA3221" i="1" s="1"/>
  <c r="AJ3222" i="1"/>
  <c r="I3222" i="1"/>
  <c r="H3222" i="1" s="1"/>
  <c r="Y3221" i="1"/>
  <c r="C3222" i="1"/>
  <c r="AC3205" i="1"/>
  <c r="G3205" i="1"/>
  <c r="Q3204" i="1"/>
  <c r="AF3201" i="1"/>
  <c r="AB3227" i="1"/>
  <c r="N3206" i="1"/>
  <c r="AH3221" i="1" l="1"/>
  <c r="Z3222" i="1"/>
  <c r="AA3222" i="1" s="1"/>
  <c r="I3223" i="1"/>
  <c r="H3223" i="1" s="1"/>
  <c r="C3223" i="1"/>
  <c r="Y3222" i="1"/>
  <c r="AJ3223" i="1"/>
  <c r="N3207" i="1"/>
  <c r="P3206" i="1"/>
  <c r="F3205" i="1"/>
  <c r="X3223" i="1"/>
  <c r="K3223" i="1"/>
  <c r="A3224" i="1"/>
  <c r="M3208" i="1"/>
  <c r="L3209" i="1"/>
  <c r="T3203" i="1"/>
  <c r="S3204" i="1"/>
  <c r="AB3228" i="1"/>
  <c r="Q3205" i="1"/>
  <c r="AE3205" i="1"/>
  <c r="J3204" i="1"/>
  <c r="AF3202" i="1"/>
  <c r="AC3206" i="1"/>
  <c r="G3206" i="1"/>
  <c r="O3204" i="1"/>
  <c r="AH3222" i="1" l="1"/>
  <c r="AC3207" i="1"/>
  <c r="G3207" i="1"/>
  <c r="N3208" i="1"/>
  <c r="F3206" i="1"/>
  <c r="Q3206" i="1"/>
  <c r="M3209" i="1"/>
  <c r="L3210" i="1"/>
  <c r="A3225" i="1"/>
  <c r="X3224" i="1"/>
  <c r="K3224" i="1"/>
  <c r="P3207" i="1"/>
  <c r="AE3206" i="1"/>
  <c r="T3204" i="1"/>
  <c r="S3205" i="1"/>
  <c r="O3205" i="1"/>
  <c r="R3204" i="1"/>
  <c r="AB3229" i="1"/>
  <c r="AF3203" i="1"/>
  <c r="Y3223" i="1"/>
  <c r="C3224" i="1"/>
  <c r="AJ3224" i="1"/>
  <c r="Z3223" i="1"/>
  <c r="AA3223" i="1" s="1"/>
  <c r="I3224" i="1"/>
  <c r="H3224" i="1" s="1"/>
  <c r="J3205" i="1"/>
  <c r="AH3223" i="1" l="1"/>
  <c r="J3206" i="1"/>
  <c r="O3206" i="1"/>
  <c r="T3205" i="1"/>
  <c r="S3206" i="1"/>
  <c r="AC3208" i="1"/>
  <c r="G3208" i="1"/>
  <c r="I3225" i="1"/>
  <c r="H3225" i="1" s="1"/>
  <c r="Z3224" i="1"/>
  <c r="AA3224" i="1" s="1"/>
  <c r="C3225" i="1"/>
  <c r="Y3224" i="1"/>
  <c r="AJ3225" i="1"/>
  <c r="N3209" i="1"/>
  <c r="AF3204" i="1"/>
  <c r="X3225" i="1"/>
  <c r="K3225" i="1"/>
  <c r="A3226" i="1"/>
  <c r="M3210" i="1"/>
  <c r="L3211" i="1"/>
  <c r="Q3207" i="1"/>
  <c r="F3207" i="1"/>
  <c r="P3208" i="1"/>
  <c r="AB3230" i="1"/>
  <c r="R3205" i="1"/>
  <c r="AE3207" i="1"/>
  <c r="AH3224" i="1" l="1"/>
  <c r="R3206" i="1"/>
  <c r="O3207" i="1"/>
  <c r="J3207" i="1"/>
  <c r="Q3208" i="1"/>
  <c r="P3209" i="1"/>
  <c r="Y3225" i="1"/>
  <c r="AJ3226" i="1"/>
  <c r="I3226" i="1"/>
  <c r="H3226" i="1" s="1"/>
  <c r="Z3225" i="1"/>
  <c r="AA3225" i="1" s="1"/>
  <c r="C3226" i="1"/>
  <c r="T3206" i="1"/>
  <c r="S3207" i="1"/>
  <c r="AC3209" i="1"/>
  <c r="G3209" i="1"/>
  <c r="F3208" i="1"/>
  <c r="AF3205" i="1"/>
  <c r="N3210" i="1"/>
  <c r="AB3231" i="1"/>
  <c r="M3211" i="1"/>
  <c r="L3212" i="1"/>
  <c r="K3226" i="1"/>
  <c r="A3227" i="1"/>
  <c r="X3226" i="1"/>
  <c r="AE3208" i="1"/>
  <c r="AH3225" i="1" l="1"/>
  <c r="R3207" i="1"/>
  <c r="Y3226" i="1"/>
  <c r="C3227" i="1"/>
  <c r="AJ3227" i="1"/>
  <c r="Z3226" i="1"/>
  <c r="AA3226" i="1" s="1"/>
  <c r="I3227" i="1"/>
  <c r="H3227" i="1" s="1"/>
  <c r="AB3232" i="1"/>
  <c r="F3209" i="1"/>
  <c r="T3207" i="1"/>
  <c r="S3208" i="1"/>
  <c r="P3210" i="1"/>
  <c r="N3211" i="1"/>
  <c r="O3208" i="1"/>
  <c r="AE3209" i="1"/>
  <c r="AF3206" i="1"/>
  <c r="AC3210" i="1"/>
  <c r="G3210" i="1"/>
  <c r="J3208" i="1"/>
  <c r="Q3209" i="1"/>
  <c r="K3227" i="1"/>
  <c r="A3228" i="1"/>
  <c r="X3227" i="1"/>
  <c r="M3212" i="1"/>
  <c r="L3213" i="1"/>
  <c r="AH3226" i="1" l="1"/>
  <c r="O3209" i="1"/>
  <c r="J3209" i="1"/>
  <c r="N3212" i="1"/>
  <c r="R3208" i="1"/>
  <c r="Z3227" i="1"/>
  <c r="AA3227" i="1" s="1"/>
  <c r="I3228" i="1"/>
  <c r="H3228" i="1" s="1"/>
  <c r="Y3227" i="1"/>
  <c r="C3228" i="1"/>
  <c r="AJ3228" i="1"/>
  <c r="M3213" i="1"/>
  <c r="L3214" i="1"/>
  <c r="Q3210" i="1"/>
  <c r="AB3233" i="1"/>
  <c r="AC3211" i="1"/>
  <c r="G3211" i="1"/>
  <c r="T3208" i="1"/>
  <c r="S3209" i="1"/>
  <c r="F3210" i="1"/>
  <c r="K3228" i="1"/>
  <c r="X3228" i="1"/>
  <c r="A3229" i="1"/>
  <c r="AE3210" i="1"/>
  <c r="P3211" i="1"/>
  <c r="AF3207" i="1"/>
  <c r="AH3227" i="1" l="1"/>
  <c r="R3209" i="1"/>
  <c r="J3210" i="1"/>
  <c r="T3209" i="1"/>
  <c r="S3210" i="1"/>
  <c r="I3229" i="1"/>
  <c r="H3229" i="1" s="1"/>
  <c r="Z3228" i="1"/>
  <c r="AA3228" i="1" s="1"/>
  <c r="C3229" i="1"/>
  <c r="Y3228" i="1"/>
  <c r="AJ3229" i="1"/>
  <c r="O3210" i="1"/>
  <c r="F3211" i="1"/>
  <c r="Q3211" i="1"/>
  <c r="AC3212" i="1"/>
  <c r="G3212" i="1"/>
  <c r="AE3211" i="1"/>
  <c r="AF3208" i="1"/>
  <c r="N3213" i="1"/>
  <c r="P3212" i="1"/>
  <c r="K3229" i="1"/>
  <c r="A3230" i="1"/>
  <c r="X3229" i="1"/>
  <c r="AB3234" i="1"/>
  <c r="M3214" i="1"/>
  <c r="L3215" i="1"/>
  <c r="AH3228" i="1" l="1"/>
  <c r="J3211" i="1"/>
  <c r="O3211" i="1"/>
  <c r="AE3212" i="1"/>
  <c r="N3214" i="1"/>
  <c r="A3231" i="1"/>
  <c r="X3230" i="1"/>
  <c r="K3230" i="1"/>
  <c r="M3215" i="1"/>
  <c r="L3216" i="1"/>
  <c r="AB3235" i="1"/>
  <c r="Q3212" i="1"/>
  <c r="I3230" i="1"/>
  <c r="H3230" i="1" s="1"/>
  <c r="Z3229" i="1"/>
  <c r="C3230" i="1"/>
  <c r="Y3229" i="1"/>
  <c r="AJ3230" i="1"/>
  <c r="P3213" i="1"/>
  <c r="T3210" i="1"/>
  <c r="S3211" i="1"/>
  <c r="AC3213" i="1"/>
  <c r="G3213" i="1"/>
  <c r="F3212" i="1"/>
  <c r="R3210" i="1"/>
  <c r="AF3209" i="1"/>
  <c r="R3211" i="1" l="1"/>
  <c r="T3211" i="1"/>
  <c r="S3212" i="1"/>
  <c r="AB3236" i="1"/>
  <c r="X3231" i="1"/>
  <c r="K3231" i="1"/>
  <c r="A3232" i="1"/>
  <c r="Y3230" i="1"/>
  <c r="C3231" i="1"/>
  <c r="Z3230" i="1"/>
  <c r="AA3230" i="1" s="1"/>
  <c r="AJ3231" i="1"/>
  <c r="I3231" i="1"/>
  <c r="H3231" i="1" s="1"/>
  <c r="O3212" i="1"/>
  <c r="F3213" i="1"/>
  <c r="AF3210" i="1"/>
  <c r="P3214" i="1"/>
  <c r="Q3213" i="1"/>
  <c r="N3215" i="1"/>
  <c r="J3212" i="1"/>
  <c r="AE3213" i="1"/>
  <c r="M3216" i="1"/>
  <c r="L3217" i="1"/>
  <c r="AC3214" i="1"/>
  <c r="G3214" i="1"/>
  <c r="AH3230" i="1" l="1"/>
  <c r="O3213" i="1"/>
  <c r="J3213" i="1"/>
  <c r="P3215" i="1"/>
  <c r="R3212" i="1"/>
  <c r="AB3237" i="1"/>
  <c r="AE3214" i="1"/>
  <c r="F3214" i="1"/>
  <c r="N3216" i="1"/>
  <c r="C3232" i="1"/>
  <c r="Y3231" i="1"/>
  <c r="AJ3232" i="1"/>
  <c r="I3232" i="1"/>
  <c r="H3232" i="1" s="1"/>
  <c r="Z3231" i="1"/>
  <c r="AA3231" i="1" s="1"/>
  <c r="AC3215" i="1"/>
  <c r="G3215" i="1"/>
  <c r="T3212" i="1"/>
  <c r="S3213" i="1"/>
  <c r="M3217" i="1"/>
  <c r="L3218" i="1"/>
  <c r="Q3214" i="1"/>
  <c r="X3232" i="1"/>
  <c r="K3232" i="1"/>
  <c r="A3233" i="1"/>
  <c r="AF3211" i="1"/>
  <c r="AH3231" i="1" l="1"/>
  <c r="R3213" i="1"/>
  <c r="J3214" i="1"/>
  <c r="O3214" i="1"/>
  <c r="AC3216" i="1"/>
  <c r="G3216" i="1"/>
  <c r="Y3232" i="1"/>
  <c r="C3233" i="1"/>
  <c r="Z3232" i="1"/>
  <c r="AA3232" i="1" s="1"/>
  <c r="AJ3233" i="1"/>
  <c r="I3233" i="1"/>
  <c r="H3233" i="1" s="1"/>
  <c r="M3218" i="1"/>
  <c r="L3219" i="1"/>
  <c r="AE3215" i="1"/>
  <c r="AB3238" i="1"/>
  <c r="N3217" i="1"/>
  <c r="F3215" i="1"/>
  <c r="X3233" i="1"/>
  <c r="A3234" i="1"/>
  <c r="K3233" i="1"/>
  <c r="Q3215" i="1"/>
  <c r="T3213" i="1"/>
  <c r="S3214" i="1"/>
  <c r="P3216" i="1"/>
  <c r="AF3212" i="1"/>
  <c r="AH3232" i="1" l="1"/>
  <c r="R3214" i="1"/>
  <c r="O3215" i="1"/>
  <c r="J3215" i="1"/>
  <c r="T3214" i="1"/>
  <c r="S3215" i="1"/>
  <c r="M3219" i="1"/>
  <c r="N3219" i="1" s="1"/>
  <c r="L3220" i="1"/>
  <c r="N3218" i="1"/>
  <c r="AC3217" i="1"/>
  <c r="G3217" i="1"/>
  <c r="P3217" i="1"/>
  <c r="Q3216" i="1"/>
  <c r="X3234" i="1"/>
  <c r="K3234" i="1"/>
  <c r="A3235" i="1"/>
  <c r="F3216" i="1"/>
  <c r="AF3213" i="1"/>
  <c r="Y3233" i="1"/>
  <c r="C3234" i="1"/>
  <c r="AJ3234" i="1"/>
  <c r="Z3233" i="1"/>
  <c r="AA3233" i="1" s="1"/>
  <c r="I3234" i="1"/>
  <c r="H3234" i="1" s="1"/>
  <c r="AB3239" i="1"/>
  <c r="AE3216" i="1"/>
  <c r="AH3233" i="1" l="1"/>
  <c r="R3215" i="1"/>
  <c r="O3216" i="1"/>
  <c r="J3216" i="1"/>
  <c r="Q3217" i="1"/>
  <c r="AC3219" i="1"/>
  <c r="AE3219" i="1" s="1"/>
  <c r="K3235" i="1"/>
  <c r="A3236" i="1"/>
  <c r="X3235" i="1"/>
  <c r="AE3217" i="1"/>
  <c r="M3220" i="1"/>
  <c r="N3220" i="1" s="1"/>
  <c r="L3221" i="1"/>
  <c r="AC3218" i="1"/>
  <c r="G3218" i="1"/>
  <c r="AB3240" i="1"/>
  <c r="C3235" i="1"/>
  <c r="Z3234" i="1"/>
  <c r="AA3234" i="1" s="1"/>
  <c r="AJ3235" i="1"/>
  <c r="I3235" i="1"/>
  <c r="H3235" i="1" s="1"/>
  <c r="Y3234" i="1"/>
  <c r="T3215" i="1"/>
  <c r="S3216" i="1"/>
  <c r="P3218" i="1"/>
  <c r="F3217" i="1"/>
  <c r="AF3214" i="1"/>
  <c r="AH3234" i="1" l="1"/>
  <c r="R3216" i="1"/>
  <c r="G3219" i="1"/>
  <c r="J3217" i="1"/>
  <c r="O3217" i="1"/>
  <c r="P3219" i="1"/>
  <c r="AE3218" i="1"/>
  <c r="AB3241" i="1"/>
  <c r="M3221" i="1"/>
  <c r="N3221" i="1" s="1"/>
  <c r="L3222" i="1"/>
  <c r="Y3235" i="1"/>
  <c r="C3236" i="1"/>
  <c r="AJ3236" i="1"/>
  <c r="Z3235" i="1"/>
  <c r="AA3235" i="1" s="1"/>
  <c r="I3236" i="1"/>
  <c r="H3236" i="1" s="1"/>
  <c r="T3216" i="1"/>
  <c r="S3217" i="1"/>
  <c r="K3236" i="1"/>
  <c r="X3236" i="1"/>
  <c r="A3237" i="1"/>
  <c r="AF3215" i="1"/>
  <c r="F3218" i="1"/>
  <c r="Q3218" i="1"/>
  <c r="AC3220" i="1"/>
  <c r="AE3220" i="1" s="1"/>
  <c r="AH3235" i="1" l="1"/>
  <c r="R3217" i="1"/>
  <c r="G3220" i="1"/>
  <c r="P3220" i="1"/>
  <c r="J3218" i="1"/>
  <c r="Z3236" i="1"/>
  <c r="AA3236" i="1" s="1"/>
  <c r="C3237" i="1"/>
  <c r="AJ3237" i="1"/>
  <c r="Y3236" i="1"/>
  <c r="I3237" i="1"/>
  <c r="H3237" i="1" s="1"/>
  <c r="T3217" i="1"/>
  <c r="S3218" i="1"/>
  <c r="AC3221" i="1"/>
  <c r="AE3221" i="1" s="1"/>
  <c r="AF3216" i="1"/>
  <c r="M3222" i="1"/>
  <c r="N3222" i="1" s="1"/>
  <c r="L3223" i="1"/>
  <c r="Q3219" i="1"/>
  <c r="O3218" i="1"/>
  <c r="X3237" i="1"/>
  <c r="K3237" i="1"/>
  <c r="A3238" i="1"/>
  <c r="AB3242" i="1"/>
  <c r="F3219" i="1"/>
  <c r="AH3236" i="1" l="1"/>
  <c r="G3221" i="1"/>
  <c r="Q3220" i="1"/>
  <c r="P3221" i="1"/>
  <c r="F3220" i="1"/>
  <c r="F3221" i="1" s="1"/>
  <c r="X3238" i="1"/>
  <c r="K3238" i="1"/>
  <c r="A3239" i="1"/>
  <c r="T3218" i="1"/>
  <c r="S3219" i="1"/>
  <c r="AB3243" i="1"/>
  <c r="C3238" i="1"/>
  <c r="Z3237" i="1"/>
  <c r="AA3237" i="1" s="1"/>
  <c r="AJ3238" i="1"/>
  <c r="I3238" i="1"/>
  <c r="H3238" i="1" s="1"/>
  <c r="Y3237" i="1"/>
  <c r="AF3217" i="1"/>
  <c r="M3223" i="1"/>
  <c r="N3223" i="1" s="1"/>
  <c r="L3224" i="1"/>
  <c r="J3219" i="1"/>
  <c r="O3219" i="1"/>
  <c r="R3218" i="1"/>
  <c r="AC3222" i="1"/>
  <c r="AE3222" i="1" s="1"/>
  <c r="G3222" i="1"/>
  <c r="AH3237" i="1" l="1"/>
  <c r="O3221" i="1"/>
  <c r="P3222" i="1"/>
  <c r="J3220" i="1"/>
  <c r="R3219" i="1"/>
  <c r="O3220" i="1"/>
  <c r="Q3221" i="1"/>
  <c r="J3221" i="1"/>
  <c r="M3224" i="1"/>
  <c r="N3224" i="1" s="1"/>
  <c r="L3225" i="1"/>
  <c r="T3219" i="1"/>
  <c r="S3220" i="1"/>
  <c r="F3222" i="1"/>
  <c r="AF3218" i="1"/>
  <c r="I3239" i="1"/>
  <c r="H3239" i="1" s="1"/>
  <c r="Y3238" i="1"/>
  <c r="Z3238" i="1"/>
  <c r="AA3238" i="1" s="1"/>
  <c r="C3239" i="1"/>
  <c r="AJ3239" i="1"/>
  <c r="AB3244" i="1"/>
  <c r="AC3223" i="1"/>
  <c r="AE3223" i="1" s="1"/>
  <c r="G3223" i="1"/>
  <c r="X3239" i="1"/>
  <c r="K3239" i="1"/>
  <c r="A3240" i="1"/>
  <c r="AH3238" i="1" l="1"/>
  <c r="Q3222" i="1"/>
  <c r="R3220" i="1"/>
  <c r="P3223" i="1"/>
  <c r="J3222" i="1"/>
  <c r="AF3219" i="1"/>
  <c r="R3221" i="1"/>
  <c r="O3222" i="1"/>
  <c r="AC3224" i="1"/>
  <c r="AE3224" i="1" s="1"/>
  <c r="G3224" i="1"/>
  <c r="A3241" i="1"/>
  <c r="X3240" i="1"/>
  <c r="K3240" i="1"/>
  <c r="M3225" i="1"/>
  <c r="N3225" i="1" s="1"/>
  <c r="L3226" i="1"/>
  <c r="F3223" i="1"/>
  <c r="T3220" i="1"/>
  <c r="S3221" i="1"/>
  <c r="AB3245" i="1"/>
  <c r="Z3239" i="1"/>
  <c r="AA3239" i="1" s="1"/>
  <c r="C3240" i="1"/>
  <c r="Y3239" i="1"/>
  <c r="AJ3240" i="1"/>
  <c r="I3240" i="1"/>
  <c r="H3240" i="1" s="1"/>
  <c r="AH3239" i="1" l="1"/>
  <c r="P3224" i="1"/>
  <c r="R3222" i="1"/>
  <c r="J3223" i="1"/>
  <c r="AF3220" i="1"/>
  <c r="Q3223" i="1"/>
  <c r="T3221" i="1"/>
  <c r="S3222" i="1"/>
  <c r="O3223" i="1"/>
  <c r="C3241" i="1"/>
  <c r="Z3240" i="1"/>
  <c r="AA3240" i="1" s="1"/>
  <c r="AJ3241" i="1"/>
  <c r="I3241" i="1"/>
  <c r="H3241" i="1" s="1"/>
  <c r="Y3240" i="1"/>
  <c r="AB3246" i="1"/>
  <c r="X3241" i="1"/>
  <c r="K3241" i="1"/>
  <c r="A3242" i="1"/>
  <c r="F3224" i="1"/>
  <c r="AC3225" i="1"/>
  <c r="AE3225" i="1" s="1"/>
  <c r="G3225" i="1"/>
  <c r="M3226" i="1"/>
  <c r="N3226" i="1" s="1"/>
  <c r="L3227" i="1"/>
  <c r="AH3240" i="1" l="1"/>
  <c r="R3223" i="1"/>
  <c r="AF3221" i="1"/>
  <c r="Q3224" i="1"/>
  <c r="P3225" i="1"/>
  <c r="J3224" i="1"/>
  <c r="O3224" i="1"/>
  <c r="Y3241" i="1"/>
  <c r="I3242" i="1"/>
  <c r="H3242" i="1" s="1"/>
  <c r="Z3241" i="1"/>
  <c r="AA3241" i="1" s="1"/>
  <c r="C3242" i="1"/>
  <c r="AJ3242" i="1"/>
  <c r="M3227" i="1"/>
  <c r="N3227" i="1" s="1"/>
  <c r="L3228" i="1"/>
  <c r="X3242" i="1"/>
  <c r="K3242" i="1"/>
  <c r="A3243" i="1"/>
  <c r="AB3247" i="1"/>
  <c r="T3222" i="1"/>
  <c r="S3223" i="1"/>
  <c r="AC3226" i="1"/>
  <c r="AE3226" i="1" s="1"/>
  <c r="G3226" i="1"/>
  <c r="F3225" i="1"/>
  <c r="AH3241" i="1" l="1"/>
  <c r="AF3222" i="1"/>
  <c r="P3226" i="1"/>
  <c r="Q3225" i="1"/>
  <c r="R3224" i="1"/>
  <c r="O3225" i="1"/>
  <c r="J3225" i="1"/>
  <c r="F3226" i="1"/>
  <c r="AB3248" i="1"/>
  <c r="AC3227" i="1"/>
  <c r="AE3227" i="1" s="1"/>
  <c r="G3227" i="1"/>
  <c r="T3223" i="1"/>
  <c r="S3224" i="1"/>
  <c r="K3243" i="1"/>
  <c r="A3244" i="1"/>
  <c r="X3243" i="1"/>
  <c r="M3228" i="1"/>
  <c r="N3228" i="1" s="1"/>
  <c r="L3229" i="1"/>
  <c r="AJ3243" i="1"/>
  <c r="I3243" i="1"/>
  <c r="H3243" i="1" s="1"/>
  <c r="Y3242" i="1"/>
  <c r="Z3242" i="1"/>
  <c r="AA3242" i="1" s="1"/>
  <c r="C3243" i="1"/>
  <c r="AH3242" i="1" l="1"/>
  <c r="Q3226" i="1"/>
  <c r="AF3223" i="1"/>
  <c r="J3226" i="1"/>
  <c r="P3227" i="1"/>
  <c r="R3225" i="1"/>
  <c r="O3226" i="1"/>
  <c r="K3244" i="1"/>
  <c r="A3245" i="1"/>
  <c r="X3244" i="1"/>
  <c r="AB3249" i="1"/>
  <c r="AC3228" i="1"/>
  <c r="AE3228" i="1" s="1"/>
  <c r="G3228" i="1"/>
  <c r="F3227" i="1"/>
  <c r="M3229" i="1"/>
  <c r="N3229" i="1" s="1"/>
  <c r="L3230" i="1"/>
  <c r="Z3243" i="1"/>
  <c r="AA3243" i="1" s="1"/>
  <c r="C3244" i="1"/>
  <c r="AJ3244" i="1"/>
  <c r="Y3243" i="1"/>
  <c r="I3244" i="1"/>
  <c r="H3244" i="1" s="1"/>
  <c r="T3224" i="1"/>
  <c r="S3225" i="1"/>
  <c r="AH3243" i="1" l="1"/>
  <c r="P3228" i="1"/>
  <c r="O3227" i="1"/>
  <c r="R3226" i="1"/>
  <c r="Q3227" i="1"/>
  <c r="AF3224" i="1"/>
  <c r="J3227" i="1"/>
  <c r="T3225" i="1"/>
  <c r="S3226" i="1"/>
  <c r="M3230" i="1"/>
  <c r="N3230" i="1" s="1"/>
  <c r="L3231" i="1"/>
  <c r="F3228" i="1"/>
  <c r="C3245" i="1"/>
  <c r="Y3244" i="1"/>
  <c r="AJ3245" i="1"/>
  <c r="Z3244" i="1"/>
  <c r="AA3244" i="1" s="1"/>
  <c r="I3245" i="1"/>
  <c r="H3245" i="1" s="1"/>
  <c r="AB3250" i="1"/>
  <c r="K3245" i="1"/>
  <c r="X3245" i="1"/>
  <c r="A3246" i="1"/>
  <c r="AC3229" i="1"/>
  <c r="AE3229" i="1" s="1"/>
  <c r="G3229" i="1"/>
  <c r="AH3244" i="1" l="1"/>
  <c r="Q3228" i="1"/>
  <c r="R3227" i="1"/>
  <c r="AF3225" i="1"/>
  <c r="P3229" i="1"/>
  <c r="O3228" i="1"/>
  <c r="J3228" i="1"/>
  <c r="G3230" i="1"/>
  <c r="AC3230" i="1"/>
  <c r="AE3230" i="1" s="1"/>
  <c r="Z3245" i="1"/>
  <c r="AA3245" i="1" s="1"/>
  <c r="C3246" i="1"/>
  <c r="AJ3246" i="1"/>
  <c r="I3246" i="1"/>
  <c r="H3246" i="1" s="1"/>
  <c r="Y3245" i="1"/>
  <c r="AB3251" i="1"/>
  <c r="M3231" i="1"/>
  <c r="N3231" i="1" s="1"/>
  <c r="L3232" i="1"/>
  <c r="T3226" i="1"/>
  <c r="S3227" i="1"/>
  <c r="A3247" i="1"/>
  <c r="X3246" i="1"/>
  <c r="K3246" i="1"/>
  <c r="F3229" i="1"/>
  <c r="J3229" i="1" l="1"/>
  <c r="AH3245" i="1"/>
  <c r="Q3229" i="1"/>
  <c r="AF3226" i="1"/>
  <c r="R3228" i="1"/>
  <c r="O3229" i="1"/>
  <c r="G3231" i="1"/>
  <c r="AC3231" i="1"/>
  <c r="AE3231" i="1" s="1"/>
  <c r="M3232" i="1"/>
  <c r="N3232" i="1" s="1"/>
  <c r="L3233" i="1"/>
  <c r="Y3246" i="1"/>
  <c r="C3247" i="1"/>
  <c r="Z3246" i="1"/>
  <c r="AA3246" i="1" s="1"/>
  <c r="AJ3247" i="1"/>
  <c r="I3247" i="1"/>
  <c r="H3247" i="1" s="1"/>
  <c r="X3247" i="1"/>
  <c r="K3247" i="1"/>
  <c r="A3248" i="1"/>
  <c r="AB3252" i="1"/>
  <c r="F3230" i="1"/>
  <c r="T3227" i="1"/>
  <c r="S3228" i="1"/>
  <c r="P3230" i="1" l="1"/>
  <c r="Q3230" i="1" s="1"/>
  <c r="AH3246" i="1"/>
  <c r="J3230" i="1"/>
  <c r="AF3227" i="1"/>
  <c r="R3229" i="1"/>
  <c r="O3230" i="1"/>
  <c r="AC3232" i="1"/>
  <c r="AE3232" i="1" s="1"/>
  <c r="G3232" i="1"/>
  <c r="M3233" i="1"/>
  <c r="N3233" i="1" s="1"/>
  <c r="L3234" i="1"/>
  <c r="Y3247" i="1"/>
  <c r="Z3247" i="1"/>
  <c r="AA3247" i="1" s="1"/>
  <c r="C3248" i="1"/>
  <c r="AJ3248" i="1"/>
  <c r="I3248" i="1"/>
  <c r="H3248" i="1" s="1"/>
  <c r="F3231" i="1"/>
  <c r="T3228" i="1"/>
  <c r="S3229" i="1"/>
  <c r="AB3253" i="1"/>
  <c r="X3248" i="1"/>
  <c r="K3248" i="1"/>
  <c r="A3249" i="1"/>
  <c r="P3231" i="1" l="1"/>
  <c r="P3232" i="1" s="1"/>
  <c r="O3231" i="1"/>
  <c r="AH3247" i="1"/>
  <c r="Q3231" i="1"/>
  <c r="AF3228" i="1"/>
  <c r="J3231" i="1"/>
  <c r="AB3254" i="1"/>
  <c r="T3229" i="1"/>
  <c r="S3230" i="1"/>
  <c r="M3234" i="1"/>
  <c r="N3234" i="1" s="1"/>
  <c r="L3235" i="1"/>
  <c r="F3232" i="1"/>
  <c r="R3230" i="1"/>
  <c r="Y3248" i="1"/>
  <c r="I3249" i="1"/>
  <c r="H3249" i="1" s="1"/>
  <c r="Z3248" i="1"/>
  <c r="AA3248" i="1" s="1"/>
  <c r="C3249" i="1"/>
  <c r="AJ3249" i="1"/>
  <c r="X3249" i="1"/>
  <c r="K3249" i="1"/>
  <c r="A3250" i="1"/>
  <c r="G3233" i="1"/>
  <c r="AC3233" i="1"/>
  <c r="AE3233" i="1" s="1"/>
  <c r="R3231" i="1" l="1"/>
  <c r="Q3232" i="1"/>
  <c r="AH3248" i="1"/>
  <c r="O3232" i="1"/>
  <c r="P3233" i="1"/>
  <c r="I3250" i="1"/>
  <c r="H3250" i="1" s="1"/>
  <c r="Y3249" i="1"/>
  <c r="C3250" i="1"/>
  <c r="Z3249" i="1"/>
  <c r="AA3249" i="1" s="1"/>
  <c r="AJ3250" i="1"/>
  <c r="J3232" i="1"/>
  <c r="AF3229" i="1"/>
  <c r="AA3229" i="1"/>
  <c r="AC3234" i="1"/>
  <c r="AE3234" i="1" s="1"/>
  <c r="G3234" i="1"/>
  <c r="X3250" i="1"/>
  <c r="K3250" i="1"/>
  <c r="A3251" i="1"/>
  <c r="M3235" i="1"/>
  <c r="N3235" i="1" s="1"/>
  <c r="L3236" i="1"/>
  <c r="F3233" i="1"/>
  <c r="T3230" i="1"/>
  <c r="S3231" i="1"/>
  <c r="AB3255" i="1"/>
  <c r="P3234" i="1" l="1"/>
  <c r="J3233" i="1"/>
  <c r="AH3249" i="1"/>
  <c r="R3232" i="1"/>
  <c r="AF3230" i="1"/>
  <c r="Q3233" i="1"/>
  <c r="O3233" i="1"/>
  <c r="M3236" i="1"/>
  <c r="N3236" i="1" s="1"/>
  <c r="L3237" i="1"/>
  <c r="Y3250" i="1"/>
  <c r="I3251" i="1"/>
  <c r="H3251" i="1" s="1"/>
  <c r="Z3250" i="1"/>
  <c r="AA3250" i="1" s="1"/>
  <c r="C3251" i="1"/>
  <c r="AJ3251" i="1"/>
  <c r="X3251" i="1"/>
  <c r="A3252" i="1"/>
  <c r="K3251" i="1"/>
  <c r="F3234" i="1"/>
  <c r="AB3256" i="1"/>
  <c r="T3231" i="1"/>
  <c r="S3232" i="1"/>
  <c r="AC3235" i="1"/>
  <c r="AE3235" i="1" s="1"/>
  <c r="G3235" i="1"/>
  <c r="AH3229" i="1"/>
  <c r="AH3250" i="1" l="1"/>
  <c r="Q3234" i="1"/>
  <c r="AF3231" i="1"/>
  <c r="O3234" i="1"/>
  <c r="P3235" i="1"/>
  <c r="R3233" i="1"/>
  <c r="F3235" i="1"/>
  <c r="T3232" i="1"/>
  <c r="S3233" i="1"/>
  <c r="J3234" i="1"/>
  <c r="X3252" i="1"/>
  <c r="K3252" i="1"/>
  <c r="A3253" i="1"/>
  <c r="AC3236" i="1"/>
  <c r="AE3236" i="1" s="1"/>
  <c r="G3236" i="1"/>
  <c r="AJ3252" i="1"/>
  <c r="I3252" i="1"/>
  <c r="H3252" i="1" s="1"/>
  <c r="Y3251" i="1"/>
  <c r="Z3251" i="1"/>
  <c r="AA3251" i="1" s="1"/>
  <c r="C3252" i="1"/>
  <c r="AB3257" i="1"/>
  <c r="M3237" i="1"/>
  <c r="N3237" i="1" s="1"/>
  <c r="L3238" i="1"/>
  <c r="R3234" i="1" l="1"/>
  <c r="AH3251" i="1"/>
  <c r="Q3235" i="1"/>
  <c r="AF3232" i="1"/>
  <c r="J3235" i="1"/>
  <c r="P3236" i="1"/>
  <c r="F3236" i="1"/>
  <c r="Y3252" i="1"/>
  <c r="C3253" i="1"/>
  <c r="Z3252" i="1"/>
  <c r="AA3252" i="1" s="1"/>
  <c r="AJ3253" i="1"/>
  <c r="I3253" i="1"/>
  <c r="H3253" i="1" s="1"/>
  <c r="T3233" i="1"/>
  <c r="S3234" i="1"/>
  <c r="A3254" i="1"/>
  <c r="X3253" i="1"/>
  <c r="K3253" i="1"/>
  <c r="O3235" i="1"/>
  <c r="AC3237" i="1"/>
  <c r="AE3237" i="1" s="1"/>
  <c r="G3237" i="1"/>
  <c r="M3238" i="1"/>
  <c r="N3238" i="1" s="1"/>
  <c r="L3239" i="1"/>
  <c r="AB3258" i="1"/>
  <c r="Q3236" i="1" l="1"/>
  <c r="R3235" i="1"/>
  <c r="O3236" i="1"/>
  <c r="P3237" i="1"/>
  <c r="AH3252" i="1"/>
  <c r="AF3233" i="1"/>
  <c r="J3236" i="1"/>
  <c r="AC3238" i="1"/>
  <c r="AE3238" i="1" s="1"/>
  <c r="G3238" i="1"/>
  <c r="K3254" i="1"/>
  <c r="X3254" i="1"/>
  <c r="A3255" i="1"/>
  <c r="T3234" i="1"/>
  <c r="S3235" i="1"/>
  <c r="M3239" i="1"/>
  <c r="N3239" i="1" s="1"/>
  <c r="L3240" i="1"/>
  <c r="AB3259" i="1"/>
  <c r="F3237" i="1"/>
  <c r="Z3253" i="1"/>
  <c r="AA3253" i="1" s="1"/>
  <c r="C3254" i="1"/>
  <c r="AJ3254" i="1"/>
  <c r="I3254" i="1"/>
  <c r="H3254" i="1" s="1"/>
  <c r="Y3253" i="1"/>
  <c r="P3238" i="1" l="1"/>
  <c r="R3236" i="1"/>
  <c r="O3237" i="1"/>
  <c r="Q3237" i="1"/>
  <c r="AH3253" i="1"/>
  <c r="AF3234" i="1"/>
  <c r="J3237" i="1"/>
  <c r="T3235" i="1"/>
  <c r="S3236" i="1"/>
  <c r="Z3254" i="1"/>
  <c r="AA3254" i="1" s="1"/>
  <c r="AJ3255" i="1"/>
  <c r="I3255" i="1"/>
  <c r="H3255" i="1" s="1"/>
  <c r="Y3254" i="1"/>
  <c r="C3255" i="1"/>
  <c r="AB3260" i="1"/>
  <c r="AC3239" i="1"/>
  <c r="AE3239" i="1" s="1"/>
  <c r="G3239" i="1"/>
  <c r="F3238" i="1"/>
  <c r="M3240" i="1"/>
  <c r="N3240" i="1" s="1"/>
  <c r="L3241" i="1"/>
  <c r="K3255" i="1"/>
  <c r="X3255" i="1"/>
  <c r="A3256" i="1"/>
  <c r="AH3254" i="1" l="1"/>
  <c r="Q3238" i="1"/>
  <c r="AF3235" i="1"/>
  <c r="R3237" i="1"/>
  <c r="J3238" i="1"/>
  <c r="P3239" i="1"/>
  <c r="F3239" i="1"/>
  <c r="AB3261" i="1"/>
  <c r="Y3255" i="1"/>
  <c r="C3256" i="1"/>
  <c r="AJ3256" i="1"/>
  <c r="Z3255" i="1"/>
  <c r="AA3255" i="1" s="1"/>
  <c r="I3256" i="1"/>
  <c r="H3256" i="1" s="1"/>
  <c r="AC3240" i="1"/>
  <c r="AE3240" i="1" s="1"/>
  <c r="G3240" i="1"/>
  <c r="O3238" i="1"/>
  <c r="K3256" i="1"/>
  <c r="A3257" i="1"/>
  <c r="X3256" i="1"/>
  <c r="M3241" i="1"/>
  <c r="N3241" i="1" s="1"/>
  <c r="L3242" i="1"/>
  <c r="T3236" i="1"/>
  <c r="S3237" i="1"/>
  <c r="J3239" i="1" l="1"/>
  <c r="P3240" i="1"/>
  <c r="Q3239" i="1"/>
  <c r="AF3236" i="1"/>
  <c r="AH3255" i="1"/>
  <c r="R3238" i="1"/>
  <c r="AB3262" i="1"/>
  <c r="AC3241" i="1"/>
  <c r="AE3241" i="1" s="1"/>
  <c r="G3241" i="1"/>
  <c r="I3257" i="1"/>
  <c r="H3257" i="1" s="1"/>
  <c r="Y3256" i="1"/>
  <c r="C3257" i="1"/>
  <c r="Z3256" i="1"/>
  <c r="AA3256" i="1" s="1"/>
  <c r="AJ3257" i="1"/>
  <c r="O3239" i="1"/>
  <c r="M3242" i="1"/>
  <c r="N3242" i="1" s="1"/>
  <c r="L3243" i="1"/>
  <c r="T3237" i="1"/>
  <c r="S3238" i="1"/>
  <c r="K3257" i="1"/>
  <c r="A3258" i="1"/>
  <c r="X3257" i="1"/>
  <c r="F3240" i="1"/>
  <c r="Q3240" i="1" l="1"/>
  <c r="AF3237" i="1"/>
  <c r="P3241" i="1"/>
  <c r="AH3256" i="1"/>
  <c r="O3240" i="1"/>
  <c r="R3239" i="1"/>
  <c r="J3240" i="1"/>
  <c r="AC3242" i="1"/>
  <c r="AE3242" i="1" s="1"/>
  <c r="G3242" i="1"/>
  <c r="I3258" i="1"/>
  <c r="H3258" i="1" s="1"/>
  <c r="Y3257" i="1"/>
  <c r="Z3257" i="1"/>
  <c r="AA3257" i="1" s="1"/>
  <c r="C3258" i="1"/>
  <c r="AJ3258" i="1"/>
  <c r="X3258" i="1"/>
  <c r="K3258" i="1"/>
  <c r="A3259" i="1"/>
  <c r="AB3263" i="1"/>
  <c r="M3243" i="1"/>
  <c r="N3243" i="1" s="1"/>
  <c r="L3244" i="1"/>
  <c r="T3238" i="1"/>
  <c r="S3239" i="1"/>
  <c r="F3241" i="1"/>
  <c r="P3242" i="1" l="1"/>
  <c r="O3241" i="1"/>
  <c r="AF3238" i="1"/>
  <c r="AH3257" i="1"/>
  <c r="Q3241" i="1"/>
  <c r="R3240" i="1"/>
  <c r="J3241" i="1"/>
  <c r="C3259" i="1"/>
  <c r="Y3258" i="1"/>
  <c r="AJ3259" i="1"/>
  <c r="Z3258" i="1"/>
  <c r="AA3258" i="1" s="1"/>
  <c r="I3259" i="1"/>
  <c r="H3259" i="1" s="1"/>
  <c r="T3239" i="1"/>
  <c r="S3240" i="1"/>
  <c r="AB3264" i="1"/>
  <c r="AC3243" i="1"/>
  <c r="AE3243" i="1" s="1"/>
  <c r="G3243" i="1"/>
  <c r="X3259" i="1"/>
  <c r="K3259" i="1"/>
  <c r="A3260" i="1"/>
  <c r="F3242" i="1"/>
  <c r="M3244" i="1"/>
  <c r="N3244" i="1" s="1"/>
  <c r="L3245" i="1"/>
  <c r="AF3239" i="1" l="1"/>
  <c r="R3241" i="1"/>
  <c r="Q3242" i="1"/>
  <c r="P3243" i="1"/>
  <c r="J3242" i="1"/>
  <c r="AH3258" i="1"/>
  <c r="O3242" i="1"/>
  <c r="AC3244" i="1"/>
  <c r="AE3244" i="1" s="1"/>
  <c r="G3244" i="1"/>
  <c r="X3260" i="1"/>
  <c r="K3260" i="1"/>
  <c r="A3261" i="1"/>
  <c r="F3243" i="1"/>
  <c r="M3245" i="1"/>
  <c r="N3245" i="1" s="1"/>
  <c r="L3246" i="1"/>
  <c r="AB3265" i="1"/>
  <c r="T3240" i="1"/>
  <c r="S3241" i="1"/>
  <c r="Y3259" i="1"/>
  <c r="AJ3260" i="1"/>
  <c r="I3260" i="1"/>
  <c r="H3260" i="1" s="1"/>
  <c r="Z3259" i="1"/>
  <c r="C3260" i="1"/>
  <c r="P3244" i="1" l="1"/>
  <c r="Q3243" i="1"/>
  <c r="R3242" i="1"/>
  <c r="O3243" i="1"/>
  <c r="AF3240" i="1"/>
  <c r="AC3245" i="1"/>
  <c r="AE3245" i="1" s="1"/>
  <c r="G3245" i="1"/>
  <c r="AJ3261" i="1"/>
  <c r="Y3260" i="1"/>
  <c r="I3261" i="1"/>
  <c r="H3261" i="1" s="1"/>
  <c r="Z3260" i="1"/>
  <c r="AA3260" i="1" s="1"/>
  <c r="C3261" i="1"/>
  <c r="T3241" i="1"/>
  <c r="S3242" i="1"/>
  <c r="M3246" i="1"/>
  <c r="N3246" i="1" s="1"/>
  <c r="L3247" i="1"/>
  <c r="X3261" i="1"/>
  <c r="K3261" i="1"/>
  <c r="A3262" i="1"/>
  <c r="F3244" i="1"/>
  <c r="J3243" i="1"/>
  <c r="AB3266" i="1"/>
  <c r="AH3260" i="1" l="1"/>
  <c r="R3243" i="1"/>
  <c r="Q3244" i="1"/>
  <c r="J3244" i="1"/>
  <c r="AF3241" i="1"/>
  <c r="P3245" i="1"/>
  <c r="Z3261" i="1"/>
  <c r="AA3261" i="1" s="1"/>
  <c r="I3262" i="1"/>
  <c r="H3262" i="1" s="1"/>
  <c r="C3262" i="1"/>
  <c r="Y3261" i="1"/>
  <c r="AJ3262" i="1"/>
  <c r="O3244" i="1"/>
  <c r="AC3246" i="1"/>
  <c r="AE3246" i="1" s="1"/>
  <c r="G3246" i="1"/>
  <c r="F3245" i="1"/>
  <c r="X3262" i="1"/>
  <c r="A3263" i="1"/>
  <c r="K3262" i="1"/>
  <c r="M3247" i="1"/>
  <c r="N3247" i="1" s="1"/>
  <c r="L3248" i="1"/>
  <c r="T3242" i="1"/>
  <c r="S3243" i="1"/>
  <c r="AB3267" i="1"/>
  <c r="AH3261" i="1" l="1"/>
  <c r="R3244" i="1"/>
  <c r="Q3245" i="1"/>
  <c r="AF3242" i="1"/>
  <c r="O3245" i="1"/>
  <c r="P3246" i="1"/>
  <c r="J3245" i="1"/>
  <c r="T3243" i="1"/>
  <c r="S3244" i="1"/>
  <c r="K3263" i="1"/>
  <c r="X3263" i="1"/>
  <c r="A3264" i="1"/>
  <c r="AC3247" i="1"/>
  <c r="AE3247" i="1" s="1"/>
  <c r="G3247" i="1"/>
  <c r="AJ3263" i="1"/>
  <c r="Y3262" i="1"/>
  <c r="I3263" i="1"/>
  <c r="H3263" i="1" s="1"/>
  <c r="Z3262" i="1"/>
  <c r="AA3262" i="1" s="1"/>
  <c r="C3263" i="1"/>
  <c r="AB3268" i="1"/>
  <c r="M3248" i="1"/>
  <c r="N3248" i="1" s="1"/>
  <c r="L3249" i="1"/>
  <c r="F3246" i="1"/>
  <c r="AH3262" i="1" l="1"/>
  <c r="R3245" i="1"/>
  <c r="AF3243" i="1"/>
  <c r="Q3246" i="1"/>
  <c r="P3247" i="1"/>
  <c r="O3246" i="1"/>
  <c r="AC3248" i="1"/>
  <c r="AE3248" i="1" s="1"/>
  <c r="G3248" i="1"/>
  <c r="F3247" i="1"/>
  <c r="C3264" i="1"/>
  <c r="Z3263" i="1"/>
  <c r="AA3263" i="1" s="1"/>
  <c r="AJ3264" i="1"/>
  <c r="I3264" i="1"/>
  <c r="H3264" i="1" s="1"/>
  <c r="Y3263" i="1"/>
  <c r="M3249" i="1"/>
  <c r="N3249" i="1" s="1"/>
  <c r="L3250" i="1"/>
  <c r="J3246" i="1"/>
  <c r="AB3269" i="1"/>
  <c r="T3244" i="1"/>
  <c r="S3245" i="1"/>
  <c r="K3264" i="1"/>
  <c r="A3265" i="1"/>
  <c r="X3264" i="1"/>
  <c r="AH3263" i="1" l="1"/>
  <c r="P3248" i="1"/>
  <c r="Q3247" i="1"/>
  <c r="O3247" i="1"/>
  <c r="AF3244" i="1"/>
  <c r="R3246" i="1"/>
  <c r="I3265" i="1"/>
  <c r="H3265" i="1" s="1"/>
  <c r="Y3264" i="1"/>
  <c r="C3265" i="1"/>
  <c r="Z3264" i="1"/>
  <c r="AA3264" i="1" s="1"/>
  <c r="AJ3265" i="1"/>
  <c r="M3250" i="1"/>
  <c r="N3250" i="1" s="1"/>
  <c r="L3251" i="1"/>
  <c r="A3266" i="1"/>
  <c r="X3265" i="1"/>
  <c r="K3265" i="1"/>
  <c r="T3245" i="1"/>
  <c r="S3246" i="1"/>
  <c r="AB3270" i="1"/>
  <c r="J3247" i="1"/>
  <c r="F3248" i="1"/>
  <c r="AC3249" i="1"/>
  <c r="AE3249" i="1" s="1"/>
  <c r="G3249" i="1"/>
  <c r="AH3264" i="1" l="1"/>
  <c r="O3248" i="1"/>
  <c r="AF3245" i="1"/>
  <c r="R3247" i="1"/>
  <c r="Q3248" i="1"/>
  <c r="P3249" i="1"/>
  <c r="J3248" i="1"/>
  <c r="F3249" i="1"/>
  <c r="AC3250" i="1"/>
  <c r="AE3250" i="1" s="1"/>
  <c r="G3250" i="1"/>
  <c r="AB3271" i="1"/>
  <c r="T3246" i="1"/>
  <c r="S3247" i="1"/>
  <c r="Y3265" i="1"/>
  <c r="I3266" i="1"/>
  <c r="H3266" i="1" s="1"/>
  <c r="Z3265" i="1"/>
  <c r="AA3265" i="1" s="1"/>
  <c r="C3266" i="1"/>
  <c r="AJ3266" i="1"/>
  <c r="M3251" i="1"/>
  <c r="N3251" i="1" s="1"/>
  <c r="L3252" i="1"/>
  <c r="K3266" i="1"/>
  <c r="X3266" i="1"/>
  <c r="A3267" i="1"/>
  <c r="AH3265" i="1" l="1"/>
  <c r="AF3246" i="1"/>
  <c r="Q3249" i="1"/>
  <c r="J3249" i="1"/>
  <c r="P3250" i="1"/>
  <c r="R3248" i="1"/>
  <c r="O3249" i="1"/>
  <c r="M3252" i="1"/>
  <c r="N3252" i="1" s="1"/>
  <c r="L3253" i="1"/>
  <c r="Y3266" i="1"/>
  <c r="C3267" i="1"/>
  <c r="Z3266" i="1"/>
  <c r="AA3266" i="1" s="1"/>
  <c r="AJ3267" i="1"/>
  <c r="I3267" i="1"/>
  <c r="H3267" i="1" s="1"/>
  <c r="AB3272" i="1"/>
  <c r="A3268" i="1"/>
  <c r="X3267" i="1"/>
  <c r="K3267" i="1"/>
  <c r="T3247" i="1"/>
  <c r="S3248" i="1"/>
  <c r="F3250" i="1"/>
  <c r="AC3251" i="1"/>
  <c r="AE3251" i="1" s="1"/>
  <c r="G3251" i="1"/>
  <c r="AH3266" i="1" l="1"/>
  <c r="J3250" i="1"/>
  <c r="P3251" i="1"/>
  <c r="AF3247" i="1"/>
  <c r="Q3250" i="1"/>
  <c r="R3249" i="1"/>
  <c r="O3250" i="1"/>
  <c r="T3248" i="1"/>
  <c r="S3249" i="1"/>
  <c r="C3268" i="1"/>
  <c r="Y3267" i="1"/>
  <c r="AJ3268" i="1"/>
  <c r="I3268" i="1"/>
  <c r="H3268" i="1" s="1"/>
  <c r="Z3267" i="1"/>
  <c r="AA3267" i="1" s="1"/>
  <c r="M3253" i="1"/>
  <c r="N3253" i="1" s="1"/>
  <c r="L3254" i="1"/>
  <c r="F3251" i="1"/>
  <c r="X3268" i="1"/>
  <c r="K3268" i="1"/>
  <c r="A3269" i="1"/>
  <c r="AB3273" i="1"/>
  <c r="AC3252" i="1"/>
  <c r="AE3252" i="1" s="1"/>
  <c r="G3252" i="1"/>
  <c r="AH3267" i="1" l="1"/>
  <c r="Q3251" i="1"/>
  <c r="O3251" i="1"/>
  <c r="AF3248" i="1"/>
  <c r="P3252" i="1"/>
  <c r="R3250" i="1"/>
  <c r="Z3268" i="1"/>
  <c r="AA3268" i="1" s="1"/>
  <c r="AJ3269" i="1"/>
  <c r="C3269" i="1"/>
  <c r="Y3268" i="1"/>
  <c r="I3269" i="1"/>
  <c r="H3269" i="1" s="1"/>
  <c r="T3249" i="1"/>
  <c r="S3250" i="1"/>
  <c r="AC3253" i="1"/>
  <c r="AE3253" i="1" s="1"/>
  <c r="G3253" i="1"/>
  <c r="F3252" i="1"/>
  <c r="A3270" i="1"/>
  <c r="X3269" i="1"/>
  <c r="K3269" i="1"/>
  <c r="J3251" i="1"/>
  <c r="M3254" i="1"/>
  <c r="N3254" i="1" s="1"/>
  <c r="L3255" i="1"/>
  <c r="AB3274" i="1"/>
  <c r="AH3268" i="1" l="1"/>
  <c r="P3253" i="1"/>
  <c r="AF3249" i="1"/>
  <c r="R3251" i="1"/>
  <c r="Q3252" i="1"/>
  <c r="J3252" i="1"/>
  <c r="AJ3270" i="1"/>
  <c r="Y3269" i="1"/>
  <c r="I3270" i="1"/>
  <c r="H3270" i="1" s="1"/>
  <c r="Z3269" i="1"/>
  <c r="AA3269" i="1" s="1"/>
  <c r="C3270" i="1"/>
  <c r="O3252" i="1"/>
  <c r="AC3254" i="1"/>
  <c r="AE3254" i="1" s="1"/>
  <c r="G3254" i="1"/>
  <c r="T3250" i="1"/>
  <c r="S3251" i="1"/>
  <c r="AB3275" i="1"/>
  <c r="M3255" i="1"/>
  <c r="N3255" i="1" s="1"/>
  <c r="L3256" i="1"/>
  <c r="A3271" i="1"/>
  <c r="X3270" i="1"/>
  <c r="K3270" i="1"/>
  <c r="F3253" i="1"/>
  <c r="AH3269" i="1" l="1"/>
  <c r="Q3253" i="1"/>
  <c r="AF3250" i="1"/>
  <c r="R3252" i="1"/>
  <c r="P3254" i="1"/>
  <c r="J3253" i="1"/>
  <c r="O3253" i="1"/>
  <c r="Y3270" i="1"/>
  <c r="C3271" i="1"/>
  <c r="I3271" i="1"/>
  <c r="H3271" i="1" s="1"/>
  <c r="Z3270" i="1"/>
  <c r="AJ3271" i="1"/>
  <c r="X3271" i="1"/>
  <c r="K3271" i="1"/>
  <c r="A3272" i="1"/>
  <c r="AC3255" i="1"/>
  <c r="G3255" i="1"/>
  <c r="T3251" i="1"/>
  <c r="S3252" i="1"/>
  <c r="M3256" i="1"/>
  <c r="L3257" i="1"/>
  <c r="AB3276" i="1"/>
  <c r="F3254" i="1"/>
  <c r="P3255" i="1" l="1"/>
  <c r="Q3254" i="1"/>
  <c r="R3253" i="1"/>
  <c r="O3254" i="1"/>
  <c r="J3254" i="1"/>
  <c r="AB3277" i="1"/>
  <c r="N3256" i="1"/>
  <c r="F3255" i="1"/>
  <c r="AA3270" i="1"/>
  <c r="M3257" i="1"/>
  <c r="L3258" i="1"/>
  <c r="AE3255" i="1"/>
  <c r="AJ3272" i="1"/>
  <c r="Y3271" i="1"/>
  <c r="I3272" i="1"/>
  <c r="H3272" i="1" s="1"/>
  <c r="Z3271" i="1"/>
  <c r="AA3271" i="1" s="1"/>
  <c r="C3272" i="1"/>
  <c r="T3252" i="1"/>
  <c r="S3253" i="1"/>
  <c r="X3272" i="1"/>
  <c r="K3272" i="1"/>
  <c r="A3273" i="1"/>
  <c r="AF3251" i="1"/>
  <c r="AH3271" i="1" l="1"/>
  <c r="P3256" i="1"/>
  <c r="Q3255" i="1"/>
  <c r="R3254" i="1"/>
  <c r="O3255" i="1"/>
  <c r="J3255" i="1"/>
  <c r="AF3252" i="1"/>
  <c r="AC3256" i="1"/>
  <c r="G3256" i="1"/>
  <c r="N3257" i="1"/>
  <c r="M3258" i="1"/>
  <c r="L3259" i="1"/>
  <c r="Y3272" i="1"/>
  <c r="C3273" i="1"/>
  <c r="Z3272" i="1"/>
  <c r="AA3272" i="1" s="1"/>
  <c r="AJ3273" i="1"/>
  <c r="I3273" i="1"/>
  <c r="H3273" i="1" s="1"/>
  <c r="K3273" i="1"/>
  <c r="X3273" i="1"/>
  <c r="A3274" i="1"/>
  <c r="T3253" i="1"/>
  <c r="S3254" i="1"/>
  <c r="AH3270" i="1"/>
  <c r="AB3278" i="1"/>
  <c r="AH3272" i="1" l="1"/>
  <c r="Q3256" i="1"/>
  <c r="P3257" i="1"/>
  <c r="R3255" i="1"/>
  <c r="AB3279" i="1"/>
  <c r="N3258" i="1"/>
  <c r="AF3253" i="1"/>
  <c r="F3256" i="1"/>
  <c r="K3274" i="1"/>
  <c r="X3274" i="1"/>
  <c r="A3275" i="1"/>
  <c r="AE3256" i="1"/>
  <c r="AC3257" i="1"/>
  <c r="G3257" i="1"/>
  <c r="Z3273" i="1"/>
  <c r="AA3273" i="1" s="1"/>
  <c r="AJ3274" i="1"/>
  <c r="I3274" i="1"/>
  <c r="H3274" i="1" s="1"/>
  <c r="Y3273" i="1"/>
  <c r="C3274" i="1"/>
  <c r="T3254" i="1"/>
  <c r="S3255" i="1"/>
  <c r="M3259" i="1"/>
  <c r="L3260" i="1"/>
  <c r="AH3273" i="1" l="1"/>
  <c r="Q3257" i="1"/>
  <c r="P3258" i="1"/>
  <c r="O3256" i="1"/>
  <c r="AC3258" i="1"/>
  <c r="G3258" i="1"/>
  <c r="AF3254" i="1"/>
  <c r="N3259" i="1"/>
  <c r="AB3280" i="1"/>
  <c r="M3260" i="1"/>
  <c r="L3261" i="1"/>
  <c r="X3275" i="1"/>
  <c r="K3275" i="1"/>
  <c r="A3276" i="1"/>
  <c r="AE3257" i="1"/>
  <c r="T3255" i="1"/>
  <c r="S3256" i="1"/>
  <c r="F3257" i="1"/>
  <c r="Y3274" i="1"/>
  <c r="I3275" i="1"/>
  <c r="H3275" i="1" s="1"/>
  <c r="Z3274" i="1"/>
  <c r="AA3274" i="1" s="1"/>
  <c r="AJ3275" i="1"/>
  <c r="C3275" i="1"/>
  <c r="J3256" i="1"/>
  <c r="AH3274" i="1" l="1"/>
  <c r="P3259" i="1"/>
  <c r="Q3258" i="1"/>
  <c r="J3257" i="1"/>
  <c r="R3256" i="1"/>
  <c r="AC3259" i="1"/>
  <c r="G3259" i="1"/>
  <c r="N3260" i="1"/>
  <c r="C3276" i="1"/>
  <c r="Y3275" i="1"/>
  <c r="AJ3276" i="1"/>
  <c r="Z3275" i="1"/>
  <c r="AA3275" i="1" s="1"/>
  <c r="I3276" i="1"/>
  <c r="H3276" i="1" s="1"/>
  <c r="T3256" i="1"/>
  <c r="S3257" i="1"/>
  <c r="A3277" i="1"/>
  <c r="X3276" i="1"/>
  <c r="K3276" i="1"/>
  <c r="AF3255" i="1"/>
  <c r="M3261" i="1"/>
  <c r="L3262" i="1"/>
  <c r="AB3281" i="1"/>
  <c r="F3258" i="1"/>
  <c r="O3257" i="1"/>
  <c r="AE3258" i="1"/>
  <c r="AH3275" i="1" l="1"/>
  <c r="Q3259" i="1"/>
  <c r="O3258" i="1"/>
  <c r="R3257" i="1"/>
  <c r="J3258" i="1"/>
  <c r="AB3282" i="1"/>
  <c r="F3259" i="1"/>
  <c r="N3261" i="1"/>
  <c r="Z3276" i="1"/>
  <c r="AA3276" i="1" s="1"/>
  <c r="C3277" i="1"/>
  <c r="AJ3277" i="1"/>
  <c r="Y3276" i="1"/>
  <c r="I3277" i="1"/>
  <c r="H3277" i="1" s="1"/>
  <c r="T3257" i="1"/>
  <c r="S3258" i="1"/>
  <c r="AE3259" i="1"/>
  <c r="K3277" i="1"/>
  <c r="X3277" i="1"/>
  <c r="A3278" i="1"/>
  <c r="M3262" i="1"/>
  <c r="L3263" i="1"/>
  <c r="AF3256" i="1"/>
  <c r="G3260" i="1"/>
  <c r="AC3260" i="1"/>
  <c r="AH3276" i="1" l="1"/>
  <c r="R3258" i="1"/>
  <c r="J3259" i="1"/>
  <c r="X3278" i="1"/>
  <c r="K3278" i="1"/>
  <c r="A3279" i="1"/>
  <c r="M3263" i="1"/>
  <c r="L3264" i="1"/>
  <c r="Z3277" i="1"/>
  <c r="AA3277" i="1" s="1"/>
  <c r="AJ3278" i="1"/>
  <c r="I3278" i="1"/>
  <c r="H3278" i="1" s="1"/>
  <c r="Y3277" i="1"/>
  <c r="C3278" i="1"/>
  <c r="T3258" i="1"/>
  <c r="S3259" i="1"/>
  <c r="O3259" i="1"/>
  <c r="AB3283" i="1"/>
  <c r="G3261" i="1"/>
  <c r="AC3261" i="1"/>
  <c r="N3262" i="1"/>
  <c r="AE3260" i="1"/>
  <c r="AF3257" i="1"/>
  <c r="F3260" i="1"/>
  <c r="AH3277" i="1" l="1"/>
  <c r="R3259" i="1"/>
  <c r="P3260" i="1"/>
  <c r="X3279" i="1"/>
  <c r="K3279" i="1"/>
  <c r="A3280" i="1"/>
  <c r="F3261" i="1"/>
  <c r="G3262" i="1"/>
  <c r="AC3262" i="1"/>
  <c r="AB3284" i="1"/>
  <c r="T3259" i="1"/>
  <c r="S3260" i="1"/>
  <c r="N3263" i="1"/>
  <c r="AJ3279" i="1"/>
  <c r="Y3278" i="1"/>
  <c r="C3279" i="1"/>
  <c r="Z3278" i="1"/>
  <c r="AA3278" i="1" s="1"/>
  <c r="I3279" i="1"/>
  <c r="H3279" i="1" s="1"/>
  <c r="AE3261" i="1"/>
  <c r="O3260" i="1"/>
  <c r="J3260" i="1"/>
  <c r="AF3258" i="1"/>
  <c r="M3264" i="1"/>
  <c r="L3265" i="1"/>
  <c r="AH3278" i="1" l="1"/>
  <c r="M3265" i="1"/>
  <c r="L3266" i="1"/>
  <c r="F3262" i="1"/>
  <c r="Z3279" i="1"/>
  <c r="AA3279" i="1" s="1"/>
  <c r="AJ3280" i="1"/>
  <c r="I3280" i="1"/>
  <c r="H3280" i="1" s="1"/>
  <c r="Y3279" i="1"/>
  <c r="C3280" i="1"/>
  <c r="AB3285" i="1"/>
  <c r="Q3260" i="1"/>
  <c r="P3261" i="1"/>
  <c r="AC3263" i="1"/>
  <c r="G3263" i="1"/>
  <c r="T3260" i="1"/>
  <c r="S3261" i="1"/>
  <c r="J3261" i="1"/>
  <c r="X3280" i="1"/>
  <c r="K3280" i="1"/>
  <c r="A3281" i="1"/>
  <c r="N3264" i="1"/>
  <c r="AF3259" i="1"/>
  <c r="AA3259" i="1"/>
  <c r="AE3262" i="1"/>
  <c r="O3261" i="1"/>
  <c r="AH3279" i="1" l="1"/>
  <c r="R3260" i="1"/>
  <c r="O3262" i="1"/>
  <c r="AC3264" i="1"/>
  <c r="G3264" i="1"/>
  <c r="M3266" i="1"/>
  <c r="L3267" i="1"/>
  <c r="AH3259" i="1"/>
  <c r="X3281" i="1"/>
  <c r="A3282" i="1"/>
  <c r="K3281" i="1"/>
  <c r="AE3263" i="1"/>
  <c r="AB3286" i="1"/>
  <c r="AF3260" i="1"/>
  <c r="P3262" i="1"/>
  <c r="F3263" i="1"/>
  <c r="I3281" i="1"/>
  <c r="H3281" i="1" s="1"/>
  <c r="Y3280" i="1"/>
  <c r="Z3280" i="1"/>
  <c r="AA3280" i="1" s="1"/>
  <c r="C3281" i="1"/>
  <c r="AJ3281" i="1"/>
  <c r="T3261" i="1"/>
  <c r="S3262" i="1"/>
  <c r="Q3261" i="1"/>
  <c r="J3262" i="1"/>
  <c r="N3265" i="1"/>
  <c r="R3261" i="1" l="1"/>
  <c r="AH3280" i="1"/>
  <c r="J3263" i="1"/>
  <c r="N3266" i="1"/>
  <c r="AC3265" i="1"/>
  <c r="G3265" i="1"/>
  <c r="M3267" i="1"/>
  <c r="L3268" i="1"/>
  <c r="T3262" i="1"/>
  <c r="S3263" i="1"/>
  <c r="F3264" i="1"/>
  <c r="X3282" i="1"/>
  <c r="K3282" i="1"/>
  <c r="A3283" i="1"/>
  <c r="Z3281" i="1"/>
  <c r="AA3281" i="1" s="1"/>
  <c r="AJ3282" i="1"/>
  <c r="I3282" i="1"/>
  <c r="H3282" i="1" s="1"/>
  <c r="Y3281" i="1"/>
  <c r="C3282" i="1"/>
  <c r="Q3262" i="1"/>
  <c r="AF3261" i="1"/>
  <c r="O3263" i="1"/>
  <c r="P3263" i="1"/>
  <c r="AB3287" i="1"/>
  <c r="AE3264" i="1"/>
  <c r="AH3281" i="1" l="1"/>
  <c r="AB3288" i="1"/>
  <c r="O3264" i="1"/>
  <c r="N3267" i="1"/>
  <c r="Q3263" i="1"/>
  <c r="R3262" i="1"/>
  <c r="P3264" i="1"/>
  <c r="Y3282" i="1"/>
  <c r="Z3282" i="1"/>
  <c r="AA3282" i="1" s="1"/>
  <c r="C3283" i="1"/>
  <c r="AJ3283" i="1"/>
  <c r="I3283" i="1"/>
  <c r="H3283" i="1" s="1"/>
  <c r="J3264" i="1"/>
  <c r="M3268" i="1"/>
  <c r="L3269" i="1"/>
  <c r="X3283" i="1"/>
  <c r="K3283" i="1"/>
  <c r="A3284" i="1"/>
  <c r="AC3266" i="1"/>
  <c r="G3266" i="1"/>
  <c r="T3263" i="1"/>
  <c r="S3264" i="1"/>
  <c r="F3265" i="1"/>
  <c r="AF3262" i="1"/>
  <c r="AE3265" i="1"/>
  <c r="AH3282" i="1" l="1"/>
  <c r="O3265" i="1"/>
  <c r="J3265" i="1"/>
  <c r="AC3267" i="1"/>
  <c r="G3267" i="1"/>
  <c r="T3264" i="1"/>
  <c r="S3265" i="1"/>
  <c r="AE3266" i="1"/>
  <c r="AF3263" i="1"/>
  <c r="N3268" i="1"/>
  <c r="P3265" i="1"/>
  <c r="Q3264" i="1"/>
  <c r="R3263" i="1"/>
  <c r="K3284" i="1"/>
  <c r="A3285" i="1"/>
  <c r="X3284" i="1"/>
  <c r="M3269" i="1"/>
  <c r="L3270" i="1"/>
  <c r="Y3283" i="1"/>
  <c r="C3284" i="1"/>
  <c r="Z3283" i="1"/>
  <c r="AA3283" i="1" s="1"/>
  <c r="AJ3284" i="1"/>
  <c r="I3284" i="1"/>
  <c r="H3284" i="1" s="1"/>
  <c r="F3266" i="1"/>
  <c r="AB3289" i="1"/>
  <c r="AH3283" i="1" l="1"/>
  <c r="R3264" i="1"/>
  <c r="O3266" i="1"/>
  <c r="J3266" i="1"/>
  <c r="AC3268" i="1"/>
  <c r="G3268" i="1"/>
  <c r="M3270" i="1"/>
  <c r="L3271" i="1"/>
  <c r="P3266" i="1"/>
  <c r="F3267" i="1"/>
  <c r="N3269" i="1"/>
  <c r="Z3284" i="1"/>
  <c r="AA3284" i="1" s="1"/>
  <c r="C3285" i="1"/>
  <c r="AJ3285" i="1"/>
  <c r="Y3284" i="1"/>
  <c r="I3285" i="1"/>
  <c r="H3285" i="1" s="1"/>
  <c r="Q3265" i="1"/>
  <c r="T3265" i="1"/>
  <c r="S3266" i="1"/>
  <c r="AE3267" i="1"/>
  <c r="AB3290" i="1"/>
  <c r="K3285" i="1"/>
  <c r="A3286" i="1"/>
  <c r="X3285" i="1"/>
  <c r="AF3264" i="1"/>
  <c r="AH3284" i="1" l="1"/>
  <c r="J3267" i="1"/>
  <c r="O3267" i="1"/>
  <c r="AF3265" i="1"/>
  <c r="Y3285" i="1"/>
  <c r="C3286" i="1"/>
  <c r="Z3285" i="1"/>
  <c r="AA3285" i="1" s="1"/>
  <c r="AJ3286" i="1"/>
  <c r="I3286" i="1"/>
  <c r="H3286" i="1" s="1"/>
  <c r="K3286" i="1"/>
  <c r="A3287" i="1"/>
  <c r="X3286" i="1"/>
  <c r="AB3291" i="1"/>
  <c r="T3266" i="1"/>
  <c r="S3267" i="1"/>
  <c r="M3271" i="1"/>
  <c r="N3271" i="1" s="1"/>
  <c r="L3272" i="1"/>
  <c r="N3270" i="1"/>
  <c r="AC3269" i="1"/>
  <c r="G3269" i="1"/>
  <c r="F3268" i="1"/>
  <c r="Q3266" i="1"/>
  <c r="R3265" i="1"/>
  <c r="P3267" i="1"/>
  <c r="AE3268" i="1"/>
  <c r="AH3285" i="1" l="1"/>
  <c r="Q3267" i="1"/>
  <c r="R3266" i="1"/>
  <c r="O3268" i="1"/>
  <c r="K3287" i="1"/>
  <c r="X3287" i="1"/>
  <c r="A3288" i="1"/>
  <c r="AC3271" i="1"/>
  <c r="AE3271" i="1" s="1"/>
  <c r="AB3292" i="1"/>
  <c r="P3268" i="1"/>
  <c r="F3269" i="1"/>
  <c r="M3272" i="1"/>
  <c r="N3272" i="1" s="1"/>
  <c r="L3273" i="1"/>
  <c r="T3267" i="1"/>
  <c r="S3268" i="1"/>
  <c r="AC3270" i="1"/>
  <c r="G3270" i="1"/>
  <c r="J3268" i="1"/>
  <c r="AE3269" i="1"/>
  <c r="AF3266" i="1"/>
  <c r="Z3286" i="1"/>
  <c r="AA3286" i="1" s="1"/>
  <c r="C3287" i="1"/>
  <c r="AJ3287" i="1"/>
  <c r="I3287" i="1"/>
  <c r="H3287" i="1" s="1"/>
  <c r="Y3286" i="1"/>
  <c r="AH3286" i="1" l="1"/>
  <c r="J3269" i="1"/>
  <c r="O3269" i="1"/>
  <c r="K3288" i="1"/>
  <c r="A3289" i="1"/>
  <c r="X3288" i="1"/>
  <c r="T3268" i="1"/>
  <c r="S3269" i="1"/>
  <c r="I3288" i="1"/>
  <c r="H3288" i="1" s="1"/>
  <c r="Y3287" i="1"/>
  <c r="Z3287" i="1"/>
  <c r="AA3287" i="1" s="1"/>
  <c r="C3288" i="1"/>
  <c r="AJ3288" i="1"/>
  <c r="AC3272" i="1"/>
  <c r="AE3272" i="1" s="1"/>
  <c r="AB3293" i="1"/>
  <c r="Q3268" i="1"/>
  <c r="R3267" i="1"/>
  <c r="F3270" i="1"/>
  <c r="AF3267" i="1"/>
  <c r="AE3270" i="1"/>
  <c r="M3273" i="1"/>
  <c r="N3273" i="1" s="1"/>
  <c r="L3274" i="1"/>
  <c r="P3269" i="1"/>
  <c r="G3271" i="1"/>
  <c r="AH3287" i="1" l="1"/>
  <c r="AC3273" i="1"/>
  <c r="AE3273" i="1" s="1"/>
  <c r="P3270" i="1"/>
  <c r="J3270" i="1"/>
  <c r="AF3268" i="1"/>
  <c r="K3289" i="1"/>
  <c r="A3290" i="1"/>
  <c r="X3289" i="1"/>
  <c r="AB3294" i="1"/>
  <c r="F3271" i="1"/>
  <c r="M3274" i="1"/>
  <c r="N3274" i="1" s="1"/>
  <c r="L3275" i="1"/>
  <c r="Q3269" i="1"/>
  <c r="G3272" i="1"/>
  <c r="T3269" i="1"/>
  <c r="S3270" i="1"/>
  <c r="R3268" i="1"/>
  <c r="O3270" i="1"/>
  <c r="AJ3289" i="1"/>
  <c r="I3289" i="1"/>
  <c r="H3289" i="1" s="1"/>
  <c r="Y3288" i="1"/>
  <c r="Z3288" i="1"/>
  <c r="AA3288" i="1" s="1"/>
  <c r="C3289" i="1"/>
  <c r="O3271" i="1" l="1"/>
  <c r="AH3288" i="1"/>
  <c r="AF3269" i="1"/>
  <c r="F3272" i="1"/>
  <c r="J3271" i="1"/>
  <c r="P3271" i="1"/>
  <c r="Q3270" i="1"/>
  <c r="R3269" i="1"/>
  <c r="Z3289" i="1"/>
  <c r="AA3289" i="1" s="1"/>
  <c r="C3290" i="1"/>
  <c r="AJ3290" i="1"/>
  <c r="Y3289" i="1"/>
  <c r="I3290" i="1"/>
  <c r="H3290" i="1" s="1"/>
  <c r="AC3274" i="1"/>
  <c r="AE3274" i="1" s="1"/>
  <c r="K3290" i="1"/>
  <c r="A3291" i="1"/>
  <c r="X3290" i="1"/>
  <c r="G3273" i="1"/>
  <c r="T3270" i="1"/>
  <c r="S3271" i="1"/>
  <c r="M3275" i="1"/>
  <c r="N3275" i="1" s="1"/>
  <c r="L3276" i="1"/>
  <c r="AB3295" i="1"/>
  <c r="O3272" i="1" l="1"/>
  <c r="AH3289" i="1"/>
  <c r="P3272" i="1"/>
  <c r="J3272" i="1"/>
  <c r="AJ3291" i="1"/>
  <c r="Y3290" i="1"/>
  <c r="I3291" i="1"/>
  <c r="H3291" i="1" s="1"/>
  <c r="Z3290" i="1"/>
  <c r="AA3290" i="1" s="1"/>
  <c r="C3291" i="1"/>
  <c r="Q3271" i="1"/>
  <c r="AC3275" i="1"/>
  <c r="AE3275" i="1" s="1"/>
  <c r="K3291" i="1"/>
  <c r="A3292" i="1"/>
  <c r="X3291" i="1"/>
  <c r="R3270" i="1"/>
  <c r="M3276" i="1"/>
  <c r="N3276" i="1" s="1"/>
  <c r="L3277" i="1"/>
  <c r="AF3270" i="1"/>
  <c r="AB3296" i="1"/>
  <c r="F3273" i="1"/>
  <c r="T3271" i="1"/>
  <c r="S3272" i="1"/>
  <c r="G3274" i="1"/>
  <c r="AH3290" i="1" l="1"/>
  <c r="AF3271" i="1"/>
  <c r="O3273" i="1"/>
  <c r="P3273" i="1"/>
  <c r="AB3297" i="1"/>
  <c r="K3292" i="1"/>
  <c r="X3292" i="1"/>
  <c r="A3293" i="1"/>
  <c r="AC3276" i="1"/>
  <c r="AE3276" i="1" s="1"/>
  <c r="T3272" i="1"/>
  <c r="S3273" i="1"/>
  <c r="J3273" i="1"/>
  <c r="F3274" i="1"/>
  <c r="M3277" i="1"/>
  <c r="N3277" i="1" s="1"/>
  <c r="L3278" i="1"/>
  <c r="G3275" i="1"/>
  <c r="C3292" i="1"/>
  <c r="AJ3292" i="1"/>
  <c r="Z3291" i="1"/>
  <c r="I3292" i="1"/>
  <c r="H3292" i="1" s="1"/>
  <c r="Y3291" i="1"/>
  <c r="Q3272" i="1"/>
  <c r="R3271" i="1"/>
  <c r="AF3272" i="1" l="1"/>
  <c r="G3276" i="1"/>
  <c r="J3274" i="1"/>
  <c r="P3274" i="1"/>
  <c r="O3274" i="1"/>
  <c r="X3293" i="1"/>
  <c r="K3293" i="1"/>
  <c r="A3294" i="1"/>
  <c r="AB3298" i="1"/>
  <c r="Q3273" i="1"/>
  <c r="R3272" i="1"/>
  <c r="AC3277" i="1"/>
  <c r="AE3277" i="1" s="1"/>
  <c r="G3277" i="1"/>
  <c r="C3293" i="1"/>
  <c r="Y3292" i="1"/>
  <c r="AJ3293" i="1"/>
  <c r="Z3292" i="1"/>
  <c r="AA3292" i="1" s="1"/>
  <c r="I3293" i="1"/>
  <c r="H3293" i="1" s="1"/>
  <c r="F3275" i="1"/>
  <c r="M3278" i="1"/>
  <c r="N3278" i="1" s="1"/>
  <c r="L3279" i="1"/>
  <c r="T3273" i="1"/>
  <c r="S3274" i="1"/>
  <c r="AH3292" i="1" l="1"/>
  <c r="AF3273" i="1"/>
  <c r="P3275" i="1"/>
  <c r="F3276" i="1"/>
  <c r="O3275" i="1"/>
  <c r="J3275" i="1"/>
  <c r="Q3274" i="1"/>
  <c r="R3273" i="1"/>
  <c r="T3274" i="1"/>
  <c r="S3275" i="1"/>
  <c r="AB3299" i="1"/>
  <c r="AC3278" i="1"/>
  <c r="AE3278" i="1" s="1"/>
  <c r="G3278" i="1"/>
  <c r="Y3293" i="1"/>
  <c r="AJ3294" i="1"/>
  <c r="Z3293" i="1"/>
  <c r="AA3293" i="1" s="1"/>
  <c r="I3294" i="1"/>
  <c r="H3294" i="1" s="1"/>
  <c r="C3294" i="1"/>
  <c r="M3279" i="1"/>
  <c r="N3279" i="1" s="1"/>
  <c r="L3280" i="1"/>
  <c r="K3294" i="1"/>
  <c r="X3294" i="1"/>
  <c r="A3295" i="1"/>
  <c r="AH3293" i="1" l="1"/>
  <c r="P3276" i="1"/>
  <c r="AF3274" i="1"/>
  <c r="F3277" i="1"/>
  <c r="F3278" i="1" s="1"/>
  <c r="O3276" i="1"/>
  <c r="J3276" i="1"/>
  <c r="AC3279" i="1"/>
  <c r="AE3279" i="1" s="1"/>
  <c r="G3279" i="1"/>
  <c r="M3280" i="1"/>
  <c r="N3280" i="1" s="1"/>
  <c r="L3281" i="1"/>
  <c r="X3295" i="1"/>
  <c r="K3295" i="1"/>
  <c r="A3296" i="1"/>
  <c r="AB3300" i="1"/>
  <c r="Y3294" i="1"/>
  <c r="I3295" i="1"/>
  <c r="H3295" i="1" s="1"/>
  <c r="Z3294" i="1"/>
  <c r="AA3294" i="1" s="1"/>
  <c r="C3295" i="1"/>
  <c r="AJ3295" i="1"/>
  <c r="T3275" i="1"/>
  <c r="S3276" i="1"/>
  <c r="Q3275" i="1"/>
  <c r="R3274" i="1"/>
  <c r="AH3294" i="1" l="1"/>
  <c r="O3277" i="1"/>
  <c r="AF3275" i="1"/>
  <c r="J3278" i="1"/>
  <c r="J3277" i="1"/>
  <c r="P3277" i="1"/>
  <c r="O3278" i="1"/>
  <c r="AC3280" i="1"/>
  <c r="AE3280" i="1" s="1"/>
  <c r="G3280" i="1"/>
  <c r="C3296" i="1"/>
  <c r="Y3295" i="1"/>
  <c r="AJ3296" i="1"/>
  <c r="I3296" i="1"/>
  <c r="H3296" i="1" s="1"/>
  <c r="Z3295" i="1"/>
  <c r="AA3295" i="1" s="1"/>
  <c r="M3281" i="1"/>
  <c r="N3281" i="1" s="1"/>
  <c r="L3282" i="1"/>
  <c r="F3279" i="1"/>
  <c r="Q3276" i="1"/>
  <c r="R3275" i="1"/>
  <c r="T3276" i="1"/>
  <c r="S3277" i="1"/>
  <c r="X3296" i="1"/>
  <c r="K3296" i="1"/>
  <c r="A3297" i="1"/>
  <c r="AB3301" i="1"/>
  <c r="AH3295" i="1" l="1"/>
  <c r="P3278" i="1"/>
  <c r="AF3276" i="1"/>
  <c r="O3279" i="1"/>
  <c r="AC3281" i="1"/>
  <c r="G3281" i="1"/>
  <c r="F3280" i="1"/>
  <c r="Z3296" i="1"/>
  <c r="I3297" i="1"/>
  <c r="H3297" i="1" s="1"/>
  <c r="C3297" i="1"/>
  <c r="Y3296" i="1"/>
  <c r="AJ3297" i="1"/>
  <c r="Q3277" i="1"/>
  <c r="R3276" i="1"/>
  <c r="M3282" i="1"/>
  <c r="L3283" i="1"/>
  <c r="X3297" i="1"/>
  <c r="K3297" i="1"/>
  <c r="A3298" i="1"/>
  <c r="T3277" i="1"/>
  <c r="S3278" i="1"/>
  <c r="J3279" i="1"/>
  <c r="AB3302" i="1"/>
  <c r="P3279" i="1" l="1"/>
  <c r="T3278" i="1"/>
  <c r="S3279" i="1"/>
  <c r="Q3278" i="1"/>
  <c r="R3277" i="1"/>
  <c r="O3280" i="1"/>
  <c r="Y3297" i="1"/>
  <c r="C3298" i="1"/>
  <c r="Z3297" i="1"/>
  <c r="AA3297" i="1" s="1"/>
  <c r="AJ3298" i="1"/>
  <c r="I3298" i="1"/>
  <c r="H3298" i="1" s="1"/>
  <c r="X3298" i="1"/>
  <c r="A3299" i="1"/>
  <c r="K3298" i="1"/>
  <c r="N3282" i="1"/>
  <c r="AA3296" i="1"/>
  <c r="F3281" i="1"/>
  <c r="AF3277" i="1"/>
  <c r="AB3303" i="1"/>
  <c r="M3283" i="1"/>
  <c r="L3284" i="1"/>
  <c r="J3280" i="1"/>
  <c r="AE3281" i="1"/>
  <c r="AH3297" i="1" l="1"/>
  <c r="P3280" i="1"/>
  <c r="O3281" i="1"/>
  <c r="X3299" i="1"/>
  <c r="K3299" i="1"/>
  <c r="A3300" i="1"/>
  <c r="Q3279" i="1"/>
  <c r="R3278" i="1"/>
  <c r="AC3282" i="1"/>
  <c r="G3282" i="1"/>
  <c r="AJ3299" i="1"/>
  <c r="Y3298" i="1"/>
  <c r="I3299" i="1"/>
  <c r="H3299" i="1" s="1"/>
  <c r="Z3298" i="1"/>
  <c r="AA3298" i="1" s="1"/>
  <c r="C3299" i="1"/>
  <c r="N3283" i="1"/>
  <c r="M3284" i="1"/>
  <c r="L3285" i="1"/>
  <c r="AB3304" i="1"/>
  <c r="T3279" i="1"/>
  <c r="S3280" i="1"/>
  <c r="J3281" i="1"/>
  <c r="AH3296" i="1"/>
  <c r="AF3278" i="1"/>
  <c r="AH3298" i="1" l="1"/>
  <c r="P3281" i="1"/>
  <c r="AF3279" i="1"/>
  <c r="N3284" i="1"/>
  <c r="M3285" i="1"/>
  <c r="L3286" i="1"/>
  <c r="Y3299" i="1"/>
  <c r="I3300" i="1"/>
  <c r="H3300" i="1" s="1"/>
  <c r="Z3299" i="1"/>
  <c r="AA3299" i="1" s="1"/>
  <c r="C3300" i="1"/>
  <c r="AJ3300" i="1"/>
  <c r="AC3283" i="1"/>
  <c r="G3283" i="1"/>
  <c r="F3282" i="1"/>
  <c r="Q3280" i="1"/>
  <c r="R3279" i="1"/>
  <c r="AB3305" i="1"/>
  <c r="T3280" i="1"/>
  <c r="S3281" i="1"/>
  <c r="AE3282" i="1"/>
  <c r="A3301" i="1"/>
  <c r="X3300" i="1"/>
  <c r="K3300" i="1"/>
  <c r="AH3299" i="1" l="1"/>
  <c r="P3282" i="1"/>
  <c r="O3282" i="1"/>
  <c r="C3301" i="1"/>
  <c r="Y3300" i="1"/>
  <c r="AJ3301" i="1"/>
  <c r="Z3300" i="1"/>
  <c r="AA3300" i="1" s="1"/>
  <c r="I3301" i="1"/>
  <c r="H3301" i="1" s="1"/>
  <c r="J3282" i="1"/>
  <c r="F3283" i="1"/>
  <c r="N3285" i="1"/>
  <c r="AC3284" i="1"/>
  <c r="G3284" i="1"/>
  <c r="T3281" i="1"/>
  <c r="S3282" i="1"/>
  <c r="AE3283" i="1"/>
  <c r="M3286" i="1"/>
  <c r="L3287" i="1"/>
  <c r="AF3280" i="1"/>
  <c r="Q3281" i="1"/>
  <c r="R3280" i="1"/>
  <c r="X3301" i="1"/>
  <c r="K3301" i="1"/>
  <c r="A3302" i="1"/>
  <c r="AB3306" i="1"/>
  <c r="AH3300" i="1" l="1"/>
  <c r="P3283" i="1"/>
  <c r="N3286" i="1"/>
  <c r="Q3282" i="1"/>
  <c r="R3281" i="1"/>
  <c r="AF3281" i="1"/>
  <c r="K3302" i="1"/>
  <c r="X3302" i="1"/>
  <c r="A3303" i="1"/>
  <c r="AC3285" i="1"/>
  <c r="G3285" i="1"/>
  <c r="M3287" i="1"/>
  <c r="L3288" i="1"/>
  <c r="F3284" i="1"/>
  <c r="J3283" i="1"/>
  <c r="AB3307" i="1"/>
  <c r="Z3301" i="1"/>
  <c r="AA3301" i="1" s="1"/>
  <c r="C3302" i="1"/>
  <c r="I3302" i="1"/>
  <c r="H3302" i="1" s="1"/>
  <c r="Y3301" i="1"/>
  <c r="AJ3302" i="1"/>
  <c r="T3282" i="1"/>
  <c r="S3283" i="1"/>
  <c r="AE3284" i="1"/>
  <c r="O3283" i="1"/>
  <c r="AH3301" i="1" l="1"/>
  <c r="P3284" i="1"/>
  <c r="N3287" i="1"/>
  <c r="X3303" i="1"/>
  <c r="K3303" i="1"/>
  <c r="A3304" i="1"/>
  <c r="Q3283" i="1"/>
  <c r="R3282" i="1"/>
  <c r="AE3285" i="1"/>
  <c r="T3283" i="1"/>
  <c r="S3284" i="1"/>
  <c r="AB3308" i="1"/>
  <c r="J3284" i="1"/>
  <c r="M3288" i="1"/>
  <c r="L3289" i="1"/>
  <c r="Z3302" i="1"/>
  <c r="AA3302" i="1" s="1"/>
  <c r="C3303" i="1"/>
  <c r="AJ3303" i="1"/>
  <c r="Y3302" i="1"/>
  <c r="I3303" i="1"/>
  <c r="H3303" i="1" s="1"/>
  <c r="AC3286" i="1"/>
  <c r="G3286" i="1"/>
  <c r="AF3282" i="1"/>
  <c r="O3284" i="1"/>
  <c r="F3285" i="1"/>
  <c r="AH3302" i="1" l="1"/>
  <c r="P3285" i="1"/>
  <c r="R3283" i="1"/>
  <c r="J3285" i="1"/>
  <c r="AC3287" i="1"/>
  <c r="G3287" i="1"/>
  <c r="AE3286" i="1"/>
  <c r="M3289" i="1"/>
  <c r="L3290" i="1"/>
  <c r="Q3284" i="1"/>
  <c r="AB3309" i="1"/>
  <c r="AF3283" i="1"/>
  <c r="F3286" i="1"/>
  <c r="N3288" i="1"/>
  <c r="X3304" i="1"/>
  <c r="K3304" i="1"/>
  <c r="A3305" i="1"/>
  <c r="O3285" i="1"/>
  <c r="T3284" i="1"/>
  <c r="S3285" i="1"/>
  <c r="C3304" i="1"/>
  <c r="Y3303" i="1"/>
  <c r="AJ3304" i="1"/>
  <c r="Z3303" i="1"/>
  <c r="AA3303" i="1" s="1"/>
  <c r="I3304" i="1"/>
  <c r="H3304" i="1" s="1"/>
  <c r="AH3303" i="1" l="1"/>
  <c r="P3286" i="1"/>
  <c r="Z3304" i="1"/>
  <c r="AA3304" i="1" s="1"/>
  <c r="AJ3305" i="1"/>
  <c r="I3305" i="1"/>
  <c r="H3305" i="1" s="1"/>
  <c r="Y3304" i="1"/>
  <c r="C3305" i="1"/>
  <c r="M3290" i="1"/>
  <c r="L3291" i="1"/>
  <c r="Q3285" i="1"/>
  <c r="F3287" i="1"/>
  <c r="AC3288" i="1"/>
  <c r="G3288" i="1"/>
  <c r="J3286" i="1"/>
  <c r="AE3287" i="1"/>
  <c r="AB3310" i="1"/>
  <c r="T3285" i="1"/>
  <c r="S3286" i="1"/>
  <c r="X3305" i="1"/>
  <c r="K3305" i="1"/>
  <c r="A3306" i="1"/>
  <c r="AF3284" i="1"/>
  <c r="O3286" i="1"/>
  <c r="N3289" i="1"/>
  <c r="R3284" i="1"/>
  <c r="AH3304" i="1" l="1"/>
  <c r="P3287" i="1"/>
  <c r="Q3286" i="1"/>
  <c r="N3290" i="1"/>
  <c r="AE3288" i="1"/>
  <c r="Y3305" i="1"/>
  <c r="C3306" i="1"/>
  <c r="Z3305" i="1"/>
  <c r="AA3305" i="1" s="1"/>
  <c r="AJ3306" i="1"/>
  <c r="I3306" i="1"/>
  <c r="H3306" i="1" s="1"/>
  <c r="J3287" i="1"/>
  <c r="M3291" i="1"/>
  <c r="L3292" i="1"/>
  <c r="AC3289" i="1"/>
  <c r="G3289" i="1"/>
  <c r="T3286" i="1"/>
  <c r="S3287" i="1"/>
  <c r="AF3285" i="1"/>
  <c r="K3306" i="1"/>
  <c r="A3307" i="1"/>
  <c r="X3306" i="1"/>
  <c r="AB3311" i="1"/>
  <c r="F3288" i="1"/>
  <c r="O3287" i="1"/>
  <c r="R3285" i="1"/>
  <c r="AH3305" i="1" l="1"/>
  <c r="R3286" i="1"/>
  <c r="P3288" i="1"/>
  <c r="J3288" i="1"/>
  <c r="AC3290" i="1"/>
  <c r="G3290" i="1"/>
  <c r="O3288" i="1"/>
  <c r="M3292" i="1"/>
  <c r="L3293" i="1"/>
  <c r="Q3287" i="1"/>
  <c r="AJ3307" i="1"/>
  <c r="I3307" i="1"/>
  <c r="H3307" i="1" s="1"/>
  <c r="Y3306" i="1"/>
  <c r="Z3306" i="1"/>
  <c r="AA3306" i="1" s="1"/>
  <c r="C3307" i="1"/>
  <c r="F3289" i="1"/>
  <c r="AF3286" i="1"/>
  <c r="N3291" i="1"/>
  <c r="AB3312" i="1"/>
  <c r="K3307" i="1"/>
  <c r="X3307" i="1"/>
  <c r="A3308" i="1"/>
  <c r="T3287" i="1"/>
  <c r="S3288" i="1"/>
  <c r="AE3289" i="1"/>
  <c r="AH3306" i="1" l="1"/>
  <c r="R3287" i="1"/>
  <c r="P3289" i="1"/>
  <c r="J3289" i="1"/>
  <c r="AC3291" i="1"/>
  <c r="G3291" i="1"/>
  <c r="O3289" i="1"/>
  <c r="F3290" i="1"/>
  <c r="Z3307" i="1"/>
  <c r="AA3307" i="1" s="1"/>
  <c r="C3308" i="1"/>
  <c r="I3308" i="1"/>
  <c r="H3308" i="1" s="1"/>
  <c r="Y3307" i="1"/>
  <c r="AJ3308" i="1"/>
  <c r="T3288" i="1"/>
  <c r="S3289" i="1"/>
  <c r="AF3287" i="1"/>
  <c r="N3292" i="1"/>
  <c r="AE3290" i="1"/>
  <c r="K3308" i="1"/>
  <c r="A3309" i="1"/>
  <c r="X3308" i="1"/>
  <c r="AB3313" i="1"/>
  <c r="Q3288" i="1"/>
  <c r="M3293" i="1"/>
  <c r="L3294" i="1"/>
  <c r="AH3307" i="1" l="1"/>
  <c r="P3290" i="1"/>
  <c r="R3288" i="1"/>
  <c r="J3290" i="1"/>
  <c r="O3290" i="1"/>
  <c r="G3292" i="1"/>
  <c r="AC3292" i="1"/>
  <c r="AE3291" i="1"/>
  <c r="AF3288" i="1"/>
  <c r="T3289" i="1"/>
  <c r="S3290" i="1"/>
  <c r="N3293" i="1"/>
  <c r="K3309" i="1"/>
  <c r="X3309" i="1"/>
  <c r="A3310" i="1"/>
  <c r="AB3314" i="1"/>
  <c r="M3294" i="1"/>
  <c r="L3295" i="1"/>
  <c r="Q3289" i="1"/>
  <c r="AJ3309" i="1"/>
  <c r="Y3308" i="1"/>
  <c r="Z3308" i="1"/>
  <c r="AA3308" i="1" s="1"/>
  <c r="C3309" i="1"/>
  <c r="I3309" i="1"/>
  <c r="H3309" i="1" s="1"/>
  <c r="F3291" i="1"/>
  <c r="AH3308" i="1" l="1"/>
  <c r="P3291" i="1"/>
  <c r="R3289" i="1"/>
  <c r="AB3315" i="1"/>
  <c r="AC3293" i="1"/>
  <c r="G3293" i="1"/>
  <c r="J3291" i="1"/>
  <c r="N3294" i="1"/>
  <c r="Z3309" i="1"/>
  <c r="AA3309" i="1" s="1"/>
  <c r="AJ3310" i="1"/>
  <c r="C3310" i="1"/>
  <c r="Y3309" i="1"/>
  <c r="I3310" i="1"/>
  <c r="H3310" i="1" s="1"/>
  <c r="F3292" i="1"/>
  <c r="X3310" i="1"/>
  <c r="K3310" i="1"/>
  <c r="A3311" i="1"/>
  <c r="AE3292" i="1"/>
  <c r="O3291" i="1"/>
  <c r="M3295" i="1"/>
  <c r="L3296" i="1"/>
  <c r="T3290" i="1"/>
  <c r="S3291" i="1"/>
  <c r="Q3290" i="1"/>
  <c r="AF3289" i="1"/>
  <c r="AH3309" i="1" l="1"/>
  <c r="AF3290" i="1"/>
  <c r="N3295" i="1"/>
  <c r="X3311" i="1"/>
  <c r="K3311" i="1"/>
  <c r="A3312" i="1"/>
  <c r="F3293" i="1"/>
  <c r="M3296" i="1"/>
  <c r="L3297" i="1"/>
  <c r="P3292" i="1"/>
  <c r="O3292" i="1"/>
  <c r="AE3293" i="1"/>
  <c r="Q3291" i="1"/>
  <c r="R3290" i="1"/>
  <c r="I3311" i="1"/>
  <c r="H3311" i="1" s="1"/>
  <c r="Y3310" i="1"/>
  <c r="Z3310" i="1"/>
  <c r="AA3310" i="1" s="1"/>
  <c r="C3311" i="1"/>
  <c r="AJ3311" i="1"/>
  <c r="T3291" i="1"/>
  <c r="S3292" i="1"/>
  <c r="J3292" i="1"/>
  <c r="AC3294" i="1"/>
  <c r="G3294" i="1"/>
  <c r="AB3316" i="1"/>
  <c r="R3291" i="1" l="1"/>
  <c r="AH3310" i="1"/>
  <c r="O3293" i="1"/>
  <c r="J3293" i="1"/>
  <c r="AB3317" i="1"/>
  <c r="AE3294" i="1"/>
  <c r="P3293" i="1"/>
  <c r="AC3295" i="1"/>
  <c r="G3295" i="1"/>
  <c r="K3312" i="1"/>
  <c r="A3313" i="1"/>
  <c r="X3312" i="1"/>
  <c r="T3292" i="1"/>
  <c r="S3293" i="1"/>
  <c r="F3294" i="1"/>
  <c r="AF3291" i="1"/>
  <c r="AA3291" i="1"/>
  <c r="Q3292" i="1"/>
  <c r="M3297" i="1"/>
  <c r="L3298" i="1"/>
  <c r="N3296" i="1"/>
  <c r="C3312" i="1"/>
  <c r="Y3311" i="1"/>
  <c r="AJ3312" i="1"/>
  <c r="Z3311" i="1"/>
  <c r="AA3311" i="1" s="1"/>
  <c r="I3312" i="1"/>
  <c r="H3312" i="1" s="1"/>
  <c r="AH3311" i="1" l="1"/>
  <c r="R3292" i="1"/>
  <c r="O3294" i="1"/>
  <c r="J3294" i="1"/>
  <c r="T3293" i="1"/>
  <c r="S3294" i="1"/>
  <c r="Z3312" i="1"/>
  <c r="AA3312" i="1" s="1"/>
  <c r="C3313" i="1"/>
  <c r="AJ3313" i="1"/>
  <c r="Y3312" i="1"/>
  <c r="I3313" i="1"/>
  <c r="H3313" i="1" s="1"/>
  <c r="P3294" i="1"/>
  <c r="AC3296" i="1"/>
  <c r="G3296" i="1"/>
  <c r="Q3293" i="1"/>
  <c r="AF3292" i="1"/>
  <c r="A3314" i="1"/>
  <c r="X3313" i="1"/>
  <c r="K3313" i="1"/>
  <c r="AH3291" i="1"/>
  <c r="N3297" i="1"/>
  <c r="F3295" i="1"/>
  <c r="M3298" i="1"/>
  <c r="L3299" i="1"/>
  <c r="AE3295" i="1"/>
  <c r="AB3318" i="1"/>
  <c r="AH3312" i="1" l="1"/>
  <c r="J3295" i="1"/>
  <c r="O3295" i="1"/>
  <c r="AB3319" i="1"/>
  <c r="M3299" i="1"/>
  <c r="L3300" i="1"/>
  <c r="Q3294" i="1"/>
  <c r="R3293" i="1"/>
  <c r="AE3296" i="1"/>
  <c r="AC3297" i="1"/>
  <c r="G3297" i="1"/>
  <c r="P3295" i="1"/>
  <c r="C3314" i="1"/>
  <c r="Y3313" i="1"/>
  <c r="AJ3314" i="1"/>
  <c r="Z3313" i="1"/>
  <c r="AA3313" i="1" s="1"/>
  <c r="I3314" i="1"/>
  <c r="H3314" i="1" s="1"/>
  <c r="T3294" i="1"/>
  <c r="S3295" i="1"/>
  <c r="N3298" i="1"/>
  <c r="A3315" i="1"/>
  <c r="X3314" i="1"/>
  <c r="K3314" i="1"/>
  <c r="F3296" i="1"/>
  <c r="AF3293" i="1"/>
  <c r="AH3313" i="1" l="1"/>
  <c r="O3296" i="1"/>
  <c r="J3296" i="1"/>
  <c r="Z3314" i="1"/>
  <c r="AA3314" i="1" s="1"/>
  <c r="I3315" i="1"/>
  <c r="H3315" i="1" s="1"/>
  <c r="C3315" i="1"/>
  <c r="Y3314" i="1"/>
  <c r="AJ3315" i="1"/>
  <c r="T3295" i="1"/>
  <c r="S3296" i="1"/>
  <c r="N3299" i="1"/>
  <c r="K3315" i="1"/>
  <c r="X3315" i="1"/>
  <c r="A3316" i="1"/>
  <c r="AF3294" i="1"/>
  <c r="F3297" i="1"/>
  <c r="M3300" i="1"/>
  <c r="L3301" i="1"/>
  <c r="AB3320" i="1"/>
  <c r="AC3298" i="1"/>
  <c r="G3298" i="1"/>
  <c r="P3296" i="1"/>
  <c r="AE3297" i="1"/>
  <c r="Q3295" i="1"/>
  <c r="R3294" i="1"/>
  <c r="AH3314" i="1" l="1"/>
  <c r="F3298" i="1"/>
  <c r="O3297" i="1"/>
  <c r="Q3296" i="1"/>
  <c r="R3295" i="1"/>
  <c r="P3297" i="1"/>
  <c r="AB3321" i="1"/>
  <c r="J3297" i="1"/>
  <c r="T3296" i="1"/>
  <c r="S3297" i="1"/>
  <c r="N3300" i="1"/>
  <c r="K3316" i="1"/>
  <c r="X3316" i="1"/>
  <c r="A3317" i="1"/>
  <c r="AC3299" i="1"/>
  <c r="G3299" i="1"/>
  <c r="AF3295" i="1"/>
  <c r="AE3298" i="1"/>
  <c r="M3301" i="1"/>
  <c r="L3302" i="1"/>
  <c r="AJ3316" i="1"/>
  <c r="Y3315" i="1"/>
  <c r="I3316" i="1"/>
  <c r="H3316" i="1" s="1"/>
  <c r="Z3315" i="1"/>
  <c r="C3316" i="1"/>
  <c r="J3298" i="1" l="1"/>
  <c r="N3301" i="1"/>
  <c r="F3299" i="1"/>
  <c r="T3297" i="1"/>
  <c r="S3298" i="1"/>
  <c r="Y3316" i="1"/>
  <c r="I3317" i="1"/>
  <c r="H3317" i="1" s="1"/>
  <c r="Z3316" i="1"/>
  <c r="AA3316" i="1" s="1"/>
  <c r="C3317" i="1"/>
  <c r="AJ3317" i="1"/>
  <c r="M3302" i="1"/>
  <c r="L3303" i="1"/>
  <c r="AE3299" i="1"/>
  <c r="AF3296" i="1"/>
  <c r="Q3297" i="1"/>
  <c r="R3296" i="1"/>
  <c r="AA3315" i="1"/>
  <c r="A3318" i="1"/>
  <c r="K3317" i="1"/>
  <c r="X3317" i="1"/>
  <c r="P3298" i="1"/>
  <c r="O3298" i="1"/>
  <c r="AC3300" i="1"/>
  <c r="G3300" i="1"/>
  <c r="AH3316" i="1" l="1"/>
  <c r="O3299" i="1"/>
  <c r="J3299" i="1"/>
  <c r="AC3301" i="1"/>
  <c r="G3301" i="1"/>
  <c r="F3300" i="1"/>
  <c r="X3318" i="1"/>
  <c r="A3319" i="1"/>
  <c r="K3318" i="1"/>
  <c r="Y3317" i="1"/>
  <c r="AJ3318" i="1"/>
  <c r="C3318" i="1"/>
  <c r="Z3317" i="1"/>
  <c r="AA3317" i="1" s="1"/>
  <c r="I3318" i="1"/>
  <c r="H3318" i="1" s="1"/>
  <c r="T3298" i="1"/>
  <c r="S3299" i="1"/>
  <c r="AH3315" i="1"/>
  <c r="AF3297" i="1"/>
  <c r="Q3298" i="1"/>
  <c r="M3303" i="1"/>
  <c r="L3304" i="1"/>
  <c r="AE3300" i="1"/>
  <c r="R3297" i="1"/>
  <c r="P3299" i="1"/>
  <c r="N3302" i="1"/>
  <c r="R3298" i="1" l="1"/>
  <c r="AH3317" i="1"/>
  <c r="Y3318" i="1"/>
  <c r="C3319" i="1"/>
  <c r="Z3318" i="1"/>
  <c r="AJ3319" i="1"/>
  <c r="I3319" i="1"/>
  <c r="H3319" i="1" s="1"/>
  <c r="P3300" i="1"/>
  <c r="N3303" i="1"/>
  <c r="F3301" i="1"/>
  <c r="M3304" i="1"/>
  <c r="L3305" i="1"/>
  <c r="Q3299" i="1"/>
  <c r="T3299" i="1"/>
  <c r="S3300" i="1"/>
  <c r="O3300" i="1"/>
  <c r="AE3301" i="1"/>
  <c r="AC3302" i="1"/>
  <c r="G3302" i="1"/>
  <c r="AF3298" i="1"/>
  <c r="A3320" i="1"/>
  <c r="X3319" i="1"/>
  <c r="K3319" i="1"/>
  <c r="J3300" i="1"/>
  <c r="O3301" i="1" l="1"/>
  <c r="J3301" i="1"/>
  <c r="F3302" i="1"/>
  <c r="AF3299" i="1"/>
  <c r="M3305" i="1"/>
  <c r="L3306" i="1"/>
  <c r="AC3303" i="1"/>
  <c r="G3303" i="1"/>
  <c r="AE3302" i="1"/>
  <c r="Q3300" i="1"/>
  <c r="R3299" i="1"/>
  <c r="AJ3320" i="1"/>
  <c r="Z3319" i="1"/>
  <c r="AA3319" i="1" s="1"/>
  <c r="I3320" i="1"/>
  <c r="H3320" i="1" s="1"/>
  <c r="Y3319" i="1"/>
  <c r="C3320" i="1"/>
  <c r="P3301" i="1"/>
  <c r="K3320" i="1"/>
  <c r="X3320" i="1"/>
  <c r="A3321" i="1"/>
  <c r="T3300" i="1"/>
  <c r="S3301" i="1"/>
  <c r="N3304" i="1"/>
  <c r="AA3318" i="1"/>
  <c r="AH3319" i="1" l="1"/>
  <c r="R3300" i="1"/>
  <c r="O3302" i="1"/>
  <c r="J3302" i="1"/>
  <c r="AE3303" i="1"/>
  <c r="AC3304" i="1"/>
  <c r="G3304" i="1"/>
  <c r="AH3318" i="1"/>
  <c r="T3301" i="1"/>
  <c r="S3302" i="1"/>
  <c r="X3321" i="1"/>
  <c r="K3321" i="1"/>
  <c r="P3302" i="1"/>
  <c r="N3305" i="1"/>
  <c r="AF3300" i="1"/>
  <c r="Z3320" i="1"/>
  <c r="I3321" i="1"/>
  <c r="H3321" i="1" s="1"/>
  <c r="C3321" i="1"/>
  <c r="Y3320" i="1"/>
  <c r="AJ3321" i="1"/>
  <c r="Q3301" i="1"/>
  <c r="F3303" i="1"/>
  <c r="M3306" i="1"/>
  <c r="L3307" i="1"/>
  <c r="J3303" i="1" l="1"/>
  <c r="O3303" i="1"/>
  <c r="T3302" i="1"/>
  <c r="S3303" i="1"/>
  <c r="AE3304" i="1"/>
  <c r="N3306" i="1"/>
  <c r="P3303" i="1"/>
  <c r="AF3301" i="1"/>
  <c r="M3307" i="1"/>
  <c r="L3308" i="1"/>
  <c r="Q3302" i="1"/>
  <c r="R3301" i="1"/>
  <c r="AA3320" i="1"/>
  <c r="Z3321" i="1"/>
  <c r="Y3321" i="1"/>
  <c r="D3318" i="1" s="1"/>
  <c r="AC3305" i="1"/>
  <c r="G3305" i="1"/>
  <c r="F3304" i="1"/>
  <c r="O3304" i="1" l="1"/>
  <c r="D3321" i="1"/>
  <c r="D2988" i="1"/>
  <c r="D2987" i="1"/>
  <c r="D2989" i="1"/>
  <c r="D2990" i="1"/>
  <c r="D2991" i="1"/>
  <c r="D2992" i="1"/>
  <c r="D2993" i="1"/>
  <c r="D2997" i="1"/>
  <c r="D2999" i="1"/>
  <c r="D2995" i="1"/>
  <c r="D2994" i="1"/>
  <c r="D2996" i="1"/>
  <c r="D3001" i="1"/>
  <c r="D2998" i="1"/>
  <c r="D3000" i="1"/>
  <c r="D3003" i="1"/>
  <c r="D3002" i="1"/>
  <c r="D3005" i="1"/>
  <c r="D3006" i="1"/>
  <c r="D3008" i="1"/>
  <c r="D3004" i="1"/>
  <c r="D3007" i="1"/>
  <c r="D3009" i="1"/>
  <c r="D3010" i="1"/>
  <c r="D3011" i="1"/>
  <c r="D3012" i="1"/>
  <c r="D3013" i="1"/>
  <c r="D3014" i="1"/>
  <c r="D3018" i="1"/>
  <c r="D3016" i="1"/>
  <c r="D3015" i="1"/>
  <c r="D3017" i="1"/>
  <c r="D3020" i="1"/>
  <c r="D3021" i="1"/>
  <c r="D3022" i="1"/>
  <c r="D3019" i="1"/>
  <c r="D3025" i="1"/>
  <c r="D3023" i="1"/>
  <c r="D3024" i="1"/>
  <c r="D3027" i="1"/>
  <c r="D3026" i="1"/>
  <c r="D3028" i="1"/>
  <c r="D3029" i="1"/>
  <c r="D3032" i="1"/>
  <c r="D3030" i="1"/>
  <c r="D3031" i="1"/>
  <c r="D3036" i="1"/>
  <c r="D3033" i="1"/>
  <c r="D3034" i="1"/>
  <c r="D3035" i="1"/>
  <c r="D3038" i="1"/>
  <c r="D3037" i="1"/>
  <c r="D3039" i="1"/>
  <c r="D3041" i="1"/>
  <c r="D3040" i="1"/>
  <c r="D3042" i="1"/>
  <c r="D3043" i="1"/>
  <c r="D3044" i="1"/>
  <c r="D3046" i="1"/>
  <c r="D3045" i="1"/>
  <c r="D3047" i="1"/>
  <c r="D3049" i="1"/>
  <c r="D3050" i="1"/>
  <c r="D3048" i="1"/>
  <c r="D3052" i="1"/>
  <c r="D3053" i="1"/>
  <c r="D3051" i="1"/>
  <c r="D3055" i="1"/>
  <c r="D3054" i="1"/>
  <c r="D3058" i="1"/>
  <c r="D3057" i="1"/>
  <c r="D3056" i="1"/>
  <c r="D3061" i="1"/>
  <c r="D3059" i="1"/>
  <c r="D3060" i="1"/>
  <c r="D3062" i="1"/>
  <c r="D3063" i="1"/>
  <c r="D3066" i="1"/>
  <c r="D3065" i="1"/>
  <c r="D3064" i="1"/>
  <c r="D3068" i="1"/>
  <c r="D3067" i="1"/>
  <c r="D3069" i="1"/>
  <c r="D3071" i="1"/>
  <c r="D3070" i="1"/>
  <c r="D3073" i="1"/>
  <c r="D3072" i="1"/>
  <c r="D3075" i="1"/>
  <c r="D3077" i="1"/>
  <c r="D3074" i="1"/>
  <c r="D3076" i="1"/>
  <c r="D3078" i="1"/>
  <c r="D3079" i="1"/>
  <c r="D3080" i="1"/>
  <c r="D3082" i="1"/>
  <c r="D3081" i="1"/>
  <c r="D3083" i="1"/>
  <c r="D3084" i="1"/>
  <c r="D3085" i="1"/>
  <c r="D3086" i="1"/>
  <c r="D3089" i="1"/>
  <c r="D3087" i="1"/>
  <c r="D3090" i="1"/>
  <c r="D3088" i="1"/>
  <c r="D3092" i="1"/>
  <c r="D3091" i="1"/>
  <c r="D3093" i="1"/>
  <c r="D3094" i="1"/>
  <c r="D3095" i="1"/>
  <c r="D3096" i="1"/>
  <c r="D3097" i="1"/>
  <c r="D3098" i="1"/>
  <c r="D3101" i="1"/>
  <c r="D3100" i="1"/>
  <c r="D3099" i="1"/>
  <c r="D3102" i="1"/>
  <c r="D3106" i="1"/>
  <c r="D3103" i="1"/>
  <c r="D3104" i="1"/>
  <c r="D3105" i="1"/>
  <c r="D3109" i="1"/>
  <c r="D3107" i="1"/>
  <c r="D3108" i="1"/>
  <c r="D3112" i="1"/>
  <c r="D3110" i="1"/>
  <c r="D3111" i="1"/>
  <c r="D3113" i="1"/>
  <c r="D3115" i="1"/>
  <c r="D3116" i="1"/>
  <c r="D3114" i="1"/>
  <c r="D3117" i="1"/>
  <c r="D3119" i="1"/>
  <c r="D3118" i="1"/>
  <c r="D3120" i="1"/>
  <c r="D3121" i="1"/>
  <c r="D3122" i="1"/>
  <c r="D3123" i="1"/>
  <c r="D3124" i="1"/>
  <c r="D3126" i="1"/>
  <c r="D3125" i="1"/>
  <c r="D3127" i="1"/>
  <c r="D3128" i="1"/>
  <c r="D3129" i="1"/>
  <c r="D3131" i="1"/>
  <c r="D3130" i="1"/>
  <c r="D3135" i="1"/>
  <c r="D3132" i="1"/>
  <c r="D3133" i="1"/>
  <c r="D3134" i="1"/>
  <c r="D3137" i="1"/>
  <c r="D3139" i="1"/>
  <c r="D3136" i="1"/>
  <c r="D3141" i="1"/>
  <c r="D3138" i="1"/>
  <c r="D3140" i="1"/>
  <c r="D3143" i="1"/>
  <c r="D3144" i="1"/>
  <c r="D3142" i="1"/>
  <c r="D3147" i="1"/>
  <c r="D3145" i="1"/>
  <c r="D3146" i="1"/>
  <c r="D3148" i="1"/>
  <c r="D3149" i="1"/>
  <c r="D3150" i="1"/>
  <c r="D3153" i="1"/>
  <c r="D3151" i="1"/>
  <c r="D3152" i="1"/>
  <c r="D3154" i="1"/>
  <c r="D3156" i="1"/>
  <c r="D3155" i="1"/>
  <c r="D3158" i="1"/>
  <c r="D3160" i="1"/>
  <c r="D3157" i="1"/>
  <c r="D3159" i="1"/>
  <c r="D3163" i="1"/>
  <c r="D3161" i="1"/>
  <c r="D3162" i="1"/>
  <c r="D3164" i="1"/>
  <c r="D3166" i="1"/>
  <c r="D3165" i="1"/>
  <c r="D3167" i="1"/>
  <c r="D3168" i="1"/>
  <c r="D3170" i="1"/>
  <c r="D3169" i="1"/>
  <c r="D3171" i="1"/>
  <c r="D3173" i="1"/>
  <c r="D3172" i="1"/>
  <c r="D3175" i="1"/>
  <c r="D3174" i="1"/>
  <c r="D3176" i="1"/>
  <c r="D3179" i="1"/>
  <c r="D3178" i="1"/>
  <c r="D3177" i="1"/>
  <c r="D3180" i="1"/>
  <c r="D3182" i="1"/>
  <c r="D3181" i="1"/>
  <c r="D3187" i="1"/>
  <c r="D3183" i="1"/>
  <c r="D3185" i="1"/>
  <c r="D3184" i="1"/>
  <c r="D3186" i="1"/>
  <c r="D3189" i="1"/>
  <c r="D3188" i="1"/>
  <c r="D3191" i="1"/>
  <c r="D3190" i="1"/>
  <c r="D3192" i="1"/>
  <c r="D3193" i="1"/>
  <c r="D3194" i="1"/>
  <c r="D3195" i="1"/>
  <c r="D3196" i="1"/>
  <c r="D3197" i="1"/>
  <c r="D3200" i="1"/>
  <c r="D3199" i="1"/>
  <c r="D3198" i="1"/>
  <c r="D3202" i="1"/>
  <c r="D3203" i="1"/>
  <c r="D3201" i="1"/>
  <c r="D3204" i="1"/>
  <c r="D3206" i="1"/>
  <c r="D3207" i="1"/>
  <c r="D3205" i="1"/>
  <c r="D3208" i="1"/>
  <c r="D3212" i="1"/>
  <c r="D3210" i="1"/>
  <c r="D3211" i="1"/>
  <c r="D3209" i="1"/>
  <c r="D3213" i="1"/>
  <c r="D3214" i="1"/>
  <c r="D3216" i="1"/>
  <c r="D3215" i="1"/>
  <c r="D3218" i="1"/>
  <c r="D3219" i="1"/>
  <c r="D3217" i="1"/>
  <c r="D3221" i="1"/>
  <c r="D3220" i="1"/>
  <c r="D3223" i="1"/>
  <c r="D3222" i="1"/>
  <c r="D3225" i="1"/>
  <c r="D3224" i="1"/>
  <c r="D3227" i="1"/>
  <c r="D3226" i="1"/>
  <c r="D3229" i="1"/>
  <c r="D3228" i="1"/>
  <c r="D3230" i="1"/>
  <c r="D3231" i="1"/>
  <c r="D3232" i="1"/>
  <c r="D3233" i="1"/>
  <c r="D3234" i="1"/>
  <c r="D3235" i="1"/>
  <c r="D3236" i="1"/>
  <c r="D3237" i="1"/>
  <c r="D3238" i="1"/>
  <c r="D3241" i="1"/>
  <c r="D3240" i="1"/>
  <c r="D3239" i="1"/>
  <c r="D3242" i="1"/>
  <c r="D3243" i="1"/>
  <c r="D3244" i="1"/>
  <c r="D3245" i="1"/>
  <c r="D3247" i="1"/>
  <c r="D3246" i="1"/>
  <c r="D3248" i="1"/>
  <c r="D3251" i="1"/>
  <c r="D3249" i="1"/>
  <c r="D3250" i="1"/>
  <c r="D3254" i="1"/>
  <c r="D3253" i="1"/>
  <c r="D3252" i="1"/>
  <c r="D3255" i="1"/>
  <c r="D3256" i="1"/>
  <c r="D3257" i="1"/>
  <c r="D3258" i="1"/>
  <c r="D3259" i="1"/>
  <c r="D3260" i="1"/>
  <c r="D3261" i="1"/>
  <c r="D3263" i="1"/>
  <c r="D3265" i="1"/>
  <c r="D3262" i="1"/>
  <c r="D3264" i="1"/>
  <c r="D3267" i="1"/>
  <c r="D3266" i="1"/>
  <c r="D3269" i="1"/>
  <c r="D3268" i="1"/>
  <c r="D3271" i="1"/>
  <c r="D3273" i="1"/>
  <c r="D3270" i="1"/>
  <c r="D3272" i="1"/>
  <c r="D3274" i="1"/>
  <c r="D3275" i="1"/>
  <c r="D3277" i="1"/>
  <c r="D3279" i="1"/>
  <c r="D3276" i="1"/>
  <c r="D3278" i="1"/>
  <c r="D3280" i="1"/>
  <c r="D3281" i="1"/>
  <c r="D3282" i="1"/>
  <c r="D3287" i="1"/>
  <c r="D3285" i="1"/>
  <c r="D3283" i="1"/>
  <c r="D3284" i="1"/>
  <c r="D3286" i="1"/>
  <c r="D3289" i="1"/>
  <c r="D3288" i="1"/>
  <c r="D3291" i="1"/>
  <c r="D3292" i="1"/>
  <c r="D3290" i="1"/>
  <c r="D3293" i="1"/>
  <c r="D3294" i="1"/>
  <c r="D3295" i="1"/>
  <c r="D3296" i="1"/>
  <c r="D3299" i="1"/>
  <c r="D3297" i="1"/>
  <c r="D3298" i="1"/>
  <c r="D3300" i="1"/>
  <c r="D3304" i="1"/>
  <c r="D3301" i="1"/>
  <c r="D3302" i="1"/>
  <c r="D3303" i="1"/>
  <c r="D3305" i="1"/>
  <c r="D3308" i="1"/>
  <c r="D3306" i="1"/>
  <c r="D3307" i="1"/>
  <c r="D3314" i="1"/>
  <c r="D3312" i="1"/>
  <c r="D3309" i="1"/>
  <c r="D3310" i="1"/>
  <c r="D3311" i="1"/>
  <c r="D3316" i="1"/>
  <c r="AH3320" i="1"/>
  <c r="N3307" i="1"/>
  <c r="D3313" i="1"/>
  <c r="AC3306" i="1"/>
  <c r="G3306" i="1"/>
  <c r="T3303" i="1"/>
  <c r="S3304" i="1"/>
  <c r="M3308" i="1"/>
  <c r="L3309" i="1"/>
  <c r="J3304" i="1"/>
  <c r="AE3305" i="1"/>
  <c r="D3315" i="1"/>
  <c r="Q3303" i="1"/>
  <c r="R3302" i="1"/>
  <c r="D3320" i="1"/>
  <c r="P3304" i="1"/>
  <c r="AF3302" i="1"/>
  <c r="F3305" i="1"/>
  <c r="E3318" i="1"/>
  <c r="D3319" i="1"/>
  <c r="D3317" i="1"/>
  <c r="E3317" i="1" l="1"/>
  <c r="O3305" i="1"/>
  <c r="P3305" i="1"/>
  <c r="Q3304" i="1"/>
  <c r="R3303" i="1"/>
  <c r="E3316" i="1"/>
  <c r="E3309" i="1"/>
  <c r="E3306" i="1"/>
  <c r="U3302" i="1"/>
  <c r="E3302" i="1"/>
  <c r="U3298" i="1"/>
  <c r="E3298" i="1"/>
  <c r="U3295" i="1"/>
  <c r="E3295" i="1"/>
  <c r="U3292" i="1"/>
  <c r="E3292" i="1"/>
  <c r="U3286" i="1"/>
  <c r="E3286" i="1"/>
  <c r="U3287" i="1"/>
  <c r="E3287" i="1"/>
  <c r="U3278" i="1"/>
  <c r="E3278" i="1"/>
  <c r="U3275" i="1"/>
  <c r="E3275" i="1"/>
  <c r="U3273" i="1"/>
  <c r="E3273" i="1"/>
  <c r="U3266" i="1"/>
  <c r="E3266" i="1"/>
  <c r="U3265" i="1"/>
  <c r="E3265" i="1"/>
  <c r="U3259" i="1"/>
  <c r="E3259" i="1"/>
  <c r="U3255" i="1"/>
  <c r="E3255" i="1"/>
  <c r="U3250" i="1"/>
  <c r="E3250" i="1"/>
  <c r="U3246" i="1"/>
  <c r="E3246" i="1"/>
  <c r="U3243" i="1"/>
  <c r="E3243" i="1"/>
  <c r="U3241" i="1"/>
  <c r="E3241" i="1"/>
  <c r="U3235" i="1"/>
  <c r="E3235" i="1"/>
  <c r="U3231" i="1"/>
  <c r="E3231" i="1"/>
  <c r="U3226" i="1"/>
  <c r="E3226" i="1"/>
  <c r="U3222" i="1"/>
  <c r="E3222" i="1"/>
  <c r="U3217" i="1"/>
  <c r="E3217" i="1"/>
  <c r="U3216" i="1"/>
  <c r="E3216" i="1"/>
  <c r="U3211" i="1"/>
  <c r="E3211" i="1"/>
  <c r="U3205" i="1"/>
  <c r="E3205" i="1"/>
  <c r="U3201" i="1"/>
  <c r="E3201" i="1"/>
  <c r="U3199" i="1"/>
  <c r="E3199" i="1"/>
  <c r="U3195" i="1"/>
  <c r="E3195" i="1"/>
  <c r="U3190" i="1"/>
  <c r="E3190" i="1"/>
  <c r="U3186" i="1"/>
  <c r="E3186" i="1"/>
  <c r="U3187" i="1"/>
  <c r="E3187" i="1"/>
  <c r="U3177" i="1"/>
  <c r="E3177" i="1"/>
  <c r="U3174" i="1"/>
  <c r="E3174" i="1"/>
  <c r="U3171" i="1"/>
  <c r="E3171" i="1"/>
  <c r="U3167" i="1"/>
  <c r="E3167" i="1"/>
  <c r="U3162" i="1"/>
  <c r="E3162" i="1"/>
  <c r="U3157" i="1"/>
  <c r="E3157" i="1"/>
  <c r="U3156" i="1"/>
  <c r="E3156" i="1"/>
  <c r="U3153" i="1"/>
  <c r="E3153" i="1"/>
  <c r="U3146" i="1"/>
  <c r="E3146" i="1"/>
  <c r="U3144" i="1"/>
  <c r="E3144" i="1"/>
  <c r="U3141" i="1"/>
  <c r="E3141" i="1"/>
  <c r="U3134" i="1"/>
  <c r="E3134" i="1"/>
  <c r="U3130" i="1"/>
  <c r="E3130" i="1"/>
  <c r="U3127" i="1"/>
  <c r="E3127" i="1"/>
  <c r="U3123" i="1"/>
  <c r="E3123" i="1"/>
  <c r="U3118" i="1"/>
  <c r="E3118" i="1"/>
  <c r="U3116" i="1"/>
  <c r="E3116" i="1"/>
  <c r="U3110" i="1"/>
  <c r="E3110" i="1"/>
  <c r="U3109" i="1"/>
  <c r="E3109" i="1"/>
  <c r="U3106" i="1"/>
  <c r="E3106" i="1"/>
  <c r="U3101" i="1"/>
  <c r="E3101" i="1"/>
  <c r="U3095" i="1"/>
  <c r="E3095" i="1"/>
  <c r="U3092" i="1"/>
  <c r="E3092" i="1"/>
  <c r="U3089" i="1"/>
  <c r="E3089" i="1"/>
  <c r="U3083" i="1"/>
  <c r="E3083" i="1"/>
  <c r="U3079" i="1"/>
  <c r="E3079" i="1"/>
  <c r="U3077" i="1"/>
  <c r="E3077" i="1"/>
  <c r="U3070" i="1"/>
  <c r="E3070" i="1"/>
  <c r="U3068" i="1"/>
  <c r="E3068" i="1"/>
  <c r="U3063" i="1"/>
  <c r="E3063" i="1"/>
  <c r="U3061" i="1"/>
  <c r="E3061" i="1"/>
  <c r="U3054" i="1"/>
  <c r="E3054" i="1"/>
  <c r="U3052" i="1"/>
  <c r="E3052" i="1"/>
  <c r="U3047" i="1"/>
  <c r="E3047" i="1"/>
  <c r="U3043" i="1"/>
  <c r="E3043" i="1"/>
  <c r="U3039" i="1"/>
  <c r="E3039" i="1"/>
  <c r="U3034" i="1"/>
  <c r="E3034" i="1"/>
  <c r="U3030" i="1"/>
  <c r="E3030" i="1"/>
  <c r="U3026" i="1"/>
  <c r="E3026" i="1"/>
  <c r="U3025" i="1"/>
  <c r="E3025" i="1"/>
  <c r="U3020" i="1"/>
  <c r="E3020" i="1"/>
  <c r="U3018" i="1"/>
  <c r="E3018" i="1"/>
  <c r="U3011" i="1"/>
  <c r="E3011" i="1"/>
  <c r="U3004" i="1"/>
  <c r="E3004" i="1"/>
  <c r="U3002" i="1"/>
  <c r="E3002" i="1"/>
  <c r="U3001" i="1"/>
  <c r="E3001" i="1"/>
  <c r="U2999" i="1"/>
  <c r="E2999" i="1"/>
  <c r="U2991" i="1"/>
  <c r="E2991" i="1"/>
  <c r="U2988" i="1"/>
  <c r="E2988" i="1"/>
  <c r="AC3307" i="1"/>
  <c r="G3307" i="1"/>
  <c r="E3312" i="1"/>
  <c r="E3308" i="1"/>
  <c r="U3301" i="1"/>
  <c r="E3301" i="1"/>
  <c r="U3297" i="1"/>
  <c r="E3297" i="1"/>
  <c r="U3294" i="1"/>
  <c r="E3294" i="1"/>
  <c r="U3291" i="1"/>
  <c r="E3291" i="1"/>
  <c r="U3284" i="1"/>
  <c r="E3284" i="1"/>
  <c r="U3282" i="1"/>
  <c r="E3282" i="1"/>
  <c r="U3276" i="1"/>
  <c r="E3276" i="1"/>
  <c r="U3274" i="1"/>
  <c r="E3274" i="1"/>
  <c r="U3271" i="1"/>
  <c r="E3271" i="1"/>
  <c r="U3267" i="1"/>
  <c r="E3267" i="1"/>
  <c r="U3263" i="1"/>
  <c r="E3263" i="1"/>
  <c r="U3258" i="1"/>
  <c r="E3258" i="1"/>
  <c r="U3252" i="1"/>
  <c r="E3252" i="1"/>
  <c r="U3249" i="1"/>
  <c r="E3249" i="1"/>
  <c r="U3247" i="1"/>
  <c r="E3247" i="1"/>
  <c r="U3242" i="1"/>
  <c r="E3242" i="1"/>
  <c r="U3238" i="1"/>
  <c r="E3238" i="1"/>
  <c r="U3234" i="1"/>
  <c r="E3234" i="1"/>
  <c r="U3230" i="1"/>
  <c r="E3230" i="1"/>
  <c r="U3227" i="1"/>
  <c r="E3227" i="1"/>
  <c r="U3223" i="1"/>
  <c r="E3223" i="1"/>
  <c r="U3219" i="1"/>
  <c r="E3219" i="1"/>
  <c r="U3214" i="1"/>
  <c r="E3214" i="1"/>
  <c r="U3210" i="1"/>
  <c r="E3210" i="1"/>
  <c r="U3207" i="1"/>
  <c r="E3207" i="1"/>
  <c r="U3203" i="1"/>
  <c r="E3203" i="1"/>
  <c r="U3200" i="1"/>
  <c r="E3200" i="1"/>
  <c r="U3194" i="1"/>
  <c r="E3194" i="1"/>
  <c r="U3191" i="1"/>
  <c r="E3191" i="1"/>
  <c r="U3184" i="1"/>
  <c r="E3184" i="1"/>
  <c r="U3181" i="1"/>
  <c r="E3181" i="1"/>
  <c r="U3178" i="1"/>
  <c r="E3178" i="1"/>
  <c r="U3175" i="1"/>
  <c r="E3175" i="1"/>
  <c r="U3169" i="1"/>
  <c r="E3169" i="1"/>
  <c r="U3165" i="1"/>
  <c r="E3165" i="1"/>
  <c r="U3161" i="1"/>
  <c r="E3161" i="1"/>
  <c r="U3160" i="1"/>
  <c r="E3160" i="1"/>
  <c r="U3154" i="1"/>
  <c r="E3154" i="1"/>
  <c r="U3150" i="1"/>
  <c r="E3150" i="1"/>
  <c r="U3145" i="1"/>
  <c r="E3145" i="1"/>
  <c r="U3143" i="1"/>
  <c r="E3143" i="1"/>
  <c r="U3136" i="1"/>
  <c r="E3136" i="1"/>
  <c r="U3133" i="1"/>
  <c r="E3133" i="1"/>
  <c r="U3131" i="1"/>
  <c r="E3131" i="1"/>
  <c r="U3125" i="1"/>
  <c r="E3125" i="1"/>
  <c r="U3122" i="1"/>
  <c r="E3122" i="1"/>
  <c r="U3119" i="1"/>
  <c r="E3119" i="1"/>
  <c r="U3115" i="1"/>
  <c r="E3115" i="1"/>
  <c r="U3112" i="1"/>
  <c r="E3112" i="1"/>
  <c r="U3105" i="1"/>
  <c r="E3105" i="1"/>
  <c r="U3102" i="1"/>
  <c r="E3102" i="1"/>
  <c r="U3098" i="1"/>
  <c r="E3098" i="1"/>
  <c r="U3094" i="1"/>
  <c r="E3094" i="1"/>
  <c r="U3088" i="1"/>
  <c r="E3088" i="1"/>
  <c r="U3086" i="1"/>
  <c r="E3086" i="1"/>
  <c r="U3081" i="1"/>
  <c r="E3081" i="1"/>
  <c r="U3078" i="1"/>
  <c r="E3078" i="1"/>
  <c r="U3075" i="1"/>
  <c r="E3075" i="1"/>
  <c r="U3071" i="1"/>
  <c r="E3071" i="1"/>
  <c r="U3064" i="1"/>
  <c r="E3064" i="1"/>
  <c r="U3062" i="1"/>
  <c r="E3062" i="1"/>
  <c r="U3056" i="1"/>
  <c r="E3056" i="1"/>
  <c r="U3055" i="1"/>
  <c r="E3055" i="1"/>
  <c r="U3048" i="1"/>
  <c r="E3048" i="1"/>
  <c r="U3045" i="1"/>
  <c r="E3045" i="1"/>
  <c r="U3042" i="1"/>
  <c r="E3042" i="1"/>
  <c r="U3037" i="1"/>
  <c r="E3037" i="1"/>
  <c r="U3033" i="1"/>
  <c r="E3033" i="1"/>
  <c r="U3032" i="1"/>
  <c r="E3032" i="1"/>
  <c r="U3027" i="1"/>
  <c r="E3027" i="1"/>
  <c r="U3019" i="1"/>
  <c r="E3019" i="1"/>
  <c r="U3017" i="1"/>
  <c r="E3017" i="1"/>
  <c r="U3014" i="1"/>
  <c r="E3014" i="1"/>
  <c r="U3010" i="1"/>
  <c r="E3010" i="1"/>
  <c r="U3008" i="1"/>
  <c r="E3008" i="1"/>
  <c r="U3003" i="1"/>
  <c r="E3003" i="1"/>
  <c r="U2996" i="1"/>
  <c r="E2996" i="1"/>
  <c r="U2997" i="1"/>
  <c r="E2997" i="1"/>
  <c r="U2990" i="1"/>
  <c r="E2990" i="1"/>
  <c r="E3321" i="1"/>
  <c r="F3306" i="1"/>
  <c r="E3319" i="1"/>
  <c r="E3320" i="1"/>
  <c r="E3315" i="1"/>
  <c r="N3308" i="1"/>
  <c r="T3304" i="1"/>
  <c r="S3305" i="1"/>
  <c r="AE3306" i="1"/>
  <c r="E3311" i="1"/>
  <c r="E3314" i="1"/>
  <c r="E3305" i="1"/>
  <c r="U3304" i="1"/>
  <c r="E3304" i="1"/>
  <c r="U3299" i="1"/>
  <c r="E3299" i="1"/>
  <c r="U3293" i="1"/>
  <c r="E3293" i="1"/>
  <c r="U3288" i="1"/>
  <c r="E3288" i="1"/>
  <c r="U3283" i="1"/>
  <c r="E3283" i="1"/>
  <c r="U3281" i="1"/>
  <c r="E3281" i="1"/>
  <c r="U3279" i="1"/>
  <c r="E3279" i="1"/>
  <c r="U3272" i="1"/>
  <c r="E3272" i="1"/>
  <c r="U3268" i="1"/>
  <c r="E3268" i="1"/>
  <c r="U3264" i="1"/>
  <c r="E3264" i="1"/>
  <c r="U3261" i="1"/>
  <c r="E3261" i="1"/>
  <c r="U3257" i="1"/>
  <c r="E3257" i="1"/>
  <c r="U3253" i="1"/>
  <c r="E3253" i="1"/>
  <c r="U3251" i="1"/>
  <c r="E3251" i="1"/>
  <c r="U3245" i="1"/>
  <c r="E3245" i="1"/>
  <c r="U3239" i="1"/>
  <c r="E3239" i="1"/>
  <c r="U3237" i="1"/>
  <c r="E3237" i="1"/>
  <c r="U3233" i="1"/>
  <c r="E3233" i="1"/>
  <c r="U3228" i="1"/>
  <c r="E3228" i="1"/>
  <c r="U3224" i="1"/>
  <c r="E3224" i="1"/>
  <c r="U3220" i="1"/>
  <c r="E3220" i="1"/>
  <c r="U3218" i="1"/>
  <c r="E3218" i="1"/>
  <c r="U3213" i="1"/>
  <c r="E3213" i="1"/>
  <c r="U3212" i="1"/>
  <c r="E3212" i="1"/>
  <c r="U3206" i="1"/>
  <c r="E3206" i="1"/>
  <c r="U3202" i="1"/>
  <c r="E3202" i="1"/>
  <c r="U3197" i="1"/>
  <c r="E3197" i="1"/>
  <c r="U3193" i="1"/>
  <c r="E3193" i="1"/>
  <c r="U3188" i="1"/>
  <c r="E3188" i="1"/>
  <c r="U3185" i="1"/>
  <c r="E3185" i="1"/>
  <c r="U3182" i="1"/>
  <c r="E3182" i="1"/>
  <c r="U3179" i="1"/>
  <c r="E3179" i="1"/>
  <c r="U3172" i="1"/>
  <c r="E3172" i="1"/>
  <c r="U3170" i="1"/>
  <c r="E3170" i="1"/>
  <c r="U3166" i="1"/>
  <c r="E3166" i="1"/>
  <c r="U3163" i="1"/>
  <c r="E3163" i="1"/>
  <c r="U3158" i="1"/>
  <c r="E3158" i="1"/>
  <c r="U3152" i="1"/>
  <c r="E3152" i="1"/>
  <c r="U3149" i="1"/>
  <c r="E3149" i="1"/>
  <c r="U3147" i="1"/>
  <c r="E3147" i="1"/>
  <c r="U3140" i="1"/>
  <c r="E3140" i="1"/>
  <c r="U3139" i="1"/>
  <c r="E3139" i="1"/>
  <c r="U3132" i="1"/>
  <c r="E3132" i="1"/>
  <c r="U3129" i="1"/>
  <c r="E3129" i="1"/>
  <c r="U3126" i="1"/>
  <c r="E3126" i="1"/>
  <c r="U3121" i="1"/>
  <c r="E3121" i="1"/>
  <c r="U3117" i="1"/>
  <c r="E3117" i="1"/>
  <c r="U3113" i="1"/>
  <c r="E3113" i="1"/>
  <c r="U3108" i="1"/>
  <c r="E3108" i="1"/>
  <c r="U3104" i="1"/>
  <c r="E3104" i="1"/>
  <c r="U3099" i="1"/>
  <c r="E3099" i="1"/>
  <c r="U3097" i="1"/>
  <c r="E3097" i="1"/>
  <c r="U3093" i="1"/>
  <c r="E3093" i="1"/>
  <c r="U3090" i="1"/>
  <c r="E3090" i="1"/>
  <c r="U3085" i="1"/>
  <c r="E3085" i="1"/>
  <c r="U3082" i="1"/>
  <c r="E3082" i="1"/>
  <c r="U3076" i="1"/>
  <c r="E3076" i="1"/>
  <c r="U3072" i="1"/>
  <c r="E3072" i="1"/>
  <c r="U3069" i="1"/>
  <c r="E3069" i="1"/>
  <c r="U3065" i="1"/>
  <c r="E3065" i="1"/>
  <c r="U3060" i="1"/>
  <c r="E3060" i="1"/>
  <c r="U3057" i="1"/>
  <c r="E3057" i="1"/>
  <c r="U3051" i="1"/>
  <c r="E3051" i="1"/>
  <c r="U3050" i="1"/>
  <c r="E3050" i="1"/>
  <c r="U3046" i="1"/>
  <c r="E3046" i="1"/>
  <c r="U3040" i="1"/>
  <c r="E3040" i="1"/>
  <c r="U3038" i="1"/>
  <c r="E3038" i="1"/>
  <c r="U3036" i="1"/>
  <c r="E3036" i="1"/>
  <c r="U3029" i="1"/>
  <c r="E3029" i="1"/>
  <c r="U3024" i="1"/>
  <c r="E3024" i="1"/>
  <c r="U3022" i="1"/>
  <c r="E3022" i="1"/>
  <c r="U3015" i="1"/>
  <c r="E3015" i="1"/>
  <c r="U3013" i="1"/>
  <c r="E3013" i="1"/>
  <c r="U3009" i="1"/>
  <c r="E3009" i="1"/>
  <c r="U3006" i="1"/>
  <c r="E3006" i="1"/>
  <c r="U3000" i="1"/>
  <c r="E3000" i="1"/>
  <c r="U2994" i="1"/>
  <c r="E2994" i="1"/>
  <c r="U2993" i="1"/>
  <c r="E2993" i="1"/>
  <c r="U2989" i="1"/>
  <c r="E2989" i="1"/>
  <c r="J3305" i="1"/>
  <c r="M3309" i="1"/>
  <c r="L3310" i="1"/>
  <c r="AF3303" i="1"/>
  <c r="E3313" i="1"/>
  <c r="E3310" i="1"/>
  <c r="E3307" i="1"/>
  <c r="U3303" i="1"/>
  <c r="E3303" i="1"/>
  <c r="U3300" i="1"/>
  <c r="E3300" i="1"/>
  <c r="U3296" i="1"/>
  <c r="E3296" i="1"/>
  <c r="U3290" i="1"/>
  <c r="E3290" i="1"/>
  <c r="U3289" i="1"/>
  <c r="E3289" i="1"/>
  <c r="U3285" i="1"/>
  <c r="E3285" i="1"/>
  <c r="U3280" i="1"/>
  <c r="E3280" i="1"/>
  <c r="U3277" i="1"/>
  <c r="E3277" i="1"/>
  <c r="U3270" i="1"/>
  <c r="E3270" i="1"/>
  <c r="U3269" i="1"/>
  <c r="E3269" i="1"/>
  <c r="U3262" i="1"/>
  <c r="E3262" i="1"/>
  <c r="U3260" i="1"/>
  <c r="E3260" i="1"/>
  <c r="U3256" i="1"/>
  <c r="E3256" i="1"/>
  <c r="U3254" i="1"/>
  <c r="E3254" i="1"/>
  <c r="U3248" i="1"/>
  <c r="E3248" i="1"/>
  <c r="U3244" i="1"/>
  <c r="E3244" i="1"/>
  <c r="U3240" i="1"/>
  <c r="E3240" i="1"/>
  <c r="U3236" i="1"/>
  <c r="E3236" i="1"/>
  <c r="U3232" i="1"/>
  <c r="E3232" i="1"/>
  <c r="U3229" i="1"/>
  <c r="E3229" i="1"/>
  <c r="U3225" i="1"/>
  <c r="E3225" i="1"/>
  <c r="U3221" i="1"/>
  <c r="E3221" i="1"/>
  <c r="U3215" i="1"/>
  <c r="E3215" i="1"/>
  <c r="U3209" i="1"/>
  <c r="E3209" i="1"/>
  <c r="U3208" i="1"/>
  <c r="E3208" i="1"/>
  <c r="U3204" i="1"/>
  <c r="E3204" i="1"/>
  <c r="U3198" i="1"/>
  <c r="E3198" i="1"/>
  <c r="U3196" i="1"/>
  <c r="E3196" i="1"/>
  <c r="U3192" i="1"/>
  <c r="E3192" i="1"/>
  <c r="U3189" i="1"/>
  <c r="E3189" i="1"/>
  <c r="U3183" i="1"/>
  <c r="E3183" i="1"/>
  <c r="U3180" i="1"/>
  <c r="E3180" i="1"/>
  <c r="U3176" i="1"/>
  <c r="E3176" i="1"/>
  <c r="U3173" i="1"/>
  <c r="E3173" i="1"/>
  <c r="U3168" i="1"/>
  <c r="E3168" i="1"/>
  <c r="U3164" i="1"/>
  <c r="E3164" i="1"/>
  <c r="U3159" i="1"/>
  <c r="E3159" i="1"/>
  <c r="U3155" i="1"/>
  <c r="E3155" i="1"/>
  <c r="U3151" i="1"/>
  <c r="E3151" i="1"/>
  <c r="U3148" i="1"/>
  <c r="E3148" i="1"/>
  <c r="U3142" i="1"/>
  <c r="E3142" i="1"/>
  <c r="U3138" i="1"/>
  <c r="E3138" i="1"/>
  <c r="U3137" i="1"/>
  <c r="E3137" i="1"/>
  <c r="U3135" i="1"/>
  <c r="E3135" i="1"/>
  <c r="U3128" i="1"/>
  <c r="E3128" i="1"/>
  <c r="U3124" i="1"/>
  <c r="E3124" i="1"/>
  <c r="U3120" i="1"/>
  <c r="E3120" i="1"/>
  <c r="U3114" i="1"/>
  <c r="E3114" i="1"/>
  <c r="U3111" i="1"/>
  <c r="E3111" i="1"/>
  <c r="U3107" i="1"/>
  <c r="E3107" i="1"/>
  <c r="U3103" i="1"/>
  <c r="E3103" i="1"/>
  <c r="U3100" i="1"/>
  <c r="E3100" i="1"/>
  <c r="U3096" i="1"/>
  <c r="E3096" i="1"/>
  <c r="U3091" i="1"/>
  <c r="E3091" i="1"/>
  <c r="U3087" i="1"/>
  <c r="E3087" i="1"/>
  <c r="U3084" i="1"/>
  <c r="E3084" i="1"/>
  <c r="U3080" i="1"/>
  <c r="E3080" i="1"/>
  <c r="U3074" i="1"/>
  <c r="E3074" i="1"/>
  <c r="U3073" i="1"/>
  <c r="E3073" i="1"/>
  <c r="U3067" i="1"/>
  <c r="E3067" i="1"/>
  <c r="U3066" i="1"/>
  <c r="E3066" i="1"/>
  <c r="U3059" i="1"/>
  <c r="E3059" i="1"/>
  <c r="U3058" i="1"/>
  <c r="E3058" i="1"/>
  <c r="U3053" i="1"/>
  <c r="E3053" i="1"/>
  <c r="U3049" i="1"/>
  <c r="E3049" i="1"/>
  <c r="U3044" i="1"/>
  <c r="E3044" i="1"/>
  <c r="U3041" i="1"/>
  <c r="E3041" i="1"/>
  <c r="U3035" i="1"/>
  <c r="E3035" i="1"/>
  <c r="U3031" i="1"/>
  <c r="E3031" i="1"/>
  <c r="U3028" i="1"/>
  <c r="E3028" i="1"/>
  <c r="U3023" i="1"/>
  <c r="E3023" i="1"/>
  <c r="U3021" i="1"/>
  <c r="E3021" i="1"/>
  <c r="U3016" i="1"/>
  <c r="E3016" i="1"/>
  <c r="U3012" i="1"/>
  <c r="E3012" i="1"/>
  <c r="U3007" i="1"/>
  <c r="E3007" i="1"/>
  <c r="U3005" i="1"/>
  <c r="E3005" i="1"/>
  <c r="U2998" i="1"/>
  <c r="E2998" i="1"/>
  <c r="U2995" i="1"/>
  <c r="E2995" i="1"/>
  <c r="U2992" i="1"/>
  <c r="E2992" i="1"/>
  <c r="U2987" i="1"/>
  <c r="E2987" i="1"/>
  <c r="U3305" i="1" l="1"/>
  <c r="J3306" i="1"/>
  <c r="V3044" i="1"/>
  <c r="V3023" i="1"/>
  <c r="V3041" i="1"/>
  <c r="V3058" i="1"/>
  <c r="V3073" i="1"/>
  <c r="V3087" i="1"/>
  <c r="V3103" i="1"/>
  <c r="V3114" i="1"/>
  <c r="V3120" i="1"/>
  <c r="V3137" i="1"/>
  <c r="V3151" i="1"/>
  <c r="V3168" i="1"/>
  <c r="V3183" i="1"/>
  <c r="V3198" i="1"/>
  <c r="V3215" i="1"/>
  <c r="V3232" i="1"/>
  <c r="V3248" i="1"/>
  <c r="V3262" i="1"/>
  <c r="V3280" i="1"/>
  <c r="V2989" i="1"/>
  <c r="V3006" i="1"/>
  <c r="V3022" i="1"/>
  <c r="V3038" i="1"/>
  <c r="V3051" i="1"/>
  <c r="V3069" i="1"/>
  <c r="V3085" i="1"/>
  <c r="V3099" i="1"/>
  <c r="V3113" i="1"/>
  <c r="V3117" i="1"/>
  <c r="V3132" i="1"/>
  <c r="V3149" i="1"/>
  <c r="V3166" i="1"/>
  <c r="V3182" i="1"/>
  <c r="V3197" i="1"/>
  <c r="V3213" i="1"/>
  <c r="V3228" i="1"/>
  <c r="V3245" i="1"/>
  <c r="V3261" i="1"/>
  <c r="V3279" i="1"/>
  <c r="V3293" i="1"/>
  <c r="T3305" i="1"/>
  <c r="S3306" i="1"/>
  <c r="V2997" i="1"/>
  <c r="V3010" i="1"/>
  <c r="V3027" i="1"/>
  <c r="V3042" i="1"/>
  <c r="V3056" i="1"/>
  <c r="V3075" i="1"/>
  <c r="V3088" i="1"/>
  <c r="V3105" i="1"/>
  <c r="V3122" i="1"/>
  <c r="V3136" i="1"/>
  <c r="V3154" i="1"/>
  <c r="V3169" i="1"/>
  <c r="V3184" i="1"/>
  <c r="V3203" i="1"/>
  <c r="V3219" i="1"/>
  <c r="V3234" i="1"/>
  <c r="V3249" i="1"/>
  <c r="V3267" i="1"/>
  <c r="V3282" i="1"/>
  <c r="V3297" i="1"/>
  <c r="F3307" i="1"/>
  <c r="V3001" i="1"/>
  <c r="V3018" i="1"/>
  <c r="V3030" i="1"/>
  <c r="V3047" i="1"/>
  <c r="V3063" i="1"/>
  <c r="V3079" i="1"/>
  <c r="V3095" i="1"/>
  <c r="V3110" i="1"/>
  <c r="V3127" i="1"/>
  <c r="V3144" i="1"/>
  <c r="V3157" i="1"/>
  <c r="V3174" i="1"/>
  <c r="V3190" i="1"/>
  <c r="V3205" i="1"/>
  <c r="V3222" i="1"/>
  <c r="V3241" i="1"/>
  <c r="V3255" i="1"/>
  <c r="V3273" i="1"/>
  <c r="V3286" i="1"/>
  <c r="V3302" i="1"/>
  <c r="Q3305" i="1"/>
  <c r="R3304" i="1"/>
  <c r="V2995" i="1"/>
  <c r="V3012" i="1"/>
  <c r="V2992" i="1"/>
  <c r="V3007" i="1"/>
  <c r="V2987" i="1"/>
  <c r="V3005" i="1"/>
  <c r="V3021" i="1"/>
  <c r="V3035" i="1"/>
  <c r="V3053" i="1"/>
  <c r="V3067" i="1"/>
  <c r="V3084" i="1"/>
  <c r="V3100" i="1"/>
  <c r="V3135" i="1"/>
  <c r="V3148" i="1"/>
  <c r="V3164" i="1"/>
  <c r="V3180" i="1"/>
  <c r="V3196" i="1"/>
  <c r="V3209" i="1"/>
  <c r="V3229" i="1"/>
  <c r="V3244" i="1"/>
  <c r="V3260" i="1"/>
  <c r="V3270" i="1"/>
  <c r="V3277" i="1"/>
  <c r="V3290" i="1"/>
  <c r="V3000" i="1"/>
  <c r="V3015" i="1"/>
  <c r="V3036" i="1"/>
  <c r="V3050" i="1"/>
  <c r="V3065" i="1"/>
  <c r="V3082" i="1"/>
  <c r="V3097" i="1"/>
  <c r="V3129" i="1"/>
  <c r="V3147" i="1"/>
  <c r="V3163" i="1"/>
  <c r="V3179" i="1"/>
  <c r="V3193" i="1"/>
  <c r="V3212" i="1"/>
  <c r="V3224" i="1"/>
  <c r="V3239" i="1"/>
  <c r="V3257" i="1"/>
  <c r="V3272" i="1"/>
  <c r="V3288" i="1"/>
  <c r="AF3304" i="1"/>
  <c r="V2990" i="1"/>
  <c r="V3008" i="1"/>
  <c r="V3019" i="1"/>
  <c r="V3037" i="1"/>
  <c r="V3055" i="1"/>
  <c r="V3071" i="1"/>
  <c r="V3086" i="1"/>
  <c r="V3102" i="1"/>
  <c r="V3119" i="1"/>
  <c r="V3133" i="1"/>
  <c r="V3150" i="1"/>
  <c r="V3165" i="1"/>
  <c r="V3181" i="1"/>
  <c r="V3200" i="1"/>
  <c r="V3214" i="1"/>
  <c r="V3230" i="1"/>
  <c r="V3247" i="1"/>
  <c r="V3263" i="1"/>
  <c r="V3276" i="1"/>
  <c r="V3294" i="1"/>
  <c r="AE3307" i="1"/>
  <c r="V2999" i="1"/>
  <c r="V3011" i="1"/>
  <c r="V3026" i="1"/>
  <c r="V3043" i="1"/>
  <c r="V3061" i="1"/>
  <c r="V3077" i="1"/>
  <c r="V3092" i="1"/>
  <c r="V3109" i="1"/>
  <c r="V3123" i="1"/>
  <c r="V3141" i="1"/>
  <c r="V3156" i="1"/>
  <c r="V3171" i="1"/>
  <c r="V3186" i="1"/>
  <c r="V3201" i="1"/>
  <c r="V3217" i="1"/>
  <c r="V3235" i="1"/>
  <c r="V3250" i="1"/>
  <c r="V3266" i="1"/>
  <c r="V3287" i="1"/>
  <c r="V3298" i="1"/>
  <c r="V2998" i="1"/>
  <c r="V3016" i="1"/>
  <c r="V3031" i="1"/>
  <c r="V3049" i="1"/>
  <c r="V3066" i="1"/>
  <c r="V3080" i="1"/>
  <c r="V3096" i="1"/>
  <c r="V3111" i="1"/>
  <c r="V3128" i="1"/>
  <c r="V3142" i="1"/>
  <c r="V3159" i="1"/>
  <c r="V3176" i="1"/>
  <c r="V3192" i="1"/>
  <c r="V3208" i="1"/>
  <c r="V3225" i="1"/>
  <c r="V3240" i="1"/>
  <c r="V3256" i="1"/>
  <c r="V3269" i="1"/>
  <c r="V3289" i="1"/>
  <c r="V3303" i="1"/>
  <c r="V2994" i="1"/>
  <c r="V3013" i="1"/>
  <c r="V3029" i="1"/>
  <c r="V3046" i="1"/>
  <c r="V3060" i="1"/>
  <c r="V3076" i="1"/>
  <c r="V3093" i="1"/>
  <c r="V3108" i="1"/>
  <c r="V3126" i="1"/>
  <c r="V3140" i="1"/>
  <c r="V3158" i="1"/>
  <c r="V3172" i="1"/>
  <c r="V3188" i="1"/>
  <c r="V3206" i="1"/>
  <c r="V3218" i="1"/>
  <c r="V3220" i="1"/>
  <c r="V3237" i="1"/>
  <c r="V3253" i="1"/>
  <c r="V3268" i="1"/>
  <c r="V3283" i="1"/>
  <c r="V3003" i="1"/>
  <c r="V3017" i="1"/>
  <c r="V3033" i="1"/>
  <c r="V3048" i="1"/>
  <c r="V3064" i="1"/>
  <c r="V3081" i="1"/>
  <c r="V3098" i="1"/>
  <c r="V3115" i="1"/>
  <c r="V3131" i="1"/>
  <c r="V3145" i="1"/>
  <c r="V3161" i="1"/>
  <c r="V3178" i="1"/>
  <c r="V3194" i="1"/>
  <c r="V3210" i="1"/>
  <c r="V3227" i="1"/>
  <c r="V3242" i="1"/>
  <c r="V3258" i="1"/>
  <c r="V3274" i="1"/>
  <c r="V3291" i="1"/>
  <c r="V2991" i="1"/>
  <c r="V3004" i="1"/>
  <c r="V3025" i="1"/>
  <c r="V3039" i="1"/>
  <c r="V3054" i="1"/>
  <c r="V3070" i="1"/>
  <c r="V3089" i="1"/>
  <c r="V3106" i="1"/>
  <c r="V3118" i="1"/>
  <c r="V3134" i="1"/>
  <c r="V3153" i="1"/>
  <c r="V3167" i="1"/>
  <c r="V3187" i="1"/>
  <c r="V3199" i="1"/>
  <c r="V3216" i="1"/>
  <c r="V3231" i="1"/>
  <c r="V3246" i="1"/>
  <c r="V3265" i="1"/>
  <c r="V3278" i="1"/>
  <c r="V3295" i="1"/>
  <c r="P3306" i="1"/>
  <c r="V3028" i="1"/>
  <c r="V3059" i="1"/>
  <c r="V3074" i="1"/>
  <c r="V3091" i="1"/>
  <c r="V3107" i="1"/>
  <c r="V3124" i="1"/>
  <c r="V3138" i="1"/>
  <c r="V3155" i="1"/>
  <c r="V3173" i="1"/>
  <c r="V3189" i="1"/>
  <c r="V3204" i="1"/>
  <c r="V3221" i="1"/>
  <c r="V3236" i="1"/>
  <c r="V3254" i="1"/>
  <c r="V3285" i="1"/>
  <c r="V3296" i="1"/>
  <c r="V3300" i="1"/>
  <c r="M3310" i="1"/>
  <c r="L3311" i="1"/>
  <c r="N3309" i="1"/>
  <c r="V2993" i="1"/>
  <c r="V3009" i="1"/>
  <c r="V3024" i="1"/>
  <c r="V3040" i="1"/>
  <c r="V3057" i="1"/>
  <c r="V3072" i="1"/>
  <c r="V3090" i="1"/>
  <c r="V3104" i="1"/>
  <c r="V3121" i="1"/>
  <c r="V3139" i="1"/>
  <c r="V3152" i="1"/>
  <c r="V3170" i="1"/>
  <c r="V3185" i="1"/>
  <c r="V3202" i="1"/>
  <c r="V3233" i="1"/>
  <c r="V3251" i="1"/>
  <c r="V3264" i="1"/>
  <c r="V3281" i="1"/>
  <c r="V3299" i="1"/>
  <c r="AC3308" i="1"/>
  <c r="G3308" i="1"/>
  <c r="O3306" i="1"/>
  <c r="V2996" i="1"/>
  <c r="V3014" i="1"/>
  <c r="V3032" i="1"/>
  <c r="V3045" i="1"/>
  <c r="V3062" i="1"/>
  <c r="V3078" i="1"/>
  <c r="V3094" i="1"/>
  <c r="V3112" i="1"/>
  <c r="V3125" i="1"/>
  <c r="V3143" i="1"/>
  <c r="V3160" i="1"/>
  <c r="V3175" i="1"/>
  <c r="V3191" i="1"/>
  <c r="V3207" i="1"/>
  <c r="V3223" i="1"/>
  <c r="V3238" i="1"/>
  <c r="V3252" i="1"/>
  <c r="V3271" i="1"/>
  <c r="V3284" i="1"/>
  <c r="V3301" i="1"/>
  <c r="V2988" i="1"/>
  <c r="V3002" i="1"/>
  <c r="V3020" i="1"/>
  <c r="V3034" i="1"/>
  <c r="V3052" i="1"/>
  <c r="V3068" i="1"/>
  <c r="V3083" i="1"/>
  <c r="V3101" i="1"/>
  <c r="V3116" i="1"/>
  <c r="V3130" i="1"/>
  <c r="V3146" i="1"/>
  <c r="V3162" i="1"/>
  <c r="V3177" i="1"/>
  <c r="V3195" i="1"/>
  <c r="V3211" i="1"/>
  <c r="V3226" i="1"/>
  <c r="V3243" i="1"/>
  <c r="V3259" i="1"/>
  <c r="V3275" i="1"/>
  <c r="V3292" i="1"/>
  <c r="W3183" i="1" l="1"/>
  <c r="W3248" i="1"/>
  <c r="AG3248" i="1" s="1"/>
  <c r="W3038" i="1"/>
  <c r="AG3038" i="1" s="1"/>
  <c r="W3075" i="1"/>
  <c r="W3286" i="1"/>
  <c r="W3262" i="1"/>
  <c r="AG3262" i="1" s="1"/>
  <c r="W3164" i="1"/>
  <c r="AG3164" i="1" s="1"/>
  <c r="W3182" i="1"/>
  <c r="AG3182" i="1" s="1"/>
  <c r="W3255" i="1"/>
  <c r="AG3255" i="1" s="1"/>
  <c r="W3209" i="1"/>
  <c r="W3135" i="1"/>
  <c r="W3215" i="1"/>
  <c r="AG3215" i="1" s="1"/>
  <c r="W3234" i="1"/>
  <c r="AG3234" i="1" s="1"/>
  <c r="W2987" i="1"/>
  <c r="W3036" i="1"/>
  <c r="AG3036" i="1" s="1"/>
  <c r="W3067" i="1"/>
  <c r="W3102" i="1"/>
  <c r="AG3102" i="1" s="1"/>
  <c r="W3263" i="1"/>
  <c r="AG3263" i="1" s="1"/>
  <c r="W3099" i="1"/>
  <c r="AG3099" i="1" s="1"/>
  <c r="W3120" i="1"/>
  <c r="AG3120" i="1" s="1"/>
  <c r="W3193" i="1"/>
  <c r="AG3193" i="1" s="1"/>
  <c r="W3257" i="1"/>
  <c r="AG3257" i="1" s="1"/>
  <c r="W3227" i="1"/>
  <c r="AG3227" i="1" s="1"/>
  <c r="W3245" i="1"/>
  <c r="AG3245" i="1" s="1"/>
  <c r="W3053" i="1"/>
  <c r="AG3053" i="1" s="1"/>
  <c r="W3214" i="1"/>
  <c r="AG3214" i="1" s="1"/>
  <c r="W3086" i="1"/>
  <c r="AG3086" i="1" s="1"/>
  <c r="W3097" i="1"/>
  <c r="AG3097" i="1" s="1"/>
  <c r="W3015" i="1"/>
  <c r="W3098" i="1"/>
  <c r="W3117" i="1"/>
  <c r="W3073" i="1"/>
  <c r="W3039" i="1"/>
  <c r="W3165" i="1"/>
  <c r="W3179" i="1"/>
  <c r="AG3179" i="1" s="1"/>
  <c r="W3260" i="1"/>
  <c r="AG3260" i="1" s="1"/>
  <c r="W3123" i="1"/>
  <c r="AG3123" i="1" s="1"/>
  <c r="W3119" i="1"/>
  <c r="AG3119" i="1" s="1"/>
  <c r="W3037" i="1"/>
  <c r="AG3037" i="1" s="1"/>
  <c r="W3287" i="1"/>
  <c r="AG3287" i="1" s="1"/>
  <c r="W3076" i="1"/>
  <c r="AG3076" i="1" s="1"/>
  <c r="W3148" i="1"/>
  <c r="AG3148" i="1" s="1"/>
  <c r="W3129" i="1"/>
  <c r="AG3129" i="1" s="1"/>
  <c r="W3198" i="1"/>
  <c r="W3213" i="1"/>
  <c r="AG3213" i="1" s="1"/>
  <c r="W3150" i="1"/>
  <c r="W3010" i="1"/>
  <c r="W2994" i="1"/>
  <c r="W3190" i="1"/>
  <c r="AG3190" i="1" s="1"/>
  <c r="W3108" i="1"/>
  <c r="AG3108" i="1" s="1"/>
  <c r="W3127" i="1"/>
  <c r="AG3127" i="1" s="1"/>
  <c r="W3063" i="1"/>
  <c r="V3304" i="1"/>
  <c r="W3001" i="1"/>
  <c r="W3232" i="1"/>
  <c r="AG3232" i="1" s="1"/>
  <c r="W3294" i="1"/>
  <c r="AG3294" i="1" s="1"/>
  <c r="W3181" i="1"/>
  <c r="AG3181" i="1" s="1"/>
  <c r="W3267" i="1"/>
  <c r="AG3267" i="1" s="1"/>
  <c r="W3026" i="1"/>
  <c r="AG3026" i="1" s="1"/>
  <c r="W3224" i="1"/>
  <c r="AG3224" i="1" s="1"/>
  <c r="W3203" i="1"/>
  <c r="AG3203" i="1" s="1"/>
  <c r="W3071" i="1"/>
  <c r="AG3071" i="1" s="1"/>
  <c r="W3100" i="1"/>
  <c r="AG3100" i="1" s="1"/>
  <c r="W3136" i="1"/>
  <c r="AG3136" i="1" s="1"/>
  <c r="W3168" i="1"/>
  <c r="AG3168" i="1" s="1"/>
  <c r="W3288" i="1"/>
  <c r="AG3288" i="1" s="1"/>
  <c r="W3082" i="1"/>
  <c r="AG3082" i="1" s="1"/>
  <c r="W3103" i="1"/>
  <c r="AG3103" i="1" s="1"/>
  <c r="W3279" i="1"/>
  <c r="AG3279" i="1" s="1"/>
  <c r="W3149" i="1"/>
  <c r="AG3149" i="1" s="1"/>
  <c r="W3021" i="1"/>
  <c r="W3137" i="1"/>
  <c r="AG3137" i="1" s="1"/>
  <c r="W3041" i="1"/>
  <c r="AG3041" i="1" s="1"/>
  <c r="W3060" i="1"/>
  <c r="AG3060" i="1" s="1"/>
  <c r="W3134" i="1"/>
  <c r="AG3134" i="1" s="1"/>
  <c r="W3064" i="1"/>
  <c r="AG3064" i="1" s="1"/>
  <c r="W3158" i="1"/>
  <c r="W3289" i="1"/>
  <c r="W3239" i="1"/>
  <c r="W3065" i="1"/>
  <c r="AG3065" i="1" s="1"/>
  <c r="W3278" i="1"/>
  <c r="AG3278" i="1" s="1"/>
  <c r="W3276" i="1"/>
  <c r="AG3276" i="1" s="1"/>
  <c r="W3200" i="1"/>
  <c r="W2990" i="1"/>
  <c r="W3156" i="1"/>
  <c r="AG3156" i="1" s="1"/>
  <c r="W3290" i="1"/>
  <c r="AG3290" i="1" s="1"/>
  <c r="W3187" i="1"/>
  <c r="AG3187" i="1" s="1"/>
  <c r="W3004" i="1"/>
  <c r="W3194" i="1"/>
  <c r="AG3194" i="1" s="1"/>
  <c r="W3029" i="1"/>
  <c r="AG3029" i="1" s="1"/>
  <c r="W3270" i="1"/>
  <c r="AG3270" i="1" s="1"/>
  <c r="W3291" i="1"/>
  <c r="AG3291" i="1" s="1"/>
  <c r="W3046" i="1"/>
  <c r="AG3046" i="1" s="1"/>
  <c r="W3180" i="1"/>
  <c r="AG3180" i="1" s="1"/>
  <c r="W3206" i="1"/>
  <c r="W3229" i="1"/>
  <c r="AG3229" i="1" s="1"/>
  <c r="W3258" i="1"/>
  <c r="AG3258" i="1" s="1"/>
  <c r="W3172" i="1"/>
  <c r="AG3172" i="1" s="1"/>
  <c r="W3003" i="1"/>
  <c r="W3295" i="1"/>
  <c r="AG3295" i="1" s="1"/>
  <c r="W3118" i="1"/>
  <c r="AG3118" i="1" s="1"/>
  <c r="W3054" i="1"/>
  <c r="AG3054" i="1" s="1"/>
  <c r="W3161" i="1"/>
  <c r="W3025" i="1"/>
  <c r="AG3025" i="1" s="1"/>
  <c r="W3126" i="1"/>
  <c r="W3163" i="1"/>
  <c r="AG3163" i="1" s="1"/>
  <c r="W3167" i="1"/>
  <c r="W2991" i="1"/>
  <c r="W3199" i="1"/>
  <c r="AG3199" i="1" s="1"/>
  <c r="W3197" i="1"/>
  <c r="AG3197" i="1" s="1"/>
  <c r="W3084" i="1"/>
  <c r="W3023" i="1"/>
  <c r="AG3023" i="1" s="1"/>
  <c r="W3265" i="1"/>
  <c r="W3250" i="1"/>
  <c r="AG3250" i="1" s="1"/>
  <c r="W3217" i="1"/>
  <c r="AG3217" i="1" s="1"/>
  <c r="W3230" i="1"/>
  <c r="AG3230" i="1" s="1"/>
  <c r="W3005" i="1"/>
  <c r="W3261" i="1"/>
  <c r="W3132" i="1"/>
  <c r="AG3132" i="1" s="1"/>
  <c r="W3055" i="1"/>
  <c r="AG3055" i="1" s="1"/>
  <c r="W3013" i="1"/>
  <c r="W3087" i="1"/>
  <c r="AG3087" i="1" s="1"/>
  <c r="W3246" i="1"/>
  <c r="AG3246" i="1" s="1"/>
  <c r="W3247" i="1"/>
  <c r="W3272" i="1"/>
  <c r="AG3272" i="1" s="1"/>
  <c r="W3079" i="1"/>
  <c r="W3154" i="1"/>
  <c r="AG3154" i="1" s="1"/>
  <c r="W3022" i="1"/>
  <c r="AG3022" i="1" s="1"/>
  <c r="W3033" i="1"/>
  <c r="AG3033" i="1" s="1"/>
  <c r="W3019" i="1"/>
  <c r="W3000" i="1"/>
  <c r="W3070" i="1"/>
  <c r="AG3070" i="1" s="1"/>
  <c r="W3188" i="1"/>
  <c r="AG3188" i="1" s="1"/>
  <c r="W3140" i="1"/>
  <c r="AG3140" i="1" s="1"/>
  <c r="W3093" i="1"/>
  <c r="AG3093" i="1" s="1"/>
  <c r="W3147" i="1"/>
  <c r="AG3147" i="1" s="1"/>
  <c r="W3205" i="1"/>
  <c r="AG3205" i="1" s="1"/>
  <c r="W3027" i="1"/>
  <c r="AG3027" i="1" s="1"/>
  <c r="W3131" i="1"/>
  <c r="AG3131" i="1" s="1"/>
  <c r="W3113" i="1"/>
  <c r="AG3113" i="1" s="1"/>
  <c r="W3153" i="1"/>
  <c r="W3212" i="1"/>
  <c r="W3035" i="1"/>
  <c r="AG3035" i="1" s="1"/>
  <c r="W3302" i="1"/>
  <c r="AG3302" i="1" s="1"/>
  <c r="W3249" i="1"/>
  <c r="AG3249" i="1" s="1"/>
  <c r="W2989" i="1"/>
  <c r="W3174" i="1"/>
  <c r="AG3174" i="1" s="1"/>
  <c r="W3047" i="1"/>
  <c r="AG3047" i="1" s="1"/>
  <c r="W3122" i="1"/>
  <c r="W2997" i="1"/>
  <c r="W3186" i="1"/>
  <c r="AG3186" i="1" s="1"/>
  <c r="W3133" i="1"/>
  <c r="AG3133" i="1" s="1"/>
  <c r="W3273" i="1"/>
  <c r="W3144" i="1"/>
  <c r="W3018" i="1"/>
  <c r="AG3018" i="1" s="1"/>
  <c r="W3219" i="1"/>
  <c r="AG3219" i="1" s="1"/>
  <c r="W3088" i="1"/>
  <c r="AG3088" i="1" s="1"/>
  <c r="W3085" i="1"/>
  <c r="AG3085" i="1" s="1"/>
  <c r="W3244" i="1"/>
  <c r="W3196" i="1"/>
  <c r="AG3196" i="1" s="1"/>
  <c r="W3051" i="1"/>
  <c r="AG3051" i="1" s="1"/>
  <c r="W3008" i="1"/>
  <c r="W3050" i="1"/>
  <c r="AG3050" i="1" s="1"/>
  <c r="W3241" i="1"/>
  <c r="AG3241" i="1" s="1"/>
  <c r="W3110" i="1"/>
  <c r="W3282" i="1"/>
  <c r="AG3282" i="1" s="1"/>
  <c r="W3184" i="1"/>
  <c r="AG3184" i="1" s="1"/>
  <c r="W3056" i="1"/>
  <c r="W2999" i="1"/>
  <c r="W3157" i="1"/>
  <c r="AG3157" i="1" s="1"/>
  <c r="W3105" i="1"/>
  <c r="AG3105" i="1" s="1"/>
  <c r="W3061" i="1"/>
  <c r="AG3061" i="1" s="1"/>
  <c r="W3114" i="1"/>
  <c r="AG3114" i="1" s="1"/>
  <c r="W3228" i="1"/>
  <c r="AG3228" i="1" s="1"/>
  <c r="W3058" i="1"/>
  <c r="AG3058" i="1" s="1"/>
  <c r="W3231" i="1"/>
  <c r="AG3231" i="1" s="1"/>
  <c r="W3216" i="1"/>
  <c r="AG3216" i="1" s="1"/>
  <c r="W3106" i="1"/>
  <c r="W3089" i="1"/>
  <c r="W3283" i="1"/>
  <c r="AG3283" i="1" s="1"/>
  <c r="W3268" i="1"/>
  <c r="AG3268" i="1" s="1"/>
  <c r="W3253" i="1"/>
  <c r="W3237" i="1"/>
  <c r="AG3237" i="1" s="1"/>
  <c r="W3220" i="1"/>
  <c r="AG3220" i="1" s="1"/>
  <c r="W3303" i="1"/>
  <c r="W3256" i="1"/>
  <c r="AG3256" i="1" s="1"/>
  <c r="W3240" i="1"/>
  <c r="AG3240" i="1" s="1"/>
  <c r="W3225" i="1"/>
  <c r="W3208" i="1"/>
  <c r="AG3208" i="1" s="1"/>
  <c r="W3192" i="1"/>
  <c r="AG3192" i="1" s="1"/>
  <c r="W3176" i="1"/>
  <c r="AG3176" i="1" s="1"/>
  <c r="W3159" i="1"/>
  <c r="AG3159" i="1" s="1"/>
  <c r="W3142" i="1"/>
  <c r="AG3142" i="1" s="1"/>
  <c r="W3128" i="1"/>
  <c r="AG3128" i="1" s="1"/>
  <c r="W3111" i="1"/>
  <c r="AG3111" i="1" s="1"/>
  <c r="W3092" i="1"/>
  <c r="AG3092" i="1" s="1"/>
  <c r="W3277" i="1"/>
  <c r="W3030" i="1"/>
  <c r="AG3030" i="1" s="1"/>
  <c r="W3069" i="1"/>
  <c r="AG3069" i="1" s="1"/>
  <c r="W3274" i="1"/>
  <c r="AG3274" i="1" s="1"/>
  <c r="W3242" i="1"/>
  <c r="AG3242" i="1" s="1"/>
  <c r="W3210" i="1"/>
  <c r="AG3210" i="1" s="1"/>
  <c r="W3178" i="1"/>
  <c r="W3145" i="1"/>
  <c r="AG3145" i="1" s="1"/>
  <c r="W3115" i="1"/>
  <c r="AG3115" i="1" s="1"/>
  <c r="W3081" i="1"/>
  <c r="AG3081" i="1" s="1"/>
  <c r="W3048" i="1"/>
  <c r="AG3048" i="1" s="1"/>
  <c r="W3017" i="1"/>
  <c r="W3151" i="1"/>
  <c r="W3298" i="1"/>
  <c r="AG3298" i="1" s="1"/>
  <c r="W3266" i="1"/>
  <c r="AG3266" i="1" s="1"/>
  <c r="W3235" i="1"/>
  <c r="AG3235" i="1" s="1"/>
  <c r="W3201" i="1"/>
  <c r="AG3201" i="1" s="1"/>
  <c r="W3171" i="1"/>
  <c r="AG3171" i="1" s="1"/>
  <c r="W3141" i="1"/>
  <c r="AG3141" i="1" s="1"/>
  <c r="W3109" i="1"/>
  <c r="W3077" i="1"/>
  <c r="W3043" i="1"/>
  <c r="AG3043" i="1" s="1"/>
  <c r="W3011" i="1"/>
  <c r="W3297" i="1"/>
  <c r="W3169" i="1"/>
  <c r="AG3169" i="1" s="1"/>
  <c r="W3042" i="1"/>
  <c r="AG3042" i="1" s="1"/>
  <c r="W3222" i="1"/>
  <c r="AG3222" i="1" s="1"/>
  <c r="W3095" i="1"/>
  <c r="AG3095" i="1" s="1"/>
  <c r="W3006" i="1"/>
  <c r="W3293" i="1"/>
  <c r="AG3293" i="1" s="1"/>
  <c r="W3166" i="1"/>
  <c r="AG3166" i="1" s="1"/>
  <c r="W3280" i="1"/>
  <c r="AG3280" i="1" s="1"/>
  <c r="W2998" i="1"/>
  <c r="W3044" i="1"/>
  <c r="W3012" i="1"/>
  <c r="M3311" i="1"/>
  <c r="L3312" i="1"/>
  <c r="O3307" i="1"/>
  <c r="W3301" i="1"/>
  <c r="W3284" i="1"/>
  <c r="W3271" i="1"/>
  <c r="W3252" i="1"/>
  <c r="W3238" i="1"/>
  <c r="W3223" i="1"/>
  <c r="W3207" i="1"/>
  <c r="W3191" i="1"/>
  <c r="W3175" i="1"/>
  <c r="W3160" i="1"/>
  <c r="W3143" i="1"/>
  <c r="W3125" i="1"/>
  <c r="W3112" i="1"/>
  <c r="W3094" i="1"/>
  <c r="W3078" i="1"/>
  <c r="W3062" i="1"/>
  <c r="W3045" i="1"/>
  <c r="W3032" i="1"/>
  <c r="W3014" i="1"/>
  <c r="W2996" i="1"/>
  <c r="W3218" i="1"/>
  <c r="F3308" i="1"/>
  <c r="AG3183" i="1"/>
  <c r="W3080" i="1"/>
  <c r="W3049" i="1"/>
  <c r="Q3306" i="1"/>
  <c r="J3307" i="1"/>
  <c r="W3299" i="1"/>
  <c r="W3281" i="1"/>
  <c r="W3264" i="1"/>
  <c r="W3251" i="1"/>
  <c r="W3233" i="1"/>
  <c r="W3202" i="1"/>
  <c r="W3185" i="1"/>
  <c r="W3170" i="1"/>
  <c r="W3152" i="1"/>
  <c r="W3139" i="1"/>
  <c r="W3121" i="1"/>
  <c r="W3300" i="1"/>
  <c r="W3107" i="1"/>
  <c r="W3091" i="1"/>
  <c r="W3074" i="1"/>
  <c r="W3059" i="1"/>
  <c r="W3028" i="1"/>
  <c r="AE3308" i="1"/>
  <c r="AC3309" i="1"/>
  <c r="G3309" i="1"/>
  <c r="P3307" i="1"/>
  <c r="W3296" i="1"/>
  <c r="W3292" i="1"/>
  <c r="W3275" i="1"/>
  <c r="W3259" i="1"/>
  <c r="W3243" i="1"/>
  <c r="W3226" i="1"/>
  <c r="W3211" i="1"/>
  <c r="W3195" i="1"/>
  <c r="W3177" i="1"/>
  <c r="W3162" i="1"/>
  <c r="W3146" i="1"/>
  <c r="W3130" i="1"/>
  <c r="W3116" i="1"/>
  <c r="W3101" i="1"/>
  <c r="W3083" i="1"/>
  <c r="W3068" i="1"/>
  <c r="W3052" i="1"/>
  <c r="W3034" i="1"/>
  <c r="W3020" i="1"/>
  <c r="W3002" i="1"/>
  <c r="W2988" i="1"/>
  <c r="T3306" i="1"/>
  <c r="S3307" i="1"/>
  <c r="U3306" i="1"/>
  <c r="W3269" i="1"/>
  <c r="N3310" i="1"/>
  <c r="W3016" i="1"/>
  <c r="W3007" i="1"/>
  <c r="W2992" i="1"/>
  <c r="W2995" i="1"/>
  <c r="W3096" i="1"/>
  <c r="W3066" i="1"/>
  <c r="R3305" i="1"/>
  <c r="AF3305" i="1"/>
  <c r="W3104" i="1"/>
  <c r="W3090" i="1"/>
  <c r="W3072" i="1"/>
  <c r="W3057" i="1"/>
  <c r="W3040" i="1"/>
  <c r="W3024" i="1"/>
  <c r="W3009" i="1"/>
  <c r="W2993" i="1"/>
  <c r="W3285" i="1"/>
  <c r="W3254" i="1"/>
  <c r="W3236" i="1"/>
  <c r="W3221" i="1"/>
  <c r="W3204" i="1"/>
  <c r="W3189" i="1"/>
  <c r="W3173" i="1"/>
  <c r="W3155" i="1"/>
  <c r="W3138" i="1"/>
  <c r="W3124" i="1"/>
  <c r="W3031" i="1"/>
  <c r="AG3075" i="1" l="1"/>
  <c r="AG3017" i="1"/>
  <c r="B3017" i="1" s="1"/>
  <c r="AG3286" i="1"/>
  <c r="AG2998" i="1"/>
  <c r="B2998" i="1" s="1"/>
  <c r="AG2999" i="1"/>
  <c r="B2999" i="1" s="1"/>
  <c r="AG3013" i="1"/>
  <c r="B3013" i="1" s="1"/>
  <c r="AG2991" i="1"/>
  <c r="B2991" i="1" s="1"/>
  <c r="AG2990" i="1"/>
  <c r="B2990" i="1" s="1"/>
  <c r="AG2994" i="1"/>
  <c r="B2994" i="1" s="1"/>
  <c r="AG3000" i="1"/>
  <c r="B3000" i="1" s="1"/>
  <c r="AG3006" i="1"/>
  <c r="B3006" i="1" s="1"/>
  <c r="AG3005" i="1"/>
  <c r="B3005" i="1" s="1"/>
  <c r="AG3008" i="1"/>
  <c r="B3008" i="1" s="1"/>
  <c r="AG2997" i="1"/>
  <c r="B2997" i="1" s="1"/>
  <c r="AG3001" i="1"/>
  <c r="B3001" i="1" s="1"/>
  <c r="AG3015" i="1"/>
  <c r="B3015" i="1" s="1"/>
  <c r="AG3004" i="1"/>
  <c r="B3004" i="1" s="1"/>
  <c r="AG2989" i="1"/>
  <c r="B2989" i="1" s="1"/>
  <c r="AG3012" i="1"/>
  <c r="B3012" i="1" s="1"/>
  <c r="AG3011" i="1"/>
  <c r="B3011" i="1" s="1"/>
  <c r="AG3150" i="1"/>
  <c r="AG3209" i="1"/>
  <c r="AG3135" i="1"/>
  <c r="AG3063" i="1"/>
  <c r="AG2987" i="1"/>
  <c r="AG3067" i="1"/>
  <c r="AG3098" i="1"/>
  <c r="AG3158" i="1"/>
  <c r="AG3010" i="1"/>
  <c r="AG3117" i="1"/>
  <c r="AG3206" i="1"/>
  <c r="AG3021" i="1"/>
  <c r="AG3039" i="1"/>
  <c r="AG3198" i="1"/>
  <c r="AG3073" i="1"/>
  <c r="AG3265" i="1"/>
  <c r="AG3165" i="1"/>
  <c r="AG3122" i="1"/>
  <c r="W3304" i="1"/>
  <c r="AG3304" i="1" s="1"/>
  <c r="AG3297" i="1"/>
  <c r="AG3167" i="1"/>
  <c r="AG3003" i="1"/>
  <c r="AG3200" i="1"/>
  <c r="AG3244" i="1"/>
  <c r="AG3084" i="1"/>
  <c r="AG3247" i="1"/>
  <c r="AG3289" i="1"/>
  <c r="AG3261" i="1"/>
  <c r="AG3212" i="1"/>
  <c r="AG3126" i="1"/>
  <c r="AG3144" i="1"/>
  <c r="AG3019" i="1"/>
  <c r="AG3273" i="1"/>
  <c r="AG3225" i="1"/>
  <c r="AG3239" i="1"/>
  <c r="AG3109" i="1"/>
  <c r="AG3161" i="1"/>
  <c r="AG3044" i="1"/>
  <c r="AG3253" i="1"/>
  <c r="AG3110" i="1"/>
  <c r="AG3153" i="1"/>
  <c r="AG3277" i="1"/>
  <c r="AG3089" i="1"/>
  <c r="AG3106" i="1"/>
  <c r="AG3056" i="1"/>
  <c r="AG3079" i="1"/>
  <c r="AG3303" i="1"/>
  <c r="AG3178" i="1"/>
  <c r="AG3151" i="1"/>
  <c r="AG3077" i="1"/>
  <c r="B3026" i="1"/>
  <c r="B3082" i="1"/>
  <c r="B3266" i="1"/>
  <c r="B3295" i="1"/>
  <c r="O3308" i="1"/>
  <c r="B3210" i="1"/>
  <c r="B3256" i="1"/>
  <c r="B3217" i="1"/>
  <c r="B3132" i="1"/>
  <c r="B3293" i="1"/>
  <c r="B3203" i="1"/>
  <c r="B3142" i="1"/>
  <c r="B3237" i="1"/>
  <c r="B3069" i="1"/>
  <c r="B3123" i="1"/>
  <c r="B3033" i="1"/>
  <c r="B3283" i="1"/>
  <c r="B3229" i="1"/>
  <c r="B3157" i="1"/>
  <c r="B3201" i="1"/>
  <c r="B3128" i="1"/>
  <c r="B3208" i="1"/>
  <c r="B3227" i="1"/>
  <c r="B3168" i="1"/>
  <c r="B3215" i="1"/>
  <c r="B3166" i="1"/>
  <c r="B3220" i="1"/>
  <c r="B3087" i="1"/>
  <c r="B3018" i="1"/>
  <c r="B3097" i="1"/>
  <c r="B3119" i="1"/>
  <c r="B3169" i="1"/>
  <c r="B3118" i="1"/>
  <c r="B3134" i="1"/>
  <c r="B3216" i="1"/>
  <c r="B3023" i="1"/>
  <c r="B3156" i="1"/>
  <c r="B3240" i="1"/>
  <c r="B3060" i="1"/>
  <c r="B3115" i="1"/>
  <c r="B3290" i="1"/>
  <c r="B3054" i="1"/>
  <c r="B3103" i="1"/>
  <c r="B3051" i="1"/>
  <c r="B3136" i="1"/>
  <c r="B3267" i="1"/>
  <c r="B3127" i="1"/>
  <c r="B3205" i="1"/>
  <c r="B3222" i="1"/>
  <c r="B3255" i="1"/>
  <c r="B3036" i="1"/>
  <c r="B3064" i="1"/>
  <c r="B3194" i="1"/>
  <c r="B3274" i="1"/>
  <c r="B3093" i="1"/>
  <c r="B3108" i="1"/>
  <c r="B3188" i="1"/>
  <c r="B3197" i="1"/>
  <c r="B3245" i="1"/>
  <c r="B3053" i="1"/>
  <c r="B3100" i="1"/>
  <c r="B3164" i="1"/>
  <c r="B3260" i="1"/>
  <c r="B3037" i="1"/>
  <c r="B3086" i="1"/>
  <c r="B3276" i="1"/>
  <c r="B3249" i="1"/>
  <c r="B3163" i="1"/>
  <c r="B3061" i="1"/>
  <c r="B3029" i="1"/>
  <c r="B3076" i="1"/>
  <c r="B3140" i="1"/>
  <c r="B3081" i="1"/>
  <c r="B3242" i="1"/>
  <c r="B3137" i="1"/>
  <c r="B3262" i="1"/>
  <c r="B3228" i="1"/>
  <c r="B3035" i="1"/>
  <c r="B3196" i="1"/>
  <c r="B3246" i="1"/>
  <c r="B3120" i="1"/>
  <c r="B3272" i="1"/>
  <c r="B3055" i="1"/>
  <c r="B3102" i="1"/>
  <c r="B3294" i="1"/>
  <c r="B3025" i="1"/>
  <c r="B3231" i="1"/>
  <c r="AG2993" i="1"/>
  <c r="AG3016" i="1"/>
  <c r="AG3269" i="1"/>
  <c r="AF3306" i="1"/>
  <c r="AG3034" i="1"/>
  <c r="AG3101" i="1"/>
  <c r="AG3162" i="1"/>
  <c r="AG3226" i="1"/>
  <c r="AG3292" i="1"/>
  <c r="P3308" i="1"/>
  <c r="AE3309" i="1"/>
  <c r="AG3107" i="1"/>
  <c r="AG3152" i="1"/>
  <c r="AG3233" i="1"/>
  <c r="AG3299" i="1"/>
  <c r="AG3049" i="1"/>
  <c r="AG3218" i="1"/>
  <c r="AG3045" i="1"/>
  <c r="AG3112" i="1"/>
  <c r="AG3175" i="1"/>
  <c r="AG3238" i="1"/>
  <c r="AG3301" i="1"/>
  <c r="N3311" i="1"/>
  <c r="AG3221" i="1"/>
  <c r="AG3057" i="1"/>
  <c r="AG3031" i="1"/>
  <c r="AG3236" i="1"/>
  <c r="AG3009" i="1"/>
  <c r="AG3072" i="1"/>
  <c r="B3179" i="1"/>
  <c r="B3141" i="1"/>
  <c r="B3287" i="1"/>
  <c r="B3131" i="1"/>
  <c r="AG2988" i="1"/>
  <c r="AG3052" i="1"/>
  <c r="AG3116" i="1"/>
  <c r="AG3177" i="1"/>
  <c r="AG3243" i="1"/>
  <c r="AG3296" i="1"/>
  <c r="AG3028" i="1"/>
  <c r="AG3059" i="1"/>
  <c r="AG3300" i="1"/>
  <c r="AG3170" i="1"/>
  <c r="AG3251" i="1"/>
  <c r="AG3080" i="1"/>
  <c r="B3232" i="1"/>
  <c r="B3181" i="1"/>
  <c r="AG2996" i="1"/>
  <c r="AG3062" i="1"/>
  <c r="AG3125" i="1"/>
  <c r="AG3191" i="1"/>
  <c r="AG3252" i="1"/>
  <c r="M3312" i="1"/>
  <c r="L3313" i="1"/>
  <c r="B3187" i="1"/>
  <c r="AG3155" i="1"/>
  <c r="AG3173" i="1"/>
  <c r="AG2995" i="1"/>
  <c r="AG2992" i="1"/>
  <c r="AG3124" i="1"/>
  <c r="AG3189" i="1"/>
  <c r="AG3254" i="1"/>
  <c r="AG3024" i="1"/>
  <c r="AG3090" i="1"/>
  <c r="V3305" i="1"/>
  <c r="AG3007" i="1"/>
  <c r="B3058" i="1"/>
  <c r="B3280" i="1"/>
  <c r="B3038" i="1"/>
  <c r="B3099" i="1"/>
  <c r="B3042" i="1"/>
  <c r="B3105" i="1"/>
  <c r="B3184" i="1"/>
  <c r="B3234" i="1"/>
  <c r="B3047" i="1"/>
  <c r="B3174" i="1"/>
  <c r="B3190" i="1"/>
  <c r="B3241" i="1"/>
  <c r="B3302" i="1"/>
  <c r="B3065" i="1"/>
  <c r="B3147" i="1"/>
  <c r="B3043" i="1"/>
  <c r="B3171" i="1"/>
  <c r="B3186" i="1"/>
  <c r="B3250" i="1"/>
  <c r="B3111" i="1"/>
  <c r="B3176" i="1"/>
  <c r="B3192" i="1"/>
  <c r="AG3002" i="1"/>
  <c r="AG3068" i="1"/>
  <c r="AG3130" i="1"/>
  <c r="AG3195" i="1"/>
  <c r="AG3259" i="1"/>
  <c r="B3048" i="1"/>
  <c r="AG3074" i="1"/>
  <c r="AG3121" i="1"/>
  <c r="AG3185" i="1"/>
  <c r="AG3264" i="1"/>
  <c r="Q3307" i="1"/>
  <c r="B3182" i="1"/>
  <c r="B3180" i="1"/>
  <c r="B3224" i="1"/>
  <c r="B3288" i="1"/>
  <c r="B3230" i="1"/>
  <c r="AG3014" i="1"/>
  <c r="AG3078" i="1"/>
  <c r="AG3143" i="1"/>
  <c r="AG3207" i="1"/>
  <c r="AG3271" i="1"/>
  <c r="B3278" i="1"/>
  <c r="AG3096" i="1"/>
  <c r="AG3138" i="1"/>
  <c r="AG3204" i="1"/>
  <c r="AG3285" i="1"/>
  <c r="AG3040" i="1"/>
  <c r="AG3104" i="1"/>
  <c r="AG3066" i="1"/>
  <c r="B3041" i="1"/>
  <c r="B3022" i="1"/>
  <c r="B3085" i="1"/>
  <c r="B3027" i="1"/>
  <c r="B3088" i="1"/>
  <c r="B3154" i="1"/>
  <c r="B3219" i="1"/>
  <c r="B3282" i="1"/>
  <c r="B3030" i="1"/>
  <c r="B3095" i="1"/>
  <c r="B3286" i="1"/>
  <c r="B3050" i="1"/>
  <c r="B3129" i="1"/>
  <c r="B3193" i="1"/>
  <c r="B3092" i="1"/>
  <c r="B3235" i="1"/>
  <c r="B3298" i="1"/>
  <c r="B3159" i="1"/>
  <c r="AC3310" i="1"/>
  <c r="G3310" i="1"/>
  <c r="B3145" i="1"/>
  <c r="B3258" i="1"/>
  <c r="T3307" i="1"/>
  <c r="S3308" i="1"/>
  <c r="U3307" i="1"/>
  <c r="AG3020" i="1"/>
  <c r="AG3083" i="1"/>
  <c r="AG3146" i="1"/>
  <c r="AG3211" i="1"/>
  <c r="AG3275" i="1"/>
  <c r="B3113" i="1"/>
  <c r="F3309" i="1"/>
  <c r="B3046" i="1"/>
  <c r="B3172" i="1"/>
  <c r="B3291" i="1"/>
  <c r="AG3091" i="1"/>
  <c r="AG3139" i="1"/>
  <c r="AG3202" i="1"/>
  <c r="AG3281" i="1"/>
  <c r="B3183" i="1"/>
  <c r="B3248" i="1"/>
  <c r="B3149" i="1"/>
  <c r="B3213" i="1"/>
  <c r="B3279" i="1"/>
  <c r="B3148" i="1"/>
  <c r="B3209" i="1"/>
  <c r="B3257" i="1"/>
  <c r="B3071" i="1"/>
  <c r="B3133" i="1"/>
  <c r="B3214" i="1"/>
  <c r="B3263" i="1"/>
  <c r="J3308" i="1"/>
  <c r="R3306" i="1"/>
  <c r="AG3032" i="1"/>
  <c r="AG3094" i="1"/>
  <c r="AG3160" i="1"/>
  <c r="AG3223" i="1"/>
  <c r="AG3284" i="1"/>
  <c r="B3114" i="1"/>
  <c r="B3270" i="1"/>
  <c r="B3268" i="1"/>
  <c r="B3070" i="1"/>
  <c r="B3199" i="1"/>
  <c r="R3307" i="1" l="1"/>
  <c r="B3075" i="1"/>
  <c r="B3135" i="1"/>
  <c r="B3067" i="1"/>
  <c r="B3150" i="1"/>
  <c r="B3063" i="1"/>
  <c r="B2987" i="1"/>
  <c r="B3021" i="1"/>
  <c r="B3158" i="1"/>
  <c r="B3098" i="1"/>
  <c r="B3010" i="1"/>
  <c r="B3073" i="1"/>
  <c r="B3122" i="1"/>
  <c r="B3039" i="1"/>
  <c r="B3297" i="1"/>
  <c r="B3117" i="1"/>
  <c r="B3206" i="1"/>
  <c r="B3151" i="1"/>
  <c r="B3247" i="1"/>
  <c r="B3265" i="1"/>
  <c r="B3019" i="1"/>
  <c r="B3198" i="1"/>
  <c r="B3077" i="1"/>
  <c r="B3167" i="1"/>
  <c r="B3244" i="1"/>
  <c r="B3225" i="1"/>
  <c r="B3253" i="1"/>
  <c r="B3212" i="1"/>
  <c r="B3165" i="1"/>
  <c r="B3289" i="1"/>
  <c r="B3200" i="1"/>
  <c r="B3003" i="1"/>
  <c r="B3304" i="1"/>
  <c r="B3261" i="1"/>
  <c r="B3084" i="1"/>
  <c r="B3126" i="1"/>
  <c r="B3239" i="1"/>
  <c r="B3161" i="1"/>
  <c r="B3044" i="1"/>
  <c r="B3144" i="1"/>
  <c r="B3273" i="1"/>
  <c r="B3106" i="1"/>
  <c r="B3153" i="1"/>
  <c r="B3109" i="1"/>
  <c r="B3089" i="1"/>
  <c r="B3277" i="1"/>
  <c r="B3110" i="1"/>
  <c r="B3178" i="1"/>
  <c r="B3079" i="1"/>
  <c r="B3056" i="1"/>
  <c r="B3303" i="1"/>
  <c r="B3243" i="1"/>
  <c r="B3139" i="1"/>
  <c r="B3143" i="1"/>
  <c r="B3121" i="1"/>
  <c r="B3195" i="1"/>
  <c r="B3138" i="1"/>
  <c r="B3057" i="1"/>
  <c r="B3162" i="1"/>
  <c r="B3281" i="1"/>
  <c r="B3083" i="1"/>
  <c r="B3104" i="1"/>
  <c r="B3271" i="1"/>
  <c r="B3124" i="1"/>
  <c r="B3173" i="1"/>
  <c r="B3236" i="1"/>
  <c r="B3301" i="1"/>
  <c r="B3101" i="1"/>
  <c r="B3032" i="1"/>
  <c r="O3309" i="1"/>
  <c r="B3068" i="1"/>
  <c r="B2996" i="1"/>
  <c r="B3080" i="1"/>
  <c r="B3300" i="1"/>
  <c r="B3107" i="1"/>
  <c r="B3284" i="1"/>
  <c r="B3066" i="1"/>
  <c r="B3014" i="1"/>
  <c r="B3264" i="1"/>
  <c r="B3090" i="1"/>
  <c r="B3252" i="1"/>
  <c r="B3116" i="1"/>
  <c r="B3112" i="1"/>
  <c r="B3269" i="1"/>
  <c r="B3177" i="1"/>
  <c r="B3202" i="1"/>
  <c r="B3275" i="1"/>
  <c r="B3045" i="1"/>
  <c r="B3152" i="1"/>
  <c r="B3226" i="1"/>
  <c r="B3016" i="1"/>
  <c r="AF3307" i="1"/>
  <c r="F3310" i="1"/>
  <c r="N3312" i="1"/>
  <c r="P3309" i="1"/>
  <c r="B3094" i="1"/>
  <c r="B3146" i="1"/>
  <c r="AE3310" i="1"/>
  <c r="B3040" i="1"/>
  <c r="B3285" i="1"/>
  <c r="B3096" i="1"/>
  <c r="B3207" i="1"/>
  <c r="B3185" i="1"/>
  <c r="B3130" i="1"/>
  <c r="W3305" i="1"/>
  <c r="B3189" i="1"/>
  <c r="B2992" i="1"/>
  <c r="B3155" i="1"/>
  <c r="M3313" i="1"/>
  <c r="L3314" i="1"/>
  <c r="B3062" i="1"/>
  <c r="B3059" i="1"/>
  <c r="B3072" i="1"/>
  <c r="B3031" i="1"/>
  <c r="B3049" i="1"/>
  <c r="T3308" i="1"/>
  <c r="S3309" i="1"/>
  <c r="U3308" i="1"/>
  <c r="AC3311" i="1"/>
  <c r="G3311" i="1"/>
  <c r="B3175" i="1"/>
  <c r="B3233" i="1"/>
  <c r="B2993" i="1"/>
  <c r="V3306" i="1"/>
  <c r="B3223" i="1"/>
  <c r="B3160" i="1"/>
  <c r="B3091" i="1"/>
  <c r="J3309" i="1"/>
  <c r="B3211" i="1"/>
  <c r="B3020" i="1"/>
  <c r="B3204" i="1"/>
  <c r="B3078" i="1"/>
  <c r="Q3308" i="1"/>
  <c r="B3074" i="1"/>
  <c r="B3259" i="1"/>
  <c r="B3002" i="1"/>
  <c r="B3007" i="1"/>
  <c r="B3024" i="1"/>
  <c r="B3254" i="1"/>
  <c r="B2995" i="1"/>
  <c r="B3191" i="1"/>
  <c r="B3125" i="1"/>
  <c r="B3251" i="1"/>
  <c r="B3170" i="1"/>
  <c r="B3028" i="1"/>
  <c r="B3296" i="1"/>
  <c r="B3052" i="1"/>
  <c r="B2988" i="1"/>
  <c r="B3009" i="1"/>
  <c r="B3221" i="1"/>
  <c r="B3238" i="1"/>
  <c r="B3218" i="1"/>
  <c r="B3299" i="1"/>
  <c r="B3292" i="1"/>
  <c r="B3034" i="1"/>
  <c r="V3307" i="1" l="1"/>
  <c r="W3307" i="1" s="1"/>
  <c r="J3310" i="1"/>
  <c r="W3306" i="1"/>
  <c r="AE3311" i="1"/>
  <c r="T3309" i="1"/>
  <c r="S3310" i="1"/>
  <c r="U3309" i="1"/>
  <c r="N3313" i="1"/>
  <c r="AG3305" i="1"/>
  <c r="O3310" i="1"/>
  <c r="Q3309" i="1"/>
  <c r="R3308" i="1"/>
  <c r="AC3312" i="1"/>
  <c r="G3312" i="1"/>
  <c r="AF3308" i="1"/>
  <c r="P3310" i="1"/>
  <c r="M3314" i="1"/>
  <c r="L3315" i="1"/>
  <c r="F3311" i="1"/>
  <c r="J3311" i="1" l="1"/>
  <c r="N3314" i="1"/>
  <c r="V3308" i="1"/>
  <c r="AG3307" i="1"/>
  <c r="O3311" i="1"/>
  <c r="M3315" i="1"/>
  <c r="L3316" i="1"/>
  <c r="P3311" i="1"/>
  <c r="Q3310" i="1"/>
  <c r="R3309" i="1"/>
  <c r="B3305" i="1"/>
  <c r="F3312" i="1"/>
  <c r="T3310" i="1"/>
  <c r="S3311" i="1"/>
  <c r="U3310" i="1"/>
  <c r="AE3312" i="1"/>
  <c r="AF3309" i="1"/>
  <c r="AG3306" i="1"/>
  <c r="AC3313" i="1"/>
  <c r="G3313" i="1"/>
  <c r="R3310" i="1" l="1"/>
  <c r="B3306" i="1"/>
  <c r="B3307" i="1"/>
  <c r="M3316" i="1"/>
  <c r="L3317" i="1"/>
  <c r="N3315" i="1"/>
  <c r="F3313" i="1"/>
  <c r="O3312" i="1"/>
  <c r="W3308" i="1"/>
  <c r="Q3311" i="1"/>
  <c r="AE3313" i="1"/>
  <c r="T3311" i="1"/>
  <c r="S3312" i="1"/>
  <c r="U3311" i="1"/>
  <c r="J3312" i="1"/>
  <c r="P3312" i="1"/>
  <c r="AF3310" i="1"/>
  <c r="V3309" i="1"/>
  <c r="AC3314" i="1"/>
  <c r="G3314" i="1"/>
  <c r="V3310" i="1" l="1"/>
  <c r="R3311" i="1"/>
  <c r="J3313" i="1"/>
  <c r="O3313" i="1"/>
  <c r="AC3315" i="1"/>
  <c r="G3315" i="1"/>
  <c r="W3309" i="1"/>
  <c r="N3316" i="1"/>
  <c r="T3312" i="1"/>
  <c r="S3313" i="1"/>
  <c r="U3312" i="1"/>
  <c r="Q3312" i="1"/>
  <c r="AG3308" i="1"/>
  <c r="M3317" i="1"/>
  <c r="L3318" i="1"/>
  <c r="AE3314" i="1"/>
  <c r="P3313" i="1"/>
  <c r="F3314" i="1"/>
  <c r="AF3311" i="1"/>
  <c r="W3310" i="1" l="1"/>
  <c r="R3312" i="1"/>
  <c r="V3311" i="1"/>
  <c r="B3308" i="1"/>
  <c r="M3318" i="1"/>
  <c r="L3319" i="1"/>
  <c r="N3317" i="1"/>
  <c r="F3315" i="1"/>
  <c r="AF3312" i="1"/>
  <c r="P3314" i="1"/>
  <c r="O3314" i="1"/>
  <c r="AG3309" i="1"/>
  <c r="AE3315" i="1"/>
  <c r="J3314" i="1"/>
  <c r="Q3313" i="1"/>
  <c r="T3313" i="1"/>
  <c r="S3314" i="1"/>
  <c r="U3313" i="1"/>
  <c r="AC3316" i="1"/>
  <c r="G3316" i="1"/>
  <c r="V3312" i="1" l="1"/>
  <c r="AG3310" i="1"/>
  <c r="W3311" i="1"/>
  <c r="B3309" i="1"/>
  <c r="AE3316" i="1"/>
  <c r="AF3313" i="1"/>
  <c r="J3315" i="1"/>
  <c r="W3312" i="1"/>
  <c r="Q3314" i="1"/>
  <c r="R3313" i="1"/>
  <c r="O3315" i="1"/>
  <c r="AC3317" i="1"/>
  <c r="G3317" i="1"/>
  <c r="T3314" i="1"/>
  <c r="S3315" i="1"/>
  <c r="U3314" i="1"/>
  <c r="F3316" i="1"/>
  <c r="P3315" i="1"/>
  <c r="M3319" i="1"/>
  <c r="L3320" i="1"/>
  <c r="N3318" i="1"/>
  <c r="AG3311" i="1" l="1"/>
  <c r="R3314" i="1"/>
  <c r="B3311" i="1"/>
  <c r="B3310" i="1"/>
  <c r="M3320" i="1"/>
  <c r="L3321" i="1"/>
  <c r="P3316" i="1"/>
  <c r="J3316" i="1"/>
  <c r="V3313" i="1"/>
  <c r="T3315" i="1"/>
  <c r="S3316" i="1"/>
  <c r="U3315" i="1"/>
  <c r="F3317" i="1"/>
  <c r="Q3315" i="1"/>
  <c r="AG3312" i="1"/>
  <c r="AC3318" i="1"/>
  <c r="G3318" i="1"/>
  <c r="AE3317" i="1"/>
  <c r="N3319" i="1"/>
  <c r="O3316" i="1"/>
  <c r="AF3314" i="1"/>
  <c r="V3314" i="1" l="1"/>
  <c r="R3315" i="1"/>
  <c r="O3317" i="1"/>
  <c r="J3317" i="1"/>
  <c r="B3312" i="1"/>
  <c r="W3313" i="1"/>
  <c r="T3316" i="1"/>
  <c r="S3317" i="1"/>
  <c r="U3316" i="1"/>
  <c r="P3317" i="1"/>
  <c r="AC3319" i="1"/>
  <c r="G3319" i="1"/>
  <c r="AE3318" i="1"/>
  <c r="Q3316" i="1"/>
  <c r="AF3315" i="1"/>
  <c r="F3318" i="1"/>
  <c r="W3314" i="1"/>
  <c r="M3321" i="1"/>
  <c r="N3320" i="1"/>
  <c r="V3315" i="1" l="1"/>
  <c r="O3318" i="1"/>
  <c r="J3318" i="1"/>
  <c r="AC3320" i="1"/>
  <c r="G3320" i="1"/>
  <c r="N3321" i="1"/>
  <c r="AF3316" i="1"/>
  <c r="AG3314" i="1"/>
  <c r="F3319" i="1"/>
  <c r="AE3319" i="1"/>
  <c r="T3317" i="1"/>
  <c r="S3318" i="1"/>
  <c r="U3317" i="1"/>
  <c r="Q3317" i="1"/>
  <c r="R3316" i="1"/>
  <c r="P3318" i="1"/>
  <c r="AG3313" i="1"/>
  <c r="W3315" i="1" l="1"/>
  <c r="AG3315" i="1" s="1"/>
  <c r="B3313" i="1"/>
  <c r="O3319" i="1"/>
  <c r="AC3321" i="1"/>
  <c r="G3321" i="1"/>
  <c r="T3318" i="1"/>
  <c r="S3319" i="1"/>
  <c r="U3318" i="1"/>
  <c r="Q3318" i="1"/>
  <c r="R3317" i="1"/>
  <c r="V3316" i="1"/>
  <c r="AF3317" i="1"/>
  <c r="F3320" i="1"/>
  <c r="P3319" i="1"/>
  <c r="J3319" i="1"/>
  <c r="B3314" i="1"/>
  <c r="AE3320" i="1"/>
  <c r="O3320" i="1" l="1"/>
  <c r="J3320" i="1"/>
  <c r="B3315" i="1"/>
  <c r="W3316" i="1"/>
  <c r="V3317" i="1"/>
  <c r="T3319" i="1"/>
  <c r="S3320" i="1"/>
  <c r="U3319" i="1"/>
  <c r="F3321" i="1"/>
  <c r="P3320" i="1"/>
  <c r="Q3319" i="1"/>
  <c r="R3318" i="1"/>
  <c r="AF3318" i="1"/>
  <c r="AE3321" i="1"/>
  <c r="J3321" i="1" l="1"/>
  <c r="Q3320" i="1"/>
  <c r="R3319" i="1"/>
  <c r="W3317" i="1"/>
  <c r="T3320" i="1"/>
  <c r="S3321" i="1"/>
  <c r="U3320" i="1"/>
  <c r="P3321" i="1"/>
  <c r="O3321" i="1"/>
  <c r="AG3316" i="1"/>
  <c r="V3318" i="1"/>
  <c r="AF3319" i="1"/>
  <c r="B3316" i="1" l="1"/>
  <c r="AG3317" i="1"/>
  <c r="V3319" i="1"/>
  <c r="T3321" i="1"/>
  <c r="U3321" i="1"/>
  <c r="Q3321" i="1"/>
  <c r="R3320" i="1"/>
  <c r="W3318" i="1"/>
  <c r="AF3320" i="1"/>
  <c r="R3321" i="1" l="1"/>
  <c r="B3317" i="1"/>
  <c r="V3320" i="1"/>
  <c r="W3319" i="1"/>
  <c r="AF3321" i="1"/>
  <c r="AA3321" i="1"/>
  <c r="AG3318" i="1"/>
  <c r="B3318" i="1" l="1"/>
  <c r="V3321" i="1"/>
  <c r="AH3321" i="1"/>
  <c r="W3320" i="1"/>
  <c r="AG3319" i="1"/>
  <c r="B3319" i="1" l="1"/>
  <c r="AG3320" i="1"/>
  <c r="W3321" i="1"/>
  <c r="AG3321" i="1" l="1"/>
  <c r="B3320" i="1"/>
  <c r="B3321" i="1" l="1"/>
</calcChain>
</file>

<file path=xl/sharedStrings.xml><?xml version="1.0" encoding="utf-8"?>
<sst xmlns="http://schemas.openxmlformats.org/spreadsheetml/2006/main" count="403" uniqueCount="151">
  <si>
    <t>[FERIADOS]</t>
  </si>
  <si>
    <t>[DATAS-BASE]</t>
  </si>
  <si>
    <t>[TABELA DE AMORTIZAÇÃO TS]</t>
  </si>
  <si>
    <t xml:space="preserve">BETA SECURITIZADORA S.A. - 6ª SÉRIE - 2ªEMISSÃO - ATENTO EXPANSÃO  -  9 CRIs - R$ 3.076.693,80 </t>
  </si>
  <si>
    <t>Dia de Aniversario&gt;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</si>
  <si>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</si>
  <si>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</si>
  <si>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</si>
  <si>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</si>
  <si>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</si>
  <si>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</si>
  <si>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</si>
  <si>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</si>
  <si>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</si>
  <si>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</si>
  <si>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12H0008303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</si>
  <si>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</si>
  <si>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</si>
  <si>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</si>
  <si>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</si>
  <si>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</si>
  <si>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</si>
  <si>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</si>
  <si>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</si>
  <si>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</si>
  <si>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</si>
  <si>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</si>
  <si>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</si>
  <si>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</si>
  <si>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</si>
  <si>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ATENTO EXP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</si>
  <si>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</si>
  <si>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</si>
  <si>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</si>
  <si>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</si>
  <si>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</si>
  <si>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</si>
  <si>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</si>
  <si>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</si>
  <si>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</si>
  <si>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</si>
  <si>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</si>
  <si>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</si>
  <si>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</si>
  <si>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ÚTEIS</t>
  </si>
  <si>
    <t>Acumulado</t>
  </si>
  <si>
    <t>A PAGAR</t>
  </si>
  <si>
    <t>DEVIDOS</t>
  </si>
  <si>
    <t>A=AMORT</t>
  </si>
  <si>
    <t>(VNb)</t>
  </si>
  <si>
    <t>ATUALIZ PARCIAL</t>
  </si>
  <si>
    <t>ATUALIZ TOTAL</t>
  </si>
  <si>
    <t>(NIk-1)</t>
  </si>
  <si>
    <t>(NIk)</t>
  </si>
  <si>
    <t>NIk-1</t>
  </si>
  <si>
    <t>NIk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</si>
  <si>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</si>
  <si>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</si>
  <si>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</si>
  <si>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</si>
  <si>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</si>
  <si>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</si>
  <si>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</si>
  <si>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</si>
  <si>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</si>
  <si>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</si>
  <si>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</si>
  <si>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</si>
  <si>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</si>
  <si>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</si>
  <si>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</si>
  <si>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</si>
  <si>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</si>
  <si>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Tabela Amortização TS</t>
  </si>
  <si>
    <t>R$</t>
  </si>
  <si>
    <t>Úteis</t>
  </si>
  <si>
    <t>%</t>
  </si>
  <si>
    <t>Evento</t>
  </si>
  <si>
    <t>Pagamento</t>
  </si>
  <si>
    <t>Parcela</t>
  </si>
  <si>
    <t>Ta</t>
  </si>
  <si>
    <t>-</t>
  </si>
  <si>
    <t>A+J=</t>
  </si>
  <si>
    <t>Tabela de Feriados</t>
  </si>
  <si>
    <t>Data Base</t>
  </si>
  <si>
    <t>DU Ant</t>
  </si>
  <si>
    <t>Prox DU</t>
  </si>
  <si>
    <t>Prox Aniv</t>
  </si>
  <si>
    <t>Pagto DB+2</t>
  </si>
  <si>
    <t>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</si>
  <si>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</si>
  <si>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</si>
  <si>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</si>
  <si>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</si>
  <si>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</si>
  <si>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</si>
  <si>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</si>
  <si>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</si>
  <si>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</si>
  <si>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</si>
  <si>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</si>
  <si>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</si>
  <si>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</si>
  <si>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</si>
  <si>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</si>
  <si>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</si>
  <si>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</si>
  <si>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</si>
  <si>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</si>
  <si>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</si>
  <si>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</si>
  <si>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</si>
  <si>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</si>
  <si>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Nossa Sr.a Aparecida - Padroeira do Brasil</t>
  </si>
  <si>
    <t>Finados</t>
  </si>
  <si>
    <t>Proclamação da República</t>
  </si>
  <si>
    <t>Natal</t>
  </si>
  <si>
    <t>Confraternização Universal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</si>
  <si>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</si>
  <si>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</si>
  <si>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</si>
  <si>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</si>
  <si>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</si>
  <si>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</si>
  <si>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</si>
  <si>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</si>
  <si>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</si>
  <si>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</si>
  <si>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</si>
  <si>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</si>
  <si>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</si>
  <si>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</si>
  <si>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</si>
  <si>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</si>
  <si>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</si>
  <si>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</si>
  <si>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</si>
  <si>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</si>
  <si>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</si>
  <si>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</si>
  <si>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</si>
  <si>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</si>
  <si>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</si>
  <si>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</si>
  <si>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</si>
  <si>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</si>
  <si>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</si>
  <si>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</si>
  <si>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SP_PRÓXIMO_EVENTO</t>
  </si>
  <si>
    <t>SP_PRÓXIMO_EVENTO_DATA</t>
  </si>
  <si>
    <t>SP_Data_Próximo_ANI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</si>
</sst>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000"/>
    <numFmt numFmtId="165" formatCode="0.000000%"/>
    <numFmt numFmtId="166" formatCode="0.0000%"/>
    <numFmt numFmtId="167" formatCode="d\-mmm\-yy"/>
    <numFmt numFmtId="168" formatCode="0.00000000%"/>
    <numFmt numFmtId="169" formatCode="#,##0.000000000"/>
    <numFmt numFmtId="170" formatCode="#,##0.000000"/>
    <numFmt numFmtId="171" formatCode="0.000000000%"/>
    <numFmt numFmtId="174" formatCode="[$-416]mmm\-yy;@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sz val="10"/>
      <color rgb="FFFF0000"/>
      <name val="Verdana"/>
      <family val="2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0" fontId="5" fillId="0" borderId="0" xfId="0" applyFont="1"/>
    <xf numFmtId="169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4" fontId="2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165" fontId="3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/>
    </xf>
    <xf numFmtId="167" fontId="8" fillId="6" borderId="0" xfId="0" applyNumberFormat="1" applyFont="1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4" fontId="8" fillId="6" borderId="0" xfId="0" applyNumberFormat="1" applyFont="1" applyFill="1" applyAlignment="1">
      <alignment horizontal="center" vertical="center"/>
    </xf>
    <xf numFmtId="165" fontId="8" fillId="6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3" fontId="7" fillId="6" borderId="0" xfId="0" applyNumberFormat="1" applyFont="1" applyFill="1" applyAlignment="1">
      <alignment horizontal="center" vertical="center"/>
    </xf>
    <xf numFmtId="167" fontId="7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67" fontId="4" fillId="6" borderId="0" xfId="0" applyNumberFormat="1" applyFont="1" applyFill="1" applyAlignment="1">
      <alignment horizontal="center" vertical="center"/>
    </xf>
    <xf numFmtId="168" fontId="1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8" fontId="2" fillId="6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167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6" fontId="2" fillId="6" borderId="0" xfId="0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right" vertical="center"/>
    </xf>
    <xf numFmtId="167" fontId="2" fillId="6" borderId="0" xfId="0" applyNumberFormat="1" applyFont="1" applyFill="1" applyAlignment="1">
      <alignment horizontal="right" vertical="center"/>
    </xf>
    <xf numFmtId="4" fontId="2" fillId="5" borderId="0" xfId="0" applyNumberFormat="1" applyFont="1" applyFill="1" applyAlignment="1">
      <alignment horizontal="center" vertical="center"/>
    </xf>
    <xf numFmtId="4" fontId="7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7" fontId="2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right" vertical="center"/>
    </xf>
    <xf numFmtId="167" fontId="1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/>
    <xf numFmtId="164" fontId="1" fillId="0" borderId="2" xfId="0" applyNumberFormat="1" applyFont="1" applyBorder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7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0" fontId="2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 vertical="center"/>
    </xf>
    <xf numFmtId="169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fill" vertical="center"/>
    </xf>
    <xf numFmtId="164" fontId="1" fillId="0" borderId="4" xfId="0" applyNumberFormat="1" applyFont="1" applyBorder="1" applyAlignment="1">
      <alignment horizontal="fill" vertical="center"/>
    </xf>
    <xf numFmtId="165" fontId="1" fillId="0" borderId="4" xfId="0" applyNumberFormat="1" applyFont="1" applyBorder="1" applyAlignment="1">
      <alignment horizontal="fill" vertical="center"/>
    </xf>
    <xf numFmtId="167" fontId="1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169" fontId="1" fillId="0" borderId="4" xfId="0" applyNumberFormat="1" applyFont="1" applyBorder="1" applyAlignment="1">
      <alignment horizontal="fill" vertical="center"/>
    </xf>
    <xf numFmtId="4" fontId="1" fillId="0" borderId="4" xfId="0" applyNumberFormat="1" applyFont="1" applyBorder="1" applyAlignment="1">
      <alignment horizontal="fill" vertical="center"/>
    </xf>
    <xf numFmtId="170" fontId="1" fillId="0" borderId="4" xfId="0" applyNumberFormat="1" applyFont="1" applyBorder="1" applyAlignment="1">
      <alignment horizontal="fill" vertical="center"/>
    </xf>
    <xf numFmtId="0" fontId="1" fillId="0" borderId="4" xfId="0" applyFont="1" applyBorder="1" applyAlignment="1">
      <alignment horizontal="right" vertical="center"/>
    </xf>
    <xf numFmtId="167" fontId="1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center" vertical="center"/>
    </xf>
    <xf numFmtId="0" fontId="3" fillId="0" borderId="4" xfId="0" applyFont="1" applyBorder="1"/>
    <xf numFmtId="164" fontId="2" fillId="0" borderId="4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71" fontId="2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Continuous" vertical="center"/>
    </xf>
    <xf numFmtId="167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Continuous" vertical="center"/>
    </xf>
    <xf numFmtId="167" fontId="2" fillId="2" borderId="4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9" fontId="2" fillId="0" borderId="6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171" fontId="2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/>
    <xf numFmtId="14" fontId="6" fillId="0" borderId="8" xfId="0" applyNumberFormat="1" applyFont="1" applyBorder="1" applyAlignment="1">
      <alignment vertical="center"/>
    </xf>
    <xf numFmtId="14" fontId="2" fillId="0" borderId="8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7" fontId="1" fillId="3" borderId="0" xfId="0" applyNumberFormat="1" applyFont="1" applyFill="1" applyAlignment="1">
      <alignment horizontal="center"/>
    </xf>
    <xf numFmtId="10" fontId="6" fillId="3" borderId="0" xfId="0" applyNumberFormat="1" applyFont="1" applyFill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top"/>
    </xf>
    <xf numFmtId="174" fontId="2" fillId="0" borderId="0" xfId="0" applyNumberFormat="1" applyFont="1" applyAlignment="1">
      <alignment horizontal="center" vertical="center"/>
    </xf>
    <xf numFmtId="174" fontId="1" fillId="0" borderId="0" xfId="0" applyNumberFormat="1" applyFont="1" applyAlignment="1">
      <alignment horizontal="center" vertical="center"/>
    </xf>
    <xf numFmtId="174" fontId="7" fillId="0" borderId="0" xfId="0" applyNumberFormat="1" applyFont="1" applyAlignment="1">
      <alignment horizontal="center" vertical="center"/>
    </xf>
    <xf numFmtId="174" fontId="8" fillId="0" borderId="0" xfId="0" applyNumberFormat="1" applyFont="1" applyAlignment="1">
      <alignment horizontal="center" vertical="center"/>
    </xf>
    <xf numFmtId="174" fontId="9" fillId="0" borderId="0" xfId="0" applyNumberFormat="1" applyFont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169" fontId="10" fillId="7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ATENTO3_12H0008303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1</xdr:row>
      <xdr:rowOff>57150</xdr:rowOff>
    </xdr:from>
    <xdr:to>
      <xdr:col>55</xdr:col>
      <xdr:colOff>650082</xdr:colOff>
      <xdr:row>1</xdr:row>
      <xdr:rowOff>276225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314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54</xdr:col>
      <xdr:colOff>0</xdr:colOff>
      <xdr:row>5</xdr:row>
      <xdr:rowOff>0</xdr:rowOff>
    </xdr:from>
    <xdr:to>
      <xdr:col>56</xdr:col>
      <xdr:colOff>207170</xdr:colOff>
      <xdr:row>6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31425" y="1000125"/>
          <a:ext cx="1864520" cy="276225"/>
        </a:xfrm>
        <a:prstGeom prst="rect">
          <a:avLst/>
        </a:prstGeom>
      </xdr:spPr>
    </xdr:pic>
    <xdr:clientData/>
  </xdr:twoCellAnchor>
  <xdr:twoCellAnchor editAs="oneCell">
    <xdr:from>
      <xdr:col>54</xdr:col>
      <xdr:colOff>0</xdr:colOff>
      <xdr:row>1</xdr:row>
      <xdr:rowOff>28575</xdr:rowOff>
    </xdr:from>
    <xdr:to>
      <xdr:col>55</xdr:col>
      <xdr:colOff>24525</xdr:colOff>
      <xdr:row>2</xdr:row>
      <xdr:rowOff>18867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31425" y="190500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69">
          <cell r="BG69">
            <v>40819</v>
          </cell>
          <cell r="BH69">
            <v>40787</v>
          </cell>
          <cell r="BI69">
            <v>3354.85</v>
          </cell>
        </row>
        <row r="70">
          <cell r="BG70">
            <v>40848</v>
          </cell>
          <cell r="BH70">
            <v>40817</v>
          </cell>
          <cell r="BI70">
            <v>3369.28</v>
          </cell>
        </row>
        <row r="71">
          <cell r="BG71">
            <v>40878</v>
          </cell>
          <cell r="BH71">
            <v>40848</v>
          </cell>
          <cell r="BI71">
            <v>3386.8</v>
          </cell>
        </row>
        <row r="72">
          <cell r="BG72">
            <v>40910</v>
          </cell>
          <cell r="BH72">
            <v>40878</v>
          </cell>
          <cell r="BI72">
            <v>3403.73</v>
          </cell>
        </row>
        <row r="73">
          <cell r="BG73">
            <v>40940</v>
          </cell>
          <cell r="BH73">
            <v>40909</v>
          </cell>
          <cell r="BI73">
            <v>3422.79</v>
          </cell>
        </row>
        <row r="74">
          <cell r="BG74">
            <v>40969</v>
          </cell>
          <cell r="BH74">
            <v>40940</v>
          </cell>
          <cell r="BI74">
            <v>3438.19</v>
          </cell>
        </row>
        <row r="75">
          <cell r="BG75">
            <v>41001</v>
          </cell>
          <cell r="BH75">
            <v>40969</v>
          </cell>
          <cell r="BI75">
            <v>3445.41</v>
          </cell>
        </row>
        <row r="76">
          <cell r="BG76">
            <v>41031</v>
          </cell>
          <cell r="BH76">
            <v>41000</v>
          </cell>
          <cell r="BI76">
            <v>3467.46</v>
          </cell>
        </row>
        <row r="77">
          <cell r="BG77">
            <v>41061</v>
          </cell>
          <cell r="BH77">
            <v>41030</v>
          </cell>
          <cell r="BI77">
            <v>3479.94</v>
          </cell>
        </row>
        <row r="78">
          <cell r="BG78">
            <v>41092</v>
          </cell>
          <cell r="BH78">
            <v>41061</v>
          </cell>
          <cell r="BI78">
            <v>3482.72</v>
          </cell>
        </row>
        <row r="79">
          <cell r="BG79">
            <v>41122</v>
          </cell>
          <cell r="BH79">
            <v>41091</v>
          </cell>
          <cell r="BI79">
            <v>3497.7</v>
          </cell>
        </row>
        <row r="80">
          <cell r="BG80">
            <v>41155</v>
          </cell>
          <cell r="BH80">
            <v>41122</v>
          </cell>
          <cell r="BI80">
            <v>3512.04</v>
          </cell>
        </row>
        <row r="81">
          <cell r="BG81">
            <v>41183</v>
          </cell>
          <cell r="BH81">
            <v>41153</v>
          </cell>
          <cell r="BI81">
            <v>3532.06</v>
          </cell>
        </row>
        <row r="82">
          <cell r="BG82">
            <v>41214</v>
          </cell>
          <cell r="BH82">
            <v>41183</v>
          </cell>
          <cell r="BI82">
            <v>3552.9</v>
          </cell>
        </row>
        <row r="83">
          <cell r="BG83">
            <v>41246</v>
          </cell>
          <cell r="BH83">
            <v>41214</v>
          </cell>
          <cell r="BI83">
            <v>3574.22</v>
          </cell>
        </row>
        <row r="84">
          <cell r="BG84">
            <v>41276</v>
          </cell>
          <cell r="BH84">
            <v>41244</v>
          </cell>
          <cell r="BI84">
            <v>3602.46</v>
          </cell>
        </row>
        <row r="85">
          <cell r="BG85">
            <v>41306</v>
          </cell>
          <cell r="BH85">
            <v>41275</v>
          </cell>
          <cell r="BI85">
            <v>3633.44</v>
          </cell>
        </row>
        <row r="86">
          <cell r="BG86">
            <v>41334</v>
          </cell>
          <cell r="BH86">
            <v>41306</v>
          </cell>
          <cell r="BI86">
            <v>3655.24</v>
          </cell>
        </row>
        <row r="87">
          <cell r="BG87">
            <v>41365</v>
          </cell>
          <cell r="BH87">
            <v>41334</v>
          </cell>
          <cell r="BI87">
            <v>3672.42</v>
          </cell>
        </row>
        <row r="88">
          <cell r="BG88">
            <v>41396</v>
          </cell>
          <cell r="BH88">
            <v>41365</v>
          </cell>
          <cell r="BI88">
            <v>3692.62</v>
          </cell>
        </row>
        <row r="89">
          <cell r="BG89">
            <v>41428</v>
          </cell>
          <cell r="BH89">
            <v>41395</v>
          </cell>
          <cell r="BI89">
            <v>3706.28</v>
          </cell>
        </row>
        <row r="90">
          <cell r="BG90">
            <v>41456</v>
          </cell>
          <cell r="BH90">
            <v>41426</v>
          </cell>
          <cell r="BI90">
            <v>3715.92</v>
          </cell>
        </row>
        <row r="91">
          <cell r="BG91">
            <v>41487</v>
          </cell>
          <cell r="BH91">
            <v>41456</v>
          </cell>
          <cell r="BI91">
            <v>3717.03</v>
          </cell>
        </row>
        <row r="92">
          <cell r="BG92">
            <v>41519</v>
          </cell>
          <cell r="BH92">
            <v>41487</v>
          </cell>
          <cell r="BI92">
            <v>3725.95</v>
          </cell>
        </row>
        <row r="93">
          <cell r="BG93">
            <v>41548</v>
          </cell>
          <cell r="BH93">
            <v>41518</v>
          </cell>
          <cell r="BI93">
            <v>3738.99</v>
          </cell>
        </row>
        <row r="94">
          <cell r="BG94">
            <v>41579</v>
          </cell>
          <cell r="BH94">
            <v>41548</v>
          </cell>
          <cell r="BI94">
            <v>3760.3</v>
          </cell>
        </row>
        <row r="95">
          <cell r="BG95">
            <v>41610</v>
          </cell>
          <cell r="BH95">
            <v>41579</v>
          </cell>
          <cell r="BI95">
            <v>3780.61</v>
          </cell>
        </row>
        <row r="96">
          <cell r="BG96">
            <v>41641</v>
          </cell>
          <cell r="BH96">
            <v>41609</v>
          </cell>
          <cell r="BI96">
            <v>3815.39</v>
          </cell>
        </row>
        <row r="97">
          <cell r="BG97">
            <v>41673</v>
          </cell>
          <cell r="BH97">
            <v>41640</v>
          </cell>
          <cell r="BI97">
            <v>3836.38</v>
          </cell>
        </row>
        <row r="98">
          <cell r="BG98">
            <v>41703</v>
          </cell>
          <cell r="BH98">
            <v>41671</v>
          </cell>
          <cell r="BI98">
            <v>3862.84</v>
          </cell>
        </row>
        <row r="99">
          <cell r="BG99">
            <v>41730</v>
          </cell>
          <cell r="BH99">
            <v>41699</v>
          </cell>
          <cell r="BI99">
            <v>3898.38</v>
          </cell>
        </row>
        <row r="100">
          <cell r="BG100">
            <v>41761</v>
          </cell>
          <cell r="BH100">
            <v>41730</v>
          </cell>
          <cell r="BI100">
            <v>3924.5</v>
          </cell>
        </row>
        <row r="101">
          <cell r="BG101">
            <v>41792</v>
          </cell>
          <cell r="BH101">
            <v>41760</v>
          </cell>
          <cell r="BI101">
            <v>3942.55</v>
          </cell>
        </row>
        <row r="102">
          <cell r="BG102">
            <v>41821</v>
          </cell>
          <cell r="BH102">
            <v>41791</v>
          </cell>
          <cell r="BI102">
            <v>3958.32</v>
          </cell>
        </row>
        <row r="103">
          <cell r="BG103">
            <v>41852</v>
          </cell>
          <cell r="BH103">
            <v>41821</v>
          </cell>
          <cell r="BI103">
            <v>3958.72</v>
          </cell>
        </row>
        <row r="104">
          <cell r="BG104">
            <v>41883</v>
          </cell>
          <cell r="BH104">
            <v>41852</v>
          </cell>
          <cell r="BI104">
            <v>3968.62</v>
          </cell>
        </row>
        <row r="105">
          <cell r="BG105">
            <v>41913</v>
          </cell>
          <cell r="BH105">
            <v>41883</v>
          </cell>
          <cell r="BI105">
            <v>3991.24</v>
          </cell>
        </row>
        <row r="106">
          <cell r="BG106">
            <v>41946</v>
          </cell>
          <cell r="BH106">
            <v>41913</v>
          </cell>
          <cell r="BI106">
            <v>4008</v>
          </cell>
        </row>
        <row r="107">
          <cell r="BG107">
            <v>41974</v>
          </cell>
          <cell r="BH107">
            <v>41944</v>
          </cell>
          <cell r="BI107">
            <v>4028.44</v>
          </cell>
        </row>
        <row r="108">
          <cell r="BG108">
            <v>42006</v>
          </cell>
          <cell r="BH108">
            <v>41974</v>
          </cell>
          <cell r="BI108">
            <v>4059.86</v>
          </cell>
        </row>
        <row r="109">
          <cell r="BG109">
            <v>42037</v>
          </cell>
          <cell r="BH109">
            <v>42005</v>
          </cell>
          <cell r="BI109">
            <v>4110.2</v>
          </cell>
        </row>
        <row r="110">
          <cell r="BG110">
            <v>42065</v>
          </cell>
          <cell r="BH110">
            <v>42036</v>
          </cell>
          <cell r="BI110">
            <v>4160.34</v>
          </cell>
        </row>
        <row r="111">
          <cell r="BG111">
            <v>42095</v>
          </cell>
          <cell r="BH111">
            <v>42064</v>
          </cell>
          <cell r="BI111">
            <v>4215.26</v>
          </cell>
        </row>
        <row r="112">
          <cell r="BG112">
            <v>42128</v>
          </cell>
          <cell r="BH112">
            <v>42095</v>
          </cell>
          <cell r="BI112">
            <v>4245.1899999999996</v>
          </cell>
        </row>
        <row r="113">
          <cell r="BG113">
            <v>42156</v>
          </cell>
          <cell r="BH113">
            <v>42125</v>
          </cell>
          <cell r="BI113">
            <v>4276.6000000000004</v>
          </cell>
        </row>
        <row r="114">
          <cell r="BG114">
            <v>42186</v>
          </cell>
          <cell r="BH114">
            <v>42156</v>
          </cell>
          <cell r="BI114">
            <v>4310.3900000000003</v>
          </cell>
        </row>
        <row r="115">
          <cell r="BG115">
            <v>42219</v>
          </cell>
          <cell r="BH115">
            <v>42186</v>
          </cell>
          <cell r="BI115">
            <v>4337.1099999999997</v>
          </cell>
        </row>
        <row r="116">
          <cell r="BG116">
            <v>42248</v>
          </cell>
          <cell r="BH116">
            <v>42217</v>
          </cell>
          <cell r="BI116">
            <v>4346.6499999999996</v>
          </cell>
        </row>
        <row r="117">
          <cell r="BG117">
            <v>42278</v>
          </cell>
          <cell r="BH117">
            <v>42248</v>
          </cell>
          <cell r="BI117">
            <v>4370.12</v>
          </cell>
        </row>
        <row r="118">
          <cell r="BG118">
            <v>42311</v>
          </cell>
          <cell r="BH118">
            <v>42278</v>
          </cell>
          <cell r="BI118">
            <v>4405.95</v>
          </cell>
        </row>
        <row r="119">
          <cell r="BG119">
            <v>42339</v>
          </cell>
          <cell r="BH119">
            <v>42309</v>
          </cell>
          <cell r="BI119">
            <v>4450.45</v>
          </cell>
        </row>
        <row r="120">
          <cell r="BG120">
            <v>42373</v>
          </cell>
          <cell r="BH120">
            <v>42339</v>
          </cell>
          <cell r="BI120">
            <v>4493.17</v>
          </cell>
        </row>
        <row r="121">
          <cell r="BG121">
            <v>42401</v>
          </cell>
          <cell r="BH121">
            <v>42370</v>
          </cell>
          <cell r="BI121">
            <v>4550.2299999999996</v>
          </cell>
        </row>
        <row r="122">
          <cell r="BG122">
            <v>42430</v>
          </cell>
          <cell r="BH122">
            <v>42401</v>
          </cell>
          <cell r="BI122">
            <v>4591.18</v>
          </cell>
        </row>
        <row r="123">
          <cell r="BG123">
            <v>42461</v>
          </cell>
          <cell r="BH123">
            <v>42430</v>
          </cell>
          <cell r="BI123">
            <v>4610.92</v>
          </cell>
        </row>
        <row r="124">
          <cell r="BG124">
            <v>42492</v>
          </cell>
          <cell r="BH124">
            <v>42461</v>
          </cell>
          <cell r="BI124">
            <v>4639.05</v>
          </cell>
        </row>
        <row r="125">
          <cell r="BG125">
            <v>42522</v>
          </cell>
          <cell r="BH125">
            <v>42491</v>
          </cell>
          <cell r="BI125">
            <v>4675.2299999999996</v>
          </cell>
        </row>
        <row r="126">
          <cell r="BG126">
            <v>42552</v>
          </cell>
          <cell r="BH126">
            <v>42522</v>
          </cell>
          <cell r="BI126">
            <v>4691.59</v>
          </cell>
        </row>
        <row r="127">
          <cell r="BG127">
            <v>42583</v>
          </cell>
          <cell r="BH127">
            <v>42552</v>
          </cell>
          <cell r="BI127">
            <v>4715.99</v>
          </cell>
        </row>
        <row r="128">
          <cell r="BG128">
            <v>42614</v>
          </cell>
          <cell r="BH128">
            <v>42583</v>
          </cell>
          <cell r="BI128">
            <v>4736.74</v>
          </cell>
        </row>
        <row r="129">
          <cell r="BG129">
            <v>42646</v>
          </cell>
          <cell r="BH129">
            <v>42614</v>
          </cell>
          <cell r="BI129">
            <v>4740.53</v>
          </cell>
        </row>
        <row r="130">
          <cell r="BG130">
            <v>42675</v>
          </cell>
          <cell r="BH130">
            <v>42644</v>
          </cell>
          <cell r="BI130">
            <v>4752.8599999999997</v>
          </cell>
        </row>
        <row r="131">
          <cell r="BG131">
            <v>42705</v>
          </cell>
          <cell r="BH131">
            <v>42675</v>
          </cell>
          <cell r="BI131">
            <v>4761.42</v>
          </cell>
        </row>
        <row r="132">
          <cell r="BG132">
            <v>42737</v>
          </cell>
          <cell r="BH132">
            <v>42705</v>
          </cell>
          <cell r="BI132">
            <v>4775.7</v>
          </cell>
        </row>
        <row r="133">
          <cell r="BG133">
            <v>42767</v>
          </cell>
          <cell r="BH133">
            <v>42736</v>
          </cell>
          <cell r="BI133">
            <v>4793.8500000000004</v>
          </cell>
        </row>
        <row r="134">
          <cell r="BG134">
            <v>42795</v>
          </cell>
          <cell r="BH134">
            <v>42767</v>
          </cell>
          <cell r="BI134">
            <v>4809.67</v>
          </cell>
        </row>
        <row r="135">
          <cell r="BG135">
            <v>42828</v>
          </cell>
          <cell r="BH135">
            <v>42795</v>
          </cell>
          <cell r="BI135">
            <v>4821.6899999999996</v>
          </cell>
        </row>
        <row r="136">
          <cell r="BG136">
            <v>42857</v>
          </cell>
          <cell r="BH136">
            <v>42826</v>
          </cell>
          <cell r="BI136">
            <v>4828.4399999999996</v>
          </cell>
        </row>
        <row r="137">
          <cell r="BG137">
            <v>42887</v>
          </cell>
          <cell r="BH137">
            <v>42856</v>
          </cell>
          <cell r="BI137">
            <v>4843.41</v>
          </cell>
        </row>
        <row r="138">
          <cell r="BG138">
            <v>42919</v>
          </cell>
          <cell r="BH138">
            <v>42887</v>
          </cell>
          <cell r="BI138">
            <v>4832.2700000000004</v>
          </cell>
        </row>
        <row r="139">
          <cell r="BG139">
            <v>42948</v>
          </cell>
          <cell r="BH139">
            <v>42917</v>
          </cell>
          <cell r="BI139">
            <v>4843.87</v>
          </cell>
        </row>
        <row r="140">
          <cell r="BG140">
            <v>42979</v>
          </cell>
          <cell r="BH140">
            <v>42948</v>
          </cell>
          <cell r="BI140">
            <v>4853.07</v>
          </cell>
        </row>
        <row r="141">
          <cell r="BG141">
            <v>43010</v>
          </cell>
          <cell r="BH141">
            <v>42979</v>
          </cell>
          <cell r="BI141">
            <v>4860.83</v>
          </cell>
        </row>
        <row r="142">
          <cell r="BG142">
            <v>43040</v>
          </cell>
          <cell r="BH142">
            <v>43009</v>
          </cell>
          <cell r="BI142">
            <v>4881.25</v>
          </cell>
        </row>
        <row r="143">
          <cell r="BG143">
            <v>43070</v>
          </cell>
          <cell r="BH143">
            <v>43040</v>
          </cell>
          <cell r="BI143">
            <v>4894.92</v>
          </cell>
        </row>
        <row r="144">
          <cell r="BG144">
            <v>43102</v>
          </cell>
          <cell r="BH144">
            <v>43070</v>
          </cell>
          <cell r="BI144">
            <v>4916.46</v>
          </cell>
        </row>
        <row r="145">
          <cell r="BG145">
            <v>43132</v>
          </cell>
          <cell r="BH145">
            <v>43101</v>
          </cell>
          <cell r="BI145">
            <v>4930.72</v>
          </cell>
        </row>
        <row r="146">
          <cell r="BG146">
            <v>43160</v>
          </cell>
          <cell r="BH146">
            <v>43132</v>
          </cell>
          <cell r="BI146">
            <v>4946.5</v>
          </cell>
        </row>
        <row r="147">
          <cell r="BG147">
            <v>43192</v>
          </cell>
          <cell r="BH147">
            <v>43160</v>
          </cell>
          <cell r="BI147">
            <v>4950.95</v>
          </cell>
        </row>
        <row r="148">
          <cell r="BG148">
            <v>43222</v>
          </cell>
          <cell r="BH148">
            <v>43191</v>
          </cell>
          <cell r="BI148">
            <v>4961.84</v>
          </cell>
        </row>
        <row r="149">
          <cell r="BG149">
            <v>43252</v>
          </cell>
          <cell r="BH149">
            <v>43221</v>
          </cell>
          <cell r="BI149">
            <v>4981.6899999999996</v>
          </cell>
        </row>
        <row r="150">
          <cell r="BG150">
            <v>43283</v>
          </cell>
          <cell r="BH150">
            <v>43252</v>
          </cell>
          <cell r="BI150">
            <v>5044.46</v>
          </cell>
        </row>
        <row r="151">
          <cell r="BG151">
            <v>43313</v>
          </cell>
          <cell r="BH151">
            <v>43282</v>
          </cell>
          <cell r="BI151">
            <v>5061.1099999999997</v>
          </cell>
        </row>
        <row r="152">
          <cell r="BG152">
            <v>43346</v>
          </cell>
          <cell r="BH152">
            <v>43313</v>
          </cell>
          <cell r="BI152">
            <v>5056.5600000000004</v>
          </cell>
        </row>
        <row r="153">
          <cell r="BG153">
            <v>43374</v>
          </cell>
          <cell r="BH153">
            <v>43344</v>
          </cell>
          <cell r="BI153">
            <v>5080.83</v>
          </cell>
        </row>
        <row r="154">
          <cell r="BG154">
            <v>43405</v>
          </cell>
          <cell r="BH154">
            <v>43374</v>
          </cell>
          <cell r="BI154">
            <v>5103.6899999999996</v>
          </cell>
        </row>
        <row r="155">
          <cell r="BG155">
            <v>43437</v>
          </cell>
          <cell r="BH155">
            <v>43405</v>
          </cell>
          <cell r="BI155">
            <v>5092.97</v>
          </cell>
        </row>
        <row r="156">
          <cell r="BG156">
            <v>43467</v>
          </cell>
          <cell r="BH156">
            <v>43435</v>
          </cell>
          <cell r="BI156">
            <v>5100.6099999999997</v>
          </cell>
        </row>
        <row r="157">
          <cell r="BG157">
            <v>43497</v>
          </cell>
          <cell r="BH157">
            <v>43466</v>
          </cell>
          <cell r="BI157">
            <v>5116.93</v>
          </cell>
        </row>
        <row r="158">
          <cell r="BG158">
            <v>43525</v>
          </cell>
          <cell r="BH158">
            <v>43497</v>
          </cell>
          <cell r="BI158">
            <v>5138.93</v>
          </cell>
        </row>
        <row r="159">
          <cell r="BG159">
            <v>43556</v>
          </cell>
          <cell r="BH159">
            <v>43525</v>
          </cell>
          <cell r="BI159">
            <v>5177.47</v>
          </cell>
        </row>
        <row r="160">
          <cell r="BG160">
            <v>43587</v>
          </cell>
          <cell r="BH160">
            <v>43556</v>
          </cell>
          <cell r="BI160">
            <v>5206.9799999999996</v>
          </cell>
        </row>
        <row r="161">
          <cell r="BG161">
            <v>43619</v>
          </cell>
          <cell r="BH161">
            <v>43586</v>
          </cell>
          <cell r="BI161">
            <v>5213.75</v>
          </cell>
        </row>
        <row r="162">
          <cell r="BG162">
            <v>43647</v>
          </cell>
          <cell r="BH162">
            <v>43617</v>
          </cell>
          <cell r="BI162">
            <v>5214.2700000000004</v>
          </cell>
        </row>
        <row r="163">
          <cell r="BG163">
            <v>43678</v>
          </cell>
          <cell r="BH163">
            <v>43647</v>
          </cell>
          <cell r="BI163">
            <v>5224.18</v>
          </cell>
        </row>
        <row r="164">
          <cell r="BG164">
            <v>43710</v>
          </cell>
          <cell r="BH164">
            <v>43678</v>
          </cell>
          <cell r="BI164">
            <v>5229.93</v>
          </cell>
        </row>
        <row r="165">
          <cell r="BG165">
            <v>43739</v>
          </cell>
          <cell r="BH165">
            <v>43709</v>
          </cell>
          <cell r="BI165">
            <v>5227.84</v>
          </cell>
        </row>
        <row r="166">
          <cell r="BG166">
            <v>43770</v>
          </cell>
          <cell r="BH166">
            <v>43739</v>
          </cell>
          <cell r="BI166">
            <v>5233.07</v>
          </cell>
        </row>
        <row r="167">
          <cell r="BG167">
            <v>43801</v>
          </cell>
          <cell r="BH167">
            <v>43770</v>
          </cell>
          <cell r="BI167">
            <v>5259.76</v>
          </cell>
        </row>
        <row r="168">
          <cell r="BG168">
            <v>43832</v>
          </cell>
          <cell r="BH168">
            <v>43800</v>
          </cell>
          <cell r="BI168">
            <v>5320.25</v>
          </cell>
        </row>
        <row r="169">
          <cell r="BG169">
            <v>43864</v>
          </cell>
          <cell r="BH169">
            <v>43831</v>
          </cell>
          <cell r="BI169">
            <v>5331.42</v>
          </cell>
        </row>
        <row r="170">
          <cell r="BG170">
            <v>43892</v>
          </cell>
          <cell r="BH170">
            <v>43862</v>
          </cell>
          <cell r="BI170">
            <v>5344.75</v>
          </cell>
        </row>
        <row r="171">
          <cell r="BG171">
            <v>43922</v>
          </cell>
          <cell r="BH171">
            <v>43891</v>
          </cell>
          <cell r="BI171">
            <v>5348.49</v>
          </cell>
        </row>
        <row r="172">
          <cell r="BG172">
            <v>43955</v>
          </cell>
          <cell r="BH172">
            <v>43922</v>
          </cell>
          <cell r="BI172">
            <v>5331.91</v>
          </cell>
        </row>
        <row r="173">
          <cell r="BG173">
            <v>43983</v>
          </cell>
          <cell r="BH173">
            <v>43952</v>
          </cell>
          <cell r="BI173">
            <v>5311.65</v>
          </cell>
        </row>
        <row r="174">
          <cell r="BG174">
            <v>44013</v>
          </cell>
          <cell r="BH174">
            <v>43983</v>
          </cell>
          <cell r="BI174">
            <v>5325.46</v>
          </cell>
        </row>
        <row r="175">
          <cell r="BG175">
            <v>44046</v>
          </cell>
          <cell r="BH175">
            <v>44013</v>
          </cell>
          <cell r="BI175">
            <v>5344.63</v>
          </cell>
        </row>
        <row r="176">
          <cell r="BG176">
            <v>44075</v>
          </cell>
          <cell r="BH176">
            <v>44044</v>
          </cell>
          <cell r="BI176">
            <v>5357.46</v>
          </cell>
        </row>
        <row r="177">
          <cell r="BG177">
            <v>44105</v>
          </cell>
          <cell r="BH177">
            <v>44075</v>
          </cell>
          <cell r="BI177">
            <v>5391.75</v>
          </cell>
        </row>
        <row r="178">
          <cell r="BG178">
            <v>44138</v>
          </cell>
          <cell r="BH178">
            <v>44105</v>
          </cell>
          <cell r="BI178">
            <v>5438.12</v>
          </cell>
        </row>
        <row r="179">
          <cell r="BG179">
            <v>44166</v>
          </cell>
          <cell r="BH179">
            <v>44136</v>
          </cell>
          <cell r="BI179">
            <v>5486.52</v>
          </cell>
        </row>
        <row r="180">
          <cell r="BG180">
            <v>44200</v>
          </cell>
          <cell r="BH180">
            <v>44166</v>
          </cell>
          <cell r="BI180">
            <v>5560.59</v>
          </cell>
        </row>
        <row r="181">
          <cell r="BG181">
            <v>44228</v>
          </cell>
          <cell r="BH181">
            <v>44197</v>
          </cell>
          <cell r="BI181">
            <v>5574.49</v>
          </cell>
        </row>
        <row r="182">
          <cell r="BG182">
            <v>44256</v>
          </cell>
          <cell r="BH182">
            <v>44228</v>
          </cell>
          <cell r="BI182">
            <v>5622.43</v>
          </cell>
        </row>
        <row r="183">
          <cell r="BG183">
            <v>44287</v>
          </cell>
          <cell r="BH183">
            <v>44256</v>
          </cell>
          <cell r="BI183">
            <v>5674.72</v>
          </cell>
        </row>
        <row r="184">
          <cell r="BG184">
            <v>44319</v>
          </cell>
          <cell r="BH184">
            <v>44287</v>
          </cell>
          <cell r="BI184">
            <v>5692.31</v>
          </cell>
        </row>
        <row r="185">
          <cell r="BG185">
            <v>44348</v>
          </cell>
          <cell r="BH185">
            <v>44317</v>
          </cell>
          <cell r="BI185">
            <v>5739.56</v>
          </cell>
        </row>
        <row r="186">
          <cell r="BG186">
            <v>44378</v>
          </cell>
          <cell r="BH186">
            <v>44348</v>
          </cell>
          <cell r="BI186">
            <v>5769.98</v>
          </cell>
        </row>
        <row r="187">
          <cell r="BG187">
            <v>44410</v>
          </cell>
          <cell r="BH187">
            <v>44378</v>
          </cell>
          <cell r="BI187">
            <v>5825.37</v>
          </cell>
        </row>
        <row r="188">
          <cell r="BG188">
            <v>44440</v>
          </cell>
          <cell r="BH188">
            <v>44409</v>
          </cell>
          <cell r="BI188">
            <v>5876.05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X3321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9" style="181" customWidth="1"/>
    <col min="2" max="2" width="26.5703125" style="8" customWidth="1"/>
    <col min="3" max="3" width="23.140625" style="8" bestFit="1" customWidth="1"/>
    <col min="4" max="4" width="21.42578125" style="8" customWidth="1"/>
    <col min="5" max="5" width="24.5703125" style="9" bestFit="1" customWidth="1"/>
    <col min="6" max="7" width="13.7109375" style="8" customWidth="1"/>
    <col min="8" max="9" width="11.7109375" style="8" bestFit="1" customWidth="1"/>
    <col min="10" max="10" width="12.42578125" style="8" customWidth="1"/>
    <col min="11" max="11" width="21.42578125" style="8" customWidth="1"/>
    <col min="12" max="12" width="15" style="8" customWidth="1"/>
    <col min="13" max="13" width="12.42578125" style="8" customWidth="1"/>
    <col min="14" max="14" width="13.7109375" style="8" customWidth="1"/>
    <col min="15" max="15" width="18" style="8" bestFit="1" customWidth="1"/>
    <col min="16" max="16" width="16.28515625" style="8" customWidth="1"/>
    <col min="17" max="17" width="17.5703125" style="8" customWidth="1"/>
    <col min="18" max="19" width="16.28515625" style="8" customWidth="1"/>
    <col min="20" max="23" width="24" style="8" customWidth="1"/>
    <col min="24" max="24" width="11.140625" style="8" customWidth="1"/>
    <col min="25" max="25" width="20.140625" style="8" bestFit="1" customWidth="1"/>
    <col min="26" max="26" width="20.140625" style="8" customWidth="1"/>
    <col min="27" max="27" width="21.42578125" style="8" customWidth="1"/>
    <col min="28" max="28" width="16.28515625" style="8" customWidth="1"/>
    <col min="29" max="30" width="8.5703125" style="8" customWidth="1"/>
    <col min="31" max="31" width="16.28515625" style="8" customWidth="1"/>
    <col min="32" max="33" width="20.140625" style="8" bestFit="1" customWidth="1"/>
    <col min="34" max="34" width="11.140625" style="8" customWidth="1"/>
    <col min="35" max="35" width="12.42578125" style="8" customWidth="1"/>
    <col min="36" max="36" width="15" style="8" customWidth="1"/>
    <col min="37" max="37" width="11.5703125" style="8" bestFit="1" customWidth="1"/>
    <col min="38" max="38" width="14.140625" style="8" bestFit="1" customWidth="1"/>
    <col min="39" max="39" width="6" style="8" customWidth="1"/>
    <col min="40" max="40" width="20.140625" style="8" customWidth="1"/>
    <col min="41" max="41" width="26.5703125" style="8" customWidth="1"/>
    <col min="42" max="42" width="7.28515625" style="8" customWidth="1"/>
    <col min="43" max="43" width="20.140625" style="62" customWidth="1"/>
    <col min="44" max="44" width="21.42578125" style="62" customWidth="1"/>
    <col min="45" max="45" width="17.5703125" style="8" customWidth="1"/>
    <col min="46" max="47" width="15" style="8" customWidth="1"/>
    <col min="48" max="48" width="18.85546875" style="8" customWidth="1"/>
    <col min="49" max="49" width="15" style="8" customWidth="1"/>
    <col min="50" max="50" width="20.140625" style="8" customWidth="1"/>
    <col min="51" max="51" width="12.42578125" style="8" customWidth="1"/>
    <col min="52" max="52" width="15" style="8" customWidth="1"/>
    <col min="53" max="53" width="20.140625" style="8" customWidth="1"/>
    <col min="54" max="54" width="15" style="8" customWidth="1"/>
    <col min="55" max="154" width="12.42578125" style="8" customWidth="1"/>
    <col min="155" max="155" width="21.42578125" style="10" customWidth="1"/>
    <col min="156" max="156" width="26.5703125" style="10" customWidth="1"/>
    <col min="157" max="158" width="21.42578125" style="10" customWidth="1"/>
    <col min="159" max="159" width="18.85546875" style="10" customWidth="1"/>
    <col min="160" max="161" width="13.7109375" style="10" customWidth="1"/>
    <col min="162" max="163" width="9.85546875" style="10" customWidth="1"/>
    <col min="164" max="164" width="12.42578125" style="10" customWidth="1"/>
    <col min="165" max="165" width="21.42578125" style="10" customWidth="1"/>
    <col min="166" max="166" width="15" style="10" customWidth="1"/>
    <col min="167" max="167" width="12.42578125" style="10" customWidth="1"/>
    <col min="168" max="168" width="13.7109375" style="10" customWidth="1"/>
    <col min="169" max="169" width="15" style="10" customWidth="1"/>
    <col min="170" max="170" width="16.28515625" style="10" customWidth="1"/>
    <col min="171" max="171" width="17.5703125" style="10" customWidth="1"/>
    <col min="172" max="173" width="16.28515625" style="10" customWidth="1"/>
    <col min="174" max="177" width="24" style="10" customWidth="1"/>
    <col min="178" max="178" width="11.140625" style="10" customWidth="1"/>
    <col min="179" max="179" width="18.85546875" style="10" customWidth="1"/>
    <col min="180" max="180" width="20.140625" style="10" customWidth="1"/>
    <col min="181" max="181" width="21.42578125" style="10" customWidth="1"/>
    <col min="182" max="182" width="16.28515625" style="10" customWidth="1"/>
    <col min="183" max="184" width="8.5703125" style="10" customWidth="1"/>
    <col min="185" max="185" width="16.28515625" style="10" customWidth="1"/>
    <col min="186" max="187" width="18.85546875" style="10" customWidth="1"/>
    <col min="188" max="188" width="11.140625" style="10" customWidth="1"/>
    <col min="189" max="189" width="12.42578125" style="10" customWidth="1"/>
    <col min="190" max="191" width="15" style="10" customWidth="1"/>
    <col min="192" max="192" width="12.42578125" style="10" customWidth="1"/>
    <col min="193" max="193" width="6" style="10" customWidth="1"/>
    <col min="194" max="194" width="20.140625" style="10" customWidth="1"/>
    <col min="195" max="195" width="26.5703125" style="10" customWidth="1"/>
    <col min="196" max="196" width="7.28515625" style="10" customWidth="1"/>
    <col min="197" max="197" width="20.140625" style="10" customWidth="1"/>
    <col min="198" max="198" width="21.42578125" style="10" customWidth="1"/>
    <col min="199" max="199" width="17.5703125" style="10" customWidth="1"/>
    <col min="200" max="201" width="15" style="10" customWidth="1"/>
    <col min="202" max="202" width="18.85546875" style="10" customWidth="1"/>
    <col min="203" max="203" width="15" style="10" customWidth="1"/>
    <col min="204" max="204" width="20.140625" style="10" customWidth="1"/>
    <col min="205" max="205" width="12.42578125" style="10" customWidth="1"/>
    <col min="206" max="206" width="15" style="10" customWidth="1"/>
    <col min="207" max="207" width="20.140625" style="10" customWidth="1"/>
    <col min="208" max="208" width="15" style="10" customWidth="1"/>
    <col min="209" max="209" width="17.5703125" style="10" customWidth="1"/>
    <col min="210" max="210" width="16.28515625" style="10" customWidth="1"/>
    <col min="211" max="213" width="22.7109375" style="10" customWidth="1"/>
    <col min="214" max="229" width="16.28515625" style="10" customWidth="1"/>
    <col min="230" max="230" width="24" style="10" customWidth="1"/>
    <col min="231" max="231" width="20.140625" style="10" customWidth="1"/>
    <col min="232" max="233" width="22.7109375" style="10" customWidth="1"/>
    <col min="234" max="235" width="16.28515625" style="10" customWidth="1"/>
    <col min="236" max="238" width="20.140625" style="10" customWidth="1"/>
    <col min="239" max="243" width="16.28515625" style="10" customWidth="1"/>
    <col min="244" max="245" width="21.42578125" style="10" customWidth="1"/>
    <col min="246" max="246" width="20.140625" style="10" customWidth="1"/>
    <col min="247" max="247" width="16.28515625" style="10" customWidth="1"/>
    <col min="248" max="248" width="21.42578125" style="10" customWidth="1"/>
    <col min="249" max="249" width="12.42578125" style="10" customWidth="1"/>
    <col min="250" max="250" width="20.140625" style="10" customWidth="1"/>
    <col min="251" max="251" width="29.140625" style="10" customWidth="1"/>
    <col min="252" max="253" width="12.42578125" style="10" customWidth="1"/>
    <col min="254" max="256" width="20.140625" style="10" customWidth="1"/>
    <col min="257" max="257" width="21.42578125" style="10" customWidth="1"/>
    <col min="258" max="258" width="24" style="10" customWidth="1"/>
    <col min="259" max="259" width="20.140625" style="10" customWidth="1"/>
    <col min="260" max="410" width="12.42578125" style="10" customWidth="1"/>
    <col min="411" max="411" width="21.42578125" style="10" customWidth="1"/>
    <col min="412" max="412" width="26.5703125" style="10" customWidth="1"/>
    <col min="413" max="414" width="21.42578125" style="10" customWidth="1"/>
    <col min="415" max="415" width="18.85546875" style="10" customWidth="1"/>
    <col min="416" max="417" width="13.7109375" style="10" customWidth="1"/>
    <col min="418" max="419" width="9.85546875" style="10" customWidth="1"/>
    <col min="420" max="420" width="12.42578125" style="10" customWidth="1"/>
    <col min="421" max="421" width="21.42578125" style="10" customWidth="1"/>
    <col min="422" max="422" width="15" style="10" customWidth="1"/>
    <col min="423" max="423" width="12.42578125" style="10" customWidth="1"/>
    <col min="424" max="424" width="13.7109375" style="10" customWidth="1"/>
    <col min="425" max="425" width="15" style="10" customWidth="1"/>
    <col min="426" max="426" width="16.28515625" style="10" customWidth="1"/>
    <col min="427" max="427" width="17.5703125" style="10" customWidth="1"/>
    <col min="428" max="429" width="16.28515625" style="10" customWidth="1"/>
    <col min="430" max="433" width="24" style="10" customWidth="1"/>
    <col min="434" max="434" width="11.140625" style="10" customWidth="1"/>
    <col min="435" max="435" width="18.85546875" style="10" customWidth="1"/>
    <col min="436" max="436" width="20.140625" style="10" customWidth="1"/>
    <col min="437" max="437" width="21.42578125" style="10" customWidth="1"/>
    <col min="438" max="438" width="16.28515625" style="10" customWidth="1"/>
    <col min="439" max="440" width="8.5703125" style="10" customWidth="1"/>
    <col min="441" max="441" width="16.28515625" style="10" customWidth="1"/>
    <col min="442" max="443" width="18.85546875" style="10" customWidth="1"/>
    <col min="444" max="444" width="11.140625" style="10" customWidth="1"/>
    <col min="445" max="445" width="12.42578125" style="10" customWidth="1"/>
    <col min="446" max="447" width="15" style="10" customWidth="1"/>
    <col min="448" max="448" width="12.42578125" style="10" customWidth="1"/>
    <col min="449" max="449" width="6" style="10" customWidth="1"/>
    <col min="450" max="450" width="20.140625" style="10" customWidth="1"/>
    <col min="451" max="451" width="26.5703125" style="10" customWidth="1"/>
    <col min="452" max="452" width="7.28515625" style="10" customWidth="1"/>
    <col min="453" max="453" width="20.140625" style="10" customWidth="1"/>
    <col min="454" max="454" width="21.42578125" style="10" customWidth="1"/>
    <col min="455" max="455" width="17.5703125" style="10" customWidth="1"/>
    <col min="456" max="457" width="15" style="10" customWidth="1"/>
    <col min="458" max="458" width="18.85546875" style="10" customWidth="1"/>
    <col min="459" max="459" width="15" style="10" customWidth="1"/>
    <col min="460" max="460" width="20.140625" style="10" customWidth="1"/>
    <col min="461" max="461" width="12.42578125" style="10" customWidth="1"/>
    <col min="462" max="462" width="15" style="10" customWidth="1"/>
    <col min="463" max="463" width="20.140625" style="10" customWidth="1"/>
    <col min="464" max="464" width="15" style="10" customWidth="1"/>
    <col min="465" max="465" width="17.5703125" style="10" customWidth="1"/>
    <col min="466" max="466" width="16.28515625" style="10" customWidth="1"/>
    <col min="467" max="469" width="22.7109375" style="10" customWidth="1"/>
    <col min="470" max="485" width="16.28515625" style="10" customWidth="1"/>
    <col min="486" max="486" width="24" style="10" customWidth="1"/>
    <col min="487" max="487" width="20.140625" style="10" customWidth="1"/>
    <col min="488" max="489" width="22.7109375" style="10" customWidth="1"/>
    <col min="490" max="491" width="16.28515625" style="10" customWidth="1"/>
    <col min="492" max="494" width="20.140625" style="10" customWidth="1"/>
    <col min="495" max="499" width="16.28515625" style="10" customWidth="1"/>
    <col min="500" max="501" width="21.42578125" style="10" customWidth="1"/>
    <col min="502" max="502" width="20.140625" style="10" customWidth="1"/>
    <col min="503" max="503" width="16.28515625" style="10" customWidth="1"/>
    <col min="504" max="504" width="21.42578125" style="10" customWidth="1"/>
    <col min="505" max="505" width="12.42578125" style="10" customWidth="1"/>
    <col min="506" max="506" width="20.140625" style="10" customWidth="1"/>
    <col min="507" max="507" width="29.140625" style="10" customWidth="1"/>
    <col min="508" max="509" width="12.42578125" style="10" customWidth="1"/>
    <col min="510" max="512" width="20.140625" style="10" customWidth="1"/>
    <col min="513" max="513" width="21.42578125" style="10" customWidth="1"/>
    <col min="514" max="514" width="24" style="10" customWidth="1"/>
    <col min="515" max="515" width="20.140625" style="10" customWidth="1"/>
    <col min="516" max="666" width="12.42578125" style="10" customWidth="1"/>
    <col min="667" max="667" width="21.42578125" style="10" customWidth="1"/>
    <col min="668" max="668" width="26.5703125" style="10" customWidth="1"/>
    <col min="669" max="670" width="21.42578125" style="10" customWidth="1"/>
    <col min="671" max="671" width="18.85546875" style="10" customWidth="1"/>
    <col min="672" max="673" width="13.7109375" style="10" customWidth="1"/>
    <col min="674" max="675" width="9.85546875" style="10" customWidth="1"/>
    <col min="676" max="676" width="12.42578125" style="10" customWidth="1"/>
    <col min="677" max="677" width="21.42578125" style="10" customWidth="1"/>
    <col min="678" max="678" width="15" style="10" customWidth="1"/>
    <col min="679" max="679" width="12.42578125" style="10" customWidth="1"/>
    <col min="680" max="680" width="13.7109375" style="10" customWidth="1"/>
    <col min="681" max="681" width="15" style="10" customWidth="1"/>
    <col min="682" max="682" width="16.28515625" style="10" customWidth="1"/>
    <col min="683" max="683" width="17.5703125" style="10" customWidth="1"/>
    <col min="684" max="685" width="16.28515625" style="10" customWidth="1"/>
    <col min="686" max="689" width="24" style="10" customWidth="1"/>
    <col min="690" max="690" width="11.140625" style="10" customWidth="1"/>
    <col min="691" max="691" width="18.85546875" style="10" customWidth="1"/>
    <col min="692" max="692" width="20.140625" style="10" customWidth="1"/>
    <col min="693" max="693" width="21.42578125" style="10" customWidth="1"/>
    <col min="694" max="694" width="16.28515625" style="10" customWidth="1"/>
    <col min="695" max="696" width="8.5703125" style="10" customWidth="1"/>
    <col min="697" max="697" width="16.28515625" style="10" customWidth="1"/>
    <col min="698" max="699" width="18.85546875" style="10" customWidth="1"/>
    <col min="700" max="700" width="11.140625" style="10" customWidth="1"/>
    <col min="701" max="701" width="12.42578125" style="10" customWidth="1"/>
    <col min="702" max="703" width="15" style="10" customWidth="1"/>
    <col min="704" max="704" width="12.42578125" style="10" customWidth="1"/>
    <col min="705" max="705" width="6" style="10" customWidth="1"/>
    <col min="706" max="706" width="20.140625" style="10" customWidth="1"/>
    <col min="707" max="707" width="26.5703125" style="10" customWidth="1"/>
    <col min="708" max="708" width="7.28515625" style="10" customWidth="1"/>
    <col min="709" max="709" width="20.140625" style="10" customWidth="1"/>
    <col min="710" max="710" width="21.42578125" style="10" customWidth="1"/>
    <col min="711" max="711" width="17.5703125" style="10" customWidth="1"/>
    <col min="712" max="713" width="15" style="10" customWidth="1"/>
    <col min="714" max="714" width="18.85546875" style="10" customWidth="1"/>
    <col min="715" max="715" width="15" style="10" customWidth="1"/>
    <col min="716" max="716" width="20.140625" style="10" customWidth="1"/>
    <col min="717" max="717" width="12.42578125" style="10" customWidth="1"/>
    <col min="718" max="718" width="15" style="10" customWidth="1"/>
    <col min="719" max="719" width="20.140625" style="10" customWidth="1"/>
    <col min="720" max="720" width="15" style="10" customWidth="1"/>
    <col min="721" max="721" width="17.5703125" style="10" customWidth="1"/>
    <col min="722" max="722" width="16.28515625" style="10" customWidth="1"/>
    <col min="723" max="725" width="22.7109375" style="10" customWidth="1"/>
    <col min="726" max="741" width="16.28515625" style="10" customWidth="1"/>
    <col min="742" max="742" width="24" style="10" customWidth="1"/>
    <col min="743" max="743" width="20.140625" style="10" customWidth="1"/>
    <col min="744" max="745" width="22.7109375" style="10" customWidth="1"/>
    <col min="746" max="747" width="16.28515625" style="10" customWidth="1"/>
    <col min="748" max="750" width="20.140625" style="10" customWidth="1"/>
    <col min="751" max="755" width="16.28515625" style="10" customWidth="1"/>
    <col min="756" max="757" width="21.42578125" style="10" customWidth="1"/>
    <col min="758" max="758" width="20.140625" style="10" customWidth="1"/>
    <col min="759" max="759" width="16.28515625" style="10" customWidth="1"/>
    <col min="760" max="760" width="21.42578125" style="10" customWidth="1"/>
    <col min="761" max="761" width="12.42578125" style="10" customWidth="1"/>
    <col min="762" max="762" width="20.140625" style="10" customWidth="1"/>
    <col min="763" max="763" width="29.140625" style="10" customWidth="1"/>
    <col min="764" max="765" width="12.42578125" style="10" customWidth="1"/>
    <col min="766" max="768" width="20.140625" style="10" customWidth="1"/>
    <col min="769" max="769" width="21.42578125" style="10" customWidth="1"/>
    <col min="770" max="770" width="24" style="10" customWidth="1"/>
    <col min="771" max="771" width="20.140625" style="10" customWidth="1"/>
    <col min="772" max="922" width="12.42578125" style="10" customWidth="1"/>
    <col min="923" max="923" width="21.42578125" style="10" customWidth="1"/>
    <col min="924" max="924" width="26.5703125" style="10" customWidth="1"/>
    <col min="925" max="926" width="21.42578125" style="10" customWidth="1"/>
    <col min="927" max="927" width="18.85546875" style="10" customWidth="1"/>
    <col min="928" max="929" width="13.7109375" style="10" customWidth="1"/>
    <col min="930" max="931" width="9.85546875" style="10" customWidth="1"/>
    <col min="932" max="932" width="12.42578125" style="10" customWidth="1"/>
    <col min="933" max="933" width="21.42578125" style="10" customWidth="1"/>
    <col min="934" max="934" width="15" style="10" customWidth="1"/>
    <col min="935" max="935" width="12.42578125" style="10" customWidth="1"/>
    <col min="936" max="936" width="13.7109375" style="10" customWidth="1"/>
    <col min="937" max="937" width="15" style="10" customWidth="1"/>
    <col min="938" max="938" width="16.28515625" style="10" customWidth="1"/>
    <col min="939" max="939" width="17.5703125" style="10" customWidth="1"/>
    <col min="940" max="941" width="16.28515625" style="10" customWidth="1"/>
    <col min="942" max="945" width="24" style="10" customWidth="1"/>
    <col min="946" max="946" width="11.140625" style="10" customWidth="1"/>
    <col min="947" max="947" width="18.85546875" style="10" customWidth="1"/>
    <col min="948" max="948" width="20.140625" style="10" customWidth="1"/>
    <col min="949" max="949" width="21.42578125" style="10" customWidth="1"/>
    <col min="950" max="950" width="16.28515625" style="10" customWidth="1"/>
    <col min="951" max="952" width="8.5703125" style="10" customWidth="1"/>
    <col min="953" max="953" width="16.28515625" style="10" customWidth="1"/>
    <col min="954" max="955" width="18.85546875" style="10" customWidth="1"/>
    <col min="956" max="956" width="11.140625" style="10" customWidth="1"/>
    <col min="957" max="957" width="12.42578125" style="10" customWidth="1"/>
    <col min="958" max="959" width="15" style="10" customWidth="1"/>
    <col min="960" max="960" width="12.42578125" style="10" customWidth="1"/>
    <col min="961" max="961" width="6" style="10" customWidth="1"/>
    <col min="962" max="962" width="20.140625" style="10" customWidth="1"/>
    <col min="963" max="963" width="26.5703125" style="10" customWidth="1"/>
    <col min="964" max="964" width="7.28515625" style="10" customWidth="1"/>
    <col min="965" max="965" width="20.140625" style="10" customWidth="1"/>
    <col min="966" max="966" width="21.42578125" style="10" customWidth="1"/>
    <col min="967" max="967" width="17.5703125" style="10" customWidth="1"/>
    <col min="968" max="969" width="15" style="10" customWidth="1"/>
    <col min="970" max="970" width="18.85546875" style="10" customWidth="1"/>
    <col min="971" max="971" width="15" style="10" customWidth="1"/>
    <col min="972" max="972" width="20.140625" style="10" customWidth="1"/>
    <col min="973" max="973" width="12.42578125" style="10" customWidth="1"/>
    <col min="974" max="974" width="15" style="10" customWidth="1"/>
    <col min="975" max="975" width="20.140625" style="10" customWidth="1"/>
    <col min="976" max="976" width="15" style="10" customWidth="1"/>
    <col min="977" max="977" width="17.5703125" style="10" customWidth="1"/>
    <col min="978" max="978" width="16.28515625" style="10" customWidth="1"/>
    <col min="979" max="981" width="22.7109375" style="10" customWidth="1"/>
    <col min="982" max="997" width="16.28515625" style="10" customWidth="1"/>
    <col min="998" max="998" width="24" style="10" customWidth="1"/>
    <col min="999" max="999" width="20.140625" style="10" customWidth="1"/>
    <col min="1000" max="1001" width="22.7109375" style="10" customWidth="1"/>
    <col min="1002" max="1003" width="16.28515625" style="10" customWidth="1"/>
    <col min="1004" max="1006" width="20.140625" style="10" customWidth="1"/>
    <col min="1007" max="1011" width="16.28515625" style="10" customWidth="1"/>
    <col min="1012" max="1013" width="21.42578125" style="10" customWidth="1"/>
    <col min="1014" max="1014" width="20.140625" style="10" customWidth="1"/>
    <col min="1015" max="1015" width="16.28515625" style="10" customWidth="1"/>
    <col min="1016" max="1016" width="21.42578125" style="10" customWidth="1"/>
    <col min="1017" max="1017" width="12.42578125" style="10" customWidth="1"/>
    <col min="1018" max="1018" width="20.140625" style="10" customWidth="1"/>
    <col min="1019" max="1019" width="29.140625" style="10" customWidth="1"/>
    <col min="1020" max="1021" width="12.42578125" style="10" customWidth="1"/>
    <col min="1022" max="1024" width="20.140625" style="10" customWidth="1"/>
    <col min="1025" max="1025" width="21.42578125" style="10" customWidth="1"/>
    <col min="1026" max="1026" width="24" style="10" customWidth="1"/>
    <col min="1027" max="1027" width="20.140625" style="10" customWidth="1"/>
    <col min="1028" max="1178" width="12.42578125" style="10" customWidth="1"/>
    <col min="1179" max="1179" width="21.42578125" style="10" customWidth="1"/>
    <col min="1180" max="1180" width="26.5703125" style="10" customWidth="1"/>
    <col min="1181" max="1182" width="21.42578125" style="10" customWidth="1"/>
    <col min="1183" max="1183" width="18.85546875" style="10" customWidth="1"/>
    <col min="1184" max="1185" width="13.7109375" style="10" customWidth="1"/>
    <col min="1186" max="1187" width="9.85546875" style="10" customWidth="1"/>
    <col min="1188" max="1188" width="12.42578125" style="10" customWidth="1"/>
    <col min="1189" max="1189" width="21.42578125" style="10" customWidth="1"/>
    <col min="1190" max="1190" width="15" style="10" customWidth="1"/>
    <col min="1191" max="1191" width="12.42578125" style="10" customWidth="1"/>
    <col min="1192" max="1192" width="13.7109375" style="10" customWidth="1"/>
    <col min="1193" max="1193" width="15" style="10" customWidth="1"/>
    <col min="1194" max="1194" width="16.28515625" style="10" customWidth="1"/>
    <col min="1195" max="1195" width="17.5703125" style="10" customWidth="1"/>
    <col min="1196" max="1197" width="16.28515625" style="10" customWidth="1"/>
    <col min="1198" max="1201" width="24" style="10" customWidth="1"/>
    <col min="1202" max="1202" width="11.140625" style="10" customWidth="1"/>
    <col min="1203" max="1203" width="18.85546875" style="10" customWidth="1"/>
    <col min="1204" max="1204" width="20.140625" style="10" customWidth="1"/>
    <col min="1205" max="1205" width="21.42578125" style="10" customWidth="1"/>
    <col min="1206" max="1206" width="16.28515625" style="10" customWidth="1"/>
    <col min="1207" max="1208" width="8.5703125" style="10" customWidth="1"/>
    <col min="1209" max="1209" width="16.28515625" style="10" customWidth="1"/>
    <col min="1210" max="1211" width="18.85546875" style="10" customWidth="1"/>
    <col min="1212" max="1212" width="11.140625" style="10" customWidth="1"/>
    <col min="1213" max="1213" width="12.42578125" style="10" customWidth="1"/>
    <col min="1214" max="1215" width="15" style="10" customWidth="1"/>
    <col min="1216" max="1216" width="12.42578125" style="10" customWidth="1"/>
    <col min="1217" max="1217" width="6" style="10" customWidth="1"/>
    <col min="1218" max="1218" width="20.140625" style="10" customWidth="1"/>
    <col min="1219" max="1219" width="26.5703125" style="10" customWidth="1"/>
    <col min="1220" max="1220" width="7.28515625" style="10" customWidth="1"/>
    <col min="1221" max="1221" width="20.140625" style="10" customWidth="1"/>
    <col min="1222" max="1222" width="21.42578125" style="10" customWidth="1"/>
    <col min="1223" max="1223" width="17.5703125" style="10" customWidth="1"/>
    <col min="1224" max="1225" width="15" style="10" customWidth="1"/>
    <col min="1226" max="1226" width="18.85546875" style="10" customWidth="1"/>
    <col min="1227" max="1227" width="15" style="10" customWidth="1"/>
    <col min="1228" max="1228" width="20.140625" style="10" customWidth="1"/>
    <col min="1229" max="1229" width="12.42578125" style="10" customWidth="1"/>
    <col min="1230" max="1230" width="15" style="10" customWidth="1"/>
    <col min="1231" max="1231" width="20.140625" style="10" customWidth="1"/>
    <col min="1232" max="1232" width="15" style="10" customWidth="1"/>
    <col min="1233" max="1233" width="17.5703125" style="10" customWidth="1"/>
    <col min="1234" max="1234" width="16.28515625" style="10" customWidth="1"/>
    <col min="1235" max="1237" width="22.7109375" style="10" customWidth="1"/>
    <col min="1238" max="1253" width="16.28515625" style="10" customWidth="1"/>
    <col min="1254" max="1254" width="24" style="10" customWidth="1"/>
    <col min="1255" max="1255" width="20.140625" style="10" customWidth="1"/>
    <col min="1256" max="1257" width="22.7109375" style="10" customWidth="1"/>
    <col min="1258" max="1259" width="16.28515625" style="10" customWidth="1"/>
    <col min="1260" max="1262" width="20.140625" style="10" customWidth="1"/>
    <col min="1263" max="1267" width="16.28515625" style="10" customWidth="1"/>
    <col min="1268" max="1269" width="21.42578125" style="10" customWidth="1"/>
    <col min="1270" max="1270" width="20.140625" style="10" customWidth="1"/>
    <col min="1271" max="1271" width="16.28515625" style="10" customWidth="1"/>
    <col min="1272" max="1272" width="21.42578125" style="10" customWidth="1"/>
    <col min="1273" max="1273" width="12.42578125" style="10" customWidth="1"/>
    <col min="1274" max="1274" width="20.140625" style="10" customWidth="1"/>
    <col min="1275" max="1275" width="29.140625" style="10" customWidth="1"/>
    <col min="1276" max="1277" width="12.42578125" style="10" customWidth="1"/>
    <col min="1278" max="1280" width="20.140625" style="10" customWidth="1"/>
    <col min="1281" max="1281" width="21.42578125" style="10" customWidth="1"/>
    <col min="1282" max="1282" width="24" style="10" customWidth="1"/>
    <col min="1283" max="1283" width="20.140625" style="10" customWidth="1"/>
    <col min="1284" max="1434" width="12.42578125" style="10" customWidth="1"/>
    <col min="1435" max="1435" width="21.42578125" style="10" customWidth="1"/>
    <col min="1436" max="1436" width="26.5703125" style="10" customWidth="1"/>
    <col min="1437" max="1438" width="21.42578125" style="10" customWidth="1"/>
    <col min="1439" max="1439" width="18.85546875" style="10" customWidth="1"/>
    <col min="1440" max="1441" width="13.7109375" style="10" customWidth="1"/>
    <col min="1442" max="1443" width="9.85546875" style="10" customWidth="1"/>
    <col min="1444" max="1444" width="12.42578125" style="10" customWidth="1"/>
    <col min="1445" max="1445" width="21.42578125" style="10" customWidth="1"/>
    <col min="1446" max="1446" width="15" style="10" customWidth="1"/>
    <col min="1447" max="1447" width="12.42578125" style="10" customWidth="1"/>
    <col min="1448" max="1448" width="13.7109375" style="10" customWidth="1"/>
    <col min="1449" max="1449" width="15" style="10" customWidth="1"/>
    <col min="1450" max="1450" width="16.28515625" style="10" customWidth="1"/>
    <col min="1451" max="1451" width="17.5703125" style="10" customWidth="1"/>
    <col min="1452" max="1453" width="16.28515625" style="10" customWidth="1"/>
    <col min="1454" max="1457" width="24" style="10" customWidth="1"/>
    <col min="1458" max="1458" width="11.140625" style="10" customWidth="1"/>
    <col min="1459" max="1459" width="18.85546875" style="10" customWidth="1"/>
    <col min="1460" max="1460" width="20.140625" style="10" customWidth="1"/>
    <col min="1461" max="1461" width="21.42578125" style="10" customWidth="1"/>
    <col min="1462" max="1462" width="16.28515625" style="10" customWidth="1"/>
    <col min="1463" max="1464" width="8.5703125" style="10" customWidth="1"/>
    <col min="1465" max="1465" width="16.28515625" style="10" customWidth="1"/>
    <col min="1466" max="1467" width="18.85546875" style="10" customWidth="1"/>
    <col min="1468" max="1468" width="11.140625" style="10" customWidth="1"/>
    <col min="1469" max="1469" width="12.42578125" style="10" customWidth="1"/>
    <col min="1470" max="1471" width="15" style="10" customWidth="1"/>
    <col min="1472" max="1472" width="12.42578125" style="10" customWidth="1"/>
    <col min="1473" max="1473" width="6" style="10" customWidth="1"/>
    <col min="1474" max="1474" width="20.140625" style="10" customWidth="1"/>
    <col min="1475" max="1475" width="26.5703125" style="10" customWidth="1"/>
    <col min="1476" max="1476" width="7.28515625" style="10" customWidth="1"/>
    <col min="1477" max="1477" width="20.140625" style="10" customWidth="1"/>
    <col min="1478" max="1478" width="21.42578125" style="10" customWidth="1"/>
    <col min="1479" max="1479" width="17.5703125" style="10" customWidth="1"/>
    <col min="1480" max="1481" width="15" style="10" customWidth="1"/>
    <col min="1482" max="1482" width="18.85546875" style="10" customWidth="1"/>
    <col min="1483" max="1483" width="15" style="10" customWidth="1"/>
    <col min="1484" max="1484" width="20.140625" style="10" customWidth="1"/>
    <col min="1485" max="1485" width="12.42578125" style="10" customWidth="1"/>
    <col min="1486" max="1486" width="15" style="10" customWidth="1"/>
    <col min="1487" max="1487" width="20.140625" style="10" customWidth="1"/>
    <col min="1488" max="1488" width="15" style="10" customWidth="1"/>
    <col min="1489" max="1489" width="17.5703125" style="10" customWidth="1"/>
    <col min="1490" max="1490" width="16.28515625" style="10" customWidth="1"/>
    <col min="1491" max="1493" width="22.7109375" style="10" customWidth="1"/>
    <col min="1494" max="1509" width="16.28515625" style="10" customWidth="1"/>
    <col min="1510" max="1510" width="24" style="10" customWidth="1"/>
    <col min="1511" max="1511" width="20.140625" style="10" customWidth="1"/>
    <col min="1512" max="1513" width="22.7109375" style="10" customWidth="1"/>
    <col min="1514" max="1515" width="16.28515625" style="10" customWidth="1"/>
    <col min="1516" max="1518" width="20.140625" style="10" customWidth="1"/>
    <col min="1519" max="1523" width="16.28515625" style="10" customWidth="1"/>
    <col min="1524" max="1525" width="21.42578125" style="10" customWidth="1"/>
    <col min="1526" max="1526" width="20.140625" style="10" customWidth="1"/>
    <col min="1527" max="1527" width="16.28515625" style="10" customWidth="1"/>
    <col min="1528" max="1528" width="21.42578125" style="10" customWidth="1"/>
    <col min="1529" max="1529" width="12.42578125" style="10" customWidth="1"/>
    <col min="1530" max="1530" width="20.140625" style="10" customWidth="1"/>
    <col min="1531" max="1531" width="29.140625" style="10" customWidth="1"/>
    <col min="1532" max="1533" width="12.42578125" style="10" customWidth="1"/>
    <col min="1534" max="1536" width="20.140625" style="10" customWidth="1"/>
    <col min="1537" max="1537" width="21.42578125" style="10" customWidth="1"/>
    <col min="1538" max="1538" width="24" style="10" customWidth="1"/>
    <col min="1539" max="1539" width="20.140625" style="10" customWidth="1"/>
    <col min="1540" max="1690" width="12.42578125" style="10" customWidth="1"/>
    <col min="1691" max="1691" width="21.42578125" style="10" customWidth="1"/>
    <col min="1692" max="1692" width="26.5703125" style="10" customWidth="1"/>
    <col min="1693" max="1694" width="21.42578125" style="10" customWidth="1"/>
    <col min="1695" max="1695" width="18.85546875" style="10" customWidth="1"/>
    <col min="1696" max="1697" width="13.7109375" style="10" customWidth="1"/>
    <col min="1698" max="1699" width="9.85546875" style="10" customWidth="1"/>
    <col min="1700" max="1700" width="12.42578125" style="10" customWidth="1"/>
    <col min="1701" max="1701" width="21.42578125" style="10" customWidth="1"/>
    <col min="1702" max="1702" width="15" style="10" customWidth="1"/>
    <col min="1703" max="1703" width="12.42578125" style="10" customWidth="1"/>
    <col min="1704" max="1704" width="13.7109375" style="10" customWidth="1"/>
    <col min="1705" max="1705" width="15" style="10" customWidth="1"/>
    <col min="1706" max="1706" width="16.28515625" style="10" customWidth="1"/>
    <col min="1707" max="1707" width="17.5703125" style="10" customWidth="1"/>
    <col min="1708" max="1709" width="16.28515625" style="10" customWidth="1"/>
    <col min="1710" max="1713" width="24" style="10" customWidth="1"/>
    <col min="1714" max="1714" width="11.140625" style="10" customWidth="1"/>
    <col min="1715" max="1715" width="18.85546875" style="10" customWidth="1"/>
    <col min="1716" max="1716" width="20.140625" style="10" customWidth="1"/>
    <col min="1717" max="1717" width="21.42578125" style="10" customWidth="1"/>
    <col min="1718" max="1718" width="16.28515625" style="10" customWidth="1"/>
    <col min="1719" max="1720" width="8.5703125" style="10" customWidth="1"/>
    <col min="1721" max="1721" width="16.28515625" style="10" customWidth="1"/>
    <col min="1722" max="1723" width="18.85546875" style="10" customWidth="1"/>
    <col min="1724" max="1724" width="11.140625" style="10" customWidth="1"/>
    <col min="1725" max="1725" width="12.42578125" style="10" customWidth="1"/>
    <col min="1726" max="1727" width="15" style="10" customWidth="1"/>
    <col min="1728" max="1728" width="12.42578125" style="10" customWidth="1"/>
    <col min="1729" max="1729" width="6" style="10" customWidth="1"/>
    <col min="1730" max="1730" width="20.140625" style="10" customWidth="1"/>
    <col min="1731" max="1731" width="26.5703125" style="10" customWidth="1"/>
    <col min="1732" max="1732" width="7.28515625" style="10" customWidth="1"/>
    <col min="1733" max="1733" width="20.140625" style="10" customWidth="1"/>
    <col min="1734" max="1734" width="21.42578125" style="10" customWidth="1"/>
    <col min="1735" max="1735" width="17.5703125" style="10" customWidth="1"/>
    <col min="1736" max="1737" width="15" style="10" customWidth="1"/>
    <col min="1738" max="1738" width="18.85546875" style="10" customWidth="1"/>
    <col min="1739" max="1739" width="15" style="10" customWidth="1"/>
    <col min="1740" max="1740" width="20.140625" style="10" customWidth="1"/>
    <col min="1741" max="1741" width="12.42578125" style="10" customWidth="1"/>
    <col min="1742" max="1742" width="15" style="10" customWidth="1"/>
    <col min="1743" max="1743" width="20.140625" style="10" customWidth="1"/>
    <col min="1744" max="1744" width="15" style="10" customWidth="1"/>
    <col min="1745" max="1745" width="17.5703125" style="10" customWidth="1"/>
    <col min="1746" max="1746" width="16.28515625" style="10" customWidth="1"/>
    <col min="1747" max="1749" width="22.7109375" style="10" customWidth="1"/>
    <col min="1750" max="1765" width="16.28515625" style="10" customWidth="1"/>
    <col min="1766" max="1766" width="24" style="10" customWidth="1"/>
    <col min="1767" max="1767" width="20.140625" style="10" customWidth="1"/>
    <col min="1768" max="1769" width="22.7109375" style="10" customWidth="1"/>
    <col min="1770" max="1771" width="16.28515625" style="10" customWidth="1"/>
    <col min="1772" max="1774" width="20.140625" style="10" customWidth="1"/>
    <col min="1775" max="1779" width="16.28515625" style="10" customWidth="1"/>
    <col min="1780" max="1781" width="21.42578125" style="10" customWidth="1"/>
    <col min="1782" max="1782" width="20.140625" style="10" customWidth="1"/>
    <col min="1783" max="1783" width="16.28515625" style="10" customWidth="1"/>
    <col min="1784" max="1784" width="21.42578125" style="10" customWidth="1"/>
    <col min="1785" max="1785" width="12.42578125" style="10" customWidth="1"/>
    <col min="1786" max="1786" width="20.140625" style="10" customWidth="1"/>
    <col min="1787" max="1787" width="29.140625" style="10" customWidth="1"/>
    <col min="1788" max="1789" width="12.42578125" style="10" customWidth="1"/>
    <col min="1790" max="1792" width="20.140625" style="10" customWidth="1"/>
    <col min="1793" max="1793" width="21.42578125" style="10" customWidth="1"/>
    <col min="1794" max="1794" width="24" style="10" customWidth="1"/>
    <col min="1795" max="1795" width="20.140625" style="10" customWidth="1"/>
    <col min="1796" max="1946" width="12.42578125" style="10" customWidth="1"/>
    <col min="1947" max="1947" width="21.42578125" style="10" customWidth="1"/>
    <col min="1948" max="1948" width="26.5703125" style="10" customWidth="1"/>
    <col min="1949" max="1950" width="21.42578125" style="10" customWidth="1"/>
    <col min="1951" max="1951" width="18.85546875" style="10" customWidth="1"/>
    <col min="1952" max="1953" width="13.7109375" style="10" customWidth="1"/>
    <col min="1954" max="1955" width="9.85546875" style="10" customWidth="1"/>
    <col min="1956" max="1956" width="12.42578125" style="10" customWidth="1"/>
    <col min="1957" max="1957" width="21.42578125" style="10" customWidth="1"/>
    <col min="1958" max="1958" width="15" style="10" customWidth="1"/>
    <col min="1959" max="1959" width="12.42578125" style="10" customWidth="1"/>
    <col min="1960" max="1960" width="13.7109375" style="10" customWidth="1"/>
    <col min="1961" max="1961" width="15" style="10" customWidth="1"/>
    <col min="1962" max="1962" width="16.28515625" style="10" customWidth="1"/>
    <col min="1963" max="1963" width="17.5703125" style="10" customWidth="1"/>
    <col min="1964" max="1965" width="16.28515625" style="10" customWidth="1"/>
    <col min="1966" max="1969" width="24" style="10" customWidth="1"/>
    <col min="1970" max="1970" width="11.140625" style="10" customWidth="1"/>
    <col min="1971" max="1971" width="18.85546875" style="10" customWidth="1"/>
    <col min="1972" max="1972" width="20.140625" style="10" customWidth="1"/>
    <col min="1973" max="1973" width="21.42578125" style="10" customWidth="1"/>
    <col min="1974" max="1974" width="16.28515625" style="10" customWidth="1"/>
    <col min="1975" max="1976" width="8.5703125" style="10" customWidth="1"/>
    <col min="1977" max="1977" width="16.28515625" style="10" customWidth="1"/>
    <col min="1978" max="1979" width="18.85546875" style="10" customWidth="1"/>
    <col min="1980" max="1980" width="11.140625" style="10" customWidth="1"/>
    <col min="1981" max="1981" width="12.42578125" style="10" customWidth="1"/>
    <col min="1982" max="1983" width="15" style="10" customWidth="1"/>
    <col min="1984" max="1984" width="12.42578125" style="10" customWidth="1"/>
    <col min="1985" max="1985" width="6" style="10" customWidth="1"/>
    <col min="1986" max="1986" width="20.140625" style="10" customWidth="1"/>
    <col min="1987" max="1987" width="26.5703125" style="10" customWidth="1"/>
    <col min="1988" max="1988" width="7.28515625" style="10" customWidth="1"/>
    <col min="1989" max="1989" width="20.140625" style="10" customWidth="1"/>
    <col min="1990" max="1990" width="21.42578125" style="10" customWidth="1"/>
    <col min="1991" max="1991" width="17.5703125" style="10" customWidth="1"/>
    <col min="1992" max="1993" width="15" style="10" customWidth="1"/>
    <col min="1994" max="1994" width="18.85546875" style="10" customWidth="1"/>
    <col min="1995" max="1995" width="15" style="10" customWidth="1"/>
    <col min="1996" max="1996" width="20.140625" style="10" customWidth="1"/>
    <col min="1997" max="1997" width="12.42578125" style="10" customWidth="1"/>
    <col min="1998" max="1998" width="15" style="10" customWidth="1"/>
    <col min="1999" max="1999" width="20.140625" style="10" customWidth="1"/>
    <col min="2000" max="2000" width="15" style="10" customWidth="1"/>
    <col min="2001" max="2001" width="17.5703125" style="10" customWidth="1"/>
    <col min="2002" max="2002" width="16.28515625" style="10" customWidth="1"/>
    <col min="2003" max="2005" width="22.7109375" style="10" customWidth="1"/>
    <col min="2006" max="2021" width="16.28515625" style="10" customWidth="1"/>
    <col min="2022" max="2022" width="24" style="10" customWidth="1"/>
    <col min="2023" max="2023" width="20.140625" style="10" customWidth="1"/>
    <col min="2024" max="2025" width="22.7109375" style="10" customWidth="1"/>
    <col min="2026" max="2027" width="16.28515625" style="10" customWidth="1"/>
    <col min="2028" max="2030" width="20.140625" style="10" customWidth="1"/>
    <col min="2031" max="2035" width="16.28515625" style="10" customWidth="1"/>
    <col min="2036" max="2037" width="21.42578125" style="10" customWidth="1"/>
    <col min="2038" max="2038" width="20.140625" style="10" customWidth="1"/>
    <col min="2039" max="2039" width="16.28515625" style="10" customWidth="1"/>
    <col min="2040" max="2040" width="21.42578125" style="10" customWidth="1"/>
    <col min="2041" max="2041" width="12.42578125" style="10" customWidth="1"/>
    <col min="2042" max="2042" width="20.140625" style="10" customWidth="1"/>
    <col min="2043" max="2043" width="29.140625" style="10" customWidth="1"/>
    <col min="2044" max="2045" width="12.42578125" style="10" customWidth="1"/>
    <col min="2046" max="2048" width="20.140625" style="10" customWidth="1"/>
    <col min="2049" max="2049" width="21.42578125" style="10" customWidth="1"/>
    <col min="2050" max="2050" width="24" style="10" customWidth="1"/>
    <col min="2051" max="2051" width="20.140625" style="10" customWidth="1"/>
    <col min="2052" max="2202" width="12.42578125" style="10" customWidth="1"/>
    <col min="2203" max="2203" width="21.42578125" style="10" customWidth="1"/>
    <col min="2204" max="2204" width="26.5703125" style="10" customWidth="1"/>
    <col min="2205" max="2206" width="21.42578125" style="10" customWidth="1"/>
    <col min="2207" max="2207" width="18.85546875" style="10" customWidth="1"/>
    <col min="2208" max="2209" width="13.7109375" style="10" customWidth="1"/>
    <col min="2210" max="2211" width="9.85546875" style="10" customWidth="1"/>
    <col min="2212" max="2212" width="12.42578125" style="10" customWidth="1"/>
    <col min="2213" max="2213" width="21.42578125" style="10" customWidth="1"/>
    <col min="2214" max="2214" width="15" style="10" customWidth="1"/>
    <col min="2215" max="2215" width="12.42578125" style="10" customWidth="1"/>
    <col min="2216" max="2216" width="13.7109375" style="10" customWidth="1"/>
    <col min="2217" max="2217" width="15" style="10" customWidth="1"/>
    <col min="2218" max="2218" width="16.28515625" style="10" customWidth="1"/>
    <col min="2219" max="2219" width="17.5703125" style="10" customWidth="1"/>
    <col min="2220" max="2221" width="16.28515625" style="10" customWidth="1"/>
    <col min="2222" max="2225" width="24" style="10" customWidth="1"/>
    <col min="2226" max="2226" width="11.140625" style="10" customWidth="1"/>
    <col min="2227" max="2227" width="18.85546875" style="10" customWidth="1"/>
    <col min="2228" max="2228" width="20.140625" style="10" customWidth="1"/>
    <col min="2229" max="2229" width="21.42578125" style="10" customWidth="1"/>
    <col min="2230" max="2230" width="16.28515625" style="10" customWidth="1"/>
    <col min="2231" max="2232" width="8.5703125" style="10" customWidth="1"/>
    <col min="2233" max="2233" width="16.28515625" style="10" customWidth="1"/>
    <col min="2234" max="2235" width="18.85546875" style="10" customWidth="1"/>
    <col min="2236" max="2236" width="11.140625" style="10" customWidth="1"/>
    <col min="2237" max="2237" width="12.42578125" style="10" customWidth="1"/>
    <col min="2238" max="2239" width="15" style="10" customWidth="1"/>
    <col min="2240" max="2240" width="12.42578125" style="10" customWidth="1"/>
    <col min="2241" max="2241" width="6" style="10" customWidth="1"/>
    <col min="2242" max="2242" width="20.140625" style="10" customWidth="1"/>
    <col min="2243" max="2243" width="26.5703125" style="10" customWidth="1"/>
    <col min="2244" max="2244" width="7.28515625" style="10" customWidth="1"/>
    <col min="2245" max="2245" width="20.140625" style="10" customWidth="1"/>
    <col min="2246" max="2246" width="21.42578125" style="10" customWidth="1"/>
    <col min="2247" max="2247" width="17.5703125" style="10" customWidth="1"/>
    <col min="2248" max="2249" width="15" style="10" customWidth="1"/>
    <col min="2250" max="2250" width="18.85546875" style="10" customWidth="1"/>
    <col min="2251" max="2251" width="15" style="10" customWidth="1"/>
    <col min="2252" max="2252" width="20.140625" style="10" customWidth="1"/>
    <col min="2253" max="2253" width="12.42578125" style="10" customWidth="1"/>
    <col min="2254" max="2254" width="15" style="10" customWidth="1"/>
    <col min="2255" max="2255" width="20.140625" style="10" customWidth="1"/>
    <col min="2256" max="2256" width="15" style="10" customWidth="1"/>
    <col min="2257" max="2257" width="17.5703125" style="10" customWidth="1"/>
    <col min="2258" max="2258" width="16.28515625" style="10" customWidth="1"/>
    <col min="2259" max="2261" width="22.7109375" style="10" customWidth="1"/>
    <col min="2262" max="2277" width="16.28515625" style="10" customWidth="1"/>
    <col min="2278" max="2278" width="24" style="10" customWidth="1"/>
    <col min="2279" max="2279" width="20.140625" style="10" customWidth="1"/>
    <col min="2280" max="2281" width="22.7109375" style="10" customWidth="1"/>
    <col min="2282" max="2283" width="16.28515625" style="10" customWidth="1"/>
    <col min="2284" max="2286" width="20.140625" style="10" customWidth="1"/>
    <col min="2287" max="2291" width="16.28515625" style="10" customWidth="1"/>
    <col min="2292" max="2293" width="21.42578125" style="10" customWidth="1"/>
    <col min="2294" max="2294" width="20.140625" style="10" customWidth="1"/>
    <col min="2295" max="2295" width="16.28515625" style="10" customWidth="1"/>
    <col min="2296" max="2296" width="21.42578125" style="10" customWidth="1"/>
    <col min="2297" max="2297" width="12.42578125" style="10" customWidth="1"/>
    <col min="2298" max="2298" width="20.140625" style="10" customWidth="1"/>
    <col min="2299" max="2299" width="29.140625" style="10" customWidth="1"/>
    <col min="2300" max="2301" width="12.42578125" style="10" customWidth="1"/>
    <col min="2302" max="2304" width="20.140625" style="10" customWidth="1"/>
    <col min="2305" max="2305" width="21.42578125" style="10" customWidth="1"/>
    <col min="2306" max="2306" width="24" style="10" customWidth="1"/>
    <col min="2307" max="2307" width="20.140625" style="10" customWidth="1"/>
    <col min="2308" max="2458" width="12.42578125" style="10" customWidth="1"/>
    <col min="2459" max="2459" width="21.42578125" style="10" customWidth="1"/>
    <col min="2460" max="2460" width="26.5703125" style="10" customWidth="1"/>
    <col min="2461" max="2462" width="21.42578125" style="10" customWidth="1"/>
    <col min="2463" max="2463" width="18.85546875" style="10" customWidth="1"/>
    <col min="2464" max="2465" width="13.7109375" style="10" customWidth="1"/>
    <col min="2466" max="2467" width="9.85546875" style="10" customWidth="1"/>
    <col min="2468" max="2468" width="12.42578125" style="10" customWidth="1"/>
    <col min="2469" max="2469" width="21.42578125" style="10" customWidth="1"/>
    <col min="2470" max="2470" width="15" style="10" customWidth="1"/>
    <col min="2471" max="2471" width="12.42578125" style="10" customWidth="1"/>
    <col min="2472" max="2472" width="13.7109375" style="10" customWidth="1"/>
    <col min="2473" max="2473" width="15" style="10" customWidth="1"/>
    <col min="2474" max="2474" width="16.28515625" style="10" customWidth="1"/>
    <col min="2475" max="2475" width="17.5703125" style="10" customWidth="1"/>
    <col min="2476" max="2477" width="16.28515625" style="10" customWidth="1"/>
    <col min="2478" max="2481" width="24" style="10" customWidth="1"/>
    <col min="2482" max="2482" width="11.140625" style="10" customWidth="1"/>
    <col min="2483" max="2483" width="18.85546875" style="10" customWidth="1"/>
    <col min="2484" max="2484" width="20.140625" style="10" customWidth="1"/>
    <col min="2485" max="2485" width="21.42578125" style="10" customWidth="1"/>
    <col min="2486" max="2486" width="16.28515625" style="10" customWidth="1"/>
    <col min="2487" max="2488" width="8.5703125" style="10" customWidth="1"/>
    <col min="2489" max="2489" width="16.28515625" style="10" customWidth="1"/>
    <col min="2490" max="2491" width="18.85546875" style="10" customWidth="1"/>
    <col min="2492" max="2492" width="11.140625" style="10" customWidth="1"/>
    <col min="2493" max="2493" width="12.42578125" style="10" customWidth="1"/>
    <col min="2494" max="2495" width="15" style="10" customWidth="1"/>
    <col min="2496" max="2496" width="12.42578125" style="10" customWidth="1"/>
    <col min="2497" max="2497" width="6" style="10" customWidth="1"/>
    <col min="2498" max="2498" width="20.140625" style="10" customWidth="1"/>
    <col min="2499" max="2499" width="26.5703125" style="10" customWidth="1"/>
    <col min="2500" max="2500" width="7.28515625" style="10" customWidth="1"/>
    <col min="2501" max="2501" width="20.140625" style="10" customWidth="1"/>
    <col min="2502" max="2502" width="21.42578125" style="10" customWidth="1"/>
    <col min="2503" max="2503" width="17.5703125" style="10" customWidth="1"/>
    <col min="2504" max="2505" width="15" style="10" customWidth="1"/>
    <col min="2506" max="2506" width="18.85546875" style="10" customWidth="1"/>
    <col min="2507" max="2507" width="15" style="10" customWidth="1"/>
    <col min="2508" max="2508" width="20.140625" style="10" customWidth="1"/>
    <col min="2509" max="2509" width="12.42578125" style="10" customWidth="1"/>
    <col min="2510" max="2510" width="15" style="10" customWidth="1"/>
    <col min="2511" max="2511" width="20.140625" style="10" customWidth="1"/>
    <col min="2512" max="2512" width="15" style="10" customWidth="1"/>
    <col min="2513" max="2513" width="17.5703125" style="10" customWidth="1"/>
    <col min="2514" max="2514" width="16.28515625" style="10" customWidth="1"/>
    <col min="2515" max="2517" width="22.7109375" style="10" customWidth="1"/>
    <col min="2518" max="2533" width="16.28515625" style="10" customWidth="1"/>
    <col min="2534" max="2534" width="24" style="10" customWidth="1"/>
    <col min="2535" max="2535" width="20.140625" style="10" customWidth="1"/>
    <col min="2536" max="2537" width="22.7109375" style="10" customWidth="1"/>
    <col min="2538" max="2539" width="16.28515625" style="10" customWidth="1"/>
    <col min="2540" max="2542" width="20.140625" style="10" customWidth="1"/>
    <col min="2543" max="2547" width="16.28515625" style="10" customWidth="1"/>
    <col min="2548" max="2549" width="21.42578125" style="10" customWidth="1"/>
    <col min="2550" max="2550" width="20.140625" style="10" customWidth="1"/>
    <col min="2551" max="2551" width="16.28515625" style="10" customWidth="1"/>
    <col min="2552" max="2552" width="21.42578125" style="10" customWidth="1"/>
    <col min="2553" max="2553" width="12.42578125" style="10" customWidth="1"/>
    <col min="2554" max="2554" width="20.140625" style="10" customWidth="1"/>
    <col min="2555" max="2555" width="29.140625" style="10" customWidth="1"/>
    <col min="2556" max="2557" width="12.42578125" style="10" customWidth="1"/>
    <col min="2558" max="2560" width="20.140625" style="10" customWidth="1"/>
    <col min="2561" max="2561" width="21.42578125" style="10" customWidth="1"/>
    <col min="2562" max="2562" width="24" style="10" customWidth="1"/>
    <col min="2563" max="2563" width="20.140625" style="10" customWidth="1"/>
    <col min="2564" max="2714" width="12.42578125" style="10" customWidth="1"/>
    <col min="2715" max="2715" width="21.42578125" style="10" customWidth="1"/>
    <col min="2716" max="2716" width="26.5703125" style="10" customWidth="1"/>
    <col min="2717" max="2718" width="21.42578125" style="10" customWidth="1"/>
    <col min="2719" max="2719" width="18.85546875" style="10" customWidth="1"/>
    <col min="2720" max="2721" width="13.7109375" style="10" customWidth="1"/>
    <col min="2722" max="2723" width="9.85546875" style="10" customWidth="1"/>
    <col min="2724" max="2724" width="12.42578125" style="10" customWidth="1"/>
    <col min="2725" max="2725" width="21.42578125" style="10" customWidth="1"/>
    <col min="2726" max="2726" width="15" style="10" customWidth="1"/>
    <col min="2727" max="2727" width="12.42578125" style="10" customWidth="1"/>
    <col min="2728" max="2728" width="13.7109375" style="10" customWidth="1"/>
    <col min="2729" max="2729" width="15" style="10" customWidth="1"/>
    <col min="2730" max="2730" width="16.28515625" style="10" customWidth="1"/>
    <col min="2731" max="2731" width="17.5703125" style="10" customWidth="1"/>
    <col min="2732" max="2733" width="16.28515625" style="10" customWidth="1"/>
    <col min="2734" max="2737" width="24" style="10" customWidth="1"/>
    <col min="2738" max="2738" width="11.140625" style="10" customWidth="1"/>
    <col min="2739" max="2739" width="18.85546875" style="10" customWidth="1"/>
    <col min="2740" max="2740" width="20.140625" style="10" customWidth="1"/>
    <col min="2741" max="2741" width="21.42578125" style="10" customWidth="1"/>
    <col min="2742" max="2742" width="16.28515625" style="10" customWidth="1"/>
    <col min="2743" max="2744" width="8.5703125" style="10" customWidth="1"/>
    <col min="2745" max="2745" width="16.28515625" style="10" customWidth="1"/>
    <col min="2746" max="2747" width="18.85546875" style="10" customWidth="1"/>
    <col min="2748" max="2748" width="11.140625" style="10" customWidth="1"/>
    <col min="2749" max="2749" width="12.42578125" style="10" customWidth="1"/>
    <col min="2750" max="2751" width="15" style="10" customWidth="1"/>
    <col min="2752" max="2752" width="12.42578125" style="10" customWidth="1"/>
    <col min="2753" max="2753" width="6" style="10" customWidth="1"/>
    <col min="2754" max="2754" width="20.140625" style="10" customWidth="1"/>
    <col min="2755" max="2755" width="26.5703125" style="10" customWidth="1"/>
    <col min="2756" max="2756" width="7.28515625" style="10" customWidth="1"/>
    <col min="2757" max="2757" width="20.140625" style="10" customWidth="1"/>
    <col min="2758" max="2758" width="21.42578125" style="10" customWidth="1"/>
    <col min="2759" max="2759" width="17.5703125" style="10" customWidth="1"/>
    <col min="2760" max="2761" width="15" style="10" customWidth="1"/>
    <col min="2762" max="2762" width="18.85546875" style="10" customWidth="1"/>
    <col min="2763" max="2763" width="15" style="10" customWidth="1"/>
    <col min="2764" max="2764" width="20.140625" style="10" customWidth="1"/>
    <col min="2765" max="2765" width="12.42578125" style="10" customWidth="1"/>
    <col min="2766" max="2766" width="15" style="10" customWidth="1"/>
    <col min="2767" max="2767" width="20.140625" style="10" customWidth="1"/>
    <col min="2768" max="2768" width="15" style="10" customWidth="1"/>
    <col min="2769" max="2769" width="17.5703125" style="10" customWidth="1"/>
    <col min="2770" max="2770" width="16.28515625" style="10" customWidth="1"/>
    <col min="2771" max="2773" width="22.7109375" style="10" customWidth="1"/>
    <col min="2774" max="2789" width="16.28515625" style="10" customWidth="1"/>
    <col min="2790" max="2790" width="24" style="10" customWidth="1"/>
    <col min="2791" max="2791" width="20.140625" style="10" customWidth="1"/>
    <col min="2792" max="2793" width="22.7109375" style="10" customWidth="1"/>
    <col min="2794" max="2795" width="16.28515625" style="10" customWidth="1"/>
    <col min="2796" max="2798" width="20.140625" style="10" customWidth="1"/>
    <col min="2799" max="2803" width="16.28515625" style="10" customWidth="1"/>
    <col min="2804" max="2805" width="21.42578125" style="10" customWidth="1"/>
    <col min="2806" max="2806" width="20.140625" style="10" customWidth="1"/>
    <col min="2807" max="2807" width="16.28515625" style="10" customWidth="1"/>
    <col min="2808" max="2808" width="21.42578125" style="10" customWidth="1"/>
    <col min="2809" max="2809" width="12.42578125" style="10" customWidth="1"/>
    <col min="2810" max="2810" width="20.140625" style="10" customWidth="1"/>
    <col min="2811" max="2811" width="29.140625" style="10" customWidth="1"/>
    <col min="2812" max="2813" width="12.42578125" style="10" customWidth="1"/>
    <col min="2814" max="2816" width="20.140625" style="10" customWidth="1"/>
    <col min="2817" max="2817" width="21.42578125" style="10" customWidth="1"/>
    <col min="2818" max="2818" width="24" style="10" customWidth="1"/>
    <col min="2819" max="2819" width="20.140625" style="10" customWidth="1"/>
    <col min="2820" max="2970" width="12.42578125" style="10" customWidth="1"/>
    <col min="2971" max="2971" width="21.42578125" style="10" customWidth="1"/>
    <col min="2972" max="2972" width="26.5703125" style="10" customWidth="1"/>
    <col min="2973" max="2974" width="21.42578125" style="10" customWidth="1"/>
    <col min="2975" max="2975" width="18.85546875" style="10" customWidth="1"/>
    <col min="2976" max="2977" width="13.7109375" style="10" customWidth="1"/>
    <col min="2978" max="2979" width="9.85546875" style="10" customWidth="1"/>
    <col min="2980" max="2980" width="12.42578125" style="10" customWidth="1"/>
    <col min="2981" max="2981" width="21.42578125" style="10" customWidth="1"/>
    <col min="2982" max="2982" width="15" style="10" customWidth="1"/>
    <col min="2983" max="2983" width="12.42578125" style="10" customWidth="1"/>
    <col min="2984" max="2984" width="13.7109375" style="10" customWidth="1"/>
    <col min="2985" max="2985" width="15" style="10" customWidth="1"/>
    <col min="2986" max="2986" width="16.28515625" style="10" customWidth="1"/>
    <col min="2987" max="2987" width="17.5703125" style="10" customWidth="1"/>
    <col min="2988" max="2989" width="16.28515625" style="10" customWidth="1"/>
    <col min="2990" max="2993" width="24" style="10" customWidth="1"/>
    <col min="2994" max="2994" width="11.140625" style="10" customWidth="1"/>
    <col min="2995" max="2995" width="18.85546875" style="10" customWidth="1"/>
    <col min="2996" max="2996" width="20.140625" style="10" customWidth="1"/>
    <col min="2997" max="2997" width="21.42578125" style="10" customWidth="1"/>
    <col min="2998" max="2998" width="16.28515625" style="10" customWidth="1"/>
    <col min="2999" max="3000" width="8.5703125" style="10" customWidth="1"/>
    <col min="3001" max="3001" width="16.28515625" style="10" customWidth="1"/>
    <col min="3002" max="3003" width="18.85546875" style="10" customWidth="1"/>
    <col min="3004" max="3004" width="11.140625" style="10" customWidth="1"/>
    <col min="3005" max="3005" width="12.42578125" style="10" customWidth="1"/>
    <col min="3006" max="3007" width="15" style="10" customWidth="1"/>
    <col min="3008" max="3008" width="12.42578125" style="10" customWidth="1"/>
    <col min="3009" max="3009" width="6" style="10" customWidth="1"/>
    <col min="3010" max="3010" width="20.140625" style="10" customWidth="1"/>
    <col min="3011" max="3011" width="26.5703125" style="10" customWidth="1"/>
    <col min="3012" max="3012" width="7.28515625" style="10" customWidth="1"/>
    <col min="3013" max="3013" width="20.140625" style="10" customWidth="1"/>
    <col min="3014" max="3014" width="21.42578125" style="10" customWidth="1"/>
    <col min="3015" max="3015" width="17.5703125" style="10" customWidth="1"/>
    <col min="3016" max="3017" width="15" style="10" customWidth="1"/>
    <col min="3018" max="3018" width="18.85546875" style="10" customWidth="1"/>
    <col min="3019" max="3019" width="15" style="10" customWidth="1"/>
    <col min="3020" max="3020" width="20.140625" style="10" customWidth="1"/>
    <col min="3021" max="3021" width="12.42578125" style="10" customWidth="1"/>
    <col min="3022" max="3022" width="15" style="10" customWidth="1"/>
    <col min="3023" max="3023" width="20.140625" style="10" customWidth="1"/>
    <col min="3024" max="3024" width="15" style="10" customWidth="1"/>
    <col min="3025" max="3025" width="17.5703125" style="10" customWidth="1"/>
    <col min="3026" max="3026" width="16.28515625" style="10" customWidth="1"/>
    <col min="3027" max="3029" width="22.7109375" style="10" customWidth="1"/>
    <col min="3030" max="3045" width="16.28515625" style="10" customWidth="1"/>
    <col min="3046" max="3046" width="24" style="10" customWidth="1"/>
    <col min="3047" max="3047" width="20.140625" style="10" customWidth="1"/>
    <col min="3048" max="3049" width="22.7109375" style="10" customWidth="1"/>
    <col min="3050" max="3051" width="16.28515625" style="10" customWidth="1"/>
    <col min="3052" max="3054" width="20.140625" style="10" customWidth="1"/>
    <col min="3055" max="3059" width="16.28515625" style="10" customWidth="1"/>
    <col min="3060" max="3061" width="21.42578125" style="10" customWidth="1"/>
    <col min="3062" max="3062" width="20.140625" style="10" customWidth="1"/>
    <col min="3063" max="3063" width="16.28515625" style="10" customWidth="1"/>
    <col min="3064" max="3064" width="21.42578125" style="10" customWidth="1"/>
    <col min="3065" max="3065" width="12.42578125" style="10" customWidth="1"/>
    <col min="3066" max="3066" width="20.140625" style="10" customWidth="1"/>
    <col min="3067" max="3067" width="29.140625" style="10" customWidth="1"/>
    <col min="3068" max="3069" width="12.42578125" style="10" customWidth="1"/>
    <col min="3070" max="3072" width="20.140625" style="10" customWidth="1"/>
    <col min="3073" max="3073" width="21.42578125" style="10" customWidth="1"/>
    <col min="3074" max="3074" width="24" style="10" customWidth="1"/>
    <col min="3075" max="3075" width="20.140625" style="10" customWidth="1"/>
    <col min="3076" max="3226" width="12.42578125" style="10" customWidth="1"/>
    <col min="3227" max="3227" width="21.42578125" style="10" customWidth="1"/>
    <col min="3228" max="3228" width="26.5703125" style="10" customWidth="1"/>
    <col min="3229" max="3230" width="21.42578125" style="10" customWidth="1"/>
    <col min="3231" max="3231" width="18.85546875" style="10" customWidth="1"/>
    <col min="3232" max="3233" width="13.7109375" style="10" customWidth="1"/>
    <col min="3234" max="3235" width="9.85546875" style="10" customWidth="1"/>
    <col min="3236" max="3236" width="12.42578125" style="10" customWidth="1"/>
    <col min="3237" max="3237" width="21.42578125" style="10" customWidth="1"/>
    <col min="3238" max="3238" width="15" style="10" customWidth="1"/>
    <col min="3239" max="3239" width="12.42578125" style="10" customWidth="1"/>
    <col min="3240" max="3240" width="13.7109375" style="10" customWidth="1"/>
    <col min="3241" max="3241" width="15" style="10" customWidth="1"/>
    <col min="3242" max="3242" width="16.28515625" style="10" customWidth="1"/>
    <col min="3243" max="3243" width="17.5703125" style="10" customWidth="1"/>
    <col min="3244" max="3245" width="16.28515625" style="10" customWidth="1"/>
    <col min="3246" max="3249" width="24" style="10" customWidth="1"/>
    <col min="3250" max="3250" width="11.140625" style="10" customWidth="1"/>
    <col min="3251" max="3251" width="18.85546875" style="10" customWidth="1"/>
    <col min="3252" max="3252" width="20.140625" style="10" customWidth="1"/>
    <col min="3253" max="3253" width="21.42578125" style="10" customWidth="1"/>
    <col min="3254" max="3254" width="16.28515625" style="10" customWidth="1"/>
    <col min="3255" max="3256" width="8.5703125" style="10" customWidth="1"/>
    <col min="3257" max="3257" width="16.28515625" style="10" customWidth="1"/>
    <col min="3258" max="3259" width="18.85546875" style="10" customWidth="1"/>
    <col min="3260" max="3260" width="11.140625" style="10" customWidth="1"/>
    <col min="3261" max="3261" width="12.42578125" style="10" customWidth="1"/>
    <col min="3262" max="3263" width="15" style="10" customWidth="1"/>
    <col min="3264" max="3264" width="12.42578125" style="10" customWidth="1"/>
    <col min="3265" max="3265" width="6" style="10" customWidth="1"/>
    <col min="3266" max="3266" width="20.140625" style="10" customWidth="1"/>
    <col min="3267" max="3267" width="26.5703125" style="10" customWidth="1"/>
    <col min="3268" max="3268" width="7.28515625" style="10" customWidth="1"/>
    <col min="3269" max="3269" width="20.140625" style="10" customWidth="1"/>
    <col min="3270" max="3270" width="21.42578125" style="10" customWidth="1"/>
    <col min="3271" max="3271" width="17.5703125" style="10" customWidth="1"/>
    <col min="3272" max="3273" width="15" style="10" customWidth="1"/>
    <col min="3274" max="3274" width="18.85546875" style="10" customWidth="1"/>
    <col min="3275" max="3275" width="15" style="10" customWidth="1"/>
    <col min="3276" max="3276" width="20.140625" style="10" customWidth="1"/>
    <col min="3277" max="3277" width="12.42578125" style="10" customWidth="1"/>
    <col min="3278" max="3278" width="15" style="10" customWidth="1"/>
    <col min="3279" max="3279" width="20.140625" style="10" customWidth="1"/>
    <col min="3280" max="3280" width="15" style="10" customWidth="1"/>
    <col min="3281" max="3281" width="17.5703125" style="10" customWidth="1"/>
    <col min="3282" max="3282" width="16.28515625" style="10" customWidth="1"/>
    <col min="3283" max="3285" width="22.7109375" style="10" customWidth="1"/>
    <col min="3286" max="3301" width="16.28515625" style="10" customWidth="1"/>
    <col min="3302" max="3302" width="24" style="10" customWidth="1"/>
    <col min="3303" max="3303" width="20.140625" style="10" customWidth="1"/>
    <col min="3304" max="3305" width="22.7109375" style="10" customWidth="1"/>
    <col min="3306" max="3307" width="16.28515625" style="10" customWidth="1"/>
    <col min="3308" max="3310" width="20.140625" style="10" customWidth="1"/>
    <col min="3311" max="3315" width="16.28515625" style="10" customWidth="1"/>
    <col min="3316" max="3317" width="21.42578125" style="10" customWidth="1"/>
    <col min="3318" max="3318" width="20.140625" style="10" customWidth="1"/>
    <col min="3319" max="3319" width="16.28515625" style="10" customWidth="1"/>
    <col min="3320" max="3320" width="21.42578125" style="10" customWidth="1"/>
    <col min="3321" max="3321" width="12.42578125" style="10" customWidth="1"/>
    <col min="3322" max="3322" width="20.140625" style="10" customWidth="1"/>
    <col min="3323" max="3323" width="29.140625" style="10" customWidth="1"/>
    <col min="3324" max="3325" width="12.42578125" style="10" customWidth="1"/>
    <col min="3326" max="3328" width="20.140625" style="10" customWidth="1"/>
    <col min="3329" max="3329" width="21.42578125" style="10" customWidth="1"/>
    <col min="3330" max="3330" width="24" style="10" customWidth="1"/>
    <col min="3331" max="3331" width="20.140625" style="10" customWidth="1"/>
    <col min="3332" max="3482" width="12.42578125" style="10" customWidth="1"/>
    <col min="3483" max="3483" width="21.42578125" style="10" customWidth="1"/>
    <col min="3484" max="3484" width="26.5703125" style="10" customWidth="1"/>
    <col min="3485" max="3486" width="21.42578125" style="10" customWidth="1"/>
    <col min="3487" max="3487" width="18.85546875" style="10" customWidth="1"/>
    <col min="3488" max="3489" width="13.7109375" style="10" customWidth="1"/>
    <col min="3490" max="3491" width="9.85546875" style="10" customWidth="1"/>
    <col min="3492" max="3492" width="12.42578125" style="10" customWidth="1"/>
    <col min="3493" max="3493" width="21.42578125" style="10" customWidth="1"/>
    <col min="3494" max="3494" width="15" style="10" customWidth="1"/>
    <col min="3495" max="3495" width="12.42578125" style="10" customWidth="1"/>
    <col min="3496" max="3496" width="13.7109375" style="10" customWidth="1"/>
    <col min="3497" max="3497" width="15" style="10" customWidth="1"/>
    <col min="3498" max="3498" width="16.28515625" style="10" customWidth="1"/>
    <col min="3499" max="3499" width="17.5703125" style="10" customWidth="1"/>
    <col min="3500" max="3501" width="16.28515625" style="10" customWidth="1"/>
    <col min="3502" max="3505" width="24" style="10" customWidth="1"/>
    <col min="3506" max="3506" width="11.140625" style="10" customWidth="1"/>
    <col min="3507" max="3507" width="18.85546875" style="10" customWidth="1"/>
    <col min="3508" max="3508" width="20.140625" style="10" customWidth="1"/>
    <col min="3509" max="3509" width="21.42578125" style="10" customWidth="1"/>
    <col min="3510" max="3510" width="16.28515625" style="10" customWidth="1"/>
    <col min="3511" max="3512" width="8.5703125" style="10" customWidth="1"/>
    <col min="3513" max="3513" width="16.28515625" style="10" customWidth="1"/>
    <col min="3514" max="3515" width="18.85546875" style="10" customWidth="1"/>
    <col min="3516" max="3516" width="11.140625" style="10" customWidth="1"/>
    <col min="3517" max="3517" width="12.42578125" style="10" customWidth="1"/>
    <col min="3518" max="3519" width="15" style="10" customWidth="1"/>
    <col min="3520" max="3520" width="12.42578125" style="10" customWidth="1"/>
    <col min="3521" max="3521" width="6" style="10" customWidth="1"/>
    <col min="3522" max="3522" width="20.140625" style="10" customWidth="1"/>
    <col min="3523" max="3523" width="26.5703125" style="10" customWidth="1"/>
    <col min="3524" max="3524" width="7.28515625" style="10" customWidth="1"/>
    <col min="3525" max="3525" width="20.140625" style="10" customWidth="1"/>
    <col min="3526" max="3526" width="21.42578125" style="10" customWidth="1"/>
    <col min="3527" max="3527" width="17.5703125" style="10" customWidth="1"/>
    <col min="3528" max="3529" width="15" style="10" customWidth="1"/>
    <col min="3530" max="3530" width="18.85546875" style="10" customWidth="1"/>
    <col min="3531" max="3531" width="15" style="10" customWidth="1"/>
    <col min="3532" max="3532" width="20.140625" style="10" customWidth="1"/>
    <col min="3533" max="3533" width="12.42578125" style="10" customWidth="1"/>
    <col min="3534" max="3534" width="15" style="10" customWidth="1"/>
    <col min="3535" max="3535" width="20.140625" style="10" customWidth="1"/>
    <col min="3536" max="3536" width="15" style="10" customWidth="1"/>
    <col min="3537" max="3537" width="17.5703125" style="10" customWidth="1"/>
    <col min="3538" max="3538" width="16.28515625" style="10" customWidth="1"/>
    <col min="3539" max="3541" width="22.7109375" style="10" customWidth="1"/>
    <col min="3542" max="3557" width="16.28515625" style="10" customWidth="1"/>
    <col min="3558" max="3558" width="24" style="10" customWidth="1"/>
    <col min="3559" max="3559" width="20.140625" style="10" customWidth="1"/>
    <col min="3560" max="3561" width="22.7109375" style="10" customWidth="1"/>
    <col min="3562" max="3563" width="16.28515625" style="10" customWidth="1"/>
    <col min="3564" max="3566" width="20.140625" style="10" customWidth="1"/>
    <col min="3567" max="3571" width="16.28515625" style="10" customWidth="1"/>
    <col min="3572" max="3573" width="21.42578125" style="10" customWidth="1"/>
    <col min="3574" max="3574" width="20.140625" style="10" customWidth="1"/>
    <col min="3575" max="3575" width="16.28515625" style="10" customWidth="1"/>
    <col min="3576" max="3576" width="21.42578125" style="10" customWidth="1"/>
    <col min="3577" max="3577" width="12.42578125" style="10" customWidth="1"/>
    <col min="3578" max="3578" width="20.140625" style="10" customWidth="1"/>
    <col min="3579" max="3579" width="29.140625" style="10" customWidth="1"/>
    <col min="3580" max="3581" width="12.42578125" style="10" customWidth="1"/>
    <col min="3582" max="3584" width="20.140625" style="10" customWidth="1"/>
    <col min="3585" max="3585" width="21.42578125" style="10" customWidth="1"/>
    <col min="3586" max="3586" width="24" style="10" customWidth="1"/>
    <col min="3587" max="3587" width="20.140625" style="10" customWidth="1"/>
    <col min="3588" max="3738" width="12.42578125" style="10" customWidth="1"/>
    <col min="3739" max="3739" width="21.42578125" style="10" customWidth="1"/>
    <col min="3740" max="3740" width="26.5703125" style="10" customWidth="1"/>
    <col min="3741" max="3742" width="21.42578125" style="10" customWidth="1"/>
    <col min="3743" max="3743" width="18.85546875" style="10" customWidth="1"/>
    <col min="3744" max="3745" width="13.7109375" style="10" customWidth="1"/>
    <col min="3746" max="3747" width="9.85546875" style="10" customWidth="1"/>
    <col min="3748" max="3748" width="12.42578125" style="10" customWidth="1"/>
    <col min="3749" max="3749" width="21.42578125" style="10" customWidth="1"/>
    <col min="3750" max="3750" width="15" style="10" customWidth="1"/>
    <col min="3751" max="3751" width="12.42578125" style="10" customWidth="1"/>
    <col min="3752" max="3752" width="13.7109375" style="10" customWidth="1"/>
    <col min="3753" max="3753" width="15" style="10" customWidth="1"/>
    <col min="3754" max="3754" width="16.28515625" style="10" customWidth="1"/>
    <col min="3755" max="3755" width="17.5703125" style="10" customWidth="1"/>
    <col min="3756" max="3757" width="16.28515625" style="10" customWidth="1"/>
    <col min="3758" max="3761" width="24" style="10" customWidth="1"/>
    <col min="3762" max="3762" width="11.140625" style="10" customWidth="1"/>
    <col min="3763" max="3763" width="18.85546875" style="10" customWidth="1"/>
    <col min="3764" max="3764" width="20.140625" style="10" customWidth="1"/>
    <col min="3765" max="3765" width="21.42578125" style="10" customWidth="1"/>
    <col min="3766" max="3766" width="16.28515625" style="10" customWidth="1"/>
    <col min="3767" max="3768" width="8.5703125" style="10" customWidth="1"/>
    <col min="3769" max="3769" width="16.28515625" style="10" customWidth="1"/>
    <col min="3770" max="3771" width="18.85546875" style="10" customWidth="1"/>
    <col min="3772" max="3772" width="11.140625" style="10" customWidth="1"/>
    <col min="3773" max="3773" width="12.42578125" style="10" customWidth="1"/>
    <col min="3774" max="3775" width="15" style="10" customWidth="1"/>
    <col min="3776" max="3776" width="12.42578125" style="10" customWidth="1"/>
    <col min="3777" max="3777" width="6" style="10" customWidth="1"/>
    <col min="3778" max="3778" width="20.140625" style="10" customWidth="1"/>
    <col min="3779" max="3779" width="26.5703125" style="10" customWidth="1"/>
    <col min="3780" max="3780" width="7.28515625" style="10" customWidth="1"/>
    <col min="3781" max="3781" width="20.140625" style="10" customWidth="1"/>
    <col min="3782" max="3782" width="21.42578125" style="10" customWidth="1"/>
    <col min="3783" max="3783" width="17.5703125" style="10" customWidth="1"/>
    <col min="3784" max="3785" width="15" style="10" customWidth="1"/>
    <col min="3786" max="3786" width="18.85546875" style="10" customWidth="1"/>
    <col min="3787" max="3787" width="15" style="10" customWidth="1"/>
    <col min="3788" max="3788" width="20.140625" style="10" customWidth="1"/>
    <col min="3789" max="3789" width="12.42578125" style="10" customWidth="1"/>
    <col min="3790" max="3790" width="15" style="10" customWidth="1"/>
    <col min="3791" max="3791" width="20.140625" style="10" customWidth="1"/>
    <col min="3792" max="3792" width="15" style="10" customWidth="1"/>
    <col min="3793" max="3793" width="17.5703125" style="10" customWidth="1"/>
    <col min="3794" max="3794" width="16.28515625" style="10" customWidth="1"/>
    <col min="3795" max="3797" width="22.7109375" style="10" customWidth="1"/>
    <col min="3798" max="3813" width="16.28515625" style="10" customWidth="1"/>
    <col min="3814" max="3814" width="24" style="10" customWidth="1"/>
    <col min="3815" max="3815" width="20.140625" style="10" customWidth="1"/>
    <col min="3816" max="3817" width="22.7109375" style="10" customWidth="1"/>
    <col min="3818" max="3819" width="16.28515625" style="10" customWidth="1"/>
    <col min="3820" max="3822" width="20.140625" style="10" customWidth="1"/>
    <col min="3823" max="3827" width="16.28515625" style="10" customWidth="1"/>
    <col min="3828" max="3829" width="21.42578125" style="10" customWidth="1"/>
    <col min="3830" max="3830" width="20.140625" style="10" customWidth="1"/>
    <col min="3831" max="3831" width="16.28515625" style="10" customWidth="1"/>
    <col min="3832" max="3832" width="21.42578125" style="10" customWidth="1"/>
    <col min="3833" max="3833" width="12.42578125" style="10" customWidth="1"/>
    <col min="3834" max="3834" width="20.140625" style="10" customWidth="1"/>
    <col min="3835" max="3835" width="29.140625" style="10" customWidth="1"/>
    <col min="3836" max="3837" width="12.42578125" style="10" customWidth="1"/>
    <col min="3838" max="3840" width="20.140625" style="10" customWidth="1"/>
    <col min="3841" max="3841" width="21.42578125" style="10" customWidth="1"/>
    <col min="3842" max="3842" width="24" style="10" customWidth="1"/>
    <col min="3843" max="3843" width="20.140625" style="10" customWidth="1"/>
    <col min="3844" max="3994" width="12.42578125" style="10" customWidth="1"/>
    <col min="3995" max="3995" width="21.42578125" style="10" customWidth="1"/>
    <col min="3996" max="3996" width="26.5703125" style="10" customWidth="1"/>
    <col min="3997" max="3998" width="21.42578125" style="10" customWidth="1"/>
    <col min="3999" max="3999" width="18.85546875" style="10" customWidth="1"/>
    <col min="4000" max="4001" width="13.7109375" style="10" customWidth="1"/>
    <col min="4002" max="4003" width="9.85546875" style="10" customWidth="1"/>
    <col min="4004" max="4004" width="12.42578125" style="10" customWidth="1"/>
    <col min="4005" max="4005" width="21.42578125" style="10" customWidth="1"/>
    <col min="4006" max="4006" width="15" style="10" customWidth="1"/>
    <col min="4007" max="4007" width="12.42578125" style="10" customWidth="1"/>
    <col min="4008" max="4008" width="13.7109375" style="10" customWidth="1"/>
    <col min="4009" max="4009" width="15" style="10" customWidth="1"/>
    <col min="4010" max="4010" width="16.28515625" style="10" customWidth="1"/>
    <col min="4011" max="4011" width="17.5703125" style="10" customWidth="1"/>
    <col min="4012" max="4013" width="16.28515625" style="10" customWidth="1"/>
    <col min="4014" max="4017" width="24" style="10" customWidth="1"/>
    <col min="4018" max="4018" width="11.140625" style="10" customWidth="1"/>
    <col min="4019" max="4019" width="18.85546875" style="10" customWidth="1"/>
    <col min="4020" max="4020" width="20.140625" style="10" customWidth="1"/>
    <col min="4021" max="4021" width="21.42578125" style="10" customWidth="1"/>
    <col min="4022" max="4022" width="16.28515625" style="10" customWidth="1"/>
    <col min="4023" max="4024" width="8.5703125" style="10" customWidth="1"/>
    <col min="4025" max="4025" width="16.28515625" style="10" customWidth="1"/>
    <col min="4026" max="4027" width="18.85546875" style="10" customWidth="1"/>
    <col min="4028" max="4028" width="11.140625" style="10" customWidth="1"/>
    <col min="4029" max="4029" width="12.42578125" style="10" customWidth="1"/>
    <col min="4030" max="4031" width="15" style="10" customWidth="1"/>
    <col min="4032" max="4032" width="12.42578125" style="10" customWidth="1"/>
    <col min="4033" max="4033" width="6" style="10" customWidth="1"/>
    <col min="4034" max="4034" width="20.140625" style="10" customWidth="1"/>
    <col min="4035" max="4035" width="26.5703125" style="10" customWidth="1"/>
    <col min="4036" max="4036" width="7.28515625" style="10" customWidth="1"/>
    <col min="4037" max="4037" width="20.140625" style="10" customWidth="1"/>
    <col min="4038" max="4038" width="21.42578125" style="10" customWidth="1"/>
    <col min="4039" max="4039" width="17.5703125" style="10" customWidth="1"/>
    <col min="4040" max="4041" width="15" style="10" customWidth="1"/>
    <col min="4042" max="4042" width="18.85546875" style="10" customWidth="1"/>
    <col min="4043" max="4043" width="15" style="10" customWidth="1"/>
    <col min="4044" max="4044" width="20.140625" style="10" customWidth="1"/>
    <col min="4045" max="4045" width="12.42578125" style="10" customWidth="1"/>
    <col min="4046" max="4046" width="15" style="10" customWidth="1"/>
    <col min="4047" max="4047" width="20.140625" style="10" customWidth="1"/>
    <col min="4048" max="4048" width="15" style="10" customWidth="1"/>
    <col min="4049" max="4049" width="17.5703125" style="10" customWidth="1"/>
    <col min="4050" max="4050" width="16.28515625" style="10" customWidth="1"/>
    <col min="4051" max="4053" width="22.7109375" style="10" customWidth="1"/>
    <col min="4054" max="4069" width="16.28515625" style="10" customWidth="1"/>
    <col min="4070" max="4070" width="24" style="10" customWidth="1"/>
    <col min="4071" max="4071" width="20.140625" style="10" customWidth="1"/>
    <col min="4072" max="4073" width="22.7109375" style="10" customWidth="1"/>
    <col min="4074" max="4075" width="16.28515625" style="10" customWidth="1"/>
    <col min="4076" max="4078" width="20.140625" style="10" customWidth="1"/>
    <col min="4079" max="4083" width="16.28515625" style="10" customWidth="1"/>
    <col min="4084" max="4085" width="21.42578125" style="10" customWidth="1"/>
    <col min="4086" max="4086" width="20.140625" style="10" customWidth="1"/>
    <col min="4087" max="4087" width="16.28515625" style="10" customWidth="1"/>
    <col min="4088" max="4088" width="21.42578125" style="10" customWidth="1"/>
    <col min="4089" max="4089" width="12.42578125" style="10" customWidth="1"/>
    <col min="4090" max="4090" width="20.140625" style="10" customWidth="1"/>
    <col min="4091" max="4091" width="29.140625" style="10" customWidth="1"/>
    <col min="4092" max="4093" width="12.42578125" style="10" customWidth="1"/>
    <col min="4094" max="4096" width="20.140625" style="10" customWidth="1"/>
    <col min="4097" max="4097" width="21.42578125" style="10" customWidth="1"/>
    <col min="4098" max="4098" width="24" style="10" customWidth="1"/>
    <col min="4099" max="4099" width="20.140625" style="10" customWidth="1"/>
    <col min="4100" max="4250" width="12.42578125" style="10" customWidth="1"/>
    <col min="4251" max="4251" width="21.42578125" style="10" customWidth="1"/>
    <col min="4252" max="4252" width="26.5703125" style="10" customWidth="1"/>
    <col min="4253" max="4254" width="21.42578125" style="10" customWidth="1"/>
    <col min="4255" max="4255" width="18.85546875" style="10" customWidth="1"/>
    <col min="4256" max="4257" width="13.7109375" style="10" customWidth="1"/>
    <col min="4258" max="4259" width="9.85546875" style="10" customWidth="1"/>
    <col min="4260" max="4260" width="12.42578125" style="10" customWidth="1"/>
    <col min="4261" max="4261" width="21.42578125" style="10" customWidth="1"/>
    <col min="4262" max="4262" width="15" style="10" customWidth="1"/>
    <col min="4263" max="4263" width="12.42578125" style="10" customWidth="1"/>
    <col min="4264" max="4264" width="13.7109375" style="10" customWidth="1"/>
    <col min="4265" max="4265" width="15" style="10" customWidth="1"/>
    <col min="4266" max="4266" width="16.28515625" style="10" customWidth="1"/>
    <col min="4267" max="4267" width="17.5703125" style="10" customWidth="1"/>
    <col min="4268" max="4269" width="16.28515625" style="10" customWidth="1"/>
    <col min="4270" max="4273" width="24" style="10" customWidth="1"/>
    <col min="4274" max="4274" width="11.140625" style="10" customWidth="1"/>
    <col min="4275" max="4275" width="18.85546875" style="10" customWidth="1"/>
    <col min="4276" max="4276" width="20.140625" style="10" customWidth="1"/>
    <col min="4277" max="4277" width="21.42578125" style="10" customWidth="1"/>
    <col min="4278" max="4278" width="16.28515625" style="10" customWidth="1"/>
    <col min="4279" max="4280" width="8.5703125" style="10" customWidth="1"/>
    <col min="4281" max="4281" width="16.28515625" style="10" customWidth="1"/>
    <col min="4282" max="4283" width="18.85546875" style="10" customWidth="1"/>
    <col min="4284" max="4284" width="11.140625" style="10" customWidth="1"/>
    <col min="4285" max="4285" width="12.42578125" style="10" customWidth="1"/>
    <col min="4286" max="4287" width="15" style="10" customWidth="1"/>
    <col min="4288" max="4288" width="12.42578125" style="10" customWidth="1"/>
    <col min="4289" max="4289" width="6" style="10" customWidth="1"/>
    <col min="4290" max="4290" width="20.140625" style="10" customWidth="1"/>
    <col min="4291" max="4291" width="26.5703125" style="10" customWidth="1"/>
    <col min="4292" max="4292" width="7.28515625" style="10" customWidth="1"/>
    <col min="4293" max="4293" width="20.140625" style="10" customWidth="1"/>
    <col min="4294" max="4294" width="21.42578125" style="10" customWidth="1"/>
    <col min="4295" max="4295" width="17.5703125" style="10" customWidth="1"/>
    <col min="4296" max="4297" width="15" style="10" customWidth="1"/>
    <col min="4298" max="4298" width="18.85546875" style="10" customWidth="1"/>
    <col min="4299" max="4299" width="15" style="10" customWidth="1"/>
    <col min="4300" max="4300" width="20.140625" style="10" customWidth="1"/>
    <col min="4301" max="4301" width="12.42578125" style="10" customWidth="1"/>
    <col min="4302" max="4302" width="15" style="10" customWidth="1"/>
    <col min="4303" max="4303" width="20.140625" style="10" customWidth="1"/>
    <col min="4304" max="4304" width="15" style="10" customWidth="1"/>
    <col min="4305" max="4305" width="17.5703125" style="10" customWidth="1"/>
    <col min="4306" max="4306" width="16.28515625" style="10" customWidth="1"/>
    <col min="4307" max="4309" width="22.7109375" style="10" customWidth="1"/>
    <col min="4310" max="4325" width="16.28515625" style="10" customWidth="1"/>
    <col min="4326" max="4326" width="24" style="10" customWidth="1"/>
    <col min="4327" max="4327" width="20.140625" style="10" customWidth="1"/>
    <col min="4328" max="4329" width="22.7109375" style="10" customWidth="1"/>
    <col min="4330" max="4331" width="16.28515625" style="10" customWidth="1"/>
    <col min="4332" max="4334" width="20.140625" style="10" customWidth="1"/>
    <col min="4335" max="4339" width="16.28515625" style="10" customWidth="1"/>
    <col min="4340" max="4341" width="21.42578125" style="10" customWidth="1"/>
    <col min="4342" max="4342" width="20.140625" style="10" customWidth="1"/>
    <col min="4343" max="4343" width="16.28515625" style="10" customWidth="1"/>
    <col min="4344" max="4344" width="21.42578125" style="10" customWidth="1"/>
    <col min="4345" max="4345" width="12.42578125" style="10" customWidth="1"/>
    <col min="4346" max="4346" width="20.140625" style="10" customWidth="1"/>
    <col min="4347" max="4347" width="29.140625" style="10" customWidth="1"/>
    <col min="4348" max="4349" width="12.42578125" style="10" customWidth="1"/>
    <col min="4350" max="4352" width="20.140625" style="10" customWidth="1"/>
    <col min="4353" max="4353" width="21.42578125" style="10" customWidth="1"/>
    <col min="4354" max="4354" width="24" style="10" customWidth="1"/>
    <col min="4355" max="4355" width="20.140625" style="10" customWidth="1"/>
    <col min="4356" max="4506" width="12.42578125" style="10" customWidth="1"/>
    <col min="4507" max="4507" width="21.42578125" style="10" customWidth="1"/>
    <col min="4508" max="4508" width="26.5703125" style="10" customWidth="1"/>
    <col min="4509" max="4510" width="21.42578125" style="10" customWidth="1"/>
    <col min="4511" max="4511" width="18.85546875" style="10" customWidth="1"/>
    <col min="4512" max="4513" width="13.7109375" style="10" customWidth="1"/>
    <col min="4514" max="4515" width="9.85546875" style="10" customWidth="1"/>
    <col min="4516" max="4516" width="12.42578125" style="10" customWidth="1"/>
    <col min="4517" max="4517" width="21.42578125" style="10" customWidth="1"/>
    <col min="4518" max="4518" width="15" style="10" customWidth="1"/>
    <col min="4519" max="4519" width="12.42578125" style="10" customWidth="1"/>
    <col min="4520" max="4520" width="13.7109375" style="10" customWidth="1"/>
    <col min="4521" max="4521" width="15" style="10" customWidth="1"/>
    <col min="4522" max="4522" width="16.28515625" style="10" customWidth="1"/>
    <col min="4523" max="4523" width="17.5703125" style="10" customWidth="1"/>
    <col min="4524" max="4525" width="16.28515625" style="10" customWidth="1"/>
    <col min="4526" max="4529" width="24" style="10" customWidth="1"/>
    <col min="4530" max="4530" width="11.140625" style="10" customWidth="1"/>
    <col min="4531" max="4531" width="18.85546875" style="10" customWidth="1"/>
    <col min="4532" max="4532" width="20.140625" style="10" customWidth="1"/>
    <col min="4533" max="4533" width="21.42578125" style="10" customWidth="1"/>
    <col min="4534" max="4534" width="16.28515625" style="10" customWidth="1"/>
    <col min="4535" max="4536" width="8.5703125" style="10" customWidth="1"/>
    <col min="4537" max="4537" width="16.28515625" style="10" customWidth="1"/>
    <col min="4538" max="4539" width="18.85546875" style="10" customWidth="1"/>
    <col min="4540" max="4540" width="11.140625" style="10" customWidth="1"/>
    <col min="4541" max="4541" width="12.42578125" style="10" customWidth="1"/>
    <col min="4542" max="4543" width="15" style="10" customWidth="1"/>
    <col min="4544" max="4544" width="12.42578125" style="10" customWidth="1"/>
    <col min="4545" max="4545" width="6" style="10" customWidth="1"/>
    <col min="4546" max="4546" width="20.140625" style="10" customWidth="1"/>
    <col min="4547" max="4547" width="26.5703125" style="10" customWidth="1"/>
    <col min="4548" max="4548" width="7.28515625" style="10" customWidth="1"/>
    <col min="4549" max="4549" width="20.140625" style="10" customWidth="1"/>
    <col min="4550" max="4550" width="21.42578125" style="10" customWidth="1"/>
    <col min="4551" max="4551" width="17.5703125" style="10" customWidth="1"/>
    <col min="4552" max="4553" width="15" style="10" customWidth="1"/>
    <col min="4554" max="4554" width="18.85546875" style="10" customWidth="1"/>
    <col min="4555" max="4555" width="15" style="10" customWidth="1"/>
    <col min="4556" max="4556" width="20.140625" style="10" customWidth="1"/>
    <col min="4557" max="4557" width="12.42578125" style="10" customWidth="1"/>
    <col min="4558" max="4558" width="15" style="10" customWidth="1"/>
    <col min="4559" max="4559" width="20.140625" style="10" customWidth="1"/>
    <col min="4560" max="4560" width="15" style="10" customWidth="1"/>
    <col min="4561" max="4561" width="17.5703125" style="10" customWidth="1"/>
    <col min="4562" max="4562" width="16.28515625" style="10" customWidth="1"/>
    <col min="4563" max="4565" width="22.7109375" style="10" customWidth="1"/>
    <col min="4566" max="4581" width="16.28515625" style="10" customWidth="1"/>
    <col min="4582" max="4582" width="24" style="10" customWidth="1"/>
    <col min="4583" max="4583" width="20.140625" style="10" customWidth="1"/>
    <col min="4584" max="4585" width="22.7109375" style="10" customWidth="1"/>
    <col min="4586" max="4587" width="16.28515625" style="10" customWidth="1"/>
    <col min="4588" max="4590" width="20.140625" style="10" customWidth="1"/>
    <col min="4591" max="4595" width="16.28515625" style="10" customWidth="1"/>
    <col min="4596" max="4597" width="21.42578125" style="10" customWidth="1"/>
    <col min="4598" max="4598" width="20.140625" style="10" customWidth="1"/>
    <col min="4599" max="4599" width="16.28515625" style="10" customWidth="1"/>
    <col min="4600" max="4600" width="21.42578125" style="10" customWidth="1"/>
    <col min="4601" max="4601" width="12.42578125" style="10" customWidth="1"/>
    <col min="4602" max="4602" width="20.140625" style="10" customWidth="1"/>
    <col min="4603" max="4603" width="29.140625" style="10" customWidth="1"/>
    <col min="4604" max="4605" width="12.42578125" style="10" customWidth="1"/>
    <col min="4606" max="4608" width="20.140625" style="10" customWidth="1"/>
    <col min="4609" max="4609" width="21.42578125" style="10" customWidth="1"/>
    <col min="4610" max="4610" width="24" style="10" customWidth="1"/>
    <col min="4611" max="4611" width="20.140625" style="10" customWidth="1"/>
    <col min="4612" max="4762" width="12.42578125" style="10" customWidth="1"/>
    <col min="4763" max="4763" width="21.42578125" style="10" customWidth="1"/>
    <col min="4764" max="4764" width="26.5703125" style="10" customWidth="1"/>
    <col min="4765" max="4766" width="21.42578125" style="10" customWidth="1"/>
    <col min="4767" max="4767" width="18.85546875" style="10" customWidth="1"/>
    <col min="4768" max="4769" width="13.7109375" style="10" customWidth="1"/>
    <col min="4770" max="4771" width="9.85546875" style="10" customWidth="1"/>
    <col min="4772" max="4772" width="12.42578125" style="10" customWidth="1"/>
    <col min="4773" max="4773" width="21.42578125" style="10" customWidth="1"/>
    <col min="4774" max="4774" width="15" style="10" customWidth="1"/>
    <col min="4775" max="4775" width="12.42578125" style="10" customWidth="1"/>
    <col min="4776" max="4776" width="13.7109375" style="10" customWidth="1"/>
    <col min="4777" max="4777" width="15" style="10" customWidth="1"/>
    <col min="4778" max="4778" width="16.28515625" style="10" customWidth="1"/>
    <col min="4779" max="4779" width="17.5703125" style="10" customWidth="1"/>
    <col min="4780" max="4781" width="16.28515625" style="10" customWidth="1"/>
    <col min="4782" max="4785" width="24" style="10" customWidth="1"/>
    <col min="4786" max="4786" width="11.140625" style="10" customWidth="1"/>
    <col min="4787" max="4787" width="18.85546875" style="10" customWidth="1"/>
    <col min="4788" max="4788" width="20.140625" style="10" customWidth="1"/>
    <col min="4789" max="4789" width="21.42578125" style="10" customWidth="1"/>
    <col min="4790" max="4790" width="16.28515625" style="10" customWidth="1"/>
    <col min="4791" max="4792" width="8.5703125" style="10" customWidth="1"/>
    <col min="4793" max="4793" width="16.28515625" style="10" customWidth="1"/>
    <col min="4794" max="4795" width="18.85546875" style="10" customWidth="1"/>
    <col min="4796" max="4796" width="11.140625" style="10" customWidth="1"/>
    <col min="4797" max="4797" width="12.42578125" style="10" customWidth="1"/>
    <col min="4798" max="4799" width="15" style="10" customWidth="1"/>
    <col min="4800" max="4800" width="12.42578125" style="10" customWidth="1"/>
    <col min="4801" max="4801" width="6" style="10" customWidth="1"/>
    <col min="4802" max="4802" width="20.140625" style="10" customWidth="1"/>
    <col min="4803" max="4803" width="26.5703125" style="10" customWidth="1"/>
    <col min="4804" max="4804" width="7.28515625" style="10" customWidth="1"/>
    <col min="4805" max="4805" width="20.140625" style="10" customWidth="1"/>
    <col min="4806" max="4806" width="21.42578125" style="10" customWidth="1"/>
    <col min="4807" max="4807" width="17.5703125" style="10" customWidth="1"/>
    <col min="4808" max="4809" width="15" style="10" customWidth="1"/>
    <col min="4810" max="4810" width="18.85546875" style="10" customWidth="1"/>
    <col min="4811" max="4811" width="15" style="10" customWidth="1"/>
    <col min="4812" max="4812" width="20.140625" style="10" customWidth="1"/>
    <col min="4813" max="4813" width="12.42578125" style="10" customWidth="1"/>
    <col min="4814" max="4814" width="15" style="10" customWidth="1"/>
    <col min="4815" max="4815" width="20.140625" style="10" customWidth="1"/>
    <col min="4816" max="4816" width="15" style="10" customWidth="1"/>
    <col min="4817" max="4817" width="17.5703125" style="10" customWidth="1"/>
    <col min="4818" max="4818" width="16.28515625" style="10" customWidth="1"/>
    <col min="4819" max="4821" width="22.7109375" style="10" customWidth="1"/>
    <col min="4822" max="4837" width="16.28515625" style="10" customWidth="1"/>
    <col min="4838" max="4838" width="24" style="10" customWidth="1"/>
    <col min="4839" max="4839" width="20.140625" style="10" customWidth="1"/>
    <col min="4840" max="4841" width="22.7109375" style="10" customWidth="1"/>
    <col min="4842" max="4843" width="16.28515625" style="10" customWidth="1"/>
    <col min="4844" max="4846" width="20.140625" style="10" customWidth="1"/>
    <col min="4847" max="4851" width="16.28515625" style="10" customWidth="1"/>
    <col min="4852" max="4853" width="21.42578125" style="10" customWidth="1"/>
    <col min="4854" max="4854" width="20.140625" style="10" customWidth="1"/>
    <col min="4855" max="4855" width="16.28515625" style="10" customWidth="1"/>
    <col min="4856" max="4856" width="21.42578125" style="10" customWidth="1"/>
    <col min="4857" max="4857" width="12.42578125" style="10" customWidth="1"/>
    <col min="4858" max="4858" width="20.140625" style="10" customWidth="1"/>
    <col min="4859" max="4859" width="29.140625" style="10" customWidth="1"/>
    <col min="4860" max="4861" width="12.42578125" style="10" customWidth="1"/>
    <col min="4862" max="4864" width="20.140625" style="10" customWidth="1"/>
    <col min="4865" max="4865" width="21.42578125" style="10" customWidth="1"/>
    <col min="4866" max="4866" width="24" style="10" customWidth="1"/>
    <col min="4867" max="4867" width="20.140625" style="10" customWidth="1"/>
    <col min="4868" max="5018" width="12.42578125" style="10" customWidth="1"/>
    <col min="5019" max="5019" width="21.42578125" style="10" customWidth="1"/>
    <col min="5020" max="5020" width="26.5703125" style="10" customWidth="1"/>
    <col min="5021" max="5022" width="21.42578125" style="10" customWidth="1"/>
    <col min="5023" max="5023" width="18.85546875" style="10" customWidth="1"/>
    <col min="5024" max="5025" width="13.7109375" style="10" customWidth="1"/>
    <col min="5026" max="5027" width="9.85546875" style="10" customWidth="1"/>
    <col min="5028" max="5028" width="12.42578125" style="10" customWidth="1"/>
    <col min="5029" max="5029" width="21.42578125" style="10" customWidth="1"/>
    <col min="5030" max="5030" width="15" style="10" customWidth="1"/>
    <col min="5031" max="5031" width="12.42578125" style="10" customWidth="1"/>
    <col min="5032" max="5032" width="13.7109375" style="10" customWidth="1"/>
    <col min="5033" max="5033" width="15" style="10" customWidth="1"/>
    <col min="5034" max="5034" width="16.28515625" style="10" customWidth="1"/>
    <col min="5035" max="5035" width="17.5703125" style="10" customWidth="1"/>
    <col min="5036" max="5037" width="16.28515625" style="10" customWidth="1"/>
    <col min="5038" max="5041" width="24" style="10" customWidth="1"/>
    <col min="5042" max="5042" width="11.140625" style="10" customWidth="1"/>
    <col min="5043" max="5043" width="18.85546875" style="10" customWidth="1"/>
    <col min="5044" max="5044" width="20.140625" style="10" customWidth="1"/>
    <col min="5045" max="5045" width="21.42578125" style="10" customWidth="1"/>
    <col min="5046" max="5046" width="16.28515625" style="10" customWidth="1"/>
    <col min="5047" max="5048" width="8.5703125" style="10" customWidth="1"/>
    <col min="5049" max="5049" width="16.28515625" style="10" customWidth="1"/>
    <col min="5050" max="5051" width="18.85546875" style="10" customWidth="1"/>
    <col min="5052" max="5052" width="11.140625" style="10" customWidth="1"/>
    <col min="5053" max="5053" width="12.42578125" style="10" customWidth="1"/>
    <col min="5054" max="5055" width="15" style="10" customWidth="1"/>
    <col min="5056" max="5056" width="12.42578125" style="10" customWidth="1"/>
    <col min="5057" max="5057" width="6" style="10" customWidth="1"/>
    <col min="5058" max="5058" width="20.140625" style="10" customWidth="1"/>
    <col min="5059" max="5059" width="26.5703125" style="10" customWidth="1"/>
    <col min="5060" max="5060" width="7.28515625" style="10" customWidth="1"/>
    <col min="5061" max="5061" width="20.140625" style="10" customWidth="1"/>
    <col min="5062" max="5062" width="21.42578125" style="10" customWidth="1"/>
    <col min="5063" max="5063" width="17.5703125" style="10" customWidth="1"/>
    <col min="5064" max="5065" width="15" style="10" customWidth="1"/>
    <col min="5066" max="5066" width="18.85546875" style="10" customWidth="1"/>
    <col min="5067" max="5067" width="15" style="10" customWidth="1"/>
    <col min="5068" max="5068" width="20.140625" style="10" customWidth="1"/>
    <col min="5069" max="5069" width="12.42578125" style="10" customWidth="1"/>
    <col min="5070" max="5070" width="15" style="10" customWidth="1"/>
    <col min="5071" max="5071" width="20.140625" style="10" customWidth="1"/>
    <col min="5072" max="5072" width="15" style="10" customWidth="1"/>
    <col min="5073" max="5073" width="17.5703125" style="10" customWidth="1"/>
    <col min="5074" max="5074" width="16.28515625" style="10" customWidth="1"/>
    <col min="5075" max="5077" width="22.7109375" style="10" customWidth="1"/>
    <col min="5078" max="5093" width="16.28515625" style="10" customWidth="1"/>
    <col min="5094" max="5094" width="24" style="10" customWidth="1"/>
    <col min="5095" max="5095" width="20.140625" style="10" customWidth="1"/>
    <col min="5096" max="5097" width="22.7109375" style="10" customWidth="1"/>
    <col min="5098" max="5099" width="16.28515625" style="10" customWidth="1"/>
    <col min="5100" max="5102" width="20.140625" style="10" customWidth="1"/>
    <col min="5103" max="5107" width="16.28515625" style="10" customWidth="1"/>
    <col min="5108" max="5109" width="21.42578125" style="10" customWidth="1"/>
    <col min="5110" max="5110" width="20.140625" style="10" customWidth="1"/>
    <col min="5111" max="5111" width="16.28515625" style="10" customWidth="1"/>
    <col min="5112" max="5112" width="21.42578125" style="10" customWidth="1"/>
    <col min="5113" max="5113" width="12.42578125" style="10" customWidth="1"/>
    <col min="5114" max="5114" width="20.140625" style="10" customWidth="1"/>
    <col min="5115" max="5115" width="29.140625" style="10" customWidth="1"/>
    <col min="5116" max="5117" width="12.42578125" style="10" customWidth="1"/>
    <col min="5118" max="5120" width="20.140625" style="10" customWidth="1"/>
    <col min="5121" max="5121" width="21.42578125" style="10" customWidth="1"/>
    <col min="5122" max="5122" width="24" style="10" customWidth="1"/>
    <col min="5123" max="5123" width="20.140625" style="10" customWidth="1"/>
    <col min="5124" max="5274" width="12.42578125" style="10" customWidth="1"/>
    <col min="5275" max="5275" width="21.42578125" style="10" customWidth="1"/>
    <col min="5276" max="5276" width="26.5703125" style="10" customWidth="1"/>
    <col min="5277" max="5278" width="21.42578125" style="10" customWidth="1"/>
    <col min="5279" max="5279" width="18.85546875" style="10" customWidth="1"/>
    <col min="5280" max="5281" width="13.7109375" style="10" customWidth="1"/>
    <col min="5282" max="5283" width="9.85546875" style="10" customWidth="1"/>
    <col min="5284" max="5284" width="12.42578125" style="10" customWidth="1"/>
    <col min="5285" max="5285" width="21.42578125" style="10" customWidth="1"/>
    <col min="5286" max="5286" width="15" style="10" customWidth="1"/>
    <col min="5287" max="5287" width="12.42578125" style="10" customWidth="1"/>
    <col min="5288" max="5288" width="13.7109375" style="10" customWidth="1"/>
    <col min="5289" max="5289" width="15" style="10" customWidth="1"/>
    <col min="5290" max="5290" width="16.28515625" style="10" customWidth="1"/>
    <col min="5291" max="5291" width="17.5703125" style="10" customWidth="1"/>
    <col min="5292" max="5293" width="16.28515625" style="10" customWidth="1"/>
    <col min="5294" max="5297" width="24" style="10" customWidth="1"/>
    <col min="5298" max="5298" width="11.140625" style="10" customWidth="1"/>
    <col min="5299" max="5299" width="18.85546875" style="10" customWidth="1"/>
    <col min="5300" max="5300" width="20.140625" style="10" customWidth="1"/>
    <col min="5301" max="5301" width="21.42578125" style="10" customWidth="1"/>
    <col min="5302" max="5302" width="16.28515625" style="10" customWidth="1"/>
    <col min="5303" max="5304" width="8.5703125" style="10" customWidth="1"/>
    <col min="5305" max="5305" width="16.28515625" style="10" customWidth="1"/>
    <col min="5306" max="5307" width="18.85546875" style="10" customWidth="1"/>
    <col min="5308" max="5308" width="11.140625" style="10" customWidth="1"/>
    <col min="5309" max="5309" width="12.42578125" style="10" customWidth="1"/>
    <col min="5310" max="5311" width="15" style="10" customWidth="1"/>
    <col min="5312" max="5312" width="12.42578125" style="10" customWidth="1"/>
    <col min="5313" max="5313" width="6" style="10" customWidth="1"/>
    <col min="5314" max="5314" width="20.140625" style="10" customWidth="1"/>
    <col min="5315" max="5315" width="26.5703125" style="10" customWidth="1"/>
    <col min="5316" max="5316" width="7.28515625" style="10" customWidth="1"/>
    <col min="5317" max="5317" width="20.140625" style="10" customWidth="1"/>
    <col min="5318" max="5318" width="21.42578125" style="10" customWidth="1"/>
    <col min="5319" max="5319" width="17.5703125" style="10" customWidth="1"/>
    <col min="5320" max="5321" width="15" style="10" customWidth="1"/>
    <col min="5322" max="5322" width="18.85546875" style="10" customWidth="1"/>
    <col min="5323" max="5323" width="15" style="10" customWidth="1"/>
    <col min="5324" max="5324" width="20.140625" style="10" customWidth="1"/>
    <col min="5325" max="5325" width="12.42578125" style="10" customWidth="1"/>
    <col min="5326" max="5326" width="15" style="10" customWidth="1"/>
    <col min="5327" max="5327" width="20.140625" style="10" customWidth="1"/>
    <col min="5328" max="5328" width="15" style="10" customWidth="1"/>
    <col min="5329" max="5329" width="17.5703125" style="10" customWidth="1"/>
    <col min="5330" max="5330" width="16.28515625" style="10" customWidth="1"/>
    <col min="5331" max="5333" width="22.7109375" style="10" customWidth="1"/>
    <col min="5334" max="5349" width="16.28515625" style="10" customWidth="1"/>
    <col min="5350" max="5350" width="24" style="10" customWidth="1"/>
    <col min="5351" max="5351" width="20.140625" style="10" customWidth="1"/>
    <col min="5352" max="5353" width="22.7109375" style="10" customWidth="1"/>
    <col min="5354" max="5355" width="16.28515625" style="10" customWidth="1"/>
    <col min="5356" max="5358" width="20.140625" style="10" customWidth="1"/>
    <col min="5359" max="5363" width="16.28515625" style="10" customWidth="1"/>
    <col min="5364" max="5365" width="21.42578125" style="10" customWidth="1"/>
    <col min="5366" max="5366" width="20.140625" style="10" customWidth="1"/>
    <col min="5367" max="5367" width="16.28515625" style="10" customWidth="1"/>
    <col min="5368" max="5368" width="21.42578125" style="10" customWidth="1"/>
    <col min="5369" max="5369" width="12.42578125" style="10" customWidth="1"/>
    <col min="5370" max="5370" width="20.140625" style="10" customWidth="1"/>
    <col min="5371" max="5371" width="29.140625" style="10" customWidth="1"/>
    <col min="5372" max="5373" width="12.42578125" style="10" customWidth="1"/>
    <col min="5374" max="5376" width="20.140625" style="10" customWidth="1"/>
    <col min="5377" max="5377" width="21.42578125" style="10" customWidth="1"/>
    <col min="5378" max="5378" width="24" style="10" customWidth="1"/>
    <col min="5379" max="5379" width="20.140625" style="10" customWidth="1"/>
    <col min="5380" max="5530" width="12.42578125" style="10" customWidth="1"/>
    <col min="5531" max="5531" width="21.42578125" style="10" customWidth="1"/>
    <col min="5532" max="5532" width="26.5703125" style="10" customWidth="1"/>
    <col min="5533" max="5534" width="21.42578125" style="10" customWidth="1"/>
    <col min="5535" max="5535" width="18.85546875" style="10" customWidth="1"/>
    <col min="5536" max="5537" width="13.7109375" style="10" customWidth="1"/>
    <col min="5538" max="5539" width="9.85546875" style="10" customWidth="1"/>
    <col min="5540" max="5540" width="12.42578125" style="10" customWidth="1"/>
    <col min="5541" max="5541" width="21.42578125" style="10" customWidth="1"/>
    <col min="5542" max="5542" width="15" style="10" customWidth="1"/>
    <col min="5543" max="5543" width="12.42578125" style="10" customWidth="1"/>
    <col min="5544" max="5544" width="13.7109375" style="10" customWidth="1"/>
    <col min="5545" max="5545" width="15" style="10" customWidth="1"/>
    <col min="5546" max="5546" width="16.28515625" style="10" customWidth="1"/>
    <col min="5547" max="5547" width="17.5703125" style="10" customWidth="1"/>
    <col min="5548" max="5549" width="16.28515625" style="10" customWidth="1"/>
    <col min="5550" max="5553" width="24" style="10" customWidth="1"/>
    <col min="5554" max="5554" width="11.140625" style="10" customWidth="1"/>
    <col min="5555" max="5555" width="18.85546875" style="10" customWidth="1"/>
    <col min="5556" max="5556" width="20.140625" style="10" customWidth="1"/>
    <col min="5557" max="5557" width="21.42578125" style="10" customWidth="1"/>
    <col min="5558" max="5558" width="16.28515625" style="10" customWidth="1"/>
    <col min="5559" max="5560" width="8.5703125" style="10" customWidth="1"/>
    <col min="5561" max="5561" width="16.28515625" style="10" customWidth="1"/>
    <col min="5562" max="5563" width="18.85546875" style="10" customWidth="1"/>
    <col min="5564" max="5564" width="11.140625" style="10" customWidth="1"/>
    <col min="5565" max="5565" width="12.42578125" style="10" customWidth="1"/>
    <col min="5566" max="5567" width="15" style="10" customWidth="1"/>
    <col min="5568" max="5568" width="12.42578125" style="10" customWidth="1"/>
    <col min="5569" max="5569" width="6" style="10" customWidth="1"/>
    <col min="5570" max="5570" width="20.140625" style="10" customWidth="1"/>
    <col min="5571" max="5571" width="26.5703125" style="10" customWidth="1"/>
    <col min="5572" max="5572" width="7.28515625" style="10" customWidth="1"/>
    <col min="5573" max="5573" width="20.140625" style="10" customWidth="1"/>
    <col min="5574" max="5574" width="21.42578125" style="10" customWidth="1"/>
    <col min="5575" max="5575" width="17.5703125" style="10" customWidth="1"/>
    <col min="5576" max="5577" width="15" style="10" customWidth="1"/>
    <col min="5578" max="5578" width="18.85546875" style="10" customWidth="1"/>
    <col min="5579" max="5579" width="15" style="10" customWidth="1"/>
    <col min="5580" max="5580" width="20.140625" style="10" customWidth="1"/>
    <col min="5581" max="5581" width="12.42578125" style="10" customWidth="1"/>
    <col min="5582" max="5582" width="15" style="10" customWidth="1"/>
    <col min="5583" max="5583" width="20.140625" style="10" customWidth="1"/>
    <col min="5584" max="5584" width="15" style="10" customWidth="1"/>
    <col min="5585" max="5585" width="17.5703125" style="10" customWidth="1"/>
    <col min="5586" max="5586" width="16.28515625" style="10" customWidth="1"/>
    <col min="5587" max="5589" width="22.7109375" style="10" customWidth="1"/>
    <col min="5590" max="5605" width="16.28515625" style="10" customWidth="1"/>
    <col min="5606" max="5606" width="24" style="10" customWidth="1"/>
    <col min="5607" max="5607" width="20.140625" style="10" customWidth="1"/>
    <col min="5608" max="5609" width="22.7109375" style="10" customWidth="1"/>
    <col min="5610" max="5611" width="16.28515625" style="10" customWidth="1"/>
    <col min="5612" max="5614" width="20.140625" style="10" customWidth="1"/>
    <col min="5615" max="5619" width="16.28515625" style="10" customWidth="1"/>
    <col min="5620" max="5621" width="21.42578125" style="10" customWidth="1"/>
    <col min="5622" max="5622" width="20.140625" style="10" customWidth="1"/>
    <col min="5623" max="5623" width="16.28515625" style="10" customWidth="1"/>
    <col min="5624" max="5624" width="21.42578125" style="10" customWidth="1"/>
    <col min="5625" max="5625" width="12.42578125" style="10" customWidth="1"/>
    <col min="5626" max="5626" width="20.140625" style="10" customWidth="1"/>
    <col min="5627" max="5627" width="29.140625" style="10" customWidth="1"/>
    <col min="5628" max="5629" width="12.42578125" style="10" customWidth="1"/>
    <col min="5630" max="5632" width="20.140625" style="10" customWidth="1"/>
    <col min="5633" max="5633" width="21.42578125" style="10" customWidth="1"/>
    <col min="5634" max="5634" width="24" style="10" customWidth="1"/>
    <col min="5635" max="5635" width="20.140625" style="10" customWidth="1"/>
    <col min="5636" max="5786" width="12.42578125" style="10" customWidth="1"/>
    <col min="5787" max="5787" width="21.42578125" style="10" customWidth="1"/>
    <col min="5788" max="5788" width="26.5703125" style="10" customWidth="1"/>
    <col min="5789" max="5790" width="21.42578125" style="10" customWidth="1"/>
    <col min="5791" max="5791" width="18.85546875" style="10" customWidth="1"/>
    <col min="5792" max="5793" width="13.7109375" style="10" customWidth="1"/>
    <col min="5794" max="5795" width="9.85546875" style="10" customWidth="1"/>
    <col min="5796" max="5796" width="12.42578125" style="10" customWidth="1"/>
    <col min="5797" max="5797" width="21.42578125" style="10" customWidth="1"/>
    <col min="5798" max="5798" width="15" style="10" customWidth="1"/>
    <col min="5799" max="5799" width="12.42578125" style="10" customWidth="1"/>
    <col min="5800" max="5800" width="13.7109375" style="10" customWidth="1"/>
    <col min="5801" max="5801" width="15" style="10" customWidth="1"/>
    <col min="5802" max="5802" width="16.28515625" style="10" customWidth="1"/>
    <col min="5803" max="5803" width="17.5703125" style="10" customWidth="1"/>
    <col min="5804" max="5805" width="16.28515625" style="10" customWidth="1"/>
    <col min="5806" max="5809" width="24" style="10" customWidth="1"/>
    <col min="5810" max="5810" width="11.140625" style="10" customWidth="1"/>
    <col min="5811" max="5811" width="18.85546875" style="10" customWidth="1"/>
    <col min="5812" max="5812" width="20.140625" style="10" customWidth="1"/>
    <col min="5813" max="5813" width="21.42578125" style="10" customWidth="1"/>
    <col min="5814" max="5814" width="16.28515625" style="10" customWidth="1"/>
    <col min="5815" max="5816" width="8.5703125" style="10" customWidth="1"/>
    <col min="5817" max="5817" width="16.28515625" style="10" customWidth="1"/>
    <col min="5818" max="5819" width="18.85546875" style="10" customWidth="1"/>
    <col min="5820" max="5820" width="11.140625" style="10" customWidth="1"/>
    <col min="5821" max="5821" width="12.42578125" style="10" customWidth="1"/>
    <col min="5822" max="5823" width="15" style="10" customWidth="1"/>
    <col min="5824" max="5824" width="12.42578125" style="10" customWidth="1"/>
    <col min="5825" max="5825" width="6" style="10" customWidth="1"/>
    <col min="5826" max="5826" width="20.140625" style="10" customWidth="1"/>
    <col min="5827" max="5827" width="26.5703125" style="10" customWidth="1"/>
    <col min="5828" max="5828" width="7.28515625" style="10" customWidth="1"/>
    <col min="5829" max="5829" width="20.140625" style="10" customWidth="1"/>
    <col min="5830" max="5830" width="21.42578125" style="10" customWidth="1"/>
    <col min="5831" max="5831" width="17.5703125" style="10" customWidth="1"/>
    <col min="5832" max="5833" width="15" style="10" customWidth="1"/>
    <col min="5834" max="5834" width="18.85546875" style="10" customWidth="1"/>
    <col min="5835" max="5835" width="15" style="10" customWidth="1"/>
    <col min="5836" max="5836" width="20.140625" style="10" customWidth="1"/>
    <col min="5837" max="5837" width="12.42578125" style="10" customWidth="1"/>
    <col min="5838" max="5838" width="15" style="10" customWidth="1"/>
    <col min="5839" max="5839" width="20.140625" style="10" customWidth="1"/>
    <col min="5840" max="5840" width="15" style="10" customWidth="1"/>
    <col min="5841" max="5841" width="17.5703125" style="10" customWidth="1"/>
    <col min="5842" max="5842" width="16.28515625" style="10" customWidth="1"/>
    <col min="5843" max="5845" width="22.7109375" style="10" customWidth="1"/>
    <col min="5846" max="5861" width="16.28515625" style="10" customWidth="1"/>
    <col min="5862" max="5862" width="24" style="10" customWidth="1"/>
    <col min="5863" max="5863" width="20.140625" style="10" customWidth="1"/>
    <col min="5864" max="5865" width="22.7109375" style="10" customWidth="1"/>
    <col min="5866" max="5867" width="16.28515625" style="10" customWidth="1"/>
    <col min="5868" max="5870" width="20.140625" style="10" customWidth="1"/>
    <col min="5871" max="5875" width="16.28515625" style="10" customWidth="1"/>
    <col min="5876" max="5877" width="21.42578125" style="10" customWidth="1"/>
    <col min="5878" max="5878" width="20.140625" style="10" customWidth="1"/>
    <col min="5879" max="5879" width="16.28515625" style="10" customWidth="1"/>
    <col min="5880" max="5880" width="21.42578125" style="10" customWidth="1"/>
    <col min="5881" max="5881" width="12.42578125" style="10" customWidth="1"/>
    <col min="5882" max="5882" width="20.140625" style="10" customWidth="1"/>
    <col min="5883" max="5883" width="29.140625" style="10" customWidth="1"/>
    <col min="5884" max="5885" width="12.42578125" style="10" customWidth="1"/>
    <col min="5886" max="5888" width="20.140625" style="10" customWidth="1"/>
    <col min="5889" max="5889" width="21.42578125" style="10" customWidth="1"/>
    <col min="5890" max="5890" width="24" style="10" customWidth="1"/>
    <col min="5891" max="5891" width="20.140625" style="10" customWidth="1"/>
    <col min="5892" max="6042" width="12.42578125" style="10" customWidth="1"/>
    <col min="6043" max="6043" width="21.42578125" style="10" customWidth="1"/>
    <col min="6044" max="6044" width="26.5703125" style="10" customWidth="1"/>
    <col min="6045" max="6046" width="21.42578125" style="10" customWidth="1"/>
    <col min="6047" max="6047" width="18.85546875" style="10" customWidth="1"/>
    <col min="6048" max="6049" width="13.7109375" style="10" customWidth="1"/>
    <col min="6050" max="6051" width="9.85546875" style="10" customWidth="1"/>
    <col min="6052" max="6052" width="12.42578125" style="10" customWidth="1"/>
    <col min="6053" max="6053" width="21.42578125" style="10" customWidth="1"/>
    <col min="6054" max="6054" width="15" style="10" customWidth="1"/>
    <col min="6055" max="6055" width="12.42578125" style="10" customWidth="1"/>
    <col min="6056" max="6056" width="13.7109375" style="10" customWidth="1"/>
    <col min="6057" max="6057" width="15" style="10" customWidth="1"/>
    <col min="6058" max="6058" width="16.28515625" style="10" customWidth="1"/>
    <col min="6059" max="6059" width="17.5703125" style="10" customWidth="1"/>
    <col min="6060" max="6061" width="16.28515625" style="10" customWidth="1"/>
    <col min="6062" max="6065" width="24" style="10" customWidth="1"/>
    <col min="6066" max="6066" width="11.140625" style="10" customWidth="1"/>
    <col min="6067" max="6067" width="18.85546875" style="10" customWidth="1"/>
    <col min="6068" max="6068" width="20.140625" style="10" customWidth="1"/>
    <col min="6069" max="6069" width="21.42578125" style="10" customWidth="1"/>
    <col min="6070" max="6070" width="16.28515625" style="10" customWidth="1"/>
    <col min="6071" max="6072" width="8.5703125" style="10" customWidth="1"/>
    <col min="6073" max="6073" width="16.28515625" style="10" customWidth="1"/>
    <col min="6074" max="6075" width="18.85546875" style="10" customWidth="1"/>
    <col min="6076" max="6076" width="11.140625" style="10" customWidth="1"/>
    <col min="6077" max="6077" width="12.42578125" style="10" customWidth="1"/>
    <col min="6078" max="6079" width="15" style="10" customWidth="1"/>
    <col min="6080" max="6080" width="12.42578125" style="10" customWidth="1"/>
    <col min="6081" max="6081" width="6" style="10" customWidth="1"/>
    <col min="6082" max="6082" width="20.140625" style="10" customWidth="1"/>
    <col min="6083" max="6083" width="26.5703125" style="10" customWidth="1"/>
    <col min="6084" max="6084" width="7.28515625" style="10" customWidth="1"/>
    <col min="6085" max="6085" width="20.140625" style="10" customWidth="1"/>
    <col min="6086" max="6086" width="21.42578125" style="10" customWidth="1"/>
    <col min="6087" max="6087" width="17.5703125" style="10" customWidth="1"/>
    <col min="6088" max="6089" width="15" style="10" customWidth="1"/>
    <col min="6090" max="6090" width="18.85546875" style="10" customWidth="1"/>
    <col min="6091" max="6091" width="15" style="10" customWidth="1"/>
    <col min="6092" max="6092" width="20.140625" style="10" customWidth="1"/>
    <col min="6093" max="6093" width="12.42578125" style="10" customWidth="1"/>
    <col min="6094" max="6094" width="15" style="10" customWidth="1"/>
    <col min="6095" max="6095" width="20.140625" style="10" customWidth="1"/>
    <col min="6096" max="6096" width="15" style="10" customWidth="1"/>
    <col min="6097" max="6097" width="17.5703125" style="10" customWidth="1"/>
    <col min="6098" max="6098" width="16.28515625" style="10" customWidth="1"/>
    <col min="6099" max="6101" width="22.7109375" style="10" customWidth="1"/>
    <col min="6102" max="6117" width="16.28515625" style="10" customWidth="1"/>
    <col min="6118" max="6118" width="24" style="10" customWidth="1"/>
    <col min="6119" max="6119" width="20.140625" style="10" customWidth="1"/>
    <col min="6120" max="6121" width="22.7109375" style="10" customWidth="1"/>
    <col min="6122" max="6123" width="16.28515625" style="10" customWidth="1"/>
    <col min="6124" max="6126" width="20.140625" style="10" customWidth="1"/>
    <col min="6127" max="6131" width="16.28515625" style="10" customWidth="1"/>
    <col min="6132" max="6133" width="21.42578125" style="10" customWidth="1"/>
    <col min="6134" max="6134" width="20.140625" style="10" customWidth="1"/>
    <col min="6135" max="6135" width="16.28515625" style="10" customWidth="1"/>
    <col min="6136" max="6136" width="21.42578125" style="10" customWidth="1"/>
    <col min="6137" max="6137" width="12.42578125" style="10" customWidth="1"/>
    <col min="6138" max="6138" width="20.140625" style="10" customWidth="1"/>
    <col min="6139" max="6139" width="29.140625" style="10" customWidth="1"/>
    <col min="6140" max="6141" width="12.42578125" style="10" customWidth="1"/>
    <col min="6142" max="6144" width="20.140625" style="10" customWidth="1"/>
    <col min="6145" max="6145" width="21.42578125" style="10" customWidth="1"/>
    <col min="6146" max="6146" width="24" style="10" customWidth="1"/>
    <col min="6147" max="6147" width="20.140625" style="10" customWidth="1"/>
    <col min="6148" max="6298" width="12.42578125" style="10" customWidth="1"/>
    <col min="6299" max="6299" width="21.42578125" style="10" customWidth="1"/>
    <col min="6300" max="6300" width="26.5703125" style="10" customWidth="1"/>
    <col min="6301" max="6302" width="21.42578125" style="10" customWidth="1"/>
    <col min="6303" max="6303" width="18.85546875" style="10" customWidth="1"/>
    <col min="6304" max="6305" width="13.7109375" style="10" customWidth="1"/>
    <col min="6306" max="6307" width="9.85546875" style="10" customWidth="1"/>
    <col min="6308" max="6308" width="12.42578125" style="10" customWidth="1"/>
    <col min="6309" max="6309" width="21.42578125" style="10" customWidth="1"/>
    <col min="6310" max="6310" width="15" style="10" customWidth="1"/>
    <col min="6311" max="6311" width="12.42578125" style="10" customWidth="1"/>
    <col min="6312" max="6312" width="13.7109375" style="10" customWidth="1"/>
    <col min="6313" max="6313" width="15" style="10" customWidth="1"/>
    <col min="6314" max="6314" width="16.28515625" style="10" customWidth="1"/>
    <col min="6315" max="6315" width="17.5703125" style="10" customWidth="1"/>
    <col min="6316" max="6317" width="16.28515625" style="10" customWidth="1"/>
    <col min="6318" max="6321" width="24" style="10" customWidth="1"/>
    <col min="6322" max="6322" width="11.140625" style="10" customWidth="1"/>
    <col min="6323" max="6323" width="18.85546875" style="10" customWidth="1"/>
    <col min="6324" max="6324" width="20.140625" style="10" customWidth="1"/>
    <col min="6325" max="6325" width="21.42578125" style="10" customWidth="1"/>
    <col min="6326" max="6326" width="16.28515625" style="10" customWidth="1"/>
    <col min="6327" max="6328" width="8.5703125" style="10" customWidth="1"/>
    <col min="6329" max="6329" width="16.28515625" style="10" customWidth="1"/>
    <col min="6330" max="6331" width="18.85546875" style="10" customWidth="1"/>
    <col min="6332" max="6332" width="11.140625" style="10" customWidth="1"/>
    <col min="6333" max="6333" width="12.42578125" style="10" customWidth="1"/>
    <col min="6334" max="6335" width="15" style="10" customWidth="1"/>
    <col min="6336" max="6336" width="12.42578125" style="10" customWidth="1"/>
    <col min="6337" max="6337" width="6" style="10" customWidth="1"/>
    <col min="6338" max="6338" width="20.140625" style="10" customWidth="1"/>
    <col min="6339" max="6339" width="26.5703125" style="10" customWidth="1"/>
    <col min="6340" max="6340" width="7.28515625" style="10" customWidth="1"/>
    <col min="6341" max="6341" width="20.140625" style="10" customWidth="1"/>
    <col min="6342" max="6342" width="21.42578125" style="10" customWidth="1"/>
    <col min="6343" max="6343" width="17.5703125" style="10" customWidth="1"/>
    <col min="6344" max="6345" width="15" style="10" customWidth="1"/>
    <col min="6346" max="6346" width="18.85546875" style="10" customWidth="1"/>
    <col min="6347" max="6347" width="15" style="10" customWidth="1"/>
    <col min="6348" max="6348" width="20.140625" style="10" customWidth="1"/>
    <col min="6349" max="6349" width="12.42578125" style="10" customWidth="1"/>
    <col min="6350" max="6350" width="15" style="10" customWidth="1"/>
    <col min="6351" max="6351" width="20.140625" style="10" customWidth="1"/>
    <col min="6352" max="6352" width="15" style="10" customWidth="1"/>
    <col min="6353" max="6353" width="17.5703125" style="10" customWidth="1"/>
    <col min="6354" max="6354" width="16.28515625" style="10" customWidth="1"/>
    <col min="6355" max="6357" width="22.7109375" style="10" customWidth="1"/>
    <col min="6358" max="6373" width="16.28515625" style="10" customWidth="1"/>
    <col min="6374" max="6374" width="24" style="10" customWidth="1"/>
    <col min="6375" max="6375" width="20.140625" style="10" customWidth="1"/>
    <col min="6376" max="6377" width="22.7109375" style="10" customWidth="1"/>
    <col min="6378" max="6379" width="16.28515625" style="10" customWidth="1"/>
    <col min="6380" max="6382" width="20.140625" style="10" customWidth="1"/>
    <col min="6383" max="6387" width="16.28515625" style="10" customWidth="1"/>
    <col min="6388" max="6389" width="21.42578125" style="10" customWidth="1"/>
    <col min="6390" max="6390" width="20.140625" style="10" customWidth="1"/>
    <col min="6391" max="6391" width="16.28515625" style="10" customWidth="1"/>
    <col min="6392" max="6392" width="21.42578125" style="10" customWidth="1"/>
    <col min="6393" max="6393" width="12.42578125" style="10" customWidth="1"/>
    <col min="6394" max="6394" width="20.140625" style="10" customWidth="1"/>
    <col min="6395" max="6395" width="29.140625" style="10" customWidth="1"/>
    <col min="6396" max="6397" width="12.42578125" style="10" customWidth="1"/>
    <col min="6398" max="6400" width="20.140625" style="10" customWidth="1"/>
    <col min="6401" max="6401" width="21.42578125" style="10" customWidth="1"/>
    <col min="6402" max="6402" width="24" style="10" customWidth="1"/>
    <col min="6403" max="6403" width="20.140625" style="10" customWidth="1"/>
    <col min="6404" max="6554" width="12.42578125" style="10" customWidth="1"/>
    <col min="6555" max="6555" width="21.42578125" style="10" customWidth="1"/>
    <col min="6556" max="6556" width="26.5703125" style="10" customWidth="1"/>
    <col min="6557" max="6558" width="21.42578125" style="10" customWidth="1"/>
    <col min="6559" max="6559" width="18.85546875" style="10" customWidth="1"/>
    <col min="6560" max="6561" width="13.7109375" style="10" customWidth="1"/>
    <col min="6562" max="6563" width="9.85546875" style="10" customWidth="1"/>
    <col min="6564" max="6564" width="12.42578125" style="10" customWidth="1"/>
    <col min="6565" max="6565" width="21.42578125" style="10" customWidth="1"/>
    <col min="6566" max="6566" width="15" style="10" customWidth="1"/>
    <col min="6567" max="6567" width="12.42578125" style="10" customWidth="1"/>
    <col min="6568" max="6568" width="13.7109375" style="10" customWidth="1"/>
    <col min="6569" max="6569" width="15" style="10" customWidth="1"/>
    <col min="6570" max="6570" width="16.28515625" style="10" customWidth="1"/>
    <col min="6571" max="6571" width="17.5703125" style="10" customWidth="1"/>
    <col min="6572" max="6573" width="16.28515625" style="10" customWidth="1"/>
    <col min="6574" max="6577" width="24" style="10" customWidth="1"/>
    <col min="6578" max="6578" width="11.140625" style="10" customWidth="1"/>
    <col min="6579" max="6579" width="18.85546875" style="10" customWidth="1"/>
    <col min="6580" max="6580" width="20.140625" style="10" customWidth="1"/>
    <col min="6581" max="6581" width="21.42578125" style="10" customWidth="1"/>
    <col min="6582" max="6582" width="16.28515625" style="10" customWidth="1"/>
    <col min="6583" max="6584" width="8.5703125" style="10" customWidth="1"/>
    <col min="6585" max="6585" width="16.28515625" style="10" customWidth="1"/>
    <col min="6586" max="6587" width="18.85546875" style="10" customWidth="1"/>
    <col min="6588" max="6588" width="11.140625" style="10" customWidth="1"/>
    <col min="6589" max="6589" width="12.42578125" style="10" customWidth="1"/>
    <col min="6590" max="6591" width="15" style="10" customWidth="1"/>
    <col min="6592" max="6592" width="12.42578125" style="10" customWidth="1"/>
    <col min="6593" max="6593" width="6" style="10" customWidth="1"/>
    <col min="6594" max="6594" width="20.140625" style="10" customWidth="1"/>
    <col min="6595" max="6595" width="26.5703125" style="10" customWidth="1"/>
    <col min="6596" max="6596" width="7.28515625" style="10" customWidth="1"/>
    <col min="6597" max="6597" width="20.140625" style="10" customWidth="1"/>
    <col min="6598" max="6598" width="21.42578125" style="10" customWidth="1"/>
    <col min="6599" max="6599" width="17.5703125" style="10" customWidth="1"/>
    <col min="6600" max="6601" width="15" style="10" customWidth="1"/>
    <col min="6602" max="6602" width="18.85546875" style="10" customWidth="1"/>
    <col min="6603" max="6603" width="15" style="10" customWidth="1"/>
    <col min="6604" max="6604" width="20.140625" style="10" customWidth="1"/>
    <col min="6605" max="6605" width="12.42578125" style="10" customWidth="1"/>
    <col min="6606" max="6606" width="15" style="10" customWidth="1"/>
    <col min="6607" max="6607" width="20.140625" style="10" customWidth="1"/>
    <col min="6608" max="6608" width="15" style="10" customWidth="1"/>
    <col min="6609" max="6609" width="17.5703125" style="10" customWidth="1"/>
    <col min="6610" max="6610" width="16.28515625" style="10" customWidth="1"/>
    <col min="6611" max="6613" width="22.7109375" style="10" customWidth="1"/>
    <col min="6614" max="6629" width="16.28515625" style="10" customWidth="1"/>
    <col min="6630" max="6630" width="24" style="10" customWidth="1"/>
    <col min="6631" max="6631" width="20.140625" style="10" customWidth="1"/>
    <col min="6632" max="6633" width="22.7109375" style="10" customWidth="1"/>
    <col min="6634" max="6635" width="16.28515625" style="10" customWidth="1"/>
    <col min="6636" max="6638" width="20.140625" style="10" customWidth="1"/>
    <col min="6639" max="6643" width="16.28515625" style="10" customWidth="1"/>
    <col min="6644" max="6645" width="21.42578125" style="10" customWidth="1"/>
    <col min="6646" max="6646" width="20.140625" style="10" customWidth="1"/>
    <col min="6647" max="6647" width="16.28515625" style="10" customWidth="1"/>
    <col min="6648" max="6648" width="21.42578125" style="10" customWidth="1"/>
    <col min="6649" max="6649" width="12.42578125" style="10" customWidth="1"/>
    <col min="6650" max="6650" width="20.140625" style="10" customWidth="1"/>
    <col min="6651" max="6651" width="29.140625" style="10" customWidth="1"/>
    <col min="6652" max="6653" width="12.42578125" style="10" customWidth="1"/>
    <col min="6654" max="6656" width="20.140625" style="10" customWidth="1"/>
    <col min="6657" max="6657" width="21.42578125" style="10" customWidth="1"/>
    <col min="6658" max="6658" width="24" style="10" customWidth="1"/>
    <col min="6659" max="6659" width="20.140625" style="10" customWidth="1"/>
    <col min="6660" max="6810" width="12.42578125" style="10" customWidth="1"/>
    <col min="6811" max="6811" width="21.42578125" style="10" customWidth="1"/>
    <col min="6812" max="6812" width="26.5703125" style="10" customWidth="1"/>
    <col min="6813" max="6814" width="21.42578125" style="10" customWidth="1"/>
    <col min="6815" max="6815" width="18.85546875" style="10" customWidth="1"/>
    <col min="6816" max="6817" width="13.7109375" style="10" customWidth="1"/>
    <col min="6818" max="6819" width="9.85546875" style="10" customWidth="1"/>
    <col min="6820" max="6820" width="12.42578125" style="10" customWidth="1"/>
    <col min="6821" max="6821" width="21.42578125" style="10" customWidth="1"/>
    <col min="6822" max="6822" width="15" style="10" customWidth="1"/>
    <col min="6823" max="6823" width="12.42578125" style="10" customWidth="1"/>
    <col min="6824" max="6824" width="13.7109375" style="10" customWidth="1"/>
    <col min="6825" max="6825" width="15" style="10" customWidth="1"/>
    <col min="6826" max="6826" width="16.28515625" style="10" customWidth="1"/>
    <col min="6827" max="6827" width="17.5703125" style="10" customWidth="1"/>
    <col min="6828" max="6829" width="16.28515625" style="10" customWidth="1"/>
    <col min="6830" max="6833" width="24" style="10" customWidth="1"/>
    <col min="6834" max="6834" width="11.140625" style="10" customWidth="1"/>
    <col min="6835" max="6835" width="18.85546875" style="10" customWidth="1"/>
    <col min="6836" max="6836" width="20.140625" style="10" customWidth="1"/>
    <col min="6837" max="6837" width="21.42578125" style="10" customWidth="1"/>
    <col min="6838" max="6838" width="16.28515625" style="10" customWidth="1"/>
    <col min="6839" max="6840" width="8.5703125" style="10" customWidth="1"/>
    <col min="6841" max="6841" width="16.28515625" style="10" customWidth="1"/>
    <col min="6842" max="6843" width="18.85546875" style="10" customWidth="1"/>
    <col min="6844" max="6844" width="11.140625" style="10" customWidth="1"/>
    <col min="6845" max="6845" width="12.42578125" style="10" customWidth="1"/>
    <col min="6846" max="6847" width="15" style="10" customWidth="1"/>
    <col min="6848" max="6848" width="12.42578125" style="10" customWidth="1"/>
    <col min="6849" max="6849" width="6" style="10" customWidth="1"/>
    <col min="6850" max="6850" width="20.140625" style="10" customWidth="1"/>
    <col min="6851" max="6851" width="26.5703125" style="10" customWidth="1"/>
    <col min="6852" max="6852" width="7.28515625" style="10" customWidth="1"/>
    <col min="6853" max="6853" width="20.140625" style="10" customWidth="1"/>
    <col min="6854" max="6854" width="21.42578125" style="10" customWidth="1"/>
    <col min="6855" max="6855" width="17.5703125" style="10" customWidth="1"/>
    <col min="6856" max="6857" width="15" style="10" customWidth="1"/>
    <col min="6858" max="6858" width="18.85546875" style="10" customWidth="1"/>
    <col min="6859" max="6859" width="15" style="10" customWidth="1"/>
    <col min="6860" max="6860" width="20.140625" style="10" customWidth="1"/>
    <col min="6861" max="6861" width="12.42578125" style="10" customWidth="1"/>
    <col min="6862" max="6862" width="15" style="10" customWidth="1"/>
    <col min="6863" max="6863" width="20.140625" style="10" customWidth="1"/>
    <col min="6864" max="6864" width="15" style="10" customWidth="1"/>
    <col min="6865" max="6865" width="17.5703125" style="10" customWidth="1"/>
    <col min="6866" max="6866" width="16.28515625" style="10" customWidth="1"/>
    <col min="6867" max="6869" width="22.7109375" style="10" customWidth="1"/>
    <col min="6870" max="6885" width="16.28515625" style="10" customWidth="1"/>
    <col min="6886" max="6886" width="24" style="10" customWidth="1"/>
    <col min="6887" max="6887" width="20.140625" style="10" customWidth="1"/>
    <col min="6888" max="6889" width="22.7109375" style="10" customWidth="1"/>
    <col min="6890" max="6891" width="16.28515625" style="10" customWidth="1"/>
    <col min="6892" max="6894" width="20.140625" style="10" customWidth="1"/>
    <col min="6895" max="6899" width="16.28515625" style="10" customWidth="1"/>
    <col min="6900" max="6901" width="21.42578125" style="10" customWidth="1"/>
    <col min="6902" max="6902" width="20.140625" style="10" customWidth="1"/>
    <col min="6903" max="6903" width="16.28515625" style="10" customWidth="1"/>
    <col min="6904" max="6904" width="21.42578125" style="10" customWidth="1"/>
    <col min="6905" max="6905" width="12.42578125" style="10" customWidth="1"/>
    <col min="6906" max="6906" width="20.140625" style="10" customWidth="1"/>
    <col min="6907" max="6907" width="29.140625" style="10" customWidth="1"/>
    <col min="6908" max="6909" width="12.42578125" style="10" customWidth="1"/>
    <col min="6910" max="6912" width="20.140625" style="10" customWidth="1"/>
    <col min="6913" max="6913" width="21.42578125" style="10" customWidth="1"/>
    <col min="6914" max="6914" width="24" style="10" customWidth="1"/>
    <col min="6915" max="6915" width="20.140625" style="10" customWidth="1"/>
    <col min="6916" max="7066" width="12.42578125" style="10" customWidth="1"/>
    <col min="7067" max="7067" width="21.42578125" style="10" customWidth="1"/>
    <col min="7068" max="7068" width="26.5703125" style="10" customWidth="1"/>
    <col min="7069" max="7070" width="21.42578125" style="10" customWidth="1"/>
    <col min="7071" max="7071" width="18.85546875" style="10" customWidth="1"/>
    <col min="7072" max="7073" width="13.7109375" style="10" customWidth="1"/>
    <col min="7074" max="7075" width="9.85546875" style="10" customWidth="1"/>
    <col min="7076" max="7076" width="12.42578125" style="10" customWidth="1"/>
    <col min="7077" max="7077" width="21.42578125" style="10" customWidth="1"/>
    <col min="7078" max="7078" width="15" style="10" customWidth="1"/>
    <col min="7079" max="7079" width="12.42578125" style="10" customWidth="1"/>
    <col min="7080" max="7080" width="13.7109375" style="10" customWidth="1"/>
    <col min="7081" max="7081" width="15" style="10" customWidth="1"/>
    <col min="7082" max="7082" width="16.28515625" style="10" customWidth="1"/>
    <col min="7083" max="7083" width="17.5703125" style="10" customWidth="1"/>
    <col min="7084" max="7085" width="16.28515625" style="10" customWidth="1"/>
    <col min="7086" max="7089" width="24" style="10" customWidth="1"/>
    <col min="7090" max="7090" width="11.140625" style="10" customWidth="1"/>
    <col min="7091" max="7091" width="18.85546875" style="10" customWidth="1"/>
    <col min="7092" max="7092" width="20.140625" style="10" customWidth="1"/>
    <col min="7093" max="7093" width="21.42578125" style="10" customWidth="1"/>
    <col min="7094" max="7094" width="16.28515625" style="10" customWidth="1"/>
    <col min="7095" max="7096" width="8.5703125" style="10" customWidth="1"/>
    <col min="7097" max="7097" width="16.28515625" style="10" customWidth="1"/>
    <col min="7098" max="7099" width="18.85546875" style="10" customWidth="1"/>
    <col min="7100" max="7100" width="11.140625" style="10" customWidth="1"/>
    <col min="7101" max="7101" width="12.42578125" style="10" customWidth="1"/>
    <col min="7102" max="7103" width="15" style="10" customWidth="1"/>
    <col min="7104" max="7104" width="12.42578125" style="10" customWidth="1"/>
    <col min="7105" max="7105" width="6" style="10" customWidth="1"/>
    <col min="7106" max="7106" width="20.140625" style="10" customWidth="1"/>
    <col min="7107" max="7107" width="26.5703125" style="10" customWidth="1"/>
    <col min="7108" max="7108" width="7.28515625" style="10" customWidth="1"/>
    <col min="7109" max="7109" width="20.140625" style="10" customWidth="1"/>
    <col min="7110" max="7110" width="21.42578125" style="10" customWidth="1"/>
    <col min="7111" max="7111" width="17.5703125" style="10" customWidth="1"/>
    <col min="7112" max="7113" width="15" style="10" customWidth="1"/>
    <col min="7114" max="7114" width="18.85546875" style="10" customWidth="1"/>
    <col min="7115" max="7115" width="15" style="10" customWidth="1"/>
    <col min="7116" max="7116" width="20.140625" style="10" customWidth="1"/>
    <col min="7117" max="7117" width="12.42578125" style="10" customWidth="1"/>
    <col min="7118" max="7118" width="15" style="10" customWidth="1"/>
    <col min="7119" max="7119" width="20.140625" style="10" customWidth="1"/>
    <col min="7120" max="7120" width="15" style="10" customWidth="1"/>
    <col min="7121" max="7121" width="17.5703125" style="10" customWidth="1"/>
    <col min="7122" max="7122" width="16.28515625" style="10" customWidth="1"/>
    <col min="7123" max="7125" width="22.7109375" style="10" customWidth="1"/>
    <col min="7126" max="7141" width="16.28515625" style="10" customWidth="1"/>
    <col min="7142" max="7142" width="24" style="10" customWidth="1"/>
    <col min="7143" max="7143" width="20.140625" style="10" customWidth="1"/>
    <col min="7144" max="7145" width="22.7109375" style="10" customWidth="1"/>
    <col min="7146" max="7147" width="16.28515625" style="10" customWidth="1"/>
    <col min="7148" max="7150" width="20.140625" style="10" customWidth="1"/>
    <col min="7151" max="7155" width="16.28515625" style="10" customWidth="1"/>
    <col min="7156" max="7157" width="21.42578125" style="10" customWidth="1"/>
    <col min="7158" max="7158" width="20.140625" style="10" customWidth="1"/>
    <col min="7159" max="7159" width="16.28515625" style="10" customWidth="1"/>
    <col min="7160" max="7160" width="21.42578125" style="10" customWidth="1"/>
    <col min="7161" max="7161" width="12.42578125" style="10" customWidth="1"/>
    <col min="7162" max="7162" width="20.140625" style="10" customWidth="1"/>
    <col min="7163" max="7163" width="29.140625" style="10" customWidth="1"/>
    <col min="7164" max="7165" width="12.42578125" style="10" customWidth="1"/>
    <col min="7166" max="7168" width="20.140625" style="10" customWidth="1"/>
    <col min="7169" max="7169" width="21.42578125" style="10" customWidth="1"/>
    <col min="7170" max="7170" width="24" style="10" customWidth="1"/>
    <col min="7171" max="7171" width="20.140625" style="10" customWidth="1"/>
    <col min="7172" max="7322" width="12.42578125" style="10" customWidth="1"/>
    <col min="7323" max="7323" width="21.42578125" style="10" customWidth="1"/>
    <col min="7324" max="7324" width="26.5703125" style="10" customWidth="1"/>
    <col min="7325" max="7326" width="21.42578125" style="10" customWidth="1"/>
    <col min="7327" max="7327" width="18.85546875" style="10" customWidth="1"/>
    <col min="7328" max="7329" width="13.7109375" style="10" customWidth="1"/>
    <col min="7330" max="7331" width="9.85546875" style="10" customWidth="1"/>
    <col min="7332" max="7332" width="12.42578125" style="10" customWidth="1"/>
    <col min="7333" max="7333" width="21.42578125" style="10" customWidth="1"/>
    <col min="7334" max="7334" width="15" style="10" customWidth="1"/>
    <col min="7335" max="7335" width="12.42578125" style="10" customWidth="1"/>
    <col min="7336" max="7336" width="13.7109375" style="10" customWidth="1"/>
    <col min="7337" max="7337" width="15" style="10" customWidth="1"/>
    <col min="7338" max="7338" width="16.28515625" style="10" customWidth="1"/>
    <col min="7339" max="7339" width="17.5703125" style="10" customWidth="1"/>
    <col min="7340" max="7341" width="16.28515625" style="10" customWidth="1"/>
    <col min="7342" max="7345" width="24" style="10" customWidth="1"/>
    <col min="7346" max="7346" width="11.140625" style="10" customWidth="1"/>
    <col min="7347" max="7347" width="18.85546875" style="10" customWidth="1"/>
    <col min="7348" max="7348" width="20.140625" style="10" customWidth="1"/>
    <col min="7349" max="7349" width="21.42578125" style="10" customWidth="1"/>
    <col min="7350" max="7350" width="16.28515625" style="10" customWidth="1"/>
    <col min="7351" max="7352" width="8.5703125" style="10" customWidth="1"/>
    <col min="7353" max="7353" width="16.28515625" style="10" customWidth="1"/>
    <col min="7354" max="7355" width="18.85546875" style="10" customWidth="1"/>
    <col min="7356" max="7356" width="11.140625" style="10" customWidth="1"/>
    <col min="7357" max="7357" width="12.42578125" style="10" customWidth="1"/>
    <col min="7358" max="7359" width="15" style="10" customWidth="1"/>
    <col min="7360" max="7360" width="12.42578125" style="10" customWidth="1"/>
    <col min="7361" max="7361" width="6" style="10" customWidth="1"/>
    <col min="7362" max="7362" width="20.140625" style="10" customWidth="1"/>
    <col min="7363" max="7363" width="26.5703125" style="10" customWidth="1"/>
    <col min="7364" max="7364" width="7.28515625" style="10" customWidth="1"/>
    <col min="7365" max="7365" width="20.140625" style="10" customWidth="1"/>
    <col min="7366" max="7366" width="21.42578125" style="10" customWidth="1"/>
    <col min="7367" max="7367" width="17.5703125" style="10" customWidth="1"/>
    <col min="7368" max="7369" width="15" style="10" customWidth="1"/>
    <col min="7370" max="7370" width="18.85546875" style="10" customWidth="1"/>
    <col min="7371" max="7371" width="15" style="10" customWidth="1"/>
    <col min="7372" max="7372" width="20.140625" style="10" customWidth="1"/>
    <col min="7373" max="7373" width="12.42578125" style="10" customWidth="1"/>
    <col min="7374" max="7374" width="15" style="10" customWidth="1"/>
    <col min="7375" max="7375" width="20.140625" style="10" customWidth="1"/>
    <col min="7376" max="7376" width="15" style="10" customWidth="1"/>
    <col min="7377" max="7377" width="17.5703125" style="10" customWidth="1"/>
    <col min="7378" max="7378" width="16.28515625" style="10" customWidth="1"/>
    <col min="7379" max="7381" width="22.7109375" style="10" customWidth="1"/>
    <col min="7382" max="7397" width="16.28515625" style="10" customWidth="1"/>
    <col min="7398" max="7398" width="24" style="10" customWidth="1"/>
    <col min="7399" max="7399" width="20.140625" style="10" customWidth="1"/>
    <col min="7400" max="7401" width="22.7109375" style="10" customWidth="1"/>
    <col min="7402" max="7403" width="16.28515625" style="10" customWidth="1"/>
    <col min="7404" max="7406" width="20.140625" style="10" customWidth="1"/>
    <col min="7407" max="7411" width="16.28515625" style="10" customWidth="1"/>
    <col min="7412" max="7413" width="21.42578125" style="10" customWidth="1"/>
    <col min="7414" max="7414" width="20.140625" style="10" customWidth="1"/>
    <col min="7415" max="7415" width="16.28515625" style="10" customWidth="1"/>
    <col min="7416" max="7416" width="21.42578125" style="10" customWidth="1"/>
    <col min="7417" max="7417" width="12.42578125" style="10" customWidth="1"/>
    <col min="7418" max="7418" width="20.140625" style="10" customWidth="1"/>
    <col min="7419" max="7419" width="29.140625" style="10" customWidth="1"/>
    <col min="7420" max="7421" width="12.42578125" style="10" customWidth="1"/>
    <col min="7422" max="7424" width="20.140625" style="10" customWidth="1"/>
    <col min="7425" max="7425" width="21.42578125" style="10" customWidth="1"/>
    <col min="7426" max="7426" width="24" style="10" customWidth="1"/>
    <col min="7427" max="7427" width="20.140625" style="10" customWidth="1"/>
    <col min="7428" max="7578" width="12.42578125" style="10" customWidth="1"/>
    <col min="7579" max="7579" width="21.42578125" style="10" customWidth="1"/>
    <col min="7580" max="7580" width="26.5703125" style="10" customWidth="1"/>
    <col min="7581" max="7582" width="21.42578125" style="10" customWidth="1"/>
    <col min="7583" max="7583" width="18.85546875" style="10" customWidth="1"/>
    <col min="7584" max="7585" width="13.7109375" style="10" customWidth="1"/>
    <col min="7586" max="7587" width="9.85546875" style="10" customWidth="1"/>
    <col min="7588" max="7588" width="12.42578125" style="10" customWidth="1"/>
    <col min="7589" max="7589" width="21.42578125" style="10" customWidth="1"/>
    <col min="7590" max="7590" width="15" style="10" customWidth="1"/>
    <col min="7591" max="7591" width="12.42578125" style="10" customWidth="1"/>
    <col min="7592" max="7592" width="13.7109375" style="10" customWidth="1"/>
    <col min="7593" max="7593" width="15" style="10" customWidth="1"/>
    <col min="7594" max="7594" width="16.28515625" style="10" customWidth="1"/>
    <col min="7595" max="7595" width="17.5703125" style="10" customWidth="1"/>
    <col min="7596" max="7597" width="16.28515625" style="10" customWidth="1"/>
    <col min="7598" max="7601" width="24" style="10" customWidth="1"/>
    <col min="7602" max="7602" width="11.140625" style="10" customWidth="1"/>
    <col min="7603" max="7603" width="18.85546875" style="10" customWidth="1"/>
    <col min="7604" max="7604" width="20.140625" style="10" customWidth="1"/>
    <col min="7605" max="7605" width="21.42578125" style="10" customWidth="1"/>
    <col min="7606" max="7606" width="16.28515625" style="10" customWidth="1"/>
    <col min="7607" max="7608" width="8.5703125" style="10" customWidth="1"/>
    <col min="7609" max="7609" width="16.28515625" style="10" customWidth="1"/>
    <col min="7610" max="7611" width="18.85546875" style="10" customWidth="1"/>
    <col min="7612" max="7612" width="11.140625" style="10" customWidth="1"/>
    <col min="7613" max="7613" width="12.42578125" style="10" customWidth="1"/>
    <col min="7614" max="7615" width="15" style="10" customWidth="1"/>
    <col min="7616" max="7616" width="12.42578125" style="10" customWidth="1"/>
    <col min="7617" max="7617" width="6" style="10" customWidth="1"/>
    <col min="7618" max="7618" width="20.140625" style="10" customWidth="1"/>
    <col min="7619" max="7619" width="26.5703125" style="10" customWidth="1"/>
    <col min="7620" max="7620" width="7.28515625" style="10" customWidth="1"/>
    <col min="7621" max="7621" width="20.140625" style="10" customWidth="1"/>
    <col min="7622" max="7622" width="21.42578125" style="10" customWidth="1"/>
    <col min="7623" max="7623" width="17.5703125" style="10" customWidth="1"/>
    <col min="7624" max="7625" width="15" style="10" customWidth="1"/>
    <col min="7626" max="7626" width="18.85546875" style="10" customWidth="1"/>
    <col min="7627" max="7627" width="15" style="10" customWidth="1"/>
    <col min="7628" max="7628" width="20.140625" style="10" customWidth="1"/>
    <col min="7629" max="7629" width="12.42578125" style="10" customWidth="1"/>
    <col min="7630" max="7630" width="15" style="10" customWidth="1"/>
    <col min="7631" max="7631" width="20.140625" style="10" customWidth="1"/>
    <col min="7632" max="7632" width="15" style="10" customWidth="1"/>
    <col min="7633" max="7633" width="17.5703125" style="10" customWidth="1"/>
    <col min="7634" max="7634" width="16.28515625" style="10" customWidth="1"/>
    <col min="7635" max="7637" width="22.7109375" style="10" customWidth="1"/>
    <col min="7638" max="7653" width="16.28515625" style="10" customWidth="1"/>
    <col min="7654" max="7654" width="24" style="10" customWidth="1"/>
    <col min="7655" max="7655" width="20.140625" style="10" customWidth="1"/>
    <col min="7656" max="7657" width="22.7109375" style="10" customWidth="1"/>
    <col min="7658" max="7659" width="16.28515625" style="10" customWidth="1"/>
    <col min="7660" max="7662" width="20.140625" style="10" customWidth="1"/>
    <col min="7663" max="7667" width="16.28515625" style="10" customWidth="1"/>
    <col min="7668" max="7669" width="21.42578125" style="10" customWidth="1"/>
    <col min="7670" max="7670" width="20.140625" style="10" customWidth="1"/>
    <col min="7671" max="7671" width="16.28515625" style="10" customWidth="1"/>
    <col min="7672" max="7672" width="21.42578125" style="10" customWidth="1"/>
    <col min="7673" max="7673" width="12.42578125" style="10" customWidth="1"/>
    <col min="7674" max="7674" width="20.140625" style="10" customWidth="1"/>
    <col min="7675" max="7675" width="29.140625" style="10" customWidth="1"/>
    <col min="7676" max="7677" width="12.42578125" style="10" customWidth="1"/>
    <col min="7678" max="7680" width="20.140625" style="10" customWidth="1"/>
    <col min="7681" max="7681" width="21.42578125" style="10" customWidth="1"/>
    <col min="7682" max="7682" width="24" style="10" customWidth="1"/>
    <col min="7683" max="7683" width="20.140625" style="10" customWidth="1"/>
    <col min="7684" max="7834" width="12.42578125" style="10" customWidth="1"/>
    <col min="7835" max="7835" width="21.42578125" style="10" customWidth="1"/>
    <col min="7836" max="7836" width="26.5703125" style="10" customWidth="1"/>
    <col min="7837" max="7838" width="21.42578125" style="10" customWidth="1"/>
    <col min="7839" max="7839" width="18.85546875" style="10" customWidth="1"/>
    <col min="7840" max="7841" width="13.7109375" style="10" customWidth="1"/>
    <col min="7842" max="7843" width="9.85546875" style="10" customWidth="1"/>
    <col min="7844" max="7844" width="12.42578125" style="10" customWidth="1"/>
    <col min="7845" max="7845" width="21.42578125" style="10" customWidth="1"/>
    <col min="7846" max="7846" width="15" style="10" customWidth="1"/>
    <col min="7847" max="7847" width="12.42578125" style="10" customWidth="1"/>
    <col min="7848" max="7848" width="13.7109375" style="10" customWidth="1"/>
    <col min="7849" max="7849" width="15" style="10" customWidth="1"/>
    <col min="7850" max="7850" width="16.28515625" style="10" customWidth="1"/>
    <col min="7851" max="7851" width="17.5703125" style="10" customWidth="1"/>
    <col min="7852" max="7853" width="16.28515625" style="10" customWidth="1"/>
    <col min="7854" max="7857" width="24" style="10" customWidth="1"/>
    <col min="7858" max="7858" width="11.140625" style="10" customWidth="1"/>
    <col min="7859" max="7859" width="18.85546875" style="10" customWidth="1"/>
    <col min="7860" max="7860" width="20.140625" style="10" customWidth="1"/>
    <col min="7861" max="7861" width="21.42578125" style="10" customWidth="1"/>
    <col min="7862" max="7862" width="16.28515625" style="10" customWidth="1"/>
    <col min="7863" max="7864" width="8.5703125" style="10" customWidth="1"/>
    <col min="7865" max="7865" width="16.28515625" style="10" customWidth="1"/>
    <col min="7866" max="7867" width="18.85546875" style="10" customWidth="1"/>
    <col min="7868" max="7868" width="11.140625" style="10" customWidth="1"/>
    <col min="7869" max="7869" width="12.42578125" style="10" customWidth="1"/>
    <col min="7870" max="7871" width="15" style="10" customWidth="1"/>
    <col min="7872" max="7872" width="12.42578125" style="10" customWidth="1"/>
    <col min="7873" max="7873" width="6" style="10" customWidth="1"/>
    <col min="7874" max="7874" width="20.140625" style="10" customWidth="1"/>
    <col min="7875" max="7875" width="26.5703125" style="10" customWidth="1"/>
    <col min="7876" max="7876" width="7.28515625" style="10" customWidth="1"/>
    <col min="7877" max="7877" width="20.140625" style="10" customWidth="1"/>
    <col min="7878" max="7878" width="21.42578125" style="10" customWidth="1"/>
    <col min="7879" max="7879" width="17.5703125" style="10" customWidth="1"/>
    <col min="7880" max="7881" width="15" style="10" customWidth="1"/>
    <col min="7882" max="7882" width="18.85546875" style="10" customWidth="1"/>
    <col min="7883" max="7883" width="15" style="10" customWidth="1"/>
    <col min="7884" max="7884" width="20.140625" style="10" customWidth="1"/>
    <col min="7885" max="7885" width="12.42578125" style="10" customWidth="1"/>
    <col min="7886" max="7886" width="15" style="10" customWidth="1"/>
    <col min="7887" max="7887" width="20.140625" style="10" customWidth="1"/>
    <col min="7888" max="7888" width="15" style="10" customWidth="1"/>
    <col min="7889" max="7889" width="17.5703125" style="10" customWidth="1"/>
    <col min="7890" max="7890" width="16.28515625" style="10" customWidth="1"/>
    <col min="7891" max="7893" width="22.7109375" style="10" customWidth="1"/>
    <col min="7894" max="7909" width="16.28515625" style="10" customWidth="1"/>
    <col min="7910" max="7910" width="24" style="10" customWidth="1"/>
    <col min="7911" max="7911" width="20.140625" style="10" customWidth="1"/>
    <col min="7912" max="7913" width="22.7109375" style="10" customWidth="1"/>
    <col min="7914" max="7915" width="16.28515625" style="10" customWidth="1"/>
    <col min="7916" max="7918" width="20.140625" style="10" customWidth="1"/>
    <col min="7919" max="7923" width="16.28515625" style="10" customWidth="1"/>
    <col min="7924" max="7925" width="21.42578125" style="10" customWidth="1"/>
    <col min="7926" max="7926" width="20.140625" style="10" customWidth="1"/>
    <col min="7927" max="7927" width="16.28515625" style="10" customWidth="1"/>
    <col min="7928" max="7928" width="21.42578125" style="10" customWidth="1"/>
    <col min="7929" max="7929" width="12.42578125" style="10" customWidth="1"/>
    <col min="7930" max="7930" width="20.140625" style="10" customWidth="1"/>
    <col min="7931" max="7931" width="29.140625" style="10" customWidth="1"/>
    <col min="7932" max="7933" width="12.42578125" style="10" customWidth="1"/>
    <col min="7934" max="7936" width="20.140625" style="10" customWidth="1"/>
    <col min="7937" max="7937" width="21.42578125" style="10" customWidth="1"/>
    <col min="7938" max="7938" width="24" style="10" customWidth="1"/>
    <col min="7939" max="7939" width="20.140625" style="10" customWidth="1"/>
    <col min="7940" max="8090" width="12.42578125" style="10" customWidth="1"/>
    <col min="8091" max="8091" width="21.42578125" style="10" customWidth="1"/>
    <col min="8092" max="8092" width="26.5703125" style="10" customWidth="1"/>
    <col min="8093" max="8094" width="21.42578125" style="10" customWidth="1"/>
    <col min="8095" max="8095" width="18.85546875" style="10" customWidth="1"/>
    <col min="8096" max="8097" width="13.7109375" style="10" customWidth="1"/>
    <col min="8098" max="8099" width="9.85546875" style="10" customWidth="1"/>
    <col min="8100" max="8100" width="12.42578125" style="10" customWidth="1"/>
    <col min="8101" max="8101" width="21.42578125" style="10" customWidth="1"/>
    <col min="8102" max="8102" width="15" style="10" customWidth="1"/>
    <col min="8103" max="8103" width="12.42578125" style="10" customWidth="1"/>
    <col min="8104" max="8104" width="13.7109375" style="10" customWidth="1"/>
    <col min="8105" max="8105" width="15" style="10" customWidth="1"/>
    <col min="8106" max="8106" width="16.28515625" style="10" customWidth="1"/>
    <col min="8107" max="8107" width="17.5703125" style="10" customWidth="1"/>
    <col min="8108" max="8109" width="16.28515625" style="10" customWidth="1"/>
    <col min="8110" max="8113" width="24" style="10" customWidth="1"/>
    <col min="8114" max="8114" width="11.140625" style="10" customWidth="1"/>
    <col min="8115" max="8115" width="18.85546875" style="10" customWidth="1"/>
    <col min="8116" max="8116" width="20.140625" style="10" customWidth="1"/>
    <col min="8117" max="8117" width="21.42578125" style="10" customWidth="1"/>
    <col min="8118" max="8118" width="16.28515625" style="10" customWidth="1"/>
    <col min="8119" max="8120" width="8.5703125" style="10" customWidth="1"/>
    <col min="8121" max="8121" width="16.28515625" style="10" customWidth="1"/>
    <col min="8122" max="8123" width="18.85546875" style="10" customWidth="1"/>
    <col min="8124" max="8124" width="11.140625" style="10" customWidth="1"/>
    <col min="8125" max="8125" width="12.42578125" style="10" customWidth="1"/>
    <col min="8126" max="8127" width="15" style="10" customWidth="1"/>
    <col min="8128" max="8128" width="12.42578125" style="10" customWidth="1"/>
    <col min="8129" max="8129" width="6" style="10" customWidth="1"/>
    <col min="8130" max="8130" width="20.140625" style="10" customWidth="1"/>
    <col min="8131" max="8131" width="26.5703125" style="10" customWidth="1"/>
    <col min="8132" max="8132" width="7.28515625" style="10" customWidth="1"/>
    <col min="8133" max="8133" width="20.140625" style="10" customWidth="1"/>
    <col min="8134" max="8134" width="21.42578125" style="10" customWidth="1"/>
    <col min="8135" max="8135" width="17.5703125" style="10" customWidth="1"/>
    <col min="8136" max="8137" width="15" style="10" customWidth="1"/>
    <col min="8138" max="8138" width="18.85546875" style="10" customWidth="1"/>
    <col min="8139" max="8139" width="15" style="10" customWidth="1"/>
    <col min="8140" max="8140" width="20.140625" style="10" customWidth="1"/>
    <col min="8141" max="8141" width="12.42578125" style="10" customWidth="1"/>
    <col min="8142" max="8142" width="15" style="10" customWidth="1"/>
    <col min="8143" max="8143" width="20.140625" style="10" customWidth="1"/>
    <col min="8144" max="8144" width="15" style="10" customWidth="1"/>
    <col min="8145" max="8145" width="17.5703125" style="10" customWidth="1"/>
    <col min="8146" max="8146" width="16.28515625" style="10" customWidth="1"/>
    <col min="8147" max="8149" width="22.7109375" style="10" customWidth="1"/>
    <col min="8150" max="8165" width="16.28515625" style="10" customWidth="1"/>
    <col min="8166" max="8166" width="24" style="10" customWidth="1"/>
    <col min="8167" max="8167" width="20.140625" style="10" customWidth="1"/>
    <col min="8168" max="8169" width="22.7109375" style="10" customWidth="1"/>
    <col min="8170" max="8171" width="16.28515625" style="10" customWidth="1"/>
    <col min="8172" max="8174" width="20.140625" style="10" customWidth="1"/>
    <col min="8175" max="8179" width="16.28515625" style="10" customWidth="1"/>
    <col min="8180" max="8181" width="21.42578125" style="10" customWidth="1"/>
    <col min="8182" max="8182" width="20.140625" style="10" customWidth="1"/>
    <col min="8183" max="8183" width="16.28515625" style="10" customWidth="1"/>
    <col min="8184" max="8184" width="21.42578125" style="10" customWidth="1"/>
    <col min="8185" max="8185" width="12.42578125" style="10" customWidth="1"/>
    <col min="8186" max="8186" width="20.140625" style="10" customWidth="1"/>
    <col min="8187" max="8187" width="29.140625" style="10" customWidth="1"/>
    <col min="8188" max="8189" width="12.42578125" style="10" customWidth="1"/>
    <col min="8190" max="8192" width="20.140625" style="10" customWidth="1"/>
    <col min="8193" max="8193" width="21.42578125" style="10" customWidth="1"/>
    <col min="8194" max="8194" width="24" style="10" customWidth="1"/>
    <col min="8195" max="8195" width="20.140625" style="10" customWidth="1"/>
    <col min="8196" max="8346" width="12.42578125" style="10" customWidth="1"/>
    <col min="8347" max="8347" width="21.42578125" style="10" customWidth="1"/>
    <col min="8348" max="8348" width="26.5703125" style="10" customWidth="1"/>
    <col min="8349" max="8350" width="21.42578125" style="10" customWidth="1"/>
    <col min="8351" max="8351" width="18.85546875" style="10" customWidth="1"/>
    <col min="8352" max="8353" width="13.7109375" style="10" customWidth="1"/>
    <col min="8354" max="8355" width="9.85546875" style="10" customWidth="1"/>
    <col min="8356" max="8356" width="12.42578125" style="10" customWidth="1"/>
    <col min="8357" max="8357" width="21.42578125" style="10" customWidth="1"/>
    <col min="8358" max="8358" width="15" style="10" customWidth="1"/>
    <col min="8359" max="8359" width="12.42578125" style="10" customWidth="1"/>
    <col min="8360" max="8360" width="13.7109375" style="10" customWidth="1"/>
    <col min="8361" max="8361" width="15" style="10" customWidth="1"/>
    <col min="8362" max="8362" width="16.28515625" style="10" customWidth="1"/>
    <col min="8363" max="8363" width="17.5703125" style="10" customWidth="1"/>
    <col min="8364" max="8365" width="16.28515625" style="10" customWidth="1"/>
    <col min="8366" max="8369" width="24" style="10" customWidth="1"/>
    <col min="8370" max="8370" width="11.140625" style="10" customWidth="1"/>
    <col min="8371" max="8371" width="18.85546875" style="10" customWidth="1"/>
    <col min="8372" max="8372" width="20.140625" style="10" customWidth="1"/>
    <col min="8373" max="8373" width="21.42578125" style="10" customWidth="1"/>
    <col min="8374" max="8374" width="16.28515625" style="10" customWidth="1"/>
    <col min="8375" max="8376" width="8.5703125" style="10" customWidth="1"/>
    <col min="8377" max="8377" width="16.28515625" style="10" customWidth="1"/>
    <col min="8378" max="8379" width="18.85546875" style="10" customWidth="1"/>
    <col min="8380" max="8380" width="11.140625" style="10" customWidth="1"/>
    <col min="8381" max="8381" width="12.42578125" style="10" customWidth="1"/>
    <col min="8382" max="8383" width="15" style="10" customWidth="1"/>
    <col min="8384" max="8384" width="12.42578125" style="10" customWidth="1"/>
    <col min="8385" max="8385" width="6" style="10" customWidth="1"/>
    <col min="8386" max="8386" width="20.140625" style="10" customWidth="1"/>
    <col min="8387" max="8387" width="26.5703125" style="10" customWidth="1"/>
    <col min="8388" max="8388" width="7.28515625" style="10" customWidth="1"/>
    <col min="8389" max="8389" width="20.140625" style="10" customWidth="1"/>
    <col min="8390" max="8390" width="21.42578125" style="10" customWidth="1"/>
    <col min="8391" max="8391" width="17.5703125" style="10" customWidth="1"/>
    <col min="8392" max="8393" width="15" style="10" customWidth="1"/>
    <col min="8394" max="8394" width="18.85546875" style="10" customWidth="1"/>
    <col min="8395" max="8395" width="15" style="10" customWidth="1"/>
    <col min="8396" max="8396" width="20.140625" style="10" customWidth="1"/>
    <col min="8397" max="8397" width="12.42578125" style="10" customWidth="1"/>
    <col min="8398" max="8398" width="15" style="10" customWidth="1"/>
    <col min="8399" max="8399" width="20.140625" style="10" customWidth="1"/>
    <col min="8400" max="8400" width="15" style="10" customWidth="1"/>
    <col min="8401" max="8401" width="17.5703125" style="10" customWidth="1"/>
    <col min="8402" max="8402" width="16.28515625" style="10" customWidth="1"/>
    <col min="8403" max="8405" width="22.7109375" style="10" customWidth="1"/>
    <col min="8406" max="8421" width="16.28515625" style="10" customWidth="1"/>
    <col min="8422" max="8422" width="24" style="10" customWidth="1"/>
    <col min="8423" max="8423" width="20.140625" style="10" customWidth="1"/>
    <col min="8424" max="8425" width="22.7109375" style="10" customWidth="1"/>
    <col min="8426" max="8427" width="16.28515625" style="10" customWidth="1"/>
    <col min="8428" max="8430" width="20.140625" style="10" customWidth="1"/>
    <col min="8431" max="8435" width="16.28515625" style="10" customWidth="1"/>
    <col min="8436" max="8437" width="21.42578125" style="10" customWidth="1"/>
    <col min="8438" max="8438" width="20.140625" style="10" customWidth="1"/>
    <col min="8439" max="8439" width="16.28515625" style="10" customWidth="1"/>
    <col min="8440" max="8440" width="21.42578125" style="10" customWidth="1"/>
    <col min="8441" max="8441" width="12.42578125" style="10" customWidth="1"/>
    <col min="8442" max="8442" width="20.140625" style="10" customWidth="1"/>
    <col min="8443" max="8443" width="29.140625" style="10" customWidth="1"/>
    <col min="8444" max="8445" width="12.42578125" style="10" customWidth="1"/>
    <col min="8446" max="8448" width="20.140625" style="10" customWidth="1"/>
    <col min="8449" max="8449" width="21.42578125" style="10" customWidth="1"/>
    <col min="8450" max="8450" width="24" style="10" customWidth="1"/>
    <col min="8451" max="8451" width="20.140625" style="10" customWidth="1"/>
    <col min="8452" max="8602" width="12.42578125" style="10" customWidth="1"/>
    <col min="8603" max="8603" width="21.42578125" style="10" customWidth="1"/>
    <col min="8604" max="8604" width="26.5703125" style="10" customWidth="1"/>
    <col min="8605" max="8606" width="21.42578125" style="10" customWidth="1"/>
    <col min="8607" max="8607" width="18.85546875" style="10" customWidth="1"/>
    <col min="8608" max="8609" width="13.7109375" style="10" customWidth="1"/>
    <col min="8610" max="8611" width="9.85546875" style="10" customWidth="1"/>
    <col min="8612" max="8612" width="12.42578125" style="10" customWidth="1"/>
    <col min="8613" max="8613" width="21.42578125" style="10" customWidth="1"/>
    <col min="8614" max="8614" width="15" style="10" customWidth="1"/>
    <col min="8615" max="8615" width="12.42578125" style="10" customWidth="1"/>
    <col min="8616" max="8616" width="13.7109375" style="10" customWidth="1"/>
    <col min="8617" max="8617" width="15" style="10" customWidth="1"/>
    <col min="8618" max="8618" width="16.28515625" style="10" customWidth="1"/>
    <col min="8619" max="8619" width="17.5703125" style="10" customWidth="1"/>
    <col min="8620" max="8621" width="16.28515625" style="10" customWidth="1"/>
    <col min="8622" max="8625" width="24" style="10" customWidth="1"/>
    <col min="8626" max="8626" width="11.140625" style="10" customWidth="1"/>
    <col min="8627" max="8627" width="18.85546875" style="10" customWidth="1"/>
    <col min="8628" max="8628" width="20.140625" style="10" customWidth="1"/>
    <col min="8629" max="8629" width="21.42578125" style="10" customWidth="1"/>
    <col min="8630" max="8630" width="16.28515625" style="10" customWidth="1"/>
    <col min="8631" max="8632" width="8.5703125" style="10" customWidth="1"/>
    <col min="8633" max="8633" width="16.28515625" style="10" customWidth="1"/>
    <col min="8634" max="8635" width="18.85546875" style="10" customWidth="1"/>
    <col min="8636" max="8636" width="11.140625" style="10" customWidth="1"/>
    <col min="8637" max="8637" width="12.42578125" style="10" customWidth="1"/>
    <col min="8638" max="8639" width="15" style="10" customWidth="1"/>
    <col min="8640" max="8640" width="12.42578125" style="10" customWidth="1"/>
    <col min="8641" max="8641" width="6" style="10" customWidth="1"/>
    <col min="8642" max="8642" width="20.140625" style="10" customWidth="1"/>
    <col min="8643" max="8643" width="26.5703125" style="10" customWidth="1"/>
    <col min="8644" max="8644" width="7.28515625" style="10" customWidth="1"/>
    <col min="8645" max="8645" width="20.140625" style="10" customWidth="1"/>
    <col min="8646" max="8646" width="21.42578125" style="10" customWidth="1"/>
    <col min="8647" max="8647" width="17.5703125" style="10" customWidth="1"/>
    <col min="8648" max="8649" width="15" style="10" customWidth="1"/>
    <col min="8650" max="8650" width="18.85546875" style="10" customWidth="1"/>
    <col min="8651" max="8651" width="15" style="10" customWidth="1"/>
    <col min="8652" max="8652" width="20.140625" style="10" customWidth="1"/>
    <col min="8653" max="8653" width="12.42578125" style="10" customWidth="1"/>
    <col min="8654" max="8654" width="15" style="10" customWidth="1"/>
    <col min="8655" max="8655" width="20.140625" style="10" customWidth="1"/>
    <col min="8656" max="8656" width="15" style="10" customWidth="1"/>
    <col min="8657" max="8657" width="17.5703125" style="10" customWidth="1"/>
    <col min="8658" max="8658" width="16.28515625" style="10" customWidth="1"/>
    <col min="8659" max="8661" width="22.7109375" style="10" customWidth="1"/>
    <col min="8662" max="8677" width="16.28515625" style="10" customWidth="1"/>
    <col min="8678" max="8678" width="24" style="10" customWidth="1"/>
    <col min="8679" max="8679" width="20.140625" style="10" customWidth="1"/>
    <col min="8680" max="8681" width="22.7109375" style="10" customWidth="1"/>
    <col min="8682" max="8683" width="16.28515625" style="10" customWidth="1"/>
    <col min="8684" max="8686" width="20.140625" style="10" customWidth="1"/>
    <col min="8687" max="8691" width="16.28515625" style="10" customWidth="1"/>
    <col min="8692" max="8693" width="21.42578125" style="10" customWidth="1"/>
    <col min="8694" max="8694" width="20.140625" style="10" customWidth="1"/>
    <col min="8695" max="8695" width="16.28515625" style="10" customWidth="1"/>
    <col min="8696" max="8696" width="21.42578125" style="10" customWidth="1"/>
    <col min="8697" max="8697" width="12.42578125" style="10" customWidth="1"/>
    <col min="8698" max="8698" width="20.140625" style="10" customWidth="1"/>
    <col min="8699" max="8699" width="29.140625" style="10" customWidth="1"/>
    <col min="8700" max="8701" width="12.42578125" style="10" customWidth="1"/>
    <col min="8702" max="8704" width="20.140625" style="10" customWidth="1"/>
    <col min="8705" max="8705" width="21.42578125" style="10" customWidth="1"/>
    <col min="8706" max="8706" width="24" style="10" customWidth="1"/>
    <col min="8707" max="8707" width="20.140625" style="10" customWidth="1"/>
    <col min="8708" max="8858" width="12.42578125" style="10" customWidth="1"/>
    <col min="8859" max="8859" width="21.42578125" style="10" customWidth="1"/>
    <col min="8860" max="8860" width="26.5703125" style="10" customWidth="1"/>
    <col min="8861" max="8862" width="21.42578125" style="10" customWidth="1"/>
    <col min="8863" max="8863" width="18.85546875" style="10" customWidth="1"/>
    <col min="8864" max="8865" width="13.7109375" style="10" customWidth="1"/>
    <col min="8866" max="8867" width="9.85546875" style="10" customWidth="1"/>
    <col min="8868" max="8868" width="12.42578125" style="10" customWidth="1"/>
    <col min="8869" max="8869" width="21.42578125" style="10" customWidth="1"/>
    <col min="8870" max="8870" width="15" style="10" customWidth="1"/>
    <col min="8871" max="8871" width="12.42578125" style="10" customWidth="1"/>
    <col min="8872" max="8872" width="13.7109375" style="10" customWidth="1"/>
    <col min="8873" max="8873" width="15" style="10" customWidth="1"/>
    <col min="8874" max="8874" width="16.28515625" style="10" customWidth="1"/>
    <col min="8875" max="8875" width="17.5703125" style="10" customWidth="1"/>
    <col min="8876" max="8877" width="16.28515625" style="10" customWidth="1"/>
    <col min="8878" max="8881" width="24" style="10" customWidth="1"/>
    <col min="8882" max="8882" width="11.140625" style="10" customWidth="1"/>
    <col min="8883" max="8883" width="18.85546875" style="10" customWidth="1"/>
    <col min="8884" max="8884" width="20.140625" style="10" customWidth="1"/>
    <col min="8885" max="8885" width="21.42578125" style="10" customWidth="1"/>
    <col min="8886" max="8886" width="16.28515625" style="10" customWidth="1"/>
    <col min="8887" max="8888" width="8.5703125" style="10" customWidth="1"/>
    <col min="8889" max="8889" width="16.28515625" style="10" customWidth="1"/>
    <col min="8890" max="8891" width="18.85546875" style="10" customWidth="1"/>
    <col min="8892" max="8892" width="11.140625" style="10" customWidth="1"/>
    <col min="8893" max="8893" width="12.42578125" style="10" customWidth="1"/>
    <col min="8894" max="8895" width="15" style="10" customWidth="1"/>
    <col min="8896" max="8896" width="12.42578125" style="10" customWidth="1"/>
    <col min="8897" max="8897" width="6" style="10" customWidth="1"/>
    <col min="8898" max="8898" width="20.140625" style="10" customWidth="1"/>
    <col min="8899" max="8899" width="26.5703125" style="10" customWidth="1"/>
    <col min="8900" max="8900" width="7.28515625" style="10" customWidth="1"/>
    <col min="8901" max="8901" width="20.140625" style="10" customWidth="1"/>
    <col min="8902" max="8902" width="21.42578125" style="10" customWidth="1"/>
    <col min="8903" max="8903" width="17.5703125" style="10" customWidth="1"/>
    <col min="8904" max="8905" width="15" style="10" customWidth="1"/>
    <col min="8906" max="8906" width="18.85546875" style="10" customWidth="1"/>
    <col min="8907" max="8907" width="15" style="10" customWidth="1"/>
    <col min="8908" max="8908" width="20.140625" style="10" customWidth="1"/>
    <col min="8909" max="8909" width="12.42578125" style="10" customWidth="1"/>
    <col min="8910" max="8910" width="15" style="10" customWidth="1"/>
    <col min="8911" max="8911" width="20.140625" style="10" customWidth="1"/>
    <col min="8912" max="8912" width="15" style="10" customWidth="1"/>
    <col min="8913" max="8913" width="17.5703125" style="10" customWidth="1"/>
    <col min="8914" max="8914" width="16.28515625" style="10" customWidth="1"/>
    <col min="8915" max="8917" width="22.7109375" style="10" customWidth="1"/>
    <col min="8918" max="8933" width="16.28515625" style="10" customWidth="1"/>
    <col min="8934" max="8934" width="24" style="10" customWidth="1"/>
    <col min="8935" max="8935" width="20.140625" style="10" customWidth="1"/>
    <col min="8936" max="8937" width="22.7109375" style="10" customWidth="1"/>
    <col min="8938" max="8939" width="16.28515625" style="10" customWidth="1"/>
    <col min="8940" max="8942" width="20.140625" style="10" customWidth="1"/>
    <col min="8943" max="8947" width="16.28515625" style="10" customWidth="1"/>
    <col min="8948" max="8949" width="21.42578125" style="10" customWidth="1"/>
    <col min="8950" max="8950" width="20.140625" style="10" customWidth="1"/>
    <col min="8951" max="8951" width="16.28515625" style="10" customWidth="1"/>
    <col min="8952" max="8952" width="21.42578125" style="10" customWidth="1"/>
    <col min="8953" max="8953" width="12.42578125" style="10" customWidth="1"/>
    <col min="8954" max="8954" width="20.140625" style="10" customWidth="1"/>
    <col min="8955" max="8955" width="29.140625" style="10" customWidth="1"/>
    <col min="8956" max="8957" width="12.42578125" style="10" customWidth="1"/>
    <col min="8958" max="8960" width="20.140625" style="10" customWidth="1"/>
    <col min="8961" max="8961" width="21.42578125" style="10" customWidth="1"/>
    <col min="8962" max="8962" width="24" style="10" customWidth="1"/>
    <col min="8963" max="8963" width="20.140625" style="10" customWidth="1"/>
    <col min="8964" max="9114" width="12.42578125" style="10" customWidth="1"/>
    <col min="9115" max="9115" width="21.42578125" style="10" customWidth="1"/>
    <col min="9116" max="9116" width="26.5703125" style="10" customWidth="1"/>
    <col min="9117" max="9118" width="21.42578125" style="10" customWidth="1"/>
    <col min="9119" max="9119" width="18.85546875" style="10" customWidth="1"/>
    <col min="9120" max="9121" width="13.7109375" style="10" customWidth="1"/>
    <col min="9122" max="9123" width="9.85546875" style="10" customWidth="1"/>
    <col min="9124" max="9124" width="12.42578125" style="10" customWidth="1"/>
    <col min="9125" max="9125" width="21.42578125" style="10" customWidth="1"/>
    <col min="9126" max="9126" width="15" style="10" customWidth="1"/>
    <col min="9127" max="9127" width="12.42578125" style="10" customWidth="1"/>
    <col min="9128" max="9128" width="13.7109375" style="10" customWidth="1"/>
    <col min="9129" max="9129" width="15" style="10" customWidth="1"/>
    <col min="9130" max="9130" width="16.28515625" style="10" customWidth="1"/>
    <col min="9131" max="9131" width="17.5703125" style="10" customWidth="1"/>
    <col min="9132" max="9133" width="16.28515625" style="10" customWidth="1"/>
    <col min="9134" max="9137" width="24" style="10" customWidth="1"/>
    <col min="9138" max="9138" width="11.140625" style="10" customWidth="1"/>
    <col min="9139" max="9139" width="18.85546875" style="10" customWidth="1"/>
    <col min="9140" max="9140" width="20.140625" style="10" customWidth="1"/>
    <col min="9141" max="9141" width="21.42578125" style="10" customWidth="1"/>
    <col min="9142" max="9142" width="16.28515625" style="10" customWidth="1"/>
    <col min="9143" max="9144" width="8.5703125" style="10" customWidth="1"/>
    <col min="9145" max="9145" width="16.28515625" style="10" customWidth="1"/>
    <col min="9146" max="9147" width="18.85546875" style="10" customWidth="1"/>
    <col min="9148" max="9148" width="11.140625" style="10" customWidth="1"/>
    <col min="9149" max="9149" width="12.42578125" style="10" customWidth="1"/>
    <col min="9150" max="9151" width="15" style="10" customWidth="1"/>
    <col min="9152" max="9152" width="12.42578125" style="10" customWidth="1"/>
    <col min="9153" max="9153" width="6" style="10" customWidth="1"/>
    <col min="9154" max="9154" width="20.140625" style="10" customWidth="1"/>
    <col min="9155" max="9155" width="26.5703125" style="10" customWidth="1"/>
    <col min="9156" max="9156" width="7.28515625" style="10" customWidth="1"/>
    <col min="9157" max="9157" width="20.140625" style="10" customWidth="1"/>
    <col min="9158" max="9158" width="21.42578125" style="10" customWidth="1"/>
    <col min="9159" max="9159" width="17.5703125" style="10" customWidth="1"/>
    <col min="9160" max="9161" width="15" style="10" customWidth="1"/>
    <col min="9162" max="9162" width="18.85546875" style="10" customWidth="1"/>
    <col min="9163" max="9163" width="15" style="10" customWidth="1"/>
    <col min="9164" max="9164" width="20.140625" style="10" customWidth="1"/>
    <col min="9165" max="9165" width="12.42578125" style="10" customWidth="1"/>
    <col min="9166" max="9166" width="15" style="10" customWidth="1"/>
    <col min="9167" max="9167" width="20.140625" style="10" customWidth="1"/>
    <col min="9168" max="9168" width="15" style="10" customWidth="1"/>
    <col min="9169" max="9169" width="17.5703125" style="10" customWidth="1"/>
    <col min="9170" max="9170" width="16.28515625" style="10" customWidth="1"/>
    <col min="9171" max="9173" width="22.7109375" style="10" customWidth="1"/>
    <col min="9174" max="9189" width="16.28515625" style="10" customWidth="1"/>
    <col min="9190" max="9190" width="24" style="10" customWidth="1"/>
    <col min="9191" max="9191" width="20.140625" style="10" customWidth="1"/>
    <col min="9192" max="9193" width="22.7109375" style="10" customWidth="1"/>
    <col min="9194" max="9195" width="16.28515625" style="10" customWidth="1"/>
    <col min="9196" max="9198" width="20.140625" style="10" customWidth="1"/>
    <col min="9199" max="9203" width="16.28515625" style="10" customWidth="1"/>
    <col min="9204" max="9205" width="21.42578125" style="10" customWidth="1"/>
    <col min="9206" max="9206" width="20.140625" style="10" customWidth="1"/>
    <col min="9207" max="9207" width="16.28515625" style="10" customWidth="1"/>
    <col min="9208" max="9208" width="21.42578125" style="10" customWidth="1"/>
    <col min="9209" max="9209" width="12.42578125" style="10" customWidth="1"/>
    <col min="9210" max="9210" width="20.140625" style="10" customWidth="1"/>
    <col min="9211" max="9211" width="29.140625" style="10" customWidth="1"/>
    <col min="9212" max="9213" width="12.42578125" style="10" customWidth="1"/>
    <col min="9214" max="9216" width="20.140625" style="10" customWidth="1"/>
    <col min="9217" max="9217" width="21.42578125" style="10" customWidth="1"/>
    <col min="9218" max="9218" width="24" style="10" customWidth="1"/>
    <col min="9219" max="9219" width="20.140625" style="10" customWidth="1"/>
    <col min="9220" max="9370" width="12.42578125" style="10" customWidth="1"/>
    <col min="9371" max="9371" width="21.42578125" style="10" customWidth="1"/>
    <col min="9372" max="9372" width="26.5703125" style="10" customWidth="1"/>
    <col min="9373" max="9374" width="21.42578125" style="10" customWidth="1"/>
    <col min="9375" max="9375" width="18.85546875" style="10" customWidth="1"/>
    <col min="9376" max="9377" width="13.7109375" style="10" customWidth="1"/>
    <col min="9378" max="9379" width="9.85546875" style="10" customWidth="1"/>
    <col min="9380" max="9380" width="12.42578125" style="10" customWidth="1"/>
    <col min="9381" max="9381" width="21.42578125" style="10" customWidth="1"/>
    <col min="9382" max="9382" width="15" style="10" customWidth="1"/>
    <col min="9383" max="9383" width="12.42578125" style="10" customWidth="1"/>
    <col min="9384" max="9384" width="13.7109375" style="10" customWidth="1"/>
    <col min="9385" max="9385" width="15" style="10" customWidth="1"/>
    <col min="9386" max="9386" width="16.28515625" style="10" customWidth="1"/>
    <col min="9387" max="9387" width="17.5703125" style="10" customWidth="1"/>
    <col min="9388" max="9389" width="16.28515625" style="10" customWidth="1"/>
    <col min="9390" max="9393" width="24" style="10" customWidth="1"/>
    <col min="9394" max="9394" width="11.140625" style="10" customWidth="1"/>
    <col min="9395" max="9395" width="18.85546875" style="10" customWidth="1"/>
    <col min="9396" max="9396" width="20.140625" style="10" customWidth="1"/>
    <col min="9397" max="9397" width="21.42578125" style="10" customWidth="1"/>
    <col min="9398" max="9398" width="16.28515625" style="10" customWidth="1"/>
    <col min="9399" max="9400" width="8.5703125" style="10" customWidth="1"/>
    <col min="9401" max="9401" width="16.28515625" style="10" customWidth="1"/>
    <col min="9402" max="9403" width="18.85546875" style="10" customWidth="1"/>
    <col min="9404" max="9404" width="11.140625" style="10" customWidth="1"/>
    <col min="9405" max="9405" width="12.42578125" style="10" customWidth="1"/>
    <col min="9406" max="9407" width="15" style="10" customWidth="1"/>
    <col min="9408" max="9408" width="12.42578125" style="10" customWidth="1"/>
    <col min="9409" max="9409" width="6" style="10" customWidth="1"/>
    <col min="9410" max="9410" width="20.140625" style="10" customWidth="1"/>
    <col min="9411" max="9411" width="26.5703125" style="10" customWidth="1"/>
    <col min="9412" max="9412" width="7.28515625" style="10" customWidth="1"/>
    <col min="9413" max="9413" width="20.140625" style="10" customWidth="1"/>
    <col min="9414" max="9414" width="21.42578125" style="10" customWidth="1"/>
    <col min="9415" max="9415" width="17.5703125" style="10" customWidth="1"/>
    <col min="9416" max="9417" width="15" style="10" customWidth="1"/>
    <col min="9418" max="9418" width="18.85546875" style="10" customWidth="1"/>
    <col min="9419" max="9419" width="15" style="10" customWidth="1"/>
    <col min="9420" max="9420" width="20.140625" style="10" customWidth="1"/>
    <col min="9421" max="9421" width="12.42578125" style="10" customWidth="1"/>
    <col min="9422" max="9422" width="15" style="10" customWidth="1"/>
    <col min="9423" max="9423" width="20.140625" style="10" customWidth="1"/>
    <col min="9424" max="9424" width="15" style="10" customWidth="1"/>
    <col min="9425" max="9425" width="17.5703125" style="10" customWidth="1"/>
    <col min="9426" max="9426" width="16.28515625" style="10" customWidth="1"/>
    <col min="9427" max="9429" width="22.7109375" style="10" customWidth="1"/>
    <col min="9430" max="9445" width="16.28515625" style="10" customWidth="1"/>
    <col min="9446" max="9446" width="24" style="10" customWidth="1"/>
    <col min="9447" max="9447" width="20.140625" style="10" customWidth="1"/>
    <col min="9448" max="9449" width="22.7109375" style="10" customWidth="1"/>
    <col min="9450" max="9451" width="16.28515625" style="10" customWidth="1"/>
    <col min="9452" max="9454" width="20.140625" style="10" customWidth="1"/>
    <col min="9455" max="9459" width="16.28515625" style="10" customWidth="1"/>
    <col min="9460" max="9461" width="21.42578125" style="10" customWidth="1"/>
    <col min="9462" max="9462" width="20.140625" style="10" customWidth="1"/>
    <col min="9463" max="9463" width="16.28515625" style="10" customWidth="1"/>
    <col min="9464" max="9464" width="21.42578125" style="10" customWidth="1"/>
    <col min="9465" max="9465" width="12.42578125" style="10" customWidth="1"/>
    <col min="9466" max="9466" width="20.140625" style="10" customWidth="1"/>
    <col min="9467" max="9467" width="29.140625" style="10" customWidth="1"/>
    <col min="9468" max="9469" width="12.42578125" style="10" customWidth="1"/>
    <col min="9470" max="9472" width="20.140625" style="10" customWidth="1"/>
    <col min="9473" max="9473" width="21.42578125" style="10" customWidth="1"/>
    <col min="9474" max="9474" width="24" style="10" customWidth="1"/>
    <col min="9475" max="9475" width="20.140625" style="10" customWidth="1"/>
    <col min="9476" max="9626" width="12.42578125" style="10" customWidth="1"/>
    <col min="9627" max="9627" width="21.42578125" style="10" customWidth="1"/>
    <col min="9628" max="9628" width="26.5703125" style="10" customWidth="1"/>
    <col min="9629" max="9630" width="21.42578125" style="10" customWidth="1"/>
    <col min="9631" max="9631" width="18.85546875" style="10" customWidth="1"/>
    <col min="9632" max="9633" width="13.7109375" style="10" customWidth="1"/>
    <col min="9634" max="9635" width="9.85546875" style="10" customWidth="1"/>
    <col min="9636" max="9636" width="12.42578125" style="10" customWidth="1"/>
    <col min="9637" max="9637" width="21.42578125" style="10" customWidth="1"/>
    <col min="9638" max="9638" width="15" style="10" customWidth="1"/>
    <col min="9639" max="9639" width="12.42578125" style="10" customWidth="1"/>
    <col min="9640" max="9640" width="13.7109375" style="10" customWidth="1"/>
    <col min="9641" max="9641" width="15" style="10" customWidth="1"/>
    <col min="9642" max="9642" width="16.28515625" style="10" customWidth="1"/>
    <col min="9643" max="9643" width="17.5703125" style="10" customWidth="1"/>
    <col min="9644" max="9645" width="16.28515625" style="10" customWidth="1"/>
    <col min="9646" max="9649" width="24" style="10" customWidth="1"/>
    <col min="9650" max="9650" width="11.140625" style="10" customWidth="1"/>
    <col min="9651" max="9651" width="18.85546875" style="10" customWidth="1"/>
    <col min="9652" max="9652" width="20.140625" style="10" customWidth="1"/>
    <col min="9653" max="9653" width="21.42578125" style="10" customWidth="1"/>
    <col min="9654" max="9654" width="16.28515625" style="10" customWidth="1"/>
    <col min="9655" max="9656" width="8.5703125" style="10" customWidth="1"/>
    <col min="9657" max="9657" width="16.28515625" style="10" customWidth="1"/>
    <col min="9658" max="9659" width="18.85546875" style="10" customWidth="1"/>
    <col min="9660" max="9660" width="11.140625" style="10" customWidth="1"/>
    <col min="9661" max="9661" width="12.42578125" style="10" customWidth="1"/>
    <col min="9662" max="9663" width="15" style="10" customWidth="1"/>
    <col min="9664" max="9664" width="12.42578125" style="10" customWidth="1"/>
    <col min="9665" max="9665" width="6" style="10" customWidth="1"/>
    <col min="9666" max="9666" width="20.140625" style="10" customWidth="1"/>
    <col min="9667" max="9667" width="26.5703125" style="10" customWidth="1"/>
    <col min="9668" max="9668" width="7.28515625" style="10" customWidth="1"/>
    <col min="9669" max="9669" width="20.140625" style="10" customWidth="1"/>
    <col min="9670" max="9670" width="21.42578125" style="10" customWidth="1"/>
    <col min="9671" max="9671" width="17.5703125" style="10" customWidth="1"/>
    <col min="9672" max="9673" width="15" style="10" customWidth="1"/>
    <col min="9674" max="9674" width="18.85546875" style="10" customWidth="1"/>
    <col min="9675" max="9675" width="15" style="10" customWidth="1"/>
    <col min="9676" max="9676" width="20.140625" style="10" customWidth="1"/>
    <col min="9677" max="9677" width="12.42578125" style="10" customWidth="1"/>
    <col min="9678" max="9678" width="15" style="10" customWidth="1"/>
    <col min="9679" max="9679" width="20.140625" style="10" customWidth="1"/>
    <col min="9680" max="9680" width="15" style="10" customWidth="1"/>
    <col min="9681" max="9681" width="17.5703125" style="10" customWidth="1"/>
    <col min="9682" max="9682" width="16.28515625" style="10" customWidth="1"/>
    <col min="9683" max="9685" width="22.7109375" style="10" customWidth="1"/>
    <col min="9686" max="9701" width="16.28515625" style="10" customWidth="1"/>
    <col min="9702" max="9702" width="24" style="10" customWidth="1"/>
    <col min="9703" max="9703" width="20.140625" style="10" customWidth="1"/>
    <col min="9704" max="9705" width="22.7109375" style="10" customWidth="1"/>
    <col min="9706" max="9707" width="16.28515625" style="10" customWidth="1"/>
    <col min="9708" max="9710" width="20.140625" style="10" customWidth="1"/>
    <col min="9711" max="9715" width="16.28515625" style="10" customWidth="1"/>
    <col min="9716" max="9717" width="21.42578125" style="10" customWidth="1"/>
    <col min="9718" max="9718" width="20.140625" style="10" customWidth="1"/>
    <col min="9719" max="9719" width="16.28515625" style="10" customWidth="1"/>
    <col min="9720" max="9720" width="21.42578125" style="10" customWidth="1"/>
    <col min="9721" max="9721" width="12.42578125" style="10" customWidth="1"/>
    <col min="9722" max="9722" width="20.140625" style="10" customWidth="1"/>
    <col min="9723" max="9723" width="29.140625" style="10" customWidth="1"/>
    <col min="9724" max="9725" width="12.42578125" style="10" customWidth="1"/>
    <col min="9726" max="9728" width="20.140625" style="10" customWidth="1"/>
    <col min="9729" max="9729" width="21.42578125" style="10" customWidth="1"/>
    <col min="9730" max="9730" width="24" style="10" customWidth="1"/>
    <col min="9731" max="9731" width="20.140625" style="10" customWidth="1"/>
    <col min="9732" max="9882" width="12.42578125" style="10" customWidth="1"/>
    <col min="9883" max="9883" width="21.42578125" style="10" customWidth="1"/>
    <col min="9884" max="9884" width="26.5703125" style="10" customWidth="1"/>
    <col min="9885" max="9886" width="21.42578125" style="10" customWidth="1"/>
    <col min="9887" max="9887" width="18.85546875" style="10" customWidth="1"/>
    <col min="9888" max="9889" width="13.7109375" style="10" customWidth="1"/>
    <col min="9890" max="9891" width="9.85546875" style="10" customWidth="1"/>
    <col min="9892" max="9892" width="12.42578125" style="10" customWidth="1"/>
    <col min="9893" max="9893" width="21.42578125" style="10" customWidth="1"/>
    <col min="9894" max="9894" width="15" style="10" customWidth="1"/>
    <col min="9895" max="9895" width="12.42578125" style="10" customWidth="1"/>
    <col min="9896" max="9896" width="13.7109375" style="10" customWidth="1"/>
    <col min="9897" max="9897" width="15" style="10" customWidth="1"/>
    <col min="9898" max="9898" width="16.28515625" style="10" customWidth="1"/>
    <col min="9899" max="9899" width="17.5703125" style="10" customWidth="1"/>
    <col min="9900" max="9901" width="16.28515625" style="10" customWidth="1"/>
    <col min="9902" max="9905" width="24" style="10" customWidth="1"/>
    <col min="9906" max="9906" width="11.140625" style="10" customWidth="1"/>
    <col min="9907" max="9907" width="18.85546875" style="10" customWidth="1"/>
    <col min="9908" max="9908" width="20.140625" style="10" customWidth="1"/>
    <col min="9909" max="9909" width="21.42578125" style="10" customWidth="1"/>
    <col min="9910" max="9910" width="16.28515625" style="10" customWidth="1"/>
    <col min="9911" max="9912" width="8.5703125" style="10" customWidth="1"/>
    <col min="9913" max="9913" width="16.28515625" style="10" customWidth="1"/>
    <col min="9914" max="9915" width="18.85546875" style="10" customWidth="1"/>
    <col min="9916" max="9916" width="11.140625" style="10" customWidth="1"/>
    <col min="9917" max="9917" width="12.42578125" style="10" customWidth="1"/>
    <col min="9918" max="9919" width="15" style="10" customWidth="1"/>
    <col min="9920" max="9920" width="12.42578125" style="10" customWidth="1"/>
    <col min="9921" max="9921" width="6" style="10" customWidth="1"/>
    <col min="9922" max="9922" width="20.140625" style="10" customWidth="1"/>
    <col min="9923" max="9923" width="26.5703125" style="10" customWidth="1"/>
    <col min="9924" max="9924" width="7.28515625" style="10" customWidth="1"/>
    <col min="9925" max="9925" width="20.140625" style="10" customWidth="1"/>
    <col min="9926" max="9926" width="21.42578125" style="10" customWidth="1"/>
    <col min="9927" max="9927" width="17.5703125" style="10" customWidth="1"/>
    <col min="9928" max="9929" width="15" style="10" customWidth="1"/>
    <col min="9930" max="9930" width="18.85546875" style="10" customWidth="1"/>
    <col min="9931" max="9931" width="15" style="10" customWidth="1"/>
    <col min="9932" max="9932" width="20.140625" style="10" customWidth="1"/>
    <col min="9933" max="9933" width="12.42578125" style="10" customWidth="1"/>
    <col min="9934" max="9934" width="15" style="10" customWidth="1"/>
    <col min="9935" max="9935" width="20.140625" style="10" customWidth="1"/>
    <col min="9936" max="9936" width="15" style="10" customWidth="1"/>
    <col min="9937" max="9937" width="17.5703125" style="10" customWidth="1"/>
    <col min="9938" max="9938" width="16.28515625" style="10" customWidth="1"/>
    <col min="9939" max="9941" width="22.7109375" style="10" customWidth="1"/>
    <col min="9942" max="9957" width="16.28515625" style="10" customWidth="1"/>
    <col min="9958" max="9958" width="24" style="10" customWidth="1"/>
    <col min="9959" max="9959" width="20.140625" style="10" customWidth="1"/>
    <col min="9960" max="9961" width="22.7109375" style="10" customWidth="1"/>
    <col min="9962" max="9963" width="16.28515625" style="10" customWidth="1"/>
    <col min="9964" max="9966" width="20.140625" style="10" customWidth="1"/>
    <col min="9967" max="9971" width="16.28515625" style="10" customWidth="1"/>
    <col min="9972" max="9973" width="21.42578125" style="10" customWidth="1"/>
    <col min="9974" max="9974" width="20.140625" style="10" customWidth="1"/>
    <col min="9975" max="9975" width="16.28515625" style="10" customWidth="1"/>
    <col min="9976" max="9976" width="21.42578125" style="10" customWidth="1"/>
    <col min="9977" max="9977" width="12.42578125" style="10" customWidth="1"/>
    <col min="9978" max="9978" width="20.140625" style="10" customWidth="1"/>
    <col min="9979" max="9979" width="29.140625" style="10" customWidth="1"/>
    <col min="9980" max="9981" width="12.42578125" style="10" customWidth="1"/>
    <col min="9982" max="9984" width="20.140625" style="10" customWidth="1"/>
    <col min="9985" max="9985" width="21.42578125" style="10" customWidth="1"/>
    <col min="9986" max="9986" width="24" style="10" customWidth="1"/>
    <col min="9987" max="9987" width="20.140625" style="10" customWidth="1"/>
    <col min="9988" max="10138" width="12.42578125" style="10" customWidth="1"/>
    <col min="10139" max="10139" width="21.42578125" style="10" customWidth="1"/>
    <col min="10140" max="10140" width="26.5703125" style="10" customWidth="1"/>
    <col min="10141" max="10142" width="21.42578125" style="10" customWidth="1"/>
    <col min="10143" max="10143" width="18.85546875" style="10" customWidth="1"/>
    <col min="10144" max="10145" width="13.7109375" style="10" customWidth="1"/>
    <col min="10146" max="10147" width="9.85546875" style="10" customWidth="1"/>
    <col min="10148" max="10148" width="12.42578125" style="10" customWidth="1"/>
    <col min="10149" max="10149" width="21.42578125" style="10" customWidth="1"/>
    <col min="10150" max="10150" width="15" style="10" customWidth="1"/>
    <col min="10151" max="10151" width="12.42578125" style="10" customWidth="1"/>
    <col min="10152" max="10152" width="13.7109375" style="10" customWidth="1"/>
    <col min="10153" max="10153" width="15" style="10" customWidth="1"/>
    <col min="10154" max="10154" width="16.28515625" style="10" customWidth="1"/>
    <col min="10155" max="10155" width="17.5703125" style="10" customWidth="1"/>
    <col min="10156" max="10157" width="16.28515625" style="10" customWidth="1"/>
    <col min="10158" max="10161" width="24" style="10" customWidth="1"/>
    <col min="10162" max="10162" width="11.140625" style="10" customWidth="1"/>
    <col min="10163" max="10163" width="18.85546875" style="10" customWidth="1"/>
    <col min="10164" max="10164" width="20.140625" style="10" customWidth="1"/>
    <col min="10165" max="10165" width="21.42578125" style="10" customWidth="1"/>
    <col min="10166" max="10166" width="16.28515625" style="10" customWidth="1"/>
    <col min="10167" max="10168" width="8.5703125" style="10" customWidth="1"/>
    <col min="10169" max="10169" width="16.28515625" style="10" customWidth="1"/>
    <col min="10170" max="10171" width="18.85546875" style="10" customWidth="1"/>
    <col min="10172" max="10172" width="11.140625" style="10" customWidth="1"/>
    <col min="10173" max="10173" width="12.42578125" style="10" customWidth="1"/>
    <col min="10174" max="10175" width="15" style="10" customWidth="1"/>
    <col min="10176" max="10176" width="12.42578125" style="10" customWidth="1"/>
    <col min="10177" max="10177" width="6" style="10" customWidth="1"/>
    <col min="10178" max="10178" width="20.140625" style="10" customWidth="1"/>
    <col min="10179" max="10179" width="26.5703125" style="10" customWidth="1"/>
    <col min="10180" max="10180" width="7.28515625" style="10" customWidth="1"/>
    <col min="10181" max="10181" width="20.140625" style="10" customWidth="1"/>
    <col min="10182" max="10182" width="21.42578125" style="10" customWidth="1"/>
    <col min="10183" max="10183" width="17.5703125" style="10" customWidth="1"/>
    <col min="10184" max="10185" width="15" style="10" customWidth="1"/>
    <col min="10186" max="10186" width="18.85546875" style="10" customWidth="1"/>
    <col min="10187" max="10187" width="15" style="10" customWidth="1"/>
    <col min="10188" max="10188" width="20.140625" style="10" customWidth="1"/>
    <col min="10189" max="10189" width="12.42578125" style="10" customWidth="1"/>
    <col min="10190" max="10190" width="15" style="10" customWidth="1"/>
    <col min="10191" max="10191" width="20.140625" style="10" customWidth="1"/>
    <col min="10192" max="10192" width="15" style="10" customWidth="1"/>
    <col min="10193" max="10193" width="17.5703125" style="10" customWidth="1"/>
    <col min="10194" max="10194" width="16.28515625" style="10" customWidth="1"/>
    <col min="10195" max="10197" width="22.7109375" style="10" customWidth="1"/>
    <col min="10198" max="10213" width="16.28515625" style="10" customWidth="1"/>
    <col min="10214" max="10214" width="24" style="10" customWidth="1"/>
    <col min="10215" max="10215" width="20.140625" style="10" customWidth="1"/>
    <col min="10216" max="10217" width="22.7109375" style="10" customWidth="1"/>
    <col min="10218" max="10219" width="16.28515625" style="10" customWidth="1"/>
    <col min="10220" max="10222" width="20.140625" style="10" customWidth="1"/>
    <col min="10223" max="10227" width="16.28515625" style="10" customWidth="1"/>
    <col min="10228" max="10229" width="21.42578125" style="10" customWidth="1"/>
    <col min="10230" max="10230" width="20.140625" style="10" customWidth="1"/>
    <col min="10231" max="10231" width="16.28515625" style="10" customWidth="1"/>
    <col min="10232" max="10232" width="21.42578125" style="10" customWidth="1"/>
    <col min="10233" max="10233" width="12.42578125" style="10" customWidth="1"/>
    <col min="10234" max="10234" width="20.140625" style="10" customWidth="1"/>
    <col min="10235" max="10235" width="29.140625" style="10" customWidth="1"/>
    <col min="10236" max="10237" width="12.42578125" style="10" customWidth="1"/>
    <col min="10238" max="10240" width="20.140625" style="10" customWidth="1"/>
    <col min="10241" max="10241" width="21.42578125" style="10" customWidth="1"/>
    <col min="10242" max="10242" width="24" style="10" customWidth="1"/>
    <col min="10243" max="10243" width="20.140625" style="10" customWidth="1"/>
    <col min="10244" max="10394" width="12.42578125" style="10" customWidth="1"/>
    <col min="10395" max="10395" width="21.42578125" style="10" customWidth="1"/>
    <col min="10396" max="10396" width="26.5703125" style="10" customWidth="1"/>
    <col min="10397" max="10398" width="21.42578125" style="10" customWidth="1"/>
    <col min="10399" max="10399" width="18.85546875" style="10" customWidth="1"/>
    <col min="10400" max="10401" width="13.7109375" style="10" customWidth="1"/>
    <col min="10402" max="10403" width="9.85546875" style="10" customWidth="1"/>
    <col min="10404" max="10404" width="12.42578125" style="10" customWidth="1"/>
    <col min="10405" max="10405" width="21.42578125" style="10" customWidth="1"/>
    <col min="10406" max="10406" width="15" style="10" customWidth="1"/>
    <col min="10407" max="10407" width="12.42578125" style="10" customWidth="1"/>
    <col min="10408" max="10408" width="13.7109375" style="10" customWidth="1"/>
    <col min="10409" max="10409" width="15" style="10" customWidth="1"/>
    <col min="10410" max="10410" width="16.28515625" style="10" customWidth="1"/>
    <col min="10411" max="10411" width="17.5703125" style="10" customWidth="1"/>
    <col min="10412" max="10413" width="16.28515625" style="10" customWidth="1"/>
    <col min="10414" max="10417" width="24" style="10" customWidth="1"/>
    <col min="10418" max="10418" width="11.140625" style="10" customWidth="1"/>
    <col min="10419" max="10419" width="18.85546875" style="10" customWidth="1"/>
    <col min="10420" max="10420" width="20.140625" style="10" customWidth="1"/>
    <col min="10421" max="10421" width="21.42578125" style="10" customWidth="1"/>
    <col min="10422" max="10422" width="16.28515625" style="10" customWidth="1"/>
    <col min="10423" max="10424" width="8.5703125" style="10" customWidth="1"/>
    <col min="10425" max="10425" width="16.28515625" style="10" customWidth="1"/>
    <col min="10426" max="10427" width="18.85546875" style="10" customWidth="1"/>
    <col min="10428" max="10428" width="11.140625" style="10" customWidth="1"/>
    <col min="10429" max="10429" width="12.42578125" style="10" customWidth="1"/>
    <col min="10430" max="10431" width="15" style="10" customWidth="1"/>
    <col min="10432" max="10432" width="12.42578125" style="10" customWidth="1"/>
    <col min="10433" max="10433" width="6" style="10" customWidth="1"/>
    <col min="10434" max="10434" width="20.140625" style="10" customWidth="1"/>
    <col min="10435" max="10435" width="26.5703125" style="10" customWidth="1"/>
    <col min="10436" max="10436" width="7.28515625" style="10" customWidth="1"/>
    <col min="10437" max="10437" width="20.140625" style="10" customWidth="1"/>
    <col min="10438" max="10438" width="21.42578125" style="10" customWidth="1"/>
    <col min="10439" max="10439" width="17.5703125" style="10" customWidth="1"/>
    <col min="10440" max="10441" width="15" style="10" customWidth="1"/>
    <col min="10442" max="10442" width="18.85546875" style="10" customWidth="1"/>
    <col min="10443" max="10443" width="15" style="10" customWidth="1"/>
    <col min="10444" max="10444" width="20.140625" style="10" customWidth="1"/>
    <col min="10445" max="10445" width="12.42578125" style="10" customWidth="1"/>
    <col min="10446" max="10446" width="15" style="10" customWidth="1"/>
    <col min="10447" max="10447" width="20.140625" style="10" customWidth="1"/>
    <col min="10448" max="10448" width="15" style="10" customWidth="1"/>
    <col min="10449" max="10449" width="17.5703125" style="10" customWidth="1"/>
    <col min="10450" max="10450" width="16.28515625" style="10" customWidth="1"/>
    <col min="10451" max="10453" width="22.7109375" style="10" customWidth="1"/>
    <col min="10454" max="10469" width="16.28515625" style="10" customWidth="1"/>
    <col min="10470" max="10470" width="24" style="10" customWidth="1"/>
    <col min="10471" max="10471" width="20.140625" style="10" customWidth="1"/>
    <col min="10472" max="10473" width="22.7109375" style="10" customWidth="1"/>
    <col min="10474" max="10475" width="16.28515625" style="10" customWidth="1"/>
    <col min="10476" max="10478" width="20.140625" style="10" customWidth="1"/>
    <col min="10479" max="10483" width="16.28515625" style="10" customWidth="1"/>
    <col min="10484" max="10485" width="21.42578125" style="10" customWidth="1"/>
    <col min="10486" max="10486" width="20.140625" style="10" customWidth="1"/>
    <col min="10487" max="10487" width="16.28515625" style="10" customWidth="1"/>
    <col min="10488" max="10488" width="21.42578125" style="10" customWidth="1"/>
    <col min="10489" max="10489" width="12.42578125" style="10" customWidth="1"/>
    <col min="10490" max="10490" width="20.140625" style="10" customWidth="1"/>
    <col min="10491" max="10491" width="29.140625" style="10" customWidth="1"/>
    <col min="10492" max="10493" width="12.42578125" style="10" customWidth="1"/>
    <col min="10494" max="10496" width="20.140625" style="10" customWidth="1"/>
    <col min="10497" max="10497" width="21.42578125" style="10" customWidth="1"/>
    <col min="10498" max="10498" width="24" style="10" customWidth="1"/>
    <col min="10499" max="10499" width="20.140625" style="10" customWidth="1"/>
    <col min="10500" max="10650" width="12.42578125" style="10" customWidth="1"/>
    <col min="10651" max="10651" width="21.42578125" style="10" customWidth="1"/>
    <col min="10652" max="10652" width="26.5703125" style="10" customWidth="1"/>
    <col min="10653" max="10654" width="21.42578125" style="10" customWidth="1"/>
    <col min="10655" max="10655" width="18.85546875" style="10" customWidth="1"/>
    <col min="10656" max="10657" width="13.7109375" style="10" customWidth="1"/>
    <col min="10658" max="10659" width="9.85546875" style="10" customWidth="1"/>
    <col min="10660" max="10660" width="12.42578125" style="10" customWidth="1"/>
    <col min="10661" max="10661" width="21.42578125" style="10" customWidth="1"/>
    <col min="10662" max="10662" width="15" style="10" customWidth="1"/>
    <col min="10663" max="10663" width="12.42578125" style="10" customWidth="1"/>
    <col min="10664" max="10664" width="13.7109375" style="10" customWidth="1"/>
    <col min="10665" max="10665" width="15" style="10" customWidth="1"/>
    <col min="10666" max="10666" width="16.28515625" style="10" customWidth="1"/>
    <col min="10667" max="10667" width="17.5703125" style="10" customWidth="1"/>
    <col min="10668" max="10669" width="16.28515625" style="10" customWidth="1"/>
    <col min="10670" max="10673" width="24" style="10" customWidth="1"/>
    <col min="10674" max="10674" width="11.140625" style="10" customWidth="1"/>
    <col min="10675" max="10675" width="18.85546875" style="10" customWidth="1"/>
    <col min="10676" max="10676" width="20.140625" style="10" customWidth="1"/>
    <col min="10677" max="10677" width="21.42578125" style="10" customWidth="1"/>
    <col min="10678" max="10678" width="16.28515625" style="10" customWidth="1"/>
    <col min="10679" max="10680" width="8.5703125" style="10" customWidth="1"/>
    <col min="10681" max="10681" width="16.28515625" style="10" customWidth="1"/>
    <col min="10682" max="10683" width="18.85546875" style="10" customWidth="1"/>
    <col min="10684" max="10684" width="11.140625" style="10" customWidth="1"/>
    <col min="10685" max="10685" width="12.42578125" style="10" customWidth="1"/>
    <col min="10686" max="10687" width="15" style="10" customWidth="1"/>
    <col min="10688" max="10688" width="12.42578125" style="10" customWidth="1"/>
    <col min="10689" max="10689" width="6" style="10" customWidth="1"/>
    <col min="10690" max="10690" width="20.140625" style="10" customWidth="1"/>
    <col min="10691" max="10691" width="26.5703125" style="10" customWidth="1"/>
    <col min="10692" max="10692" width="7.28515625" style="10" customWidth="1"/>
    <col min="10693" max="10693" width="20.140625" style="10" customWidth="1"/>
    <col min="10694" max="10694" width="21.42578125" style="10" customWidth="1"/>
    <col min="10695" max="10695" width="17.5703125" style="10" customWidth="1"/>
    <col min="10696" max="10697" width="15" style="10" customWidth="1"/>
    <col min="10698" max="10698" width="18.85546875" style="10" customWidth="1"/>
    <col min="10699" max="10699" width="15" style="10" customWidth="1"/>
    <col min="10700" max="10700" width="20.140625" style="10" customWidth="1"/>
    <col min="10701" max="10701" width="12.42578125" style="10" customWidth="1"/>
    <col min="10702" max="10702" width="15" style="10" customWidth="1"/>
    <col min="10703" max="10703" width="20.140625" style="10" customWidth="1"/>
    <col min="10704" max="10704" width="15" style="10" customWidth="1"/>
    <col min="10705" max="10705" width="17.5703125" style="10" customWidth="1"/>
    <col min="10706" max="10706" width="16.28515625" style="10" customWidth="1"/>
    <col min="10707" max="10709" width="22.7109375" style="10" customWidth="1"/>
    <col min="10710" max="10725" width="16.28515625" style="10" customWidth="1"/>
    <col min="10726" max="10726" width="24" style="10" customWidth="1"/>
    <col min="10727" max="10727" width="20.140625" style="10" customWidth="1"/>
    <col min="10728" max="10729" width="22.7109375" style="10" customWidth="1"/>
    <col min="10730" max="10731" width="16.28515625" style="10" customWidth="1"/>
    <col min="10732" max="10734" width="20.140625" style="10" customWidth="1"/>
    <col min="10735" max="10739" width="16.28515625" style="10" customWidth="1"/>
    <col min="10740" max="10741" width="21.42578125" style="10" customWidth="1"/>
    <col min="10742" max="10742" width="20.140625" style="10" customWidth="1"/>
    <col min="10743" max="10743" width="16.28515625" style="10" customWidth="1"/>
    <col min="10744" max="10744" width="21.42578125" style="10" customWidth="1"/>
    <col min="10745" max="10745" width="12.42578125" style="10" customWidth="1"/>
    <col min="10746" max="10746" width="20.140625" style="10" customWidth="1"/>
    <col min="10747" max="10747" width="29.140625" style="10" customWidth="1"/>
    <col min="10748" max="10749" width="12.42578125" style="10" customWidth="1"/>
    <col min="10750" max="10752" width="20.140625" style="10" customWidth="1"/>
    <col min="10753" max="10753" width="21.42578125" style="10" customWidth="1"/>
    <col min="10754" max="10754" width="24" style="10" customWidth="1"/>
    <col min="10755" max="10755" width="20.140625" style="10" customWidth="1"/>
    <col min="10756" max="10906" width="12.42578125" style="10" customWidth="1"/>
    <col min="10907" max="10907" width="21.42578125" style="10" customWidth="1"/>
    <col min="10908" max="10908" width="26.5703125" style="10" customWidth="1"/>
    <col min="10909" max="10910" width="21.42578125" style="10" customWidth="1"/>
    <col min="10911" max="10911" width="18.85546875" style="10" customWidth="1"/>
    <col min="10912" max="10913" width="13.7109375" style="10" customWidth="1"/>
    <col min="10914" max="10915" width="9.85546875" style="10" customWidth="1"/>
    <col min="10916" max="10916" width="12.42578125" style="10" customWidth="1"/>
    <col min="10917" max="10917" width="21.42578125" style="10" customWidth="1"/>
    <col min="10918" max="10918" width="15" style="10" customWidth="1"/>
    <col min="10919" max="10919" width="12.42578125" style="10" customWidth="1"/>
    <col min="10920" max="10920" width="13.7109375" style="10" customWidth="1"/>
    <col min="10921" max="10921" width="15" style="10" customWidth="1"/>
    <col min="10922" max="10922" width="16.28515625" style="10" customWidth="1"/>
    <col min="10923" max="10923" width="17.5703125" style="10" customWidth="1"/>
    <col min="10924" max="10925" width="16.28515625" style="10" customWidth="1"/>
    <col min="10926" max="10929" width="24" style="10" customWidth="1"/>
    <col min="10930" max="10930" width="11.140625" style="10" customWidth="1"/>
    <col min="10931" max="10931" width="18.85546875" style="10" customWidth="1"/>
    <col min="10932" max="10932" width="20.140625" style="10" customWidth="1"/>
    <col min="10933" max="10933" width="21.42578125" style="10" customWidth="1"/>
    <col min="10934" max="10934" width="16.28515625" style="10" customWidth="1"/>
    <col min="10935" max="10936" width="8.5703125" style="10" customWidth="1"/>
    <col min="10937" max="10937" width="16.28515625" style="10" customWidth="1"/>
    <col min="10938" max="10939" width="18.85546875" style="10" customWidth="1"/>
    <col min="10940" max="10940" width="11.140625" style="10" customWidth="1"/>
    <col min="10941" max="10941" width="12.42578125" style="10" customWidth="1"/>
    <col min="10942" max="10943" width="15" style="10" customWidth="1"/>
    <col min="10944" max="10944" width="12.42578125" style="10" customWidth="1"/>
    <col min="10945" max="10945" width="6" style="10" customWidth="1"/>
    <col min="10946" max="10946" width="20.140625" style="10" customWidth="1"/>
    <col min="10947" max="10947" width="26.5703125" style="10" customWidth="1"/>
    <col min="10948" max="10948" width="7.28515625" style="10" customWidth="1"/>
    <col min="10949" max="10949" width="20.140625" style="10" customWidth="1"/>
    <col min="10950" max="10950" width="21.42578125" style="10" customWidth="1"/>
    <col min="10951" max="10951" width="17.5703125" style="10" customWidth="1"/>
    <col min="10952" max="10953" width="15" style="10" customWidth="1"/>
    <col min="10954" max="10954" width="18.85546875" style="10" customWidth="1"/>
    <col min="10955" max="10955" width="15" style="10" customWidth="1"/>
    <col min="10956" max="10956" width="20.140625" style="10" customWidth="1"/>
    <col min="10957" max="10957" width="12.42578125" style="10" customWidth="1"/>
    <col min="10958" max="10958" width="15" style="10" customWidth="1"/>
    <col min="10959" max="10959" width="20.140625" style="10" customWidth="1"/>
    <col min="10960" max="10960" width="15" style="10" customWidth="1"/>
    <col min="10961" max="10961" width="17.5703125" style="10" customWidth="1"/>
    <col min="10962" max="10962" width="16.28515625" style="10" customWidth="1"/>
    <col min="10963" max="10965" width="22.7109375" style="10" customWidth="1"/>
    <col min="10966" max="10981" width="16.28515625" style="10" customWidth="1"/>
    <col min="10982" max="10982" width="24" style="10" customWidth="1"/>
    <col min="10983" max="10983" width="20.140625" style="10" customWidth="1"/>
    <col min="10984" max="10985" width="22.7109375" style="10" customWidth="1"/>
    <col min="10986" max="10987" width="16.28515625" style="10" customWidth="1"/>
    <col min="10988" max="10990" width="20.140625" style="10" customWidth="1"/>
    <col min="10991" max="10995" width="16.28515625" style="10" customWidth="1"/>
    <col min="10996" max="10997" width="21.42578125" style="10" customWidth="1"/>
    <col min="10998" max="10998" width="20.140625" style="10" customWidth="1"/>
    <col min="10999" max="10999" width="16.28515625" style="10" customWidth="1"/>
    <col min="11000" max="11000" width="21.42578125" style="10" customWidth="1"/>
    <col min="11001" max="11001" width="12.42578125" style="10" customWidth="1"/>
    <col min="11002" max="11002" width="20.140625" style="10" customWidth="1"/>
    <col min="11003" max="11003" width="29.140625" style="10" customWidth="1"/>
    <col min="11004" max="11005" width="12.42578125" style="10" customWidth="1"/>
    <col min="11006" max="11008" width="20.140625" style="10" customWidth="1"/>
    <col min="11009" max="11009" width="21.42578125" style="10" customWidth="1"/>
    <col min="11010" max="11010" width="24" style="10" customWidth="1"/>
    <col min="11011" max="11011" width="20.140625" style="10" customWidth="1"/>
    <col min="11012" max="11162" width="12.42578125" style="10" customWidth="1"/>
    <col min="11163" max="11163" width="21.42578125" style="10" customWidth="1"/>
    <col min="11164" max="11164" width="26.5703125" style="10" customWidth="1"/>
    <col min="11165" max="11166" width="21.42578125" style="10" customWidth="1"/>
    <col min="11167" max="11167" width="18.85546875" style="10" customWidth="1"/>
    <col min="11168" max="11169" width="13.7109375" style="10" customWidth="1"/>
    <col min="11170" max="11171" width="9.85546875" style="10" customWidth="1"/>
    <col min="11172" max="11172" width="12.42578125" style="10" customWidth="1"/>
    <col min="11173" max="11173" width="21.42578125" style="10" customWidth="1"/>
    <col min="11174" max="11174" width="15" style="10" customWidth="1"/>
    <col min="11175" max="11175" width="12.42578125" style="10" customWidth="1"/>
    <col min="11176" max="11176" width="13.7109375" style="10" customWidth="1"/>
    <col min="11177" max="11177" width="15" style="10" customWidth="1"/>
    <col min="11178" max="11178" width="16.28515625" style="10" customWidth="1"/>
    <col min="11179" max="11179" width="17.5703125" style="10" customWidth="1"/>
    <col min="11180" max="11181" width="16.28515625" style="10" customWidth="1"/>
    <col min="11182" max="11185" width="24" style="10" customWidth="1"/>
    <col min="11186" max="11186" width="11.140625" style="10" customWidth="1"/>
    <col min="11187" max="11187" width="18.85546875" style="10" customWidth="1"/>
    <col min="11188" max="11188" width="20.140625" style="10" customWidth="1"/>
    <col min="11189" max="11189" width="21.42578125" style="10" customWidth="1"/>
    <col min="11190" max="11190" width="16.28515625" style="10" customWidth="1"/>
    <col min="11191" max="11192" width="8.5703125" style="10" customWidth="1"/>
    <col min="11193" max="11193" width="16.28515625" style="10" customWidth="1"/>
    <col min="11194" max="11195" width="18.85546875" style="10" customWidth="1"/>
    <col min="11196" max="11196" width="11.140625" style="10" customWidth="1"/>
    <col min="11197" max="11197" width="12.42578125" style="10" customWidth="1"/>
    <col min="11198" max="11199" width="15" style="10" customWidth="1"/>
    <col min="11200" max="11200" width="12.42578125" style="10" customWidth="1"/>
    <col min="11201" max="11201" width="6" style="10" customWidth="1"/>
    <col min="11202" max="11202" width="20.140625" style="10" customWidth="1"/>
    <col min="11203" max="11203" width="26.5703125" style="10" customWidth="1"/>
    <col min="11204" max="11204" width="7.28515625" style="10" customWidth="1"/>
    <col min="11205" max="11205" width="20.140625" style="10" customWidth="1"/>
    <col min="11206" max="11206" width="21.42578125" style="10" customWidth="1"/>
    <col min="11207" max="11207" width="17.5703125" style="10" customWidth="1"/>
    <col min="11208" max="11209" width="15" style="10" customWidth="1"/>
    <col min="11210" max="11210" width="18.85546875" style="10" customWidth="1"/>
    <col min="11211" max="11211" width="15" style="10" customWidth="1"/>
    <col min="11212" max="11212" width="20.140625" style="10" customWidth="1"/>
    <col min="11213" max="11213" width="12.42578125" style="10" customWidth="1"/>
    <col min="11214" max="11214" width="15" style="10" customWidth="1"/>
    <col min="11215" max="11215" width="20.140625" style="10" customWidth="1"/>
    <col min="11216" max="11216" width="15" style="10" customWidth="1"/>
    <col min="11217" max="11217" width="17.5703125" style="10" customWidth="1"/>
    <col min="11218" max="11218" width="16.28515625" style="10" customWidth="1"/>
    <col min="11219" max="11221" width="22.7109375" style="10" customWidth="1"/>
    <col min="11222" max="11237" width="16.28515625" style="10" customWidth="1"/>
    <col min="11238" max="11238" width="24" style="10" customWidth="1"/>
    <col min="11239" max="11239" width="20.140625" style="10" customWidth="1"/>
    <col min="11240" max="11241" width="22.7109375" style="10" customWidth="1"/>
    <col min="11242" max="11243" width="16.28515625" style="10" customWidth="1"/>
    <col min="11244" max="11246" width="20.140625" style="10" customWidth="1"/>
    <col min="11247" max="11251" width="16.28515625" style="10" customWidth="1"/>
    <col min="11252" max="11253" width="21.42578125" style="10" customWidth="1"/>
    <col min="11254" max="11254" width="20.140625" style="10" customWidth="1"/>
    <col min="11255" max="11255" width="16.28515625" style="10" customWidth="1"/>
    <col min="11256" max="11256" width="21.42578125" style="10" customWidth="1"/>
    <col min="11257" max="11257" width="12.42578125" style="10" customWidth="1"/>
    <col min="11258" max="11258" width="20.140625" style="10" customWidth="1"/>
    <col min="11259" max="11259" width="29.140625" style="10" customWidth="1"/>
    <col min="11260" max="11261" width="12.42578125" style="10" customWidth="1"/>
    <col min="11262" max="11264" width="20.140625" style="10" customWidth="1"/>
    <col min="11265" max="11265" width="21.42578125" style="10" customWidth="1"/>
    <col min="11266" max="11266" width="24" style="10" customWidth="1"/>
    <col min="11267" max="11267" width="20.140625" style="10" customWidth="1"/>
    <col min="11268" max="11418" width="12.42578125" style="10" customWidth="1"/>
    <col min="11419" max="11419" width="21.42578125" style="10" customWidth="1"/>
    <col min="11420" max="11420" width="26.5703125" style="10" customWidth="1"/>
    <col min="11421" max="11422" width="21.42578125" style="10" customWidth="1"/>
    <col min="11423" max="11423" width="18.85546875" style="10" customWidth="1"/>
    <col min="11424" max="11425" width="13.7109375" style="10" customWidth="1"/>
    <col min="11426" max="11427" width="9.85546875" style="10" customWidth="1"/>
    <col min="11428" max="11428" width="12.42578125" style="10" customWidth="1"/>
    <col min="11429" max="11429" width="21.42578125" style="10" customWidth="1"/>
    <col min="11430" max="11430" width="15" style="10" customWidth="1"/>
    <col min="11431" max="11431" width="12.42578125" style="10" customWidth="1"/>
    <col min="11432" max="11432" width="13.7109375" style="10" customWidth="1"/>
    <col min="11433" max="11433" width="15" style="10" customWidth="1"/>
    <col min="11434" max="11434" width="16.28515625" style="10" customWidth="1"/>
    <col min="11435" max="11435" width="17.5703125" style="10" customWidth="1"/>
    <col min="11436" max="11437" width="16.28515625" style="10" customWidth="1"/>
    <col min="11438" max="11441" width="24" style="10" customWidth="1"/>
    <col min="11442" max="11442" width="11.140625" style="10" customWidth="1"/>
    <col min="11443" max="11443" width="18.85546875" style="10" customWidth="1"/>
    <col min="11444" max="11444" width="20.140625" style="10" customWidth="1"/>
    <col min="11445" max="11445" width="21.42578125" style="10" customWidth="1"/>
    <col min="11446" max="11446" width="16.28515625" style="10" customWidth="1"/>
    <col min="11447" max="11448" width="8.5703125" style="10" customWidth="1"/>
    <col min="11449" max="11449" width="16.28515625" style="10" customWidth="1"/>
    <col min="11450" max="11451" width="18.85546875" style="10" customWidth="1"/>
    <col min="11452" max="11452" width="11.140625" style="10" customWidth="1"/>
    <col min="11453" max="11453" width="12.42578125" style="10" customWidth="1"/>
    <col min="11454" max="11455" width="15" style="10" customWidth="1"/>
    <col min="11456" max="11456" width="12.42578125" style="10" customWidth="1"/>
    <col min="11457" max="11457" width="6" style="10" customWidth="1"/>
    <col min="11458" max="11458" width="20.140625" style="10" customWidth="1"/>
    <col min="11459" max="11459" width="26.5703125" style="10" customWidth="1"/>
    <col min="11460" max="11460" width="7.28515625" style="10" customWidth="1"/>
    <col min="11461" max="11461" width="20.140625" style="10" customWidth="1"/>
    <col min="11462" max="11462" width="21.42578125" style="10" customWidth="1"/>
    <col min="11463" max="11463" width="17.5703125" style="10" customWidth="1"/>
    <col min="11464" max="11465" width="15" style="10" customWidth="1"/>
    <col min="11466" max="11466" width="18.85546875" style="10" customWidth="1"/>
    <col min="11467" max="11467" width="15" style="10" customWidth="1"/>
    <col min="11468" max="11468" width="20.140625" style="10" customWidth="1"/>
    <col min="11469" max="11469" width="12.42578125" style="10" customWidth="1"/>
    <col min="11470" max="11470" width="15" style="10" customWidth="1"/>
    <col min="11471" max="11471" width="20.140625" style="10" customWidth="1"/>
    <col min="11472" max="11472" width="15" style="10" customWidth="1"/>
    <col min="11473" max="11473" width="17.5703125" style="10" customWidth="1"/>
    <col min="11474" max="11474" width="16.28515625" style="10" customWidth="1"/>
    <col min="11475" max="11477" width="22.7109375" style="10" customWidth="1"/>
    <col min="11478" max="11493" width="16.28515625" style="10" customWidth="1"/>
    <col min="11494" max="11494" width="24" style="10" customWidth="1"/>
    <col min="11495" max="11495" width="20.140625" style="10" customWidth="1"/>
    <col min="11496" max="11497" width="22.7109375" style="10" customWidth="1"/>
    <col min="11498" max="11499" width="16.28515625" style="10" customWidth="1"/>
    <col min="11500" max="11502" width="20.140625" style="10" customWidth="1"/>
    <col min="11503" max="11507" width="16.28515625" style="10" customWidth="1"/>
    <col min="11508" max="11509" width="21.42578125" style="10" customWidth="1"/>
    <col min="11510" max="11510" width="20.140625" style="10" customWidth="1"/>
    <col min="11511" max="11511" width="16.28515625" style="10" customWidth="1"/>
    <col min="11512" max="11512" width="21.42578125" style="10" customWidth="1"/>
    <col min="11513" max="11513" width="12.42578125" style="10" customWidth="1"/>
    <col min="11514" max="11514" width="20.140625" style="10" customWidth="1"/>
    <col min="11515" max="11515" width="29.140625" style="10" customWidth="1"/>
    <col min="11516" max="11517" width="12.42578125" style="10" customWidth="1"/>
    <col min="11518" max="11520" width="20.140625" style="10" customWidth="1"/>
    <col min="11521" max="11521" width="21.42578125" style="10" customWidth="1"/>
    <col min="11522" max="11522" width="24" style="10" customWidth="1"/>
    <col min="11523" max="11523" width="20.140625" style="10" customWidth="1"/>
    <col min="11524" max="11674" width="12.42578125" style="10" customWidth="1"/>
    <col min="11675" max="11675" width="21.42578125" style="10" customWidth="1"/>
    <col min="11676" max="11676" width="26.5703125" style="10" customWidth="1"/>
    <col min="11677" max="11678" width="21.42578125" style="10" customWidth="1"/>
    <col min="11679" max="11679" width="18.85546875" style="10" customWidth="1"/>
    <col min="11680" max="11681" width="13.7109375" style="10" customWidth="1"/>
    <col min="11682" max="11683" width="9.85546875" style="10" customWidth="1"/>
    <col min="11684" max="11684" width="12.42578125" style="10" customWidth="1"/>
    <col min="11685" max="11685" width="21.42578125" style="10" customWidth="1"/>
    <col min="11686" max="11686" width="15" style="10" customWidth="1"/>
    <col min="11687" max="11687" width="12.42578125" style="10" customWidth="1"/>
    <col min="11688" max="11688" width="13.7109375" style="10" customWidth="1"/>
    <col min="11689" max="11689" width="15" style="10" customWidth="1"/>
    <col min="11690" max="11690" width="16.28515625" style="10" customWidth="1"/>
    <col min="11691" max="11691" width="17.5703125" style="10" customWidth="1"/>
    <col min="11692" max="11693" width="16.28515625" style="10" customWidth="1"/>
    <col min="11694" max="11697" width="24" style="10" customWidth="1"/>
    <col min="11698" max="11698" width="11.140625" style="10" customWidth="1"/>
    <col min="11699" max="11699" width="18.85546875" style="10" customWidth="1"/>
    <col min="11700" max="11700" width="20.140625" style="10" customWidth="1"/>
    <col min="11701" max="11701" width="21.42578125" style="10" customWidth="1"/>
    <col min="11702" max="11702" width="16.28515625" style="10" customWidth="1"/>
    <col min="11703" max="11704" width="8.5703125" style="10" customWidth="1"/>
    <col min="11705" max="11705" width="16.28515625" style="10" customWidth="1"/>
    <col min="11706" max="11707" width="18.85546875" style="10" customWidth="1"/>
    <col min="11708" max="11708" width="11.140625" style="10" customWidth="1"/>
    <col min="11709" max="11709" width="12.42578125" style="10" customWidth="1"/>
    <col min="11710" max="11711" width="15" style="10" customWidth="1"/>
    <col min="11712" max="11712" width="12.42578125" style="10" customWidth="1"/>
    <col min="11713" max="11713" width="6" style="10" customWidth="1"/>
    <col min="11714" max="11714" width="20.140625" style="10" customWidth="1"/>
    <col min="11715" max="11715" width="26.5703125" style="10" customWidth="1"/>
    <col min="11716" max="11716" width="7.28515625" style="10" customWidth="1"/>
    <col min="11717" max="11717" width="20.140625" style="10" customWidth="1"/>
    <col min="11718" max="11718" width="21.42578125" style="10" customWidth="1"/>
    <col min="11719" max="11719" width="17.5703125" style="10" customWidth="1"/>
    <col min="11720" max="11721" width="15" style="10" customWidth="1"/>
    <col min="11722" max="11722" width="18.85546875" style="10" customWidth="1"/>
    <col min="11723" max="11723" width="15" style="10" customWidth="1"/>
    <col min="11724" max="11724" width="20.140625" style="10" customWidth="1"/>
    <col min="11725" max="11725" width="12.42578125" style="10" customWidth="1"/>
    <col min="11726" max="11726" width="15" style="10" customWidth="1"/>
    <col min="11727" max="11727" width="20.140625" style="10" customWidth="1"/>
    <col min="11728" max="11728" width="15" style="10" customWidth="1"/>
    <col min="11729" max="11729" width="17.5703125" style="10" customWidth="1"/>
    <col min="11730" max="11730" width="16.28515625" style="10" customWidth="1"/>
    <col min="11731" max="11733" width="22.7109375" style="10" customWidth="1"/>
    <col min="11734" max="11749" width="16.28515625" style="10" customWidth="1"/>
    <col min="11750" max="11750" width="24" style="10" customWidth="1"/>
    <col min="11751" max="11751" width="20.140625" style="10" customWidth="1"/>
    <col min="11752" max="11753" width="22.7109375" style="10" customWidth="1"/>
    <col min="11754" max="11755" width="16.28515625" style="10" customWidth="1"/>
    <col min="11756" max="11758" width="20.140625" style="10" customWidth="1"/>
    <col min="11759" max="11763" width="16.28515625" style="10" customWidth="1"/>
    <col min="11764" max="11765" width="21.42578125" style="10" customWidth="1"/>
    <col min="11766" max="11766" width="20.140625" style="10" customWidth="1"/>
    <col min="11767" max="11767" width="16.28515625" style="10" customWidth="1"/>
    <col min="11768" max="11768" width="21.42578125" style="10" customWidth="1"/>
    <col min="11769" max="11769" width="12.42578125" style="10" customWidth="1"/>
    <col min="11770" max="11770" width="20.140625" style="10" customWidth="1"/>
    <col min="11771" max="11771" width="29.140625" style="10" customWidth="1"/>
    <col min="11772" max="11773" width="12.42578125" style="10" customWidth="1"/>
    <col min="11774" max="11776" width="20.140625" style="10" customWidth="1"/>
    <col min="11777" max="11777" width="21.42578125" style="10" customWidth="1"/>
    <col min="11778" max="11778" width="24" style="10" customWidth="1"/>
    <col min="11779" max="11779" width="20.140625" style="10" customWidth="1"/>
    <col min="11780" max="11930" width="12.42578125" style="10" customWidth="1"/>
    <col min="11931" max="11931" width="21.42578125" style="10" customWidth="1"/>
    <col min="11932" max="11932" width="26.5703125" style="10" customWidth="1"/>
    <col min="11933" max="11934" width="21.42578125" style="10" customWidth="1"/>
    <col min="11935" max="11935" width="18.85546875" style="10" customWidth="1"/>
    <col min="11936" max="11937" width="13.7109375" style="10" customWidth="1"/>
    <col min="11938" max="11939" width="9.85546875" style="10" customWidth="1"/>
    <col min="11940" max="11940" width="12.42578125" style="10" customWidth="1"/>
    <col min="11941" max="11941" width="21.42578125" style="10" customWidth="1"/>
    <col min="11942" max="11942" width="15" style="10" customWidth="1"/>
    <col min="11943" max="11943" width="12.42578125" style="10" customWidth="1"/>
    <col min="11944" max="11944" width="13.7109375" style="10" customWidth="1"/>
    <col min="11945" max="11945" width="15" style="10" customWidth="1"/>
    <col min="11946" max="11946" width="16.28515625" style="10" customWidth="1"/>
    <col min="11947" max="11947" width="17.5703125" style="10" customWidth="1"/>
    <col min="11948" max="11949" width="16.28515625" style="10" customWidth="1"/>
    <col min="11950" max="11953" width="24" style="10" customWidth="1"/>
    <col min="11954" max="11954" width="11.140625" style="10" customWidth="1"/>
    <col min="11955" max="11955" width="18.85546875" style="10" customWidth="1"/>
    <col min="11956" max="11956" width="20.140625" style="10" customWidth="1"/>
    <col min="11957" max="11957" width="21.42578125" style="10" customWidth="1"/>
    <col min="11958" max="11958" width="16.28515625" style="10" customWidth="1"/>
    <col min="11959" max="11960" width="8.5703125" style="10" customWidth="1"/>
    <col min="11961" max="11961" width="16.28515625" style="10" customWidth="1"/>
    <col min="11962" max="11963" width="18.85546875" style="10" customWidth="1"/>
    <col min="11964" max="11964" width="11.140625" style="10" customWidth="1"/>
    <col min="11965" max="11965" width="12.42578125" style="10" customWidth="1"/>
    <col min="11966" max="11967" width="15" style="10" customWidth="1"/>
    <col min="11968" max="11968" width="12.42578125" style="10" customWidth="1"/>
    <col min="11969" max="11969" width="6" style="10" customWidth="1"/>
    <col min="11970" max="11970" width="20.140625" style="10" customWidth="1"/>
    <col min="11971" max="11971" width="26.5703125" style="10" customWidth="1"/>
    <col min="11972" max="11972" width="7.28515625" style="10" customWidth="1"/>
    <col min="11973" max="11973" width="20.140625" style="10" customWidth="1"/>
    <col min="11974" max="11974" width="21.42578125" style="10" customWidth="1"/>
    <col min="11975" max="11975" width="17.5703125" style="10" customWidth="1"/>
    <col min="11976" max="11977" width="15" style="10" customWidth="1"/>
    <col min="11978" max="11978" width="18.85546875" style="10" customWidth="1"/>
    <col min="11979" max="11979" width="15" style="10" customWidth="1"/>
    <col min="11980" max="11980" width="20.140625" style="10" customWidth="1"/>
    <col min="11981" max="11981" width="12.42578125" style="10" customWidth="1"/>
    <col min="11982" max="11982" width="15" style="10" customWidth="1"/>
    <col min="11983" max="11983" width="20.140625" style="10" customWidth="1"/>
    <col min="11984" max="11984" width="15" style="10" customWidth="1"/>
    <col min="11985" max="11985" width="17.5703125" style="10" customWidth="1"/>
    <col min="11986" max="11986" width="16.28515625" style="10" customWidth="1"/>
    <col min="11987" max="11989" width="22.7109375" style="10" customWidth="1"/>
    <col min="11990" max="12005" width="16.28515625" style="10" customWidth="1"/>
    <col min="12006" max="12006" width="24" style="10" customWidth="1"/>
    <col min="12007" max="12007" width="20.140625" style="10" customWidth="1"/>
    <col min="12008" max="12009" width="22.7109375" style="10" customWidth="1"/>
    <col min="12010" max="12011" width="16.28515625" style="10" customWidth="1"/>
    <col min="12012" max="12014" width="20.140625" style="10" customWidth="1"/>
    <col min="12015" max="12019" width="16.28515625" style="10" customWidth="1"/>
    <col min="12020" max="12021" width="21.42578125" style="10" customWidth="1"/>
    <col min="12022" max="12022" width="20.140625" style="10" customWidth="1"/>
    <col min="12023" max="12023" width="16.28515625" style="10" customWidth="1"/>
    <col min="12024" max="12024" width="21.42578125" style="10" customWidth="1"/>
    <col min="12025" max="12025" width="12.42578125" style="10" customWidth="1"/>
    <col min="12026" max="12026" width="20.140625" style="10" customWidth="1"/>
    <col min="12027" max="12027" width="29.140625" style="10" customWidth="1"/>
    <col min="12028" max="12029" width="12.42578125" style="10" customWidth="1"/>
    <col min="12030" max="12032" width="20.140625" style="10" customWidth="1"/>
    <col min="12033" max="12033" width="21.42578125" style="10" customWidth="1"/>
    <col min="12034" max="12034" width="24" style="10" customWidth="1"/>
    <col min="12035" max="12035" width="20.140625" style="10" customWidth="1"/>
    <col min="12036" max="12186" width="12.42578125" style="10" customWidth="1"/>
    <col min="12187" max="12187" width="21.42578125" style="10" customWidth="1"/>
    <col min="12188" max="12188" width="26.5703125" style="10" customWidth="1"/>
    <col min="12189" max="12190" width="21.42578125" style="10" customWidth="1"/>
    <col min="12191" max="12191" width="18.85546875" style="10" customWidth="1"/>
    <col min="12192" max="12193" width="13.7109375" style="10" customWidth="1"/>
    <col min="12194" max="12195" width="9.85546875" style="10" customWidth="1"/>
    <col min="12196" max="12196" width="12.42578125" style="10" customWidth="1"/>
    <col min="12197" max="12197" width="21.42578125" style="10" customWidth="1"/>
    <col min="12198" max="12198" width="15" style="10" customWidth="1"/>
    <col min="12199" max="12199" width="12.42578125" style="10" customWidth="1"/>
    <col min="12200" max="12200" width="13.7109375" style="10" customWidth="1"/>
    <col min="12201" max="12201" width="15" style="10" customWidth="1"/>
    <col min="12202" max="12202" width="16.28515625" style="10" customWidth="1"/>
    <col min="12203" max="12203" width="17.5703125" style="10" customWidth="1"/>
    <col min="12204" max="12205" width="16.28515625" style="10" customWidth="1"/>
    <col min="12206" max="12209" width="24" style="10" customWidth="1"/>
    <col min="12210" max="12210" width="11.140625" style="10" customWidth="1"/>
    <col min="12211" max="12211" width="18.85546875" style="10" customWidth="1"/>
    <col min="12212" max="12212" width="20.140625" style="10" customWidth="1"/>
    <col min="12213" max="12213" width="21.42578125" style="10" customWidth="1"/>
    <col min="12214" max="12214" width="16.28515625" style="10" customWidth="1"/>
    <col min="12215" max="12216" width="8.5703125" style="10" customWidth="1"/>
    <col min="12217" max="12217" width="16.28515625" style="10" customWidth="1"/>
    <col min="12218" max="12219" width="18.85546875" style="10" customWidth="1"/>
    <col min="12220" max="12220" width="11.140625" style="10" customWidth="1"/>
    <col min="12221" max="12221" width="12.42578125" style="10" customWidth="1"/>
    <col min="12222" max="12223" width="15" style="10" customWidth="1"/>
    <col min="12224" max="12224" width="12.42578125" style="10" customWidth="1"/>
    <col min="12225" max="12225" width="6" style="10" customWidth="1"/>
    <col min="12226" max="12226" width="20.140625" style="10" customWidth="1"/>
    <col min="12227" max="12227" width="26.5703125" style="10" customWidth="1"/>
    <col min="12228" max="12228" width="7.28515625" style="10" customWidth="1"/>
    <col min="12229" max="12229" width="20.140625" style="10" customWidth="1"/>
    <col min="12230" max="12230" width="21.42578125" style="10" customWidth="1"/>
    <col min="12231" max="12231" width="17.5703125" style="10" customWidth="1"/>
    <col min="12232" max="12233" width="15" style="10" customWidth="1"/>
    <col min="12234" max="12234" width="18.85546875" style="10" customWidth="1"/>
    <col min="12235" max="12235" width="15" style="10" customWidth="1"/>
    <col min="12236" max="12236" width="20.140625" style="10" customWidth="1"/>
    <col min="12237" max="12237" width="12.42578125" style="10" customWidth="1"/>
    <col min="12238" max="12238" width="15" style="10" customWidth="1"/>
    <col min="12239" max="12239" width="20.140625" style="10" customWidth="1"/>
    <col min="12240" max="12240" width="15" style="10" customWidth="1"/>
    <col min="12241" max="12241" width="17.5703125" style="10" customWidth="1"/>
    <col min="12242" max="12242" width="16.28515625" style="10" customWidth="1"/>
    <col min="12243" max="12245" width="22.7109375" style="10" customWidth="1"/>
    <col min="12246" max="12261" width="16.28515625" style="10" customWidth="1"/>
    <col min="12262" max="12262" width="24" style="10" customWidth="1"/>
    <col min="12263" max="12263" width="20.140625" style="10" customWidth="1"/>
    <col min="12264" max="12265" width="22.7109375" style="10" customWidth="1"/>
    <col min="12266" max="12267" width="16.28515625" style="10" customWidth="1"/>
    <col min="12268" max="12270" width="20.140625" style="10" customWidth="1"/>
    <col min="12271" max="12275" width="16.28515625" style="10" customWidth="1"/>
    <col min="12276" max="12277" width="21.42578125" style="10" customWidth="1"/>
    <col min="12278" max="12278" width="20.140625" style="10" customWidth="1"/>
    <col min="12279" max="12279" width="16.28515625" style="10" customWidth="1"/>
    <col min="12280" max="12280" width="21.42578125" style="10" customWidth="1"/>
    <col min="12281" max="12281" width="12.42578125" style="10" customWidth="1"/>
    <col min="12282" max="12282" width="20.140625" style="10" customWidth="1"/>
    <col min="12283" max="12283" width="29.140625" style="10" customWidth="1"/>
    <col min="12284" max="12285" width="12.42578125" style="10" customWidth="1"/>
    <col min="12286" max="12288" width="20.140625" style="10" customWidth="1"/>
    <col min="12289" max="12289" width="21.42578125" style="10" customWidth="1"/>
    <col min="12290" max="12290" width="24" style="10" customWidth="1"/>
    <col min="12291" max="12291" width="20.140625" style="10" customWidth="1"/>
    <col min="12292" max="12442" width="12.42578125" style="10" customWidth="1"/>
    <col min="12443" max="12443" width="21.42578125" style="10" customWidth="1"/>
    <col min="12444" max="12444" width="26.5703125" style="10" customWidth="1"/>
    <col min="12445" max="12446" width="21.42578125" style="10" customWidth="1"/>
    <col min="12447" max="12447" width="18.85546875" style="10" customWidth="1"/>
    <col min="12448" max="12449" width="13.7109375" style="10" customWidth="1"/>
    <col min="12450" max="12451" width="9.85546875" style="10" customWidth="1"/>
    <col min="12452" max="12452" width="12.42578125" style="10" customWidth="1"/>
    <col min="12453" max="12453" width="21.42578125" style="10" customWidth="1"/>
    <col min="12454" max="12454" width="15" style="10" customWidth="1"/>
    <col min="12455" max="12455" width="12.42578125" style="10" customWidth="1"/>
    <col min="12456" max="12456" width="13.7109375" style="10" customWidth="1"/>
    <col min="12457" max="12457" width="15" style="10" customWidth="1"/>
    <col min="12458" max="12458" width="16.28515625" style="10" customWidth="1"/>
    <col min="12459" max="12459" width="17.5703125" style="10" customWidth="1"/>
    <col min="12460" max="12461" width="16.28515625" style="10" customWidth="1"/>
    <col min="12462" max="12465" width="24" style="10" customWidth="1"/>
    <col min="12466" max="12466" width="11.140625" style="10" customWidth="1"/>
    <col min="12467" max="12467" width="18.85546875" style="10" customWidth="1"/>
    <col min="12468" max="12468" width="20.140625" style="10" customWidth="1"/>
    <col min="12469" max="12469" width="21.42578125" style="10" customWidth="1"/>
    <col min="12470" max="12470" width="16.28515625" style="10" customWidth="1"/>
    <col min="12471" max="12472" width="8.5703125" style="10" customWidth="1"/>
    <col min="12473" max="12473" width="16.28515625" style="10" customWidth="1"/>
    <col min="12474" max="12475" width="18.85546875" style="10" customWidth="1"/>
    <col min="12476" max="12476" width="11.140625" style="10" customWidth="1"/>
    <col min="12477" max="12477" width="12.42578125" style="10" customWidth="1"/>
    <col min="12478" max="12479" width="15" style="10" customWidth="1"/>
    <col min="12480" max="12480" width="12.42578125" style="10" customWidth="1"/>
    <col min="12481" max="12481" width="6" style="10" customWidth="1"/>
    <col min="12482" max="12482" width="20.140625" style="10" customWidth="1"/>
    <col min="12483" max="12483" width="26.5703125" style="10" customWidth="1"/>
    <col min="12484" max="12484" width="7.28515625" style="10" customWidth="1"/>
    <col min="12485" max="12485" width="20.140625" style="10" customWidth="1"/>
    <col min="12486" max="12486" width="21.42578125" style="10" customWidth="1"/>
    <col min="12487" max="12487" width="17.5703125" style="10" customWidth="1"/>
    <col min="12488" max="12489" width="15" style="10" customWidth="1"/>
    <col min="12490" max="12490" width="18.85546875" style="10" customWidth="1"/>
    <col min="12491" max="12491" width="15" style="10" customWidth="1"/>
    <col min="12492" max="12492" width="20.140625" style="10" customWidth="1"/>
    <col min="12493" max="12493" width="12.42578125" style="10" customWidth="1"/>
    <col min="12494" max="12494" width="15" style="10" customWidth="1"/>
    <col min="12495" max="12495" width="20.140625" style="10" customWidth="1"/>
    <col min="12496" max="12496" width="15" style="10" customWidth="1"/>
    <col min="12497" max="12497" width="17.5703125" style="10" customWidth="1"/>
    <col min="12498" max="12498" width="16.28515625" style="10" customWidth="1"/>
    <col min="12499" max="12501" width="22.7109375" style="10" customWidth="1"/>
    <col min="12502" max="12517" width="16.28515625" style="10" customWidth="1"/>
    <col min="12518" max="12518" width="24" style="10" customWidth="1"/>
    <col min="12519" max="12519" width="20.140625" style="10" customWidth="1"/>
    <col min="12520" max="12521" width="22.7109375" style="10" customWidth="1"/>
    <col min="12522" max="12523" width="16.28515625" style="10" customWidth="1"/>
    <col min="12524" max="12526" width="20.140625" style="10" customWidth="1"/>
    <col min="12527" max="12531" width="16.28515625" style="10" customWidth="1"/>
    <col min="12532" max="12533" width="21.42578125" style="10" customWidth="1"/>
    <col min="12534" max="12534" width="20.140625" style="10" customWidth="1"/>
    <col min="12535" max="12535" width="16.28515625" style="10" customWidth="1"/>
    <col min="12536" max="12536" width="21.42578125" style="10" customWidth="1"/>
    <col min="12537" max="12537" width="12.42578125" style="10" customWidth="1"/>
    <col min="12538" max="12538" width="20.140625" style="10" customWidth="1"/>
    <col min="12539" max="12539" width="29.140625" style="10" customWidth="1"/>
    <col min="12540" max="12541" width="12.42578125" style="10" customWidth="1"/>
    <col min="12542" max="12544" width="20.140625" style="10" customWidth="1"/>
    <col min="12545" max="12545" width="21.42578125" style="10" customWidth="1"/>
    <col min="12546" max="12546" width="24" style="10" customWidth="1"/>
    <col min="12547" max="12547" width="20.140625" style="10" customWidth="1"/>
    <col min="12548" max="12698" width="12.42578125" style="10" customWidth="1"/>
    <col min="12699" max="12699" width="21.42578125" style="10" customWidth="1"/>
    <col min="12700" max="12700" width="26.5703125" style="10" customWidth="1"/>
    <col min="12701" max="12702" width="21.42578125" style="10" customWidth="1"/>
    <col min="12703" max="12703" width="18.85546875" style="10" customWidth="1"/>
    <col min="12704" max="12705" width="13.7109375" style="10" customWidth="1"/>
    <col min="12706" max="12707" width="9.85546875" style="10" customWidth="1"/>
    <col min="12708" max="12708" width="12.42578125" style="10" customWidth="1"/>
    <col min="12709" max="12709" width="21.42578125" style="10" customWidth="1"/>
    <col min="12710" max="12710" width="15" style="10" customWidth="1"/>
    <col min="12711" max="12711" width="12.42578125" style="10" customWidth="1"/>
    <col min="12712" max="12712" width="13.7109375" style="10" customWidth="1"/>
    <col min="12713" max="12713" width="15" style="10" customWidth="1"/>
    <col min="12714" max="12714" width="16.28515625" style="10" customWidth="1"/>
    <col min="12715" max="12715" width="17.5703125" style="10" customWidth="1"/>
    <col min="12716" max="12717" width="16.28515625" style="10" customWidth="1"/>
    <col min="12718" max="12721" width="24" style="10" customWidth="1"/>
    <col min="12722" max="12722" width="11.140625" style="10" customWidth="1"/>
    <col min="12723" max="12723" width="18.85546875" style="10" customWidth="1"/>
    <col min="12724" max="12724" width="20.140625" style="10" customWidth="1"/>
    <col min="12725" max="12725" width="21.42578125" style="10" customWidth="1"/>
    <col min="12726" max="12726" width="16.28515625" style="10" customWidth="1"/>
    <col min="12727" max="12728" width="8.5703125" style="10" customWidth="1"/>
    <col min="12729" max="12729" width="16.28515625" style="10" customWidth="1"/>
    <col min="12730" max="12731" width="18.85546875" style="10" customWidth="1"/>
    <col min="12732" max="12732" width="11.140625" style="10" customWidth="1"/>
    <col min="12733" max="12733" width="12.42578125" style="10" customWidth="1"/>
    <col min="12734" max="12735" width="15" style="10" customWidth="1"/>
    <col min="12736" max="12736" width="12.42578125" style="10" customWidth="1"/>
    <col min="12737" max="12737" width="6" style="10" customWidth="1"/>
    <col min="12738" max="12738" width="20.140625" style="10" customWidth="1"/>
    <col min="12739" max="12739" width="26.5703125" style="10" customWidth="1"/>
    <col min="12740" max="12740" width="7.28515625" style="10" customWidth="1"/>
    <col min="12741" max="12741" width="20.140625" style="10" customWidth="1"/>
    <col min="12742" max="12742" width="21.42578125" style="10" customWidth="1"/>
    <col min="12743" max="12743" width="17.5703125" style="10" customWidth="1"/>
    <col min="12744" max="12745" width="15" style="10" customWidth="1"/>
    <col min="12746" max="12746" width="18.85546875" style="10" customWidth="1"/>
    <col min="12747" max="12747" width="15" style="10" customWidth="1"/>
    <col min="12748" max="12748" width="20.140625" style="10" customWidth="1"/>
    <col min="12749" max="12749" width="12.42578125" style="10" customWidth="1"/>
    <col min="12750" max="12750" width="15" style="10" customWidth="1"/>
    <col min="12751" max="12751" width="20.140625" style="10" customWidth="1"/>
    <col min="12752" max="12752" width="15" style="10" customWidth="1"/>
    <col min="12753" max="12753" width="17.5703125" style="10" customWidth="1"/>
    <col min="12754" max="12754" width="16.28515625" style="10" customWidth="1"/>
    <col min="12755" max="12757" width="22.7109375" style="10" customWidth="1"/>
    <col min="12758" max="12773" width="16.28515625" style="10" customWidth="1"/>
    <col min="12774" max="12774" width="24" style="10" customWidth="1"/>
    <col min="12775" max="12775" width="20.140625" style="10" customWidth="1"/>
    <col min="12776" max="12777" width="22.7109375" style="10" customWidth="1"/>
    <col min="12778" max="12779" width="16.28515625" style="10" customWidth="1"/>
    <col min="12780" max="12782" width="20.140625" style="10" customWidth="1"/>
    <col min="12783" max="12787" width="16.28515625" style="10" customWidth="1"/>
    <col min="12788" max="12789" width="21.42578125" style="10" customWidth="1"/>
    <col min="12790" max="12790" width="20.140625" style="10" customWidth="1"/>
    <col min="12791" max="12791" width="16.28515625" style="10" customWidth="1"/>
    <col min="12792" max="12792" width="21.42578125" style="10" customWidth="1"/>
    <col min="12793" max="12793" width="12.42578125" style="10" customWidth="1"/>
    <col min="12794" max="12794" width="20.140625" style="10" customWidth="1"/>
    <col min="12795" max="12795" width="29.140625" style="10" customWidth="1"/>
    <col min="12796" max="12797" width="12.42578125" style="10" customWidth="1"/>
    <col min="12798" max="12800" width="20.140625" style="10" customWidth="1"/>
    <col min="12801" max="12801" width="21.42578125" style="10" customWidth="1"/>
    <col min="12802" max="12802" width="24" style="10" customWidth="1"/>
    <col min="12803" max="12803" width="20.140625" style="10" customWidth="1"/>
    <col min="12804" max="12954" width="12.42578125" style="10" customWidth="1"/>
    <col min="12955" max="12955" width="21.42578125" style="10" customWidth="1"/>
    <col min="12956" max="12956" width="26.5703125" style="10" customWidth="1"/>
    <col min="12957" max="12958" width="21.42578125" style="10" customWidth="1"/>
    <col min="12959" max="12959" width="18.85546875" style="10" customWidth="1"/>
    <col min="12960" max="12961" width="13.7109375" style="10" customWidth="1"/>
    <col min="12962" max="12963" width="9.85546875" style="10" customWidth="1"/>
    <col min="12964" max="12964" width="12.42578125" style="10" customWidth="1"/>
    <col min="12965" max="12965" width="21.42578125" style="10" customWidth="1"/>
    <col min="12966" max="12966" width="15" style="10" customWidth="1"/>
    <col min="12967" max="12967" width="12.42578125" style="10" customWidth="1"/>
    <col min="12968" max="12968" width="13.7109375" style="10" customWidth="1"/>
    <col min="12969" max="12969" width="15" style="10" customWidth="1"/>
    <col min="12970" max="12970" width="16.28515625" style="10" customWidth="1"/>
    <col min="12971" max="12971" width="17.5703125" style="10" customWidth="1"/>
    <col min="12972" max="12973" width="16.28515625" style="10" customWidth="1"/>
    <col min="12974" max="12977" width="24" style="10" customWidth="1"/>
    <col min="12978" max="12978" width="11.140625" style="10" customWidth="1"/>
    <col min="12979" max="12979" width="18.85546875" style="10" customWidth="1"/>
    <col min="12980" max="12980" width="20.140625" style="10" customWidth="1"/>
    <col min="12981" max="12981" width="21.42578125" style="10" customWidth="1"/>
    <col min="12982" max="12982" width="16.28515625" style="10" customWidth="1"/>
    <col min="12983" max="12984" width="8.5703125" style="10" customWidth="1"/>
    <col min="12985" max="12985" width="16.28515625" style="10" customWidth="1"/>
    <col min="12986" max="12987" width="18.85546875" style="10" customWidth="1"/>
    <col min="12988" max="12988" width="11.140625" style="10" customWidth="1"/>
    <col min="12989" max="12989" width="12.42578125" style="10" customWidth="1"/>
    <col min="12990" max="12991" width="15" style="10" customWidth="1"/>
    <col min="12992" max="12992" width="12.42578125" style="10" customWidth="1"/>
    <col min="12993" max="12993" width="6" style="10" customWidth="1"/>
    <col min="12994" max="12994" width="20.140625" style="10" customWidth="1"/>
    <col min="12995" max="12995" width="26.5703125" style="10" customWidth="1"/>
    <col min="12996" max="12996" width="7.28515625" style="10" customWidth="1"/>
    <col min="12997" max="12997" width="20.140625" style="10" customWidth="1"/>
    <col min="12998" max="12998" width="21.42578125" style="10" customWidth="1"/>
    <col min="12999" max="12999" width="17.5703125" style="10" customWidth="1"/>
    <col min="13000" max="13001" width="15" style="10" customWidth="1"/>
    <col min="13002" max="13002" width="18.85546875" style="10" customWidth="1"/>
    <col min="13003" max="13003" width="15" style="10" customWidth="1"/>
    <col min="13004" max="13004" width="20.140625" style="10" customWidth="1"/>
    <col min="13005" max="13005" width="12.42578125" style="10" customWidth="1"/>
    <col min="13006" max="13006" width="15" style="10" customWidth="1"/>
    <col min="13007" max="13007" width="20.140625" style="10" customWidth="1"/>
    <col min="13008" max="13008" width="15" style="10" customWidth="1"/>
    <col min="13009" max="13009" width="17.5703125" style="10" customWidth="1"/>
    <col min="13010" max="13010" width="16.28515625" style="10" customWidth="1"/>
    <col min="13011" max="13013" width="22.7109375" style="10" customWidth="1"/>
    <col min="13014" max="13029" width="16.28515625" style="10" customWidth="1"/>
    <col min="13030" max="13030" width="24" style="10" customWidth="1"/>
    <col min="13031" max="13031" width="20.140625" style="10" customWidth="1"/>
    <col min="13032" max="13033" width="22.7109375" style="10" customWidth="1"/>
    <col min="13034" max="13035" width="16.28515625" style="10" customWidth="1"/>
    <col min="13036" max="13038" width="20.140625" style="10" customWidth="1"/>
    <col min="13039" max="13043" width="16.28515625" style="10" customWidth="1"/>
    <col min="13044" max="13045" width="21.42578125" style="10" customWidth="1"/>
    <col min="13046" max="13046" width="20.140625" style="10" customWidth="1"/>
    <col min="13047" max="13047" width="16.28515625" style="10" customWidth="1"/>
    <col min="13048" max="13048" width="21.42578125" style="10" customWidth="1"/>
    <col min="13049" max="13049" width="12.42578125" style="10" customWidth="1"/>
    <col min="13050" max="13050" width="20.140625" style="10" customWidth="1"/>
    <col min="13051" max="13051" width="29.140625" style="10" customWidth="1"/>
    <col min="13052" max="13053" width="12.42578125" style="10" customWidth="1"/>
    <col min="13054" max="13056" width="20.140625" style="10" customWidth="1"/>
    <col min="13057" max="13057" width="21.42578125" style="10" customWidth="1"/>
    <col min="13058" max="13058" width="24" style="10" customWidth="1"/>
    <col min="13059" max="13059" width="20.140625" style="10" customWidth="1"/>
    <col min="13060" max="13210" width="12.42578125" style="10" customWidth="1"/>
    <col min="13211" max="13211" width="21.42578125" style="10" customWidth="1"/>
    <col min="13212" max="13212" width="26.5703125" style="10" customWidth="1"/>
    <col min="13213" max="13214" width="21.42578125" style="10" customWidth="1"/>
    <col min="13215" max="13215" width="18.85546875" style="10" customWidth="1"/>
    <col min="13216" max="13217" width="13.7109375" style="10" customWidth="1"/>
    <col min="13218" max="13219" width="9.85546875" style="10" customWidth="1"/>
    <col min="13220" max="13220" width="12.42578125" style="10" customWidth="1"/>
    <col min="13221" max="13221" width="21.42578125" style="10" customWidth="1"/>
    <col min="13222" max="13222" width="15" style="10" customWidth="1"/>
    <col min="13223" max="13223" width="12.42578125" style="10" customWidth="1"/>
    <col min="13224" max="13224" width="13.7109375" style="10" customWidth="1"/>
    <col min="13225" max="13225" width="15" style="10" customWidth="1"/>
    <col min="13226" max="13226" width="16.28515625" style="10" customWidth="1"/>
    <col min="13227" max="13227" width="17.5703125" style="10" customWidth="1"/>
    <col min="13228" max="13229" width="16.28515625" style="10" customWidth="1"/>
    <col min="13230" max="13233" width="24" style="10" customWidth="1"/>
    <col min="13234" max="13234" width="11.140625" style="10" customWidth="1"/>
    <col min="13235" max="13235" width="18.85546875" style="10" customWidth="1"/>
    <col min="13236" max="13236" width="20.140625" style="10" customWidth="1"/>
    <col min="13237" max="13237" width="21.42578125" style="10" customWidth="1"/>
    <col min="13238" max="13238" width="16.28515625" style="10" customWidth="1"/>
    <col min="13239" max="13240" width="8.5703125" style="10" customWidth="1"/>
    <col min="13241" max="13241" width="16.28515625" style="10" customWidth="1"/>
    <col min="13242" max="13243" width="18.85546875" style="10" customWidth="1"/>
    <col min="13244" max="13244" width="11.140625" style="10" customWidth="1"/>
    <col min="13245" max="13245" width="12.42578125" style="10" customWidth="1"/>
    <col min="13246" max="13247" width="15" style="10" customWidth="1"/>
    <col min="13248" max="13248" width="12.42578125" style="10" customWidth="1"/>
    <col min="13249" max="13249" width="6" style="10" customWidth="1"/>
    <col min="13250" max="13250" width="20.140625" style="10" customWidth="1"/>
    <col min="13251" max="13251" width="26.5703125" style="10" customWidth="1"/>
    <col min="13252" max="13252" width="7.28515625" style="10" customWidth="1"/>
    <col min="13253" max="13253" width="20.140625" style="10" customWidth="1"/>
    <col min="13254" max="13254" width="21.42578125" style="10" customWidth="1"/>
    <col min="13255" max="13255" width="17.5703125" style="10" customWidth="1"/>
    <col min="13256" max="13257" width="15" style="10" customWidth="1"/>
    <col min="13258" max="13258" width="18.85546875" style="10" customWidth="1"/>
    <col min="13259" max="13259" width="15" style="10" customWidth="1"/>
    <col min="13260" max="13260" width="20.140625" style="10" customWidth="1"/>
    <col min="13261" max="13261" width="12.42578125" style="10" customWidth="1"/>
    <col min="13262" max="13262" width="15" style="10" customWidth="1"/>
    <col min="13263" max="13263" width="20.140625" style="10" customWidth="1"/>
    <col min="13264" max="13264" width="15" style="10" customWidth="1"/>
    <col min="13265" max="13265" width="17.5703125" style="10" customWidth="1"/>
    <col min="13266" max="13266" width="16.28515625" style="10" customWidth="1"/>
    <col min="13267" max="13269" width="22.7109375" style="10" customWidth="1"/>
    <col min="13270" max="13285" width="16.28515625" style="10" customWidth="1"/>
    <col min="13286" max="13286" width="24" style="10" customWidth="1"/>
    <col min="13287" max="13287" width="20.140625" style="10" customWidth="1"/>
    <col min="13288" max="13289" width="22.7109375" style="10" customWidth="1"/>
    <col min="13290" max="13291" width="16.28515625" style="10" customWidth="1"/>
    <col min="13292" max="13294" width="20.140625" style="10" customWidth="1"/>
    <col min="13295" max="13299" width="16.28515625" style="10" customWidth="1"/>
    <col min="13300" max="13301" width="21.42578125" style="10" customWidth="1"/>
    <col min="13302" max="13302" width="20.140625" style="10" customWidth="1"/>
    <col min="13303" max="13303" width="16.28515625" style="10" customWidth="1"/>
    <col min="13304" max="13304" width="21.42578125" style="10" customWidth="1"/>
    <col min="13305" max="13305" width="12.42578125" style="10" customWidth="1"/>
    <col min="13306" max="13306" width="20.140625" style="10" customWidth="1"/>
    <col min="13307" max="13307" width="29.140625" style="10" customWidth="1"/>
    <col min="13308" max="13309" width="12.42578125" style="10" customWidth="1"/>
    <col min="13310" max="13312" width="20.140625" style="10" customWidth="1"/>
    <col min="13313" max="13313" width="21.42578125" style="10" customWidth="1"/>
    <col min="13314" max="13314" width="24" style="10" customWidth="1"/>
    <col min="13315" max="13315" width="20.140625" style="10" customWidth="1"/>
    <col min="13316" max="13466" width="12.42578125" style="10" customWidth="1"/>
    <col min="13467" max="13467" width="21.42578125" style="10" customWidth="1"/>
    <col min="13468" max="13468" width="26.5703125" style="10" customWidth="1"/>
    <col min="13469" max="13470" width="21.42578125" style="10" customWidth="1"/>
    <col min="13471" max="13471" width="18.85546875" style="10" customWidth="1"/>
    <col min="13472" max="13473" width="13.7109375" style="10" customWidth="1"/>
    <col min="13474" max="13475" width="9.85546875" style="10" customWidth="1"/>
    <col min="13476" max="13476" width="12.42578125" style="10" customWidth="1"/>
    <col min="13477" max="13477" width="21.42578125" style="10" customWidth="1"/>
    <col min="13478" max="13478" width="15" style="10" customWidth="1"/>
    <col min="13479" max="13479" width="12.42578125" style="10" customWidth="1"/>
    <col min="13480" max="13480" width="13.7109375" style="10" customWidth="1"/>
    <col min="13481" max="13481" width="15" style="10" customWidth="1"/>
    <col min="13482" max="13482" width="16.28515625" style="10" customWidth="1"/>
    <col min="13483" max="13483" width="17.5703125" style="10" customWidth="1"/>
    <col min="13484" max="13485" width="16.28515625" style="10" customWidth="1"/>
    <col min="13486" max="13489" width="24" style="10" customWidth="1"/>
    <col min="13490" max="13490" width="11.140625" style="10" customWidth="1"/>
    <col min="13491" max="13491" width="18.85546875" style="10" customWidth="1"/>
    <col min="13492" max="13492" width="20.140625" style="10" customWidth="1"/>
    <col min="13493" max="13493" width="21.42578125" style="10" customWidth="1"/>
    <col min="13494" max="13494" width="16.28515625" style="10" customWidth="1"/>
    <col min="13495" max="13496" width="8.5703125" style="10" customWidth="1"/>
    <col min="13497" max="13497" width="16.28515625" style="10" customWidth="1"/>
    <col min="13498" max="13499" width="18.85546875" style="10" customWidth="1"/>
    <col min="13500" max="13500" width="11.140625" style="10" customWidth="1"/>
    <col min="13501" max="13501" width="12.42578125" style="10" customWidth="1"/>
    <col min="13502" max="13503" width="15" style="10" customWidth="1"/>
    <col min="13504" max="13504" width="12.42578125" style="10" customWidth="1"/>
    <col min="13505" max="13505" width="6" style="10" customWidth="1"/>
    <col min="13506" max="13506" width="20.140625" style="10" customWidth="1"/>
    <col min="13507" max="13507" width="26.5703125" style="10" customWidth="1"/>
    <col min="13508" max="13508" width="7.28515625" style="10" customWidth="1"/>
    <col min="13509" max="13509" width="20.140625" style="10" customWidth="1"/>
    <col min="13510" max="13510" width="21.42578125" style="10" customWidth="1"/>
    <col min="13511" max="13511" width="17.5703125" style="10" customWidth="1"/>
    <col min="13512" max="13513" width="15" style="10" customWidth="1"/>
    <col min="13514" max="13514" width="18.85546875" style="10" customWidth="1"/>
    <col min="13515" max="13515" width="15" style="10" customWidth="1"/>
    <col min="13516" max="13516" width="20.140625" style="10" customWidth="1"/>
    <col min="13517" max="13517" width="12.42578125" style="10" customWidth="1"/>
    <col min="13518" max="13518" width="15" style="10" customWidth="1"/>
    <col min="13519" max="13519" width="20.140625" style="10" customWidth="1"/>
    <col min="13520" max="13520" width="15" style="10" customWidth="1"/>
    <col min="13521" max="13521" width="17.5703125" style="10" customWidth="1"/>
    <col min="13522" max="13522" width="16.28515625" style="10" customWidth="1"/>
    <col min="13523" max="13525" width="22.7109375" style="10" customWidth="1"/>
    <col min="13526" max="13541" width="16.28515625" style="10" customWidth="1"/>
    <col min="13542" max="13542" width="24" style="10" customWidth="1"/>
    <col min="13543" max="13543" width="20.140625" style="10" customWidth="1"/>
    <col min="13544" max="13545" width="22.7109375" style="10" customWidth="1"/>
    <col min="13546" max="13547" width="16.28515625" style="10" customWidth="1"/>
    <col min="13548" max="13550" width="20.140625" style="10" customWidth="1"/>
    <col min="13551" max="13555" width="16.28515625" style="10" customWidth="1"/>
    <col min="13556" max="13557" width="21.42578125" style="10" customWidth="1"/>
    <col min="13558" max="13558" width="20.140625" style="10" customWidth="1"/>
    <col min="13559" max="13559" width="16.28515625" style="10" customWidth="1"/>
    <col min="13560" max="13560" width="21.42578125" style="10" customWidth="1"/>
    <col min="13561" max="13561" width="12.42578125" style="10" customWidth="1"/>
    <col min="13562" max="13562" width="20.140625" style="10" customWidth="1"/>
    <col min="13563" max="13563" width="29.140625" style="10" customWidth="1"/>
    <col min="13564" max="13565" width="12.42578125" style="10" customWidth="1"/>
    <col min="13566" max="13568" width="20.140625" style="10" customWidth="1"/>
    <col min="13569" max="13569" width="21.42578125" style="10" customWidth="1"/>
    <col min="13570" max="13570" width="24" style="10" customWidth="1"/>
    <col min="13571" max="13571" width="20.140625" style="10" customWidth="1"/>
    <col min="13572" max="13722" width="12.42578125" style="10" customWidth="1"/>
    <col min="13723" max="13723" width="21.42578125" style="10" customWidth="1"/>
    <col min="13724" max="13724" width="26.5703125" style="10" customWidth="1"/>
    <col min="13725" max="13726" width="21.42578125" style="10" customWidth="1"/>
    <col min="13727" max="13727" width="18.85546875" style="10" customWidth="1"/>
    <col min="13728" max="13729" width="13.7109375" style="10" customWidth="1"/>
    <col min="13730" max="13731" width="9.85546875" style="10" customWidth="1"/>
    <col min="13732" max="13732" width="12.42578125" style="10" customWidth="1"/>
    <col min="13733" max="13733" width="21.42578125" style="10" customWidth="1"/>
    <col min="13734" max="13734" width="15" style="10" customWidth="1"/>
    <col min="13735" max="13735" width="12.42578125" style="10" customWidth="1"/>
    <col min="13736" max="13736" width="13.7109375" style="10" customWidth="1"/>
    <col min="13737" max="13737" width="15" style="10" customWidth="1"/>
    <col min="13738" max="13738" width="16.28515625" style="10" customWidth="1"/>
    <col min="13739" max="13739" width="17.5703125" style="10" customWidth="1"/>
    <col min="13740" max="13741" width="16.28515625" style="10" customWidth="1"/>
    <col min="13742" max="13745" width="24" style="10" customWidth="1"/>
    <col min="13746" max="13746" width="11.140625" style="10" customWidth="1"/>
    <col min="13747" max="13747" width="18.85546875" style="10" customWidth="1"/>
    <col min="13748" max="13748" width="20.140625" style="10" customWidth="1"/>
    <col min="13749" max="13749" width="21.42578125" style="10" customWidth="1"/>
    <col min="13750" max="13750" width="16.28515625" style="10" customWidth="1"/>
    <col min="13751" max="13752" width="8.5703125" style="10" customWidth="1"/>
    <col min="13753" max="13753" width="16.28515625" style="10" customWidth="1"/>
    <col min="13754" max="13755" width="18.85546875" style="10" customWidth="1"/>
    <col min="13756" max="13756" width="11.140625" style="10" customWidth="1"/>
    <col min="13757" max="13757" width="12.42578125" style="10" customWidth="1"/>
    <col min="13758" max="13759" width="15" style="10" customWidth="1"/>
    <col min="13760" max="13760" width="12.42578125" style="10" customWidth="1"/>
    <col min="13761" max="13761" width="6" style="10" customWidth="1"/>
    <col min="13762" max="13762" width="20.140625" style="10" customWidth="1"/>
    <col min="13763" max="13763" width="26.5703125" style="10" customWidth="1"/>
    <col min="13764" max="13764" width="7.28515625" style="10" customWidth="1"/>
    <col min="13765" max="13765" width="20.140625" style="10" customWidth="1"/>
    <col min="13766" max="13766" width="21.42578125" style="10" customWidth="1"/>
    <col min="13767" max="13767" width="17.5703125" style="10" customWidth="1"/>
    <col min="13768" max="13769" width="15" style="10" customWidth="1"/>
    <col min="13770" max="13770" width="18.85546875" style="10" customWidth="1"/>
    <col min="13771" max="13771" width="15" style="10" customWidth="1"/>
    <col min="13772" max="13772" width="20.140625" style="10" customWidth="1"/>
    <col min="13773" max="13773" width="12.42578125" style="10" customWidth="1"/>
    <col min="13774" max="13774" width="15" style="10" customWidth="1"/>
    <col min="13775" max="13775" width="20.140625" style="10" customWidth="1"/>
    <col min="13776" max="13776" width="15" style="10" customWidth="1"/>
    <col min="13777" max="13777" width="17.5703125" style="10" customWidth="1"/>
    <col min="13778" max="13778" width="16.28515625" style="10" customWidth="1"/>
    <col min="13779" max="13781" width="22.7109375" style="10" customWidth="1"/>
    <col min="13782" max="13797" width="16.28515625" style="10" customWidth="1"/>
    <col min="13798" max="13798" width="24" style="10" customWidth="1"/>
    <col min="13799" max="13799" width="20.140625" style="10" customWidth="1"/>
    <col min="13800" max="13801" width="22.7109375" style="10" customWidth="1"/>
    <col min="13802" max="13803" width="16.28515625" style="10" customWidth="1"/>
    <col min="13804" max="13806" width="20.140625" style="10" customWidth="1"/>
    <col min="13807" max="13811" width="16.28515625" style="10" customWidth="1"/>
    <col min="13812" max="13813" width="21.42578125" style="10" customWidth="1"/>
    <col min="13814" max="13814" width="20.140625" style="10" customWidth="1"/>
    <col min="13815" max="13815" width="16.28515625" style="10" customWidth="1"/>
    <col min="13816" max="13816" width="21.42578125" style="10" customWidth="1"/>
    <col min="13817" max="13817" width="12.42578125" style="10" customWidth="1"/>
    <col min="13818" max="13818" width="20.140625" style="10" customWidth="1"/>
    <col min="13819" max="13819" width="29.140625" style="10" customWidth="1"/>
    <col min="13820" max="13821" width="12.42578125" style="10" customWidth="1"/>
    <col min="13822" max="13824" width="20.140625" style="10" customWidth="1"/>
    <col min="13825" max="13825" width="21.42578125" style="10" customWidth="1"/>
    <col min="13826" max="13826" width="24" style="10" customWidth="1"/>
    <col min="13827" max="13827" width="20.140625" style="10" customWidth="1"/>
    <col min="13828" max="13978" width="12.42578125" style="10" customWidth="1"/>
    <col min="13979" max="13979" width="21.42578125" style="10" customWidth="1"/>
    <col min="13980" max="13980" width="26.5703125" style="10" customWidth="1"/>
    <col min="13981" max="13982" width="21.42578125" style="10" customWidth="1"/>
    <col min="13983" max="13983" width="18.85546875" style="10" customWidth="1"/>
    <col min="13984" max="13985" width="13.7109375" style="10" customWidth="1"/>
    <col min="13986" max="13987" width="9.85546875" style="10" customWidth="1"/>
    <col min="13988" max="13988" width="12.42578125" style="10" customWidth="1"/>
    <col min="13989" max="13989" width="21.42578125" style="10" customWidth="1"/>
    <col min="13990" max="13990" width="15" style="10" customWidth="1"/>
    <col min="13991" max="13991" width="12.42578125" style="10" customWidth="1"/>
    <col min="13992" max="13992" width="13.7109375" style="10" customWidth="1"/>
    <col min="13993" max="13993" width="15" style="10" customWidth="1"/>
    <col min="13994" max="13994" width="16.28515625" style="10" customWidth="1"/>
    <col min="13995" max="13995" width="17.5703125" style="10" customWidth="1"/>
    <col min="13996" max="13997" width="16.28515625" style="10" customWidth="1"/>
    <col min="13998" max="14001" width="24" style="10" customWidth="1"/>
    <col min="14002" max="14002" width="11.140625" style="10" customWidth="1"/>
    <col min="14003" max="14003" width="18.85546875" style="10" customWidth="1"/>
    <col min="14004" max="14004" width="20.140625" style="10" customWidth="1"/>
    <col min="14005" max="14005" width="21.42578125" style="10" customWidth="1"/>
    <col min="14006" max="14006" width="16.28515625" style="10" customWidth="1"/>
    <col min="14007" max="14008" width="8.5703125" style="10" customWidth="1"/>
    <col min="14009" max="14009" width="16.28515625" style="10" customWidth="1"/>
    <col min="14010" max="14011" width="18.85546875" style="10" customWidth="1"/>
    <col min="14012" max="14012" width="11.140625" style="10" customWidth="1"/>
    <col min="14013" max="14013" width="12.42578125" style="10" customWidth="1"/>
    <col min="14014" max="14015" width="15" style="10" customWidth="1"/>
    <col min="14016" max="14016" width="12.42578125" style="10" customWidth="1"/>
    <col min="14017" max="14017" width="6" style="10" customWidth="1"/>
    <col min="14018" max="14018" width="20.140625" style="10" customWidth="1"/>
    <col min="14019" max="14019" width="26.5703125" style="10" customWidth="1"/>
    <col min="14020" max="14020" width="7.28515625" style="10" customWidth="1"/>
    <col min="14021" max="14021" width="20.140625" style="10" customWidth="1"/>
    <col min="14022" max="14022" width="21.42578125" style="10" customWidth="1"/>
    <col min="14023" max="14023" width="17.5703125" style="10" customWidth="1"/>
    <col min="14024" max="14025" width="15" style="10" customWidth="1"/>
    <col min="14026" max="14026" width="18.85546875" style="10" customWidth="1"/>
    <col min="14027" max="14027" width="15" style="10" customWidth="1"/>
    <col min="14028" max="14028" width="20.140625" style="10" customWidth="1"/>
    <col min="14029" max="14029" width="12.42578125" style="10" customWidth="1"/>
    <col min="14030" max="14030" width="15" style="10" customWidth="1"/>
    <col min="14031" max="14031" width="20.140625" style="10" customWidth="1"/>
    <col min="14032" max="14032" width="15" style="10" customWidth="1"/>
    <col min="14033" max="14033" width="17.5703125" style="10" customWidth="1"/>
    <col min="14034" max="14034" width="16.28515625" style="10" customWidth="1"/>
    <col min="14035" max="14037" width="22.7109375" style="10" customWidth="1"/>
    <col min="14038" max="14053" width="16.28515625" style="10" customWidth="1"/>
    <col min="14054" max="14054" width="24" style="10" customWidth="1"/>
    <col min="14055" max="14055" width="20.140625" style="10" customWidth="1"/>
    <col min="14056" max="14057" width="22.7109375" style="10" customWidth="1"/>
    <col min="14058" max="14059" width="16.28515625" style="10" customWidth="1"/>
    <col min="14060" max="14062" width="20.140625" style="10" customWidth="1"/>
    <col min="14063" max="14067" width="16.28515625" style="10" customWidth="1"/>
    <col min="14068" max="14069" width="21.42578125" style="10" customWidth="1"/>
    <col min="14070" max="14070" width="20.140625" style="10" customWidth="1"/>
    <col min="14071" max="14071" width="16.28515625" style="10" customWidth="1"/>
    <col min="14072" max="14072" width="21.42578125" style="10" customWidth="1"/>
    <col min="14073" max="14073" width="12.42578125" style="10" customWidth="1"/>
    <col min="14074" max="14074" width="20.140625" style="10" customWidth="1"/>
    <col min="14075" max="14075" width="29.140625" style="10" customWidth="1"/>
    <col min="14076" max="14077" width="12.42578125" style="10" customWidth="1"/>
    <col min="14078" max="14080" width="20.140625" style="10" customWidth="1"/>
    <col min="14081" max="14081" width="21.42578125" style="10" customWidth="1"/>
    <col min="14082" max="14082" width="24" style="10" customWidth="1"/>
    <col min="14083" max="14083" width="20.140625" style="10" customWidth="1"/>
    <col min="14084" max="14234" width="12.42578125" style="10" customWidth="1"/>
    <col min="14235" max="14235" width="21.42578125" style="10" customWidth="1"/>
    <col min="14236" max="14236" width="26.5703125" style="10" customWidth="1"/>
    <col min="14237" max="14238" width="21.42578125" style="10" customWidth="1"/>
    <col min="14239" max="14239" width="18.85546875" style="10" customWidth="1"/>
    <col min="14240" max="14241" width="13.7109375" style="10" customWidth="1"/>
    <col min="14242" max="14243" width="9.85546875" style="10" customWidth="1"/>
    <col min="14244" max="14244" width="12.42578125" style="10" customWidth="1"/>
    <col min="14245" max="14245" width="21.42578125" style="10" customWidth="1"/>
    <col min="14246" max="14246" width="15" style="10" customWidth="1"/>
    <col min="14247" max="14247" width="12.42578125" style="10" customWidth="1"/>
    <col min="14248" max="14248" width="13.7109375" style="10" customWidth="1"/>
    <col min="14249" max="14249" width="15" style="10" customWidth="1"/>
    <col min="14250" max="14250" width="16.28515625" style="10" customWidth="1"/>
    <col min="14251" max="14251" width="17.5703125" style="10" customWidth="1"/>
    <col min="14252" max="14253" width="16.28515625" style="10" customWidth="1"/>
    <col min="14254" max="14257" width="24" style="10" customWidth="1"/>
    <col min="14258" max="14258" width="11.140625" style="10" customWidth="1"/>
    <col min="14259" max="14259" width="18.85546875" style="10" customWidth="1"/>
    <col min="14260" max="14260" width="20.140625" style="10" customWidth="1"/>
    <col min="14261" max="14261" width="21.42578125" style="10" customWidth="1"/>
    <col min="14262" max="14262" width="16.28515625" style="10" customWidth="1"/>
    <col min="14263" max="14264" width="8.5703125" style="10" customWidth="1"/>
    <col min="14265" max="14265" width="16.28515625" style="10" customWidth="1"/>
    <col min="14266" max="14267" width="18.85546875" style="10" customWidth="1"/>
    <col min="14268" max="14268" width="11.140625" style="10" customWidth="1"/>
    <col min="14269" max="14269" width="12.42578125" style="10" customWidth="1"/>
    <col min="14270" max="14271" width="15" style="10" customWidth="1"/>
    <col min="14272" max="14272" width="12.42578125" style="10" customWidth="1"/>
    <col min="14273" max="14273" width="6" style="10" customWidth="1"/>
    <col min="14274" max="14274" width="20.140625" style="10" customWidth="1"/>
    <col min="14275" max="14275" width="26.5703125" style="10" customWidth="1"/>
    <col min="14276" max="14276" width="7.28515625" style="10" customWidth="1"/>
    <col min="14277" max="14277" width="20.140625" style="10" customWidth="1"/>
    <col min="14278" max="14278" width="21.42578125" style="10" customWidth="1"/>
    <col min="14279" max="14279" width="17.5703125" style="10" customWidth="1"/>
    <col min="14280" max="14281" width="15" style="10" customWidth="1"/>
    <col min="14282" max="14282" width="18.85546875" style="10" customWidth="1"/>
    <col min="14283" max="14283" width="15" style="10" customWidth="1"/>
    <col min="14284" max="14284" width="20.140625" style="10" customWidth="1"/>
    <col min="14285" max="14285" width="12.42578125" style="10" customWidth="1"/>
    <col min="14286" max="14286" width="15" style="10" customWidth="1"/>
    <col min="14287" max="14287" width="20.140625" style="10" customWidth="1"/>
    <col min="14288" max="14288" width="15" style="10" customWidth="1"/>
    <col min="14289" max="14289" width="17.5703125" style="10" customWidth="1"/>
    <col min="14290" max="14290" width="16.28515625" style="10" customWidth="1"/>
    <col min="14291" max="14293" width="22.7109375" style="10" customWidth="1"/>
    <col min="14294" max="14309" width="16.28515625" style="10" customWidth="1"/>
    <col min="14310" max="14310" width="24" style="10" customWidth="1"/>
    <col min="14311" max="14311" width="20.140625" style="10" customWidth="1"/>
    <col min="14312" max="14313" width="22.7109375" style="10" customWidth="1"/>
    <col min="14314" max="14315" width="16.28515625" style="10" customWidth="1"/>
    <col min="14316" max="14318" width="20.140625" style="10" customWidth="1"/>
    <col min="14319" max="14323" width="16.28515625" style="10" customWidth="1"/>
    <col min="14324" max="14325" width="21.42578125" style="10" customWidth="1"/>
    <col min="14326" max="14326" width="20.140625" style="10" customWidth="1"/>
    <col min="14327" max="14327" width="16.28515625" style="10" customWidth="1"/>
    <col min="14328" max="14328" width="21.42578125" style="10" customWidth="1"/>
    <col min="14329" max="14329" width="12.42578125" style="10" customWidth="1"/>
    <col min="14330" max="14330" width="20.140625" style="10" customWidth="1"/>
    <col min="14331" max="14331" width="29.140625" style="10" customWidth="1"/>
    <col min="14332" max="14333" width="12.42578125" style="10" customWidth="1"/>
    <col min="14334" max="14336" width="20.140625" style="10" customWidth="1"/>
    <col min="14337" max="14337" width="21.42578125" style="10" customWidth="1"/>
    <col min="14338" max="14338" width="24" style="10" customWidth="1"/>
    <col min="14339" max="14339" width="20.140625" style="10" customWidth="1"/>
    <col min="14340" max="14490" width="12.42578125" style="10" customWidth="1"/>
    <col min="14491" max="14491" width="21.42578125" style="10" customWidth="1"/>
    <col min="14492" max="14492" width="26.5703125" style="10" customWidth="1"/>
    <col min="14493" max="14494" width="21.42578125" style="10" customWidth="1"/>
    <col min="14495" max="14495" width="18.85546875" style="10" customWidth="1"/>
    <col min="14496" max="14497" width="13.7109375" style="10" customWidth="1"/>
    <col min="14498" max="14499" width="9.85546875" style="10" customWidth="1"/>
    <col min="14500" max="14500" width="12.42578125" style="10" customWidth="1"/>
    <col min="14501" max="14501" width="21.42578125" style="10" customWidth="1"/>
    <col min="14502" max="14502" width="15" style="10" customWidth="1"/>
    <col min="14503" max="14503" width="12.42578125" style="10" customWidth="1"/>
    <col min="14504" max="14504" width="13.7109375" style="10" customWidth="1"/>
    <col min="14505" max="14505" width="15" style="10" customWidth="1"/>
    <col min="14506" max="14506" width="16.28515625" style="10" customWidth="1"/>
    <col min="14507" max="14507" width="17.5703125" style="10" customWidth="1"/>
    <col min="14508" max="14509" width="16.28515625" style="10" customWidth="1"/>
    <col min="14510" max="14513" width="24" style="10" customWidth="1"/>
    <col min="14514" max="14514" width="11.140625" style="10" customWidth="1"/>
    <col min="14515" max="14515" width="18.85546875" style="10" customWidth="1"/>
    <col min="14516" max="14516" width="20.140625" style="10" customWidth="1"/>
    <col min="14517" max="14517" width="21.42578125" style="10" customWidth="1"/>
    <col min="14518" max="14518" width="16.28515625" style="10" customWidth="1"/>
    <col min="14519" max="14520" width="8.5703125" style="10" customWidth="1"/>
    <col min="14521" max="14521" width="16.28515625" style="10" customWidth="1"/>
    <col min="14522" max="14523" width="18.85546875" style="10" customWidth="1"/>
    <col min="14524" max="14524" width="11.140625" style="10" customWidth="1"/>
    <col min="14525" max="14525" width="12.42578125" style="10" customWidth="1"/>
    <col min="14526" max="14527" width="15" style="10" customWidth="1"/>
    <col min="14528" max="14528" width="12.42578125" style="10" customWidth="1"/>
    <col min="14529" max="14529" width="6" style="10" customWidth="1"/>
    <col min="14530" max="14530" width="20.140625" style="10" customWidth="1"/>
    <col min="14531" max="14531" width="26.5703125" style="10" customWidth="1"/>
    <col min="14532" max="14532" width="7.28515625" style="10" customWidth="1"/>
    <col min="14533" max="14533" width="20.140625" style="10" customWidth="1"/>
    <col min="14534" max="14534" width="21.42578125" style="10" customWidth="1"/>
    <col min="14535" max="14535" width="17.5703125" style="10" customWidth="1"/>
    <col min="14536" max="14537" width="15" style="10" customWidth="1"/>
    <col min="14538" max="14538" width="18.85546875" style="10" customWidth="1"/>
    <col min="14539" max="14539" width="15" style="10" customWidth="1"/>
    <col min="14540" max="14540" width="20.140625" style="10" customWidth="1"/>
    <col min="14541" max="14541" width="12.42578125" style="10" customWidth="1"/>
    <col min="14542" max="14542" width="15" style="10" customWidth="1"/>
    <col min="14543" max="14543" width="20.140625" style="10" customWidth="1"/>
    <col min="14544" max="14544" width="15" style="10" customWidth="1"/>
    <col min="14545" max="14545" width="17.5703125" style="10" customWidth="1"/>
    <col min="14546" max="14546" width="16.28515625" style="10" customWidth="1"/>
    <col min="14547" max="14549" width="22.7109375" style="10" customWidth="1"/>
    <col min="14550" max="14565" width="16.28515625" style="10" customWidth="1"/>
    <col min="14566" max="14566" width="24" style="10" customWidth="1"/>
    <col min="14567" max="14567" width="20.140625" style="10" customWidth="1"/>
    <col min="14568" max="14569" width="22.7109375" style="10" customWidth="1"/>
    <col min="14570" max="14571" width="16.28515625" style="10" customWidth="1"/>
    <col min="14572" max="14574" width="20.140625" style="10" customWidth="1"/>
    <col min="14575" max="14579" width="16.28515625" style="10" customWidth="1"/>
    <col min="14580" max="14581" width="21.42578125" style="10" customWidth="1"/>
    <col min="14582" max="14582" width="20.140625" style="10" customWidth="1"/>
    <col min="14583" max="14583" width="16.28515625" style="10" customWidth="1"/>
    <col min="14584" max="14584" width="21.42578125" style="10" customWidth="1"/>
    <col min="14585" max="14585" width="12.42578125" style="10" customWidth="1"/>
    <col min="14586" max="14586" width="20.140625" style="10" customWidth="1"/>
    <col min="14587" max="14587" width="29.140625" style="10" customWidth="1"/>
    <col min="14588" max="14589" width="12.42578125" style="10" customWidth="1"/>
    <col min="14590" max="14592" width="20.140625" style="10" customWidth="1"/>
    <col min="14593" max="14593" width="21.42578125" style="10" customWidth="1"/>
    <col min="14594" max="14594" width="24" style="10" customWidth="1"/>
    <col min="14595" max="14595" width="20.140625" style="10" customWidth="1"/>
    <col min="14596" max="14746" width="12.42578125" style="10" customWidth="1"/>
    <col min="14747" max="14747" width="21.42578125" style="10" customWidth="1"/>
    <col min="14748" max="14748" width="26.5703125" style="10" customWidth="1"/>
    <col min="14749" max="14750" width="21.42578125" style="10" customWidth="1"/>
    <col min="14751" max="14751" width="18.85546875" style="10" customWidth="1"/>
    <col min="14752" max="14753" width="13.7109375" style="10" customWidth="1"/>
    <col min="14754" max="14755" width="9.85546875" style="10" customWidth="1"/>
    <col min="14756" max="14756" width="12.42578125" style="10" customWidth="1"/>
    <col min="14757" max="14757" width="21.42578125" style="10" customWidth="1"/>
    <col min="14758" max="14758" width="15" style="10" customWidth="1"/>
    <col min="14759" max="14759" width="12.42578125" style="10" customWidth="1"/>
    <col min="14760" max="14760" width="13.7109375" style="10" customWidth="1"/>
    <col min="14761" max="14761" width="15" style="10" customWidth="1"/>
    <col min="14762" max="14762" width="16.28515625" style="10" customWidth="1"/>
    <col min="14763" max="14763" width="17.5703125" style="10" customWidth="1"/>
    <col min="14764" max="14765" width="16.28515625" style="10" customWidth="1"/>
    <col min="14766" max="14769" width="24" style="10" customWidth="1"/>
    <col min="14770" max="14770" width="11.140625" style="10" customWidth="1"/>
    <col min="14771" max="14771" width="18.85546875" style="10" customWidth="1"/>
    <col min="14772" max="14772" width="20.140625" style="10" customWidth="1"/>
    <col min="14773" max="14773" width="21.42578125" style="10" customWidth="1"/>
    <col min="14774" max="14774" width="16.28515625" style="10" customWidth="1"/>
    <col min="14775" max="14776" width="8.5703125" style="10" customWidth="1"/>
    <col min="14777" max="14777" width="16.28515625" style="10" customWidth="1"/>
    <col min="14778" max="14779" width="18.85546875" style="10" customWidth="1"/>
    <col min="14780" max="14780" width="11.140625" style="10" customWidth="1"/>
    <col min="14781" max="14781" width="12.42578125" style="10" customWidth="1"/>
    <col min="14782" max="14783" width="15" style="10" customWidth="1"/>
    <col min="14784" max="14784" width="12.42578125" style="10" customWidth="1"/>
    <col min="14785" max="14785" width="6" style="10" customWidth="1"/>
    <col min="14786" max="14786" width="20.140625" style="10" customWidth="1"/>
    <col min="14787" max="14787" width="26.5703125" style="10" customWidth="1"/>
    <col min="14788" max="14788" width="7.28515625" style="10" customWidth="1"/>
    <col min="14789" max="14789" width="20.140625" style="10" customWidth="1"/>
    <col min="14790" max="14790" width="21.42578125" style="10" customWidth="1"/>
    <col min="14791" max="14791" width="17.5703125" style="10" customWidth="1"/>
    <col min="14792" max="14793" width="15" style="10" customWidth="1"/>
    <col min="14794" max="14794" width="18.85546875" style="10" customWidth="1"/>
    <col min="14795" max="14795" width="15" style="10" customWidth="1"/>
    <col min="14796" max="14796" width="20.140625" style="10" customWidth="1"/>
    <col min="14797" max="14797" width="12.42578125" style="10" customWidth="1"/>
    <col min="14798" max="14798" width="15" style="10" customWidth="1"/>
    <col min="14799" max="14799" width="20.140625" style="10" customWidth="1"/>
    <col min="14800" max="14800" width="15" style="10" customWidth="1"/>
    <col min="14801" max="14801" width="17.5703125" style="10" customWidth="1"/>
    <col min="14802" max="14802" width="16.28515625" style="10" customWidth="1"/>
    <col min="14803" max="14805" width="22.7109375" style="10" customWidth="1"/>
    <col min="14806" max="14821" width="16.28515625" style="10" customWidth="1"/>
    <col min="14822" max="14822" width="24" style="10" customWidth="1"/>
    <col min="14823" max="14823" width="20.140625" style="10" customWidth="1"/>
    <col min="14824" max="14825" width="22.7109375" style="10" customWidth="1"/>
    <col min="14826" max="14827" width="16.28515625" style="10" customWidth="1"/>
    <col min="14828" max="14830" width="20.140625" style="10" customWidth="1"/>
    <col min="14831" max="14835" width="16.28515625" style="10" customWidth="1"/>
    <col min="14836" max="14837" width="21.42578125" style="10" customWidth="1"/>
    <col min="14838" max="14838" width="20.140625" style="10" customWidth="1"/>
    <col min="14839" max="14839" width="16.28515625" style="10" customWidth="1"/>
    <col min="14840" max="14840" width="21.42578125" style="10" customWidth="1"/>
    <col min="14841" max="14841" width="12.42578125" style="10" customWidth="1"/>
    <col min="14842" max="14842" width="20.140625" style="10" customWidth="1"/>
    <col min="14843" max="14843" width="29.140625" style="10" customWidth="1"/>
    <col min="14844" max="14845" width="12.42578125" style="10" customWidth="1"/>
    <col min="14846" max="14848" width="20.140625" style="10" customWidth="1"/>
    <col min="14849" max="14849" width="21.42578125" style="10" customWidth="1"/>
    <col min="14850" max="14850" width="24" style="10" customWidth="1"/>
    <col min="14851" max="14851" width="20.140625" style="10" customWidth="1"/>
    <col min="14852" max="15002" width="12.42578125" style="10" customWidth="1"/>
    <col min="15003" max="15003" width="21.42578125" style="10" customWidth="1"/>
    <col min="15004" max="15004" width="26.5703125" style="10" customWidth="1"/>
    <col min="15005" max="15006" width="21.42578125" style="10" customWidth="1"/>
    <col min="15007" max="15007" width="18.85546875" style="10" customWidth="1"/>
    <col min="15008" max="15009" width="13.7109375" style="10" customWidth="1"/>
    <col min="15010" max="15011" width="9.85546875" style="10" customWidth="1"/>
    <col min="15012" max="15012" width="12.42578125" style="10" customWidth="1"/>
    <col min="15013" max="15013" width="21.42578125" style="10" customWidth="1"/>
    <col min="15014" max="15014" width="15" style="10" customWidth="1"/>
    <col min="15015" max="15015" width="12.42578125" style="10" customWidth="1"/>
    <col min="15016" max="15016" width="13.7109375" style="10" customWidth="1"/>
    <col min="15017" max="15017" width="15" style="10" customWidth="1"/>
    <col min="15018" max="15018" width="16.28515625" style="10" customWidth="1"/>
    <col min="15019" max="15019" width="17.5703125" style="10" customWidth="1"/>
    <col min="15020" max="15021" width="16.28515625" style="10" customWidth="1"/>
    <col min="15022" max="15025" width="24" style="10" customWidth="1"/>
    <col min="15026" max="15026" width="11.140625" style="10" customWidth="1"/>
    <col min="15027" max="15027" width="18.85546875" style="10" customWidth="1"/>
    <col min="15028" max="15028" width="20.140625" style="10" customWidth="1"/>
    <col min="15029" max="15029" width="21.42578125" style="10" customWidth="1"/>
    <col min="15030" max="15030" width="16.28515625" style="10" customWidth="1"/>
    <col min="15031" max="15032" width="8.5703125" style="10" customWidth="1"/>
    <col min="15033" max="15033" width="16.28515625" style="10" customWidth="1"/>
    <col min="15034" max="15035" width="18.85546875" style="10" customWidth="1"/>
    <col min="15036" max="15036" width="11.140625" style="10" customWidth="1"/>
    <col min="15037" max="15037" width="12.42578125" style="10" customWidth="1"/>
    <col min="15038" max="15039" width="15" style="10" customWidth="1"/>
    <col min="15040" max="15040" width="12.42578125" style="10" customWidth="1"/>
    <col min="15041" max="15041" width="6" style="10" customWidth="1"/>
    <col min="15042" max="15042" width="20.140625" style="10" customWidth="1"/>
    <col min="15043" max="15043" width="26.5703125" style="10" customWidth="1"/>
    <col min="15044" max="15044" width="7.28515625" style="10" customWidth="1"/>
    <col min="15045" max="15045" width="20.140625" style="10" customWidth="1"/>
    <col min="15046" max="15046" width="21.42578125" style="10" customWidth="1"/>
    <col min="15047" max="15047" width="17.5703125" style="10" customWidth="1"/>
    <col min="15048" max="15049" width="15" style="10" customWidth="1"/>
    <col min="15050" max="15050" width="18.85546875" style="10" customWidth="1"/>
    <col min="15051" max="15051" width="15" style="10" customWidth="1"/>
    <col min="15052" max="15052" width="20.140625" style="10" customWidth="1"/>
    <col min="15053" max="15053" width="12.42578125" style="10" customWidth="1"/>
    <col min="15054" max="15054" width="15" style="10" customWidth="1"/>
    <col min="15055" max="15055" width="20.140625" style="10" customWidth="1"/>
    <col min="15056" max="15056" width="15" style="10" customWidth="1"/>
    <col min="15057" max="15057" width="17.5703125" style="10" customWidth="1"/>
    <col min="15058" max="15058" width="16.28515625" style="10" customWidth="1"/>
    <col min="15059" max="15061" width="22.7109375" style="10" customWidth="1"/>
    <col min="15062" max="15077" width="16.28515625" style="10" customWidth="1"/>
    <col min="15078" max="15078" width="24" style="10" customWidth="1"/>
    <col min="15079" max="15079" width="20.140625" style="10" customWidth="1"/>
    <col min="15080" max="15081" width="22.7109375" style="10" customWidth="1"/>
    <col min="15082" max="15083" width="16.28515625" style="10" customWidth="1"/>
    <col min="15084" max="15086" width="20.140625" style="10" customWidth="1"/>
    <col min="15087" max="15091" width="16.28515625" style="10" customWidth="1"/>
    <col min="15092" max="15093" width="21.42578125" style="10" customWidth="1"/>
    <col min="15094" max="15094" width="20.140625" style="10" customWidth="1"/>
    <col min="15095" max="15095" width="16.28515625" style="10" customWidth="1"/>
    <col min="15096" max="15096" width="21.42578125" style="10" customWidth="1"/>
    <col min="15097" max="15097" width="12.42578125" style="10" customWidth="1"/>
    <col min="15098" max="15098" width="20.140625" style="10" customWidth="1"/>
    <col min="15099" max="15099" width="29.140625" style="10" customWidth="1"/>
    <col min="15100" max="15101" width="12.42578125" style="10" customWidth="1"/>
    <col min="15102" max="15104" width="20.140625" style="10" customWidth="1"/>
    <col min="15105" max="15105" width="21.42578125" style="10" customWidth="1"/>
    <col min="15106" max="15106" width="24" style="10" customWidth="1"/>
    <col min="15107" max="15107" width="20.140625" style="10" customWidth="1"/>
    <col min="15108" max="15258" width="12.42578125" style="10" customWidth="1"/>
    <col min="15259" max="15259" width="21.42578125" style="10" customWidth="1"/>
    <col min="15260" max="15260" width="26.5703125" style="10" customWidth="1"/>
    <col min="15261" max="15262" width="21.42578125" style="10" customWidth="1"/>
    <col min="15263" max="15263" width="18.85546875" style="10" customWidth="1"/>
    <col min="15264" max="15265" width="13.7109375" style="10" customWidth="1"/>
    <col min="15266" max="15267" width="9.85546875" style="10" customWidth="1"/>
    <col min="15268" max="15268" width="12.42578125" style="10" customWidth="1"/>
    <col min="15269" max="15269" width="21.42578125" style="10" customWidth="1"/>
    <col min="15270" max="15270" width="15" style="10" customWidth="1"/>
    <col min="15271" max="15271" width="12.42578125" style="10" customWidth="1"/>
    <col min="15272" max="15272" width="13.7109375" style="10" customWidth="1"/>
    <col min="15273" max="15273" width="15" style="10" customWidth="1"/>
    <col min="15274" max="15274" width="16.28515625" style="10" customWidth="1"/>
    <col min="15275" max="15275" width="17.5703125" style="10" customWidth="1"/>
    <col min="15276" max="15277" width="16.28515625" style="10" customWidth="1"/>
    <col min="15278" max="15281" width="24" style="10" customWidth="1"/>
    <col min="15282" max="15282" width="11.140625" style="10" customWidth="1"/>
    <col min="15283" max="15283" width="18.85546875" style="10" customWidth="1"/>
    <col min="15284" max="15284" width="20.140625" style="10" customWidth="1"/>
    <col min="15285" max="15285" width="21.42578125" style="10" customWidth="1"/>
    <col min="15286" max="15286" width="16.28515625" style="10" customWidth="1"/>
    <col min="15287" max="15288" width="8.5703125" style="10" customWidth="1"/>
    <col min="15289" max="15289" width="16.28515625" style="10" customWidth="1"/>
    <col min="15290" max="15291" width="18.85546875" style="10" customWidth="1"/>
    <col min="15292" max="15292" width="11.140625" style="10" customWidth="1"/>
    <col min="15293" max="15293" width="12.42578125" style="10" customWidth="1"/>
    <col min="15294" max="15295" width="15" style="10" customWidth="1"/>
    <col min="15296" max="15296" width="12.42578125" style="10" customWidth="1"/>
    <col min="15297" max="15297" width="6" style="10" customWidth="1"/>
    <col min="15298" max="15298" width="20.140625" style="10" customWidth="1"/>
    <col min="15299" max="15299" width="26.5703125" style="10" customWidth="1"/>
    <col min="15300" max="15300" width="7.28515625" style="10" customWidth="1"/>
    <col min="15301" max="15301" width="20.140625" style="10" customWidth="1"/>
    <col min="15302" max="15302" width="21.42578125" style="10" customWidth="1"/>
    <col min="15303" max="15303" width="17.5703125" style="10" customWidth="1"/>
    <col min="15304" max="15305" width="15" style="10" customWidth="1"/>
    <col min="15306" max="15306" width="18.85546875" style="10" customWidth="1"/>
    <col min="15307" max="15307" width="15" style="10" customWidth="1"/>
    <col min="15308" max="15308" width="20.140625" style="10" customWidth="1"/>
    <col min="15309" max="15309" width="12.42578125" style="10" customWidth="1"/>
    <col min="15310" max="15310" width="15" style="10" customWidth="1"/>
    <col min="15311" max="15311" width="20.140625" style="10" customWidth="1"/>
    <col min="15312" max="15312" width="15" style="10" customWidth="1"/>
    <col min="15313" max="15313" width="17.5703125" style="10" customWidth="1"/>
    <col min="15314" max="15314" width="16.28515625" style="10" customWidth="1"/>
    <col min="15315" max="15317" width="22.7109375" style="10" customWidth="1"/>
    <col min="15318" max="15333" width="16.28515625" style="10" customWidth="1"/>
    <col min="15334" max="15334" width="24" style="10" customWidth="1"/>
    <col min="15335" max="15335" width="20.140625" style="10" customWidth="1"/>
    <col min="15336" max="15337" width="22.7109375" style="10" customWidth="1"/>
    <col min="15338" max="15339" width="16.28515625" style="10" customWidth="1"/>
    <col min="15340" max="15342" width="20.140625" style="10" customWidth="1"/>
    <col min="15343" max="15347" width="16.28515625" style="10" customWidth="1"/>
    <col min="15348" max="15349" width="21.42578125" style="10" customWidth="1"/>
    <col min="15350" max="15350" width="20.140625" style="10" customWidth="1"/>
    <col min="15351" max="15351" width="16.28515625" style="10" customWidth="1"/>
    <col min="15352" max="15352" width="21.42578125" style="10" customWidth="1"/>
    <col min="15353" max="15353" width="12.42578125" style="10" customWidth="1"/>
    <col min="15354" max="15354" width="20.140625" style="10" customWidth="1"/>
    <col min="15355" max="15355" width="29.140625" style="10" customWidth="1"/>
    <col min="15356" max="15357" width="12.42578125" style="10" customWidth="1"/>
    <col min="15358" max="15360" width="20.140625" style="10" customWidth="1"/>
    <col min="15361" max="15361" width="21.42578125" style="10" customWidth="1"/>
    <col min="15362" max="15362" width="24" style="10" customWidth="1"/>
    <col min="15363" max="15363" width="20.140625" style="10" customWidth="1"/>
    <col min="15364" max="15514" width="12.42578125" style="10" customWidth="1"/>
    <col min="15515" max="15515" width="21.42578125" style="10" customWidth="1"/>
    <col min="15516" max="15516" width="26.5703125" style="10" customWidth="1"/>
    <col min="15517" max="15518" width="21.42578125" style="10" customWidth="1"/>
    <col min="15519" max="15519" width="18.85546875" style="10" customWidth="1"/>
    <col min="15520" max="15521" width="13.7109375" style="10" customWidth="1"/>
    <col min="15522" max="15523" width="9.85546875" style="10" customWidth="1"/>
    <col min="15524" max="15524" width="12.42578125" style="10" customWidth="1"/>
    <col min="15525" max="15525" width="21.42578125" style="10" customWidth="1"/>
    <col min="15526" max="15526" width="15" style="10" customWidth="1"/>
    <col min="15527" max="15527" width="12.42578125" style="10" customWidth="1"/>
    <col min="15528" max="15528" width="13.7109375" style="10" customWidth="1"/>
    <col min="15529" max="15529" width="15" style="10" customWidth="1"/>
    <col min="15530" max="15530" width="16.28515625" style="10" customWidth="1"/>
    <col min="15531" max="15531" width="17.5703125" style="10" customWidth="1"/>
    <col min="15532" max="15533" width="16.28515625" style="10" customWidth="1"/>
    <col min="15534" max="15537" width="24" style="10" customWidth="1"/>
    <col min="15538" max="15538" width="11.140625" style="10" customWidth="1"/>
    <col min="15539" max="15539" width="18.85546875" style="10" customWidth="1"/>
    <col min="15540" max="15540" width="20.140625" style="10" customWidth="1"/>
    <col min="15541" max="15541" width="21.42578125" style="10" customWidth="1"/>
    <col min="15542" max="15542" width="16.28515625" style="10" customWidth="1"/>
    <col min="15543" max="15544" width="8.5703125" style="10" customWidth="1"/>
    <col min="15545" max="15545" width="16.28515625" style="10" customWidth="1"/>
    <col min="15546" max="15547" width="18.85546875" style="10" customWidth="1"/>
    <col min="15548" max="15548" width="11.140625" style="10" customWidth="1"/>
    <col min="15549" max="15549" width="12.42578125" style="10" customWidth="1"/>
    <col min="15550" max="15551" width="15" style="10" customWidth="1"/>
    <col min="15552" max="15552" width="12.42578125" style="10" customWidth="1"/>
    <col min="15553" max="15553" width="6" style="10" customWidth="1"/>
    <col min="15554" max="15554" width="20.140625" style="10" customWidth="1"/>
    <col min="15555" max="15555" width="26.5703125" style="10" customWidth="1"/>
    <col min="15556" max="15556" width="7.28515625" style="10" customWidth="1"/>
    <col min="15557" max="15557" width="20.140625" style="10" customWidth="1"/>
    <col min="15558" max="15558" width="21.42578125" style="10" customWidth="1"/>
    <col min="15559" max="15559" width="17.5703125" style="10" customWidth="1"/>
    <col min="15560" max="15561" width="15" style="10" customWidth="1"/>
    <col min="15562" max="15562" width="18.85546875" style="10" customWidth="1"/>
    <col min="15563" max="15563" width="15" style="10" customWidth="1"/>
    <col min="15564" max="15564" width="20.140625" style="10" customWidth="1"/>
    <col min="15565" max="15565" width="12.42578125" style="10" customWidth="1"/>
    <col min="15566" max="15566" width="15" style="10" customWidth="1"/>
    <col min="15567" max="15567" width="20.140625" style="10" customWidth="1"/>
    <col min="15568" max="15568" width="15" style="10" customWidth="1"/>
    <col min="15569" max="15569" width="17.5703125" style="10" customWidth="1"/>
    <col min="15570" max="15570" width="16.28515625" style="10" customWidth="1"/>
    <col min="15571" max="15573" width="22.7109375" style="10" customWidth="1"/>
    <col min="15574" max="15589" width="16.28515625" style="10" customWidth="1"/>
    <col min="15590" max="15590" width="24" style="10" customWidth="1"/>
    <col min="15591" max="15591" width="20.140625" style="10" customWidth="1"/>
    <col min="15592" max="15593" width="22.7109375" style="10" customWidth="1"/>
    <col min="15594" max="15595" width="16.28515625" style="10" customWidth="1"/>
    <col min="15596" max="15598" width="20.140625" style="10" customWidth="1"/>
    <col min="15599" max="15603" width="16.28515625" style="10" customWidth="1"/>
    <col min="15604" max="15605" width="21.42578125" style="10" customWidth="1"/>
    <col min="15606" max="15606" width="20.140625" style="10" customWidth="1"/>
    <col min="15607" max="15607" width="16.28515625" style="10" customWidth="1"/>
    <col min="15608" max="15608" width="21.42578125" style="10" customWidth="1"/>
    <col min="15609" max="15609" width="12.42578125" style="10" customWidth="1"/>
    <col min="15610" max="15610" width="20.140625" style="10" customWidth="1"/>
    <col min="15611" max="15611" width="29.140625" style="10" customWidth="1"/>
    <col min="15612" max="15613" width="12.42578125" style="10" customWidth="1"/>
    <col min="15614" max="15616" width="20.140625" style="10" customWidth="1"/>
    <col min="15617" max="15617" width="21.42578125" style="10" customWidth="1"/>
    <col min="15618" max="15618" width="24" style="10" customWidth="1"/>
    <col min="15619" max="15619" width="20.140625" style="10" customWidth="1"/>
    <col min="15620" max="15770" width="12.42578125" style="10" customWidth="1"/>
    <col min="15771" max="15771" width="21.42578125" style="10" customWidth="1"/>
    <col min="15772" max="15772" width="26.5703125" style="10" customWidth="1"/>
    <col min="15773" max="15774" width="21.42578125" style="10" customWidth="1"/>
    <col min="15775" max="15775" width="18.85546875" style="10" customWidth="1"/>
    <col min="15776" max="15777" width="13.7109375" style="10" customWidth="1"/>
    <col min="15778" max="15779" width="9.85546875" style="10" customWidth="1"/>
    <col min="15780" max="15780" width="12.42578125" style="10" customWidth="1"/>
    <col min="15781" max="15781" width="21.42578125" style="10" customWidth="1"/>
    <col min="15782" max="15782" width="15" style="10" customWidth="1"/>
    <col min="15783" max="15783" width="12.42578125" style="10" customWidth="1"/>
    <col min="15784" max="15784" width="13.7109375" style="10" customWidth="1"/>
    <col min="15785" max="15785" width="15" style="10" customWidth="1"/>
    <col min="15786" max="15786" width="16.28515625" style="10" customWidth="1"/>
    <col min="15787" max="15787" width="17.5703125" style="10" customWidth="1"/>
    <col min="15788" max="15789" width="16.28515625" style="10" customWidth="1"/>
    <col min="15790" max="15793" width="24" style="10" customWidth="1"/>
    <col min="15794" max="15794" width="11.140625" style="10" customWidth="1"/>
    <col min="15795" max="15795" width="18.85546875" style="10" customWidth="1"/>
    <col min="15796" max="15796" width="20.140625" style="10" customWidth="1"/>
    <col min="15797" max="15797" width="21.42578125" style="10" customWidth="1"/>
    <col min="15798" max="15798" width="16.28515625" style="10" customWidth="1"/>
    <col min="15799" max="15800" width="8.5703125" style="10" customWidth="1"/>
    <col min="15801" max="15801" width="16.28515625" style="10" customWidth="1"/>
    <col min="15802" max="15803" width="18.85546875" style="10" customWidth="1"/>
    <col min="15804" max="15804" width="11.140625" style="10" customWidth="1"/>
    <col min="15805" max="15805" width="12.42578125" style="10" customWidth="1"/>
    <col min="15806" max="15807" width="15" style="10" customWidth="1"/>
    <col min="15808" max="15808" width="12.42578125" style="10" customWidth="1"/>
    <col min="15809" max="15809" width="6" style="10" customWidth="1"/>
    <col min="15810" max="15810" width="20.140625" style="10" customWidth="1"/>
    <col min="15811" max="15811" width="26.5703125" style="10" customWidth="1"/>
    <col min="15812" max="15812" width="7.28515625" style="10" customWidth="1"/>
    <col min="15813" max="15813" width="20.140625" style="10" customWidth="1"/>
    <col min="15814" max="15814" width="21.42578125" style="10" customWidth="1"/>
    <col min="15815" max="15815" width="17.5703125" style="10" customWidth="1"/>
    <col min="15816" max="15817" width="15" style="10" customWidth="1"/>
    <col min="15818" max="15818" width="18.85546875" style="10" customWidth="1"/>
    <col min="15819" max="15819" width="15" style="10" customWidth="1"/>
    <col min="15820" max="15820" width="20.140625" style="10" customWidth="1"/>
    <col min="15821" max="15821" width="12.42578125" style="10" customWidth="1"/>
    <col min="15822" max="15822" width="15" style="10" customWidth="1"/>
    <col min="15823" max="15823" width="20.140625" style="10" customWidth="1"/>
    <col min="15824" max="15824" width="15" style="10" customWidth="1"/>
    <col min="15825" max="15825" width="17.5703125" style="10" customWidth="1"/>
    <col min="15826" max="15826" width="16.28515625" style="10" customWidth="1"/>
    <col min="15827" max="15829" width="22.7109375" style="10" customWidth="1"/>
    <col min="15830" max="15845" width="16.28515625" style="10" customWidth="1"/>
    <col min="15846" max="15846" width="24" style="10" customWidth="1"/>
    <col min="15847" max="15847" width="20.140625" style="10" customWidth="1"/>
    <col min="15848" max="15849" width="22.7109375" style="10" customWidth="1"/>
    <col min="15850" max="15851" width="16.28515625" style="10" customWidth="1"/>
    <col min="15852" max="15854" width="20.140625" style="10" customWidth="1"/>
    <col min="15855" max="15859" width="16.28515625" style="10" customWidth="1"/>
    <col min="15860" max="15861" width="21.42578125" style="10" customWidth="1"/>
    <col min="15862" max="15862" width="20.140625" style="10" customWidth="1"/>
    <col min="15863" max="15863" width="16.28515625" style="10" customWidth="1"/>
    <col min="15864" max="15864" width="21.42578125" style="10" customWidth="1"/>
    <col min="15865" max="15865" width="12.42578125" style="10" customWidth="1"/>
    <col min="15866" max="15866" width="20.140625" style="10" customWidth="1"/>
    <col min="15867" max="15867" width="29.140625" style="10" customWidth="1"/>
    <col min="15868" max="15869" width="12.42578125" style="10" customWidth="1"/>
    <col min="15870" max="15872" width="20.140625" style="10" customWidth="1"/>
    <col min="15873" max="15873" width="21.42578125" style="10" customWidth="1"/>
    <col min="15874" max="15874" width="24" style="10" customWidth="1"/>
    <col min="15875" max="15875" width="20.140625" style="10" customWidth="1"/>
    <col min="15876" max="16026" width="12.42578125" style="10" customWidth="1"/>
    <col min="16027" max="16027" width="21.42578125" style="10" customWidth="1"/>
    <col min="16028" max="16028" width="26.5703125" style="10" customWidth="1"/>
    <col min="16029" max="16030" width="21.42578125" style="10" customWidth="1"/>
    <col min="16031" max="16031" width="18.85546875" style="10" customWidth="1"/>
    <col min="16032" max="16033" width="13.7109375" style="10" customWidth="1"/>
    <col min="16034" max="16035" width="9.85546875" style="10" customWidth="1"/>
    <col min="16036" max="16036" width="12.42578125" style="10" customWidth="1"/>
    <col min="16037" max="16037" width="21.42578125" style="10" customWidth="1"/>
    <col min="16038" max="16038" width="15" style="10" customWidth="1"/>
    <col min="16039" max="16039" width="12.42578125" style="10" customWidth="1"/>
    <col min="16040" max="16040" width="13.7109375" style="10" customWidth="1"/>
    <col min="16041" max="16041" width="15" style="10" customWidth="1"/>
    <col min="16042" max="16042" width="16.28515625" style="10" customWidth="1"/>
    <col min="16043" max="16043" width="17.5703125" style="10" customWidth="1"/>
    <col min="16044" max="16045" width="16.28515625" style="10" customWidth="1"/>
    <col min="16046" max="16049" width="24" style="10" customWidth="1"/>
    <col min="16050" max="16050" width="11.140625" style="10" customWidth="1"/>
    <col min="16051" max="16051" width="18.85546875" style="10" customWidth="1"/>
    <col min="16052" max="16052" width="20.140625" style="10" customWidth="1"/>
    <col min="16053" max="16053" width="21.42578125" style="10" customWidth="1"/>
    <col min="16054" max="16054" width="16.28515625" style="10" customWidth="1"/>
    <col min="16055" max="16056" width="8.5703125" style="10" customWidth="1"/>
    <col min="16057" max="16057" width="16.28515625" style="10" customWidth="1"/>
    <col min="16058" max="16059" width="18.85546875" style="10" customWidth="1"/>
    <col min="16060" max="16060" width="11.140625" style="10" customWidth="1"/>
    <col min="16061" max="16061" width="12.42578125" style="10" customWidth="1"/>
    <col min="16062" max="16063" width="15" style="10" customWidth="1"/>
    <col min="16064" max="16064" width="12.42578125" style="10" customWidth="1"/>
    <col min="16065" max="16065" width="6" style="10" customWidth="1"/>
    <col min="16066" max="16066" width="20.140625" style="10" customWidth="1"/>
    <col min="16067" max="16067" width="26.5703125" style="10" customWidth="1"/>
    <col min="16068" max="16068" width="7.28515625" style="10" customWidth="1"/>
    <col min="16069" max="16069" width="20.140625" style="10" customWidth="1"/>
    <col min="16070" max="16070" width="21.42578125" style="10" customWidth="1"/>
    <col min="16071" max="16071" width="17.5703125" style="10" customWidth="1"/>
    <col min="16072" max="16073" width="15" style="10" customWidth="1"/>
    <col min="16074" max="16074" width="18.85546875" style="10" customWidth="1"/>
    <col min="16075" max="16075" width="15" style="10" customWidth="1"/>
    <col min="16076" max="16076" width="20.140625" style="10" customWidth="1"/>
    <col min="16077" max="16077" width="12.42578125" style="10" customWidth="1"/>
    <col min="16078" max="16078" width="15" style="10" customWidth="1"/>
    <col min="16079" max="16079" width="20.140625" style="10" customWidth="1"/>
    <col min="16080" max="16080" width="15" style="10" customWidth="1"/>
    <col min="16081" max="16081" width="17.5703125" style="10" customWidth="1"/>
    <col min="16082" max="16082" width="16.28515625" style="10" customWidth="1"/>
    <col min="16083" max="16085" width="22.7109375" style="10" customWidth="1"/>
    <col min="16086" max="16101" width="16.28515625" style="10" customWidth="1"/>
    <col min="16102" max="16102" width="24" style="10" customWidth="1"/>
    <col min="16103" max="16103" width="20.140625" style="10" customWidth="1"/>
    <col min="16104" max="16105" width="22.7109375" style="10" customWidth="1"/>
    <col min="16106" max="16107" width="16.28515625" style="10" customWidth="1"/>
    <col min="16108" max="16110" width="20.140625" style="10" customWidth="1"/>
    <col min="16111" max="16115" width="16.28515625" style="10" customWidth="1"/>
    <col min="16116" max="16117" width="21.42578125" style="10" customWidth="1"/>
    <col min="16118" max="16118" width="20.140625" style="10" customWidth="1"/>
    <col min="16119" max="16119" width="16.28515625" style="10" customWidth="1"/>
    <col min="16120" max="16120" width="21.42578125" style="10" customWidth="1"/>
    <col min="16121" max="16121" width="12.42578125" style="10" customWidth="1"/>
    <col min="16122" max="16122" width="20.140625" style="10" customWidth="1"/>
    <col min="16123" max="16123" width="29.140625" style="10" customWidth="1"/>
    <col min="16124" max="16125" width="12.42578125" style="10" customWidth="1"/>
    <col min="16126" max="16128" width="20.140625" style="10" customWidth="1"/>
    <col min="16129" max="16129" width="21.42578125" style="10" customWidth="1"/>
    <col min="16130" max="16130" width="24" style="10" customWidth="1"/>
    <col min="16131" max="16131" width="20.140625" style="10" customWidth="1"/>
    <col min="16132" max="16384" width="12.42578125" style="10" customWidth="1"/>
  </cols>
  <sheetData>
    <row r="1" spans="1:154" s="126" customFormat="1" x14ac:dyDescent="0.2">
      <c r="A1" s="197"/>
      <c r="B1" s="114"/>
      <c r="C1" s="114"/>
      <c r="D1" s="114"/>
      <c r="E1" s="115"/>
      <c r="F1" s="116"/>
      <c r="G1" s="116"/>
      <c r="H1" s="116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4"/>
      <c r="U1" s="114"/>
      <c r="V1" s="114"/>
      <c r="W1" s="114"/>
      <c r="X1" s="117"/>
      <c r="Y1" s="117"/>
      <c r="Z1" s="118"/>
      <c r="AA1" s="114"/>
      <c r="AB1" s="117"/>
      <c r="AC1" s="117"/>
      <c r="AD1" s="117"/>
      <c r="AE1" s="117"/>
      <c r="AF1" s="114"/>
      <c r="AG1" s="114"/>
      <c r="AH1" s="117"/>
      <c r="AI1" s="119"/>
      <c r="AJ1" s="117"/>
      <c r="AK1" s="117"/>
      <c r="AL1" s="119"/>
      <c r="AM1" s="117"/>
      <c r="AN1" s="120" t="s">
        <v>0</v>
      </c>
      <c r="AO1" s="117"/>
      <c r="AP1" s="117"/>
      <c r="AQ1" s="116"/>
      <c r="AR1" s="121" t="s">
        <v>1</v>
      </c>
      <c r="AS1" s="122"/>
      <c r="AT1" s="122"/>
      <c r="AU1" s="122"/>
      <c r="AV1" s="122"/>
      <c r="AW1" s="122"/>
      <c r="AX1" s="117"/>
      <c r="AY1" s="123" t="s">
        <v>2</v>
      </c>
      <c r="AZ1" s="117"/>
      <c r="BA1" s="117"/>
      <c r="BB1" s="124">
        <f ca="1">TODAY()</f>
        <v>44771</v>
      </c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</row>
    <row r="2" spans="1:154" s="141" customFormat="1" ht="24.2" customHeight="1" x14ac:dyDescent="0.2">
      <c r="A2" s="198"/>
      <c r="B2" s="127" t="s">
        <v>3</v>
      </c>
      <c r="C2" s="128"/>
      <c r="D2" s="128"/>
      <c r="E2" s="129"/>
      <c r="F2" s="130"/>
      <c r="G2" s="131"/>
      <c r="H2" s="131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3"/>
      <c r="U2" s="133"/>
      <c r="V2" s="133"/>
      <c r="W2" s="133"/>
      <c r="X2" s="132"/>
      <c r="Y2" s="132"/>
      <c r="Z2" s="134"/>
      <c r="AA2" s="133"/>
      <c r="AB2" s="132"/>
      <c r="AC2" s="132"/>
      <c r="AD2" s="132"/>
      <c r="AE2" s="132"/>
      <c r="AF2" s="133"/>
      <c r="AG2" s="133"/>
      <c r="AH2" s="132"/>
      <c r="AI2" s="135"/>
      <c r="AJ2" s="132"/>
      <c r="AK2" s="132"/>
      <c r="AL2" s="135"/>
      <c r="AM2" s="132"/>
      <c r="AN2" s="132"/>
      <c r="AO2" s="136"/>
      <c r="AP2" s="137"/>
      <c r="AQ2" s="130"/>
      <c r="AR2" s="130"/>
      <c r="AS2" s="138"/>
      <c r="AT2" s="138"/>
      <c r="AU2" s="138"/>
      <c r="AV2" s="138"/>
      <c r="AW2" s="138"/>
      <c r="AX2" s="137"/>
      <c r="AY2" s="137"/>
      <c r="AZ2" s="137"/>
      <c r="BA2" s="137"/>
      <c r="BB2" s="139">
        <f ca="1">DAY(BB1)</f>
        <v>29</v>
      </c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</row>
    <row r="3" spans="1:154" s="141" customFormat="1" ht="16.7" customHeight="1" x14ac:dyDescent="0.2">
      <c r="A3" s="174"/>
      <c r="B3" s="133"/>
      <c r="C3" s="133"/>
      <c r="D3" s="133"/>
      <c r="E3" s="142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4"/>
      <c r="AA3" s="143"/>
      <c r="AB3" s="143"/>
      <c r="AC3" s="137"/>
      <c r="AD3" s="137"/>
      <c r="AE3" s="129"/>
      <c r="AF3" s="128"/>
      <c r="AG3" s="128"/>
      <c r="AH3" s="130"/>
      <c r="AI3" s="145"/>
      <c r="AJ3" s="137"/>
      <c r="AK3" s="137"/>
      <c r="AL3" s="145"/>
      <c r="AM3" s="137"/>
      <c r="AN3" s="146"/>
      <c r="AO3" s="136"/>
      <c r="AP3" s="137"/>
      <c r="AQ3" s="130"/>
      <c r="AR3" s="130"/>
      <c r="AS3" s="138"/>
      <c r="AT3" s="137"/>
      <c r="AU3" s="137"/>
      <c r="AV3" s="137"/>
      <c r="AW3" s="137"/>
      <c r="AX3" s="137"/>
      <c r="AY3" s="137"/>
      <c r="AZ3" s="137"/>
      <c r="BA3" s="136" t="s">
        <v>4</v>
      </c>
      <c r="BB3" s="147">
        <v>1</v>
      </c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</row>
    <row r="4" spans="1:154" s="141" customFormat="1" x14ac:dyDescent="0.2">
      <c r="A4" s="175"/>
      <c r="B4" s="204" t="s">
        <v>118</v>
      </c>
      <c r="C4" s="204" t="s">
        <v>119</v>
      </c>
      <c r="D4" s="204" t="s">
        <v>120</v>
      </c>
      <c r="E4" s="205" t="s">
        <v>121</v>
      </c>
      <c r="F4" s="204" t="s">
        <v>122</v>
      </c>
      <c r="G4" s="204" t="s">
        <v>123</v>
      </c>
      <c r="H4" s="204" t="s">
        <v>122</v>
      </c>
      <c r="I4" s="204" t="s">
        <v>123</v>
      </c>
      <c r="J4" s="204" t="s">
        <v>124</v>
      </c>
      <c r="K4" s="204" t="s">
        <v>125</v>
      </c>
      <c r="L4" s="204" t="s">
        <v>150</v>
      </c>
      <c r="M4" s="204" t="s">
        <v>126</v>
      </c>
      <c r="N4" s="204" t="s">
        <v>127</v>
      </c>
      <c r="O4" s="204" t="s">
        <v>128</v>
      </c>
      <c r="P4" s="204" t="s">
        <v>129</v>
      </c>
      <c r="Q4" s="204" t="s">
        <v>130</v>
      </c>
      <c r="R4" s="204" t="s">
        <v>131</v>
      </c>
      <c r="S4" s="204" t="s">
        <v>132</v>
      </c>
      <c r="T4" s="204" t="s">
        <v>133</v>
      </c>
      <c r="U4" s="204" t="s">
        <v>134</v>
      </c>
      <c r="V4" s="204" t="s">
        <v>135</v>
      </c>
      <c r="W4" s="204" t="s">
        <v>136</v>
      </c>
      <c r="X4" s="204" t="s">
        <v>137</v>
      </c>
      <c r="Y4" s="204" t="s">
        <v>138</v>
      </c>
      <c r="Z4" s="204" t="s">
        <v>139</v>
      </c>
      <c r="AA4" s="204" t="s">
        <v>140</v>
      </c>
      <c r="AB4" s="204" t="s">
        <v>141</v>
      </c>
      <c r="AC4" s="204" t="s">
        <v>142</v>
      </c>
      <c r="AD4" s="204" t="s">
        <v>143</v>
      </c>
      <c r="AE4" s="204" t="s">
        <v>144</v>
      </c>
      <c r="AF4" s="204" t="s">
        <v>145</v>
      </c>
      <c r="AG4" s="204" t="s">
        <v>146</v>
      </c>
      <c r="AH4" s="204" t="s">
        <v>147</v>
      </c>
      <c r="AI4" s="204" t="s">
        <v>148</v>
      </c>
      <c r="AJ4" s="204" t="s">
        <v>149</v>
      </c>
      <c r="AK4" s="136"/>
      <c r="AL4" s="148"/>
      <c r="AM4" s="136"/>
      <c r="AN4" s="136"/>
      <c r="AO4" s="136"/>
      <c r="AP4" s="136"/>
      <c r="AQ4" s="131"/>
      <c r="AR4" s="131"/>
      <c r="AS4" s="136"/>
      <c r="AT4" s="136"/>
      <c r="AU4" s="136"/>
      <c r="AV4" s="136"/>
      <c r="AW4" s="136"/>
      <c r="AX4" s="136"/>
      <c r="AY4" s="136"/>
      <c r="AZ4" s="136"/>
      <c r="BA4" s="136"/>
      <c r="BB4" s="147">
        <f ca="1">MONTH(BB1)</f>
        <v>7</v>
      </c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</row>
    <row r="5" spans="1:154" s="141" customFormat="1" x14ac:dyDescent="0.2">
      <c r="A5" s="175" t="s">
        <v>5</v>
      </c>
      <c r="B5" s="151" t="s">
        <v>6</v>
      </c>
      <c r="C5" s="151" t="s">
        <v>7</v>
      </c>
      <c r="D5" s="151" t="s">
        <v>7</v>
      </c>
      <c r="E5" s="149" t="s">
        <v>7</v>
      </c>
      <c r="F5" s="131" t="s">
        <v>8</v>
      </c>
      <c r="G5" s="131" t="s">
        <v>8</v>
      </c>
      <c r="H5" s="136" t="s">
        <v>8</v>
      </c>
      <c r="I5" s="136" t="s">
        <v>8</v>
      </c>
      <c r="J5" s="136" t="s">
        <v>8</v>
      </c>
      <c r="K5" s="152" t="s">
        <v>9</v>
      </c>
      <c r="L5" s="152" t="s">
        <v>9</v>
      </c>
      <c r="M5" s="136" t="s">
        <v>8</v>
      </c>
      <c r="N5" s="136" t="s">
        <v>8</v>
      </c>
      <c r="O5" s="136" t="s">
        <v>8</v>
      </c>
      <c r="P5" s="136" t="s">
        <v>8</v>
      </c>
      <c r="Q5" s="136" t="s">
        <v>8</v>
      </c>
      <c r="R5" s="136" t="s">
        <v>8</v>
      </c>
      <c r="S5" s="136" t="s">
        <v>8</v>
      </c>
      <c r="T5" s="151" t="s">
        <v>7</v>
      </c>
      <c r="U5" s="151" t="s">
        <v>10</v>
      </c>
      <c r="V5" s="151" t="s">
        <v>10</v>
      </c>
      <c r="W5" s="151" t="s">
        <v>7</v>
      </c>
      <c r="X5" s="153" t="s">
        <v>11</v>
      </c>
      <c r="Y5" s="154" t="s">
        <v>7</v>
      </c>
      <c r="Z5" s="155" t="s">
        <v>7</v>
      </c>
      <c r="AA5" s="151" t="s">
        <v>7</v>
      </c>
      <c r="AB5" s="156" t="s">
        <v>12</v>
      </c>
      <c r="AC5" s="156" t="s">
        <v>12</v>
      </c>
      <c r="AD5" s="156" t="s">
        <v>12</v>
      </c>
      <c r="AE5" s="156" t="s">
        <v>12</v>
      </c>
      <c r="AF5" s="151" t="s">
        <v>7</v>
      </c>
      <c r="AG5" s="151" t="s">
        <v>7</v>
      </c>
      <c r="AH5" s="131" t="s">
        <v>13</v>
      </c>
      <c r="AI5" s="148" t="s">
        <v>14</v>
      </c>
      <c r="AJ5" s="136" t="s">
        <v>14</v>
      </c>
      <c r="AK5" s="136"/>
      <c r="AL5" s="148"/>
      <c r="AM5" s="136"/>
      <c r="AN5" s="157"/>
      <c r="AO5" s="136"/>
      <c r="AP5" s="136"/>
      <c r="AQ5" s="131"/>
      <c r="AR5" s="131"/>
      <c r="AS5" s="152"/>
      <c r="AT5" s="136"/>
      <c r="AU5" s="136"/>
      <c r="AV5" s="136"/>
      <c r="AW5" s="136"/>
      <c r="AX5" s="136"/>
      <c r="AY5" s="136"/>
      <c r="AZ5" s="136"/>
      <c r="BA5" s="136"/>
      <c r="BB5" s="147">
        <f ca="1">YEAR(BB1)</f>
        <v>2022</v>
      </c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</row>
    <row r="6" spans="1:154" s="141" customFormat="1" x14ac:dyDescent="0.2">
      <c r="A6" s="175"/>
      <c r="B6" s="151" t="s">
        <v>15</v>
      </c>
      <c r="C6" s="151" t="s">
        <v>16</v>
      </c>
      <c r="D6" s="151" t="s">
        <v>16</v>
      </c>
      <c r="E6" s="149" t="s">
        <v>16</v>
      </c>
      <c r="F6" s="131" t="s">
        <v>17</v>
      </c>
      <c r="G6" s="131" t="s">
        <v>17</v>
      </c>
      <c r="H6" s="159" t="s">
        <v>18</v>
      </c>
      <c r="I6" s="159" t="s">
        <v>18</v>
      </c>
      <c r="J6" s="158" t="s">
        <v>19</v>
      </c>
      <c r="K6" s="152" t="s">
        <v>20</v>
      </c>
      <c r="L6" s="152" t="s">
        <v>20</v>
      </c>
      <c r="M6" s="136" t="s">
        <v>21</v>
      </c>
      <c r="N6" s="136" t="s">
        <v>21</v>
      </c>
      <c r="O6" s="136" t="s">
        <v>22</v>
      </c>
      <c r="P6" s="149" t="s">
        <v>22</v>
      </c>
      <c r="Q6" s="149" t="s">
        <v>22</v>
      </c>
      <c r="R6" s="151" t="s">
        <v>22</v>
      </c>
      <c r="S6" s="151" t="s">
        <v>22</v>
      </c>
      <c r="T6" s="151" t="s">
        <v>16</v>
      </c>
      <c r="U6" s="151" t="s">
        <v>23</v>
      </c>
      <c r="V6" s="151" t="s">
        <v>23</v>
      </c>
      <c r="W6" s="151" t="s">
        <v>16</v>
      </c>
      <c r="X6" s="153" t="s">
        <v>24</v>
      </c>
      <c r="Y6" s="154" t="s">
        <v>13</v>
      </c>
      <c r="Z6" s="155" t="s">
        <v>13</v>
      </c>
      <c r="AA6" s="151" t="s">
        <v>13</v>
      </c>
      <c r="AB6" s="136" t="s">
        <v>25</v>
      </c>
      <c r="AC6" s="136" t="s">
        <v>26</v>
      </c>
      <c r="AD6" s="136" t="s">
        <v>27</v>
      </c>
      <c r="AE6" s="136" t="s">
        <v>22</v>
      </c>
      <c r="AF6" s="151" t="s">
        <v>12</v>
      </c>
      <c r="AG6" s="151" t="s">
        <v>12</v>
      </c>
      <c r="AH6" s="131" t="s">
        <v>28</v>
      </c>
      <c r="AI6" s="148" t="s">
        <v>29</v>
      </c>
      <c r="AJ6" s="136" t="s">
        <v>29</v>
      </c>
      <c r="AK6" s="136"/>
      <c r="AL6" s="148"/>
      <c r="AM6" s="136"/>
      <c r="AN6" s="157"/>
      <c r="AO6" s="136"/>
      <c r="AP6" s="136"/>
      <c r="AQ6" s="131"/>
      <c r="AR6" s="131"/>
      <c r="AS6" s="152"/>
      <c r="AT6" s="136"/>
      <c r="AU6" s="136"/>
      <c r="AV6" s="136"/>
      <c r="AW6" s="136"/>
      <c r="AX6" s="136"/>
      <c r="AY6" s="136"/>
      <c r="AZ6" s="136"/>
      <c r="BA6" s="136"/>
      <c r="BB6" s="160">
        <f ca="1">IF(BB2&gt;BB3,DATE(BB$5,BB$4,BB$3),DATE(BB$5,BB$4-1,BB$3))</f>
        <v>44743</v>
      </c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</row>
    <row r="7" spans="1:154" s="141" customFormat="1" x14ac:dyDescent="0.2">
      <c r="A7" s="175"/>
      <c r="B7" s="151" t="s">
        <v>30</v>
      </c>
      <c r="C7" s="151"/>
      <c r="D7" s="151" t="s">
        <v>11</v>
      </c>
      <c r="E7" s="149" t="s">
        <v>11</v>
      </c>
      <c r="F7" s="131" t="s">
        <v>31</v>
      </c>
      <c r="G7" s="131" t="s">
        <v>31</v>
      </c>
      <c r="H7" s="157" t="s">
        <v>32</v>
      </c>
      <c r="I7" s="157" t="s">
        <v>32</v>
      </c>
      <c r="J7" s="158" t="s">
        <v>33</v>
      </c>
      <c r="K7" s="152" t="s">
        <v>34</v>
      </c>
      <c r="L7" s="152" t="s">
        <v>34</v>
      </c>
      <c r="M7" s="136" t="s">
        <v>35</v>
      </c>
      <c r="N7" s="136" t="s">
        <v>36</v>
      </c>
      <c r="O7" s="136" t="s">
        <v>37</v>
      </c>
      <c r="P7" s="149" t="s">
        <v>38</v>
      </c>
      <c r="Q7" s="136" t="s">
        <v>37</v>
      </c>
      <c r="R7" s="151" t="s">
        <v>37</v>
      </c>
      <c r="S7" s="151" t="s">
        <v>37</v>
      </c>
      <c r="T7" s="151" t="s">
        <v>39</v>
      </c>
      <c r="U7" s="151" t="s">
        <v>40</v>
      </c>
      <c r="V7" s="151" t="s">
        <v>40</v>
      </c>
      <c r="W7" s="151" t="s">
        <v>41</v>
      </c>
      <c r="X7" s="153"/>
      <c r="Y7" s="153" t="s">
        <v>42</v>
      </c>
      <c r="Z7" s="155"/>
      <c r="AA7" s="151" t="s">
        <v>39</v>
      </c>
      <c r="AB7" s="136" t="s">
        <v>43</v>
      </c>
      <c r="AC7" s="136" t="s">
        <v>44</v>
      </c>
      <c r="AD7" s="136" t="s">
        <v>26</v>
      </c>
      <c r="AE7" s="136" t="s">
        <v>45</v>
      </c>
      <c r="AF7" s="151" t="s">
        <v>46</v>
      </c>
      <c r="AG7" s="151" t="s">
        <v>47</v>
      </c>
      <c r="AH7" s="131" t="s">
        <v>46</v>
      </c>
      <c r="AI7" s="148" t="s">
        <v>48</v>
      </c>
      <c r="AJ7" s="136" t="s">
        <v>5</v>
      </c>
      <c r="AK7" s="136"/>
      <c r="AL7" s="148"/>
      <c r="AM7" s="167"/>
      <c r="AN7" s="164"/>
      <c r="AO7" s="167">
        <v>1</v>
      </c>
      <c r="AP7" s="167">
        <v>2</v>
      </c>
      <c r="AQ7" s="163">
        <v>3</v>
      </c>
      <c r="AR7" s="163">
        <v>4</v>
      </c>
      <c r="AS7" s="167">
        <v>5</v>
      </c>
      <c r="AT7" s="167">
        <v>6</v>
      </c>
      <c r="AU7" s="167">
        <v>7</v>
      </c>
      <c r="AV7" s="167">
        <v>8</v>
      </c>
      <c r="AW7" s="168">
        <v>9</v>
      </c>
      <c r="AX7" s="136"/>
      <c r="AY7" s="167"/>
      <c r="AZ7" s="167"/>
      <c r="BA7" s="167"/>
      <c r="BB7" s="136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</row>
    <row r="8" spans="1:154" s="141" customFormat="1" x14ac:dyDescent="0.2">
      <c r="A8" s="176"/>
      <c r="B8" s="151"/>
      <c r="C8" s="151" t="s">
        <v>49</v>
      </c>
      <c r="D8" s="151" t="s">
        <v>50</v>
      </c>
      <c r="E8" s="149" t="s">
        <v>51</v>
      </c>
      <c r="F8" s="131" t="s">
        <v>52</v>
      </c>
      <c r="G8" s="131" t="s">
        <v>53</v>
      </c>
      <c r="H8" s="131" t="s">
        <v>54</v>
      </c>
      <c r="I8" s="131" t="s">
        <v>55</v>
      </c>
      <c r="J8" s="158"/>
      <c r="K8" s="152" t="s">
        <v>56</v>
      </c>
      <c r="L8" s="152"/>
      <c r="M8" s="136" t="s">
        <v>57</v>
      </c>
      <c r="N8" s="136" t="s">
        <v>58</v>
      </c>
      <c r="O8" s="136" t="s">
        <v>18</v>
      </c>
      <c r="P8" s="136" t="s">
        <v>18</v>
      </c>
      <c r="Q8" s="136" t="s">
        <v>59</v>
      </c>
      <c r="R8" s="151"/>
      <c r="S8" s="151" t="s">
        <v>60</v>
      </c>
      <c r="T8" s="151" t="s">
        <v>61</v>
      </c>
      <c r="U8" s="151" t="s">
        <v>50</v>
      </c>
      <c r="V8" s="151" t="s">
        <v>51</v>
      </c>
      <c r="W8" s="151"/>
      <c r="X8" s="153"/>
      <c r="Y8" s="153"/>
      <c r="Z8" s="155" t="s">
        <v>62</v>
      </c>
      <c r="AA8" s="151" t="s">
        <v>63</v>
      </c>
      <c r="AB8" s="136"/>
      <c r="AC8" s="136" t="s">
        <v>64</v>
      </c>
      <c r="AD8" s="136"/>
      <c r="AE8" s="136" t="s">
        <v>65</v>
      </c>
      <c r="AF8" s="151"/>
      <c r="AG8" s="151"/>
      <c r="AH8" s="131"/>
      <c r="AI8" s="148" t="s">
        <v>66</v>
      </c>
      <c r="AJ8" s="136"/>
      <c r="AK8" s="136"/>
      <c r="AL8" s="182"/>
      <c r="AM8" s="185" t="s">
        <v>67</v>
      </c>
      <c r="AN8" s="186" t="s">
        <v>9</v>
      </c>
      <c r="AO8" s="185" t="s">
        <v>68</v>
      </c>
      <c r="AP8" s="185" t="s">
        <v>69</v>
      </c>
      <c r="AQ8" s="187" t="s">
        <v>70</v>
      </c>
      <c r="AR8" s="187" t="s">
        <v>71</v>
      </c>
      <c r="AS8" s="188" t="s">
        <v>71</v>
      </c>
      <c r="AT8" s="185" t="s">
        <v>72</v>
      </c>
      <c r="AU8" s="185" t="s">
        <v>67</v>
      </c>
      <c r="AV8" s="185" t="s">
        <v>20</v>
      </c>
      <c r="AW8" s="185" t="s">
        <v>20</v>
      </c>
      <c r="AX8" s="192"/>
      <c r="AY8" s="195" t="s">
        <v>73</v>
      </c>
      <c r="AZ8" s="196"/>
      <c r="BA8" s="196"/>
      <c r="BB8" s="184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</row>
    <row r="9" spans="1:154" s="173" customFormat="1" x14ac:dyDescent="0.2">
      <c r="A9" s="176">
        <v>41129</v>
      </c>
      <c r="B9" s="161" t="s">
        <v>74</v>
      </c>
      <c r="C9" s="161" t="s">
        <v>74</v>
      </c>
      <c r="D9" s="161"/>
      <c r="E9" s="162"/>
      <c r="F9" s="163"/>
      <c r="G9" s="163"/>
      <c r="H9" s="163"/>
      <c r="I9" s="164"/>
      <c r="J9" s="165"/>
      <c r="K9" s="166"/>
      <c r="L9" s="166"/>
      <c r="M9" s="166"/>
      <c r="N9" s="166"/>
      <c r="O9" s="167"/>
      <c r="P9" s="162"/>
      <c r="Q9" s="162"/>
      <c r="R9" s="161"/>
      <c r="S9" s="161"/>
      <c r="T9" s="161" t="s">
        <v>74</v>
      </c>
      <c r="U9" s="161" t="s">
        <v>74</v>
      </c>
      <c r="V9" s="161" t="s">
        <v>74</v>
      </c>
      <c r="W9" s="161" t="s">
        <v>74</v>
      </c>
      <c r="X9" s="168"/>
      <c r="Y9" s="169" t="s">
        <v>74</v>
      </c>
      <c r="Z9" s="170" t="s">
        <v>74</v>
      </c>
      <c r="AA9" s="161" t="s">
        <v>74</v>
      </c>
      <c r="AB9" s="168"/>
      <c r="AC9" s="168"/>
      <c r="AD9" s="168"/>
      <c r="AE9" s="169"/>
      <c r="AF9" s="161" t="s">
        <v>74</v>
      </c>
      <c r="AG9" s="161" t="s">
        <v>74</v>
      </c>
      <c r="AH9" s="163" t="s">
        <v>74</v>
      </c>
      <c r="AI9" s="171"/>
      <c r="AJ9" s="167"/>
      <c r="AK9" s="167"/>
      <c r="AL9" s="183"/>
      <c r="AM9" s="189"/>
      <c r="AN9" s="190"/>
      <c r="AO9" s="185" t="s">
        <v>74</v>
      </c>
      <c r="AP9" s="185" t="s">
        <v>75</v>
      </c>
      <c r="AQ9" s="191">
        <f>AB10</f>
        <v>6.7299999999999999E-2</v>
      </c>
      <c r="AR9" s="187" t="s">
        <v>74</v>
      </c>
      <c r="AS9" s="188" t="s">
        <v>76</v>
      </c>
      <c r="AT9" s="185" t="s">
        <v>74</v>
      </c>
      <c r="AU9" s="189"/>
      <c r="AV9" s="185" t="s">
        <v>77</v>
      </c>
      <c r="AW9" s="185" t="s">
        <v>78</v>
      </c>
      <c r="AX9" s="193"/>
      <c r="AY9" s="196" t="s">
        <v>79</v>
      </c>
      <c r="AZ9" s="196" t="s">
        <v>9</v>
      </c>
      <c r="BA9" s="196" t="s">
        <v>80</v>
      </c>
      <c r="BB9" s="194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</row>
    <row r="10" spans="1:154" x14ac:dyDescent="0.2">
      <c r="A10" s="177">
        <v>41129</v>
      </c>
      <c r="B10" s="2">
        <f t="shared" ref="B10:B73" si="0">(W10+AG10)</f>
        <v>341854.87</v>
      </c>
      <c r="C10" s="84">
        <v>341854.87</v>
      </c>
      <c r="D10" s="2">
        <f>SUM(Y10:Y$36)</f>
        <v>2562.8551934500001</v>
      </c>
      <c r="E10" s="11">
        <f t="shared" ref="E10:E73" si="1">(C10-D10)</f>
        <v>339292.01480655</v>
      </c>
      <c r="F10" s="84">
        <v>3467.46</v>
      </c>
      <c r="G10" s="84">
        <v>3512.04</v>
      </c>
      <c r="H10" s="199">
        <v>41000</v>
      </c>
      <c r="I10" s="199">
        <v>41122</v>
      </c>
      <c r="J10" s="27">
        <f t="shared" ref="J10:J73" si="2">(G10/F10)-1</f>
        <v>1.2856673184405754E-2</v>
      </c>
      <c r="K10" s="83">
        <v>41183</v>
      </c>
      <c r="L10" s="12">
        <f t="shared" ref="L10:L73" si="3">IF(A10&gt;L9,K10,L9)</f>
        <v>41183</v>
      </c>
      <c r="M10" s="85">
        <v>37</v>
      </c>
      <c r="N10" s="1">
        <f t="shared" ref="N10:N73" si="4">(M10-(NETWORKDAYS(A10,L10,AN$137:AN$327)-1))</f>
        <v>0</v>
      </c>
      <c r="O10" s="2">
        <f t="shared" ref="O10:O73" si="5">TRUNC((G10/F10)^TRUNC((N10/M10),9),8)</f>
        <v>1</v>
      </c>
      <c r="P10" s="11">
        <v>1</v>
      </c>
      <c r="Q10" s="11">
        <v>1</v>
      </c>
      <c r="R10" s="2">
        <f t="shared" ref="R10:R40" si="6">TRUNC(((G10/F10)^(N10/M10)),8)</f>
        <v>1</v>
      </c>
      <c r="S10" s="2">
        <f>R10</f>
        <v>1</v>
      </c>
      <c r="T10" s="2">
        <f t="shared" ref="T10:T73" si="7">TRUNC(C10*S10,8)</f>
        <v>341854.87</v>
      </c>
      <c r="U10" s="2">
        <f t="shared" ref="U10:U73" si="8">(D10*(S10-1))</f>
        <v>0</v>
      </c>
      <c r="V10" s="2">
        <f t="shared" ref="V10:V73" si="9">(E10*(R10-1))</f>
        <v>0</v>
      </c>
      <c r="W10" s="2">
        <f t="shared" ref="W10:W73" si="10">(C10+U10+V10)</f>
        <v>341854.87</v>
      </c>
      <c r="X10" s="29">
        <f t="shared" ref="X10:X73" si="11">IF(VLOOKUP(A10,AN$10:AU$131,8)=VLOOKUP(A9,AN$10:AU$131,8),0,VLOOKUP(A10,AN$10:AU$131,8))</f>
        <v>0</v>
      </c>
      <c r="Y10" s="2">
        <v>0</v>
      </c>
      <c r="Z10" s="82">
        <f t="shared" ref="Z10:Z73" si="12">IF(X10&gt;0,VLOOKUP($A10,$AN$10:$AS$131,6),0)</f>
        <v>0</v>
      </c>
      <c r="AA10" s="2">
        <f t="shared" ref="AA10:AA73" si="13">IF(Z10&gt;0,TRUNC(Z10*T10,8),0)</f>
        <v>0</v>
      </c>
      <c r="AB10" s="86">
        <v>6.7299999999999999E-2</v>
      </c>
      <c r="AC10" s="29">
        <f t="shared" ref="AC10:AC36" si="14">N10</f>
        <v>0</v>
      </c>
      <c r="AD10" s="29">
        <v>252</v>
      </c>
      <c r="AE10" s="11">
        <f t="shared" ref="AE10:AE30" si="15">ROUND((1+AB10)^(AC10/AD10),9)</f>
        <v>1</v>
      </c>
      <c r="AF10" s="2">
        <f t="shared" ref="AF10:AF73" si="16">TRUNC((T10*(AE10-1)),8)</f>
        <v>0</v>
      </c>
      <c r="AG10" s="2">
        <f t="shared" ref="AG10:AG73" si="17">TRUNC((W10*(AE10-1)),8)</f>
        <v>0</v>
      </c>
      <c r="AH10" s="3">
        <f t="shared" ref="AH10:AH73" si="18">IF(AA10&gt;0,AA10+AF10,0)</f>
        <v>0</v>
      </c>
      <c r="AI10" s="4" t="s">
        <v>82</v>
      </c>
      <c r="AJ10" s="12">
        <v>41155</v>
      </c>
      <c r="AK10" s="12"/>
      <c r="AL10" s="4"/>
      <c r="AM10" s="18"/>
      <c r="AN10" s="19"/>
      <c r="AO10" s="20"/>
      <c r="AP10" s="21"/>
      <c r="AQ10" s="22">
        <v>0</v>
      </c>
      <c r="AR10" s="22">
        <v>0</v>
      </c>
      <c r="AS10" s="23">
        <v>0</v>
      </c>
      <c r="AT10" s="22">
        <f t="shared" ref="AT10:AT75" si="19">(AQ10+AR10)</f>
        <v>0</v>
      </c>
      <c r="AU10" s="24">
        <v>0</v>
      </c>
      <c r="AV10" s="25" t="s">
        <v>81</v>
      </c>
      <c r="AW10" s="25" t="s">
        <v>81</v>
      </c>
      <c r="AX10" s="17"/>
      <c r="AY10" s="31">
        <v>1</v>
      </c>
      <c r="AZ10" s="32">
        <v>41155</v>
      </c>
      <c r="BA10" s="33">
        <v>7.4969099999999999E-3</v>
      </c>
      <c r="BB10" s="26"/>
    </row>
    <row r="11" spans="1:154" x14ac:dyDescent="0.2">
      <c r="A11" s="178">
        <f t="shared" ref="A11:A74" si="20">(A10+1)</f>
        <v>41130</v>
      </c>
      <c r="B11" s="2">
        <f t="shared" si="0"/>
        <v>342060.43203758303</v>
      </c>
      <c r="C11" s="2">
        <f t="shared" ref="C11:C74" si="21">TRUNC(IF(X10&gt;0,VLOOKUP(A10,$AN$12:$AO$131,2),C10),8)</f>
        <v>341854.87</v>
      </c>
      <c r="D11" s="2">
        <f>SUM(Y11:Y$36)</f>
        <v>2562.8551934500001</v>
      </c>
      <c r="E11" s="11">
        <f t="shared" si="1"/>
        <v>339292.01480655</v>
      </c>
      <c r="F11" s="84">
        <f t="shared" ref="F11:G42" si="22">F10</f>
        <v>3467.46</v>
      </c>
      <c r="G11" s="84">
        <f t="shared" si="22"/>
        <v>3512.04</v>
      </c>
      <c r="H11" s="200">
        <v>41000</v>
      </c>
      <c r="I11" s="200">
        <v>41122</v>
      </c>
      <c r="J11" s="27">
        <f t="shared" si="2"/>
        <v>1.2856673184405754E-2</v>
      </c>
      <c r="K11" s="12">
        <f t="shared" ref="K11:K74" si="23">IF(DAY(A11)=1,VLOOKUP(A11,AR$137:AW$275,4),K10)</f>
        <v>41183</v>
      </c>
      <c r="L11" s="12">
        <f t="shared" si="3"/>
        <v>41183</v>
      </c>
      <c r="M11" s="1">
        <f t="shared" ref="M11:M74" si="24">IF(L11=L10,M10,NETWORKDAYS(L10,L11,$AN$137:$AN$327)-1)</f>
        <v>37</v>
      </c>
      <c r="N11" s="1">
        <f t="shared" si="4"/>
        <v>1</v>
      </c>
      <c r="O11" s="2">
        <f t="shared" si="5"/>
        <v>1.0003453200000001</v>
      </c>
      <c r="P11" s="11">
        <f t="shared" ref="P11:P41" si="25">IF(L11&gt;L10,ROUND(R10,4),P10)</f>
        <v>1</v>
      </c>
      <c r="Q11" s="11">
        <v>1</v>
      </c>
      <c r="R11" s="2">
        <f t="shared" si="6"/>
        <v>1.0003453200000001</v>
      </c>
      <c r="S11" s="2">
        <f t="shared" ref="S11:S29" si="26">S10</f>
        <v>1</v>
      </c>
      <c r="T11" s="2">
        <f t="shared" si="7"/>
        <v>341854.87</v>
      </c>
      <c r="U11" s="2">
        <f t="shared" si="8"/>
        <v>0</v>
      </c>
      <c r="V11" s="2">
        <f t="shared" si="9"/>
        <v>117.16431855302952</v>
      </c>
      <c r="W11" s="2">
        <f t="shared" si="10"/>
        <v>341972.03431855305</v>
      </c>
      <c r="X11" s="29">
        <f t="shared" si="11"/>
        <v>0</v>
      </c>
      <c r="Y11" s="2">
        <v>0</v>
      </c>
      <c r="Z11" s="82">
        <f t="shared" si="12"/>
        <v>0</v>
      </c>
      <c r="AA11" s="2">
        <f t="shared" si="13"/>
        <v>0</v>
      </c>
      <c r="AB11" s="27">
        <f t="shared" ref="AB11:AB74" si="27">(AB10)</f>
        <v>6.7299999999999999E-2</v>
      </c>
      <c r="AC11" s="29">
        <f t="shared" si="14"/>
        <v>1</v>
      </c>
      <c r="AD11" s="29">
        <v>252</v>
      </c>
      <c r="AE11" s="11">
        <f t="shared" si="15"/>
        <v>1.0002584940000001</v>
      </c>
      <c r="AF11" s="2">
        <f t="shared" si="16"/>
        <v>88.36743276</v>
      </c>
      <c r="AG11" s="2">
        <f t="shared" si="17"/>
        <v>88.397719030000005</v>
      </c>
      <c r="AH11" s="3">
        <f t="shared" si="18"/>
        <v>0</v>
      </c>
      <c r="AI11" s="4" t="str">
        <f t="shared" ref="AI11:AI74" si="28">AI10</f>
        <v>A+J=</v>
      </c>
      <c r="AJ11" s="12">
        <f t="shared" ref="AJ11:AJ74" si="29">IF(X10&gt;0,VLOOKUP(A10,$AN$10:$AW$130,9),AJ10)</f>
        <v>41155</v>
      </c>
      <c r="AK11" s="12"/>
      <c r="AL11" s="4" t="str">
        <f>TEXT(AN11,"dddd")</f>
        <v>quarta-feira</v>
      </c>
      <c r="AM11" s="18">
        <v>0</v>
      </c>
      <c r="AN11" s="30">
        <f>A10</f>
        <v>41129</v>
      </c>
      <c r="AO11" s="20">
        <f>C10</f>
        <v>341854.87</v>
      </c>
      <c r="AP11" s="24"/>
      <c r="AQ11" s="22">
        <v>0</v>
      </c>
      <c r="AR11" s="22">
        <v>0</v>
      </c>
      <c r="AS11" s="25">
        <v>0</v>
      </c>
      <c r="AT11" s="22">
        <f t="shared" si="19"/>
        <v>0</v>
      </c>
      <c r="AU11" s="24">
        <v>0</v>
      </c>
      <c r="AV11" s="25" t="s">
        <v>81</v>
      </c>
      <c r="AW11" s="25" t="s">
        <v>81</v>
      </c>
      <c r="AX11" s="2"/>
      <c r="AY11" s="31">
        <v>2</v>
      </c>
      <c r="AZ11" s="32">
        <v>41183</v>
      </c>
      <c r="BA11" s="33">
        <v>7.3290600000000001E-3</v>
      </c>
      <c r="BB11" s="26"/>
    </row>
    <row r="12" spans="1:154" x14ac:dyDescent="0.2">
      <c r="A12" s="178">
        <f t="shared" si="20"/>
        <v>41131</v>
      </c>
      <c r="B12" s="2">
        <f t="shared" si="0"/>
        <v>342266.11830379773</v>
      </c>
      <c r="C12" s="2">
        <f t="shared" si="21"/>
        <v>341854.87</v>
      </c>
      <c r="D12" s="2">
        <f>SUM(Y12:Y$36)</f>
        <v>2562.8551934500001</v>
      </c>
      <c r="E12" s="11">
        <f t="shared" si="1"/>
        <v>339292.01480655</v>
      </c>
      <c r="F12" s="84">
        <f t="shared" si="22"/>
        <v>3467.46</v>
      </c>
      <c r="G12" s="84">
        <f t="shared" si="22"/>
        <v>3512.04</v>
      </c>
      <c r="H12" s="200">
        <v>41000</v>
      </c>
      <c r="I12" s="200">
        <v>41122</v>
      </c>
      <c r="J12" s="27">
        <f t="shared" si="2"/>
        <v>1.2856673184405754E-2</v>
      </c>
      <c r="K12" s="12">
        <f t="shared" si="23"/>
        <v>41183</v>
      </c>
      <c r="L12" s="12">
        <f t="shared" si="3"/>
        <v>41183</v>
      </c>
      <c r="M12" s="1">
        <f t="shared" si="24"/>
        <v>37</v>
      </c>
      <c r="N12" s="1">
        <f t="shared" si="4"/>
        <v>2</v>
      </c>
      <c r="O12" s="2">
        <f t="shared" si="5"/>
        <v>1.0006907599999999</v>
      </c>
      <c r="P12" s="11">
        <f t="shared" si="25"/>
        <v>1</v>
      </c>
      <c r="Q12" s="11">
        <v>1</v>
      </c>
      <c r="R12" s="2">
        <f t="shared" si="6"/>
        <v>1.0006907599999999</v>
      </c>
      <c r="S12" s="2">
        <f t="shared" si="26"/>
        <v>1</v>
      </c>
      <c r="T12" s="2">
        <f t="shared" si="7"/>
        <v>341854.87</v>
      </c>
      <c r="U12" s="2">
        <f t="shared" si="8"/>
        <v>0</v>
      </c>
      <c r="V12" s="2">
        <f t="shared" si="9"/>
        <v>234.36935214773905</v>
      </c>
      <c r="W12" s="2">
        <f t="shared" si="10"/>
        <v>342089.23935214774</v>
      </c>
      <c r="X12" s="29">
        <f t="shared" si="11"/>
        <v>0</v>
      </c>
      <c r="Y12" s="2">
        <v>0</v>
      </c>
      <c r="Z12" s="82">
        <f t="shared" si="12"/>
        <v>0</v>
      </c>
      <c r="AA12" s="2">
        <f t="shared" si="13"/>
        <v>0</v>
      </c>
      <c r="AB12" s="27">
        <f t="shared" si="27"/>
        <v>6.7299999999999999E-2</v>
      </c>
      <c r="AC12" s="29">
        <f t="shared" si="14"/>
        <v>2</v>
      </c>
      <c r="AD12" s="29">
        <v>252</v>
      </c>
      <c r="AE12" s="11">
        <f t="shared" si="15"/>
        <v>1.000517055</v>
      </c>
      <c r="AF12" s="2">
        <f t="shared" si="16"/>
        <v>176.75776980000001</v>
      </c>
      <c r="AG12" s="2">
        <f t="shared" si="17"/>
        <v>176.87895165</v>
      </c>
      <c r="AH12" s="3">
        <f t="shared" si="18"/>
        <v>0</v>
      </c>
      <c r="AI12" s="4" t="str">
        <f t="shared" si="28"/>
        <v>A+J=</v>
      </c>
      <c r="AJ12" s="12">
        <f t="shared" si="29"/>
        <v>41155</v>
      </c>
      <c r="AK12" s="12"/>
      <c r="AL12" s="4" t="str">
        <f t="shared" ref="AL12:AL75" si="30">TEXT(AN12,"dddd")</f>
        <v>quarta-feira</v>
      </c>
      <c r="AM12" s="18">
        <v>0</v>
      </c>
      <c r="AN12" s="19">
        <v>41129</v>
      </c>
      <c r="AO12" s="20">
        <f t="shared" ref="AO12:AO75" si="31">(AO11-AR12)</f>
        <v>341854.87</v>
      </c>
      <c r="AP12" s="24">
        <f t="shared" ref="AP12:AP75" si="32">NETWORKDAYS(AN11,AN12,AN$137:AN$327)-1</f>
        <v>0</v>
      </c>
      <c r="AQ12" s="22">
        <f t="shared" ref="AQ12:AQ75" si="33">TRUNC(AO11*(ROUND((1+AQ$9)^(AP12/252),9)-1),8)</f>
        <v>0</v>
      </c>
      <c r="AR12" s="22">
        <f t="shared" ref="AR12:AR75" si="34">TRUNC((AO11*AS12),8)</f>
        <v>0</v>
      </c>
      <c r="AS12" s="34">
        <v>0</v>
      </c>
      <c r="AT12" s="22">
        <f t="shared" si="19"/>
        <v>0</v>
      </c>
      <c r="AU12" s="24">
        <v>0</v>
      </c>
      <c r="AV12" s="19">
        <f t="shared" ref="AV12:AV75" si="35">AN13</f>
        <v>41155</v>
      </c>
      <c r="AW12" s="19">
        <f t="shared" ref="AW12:AW75" si="36">AV138</f>
        <v>41185</v>
      </c>
      <c r="AX12" s="2"/>
      <c r="AY12" s="31">
        <v>3</v>
      </c>
      <c r="AZ12" s="32">
        <v>41214</v>
      </c>
      <c r="BA12" s="33">
        <v>6.64002E-3</v>
      </c>
      <c r="BB12" s="26"/>
    </row>
    <row r="13" spans="1:154" x14ac:dyDescent="0.2">
      <c r="A13" s="178">
        <f t="shared" si="20"/>
        <v>41132</v>
      </c>
      <c r="B13" s="2">
        <f t="shared" si="0"/>
        <v>342471.92885376432</v>
      </c>
      <c r="C13" s="2">
        <f t="shared" si="21"/>
        <v>341854.87</v>
      </c>
      <c r="D13" s="2">
        <f>SUM(Y13:Y$36)</f>
        <v>2562.8551934500001</v>
      </c>
      <c r="E13" s="11">
        <f t="shared" si="1"/>
        <v>339292.01480655</v>
      </c>
      <c r="F13" s="84">
        <f t="shared" si="22"/>
        <v>3467.46</v>
      </c>
      <c r="G13" s="84">
        <f t="shared" si="22"/>
        <v>3512.04</v>
      </c>
      <c r="H13" s="200">
        <v>41000</v>
      </c>
      <c r="I13" s="200">
        <v>41122</v>
      </c>
      <c r="J13" s="27">
        <f t="shared" si="2"/>
        <v>1.2856673184405754E-2</v>
      </c>
      <c r="K13" s="12">
        <f t="shared" si="23"/>
        <v>41183</v>
      </c>
      <c r="L13" s="12">
        <f t="shared" si="3"/>
        <v>41183</v>
      </c>
      <c r="M13" s="1">
        <f t="shared" si="24"/>
        <v>37</v>
      </c>
      <c r="N13" s="1">
        <f t="shared" si="4"/>
        <v>3</v>
      </c>
      <c r="O13" s="2">
        <f t="shared" si="5"/>
        <v>1.0010363200000001</v>
      </c>
      <c r="P13" s="11">
        <f t="shared" si="25"/>
        <v>1</v>
      </c>
      <c r="Q13" s="11">
        <v>1</v>
      </c>
      <c r="R13" s="2">
        <f t="shared" si="6"/>
        <v>1.0010363200000001</v>
      </c>
      <c r="S13" s="2">
        <f t="shared" si="26"/>
        <v>1</v>
      </c>
      <c r="T13" s="2">
        <f t="shared" si="7"/>
        <v>341854.87</v>
      </c>
      <c r="U13" s="2">
        <f t="shared" si="8"/>
        <v>0</v>
      </c>
      <c r="V13" s="2">
        <f t="shared" si="9"/>
        <v>351.61510078435458</v>
      </c>
      <c r="W13" s="2">
        <f t="shared" si="10"/>
        <v>342206.48510078434</v>
      </c>
      <c r="X13" s="29">
        <f t="shared" si="11"/>
        <v>0</v>
      </c>
      <c r="Y13" s="2">
        <v>0</v>
      </c>
      <c r="Z13" s="82">
        <f t="shared" si="12"/>
        <v>0</v>
      </c>
      <c r="AA13" s="2">
        <f t="shared" si="13"/>
        <v>0</v>
      </c>
      <c r="AB13" s="27">
        <f t="shared" si="27"/>
        <v>6.7299999999999999E-2</v>
      </c>
      <c r="AC13" s="29">
        <f t="shared" si="14"/>
        <v>3</v>
      </c>
      <c r="AD13" s="29">
        <v>252</v>
      </c>
      <c r="AE13" s="11">
        <f t="shared" si="15"/>
        <v>1.0007756830000001</v>
      </c>
      <c r="AF13" s="2">
        <f t="shared" si="16"/>
        <v>265.17101112</v>
      </c>
      <c r="AG13" s="2">
        <f t="shared" si="17"/>
        <v>265.44375298</v>
      </c>
      <c r="AH13" s="3">
        <f t="shared" si="18"/>
        <v>0</v>
      </c>
      <c r="AI13" s="4" t="str">
        <f t="shared" si="28"/>
        <v>A+J=</v>
      </c>
      <c r="AJ13" s="12">
        <f t="shared" si="29"/>
        <v>41155</v>
      </c>
      <c r="AK13" s="12"/>
      <c r="AL13" s="4" t="str">
        <f t="shared" si="30"/>
        <v>segunda-feira</v>
      </c>
      <c r="AM13" s="18">
        <f t="shared" ref="AM13:AM76" si="37">AM12+1</f>
        <v>1</v>
      </c>
      <c r="AN13" s="19">
        <f t="shared" ref="AN13:AN76" si="38">AT137</f>
        <v>41155</v>
      </c>
      <c r="AO13" s="20">
        <f t="shared" si="31"/>
        <v>339292.01480655</v>
      </c>
      <c r="AP13" s="24">
        <f t="shared" si="32"/>
        <v>18</v>
      </c>
      <c r="AQ13" s="22">
        <f t="shared" si="33"/>
        <v>1594.1140417900001</v>
      </c>
      <c r="AR13" s="22">
        <f t="shared" si="34"/>
        <v>2562.8551934500001</v>
      </c>
      <c r="AS13" s="35">
        <v>7.4969099999999999E-3</v>
      </c>
      <c r="AT13" s="22">
        <f t="shared" si="19"/>
        <v>4156.9692352399998</v>
      </c>
      <c r="AU13" s="18">
        <f t="shared" ref="AU13:AU76" si="39">AU12+1</f>
        <v>1</v>
      </c>
      <c r="AV13" s="19">
        <f t="shared" si="35"/>
        <v>41183</v>
      </c>
      <c r="AW13" s="19">
        <f t="shared" si="36"/>
        <v>41219</v>
      </c>
      <c r="AX13" s="1"/>
      <c r="AY13" s="31">
        <v>4</v>
      </c>
      <c r="AZ13" s="32">
        <v>41246</v>
      </c>
      <c r="BA13" s="33">
        <v>7.2422500000000004E-3</v>
      </c>
      <c r="BB13" s="26"/>
    </row>
    <row r="14" spans="1:154" x14ac:dyDescent="0.2">
      <c r="A14" s="178">
        <f t="shared" si="20"/>
        <v>41133</v>
      </c>
      <c r="B14" s="2">
        <f t="shared" si="0"/>
        <v>342471.92885376432</v>
      </c>
      <c r="C14" s="2">
        <f t="shared" si="21"/>
        <v>341854.87</v>
      </c>
      <c r="D14" s="2">
        <f>SUM(Y14:Y$36)</f>
        <v>2562.8551934500001</v>
      </c>
      <c r="E14" s="11">
        <f t="shared" si="1"/>
        <v>339292.01480655</v>
      </c>
      <c r="F14" s="84">
        <f t="shared" si="22"/>
        <v>3467.46</v>
      </c>
      <c r="G14" s="84">
        <f t="shared" si="22"/>
        <v>3512.04</v>
      </c>
      <c r="H14" s="200">
        <v>41000</v>
      </c>
      <c r="I14" s="200">
        <v>41122</v>
      </c>
      <c r="J14" s="27">
        <f t="shared" si="2"/>
        <v>1.2856673184405754E-2</v>
      </c>
      <c r="K14" s="12">
        <f t="shared" si="23"/>
        <v>41183</v>
      </c>
      <c r="L14" s="12">
        <f t="shared" si="3"/>
        <v>41183</v>
      </c>
      <c r="M14" s="1">
        <f t="shared" si="24"/>
        <v>37</v>
      </c>
      <c r="N14" s="1">
        <f t="shared" si="4"/>
        <v>3</v>
      </c>
      <c r="O14" s="2">
        <f t="shared" si="5"/>
        <v>1.0010363200000001</v>
      </c>
      <c r="P14" s="11">
        <f t="shared" si="25"/>
        <v>1</v>
      </c>
      <c r="Q14" s="11">
        <v>1</v>
      </c>
      <c r="R14" s="2">
        <f t="shared" si="6"/>
        <v>1.0010363200000001</v>
      </c>
      <c r="S14" s="2">
        <f t="shared" si="26"/>
        <v>1</v>
      </c>
      <c r="T14" s="2">
        <f t="shared" si="7"/>
        <v>341854.87</v>
      </c>
      <c r="U14" s="2">
        <f t="shared" si="8"/>
        <v>0</v>
      </c>
      <c r="V14" s="2">
        <f t="shared" si="9"/>
        <v>351.61510078435458</v>
      </c>
      <c r="W14" s="2">
        <f t="shared" si="10"/>
        <v>342206.48510078434</v>
      </c>
      <c r="X14" s="29">
        <f t="shared" si="11"/>
        <v>0</v>
      </c>
      <c r="Y14" s="2">
        <v>0</v>
      </c>
      <c r="Z14" s="82">
        <f t="shared" si="12"/>
        <v>0</v>
      </c>
      <c r="AA14" s="2">
        <f t="shared" si="13"/>
        <v>0</v>
      </c>
      <c r="AB14" s="27">
        <f t="shared" si="27"/>
        <v>6.7299999999999999E-2</v>
      </c>
      <c r="AC14" s="29">
        <f t="shared" si="14"/>
        <v>3</v>
      </c>
      <c r="AD14" s="29">
        <v>252</v>
      </c>
      <c r="AE14" s="11">
        <f t="shared" si="15"/>
        <v>1.0007756830000001</v>
      </c>
      <c r="AF14" s="2">
        <f t="shared" si="16"/>
        <v>265.17101112</v>
      </c>
      <c r="AG14" s="2">
        <f t="shared" si="17"/>
        <v>265.44375298</v>
      </c>
      <c r="AH14" s="3">
        <f t="shared" si="18"/>
        <v>0</v>
      </c>
      <c r="AI14" s="4" t="str">
        <f t="shared" si="28"/>
        <v>A+J=</v>
      </c>
      <c r="AJ14" s="12">
        <f t="shared" si="29"/>
        <v>41155</v>
      </c>
      <c r="AK14" s="12"/>
      <c r="AL14" s="4" t="str">
        <f t="shared" si="30"/>
        <v>segunda-feira</v>
      </c>
      <c r="AM14" s="18">
        <f t="shared" si="37"/>
        <v>2</v>
      </c>
      <c r="AN14" s="19">
        <f t="shared" si="38"/>
        <v>41183</v>
      </c>
      <c r="AO14" s="20">
        <f t="shared" si="31"/>
        <v>336805.32327251998</v>
      </c>
      <c r="AP14" s="24">
        <f t="shared" si="32"/>
        <v>19</v>
      </c>
      <c r="AQ14" s="22">
        <f t="shared" si="33"/>
        <v>1670.2772485400001</v>
      </c>
      <c r="AR14" s="22">
        <f t="shared" si="34"/>
        <v>2486.6915340300002</v>
      </c>
      <c r="AS14" s="35">
        <v>7.3290600000000001E-3</v>
      </c>
      <c r="AT14" s="22">
        <f t="shared" si="19"/>
        <v>4156.9687825700003</v>
      </c>
      <c r="AU14" s="18">
        <f t="shared" si="39"/>
        <v>2</v>
      </c>
      <c r="AV14" s="19">
        <f t="shared" si="35"/>
        <v>41214</v>
      </c>
      <c r="AW14" s="19">
        <f t="shared" si="36"/>
        <v>41248</v>
      </c>
      <c r="AX14" s="1"/>
      <c r="AY14" s="31">
        <v>5</v>
      </c>
      <c r="AZ14" s="32">
        <v>41276</v>
      </c>
      <c r="BA14" s="33">
        <v>7.3328999999999998E-3</v>
      </c>
      <c r="BB14" s="26"/>
    </row>
    <row r="15" spans="1:154" x14ac:dyDescent="0.2">
      <c r="A15" s="178">
        <f t="shared" si="20"/>
        <v>41134</v>
      </c>
      <c r="B15" s="2">
        <f t="shared" si="0"/>
        <v>342471.92885376432</v>
      </c>
      <c r="C15" s="2">
        <f t="shared" si="21"/>
        <v>341854.87</v>
      </c>
      <c r="D15" s="2">
        <f>SUM(Y15:Y$36)</f>
        <v>2562.8551934500001</v>
      </c>
      <c r="E15" s="11">
        <f t="shared" si="1"/>
        <v>339292.01480655</v>
      </c>
      <c r="F15" s="84">
        <f t="shared" si="22"/>
        <v>3467.46</v>
      </c>
      <c r="G15" s="84">
        <f t="shared" si="22"/>
        <v>3512.04</v>
      </c>
      <c r="H15" s="200">
        <v>41000</v>
      </c>
      <c r="I15" s="200">
        <v>41122</v>
      </c>
      <c r="J15" s="27">
        <f t="shared" si="2"/>
        <v>1.2856673184405754E-2</v>
      </c>
      <c r="K15" s="12">
        <f t="shared" si="23"/>
        <v>41183</v>
      </c>
      <c r="L15" s="12">
        <f t="shared" si="3"/>
        <v>41183</v>
      </c>
      <c r="M15" s="1">
        <f t="shared" si="24"/>
        <v>37</v>
      </c>
      <c r="N15" s="1">
        <f t="shared" si="4"/>
        <v>3</v>
      </c>
      <c r="O15" s="2">
        <f t="shared" si="5"/>
        <v>1.0010363200000001</v>
      </c>
      <c r="P15" s="11">
        <f t="shared" si="25"/>
        <v>1</v>
      </c>
      <c r="Q15" s="11">
        <v>1</v>
      </c>
      <c r="R15" s="2">
        <f t="shared" si="6"/>
        <v>1.0010363200000001</v>
      </c>
      <c r="S15" s="2">
        <f t="shared" si="26"/>
        <v>1</v>
      </c>
      <c r="T15" s="2">
        <f t="shared" si="7"/>
        <v>341854.87</v>
      </c>
      <c r="U15" s="2">
        <f t="shared" si="8"/>
        <v>0</v>
      </c>
      <c r="V15" s="2">
        <f t="shared" si="9"/>
        <v>351.61510078435458</v>
      </c>
      <c r="W15" s="2">
        <f t="shared" si="10"/>
        <v>342206.48510078434</v>
      </c>
      <c r="X15" s="29">
        <f t="shared" si="11"/>
        <v>0</v>
      </c>
      <c r="Y15" s="2">
        <v>0</v>
      </c>
      <c r="Z15" s="82">
        <f t="shared" si="12"/>
        <v>0</v>
      </c>
      <c r="AA15" s="2">
        <f t="shared" si="13"/>
        <v>0</v>
      </c>
      <c r="AB15" s="27">
        <f t="shared" si="27"/>
        <v>6.7299999999999999E-2</v>
      </c>
      <c r="AC15" s="29">
        <f t="shared" si="14"/>
        <v>3</v>
      </c>
      <c r="AD15" s="29">
        <v>252</v>
      </c>
      <c r="AE15" s="11">
        <f t="shared" si="15"/>
        <v>1.0007756830000001</v>
      </c>
      <c r="AF15" s="2">
        <f t="shared" si="16"/>
        <v>265.17101112</v>
      </c>
      <c r="AG15" s="2">
        <f t="shared" si="17"/>
        <v>265.44375298</v>
      </c>
      <c r="AH15" s="3">
        <f t="shared" si="18"/>
        <v>0</v>
      </c>
      <c r="AI15" s="4" t="str">
        <f t="shared" si="28"/>
        <v>A+J=</v>
      </c>
      <c r="AJ15" s="12">
        <f t="shared" si="29"/>
        <v>41155</v>
      </c>
      <c r="AK15" s="12"/>
      <c r="AL15" s="4" t="str">
        <f t="shared" si="30"/>
        <v>quinta-feira</v>
      </c>
      <c r="AM15" s="18">
        <f t="shared" si="37"/>
        <v>3</v>
      </c>
      <c r="AN15" s="19">
        <f t="shared" si="38"/>
        <v>41214</v>
      </c>
      <c r="AO15" s="20">
        <f t="shared" si="31"/>
        <v>334568.92918988998</v>
      </c>
      <c r="AP15" s="24">
        <f t="shared" si="32"/>
        <v>22</v>
      </c>
      <c r="AQ15" s="22">
        <f t="shared" si="33"/>
        <v>1920.57577266</v>
      </c>
      <c r="AR15" s="22">
        <f t="shared" si="34"/>
        <v>2236.39408263</v>
      </c>
      <c r="AS15" s="35">
        <v>6.64002E-3</v>
      </c>
      <c r="AT15" s="22">
        <f t="shared" si="19"/>
        <v>4156.9698552899999</v>
      </c>
      <c r="AU15" s="18">
        <f t="shared" si="39"/>
        <v>3</v>
      </c>
      <c r="AV15" s="19">
        <f t="shared" si="35"/>
        <v>41246</v>
      </c>
      <c r="AW15" s="19">
        <f t="shared" si="36"/>
        <v>41278</v>
      </c>
      <c r="AX15" s="1"/>
      <c r="AY15" s="31">
        <v>6</v>
      </c>
      <c r="AZ15" s="32">
        <v>41306</v>
      </c>
      <c r="BA15" s="33">
        <v>6.9056100000000004E-3</v>
      </c>
      <c r="BB15" s="26"/>
    </row>
    <row r="16" spans="1:154" x14ac:dyDescent="0.2">
      <c r="A16" s="178">
        <f t="shared" si="20"/>
        <v>41135</v>
      </c>
      <c r="B16" s="2">
        <f t="shared" si="0"/>
        <v>342677.86340031261</v>
      </c>
      <c r="C16" s="2">
        <f t="shared" si="21"/>
        <v>341854.87</v>
      </c>
      <c r="D16" s="2">
        <f>SUM(Y16:Y$36)</f>
        <v>2562.8551934500001</v>
      </c>
      <c r="E16" s="11">
        <f t="shared" si="1"/>
        <v>339292.01480655</v>
      </c>
      <c r="F16" s="84">
        <f t="shared" si="22"/>
        <v>3467.46</v>
      </c>
      <c r="G16" s="84">
        <f t="shared" si="22"/>
        <v>3512.04</v>
      </c>
      <c r="H16" s="200">
        <v>41000</v>
      </c>
      <c r="I16" s="200">
        <v>41122</v>
      </c>
      <c r="J16" s="27">
        <f t="shared" si="2"/>
        <v>1.2856673184405754E-2</v>
      </c>
      <c r="K16" s="12">
        <f t="shared" si="23"/>
        <v>41183</v>
      </c>
      <c r="L16" s="12">
        <f t="shared" si="3"/>
        <v>41183</v>
      </c>
      <c r="M16" s="1">
        <f t="shared" si="24"/>
        <v>37</v>
      </c>
      <c r="N16" s="1">
        <f t="shared" si="4"/>
        <v>4</v>
      </c>
      <c r="O16" s="2">
        <f t="shared" si="5"/>
        <v>1.001382</v>
      </c>
      <c r="P16" s="11">
        <f t="shared" si="25"/>
        <v>1</v>
      </c>
      <c r="Q16" s="11">
        <v>1</v>
      </c>
      <c r="R16" s="2">
        <f t="shared" si="6"/>
        <v>1.001382</v>
      </c>
      <c r="S16" s="2">
        <f t="shared" si="26"/>
        <v>1</v>
      </c>
      <c r="T16" s="2">
        <f t="shared" si="7"/>
        <v>341854.87</v>
      </c>
      <c r="U16" s="2">
        <f t="shared" si="8"/>
        <v>0</v>
      </c>
      <c r="V16" s="2">
        <f t="shared" si="9"/>
        <v>468.90156446265019</v>
      </c>
      <c r="W16" s="2">
        <f t="shared" si="10"/>
        <v>342323.77156446263</v>
      </c>
      <c r="X16" s="29">
        <f t="shared" si="11"/>
        <v>0</v>
      </c>
      <c r="Y16" s="2">
        <v>0</v>
      </c>
      <c r="Z16" s="82">
        <f t="shared" si="12"/>
        <v>0</v>
      </c>
      <c r="AA16" s="2">
        <f t="shared" si="13"/>
        <v>0</v>
      </c>
      <c r="AB16" s="27">
        <f t="shared" si="27"/>
        <v>6.7299999999999999E-2</v>
      </c>
      <c r="AC16" s="29">
        <f t="shared" si="14"/>
        <v>4</v>
      </c>
      <c r="AD16" s="29">
        <v>252</v>
      </c>
      <c r="AE16" s="11">
        <f t="shared" si="15"/>
        <v>1.0010343770000001</v>
      </c>
      <c r="AF16" s="2">
        <f t="shared" si="16"/>
        <v>353.60681485999999</v>
      </c>
      <c r="AG16" s="2">
        <f t="shared" si="17"/>
        <v>354.09183585</v>
      </c>
      <c r="AH16" s="3">
        <f t="shared" si="18"/>
        <v>0</v>
      </c>
      <c r="AI16" s="4" t="str">
        <f t="shared" si="28"/>
        <v>A+J=</v>
      </c>
      <c r="AJ16" s="12">
        <f t="shared" si="29"/>
        <v>41155</v>
      </c>
      <c r="AK16" s="12"/>
      <c r="AL16" s="4" t="str">
        <f t="shared" si="30"/>
        <v>segunda-feira</v>
      </c>
      <c r="AM16" s="18">
        <f t="shared" si="37"/>
        <v>4</v>
      </c>
      <c r="AN16" s="19">
        <f t="shared" si="38"/>
        <v>41246</v>
      </c>
      <c r="AO16" s="20">
        <f t="shared" si="31"/>
        <v>332145.89736246999</v>
      </c>
      <c r="AP16" s="24">
        <f t="shared" si="32"/>
        <v>20</v>
      </c>
      <c r="AQ16" s="22">
        <f t="shared" si="33"/>
        <v>1733.9359287100001</v>
      </c>
      <c r="AR16" s="22">
        <f t="shared" si="34"/>
        <v>2423.0318274199999</v>
      </c>
      <c r="AS16" s="35">
        <v>7.2422500000000004E-3</v>
      </c>
      <c r="AT16" s="22">
        <f t="shared" si="19"/>
        <v>4156.9677561299995</v>
      </c>
      <c r="AU16" s="18">
        <f t="shared" si="39"/>
        <v>4</v>
      </c>
      <c r="AV16" s="19">
        <f t="shared" si="35"/>
        <v>41276</v>
      </c>
      <c r="AW16" s="19">
        <f t="shared" si="36"/>
        <v>41310</v>
      </c>
      <c r="AX16" s="1"/>
      <c r="AY16" s="31">
        <v>7</v>
      </c>
      <c r="AZ16" s="32">
        <v>41334</v>
      </c>
      <c r="BA16" s="33">
        <v>8.0324899999999998E-3</v>
      </c>
      <c r="BB16" s="26"/>
    </row>
    <row r="17" spans="1:138" x14ac:dyDescent="0.2">
      <c r="A17" s="178">
        <f t="shared" si="20"/>
        <v>41136</v>
      </c>
      <c r="B17" s="2">
        <f t="shared" si="0"/>
        <v>342883.92268316279</v>
      </c>
      <c r="C17" s="2">
        <f t="shared" si="21"/>
        <v>341854.87</v>
      </c>
      <c r="D17" s="2">
        <f>SUM(Y17:Y$36)</f>
        <v>2562.8551934500001</v>
      </c>
      <c r="E17" s="11">
        <f t="shared" si="1"/>
        <v>339292.01480655</v>
      </c>
      <c r="F17" s="84">
        <f t="shared" si="22"/>
        <v>3467.46</v>
      </c>
      <c r="G17" s="84">
        <f t="shared" si="22"/>
        <v>3512.04</v>
      </c>
      <c r="H17" s="200">
        <v>41000</v>
      </c>
      <c r="I17" s="200">
        <v>41122</v>
      </c>
      <c r="J17" s="27">
        <f t="shared" si="2"/>
        <v>1.2856673184405754E-2</v>
      </c>
      <c r="K17" s="12">
        <f t="shared" si="23"/>
        <v>41183</v>
      </c>
      <c r="L17" s="12">
        <f t="shared" si="3"/>
        <v>41183</v>
      </c>
      <c r="M17" s="1">
        <f t="shared" si="24"/>
        <v>37</v>
      </c>
      <c r="N17" s="1">
        <f t="shared" si="4"/>
        <v>5</v>
      </c>
      <c r="O17" s="2">
        <f t="shared" si="5"/>
        <v>1.0017278000000001</v>
      </c>
      <c r="P17" s="11">
        <f t="shared" si="25"/>
        <v>1</v>
      </c>
      <c r="Q17" s="11">
        <v>1</v>
      </c>
      <c r="R17" s="2">
        <f t="shared" si="6"/>
        <v>1.0017278000000001</v>
      </c>
      <c r="S17" s="2">
        <f t="shared" si="26"/>
        <v>1</v>
      </c>
      <c r="T17" s="2">
        <f t="shared" si="7"/>
        <v>341854.87</v>
      </c>
      <c r="U17" s="2">
        <f t="shared" si="8"/>
        <v>0</v>
      </c>
      <c r="V17" s="2">
        <f t="shared" si="9"/>
        <v>586.2287431827765</v>
      </c>
      <c r="W17" s="2">
        <f t="shared" si="10"/>
        <v>342441.09874318278</v>
      </c>
      <c r="X17" s="29">
        <f t="shared" si="11"/>
        <v>0</v>
      </c>
      <c r="Y17" s="2">
        <v>0</v>
      </c>
      <c r="Z17" s="82">
        <f t="shared" si="12"/>
        <v>0</v>
      </c>
      <c r="AA17" s="2">
        <f t="shared" si="13"/>
        <v>0</v>
      </c>
      <c r="AB17" s="27">
        <f t="shared" si="27"/>
        <v>6.7299999999999999E-2</v>
      </c>
      <c r="AC17" s="29">
        <f t="shared" si="14"/>
        <v>5</v>
      </c>
      <c r="AD17" s="29">
        <v>252</v>
      </c>
      <c r="AE17" s="11">
        <f t="shared" si="15"/>
        <v>1.0012931389999999</v>
      </c>
      <c r="AF17" s="2">
        <f t="shared" si="16"/>
        <v>442.06586472999999</v>
      </c>
      <c r="AG17" s="2">
        <f t="shared" si="17"/>
        <v>442.82393997999998</v>
      </c>
      <c r="AH17" s="3">
        <f t="shared" si="18"/>
        <v>0</v>
      </c>
      <c r="AI17" s="4" t="str">
        <f t="shared" si="28"/>
        <v>A+J=</v>
      </c>
      <c r="AJ17" s="12">
        <f t="shared" si="29"/>
        <v>41155</v>
      </c>
      <c r="AK17" s="12"/>
      <c r="AL17" s="4" t="str">
        <f t="shared" si="30"/>
        <v>quarta-feira</v>
      </c>
      <c r="AM17" s="18">
        <f t="shared" si="37"/>
        <v>5</v>
      </c>
      <c r="AN17" s="19">
        <f t="shared" si="38"/>
        <v>41276</v>
      </c>
      <c r="AO17" s="20">
        <f t="shared" si="31"/>
        <v>329710.30471170996</v>
      </c>
      <c r="AP17" s="24">
        <f t="shared" si="32"/>
        <v>20</v>
      </c>
      <c r="AQ17" s="22">
        <f t="shared" si="33"/>
        <v>1721.37833123</v>
      </c>
      <c r="AR17" s="22">
        <f t="shared" si="34"/>
        <v>2435.5926507600002</v>
      </c>
      <c r="AS17" s="35">
        <v>7.3328999999999998E-3</v>
      </c>
      <c r="AT17" s="22">
        <f t="shared" si="19"/>
        <v>4156.9709819899999</v>
      </c>
      <c r="AU17" s="18">
        <f t="shared" si="39"/>
        <v>5</v>
      </c>
      <c r="AV17" s="19">
        <f t="shared" si="35"/>
        <v>41306</v>
      </c>
      <c r="AW17" s="19">
        <f t="shared" si="36"/>
        <v>41338</v>
      </c>
      <c r="AX17" s="1"/>
      <c r="AY17" s="31">
        <v>8</v>
      </c>
      <c r="AZ17" s="32">
        <v>41365</v>
      </c>
      <c r="BA17" s="33">
        <v>7.6158199999999997E-3</v>
      </c>
      <c r="BB17" s="26"/>
    </row>
    <row r="18" spans="1:138" x14ac:dyDescent="0.2">
      <c r="A18" s="178">
        <f t="shared" si="20"/>
        <v>41137</v>
      </c>
      <c r="B18" s="2">
        <f t="shared" si="0"/>
        <v>343090.10607273469</v>
      </c>
      <c r="C18" s="2">
        <f t="shared" si="21"/>
        <v>341854.87</v>
      </c>
      <c r="D18" s="2">
        <f>SUM(Y18:Y$36)</f>
        <v>2562.8551934500001</v>
      </c>
      <c r="E18" s="11">
        <f t="shared" si="1"/>
        <v>339292.01480655</v>
      </c>
      <c r="F18" s="84">
        <f t="shared" si="22"/>
        <v>3467.46</v>
      </c>
      <c r="G18" s="84">
        <f t="shared" si="22"/>
        <v>3512.04</v>
      </c>
      <c r="H18" s="200">
        <v>41000</v>
      </c>
      <c r="I18" s="200">
        <v>41122</v>
      </c>
      <c r="J18" s="27">
        <f t="shared" si="2"/>
        <v>1.2856673184405754E-2</v>
      </c>
      <c r="K18" s="12">
        <f t="shared" si="23"/>
        <v>41183</v>
      </c>
      <c r="L18" s="12">
        <f t="shared" si="3"/>
        <v>41183</v>
      </c>
      <c r="M18" s="1">
        <f t="shared" si="24"/>
        <v>37</v>
      </c>
      <c r="N18" s="1">
        <f t="shared" si="4"/>
        <v>6</v>
      </c>
      <c r="O18" s="2">
        <f t="shared" si="5"/>
        <v>1.0020737200000001</v>
      </c>
      <c r="P18" s="11">
        <f t="shared" si="25"/>
        <v>1</v>
      </c>
      <c r="Q18" s="11">
        <v>1</v>
      </c>
      <c r="R18" s="2">
        <f t="shared" si="6"/>
        <v>1.0020737200000001</v>
      </c>
      <c r="S18" s="2">
        <f t="shared" si="26"/>
        <v>1</v>
      </c>
      <c r="T18" s="2">
        <f t="shared" si="7"/>
        <v>341854.87</v>
      </c>
      <c r="U18" s="2">
        <f t="shared" si="8"/>
        <v>0</v>
      </c>
      <c r="V18" s="2">
        <f t="shared" si="9"/>
        <v>703.59663694465803</v>
      </c>
      <c r="W18" s="2">
        <f t="shared" si="10"/>
        <v>342558.46663694468</v>
      </c>
      <c r="X18" s="29">
        <f t="shared" si="11"/>
        <v>0</v>
      </c>
      <c r="Y18" s="2">
        <v>0</v>
      </c>
      <c r="Z18" s="82">
        <f t="shared" si="12"/>
        <v>0</v>
      </c>
      <c r="AA18" s="2">
        <f t="shared" si="13"/>
        <v>0</v>
      </c>
      <c r="AB18" s="27">
        <f t="shared" si="27"/>
        <v>6.7299999999999999E-2</v>
      </c>
      <c r="AC18" s="29">
        <f t="shared" si="14"/>
        <v>6</v>
      </c>
      <c r="AD18" s="29">
        <v>252</v>
      </c>
      <c r="AE18" s="11">
        <f t="shared" si="15"/>
        <v>1.0015519669999999</v>
      </c>
      <c r="AF18" s="2">
        <f t="shared" si="16"/>
        <v>530.54747701999997</v>
      </c>
      <c r="AG18" s="2">
        <f t="shared" si="17"/>
        <v>531.63943578999999</v>
      </c>
      <c r="AH18" s="3">
        <f t="shared" si="18"/>
        <v>0</v>
      </c>
      <c r="AI18" s="4" t="str">
        <f t="shared" si="28"/>
        <v>A+J=</v>
      </c>
      <c r="AJ18" s="12">
        <f t="shared" si="29"/>
        <v>41155</v>
      </c>
      <c r="AK18" s="12"/>
      <c r="AL18" s="4" t="str">
        <f t="shared" si="30"/>
        <v>sexta-feira</v>
      </c>
      <c r="AM18" s="18">
        <f t="shared" si="37"/>
        <v>6</v>
      </c>
      <c r="AN18" s="19">
        <f t="shared" si="38"/>
        <v>41306</v>
      </c>
      <c r="AO18" s="20">
        <f t="shared" si="31"/>
        <v>327433.45393438998</v>
      </c>
      <c r="AP18" s="24">
        <f t="shared" si="32"/>
        <v>22</v>
      </c>
      <c r="AQ18" s="22">
        <f t="shared" si="33"/>
        <v>1880.1176212800001</v>
      </c>
      <c r="AR18" s="22">
        <f t="shared" si="34"/>
        <v>2276.8507773199999</v>
      </c>
      <c r="AS18" s="35">
        <v>6.9056100000000004E-3</v>
      </c>
      <c r="AT18" s="22">
        <f t="shared" si="19"/>
        <v>4156.9683986</v>
      </c>
      <c r="AU18" s="18">
        <f t="shared" si="39"/>
        <v>6</v>
      </c>
      <c r="AV18" s="19">
        <f t="shared" si="35"/>
        <v>41334</v>
      </c>
      <c r="AW18" s="19">
        <f t="shared" si="36"/>
        <v>41367</v>
      </c>
      <c r="AX18" s="1"/>
      <c r="AY18" s="31">
        <v>9</v>
      </c>
      <c r="AZ18" s="32">
        <v>41396</v>
      </c>
      <c r="BA18" s="33">
        <v>7.1943099999999998E-3</v>
      </c>
      <c r="BB18" s="26"/>
    </row>
    <row r="19" spans="1:138" x14ac:dyDescent="0.2">
      <c r="A19" s="178">
        <f t="shared" si="20"/>
        <v>41138</v>
      </c>
      <c r="B19" s="2">
        <f t="shared" si="0"/>
        <v>343296.41396653827</v>
      </c>
      <c r="C19" s="2">
        <f t="shared" si="21"/>
        <v>341854.87</v>
      </c>
      <c r="D19" s="2">
        <f>SUM(Y19:Y$36)</f>
        <v>2562.8551934500001</v>
      </c>
      <c r="E19" s="11">
        <f t="shared" si="1"/>
        <v>339292.01480655</v>
      </c>
      <c r="F19" s="84">
        <f t="shared" si="22"/>
        <v>3467.46</v>
      </c>
      <c r="G19" s="84">
        <f t="shared" si="22"/>
        <v>3512.04</v>
      </c>
      <c r="H19" s="200">
        <v>41000</v>
      </c>
      <c r="I19" s="200">
        <v>41122</v>
      </c>
      <c r="J19" s="27">
        <f t="shared" si="2"/>
        <v>1.2856673184405754E-2</v>
      </c>
      <c r="K19" s="12">
        <f t="shared" si="23"/>
        <v>41183</v>
      </c>
      <c r="L19" s="12">
        <f t="shared" si="3"/>
        <v>41183</v>
      </c>
      <c r="M19" s="1">
        <f t="shared" si="24"/>
        <v>37</v>
      </c>
      <c r="N19" s="1">
        <f t="shared" si="4"/>
        <v>7</v>
      </c>
      <c r="O19" s="2">
        <f t="shared" si="5"/>
        <v>1.00241976</v>
      </c>
      <c r="P19" s="11">
        <f t="shared" si="25"/>
        <v>1</v>
      </c>
      <c r="Q19" s="11">
        <v>1</v>
      </c>
      <c r="R19" s="2">
        <f t="shared" si="6"/>
        <v>1.00241976</v>
      </c>
      <c r="S19" s="2">
        <f t="shared" si="26"/>
        <v>1</v>
      </c>
      <c r="T19" s="2">
        <f t="shared" si="7"/>
        <v>341854.87</v>
      </c>
      <c r="U19" s="2">
        <f t="shared" si="8"/>
        <v>0</v>
      </c>
      <c r="V19" s="2">
        <f t="shared" si="9"/>
        <v>821.00524574829501</v>
      </c>
      <c r="W19" s="2">
        <f t="shared" si="10"/>
        <v>342675.87524574826</v>
      </c>
      <c r="X19" s="29">
        <f t="shared" si="11"/>
        <v>0</v>
      </c>
      <c r="Y19" s="2">
        <v>0</v>
      </c>
      <c r="Z19" s="82">
        <f t="shared" si="12"/>
        <v>0</v>
      </c>
      <c r="AA19" s="2">
        <f t="shared" si="13"/>
        <v>0</v>
      </c>
      <c r="AB19" s="27">
        <f t="shared" si="27"/>
        <v>6.7299999999999999E-2</v>
      </c>
      <c r="AC19" s="29">
        <f t="shared" si="14"/>
        <v>7</v>
      </c>
      <c r="AD19" s="29">
        <v>252</v>
      </c>
      <c r="AE19" s="11">
        <f t="shared" si="15"/>
        <v>1.0018108619999999</v>
      </c>
      <c r="AF19" s="2">
        <f t="shared" si="16"/>
        <v>619.05199359000005</v>
      </c>
      <c r="AG19" s="2">
        <f t="shared" si="17"/>
        <v>620.53872078999996</v>
      </c>
      <c r="AH19" s="3">
        <f t="shared" si="18"/>
        <v>0</v>
      </c>
      <c r="AI19" s="4" t="str">
        <f t="shared" si="28"/>
        <v>A+J=</v>
      </c>
      <c r="AJ19" s="12">
        <f t="shared" si="29"/>
        <v>41155</v>
      </c>
      <c r="AK19" s="12"/>
      <c r="AL19" s="4" t="str">
        <f t="shared" si="30"/>
        <v>sexta-feira</v>
      </c>
      <c r="AM19" s="18">
        <f t="shared" si="37"/>
        <v>7</v>
      </c>
      <c r="AN19" s="19">
        <f t="shared" si="38"/>
        <v>41334</v>
      </c>
      <c r="AO19" s="20">
        <f t="shared" si="31"/>
        <v>324803.34798999998</v>
      </c>
      <c r="AP19" s="24">
        <f t="shared" si="32"/>
        <v>18</v>
      </c>
      <c r="AQ19" s="22">
        <f t="shared" si="33"/>
        <v>1526.8650894699999</v>
      </c>
      <c r="AR19" s="22">
        <f t="shared" si="34"/>
        <v>2630.1059443899999</v>
      </c>
      <c r="AS19" s="35">
        <v>8.0324899999999998E-3</v>
      </c>
      <c r="AT19" s="22">
        <f t="shared" si="19"/>
        <v>4156.9710338599998</v>
      </c>
      <c r="AU19" s="18">
        <f t="shared" si="39"/>
        <v>7</v>
      </c>
      <c r="AV19" s="19">
        <f t="shared" si="35"/>
        <v>41365</v>
      </c>
      <c r="AW19" s="19">
        <f t="shared" si="36"/>
        <v>41400</v>
      </c>
      <c r="AX19" s="1"/>
      <c r="AY19" s="31">
        <v>10</v>
      </c>
      <c r="AZ19" s="32">
        <v>41428</v>
      </c>
      <c r="BA19" s="33">
        <v>7.5476600000000003E-3</v>
      </c>
      <c r="BB19" s="26"/>
    </row>
    <row r="20" spans="1:138" x14ac:dyDescent="0.2">
      <c r="A20" s="178">
        <f t="shared" si="20"/>
        <v>41139</v>
      </c>
      <c r="B20" s="2">
        <f t="shared" si="0"/>
        <v>343502.84676261374</v>
      </c>
      <c r="C20" s="2">
        <f t="shared" si="21"/>
        <v>341854.87</v>
      </c>
      <c r="D20" s="2">
        <f>SUM(Y20:Y$36)</f>
        <v>2562.8551934500001</v>
      </c>
      <c r="E20" s="11">
        <f t="shared" si="1"/>
        <v>339292.01480655</v>
      </c>
      <c r="F20" s="84">
        <f t="shared" si="22"/>
        <v>3467.46</v>
      </c>
      <c r="G20" s="84">
        <f t="shared" si="22"/>
        <v>3512.04</v>
      </c>
      <c r="H20" s="200">
        <v>41000</v>
      </c>
      <c r="I20" s="200">
        <v>41122</v>
      </c>
      <c r="J20" s="27">
        <f t="shared" si="2"/>
        <v>1.2856673184405754E-2</v>
      </c>
      <c r="K20" s="12">
        <f t="shared" si="23"/>
        <v>41183</v>
      </c>
      <c r="L20" s="12">
        <f t="shared" si="3"/>
        <v>41183</v>
      </c>
      <c r="M20" s="1">
        <f t="shared" si="24"/>
        <v>37</v>
      </c>
      <c r="N20" s="1">
        <f t="shared" si="4"/>
        <v>8</v>
      </c>
      <c r="O20" s="2">
        <f t="shared" si="5"/>
        <v>1.0027659200000001</v>
      </c>
      <c r="P20" s="11">
        <f t="shared" si="25"/>
        <v>1</v>
      </c>
      <c r="Q20" s="11">
        <v>1</v>
      </c>
      <c r="R20" s="2">
        <f t="shared" si="6"/>
        <v>1.0027659200000001</v>
      </c>
      <c r="S20" s="2">
        <f t="shared" si="26"/>
        <v>1</v>
      </c>
      <c r="T20" s="2">
        <f t="shared" si="7"/>
        <v>341854.87</v>
      </c>
      <c r="U20" s="2">
        <f t="shared" si="8"/>
        <v>0</v>
      </c>
      <c r="V20" s="2">
        <f t="shared" si="9"/>
        <v>938.4545695937627</v>
      </c>
      <c r="W20" s="2">
        <f t="shared" si="10"/>
        <v>342793.32456959377</v>
      </c>
      <c r="X20" s="29">
        <f t="shared" si="11"/>
        <v>0</v>
      </c>
      <c r="Y20" s="2">
        <v>0</v>
      </c>
      <c r="Z20" s="82">
        <f t="shared" si="12"/>
        <v>0</v>
      </c>
      <c r="AA20" s="2">
        <f t="shared" si="13"/>
        <v>0</v>
      </c>
      <c r="AB20" s="27">
        <f t="shared" si="27"/>
        <v>6.7299999999999999E-2</v>
      </c>
      <c r="AC20" s="29">
        <f t="shared" si="14"/>
        <v>8</v>
      </c>
      <c r="AD20" s="29">
        <v>252</v>
      </c>
      <c r="AE20" s="11">
        <f t="shared" si="15"/>
        <v>1.002069825</v>
      </c>
      <c r="AF20" s="2">
        <f t="shared" si="16"/>
        <v>707.57975628999998</v>
      </c>
      <c r="AG20" s="2">
        <f t="shared" si="17"/>
        <v>709.52219302000003</v>
      </c>
      <c r="AH20" s="3">
        <f t="shared" si="18"/>
        <v>0</v>
      </c>
      <c r="AI20" s="4" t="str">
        <f t="shared" si="28"/>
        <v>A+J=</v>
      </c>
      <c r="AJ20" s="12">
        <f t="shared" si="29"/>
        <v>41155</v>
      </c>
      <c r="AK20" s="12"/>
      <c r="AL20" s="4" t="str">
        <f t="shared" si="30"/>
        <v>segunda-feira</v>
      </c>
      <c r="AM20" s="18">
        <f t="shared" si="37"/>
        <v>8</v>
      </c>
      <c r="AN20" s="19">
        <f t="shared" si="38"/>
        <v>41365</v>
      </c>
      <c r="AO20" s="20">
        <f t="shared" si="31"/>
        <v>322329.70415631996</v>
      </c>
      <c r="AP20" s="24">
        <f t="shared" si="32"/>
        <v>20</v>
      </c>
      <c r="AQ20" s="22">
        <f t="shared" si="33"/>
        <v>1683.32485688</v>
      </c>
      <c r="AR20" s="22">
        <f t="shared" si="34"/>
        <v>2473.6438336800002</v>
      </c>
      <c r="AS20" s="35">
        <v>7.6158199999999997E-3</v>
      </c>
      <c r="AT20" s="22">
        <f t="shared" si="19"/>
        <v>4156.9686905600001</v>
      </c>
      <c r="AU20" s="18">
        <f t="shared" si="39"/>
        <v>8</v>
      </c>
      <c r="AV20" s="19">
        <f t="shared" si="35"/>
        <v>41396</v>
      </c>
      <c r="AW20" s="19">
        <f t="shared" si="36"/>
        <v>41430</v>
      </c>
      <c r="AX20" s="1"/>
      <c r="AY20" s="31">
        <v>11</v>
      </c>
      <c r="AZ20" s="32">
        <v>41456</v>
      </c>
      <c r="BA20" s="33">
        <v>7.9062899999999998E-3</v>
      </c>
      <c r="BB20" s="26"/>
    </row>
    <row r="21" spans="1:138" x14ac:dyDescent="0.2">
      <c r="A21" s="178">
        <f t="shared" si="20"/>
        <v>41140</v>
      </c>
      <c r="B21" s="2">
        <f t="shared" si="0"/>
        <v>343502.84676261374</v>
      </c>
      <c r="C21" s="2">
        <f t="shared" si="21"/>
        <v>341854.87</v>
      </c>
      <c r="D21" s="2">
        <f>SUM(Y21:Y$36)</f>
        <v>2562.8551934500001</v>
      </c>
      <c r="E21" s="11">
        <f t="shared" si="1"/>
        <v>339292.01480655</v>
      </c>
      <c r="F21" s="84">
        <f t="shared" si="22"/>
        <v>3467.46</v>
      </c>
      <c r="G21" s="84">
        <f t="shared" si="22"/>
        <v>3512.04</v>
      </c>
      <c r="H21" s="200">
        <v>41000</v>
      </c>
      <c r="I21" s="200">
        <v>41122</v>
      </c>
      <c r="J21" s="27">
        <f t="shared" si="2"/>
        <v>1.2856673184405754E-2</v>
      </c>
      <c r="K21" s="12">
        <f t="shared" si="23"/>
        <v>41183</v>
      </c>
      <c r="L21" s="12">
        <f t="shared" si="3"/>
        <v>41183</v>
      </c>
      <c r="M21" s="1">
        <f t="shared" si="24"/>
        <v>37</v>
      </c>
      <c r="N21" s="1">
        <f t="shared" si="4"/>
        <v>8</v>
      </c>
      <c r="O21" s="2">
        <f t="shared" si="5"/>
        <v>1.0027659200000001</v>
      </c>
      <c r="P21" s="11">
        <f t="shared" si="25"/>
        <v>1</v>
      </c>
      <c r="Q21" s="11">
        <v>1</v>
      </c>
      <c r="R21" s="2">
        <f t="shared" si="6"/>
        <v>1.0027659200000001</v>
      </c>
      <c r="S21" s="2">
        <f t="shared" si="26"/>
        <v>1</v>
      </c>
      <c r="T21" s="2">
        <f t="shared" si="7"/>
        <v>341854.87</v>
      </c>
      <c r="U21" s="2">
        <f t="shared" si="8"/>
        <v>0</v>
      </c>
      <c r="V21" s="2">
        <f t="shared" si="9"/>
        <v>938.4545695937627</v>
      </c>
      <c r="W21" s="2">
        <f t="shared" si="10"/>
        <v>342793.32456959377</v>
      </c>
      <c r="X21" s="29">
        <f t="shared" si="11"/>
        <v>0</v>
      </c>
      <c r="Y21" s="2">
        <v>0</v>
      </c>
      <c r="Z21" s="82">
        <f t="shared" si="12"/>
        <v>0</v>
      </c>
      <c r="AA21" s="2">
        <f t="shared" si="13"/>
        <v>0</v>
      </c>
      <c r="AB21" s="27">
        <f t="shared" si="27"/>
        <v>6.7299999999999999E-2</v>
      </c>
      <c r="AC21" s="29">
        <f t="shared" si="14"/>
        <v>8</v>
      </c>
      <c r="AD21" s="29">
        <v>252</v>
      </c>
      <c r="AE21" s="11">
        <f t="shared" si="15"/>
        <v>1.002069825</v>
      </c>
      <c r="AF21" s="2">
        <f t="shared" si="16"/>
        <v>707.57975628999998</v>
      </c>
      <c r="AG21" s="2">
        <f t="shared" si="17"/>
        <v>709.52219302000003</v>
      </c>
      <c r="AH21" s="3">
        <f t="shared" si="18"/>
        <v>0</v>
      </c>
      <c r="AI21" s="4" t="str">
        <f t="shared" si="28"/>
        <v>A+J=</v>
      </c>
      <c r="AJ21" s="12">
        <f t="shared" si="29"/>
        <v>41155</v>
      </c>
      <c r="AK21" s="12"/>
      <c r="AL21" s="4" t="str">
        <f t="shared" si="30"/>
        <v>quinta-feira</v>
      </c>
      <c r="AM21" s="18">
        <f t="shared" si="37"/>
        <v>9</v>
      </c>
      <c r="AN21" s="19">
        <f t="shared" si="38"/>
        <v>41396</v>
      </c>
      <c r="AO21" s="20">
        <f t="shared" si="31"/>
        <v>320010.76434241998</v>
      </c>
      <c r="AP21" s="24">
        <f t="shared" si="32"/>
        <v>22</v>
      </c>
      <c r="AQ21" s="22">
        <f t="shared" si="33"/>
        <v>1838.03098656</v>
      </c>
      <c r="AR21" s="22">
        <f t="shared" si="34"/>
        <v>2318.9398139</v>
      </c>
      <c r="AS21" s="35">
        <v>7.1943099999999998E-3</v>
      </c>
      <c r="AT21" s="22">
        <f t="shared" si="19"/>
        <v>4156.9708004599997</v>
      </c>
      <c r="AU21" s="18">
        <f t="shared" si="39"/>
        <v>9</v>
      </c>
      <c r="AV21" s="19">
        <f t="shared" si="35"/>
        <v>41428</v>
      </c>
      <c r="AW21" s="19">
        <f t="shared" si="36"/>
        <v>41458</v>
      </c>
      <c r="AX21" s="1"/>
      <c r="AY21" s="31">
        <v>12</v>
      </c>
      <c r="AZ21" s="32">
        <v>41487</v>
      </c>
      <c r="BA21" s="33">
        <v>7.2308900000000002E-3</v>
      </c>
      <c r="BB21" s="26"/>
    </row>
    <row r="22" spans="1:138" x14ac:dyDescent="0.2">
      <c r="A22" s="178">
        <f t="shared" si="20"/>
        <v>41141</v>
      </c>
      <c r="B22" s="2">
        <f t="shared" si="0"/>
        <v>343502.84676261374</v>
      </c>
      <c r="C22" s="2">
        <f t="shared" si="21"/>
        <v>341854.87</v>
      </c>
      <c r="D22" s="2">
        <f>SUM(Y22:Y$36)</f>
        <v>2562.8551934500001</v>
      </c>
      <c r="E22" s="11">
        <f t="shared" si="1"/>
        <v>339292.01480655</v>
      </c>
      <c r="F22" s="84">
        <f t="shared" si="22"/>
        <v>3467.46</v>
      </c>
      <c r="G22" s="84">
        <f t="shared" si="22"/>
        <v>3512.04</v>
      </c>
      <c r="H22" s="200">
        <v>41000</v>
      </c>
      <c r="I22" s="200">
        <v>41122</v>
      </c>
      <c r="J22" s="27">
        <f t="shared" si="2"/>
        <v>1.2856673184405754E-2</v>
      </c>
      <c r="K22" s="12">
        <f t="shared" si="23"/>
        <v>41183</v>
      </c>
      <c r="L22" s="12">
        <f t="shared" si="3"/>
        <v>41183</v>
      </c>
      <c r="M22" s="1">
        <f t="shared" si="24"/>
        <v>37</v>
      </c>
      <c r="N22" s="1">
        <f t="shared" si="4"/>
        <v>8</v>
      </c>
      <c r="O22" s="2">
        <f t="shared" si="5"/>
        <v>1.0027659200000001</v>
      </c>
      <c r="P22" s="11">
        <f t="shared" si="25"/>
        <v>1</v>
      </c>
      <c r="Q22" s="11">
        <v>1</v>
      </c>
      <c r="R22" s="2">
        <f t="shared" si="6"/>
        <v>1.0027659200000001</v>
      </c>
      <c r="S22" s="2">
        <f t="shared" si="26"/>
        <v>1</v>
      </c>
      <c r="T22" s="2">
        <f t="shared" si="7"/>
        <v>341854.87</v>
      </c>
      <c r="U22" s="2">
        <f t="shared" si="8"/>
        <v>0</v>
      </c>
      <c r="V22" s="2">
        <f t="shared" si="9"/>
        <v>938.4545695937627</v>
      </c>
      <c r="W22" s="2">
        <f t="shared" si="10"/>
        <v>342793.32456959377</v>
      </c>
      <c r="X22" s="29">
        <f t="shared" si="11"/>
        <v>0</v>
      </c>
      <c r="Y22" s="2">
        <v>0</v>
      </c>
      <c r="Z22" s="82">
        <f t="shared" si="12"/>
        <v>0</v>
      </c>
      <c r="AA22" s="2">
        <f t="shared" si="13"/>
        <v>0</v>
      </c>
      <c r="AB22" s="27">
        <f t="shared" si="27"/>
        <v>6.7299999999999999E-2</v>
      </c>
      <c r="AC22" s="29">
        <f t="shared" si="14"/>
        <v>8</v>
      </c>
      <c r="AD22" s="29">
        <v>252</v>
      </c>
      <c r="AE22" s="11">
        <f t="shared" si="15"/>
        <v>1.002069825</v>
      </c>
      <c r="AF22" s="2">
        <f t="shared" si="16"/>
        <v>707.57975628999998</v>
      </c>
      <c r="AG22" s="2">
        <f t="shared" si="17"/>
        <v>709.52219302000003</v>
      </c>
      <c r="AH22" s="3">
        <f t="shared" si="18"/>
        <v>0</v>
      </c>
      <c r="AI22" s="4" t="str">
        <f t="shared" si="28"/>
        <v>A+J=</v>
      </c>
      <c r="AJ22" s="12">
        <f t="shared" si="29"/>
        <v>41155</v>
      </c>
      <c r="AK22" s="12"/>
      <c r="AL22" s="4" t="str">
        <f t="shared" si="30"/>
        <v>segunda-feira</v>
      </c>
      <c r="AM22" s="18">
        <f t="shared" si="37"/>
        <v>10</v>
      </c>
      <c r="AN22" s="19">
        <f t="shared" si="38"/>
        <v>41428</v>
      </c>
      <c r="AO22" s="20">
        <f t="shared" si="31"/>
        <v>317595.43189682998</v>
      </c>
      <c r="AP22" s="24">
        <f t="shared" si="32"/>
        <v>21</v>
      </c>
      <c r="AQ22" s="22">
        <f t="shared" si="33"/>
        <v>1741.6365041900001</v>
      </c>
      <c r="AR22" s="22">
        <f t="shared" si="34"/>
        <v>2415.3324455900001</v>
      </c>
      <c r="AS22" s="35">
        <v>7.5476600000000003E-3</v>
      </c>
      <c r="AT22" s="22">
        <f t="shared" si="19"/>
        <v>4156.96894978</v>
      </c>
      <c r="AU22" s="18">
        <f t="shared" si="39"/>
        <v>10</v>
      </c>
      <c r="AV22" s="19">
        <f t="shared" si="35"/>
        <v>41456</v>
      </c>
      <c r="AW22" s="19">
        <f t="shared" si="36"/>
        <v>41491</v>
      </c>
      <c r="AX22" s="1"/>
      <c r="AY22" s="31">
        <v>13</v>
      </c>
      <c r="AZ22" s="32">
        <v>41519</v>
      </c>
      <c r="BA22" s="33">
        <v>7.5869500000000003E-3</v>
      </c>
      <c r="BB22" s="26"/>
    </row>
    <row r="23" spans="1:138" x14ac:dyDescent="0.2">
      <c r="A23" s="178">
        <f t="shared" si="20"/>
        <v>41142</v>
      </c>
      <c r="B23" s="2">
        <f t="shared" si="0"/>
        <v>343709.40042990079</v>
      </c>
      <c r="C23" s="2">
        <f t="shared" si="21"/>
        <v>341854.87</v>
      </c>
      <c r="D23" s="2">
        <f>SUM(Y23:Y$36)</f>
        <v>2562.8551934500001</v>
      </c>
      <c r="E23" s="11">
        <f t="shared" si="1"/>
        <v>339292.01480655</v>
      </c>
      <c r="F23" s="84">
        <f t="shared" si="22"/>
        <v>3467.46</v>
      </c>
      <c r="G23" s="84">
        <f t="shared" si="22"/>
        <v>3512.04</v>
      </c>
      <c r="H23" s="200">
        <v>41000</v>
      </c>
      <c r="I23" s="200">
        <v>41122</v>
      </c>
      <c r="J23" s="27">
        <f t="shared" si="2"/>
        <v>1.2856673184405754E-2</v>
      </c>
      <c r="K23" s="12">
        <f t="shared" si="23"/>
        <v>41183</v>
      </c>
      <c r="L23" s="12">
        <f t="shared" si="3"/>
        <v>41183</v>
      </c>
      <c r="M23" s="1">
        <f t="shared" si="24"/>
        <v>37</v>
      </c>
      <c r="N23" s="1">
        <f t="shared" si="4"/>
        <v>9</v>
      </c>
      <c r="O23" s="2">
        <f t="shared" si="5"/>
        <v>1.00311219</v>
      </c>
      <c r="P23" s="11">
        <f t="shared" si="25"/>
        <v>1</v>
      </c>
      <c r="Q23" s="11">
        <v>1</v>
      </c>
      <c r="R23" s="2">
        <f t="shared" si="6"/>
        <v>1.00311219</v>
      </c>
      <c r="S23" s="2">
        <f t="shared" si="26"/>
        <v>1</v>
      </c>
      <c r="T23" s="2">
        <f t="shared" si="7"/>
        <v>341854.87</v>
      </c>
      <c r="U23" s="2">
        <f t="shared" si="8"/>
        <v>0</v>
      </c>
      <c r="V23" s="2">
        <f t="shared" si="9"/>
        <v>1055.9412155607829</v>
      </c>
      <c r="W23" s="2">
        <f t="shared" si="10"/>
        <v>342910.81121556077</v>
      </c>
      <c r="X23" s="29">
        <f t="shared" si="11"/>
        <v>0</v>
      </c>
      <c r="Y23" s="2">
        <v>0</v>
      </c>
      <c r="Z23" s="82">
        <f t="shared" si="12"/>
        <v>0</v>
      </c>
      <c r="AA23" s="2">
        <f t="shared" si="13"/>
        <v>0</v>
      </c>
      <c r="AB23" s="27">
        <f t="shared" si="27"/>
        <v>6.7299999999999999E-2</v>
      </c>
      <c r="AC23" s="29">
        <f t="shared" si="14"/>
        <v>9</v>
      </c>
      <c r="AD23" s="29">
        <v>252</v>
      </c>
      <c r="AE23" s="11">
        <f t="shared" si="15"/>
        <v>1.0023288539999999</v>
      </c>
      <c r="AF23" s="2">
        <f t="shared" si="16"/>
        <v>796.13008141</v>
      </c>
      <c r="AG23" s="2">
        <f t="shared" si="17"/>
        <v>798.58921434000001</v>
      </c>
      <c r="AH23" s="3">
        <f t="shared" si="18"/>
        <v>0</v>
      </c>
      <c r="AI23" s="4" t="str">
        <f t="shared" si="28"/>
        <v>A+J=</v>
      </c>
      <c r="AJ23" s="12">
        <f t="shared" si="29"/>
        <v>41155</v>
      </c>
      <c r="AK23" s="12"/>
      <c r="AL23" s="4" t="str">
        <f t="shared" si="30"/>
        <v>segunda-feira</v>
      </c>
      <c r="AM23" s="18">
        <f t="shared" si="37"/>
        <v>11</v>
      </c>
      <c r="AN23" s="19">
        <f t="shared" si="38"/>
        <v>41456</v>
      </c>
      <c r="AO23" s="20">
        <f t="shared" si="31"/>
        <v>315084.43030958</v>
      </c>
      <c r="AP23" s="24">
        <f t="shared" si="32"/>
        <v>20</v>
      </c>
      <c r="AQ23" s="22">
        <f t="shared" si="33"/>
        <v>1645.9691325599999</v>
      </c>
      <c r="AR23" s="22">
        <f t="shared" si="34"/>
        <v>2511.0015872499998</v>
      </c>
      <c r="AS23" s="35">
        <v>7.9062899999999998E-3</v>
      </c>
      <c r="AT23" s="22">
        <f t="shared" si="19"/>
        <v>4156.9707198099995</v>
      </c>
      <c r="AU23" s="18">
        <f t="shared" si="39"/>
        <v>11</v>
      </c>
      <c r="AV23" s="19">
        <f t="shared" si="35"/>
        <v>41487</v>
      </c>
      <c r="AW23" s="19">
        <f t="shared" si="36"/>
        <v>41521</v>
      </c>
      <c r="AX23" s="1"/>
      <c r="AY23" s="31">
        <v>14</v>
      </c>
      <c r="AZ23" s="32">
        <v>41548</v>
      </c>
      <c r="BA23" s="33">
        <v>7.9484499999999993E-3</v>
      </c>
      <c r="BB23" s="26"/>
    </row>
    <row r="24" spans="1:138" x14ac:dyDescent="0.2">
      <c r="A24" s="178">
        <f t="shared" si="20"/>
        <v>41143</v>
      </c>
      <c r="B24" s="2">
        <f t="shared" si="0"/>
        <v>343916.08216707979</v>
      </c>
      <c r="C24" s="2">
        <f t="shared" si="21"/>
        <v>341854.87</v>
      </c>
      <c r="D24" s="2">
        <f>SUM(Y24:Y$36)</f>
        <v>2562.8551934500001</v>
      </c>
      <c r="E24" s="11">
        <f t="shared" si="1"/>
        <v>339292.01480655</v>
      </c>
      <c r="F24" s="84">
        <f t="shared" si="22"/>
        <v>3467.46</v>
      </c>
      <c r="G24" s="84">
        <f t="shared" si="22"/>
        <v>3512.04</v>
      </c>
      <c r="H24" s="200">
        <v>41000</v>
      </c>
      <c r="I24" s="200">
        <v>41122</v>
      </c>
      <c r="J24" s="27">
        <f t="shared" si="2"/>
        <v>1.2856673184405754E-2</v>
      </c>
      <c r="K24" s="12">
        <f t="shared" si="23"/>
        <v>41183</v>
      </c>
      <c r="L24" s="12">
        <f t="shared" si="3"/>
        <v>41183</v>
      </c>
      <c r="M24" s="1">
        <f t="shared" si="24"/>
        <v>37</v>
      </c>
      <c r="N24" s="1">
        <f t="shared" si="4"/>
        <v>10</v>
      </c>
      <c r="O24" s="2">
        <f t="shared" si="5"/>
        <v>1.0034585899999999</v>
      </c>
      <c r="P24" s="11">
        <f t="shared" si="25"/>
        <v>1</v>
      </c>
      <c r="Q24" s="11">
        <v>1</v>
      </c>
      <c r="R24" s="2">
        <f t="shared" si="6"/>
        <v>1.0034585899999999</v>
      </c>
      <c r="S24" s="2">
        <f t="shared" si="26"/>
        <v>1</v>
      </c>
      <c r="T24" s="2">
        <f t="shared" si="7"/>
        <v>341854.87</v>
      </c>
      <c r="U24" s="2">
        <f t="shared" si="8"/>
        <v>0</v>
      </c>
      <c r="V24" s="2">
        <f t="shared" si="9"/>
        <v>1173.4719694897612</v>
      </c>
      <c r="W24" s="2">
        <f t="shared" si="10"/>
        <v>343028.34196948976</v>
      </c>
      <c r="X24" s="29">
        <f t="shared" si="11"/>
        <v>0</v>
      </c>
      <c r="Y24" s="2">
        <v>0</v>
      </c>
      <c r="Z24" s="82">
        <f t="shared" si="12"/>
        <v>0</v>
      </c>
      <c r="AA24" s="2">
        <f t="shared" si="13"/>
        <v>0</v>
      </c>
      <c r="AB24" s="27">
        <f t="shared" si="27"/>
        <v>6.7299999999999999E-2</v>
      </c>
      <c r="AC24" s="29">
        <f t="shared" si="14"/>
        <v>10</v>
      </c>
      <c r="AD24" s="29">
        <v>252</v>
      </c>
      <c r="AE24" s="11">
        <f t="shared" si="15"/>
        <v>1.0025879499999999</v>
      </c>
      <c r="AF24" s="2">
        <f t="shared" si="16"/>
        <v>884.70331080999995</v>
      </c>
      <c r="AG24" s="2">
        <f t="shared" si="17"/>
        <v>887.74019758999998</v>
      </c>
      <c r="AH24" s="3">
        <f t="shared" si="18"/>
        <v>0</v>
      </c>
      <c r="AI24" s="4" t="str">
        <f t="shared" si="28"/>
        <v>A+J=</v>
      </c>
      <c r="AJ24" s="12">
        <f t="shared" si="29"/>
        <v>41155</v>
      </c>
      <c r="AK24" s="12"/>
      <c r="AL24" s="4" t="str">
        <f t="shared" si="30"/>
        <v>quinta-feira</v>
      </c>
      <c r="AM24" s="18">
        <f t="shared" si="37"/>
        <v>12</v>
      </c>
      <c r="AN24" s="19">
        <f t="shared" si="38"/>
        <v>41487</v>
      </c>
      <c r="AO24" s="20">
        <f t="shared" si="31"/>
        <v>312806.0894533</v>
      </c>
      <c r="AP24" s="24">
        <f t="shared" si="32"/>
        <v>23</v>
      </c>
      <c r="AQ24" s="22">
        <f t="shared" si="33"/>
        <v>1878.62789883</v>
      </c>
      <c r="AR24" s="22">
        <f t="shared" si="34"/>
        <v>2278.34085628</v>
      </c>
      <c r="AS24" s="35">
        <v>7.2308900000000002E-3</v>
      </c>
      <c r="AT24" s="22">
        <f t="shared" si="19"/>
        <v>4156.9687551099996</v>
      </c>
      <c r="AU24" s="18">
        <f t="shared" si="39"/>
        <v>12</v>
      </c>
      <c r="AV24" s="19">
        <f t="shared" si="35"/>
        <v>41519</v>
      </c>
      <c r="AW24" s="19">
        <f t="shared" si="36"/>
        <v>41550</v>
      </c>
      <c r="AX24" s="1"/>
      <c r="AY24" s="31">
        <v>15</v>
      </c>
      <c r="AZ24" s="32">
        <v>41579</v>
      </c>
      <c r="BA24" s="33">
        <v>7.5358700000000001E-3</v>
      </c>
      <c r="BB24" s="26"/>
    </row>
    <row r="25" spans="1:138" x14ac:dyDescent="0.2">
      <c r="A25" s="178">
        <f t="shared" si="20"/>
        <v>41144</v>
      </c>
      <c r="B25" s="2">
        <f t="shared" si="0"/>
        <v>344122.88862950058</v>
      </c>
      <c r="C25" s="2">
        <f t="shared" si="21"/>
        <v>341854.87</v>
      </c>
      <c r="D25" s="2">
        <f>SUM(Y25:Y$36)</f>
        <v>2562.8551934500001</v>
      </c>
      <c r="E25" s="11">
        <f t="shared" si="1"/>
        <v>339292.01480655</v>
      </c>
      <c r="F25" s="84">
        <f t="shared" si="22"/>
        <v>3467.46</v>
      </c>
      <c r="G25" s="84">
        <f t="shared" si="22"/>
        <v>3512.04</v>
      </c>
      <c r="H25" s="200">
        <v>41000</v>
      </c>
      <c r="I25" s="200">
        <v>41122</v>
      </c>
      <c r="J25" s="27">
        <f t="shared" si="2"/>
        <v>1.2856673184405754E-2</v>
      </c>
      <c r="K25" s="12">
        <f t="shared" si="23"/>
        <v>41183</v>
      </c>
      <c r="L25" s="12">
        <f t="shared" si="3"/>
        <v>41183</v>
      </c>
      <c r="M25" s="1">
        <f t="shared" si="24"/>
        <v>37</v>
      </c>
      <c r="N25" s="1">
        <f t="shared" si="4"/>
        <v>11</v>
      </c>
      <c r="O25" s="2">
        <f t="shared" si="5"/>
        <v>1.0038051100000001</v>
      </c>
      <c r="P25" s="11">
        <f t="shared" si="25"/>
        <v>1</v>
      </c>
      <c r="Q25" s="11">
        <v>1</v>
      </c>
      <c r="R25" s="2">
        <f t="shared" si="6"/>
        <v>1.0038051100000001</v>
      </c>
      <c r="S25" s="2">
        <f t="shared" si="26"/>
        <v>1</v>
      </c>
      <c r="T25" s="2">
        <f t="shared" si="7"/>
        <v>341854.87</v>
      </c>
      <c r="U25" s="2">
        <f t="shared" si="8"/>
        <v>0</v>
      </c>
      <c r="V25" s="2">
        <f t="shared" si="9"/>
        <v>1291.0434384605705</v>
      </c>
      <c r="W25" s="2">
        <f t="shared" si="10"/>
        <v>343145.91343846056</v>
      </c>
      <c r="X25" s="29">
        <f t="shared" si="11"/>
        <v>0</v>
      </c>
      <c r="Y25" s="2">
        <v>0</v>
      </c>
      <c r="Z25" s="82">
        <f t="shared" si="12"/>
        <v>0</v>
      </c>
      <c r="AA25" s="2">
        <f t="shared" si="13"/>
        <v>0</v>
      </c>
      <c r="AB25" s="27">
        <f t="shared" si="27"/>
        <v>6.7299999999999999E-2</v>
      </c>
      <c r="AC25" s="29">
        <f t="shared" si="14"/>
        <v>11</v>
      </c>
      <c r="AD25" s="29">
        <v>252</v>
      </c>
      <c r="AE25" s="11">
        <f t="shared" si="15"/>
        <v>1.0028471130000001</v>
      </c>
      <c r="AF25" s="2">
        <f t="shared" si="16"/>
        <v>973.29944449000004</v>
      </c>
      <c r="AG25" s="2">
        <f t="shared" si="17"/>
        <v>976.97519104000003</v>
      </c>
      <c r="AH25" s="3">
        <f t="shared" si="18"/>
        <v>0</v>
      </c>
      <c r="AI25" s="4" t="str">
        <f t="shared" si="28"/>
        <v>A+J=</v>
      </c>
      <c r="AJ25" s="12">
        <f t="shared" si="29"/>
        <v>41155</v>
      </c>
      <c r="AK25" s="12"/>
      <c r="AL25" s="4" t="str">
        <f t="shared" si="30"/>
        <v>segunda-feira</v>
      </c>
      <c r="AM25" s="18">
        <f t="shared" si="37"/>
        <v>13</v>
      </c>
      <c r="AN25" s="19">
        <f t="shared" si="38"/>
        <v>41519</v>
      </c>
      <c r="AO25" s="20">
        <f t="shared" si="31"/>
        <v>310432.84529292997</v>
      </c>
      <c r="AP25" s="24">
        <f t="shared" si="32"/>
        <v>22</v>
      </c>
      <c r="AQ25" s="22">
        <f t="shared" si="33"/>
        <v>1783.7241736799999</v>
      </c>
      <c r="AR25" s="22">
        <f t="shared" si="34"/>
        <v>2373.2441603699999</v>
      </c>
      <c r="AS25" s="35">
        <v>7.5869500000000003E-3</v>
      </c>
      <c r="AT25" s="22">
        <f t="shared" si="19"/>
        <v>4156.9683340499996</v>
      </c>
      <c r="AU25" s="18">
        <f t="shared" si="39"/>
        <v>13</v>
      </c>
      <c r="AV25" s="19">
        <f t="shared" si="35"/>
        <v>41548</v>
      </c>
      <c r="AW25" s="19">
        <f t="shared" si="36"/>
        <v>41583</v>
      </c>
      <c r="AX25" s="38"/>
      <c r="AY25" s="31">
        <v>16</v>
      </c>
      <c r="AZ25" s="32">
        <v>41610</v>
      </c>
      <c r="BA25" s="33">
        <v>8.4180699999999997E-3</v>
      </c>
      <c r="BB25" s="26"/>
    </row>
    <row r="26" spans="1:138" x14ac:dyDescent="0.2">
      <c r="A26" s="178">
        <f t="shared" si="20"/>
        <v>41145</v>
      </c>
      <c r="B26" s="2">
        <f t="shared" si="0"/>
        <v>344329.8164689829</v>
      </c>
      <c r="C26" s="2">
        <f t="shared" si="21"/>
        <v>341854.87</v>
      </c>
      <c r="D26" s="2">
        <f>SUM(Y26:Y$36)</f>
        <v>2562.8551934500001</v>
      </c>
      <c r="E26" s="11">
        <f t="shared" si="1"/>
        <v>339292.01480655</v>
      </c>
      <c r="F26" s="84">
        <f t="shared" si="22"/>
        <v>3467.46</v>
      </c>
      <c r="G26" s="84">
        <f t="shared" si="22"/>
        <v>3512.04</v>
      </c>
      <c r="H26" s="200">
        <v>41000</v>
      </c>
      <c r="I26" s="200">
        <v>41122</v>
      </c>
      <c r="J26" s="27">
        <f t="shared" si="2"/>
        <v>1.2856673184405754E-2</v>
      </c>
      <c r="K26" s="12">
        <f t="shared" si="23"/>
        <v>41183</v>
      </c>
      <c r="L26" s="12">
        <f t="shared" si="3"/>
        <v>41183</v>
      </c>
      <c r="M26" s="1">
        <f t="shared" si="24"/>
        <v>37</v>
      </c>
      <c r="N26" s="1">
        <f t="shared" si="4"/>
        <v>12</v>
      </c>
      <c r="O26" s="2">
        <f t="shared" si="5"/>
        <v>1.00415174</v>
      </c>
      <c r="P26" s="11">
        <f t="shared" si="25"/>
        <v>1</v>
      </c>
      <c r="Q26" s="11">
        <v>1</v>
      </c>
      <c r="R26" s="2">
        <f t="shared" si="6"/>
        <v>1.00415174</v>
      </c>
      <c r="S26" s="2">
        <f t="shared" si="26"/>
        <v>1</v>
      </c>
      <c r="T26" s="2">
        <f t="shared" si="7"/>
        <v>341854.87</v>
      </c>
      <c r="U26" s="2">
        <f t="shared" si="8"/>
        <v>0</v>
      </c>
      <c r="V26" s="2">
        <f t="shared" si="9"/>
        <v>1408.6522295529321</v>
      </c>
      <c r="W26" s="2">
        <f t="shared" si="10"/>
        <v>343263.52222955291</v>
      </c>
      <c r="X26" s="29">
        <f t="shared" si="11"/>
        <v>0</v>
      </c>
      <c r="Y26" s="2">
        <v>0</v>
      </c>
      <c r="Z26" s="82">
        <f t="shared" si="12"/>
        <v>0</v>
      </c>
      <c r="AA26" s="2">
        <f t="shared" si="13"/>
        <v>0</v>
      </c>
      <c r="AB26" s="27">
        <f t="shared" si="27"/>
        <v>6.7299999999999999E-2</v>
      </c>
      <c r="AC26" s="29">
        <f t="shared" si="14"/>
        <v>12</v>
      </c>
      <c r="AD26" s="29">
        <v>252</v>
      </c>
      <c r="AE26" s="11">
        <f t="shared" si="15"/>
        <v>1.003106343</v>
      </c>
      <c r="AF26" s="2">
        <f t="shared" si="16"/>
        <v>1061.9184824399999</v>
      </c>
      <c r="AG26" s="2">
        <f t="shared" si="17"/>
        <v>1066.2942394300001</v>
      </c>
      <c r="AH26" s="3">
        <f t="shared" si="18"/>
        <v>0</v>
      </c>
      <c r="AI26" s="4" t="str">
        <f t="shared" si="28"/>
        <v>A+J=</v>
      </c>
      <c r="AJ26" s="12">
        <f t="shared" si="29"/>
        <v>41155</v>
      </c>
      <c r="AK26" s="12"/>
      <c r="AL26" s="4" t="str">
        <f t="shared" si="30"/>
        <v>terça-feira</v>
      </c>
      <c r="AM26" s="18">
        <f t="shared" si="37"/>
        <v>14</v>
      </c>
      <c r="AN26" s="19">
        <f t="shared" si="38"/>
        <v>41548</v>
      </c>
      <c r="AO26" s="20">
        <f t="shared" si="31"/>
        <v>307965.38534376997</v>
      </c>
      <c r="AP26" s="24">
        <f t="shared" si="32"/>
        <v>21</v>
      </c>
      <c r="AQ26" s="22">
        <f t="shared" si="33"/>
        <v>1689.5093406399999</v>
      </c>
      <c r="AR26" s="22">
        <f t="shared" si="34"/>
        <v>2467.4599491600002</v>
      </c>
      <c r="AS26" s="35">
        <v>7.9484499999999993E-3</v>
      </c>
      <c r="AT26" s="22">
        <f t="shared" si="19"/>
        <v>4156.9692898000003</v>
      </c>
      <c r="AU26" s="18">
        <f t="shared" si="39"/>
        <v>14</v>
      </c>
      <c r="AV26" s="19">
        <f t="shared" si="35"/>
        <v>41579</v>
      </c>
      <c r="AW26" s="19">
        <f t="shared" si="36"/>
        <v>41612</v>
      </c>
      <c r="AX26" s="1"/>
      <c r="AY26" s="31">
        <v>17</v>
      </c>
      <c r="AZ26" s="32">
        <v>41641</v>
      </c>
      <c r="BA26" s="33">
        <v>8.2737000000000002E-3</v>
      </c>
      <c r="BB26" s="26"/>
    </row>
    <row r="27" spans="1:138" x14ac:dyDescent="0.2">
      <c r="A27" s="178">
        <f t="shared" si="20"/>
        <v>41146</v>
      </c>
      <c r="B27" s="2">
        <f t="shared" si="0"/>
        <v>344536.87254685728</v>
      </c>
      <c r="C27" s="2">
        <f t="shared" si="21"/>
        <v>341854.87</v>
      </c>
      <c r="D27" s="2">
        <f>SUM(Y27:Y$36)</f>
        <v>2562.8551934500001</v>
      </c>
      <c r="E27" s="11">
        <f t="shared" si="1"/>
        <v>339292.01480655</v>
      </c>
      <c r="F27" s="84">
        <f t="shared" si="22"/>
        <v>3467.46</v>
      </c>
      <c r="G27" s="84">
        <f t="shared" si="22"/>
        <v>3512.04</v>
      </c>
      <c r="H27" s="200">
        <v>41000</v>
      </c>
      <c r="I27" s="200">
        <v>41122</v>
      </c>
      <c r="J27" s="27">
        <f t="shared" si="2"/>
        <v>1.2856673184405754E-2</v>
      </c>
      <c r="K27" s="12">
        <f t="shared" si="23"/>
        <v>41183</v>
      </c>
      <c r="L27" s="12">
        <f t="shared" si="3"/>
        <v>41183</v>
      </c>
      <c r="M27" s="1">
        <f t="shared" si="24"/>
        <v>37</v>
      </c>
      <c r="N27" s="1">
        <f t="shared" si="4"/>
        <v>13</v>
      </c>
      <c r="O27" s="2">
        <f t="shared" si="5"/>
        <v>1.0044985</v>
      </c>
      <c r="P27" s="11">
        <f t="shared" si="25"/>
        <v>1</v>
      </c>
      <c r="Q27" s="11">
        <v>1</v>
      </c>
      <c r="R27" s="2">
        <f t="shared" si="6"/>
        <v>1.0044985</v>
      </c>
      <c r="S27" s="2">
        <f t="shared" si="26"/>
        <v>1</v>
      </c>
      <c r="T27" s="2">
        <f t="shared" si="7"/>
        <v>341854.87</v>
      </c>
      <c r="U27" s="2">
        <f t="shared" si="8"/>
        <v>0</v>
      </c>
      <c r="V27" s="2">
        <f t="shared" si="9"/>
        <v>1526.3051286072518</v>
      </c>
      <c r="W27" s="2">
        <f t="shared" si="10"/>
        <v>343381.17512860725</v>
      </c>
      <c r="X27" s="29">
        <f t="shared" si="11"/>
        <v>0</v>
      </c>
      <c r="Y27" s="2">
        <v>0</v>
      </c>
      <c r="Z27" s="82">
        <f t="shared" si="12"/>
        <v>0</v>
      </c>
      <c r="AA27" s="2">
        <f t="shared" si="13"/>
        <v>0</v>
      </c>
      <c r="AB27" s="27">
        <f t="shared" si="27"/>
        <v>6.7299999999999999E-2</v>
      </c>
      <c r="AC27" s="29">
        <f t="shared" si="14"/>
        <v>13</v>
      </c>
      <c r="AD27" s="29">
        <v>252</v>
      </c>
      <c r="AE27" s="11">
        <f t="shared" si="15"/>
        <v>1.0033656399999999</v>
      </c>
      <c r="AF27" s="2">
        <f t="shared" si="16"/>
        <v>1150.5604246600001</v>
      </c>
      <c r="AG27" s="2">
        <f t="shared" si="17"/>
        <v>1155.6974182500001</v>
      </c>
      <c r="AH27" s="3">
        <f t="shared" si="18"/>
        <v>0</v>
      </c>
      <c r="AI27" s="4" t="str">
        <f t="shared" si="28"/>
        <v>A+J=</v>
      </c>
      <c r="AJ27" s="12">
        <f t="shared" si="29"/>
        <v>41155</v>
      </c>
      <c r="AK27" s="12"/>
      <c r="AL27" s="4" t="str">
        <f t="shared" si="30"/>
        <v>sexta-feira</v>
      </c>
      <c r="AM27" s="18">
        <f t="shared" si="37"/>
        <v>15</v>
      </c>
      <c r="AN27" s="19">
        <f t="shared" si="38"/>
        <v>41579</v>
      </c>
      <c r="AO27" s="20">
        <f t="shared" si="31"/>
        <v>305644.59823531995</v>
      </c>
      <c r="AP27" s="24">
        <f t="shared" si="32"/>
        <v>23</v>
      </c>
      <c r="AQ27" s="22">
        <f t="shared" si="33"/>
        <v>1836.18201703</v>
      </c>
      <c r="AR27" s="22">
        <f t="shared" si="34"/>
        <v>2320.7871084499998</v>
      </c>
      <c r="AS27" s="35">
        <v>7.5358700000000001E-3</v>
      </c>
      <c r="AT27" s="22">
        <f t="shared" si="19"/>
        <v>4156.96912548</v>
      </c>
      <c r="AU27" s="18">
        <f t="shared" si="39"/>
        <v>15</v>
      </c>
      <c r="AV27" s="19">
        <f t="shared" si="35"/>
        <v>41610</v>
      </c>
      <c r="AW27" s="19">
        <f t="shared" si="36"/>
        <v>41645</v>
      </c>
      <c r="AX27" s="1"/>
      <c r="AY27" s="31">
        <v>18</v>
      </c>
      <c r="AZ27" s="32">
        <v>41673</v>
      </c>
      <c r="BA27" s="33">
        <v>8.1282300000000002E-3</v>
      </c>
      <c r="BB27" s="26"/>
    </row>
    <row r="28" spans="1:138" x14ac:dyDescent="0.2">
      <c r="A28" s="178">
        <f t="shared" si="20"/>
        <v>41147</v>
      </c>
      <c r="B28" s="2">
        <f t="shared" si="0"/>
        <v>344536.87254685728</v>
      </c>
      <c r="C28" s="2">
        <f t="shared" si="21"/>
        <v>341854.87</v>
      </c>
      <c r="D28" s="2">
        <f>SUM(Y28:Y$36)</f>
        <v>2562.8551934500001</v>
      </c>
      <c r="E28" s="11">
        <f t="shared" si="1"/>
        <v>339292.01480655</v>
      </c>
      <c r="F28" s="84">
        <f t="shared" si="22"/>
        <v>3467.46</v>
      </c>
      <c r="G28" s="84">
        <f t="shared" si="22"/>
        <v>3512.04</v>
      </c>
      <c r="H28" s="200">
        <v>41000</v>
      </c>
      <c r="I28" s="200">
        <v>41122</v>
      </c>
      <c r="J28" s="27">
        <f t="shared" si="2"/>
        <v>1.2856673184405754E-2</v>
      </c>
      <c r="K28" s="12">
        <f t="shared" si="23"/>
        <v>41183</v>
      </c>
      <c r="L28" s="12">
        <f t="shared" si="3"/>
        <v>41183</v>
      </c>
      <c r="M28" s="1">
        <f t="shared" si="24"/>
        <v>37</v>
      </c>
      <c r="N28" s="1">
        <f t="shared" si="4"/>
        <v>13</v>
      </c>
      <c r="O28" s="2">
        <f t="shared" si="5"/>
        <v>1.0044985</v>
      </c>
      <c r="P28" s="11">
        <f t="shared" si="25"/>
        <v>1</v>
      </c>
      <c r="Q28" s="11">
        <v>1</v>
      </c>
      <c r="R28" s="2">
        <f t="shared" si="6"/>
        <v>1.0044985</v>
      </c>
      <c r="S28" s="2">
        <f t="shared" si="26"/>
        <v>1</v>
      </c>
      <c r="T28" s="2">
        <f t="shared" si="7"/>
        <v>341854.87</v>
      </c>
      <c r="U28" s="2">
        <f t="shared" si="8"/>
        <v>0</v>
      </c>
      <c r="V28" s="2">
        <f t="shared" si="9"/>
        <v>1526.3051286072518</v>
      </c>
      <c r="W28" s="2">
        <f t="shared" si="10"/>
        <v>343381.17512860725</v>
      </c>
      <c r="X28" s="29">
        <f t="shared" si="11"/>
        <v>0</v>
      </c>
      <c r="Y28" s="2">
        <v>0</v>
      </c>
      <c r="Z28" s="82">
        <f t="shared" si="12"/>
        <v>0</v>
      </c>
      <c r="AA28" s="2">
        <f t="shared" si="13"/>
        <v>0</v>
      </c>
      <c r="AB28" s="27">
        <f t="shared" si="27"/>
        <v>6.7299999999999999E-2</v>
      </c>
      <c r="AC28" s="29">
        <f t="shared" si="14"/>
        <v>13</v>
      </c>
      <c r="AD28" s="29">
        <v>252</v>
      </c>
      <c r="AE28" s="11">
        <f t="shared" si="15"/>
        <v>1.0033656399999999</v>
      </c>
      <c r="AF28" s="2">
        <f t="shared" si="16"/>
        <v>1150.5604246600001</v>
      </c>
      <c r="AG28" s="2">
        <f t="shared" si="17"/>
        <v>1155.6974182500001</v>
      </c>
      <c r="AH28" s="3">
        <f t="shared" si="18"/>
        <v>0</v>
      </c>
      <c r="AI28" s="4" t="str">
        <f t="shared" si="28"/>
        <v>A+J=</v>
      </c>
      <c r="AJ28" s="12">
        <f t="shared" si="29"/>
        <v>41155</v>
      </c>
      <c r="AK28" s="12"/>
      <c r="AL28" s="4" t="str">
        <f t="shared" si="30"/>
        <v>segunda-feira</v>
      </c>
      <c r="AM28" s="18">
        <f t="shared" si="37"/>
        <v>16</v>
      </c>
      <c r="AN28" s="19">
        <f t="shared" si="38"/>
        <v>41610</v>
      </c>
      <c r="AO28" s="20">
        <f t="shared" si="31"/>
        <v>303071.66061225993</v>
      </c>
      <c r="AP28" s="24">
        <f t="shared" si="32"/>
        <v>20</v>
      </c>
      <c r="AQ28" s="22">
        <f t="shared" si="33"/>
        <v>1584.0327778799999</v>
      </c>
      <c r="AR28" s="22">
        <f t="shared" si="34"/>
        <v>2572.9376230600001</v>
      </c>
      <c r="AS28" s="35">
        <v>8.4180699999999997E-3</v>
      </c>
      <c r="AT28" s="22">
        <f t="shared" si="19"/>
        <v>4156.9704009400002</v>
      </c>
      <c r="AU28" s="18">
        <f t="shared" si="39"/>
        <v>16</v>
      </c>
      <c r="AV28" s="19">
        <f t="shared" si="35"/>
        <v>41641</v>
      </c>
      <c r="AW28" s="19">
        <f t="shared" si="36"/>
        <v>41675</v>
      </c>
      <c r="AX28" s="1"/>
      <c r="AY28" s="31">
        <v>19</v>
      </c>
      <c r="AZ28" s="32">
        <v>41703</v>
      </c>
      <c r="BA28" s="33">
        <v>8.7612999999999996E-3</v>
      </c>
      <c r="BB28" s="26"/>
    </row>
    <row r="29" spans="1:138" x14ac:dyDescent="0.2">
      <c r="A29" s="178">
        <f t="shared" si="20"/>
        <v>41148</v>
      </c>
      <c r="B29" s="2">
        <f t="shared" si="0"/>
        <v>344536.87254685728</v>
      </c>
      <c r="C29" s="2">
        <f t="shared" si="21"/>
        <v>341854.87</v>
      </c>
      <c r="D29" s="2">
        <f>SUM(Y29:Y$36)</f>
        <v>2562.8551934500001</v>
      </c>
      <c r="E29" s="11">
        <f t="shared" si="1"/>
        <v>339292.01480655</v>
      </c>
      <c r="F29" s="84">
        <f t="shared" si="22"/>
        <v>3467.46</v>
      </c>
      <c r="G29" s="84">
        <f t="shared" si="22"/>
        <v>3512.04</v>
      </c>
      <c r="H29" s="200">
        <v>41000</v>
      </c>
      <c r="I29" s="200">
        <v>41122</v>
      </c>
      <c r="J29" s="27">
        <f t="shared" si="2"/>
        <v>1.2856673184405754E-2</v>
      </c>
      <c r="K29" s="12">
        <f t="shared" si="23"/>
        <v>41183</v>
      </c>
      <c r="L29" s="12">
        <f t="shared" si="3"/>
        <v>41183</v>
      </c>
      <c r="M29" s="1">
        <f t="shared" si="24"/>
        <v>37</v>
      </c>
      <c r="N29" s="1">
        <f t="shared" si="4"/>
        <v>13</v>
      </c>
      <c r="O29" s="2">
        <f t="shared" si="5"/>
        <v>1.0044985</v>
      </c>
      <c r="P29" s="11">
        <f t="shared" si="25"/>
        <v>1</v>
      </c>
      <c r="Q29" s="11">
        <v>1</v>
      </c>
      <c r="R29" s="2">
        <f t="shared" si="6"/>
        <v>1.0044985</v>
      </c>
      <c r="S29" s="2">
        <f t="shared" si="26"/>
        <v>1</v>
      </c>
      <c r="T29" s="2">
        <f t="shared" si="7"/>
        <v>341854.87</v>
      </c>
      <c r="U29" s="2">
        <f t="shared" si="8"/>
        <v>0</v>
      </c>
      <c r="V29" s="2">
        <f t="shared" si="9"/>
        <v>1526.3051286072518</v>
      </c>
      <c r="W29" s="2">
        <f t="shared" si="10"/>
        <v>343381.17512860725</v>
      </c>
      <c r="X29" s="29">
        <f t="shared" si="11"/>
        <v>0</v>
      </c>
      <c r="Y29" s="2">
        <v>0</v>
      </c>
      <c r="Z29" s="82">
        <f t="shared" si="12"/>
        <v>0</v>
      </c>
      <c r="AA29" s="2">
        <f t="shared" si="13"/>
        <v>0</v>
      </c>
      <c r="AB29" s="27">
        <f t="shared" si="27"/>
        <v>6.7299999999999999E-2</v>
      </c>
      <c r="AC29" s="29">
        <f t="shared" si="14"/>
        <v>13</v>
      </c>
      <c r="AD29" s="29">
        <v>252</v>
      </c>
      <c r="AE29" s="11">
        <f t="shared" si="15"/>
        <v>1.0033656399999999</v>
      </c>
      <c r="AF29" s="2">
        <f t="shared" si="16"/>
        <v>1150.5604246600001</v>
      </c>
      <c r="AG29" s="2">
        <f t="shared" si="17"/>
        <v>1155.6974182500001</v>
      </c>
      <c r="AH29" s="3">
        <f t="shared" si="18"/>
        <v>0</v>
      </c>
      <c r="AI29" s="4" t="str">
        <f t="shared" si="28"/>
        <v>A+J=</v>
      </c>
      <c r="AJ29" s="12">
        <f t="shared" si="29"/>
        <v>41155</v>
      </c>
      <c r="AK29" s="12"/>
      <c r="AL29" s="4" t="str">
        <f t="shared" si="30"/>
        <v>quinta-feira</v>
      </c>
      <c r="AM29" s="18">
        <f t="shared" si="37"/>
        <v>17</v>
      </c>
      <c r="AN29" s="19">
        <f t="shared" si="38"/>
        <v>41641</v>
      </c>
      <c r="AO29" s="20">
        <f t="shared" si="31"/>
        <v>300564.13661385991</v>
      </c>
      <c r="AP29" s="24">
        <f t="shared" si="32"/>
        <v>21</v>
      </c>
      <c r="AQ29" s="22">
        <f t="shared" si="33"/>
        <v>1649.4466009299999</v>
      </c>
      <c r="AR29" s="22">
        <f t="shared" si="34"/>
        <v>2507.5239984</v>
      </c>
      <c r="AS29" s="35">
        <v>8.2737000000000002E-3</v>
      </c>
      <c r="AT29" s="22">
        <f t="shared" si="19"/>
        <v>4156.9705993299995</v>
      </c>
      <c r="AU29" s="18">
        <f t="shared" si="39"/>
        <v>17</v>
      </c>
      <c r="AV29" s="19">
        <f t="shared" si="35"/>
        <v>41673</v>
      </c>
      <c r="AW29" s="19">
        <f t="shared" si="36"/>
        <v>41705</v>
      </c>
      <c r="AX29" s="1"/>
      <c r="AY29" s="31">
        <v>20</v>
      </c>
      <c r="AZ29" s="32">
        <v>41730</v>
      </c>
      <c r="BA29" s="33">
        <v>9.1443099999999992E-3</v>
      </c>
      <c r="BB29" s="26"/>
    </row>
    <row r="30" spans="1:138" x14ac:dyDescent="0.2">
      <c r="A30" s="178">
        <f t="shared" si="20"/>
        <v>41149</v>
      </c>
      <c r="B30" s="2">
        <f t="shared" si="0"/>
        <v>344744.05351588334</v>
      </c>
      <c r="C30" s="2">
        <f t="shared" si="21"/>
        <v>341854.87</v>
      </c>
      <c r="D30" s="2">
        <f>SUM(Y30:Y$36)</f>
        <v>2562.8551934500001</v>
      </c>
      <c r="E30" s="11">
        <f t="shared" si="1"/>
        <v>339292.01480655</v>
      </c>
      <c r="F30" s="84">
        <f t="shared" si="22"/>
        <v>3467.46</v>
      </c>
      <c r="G30" s="84">
        <f t="shared" si="22"/>
        <v>3512.04</v>
      </c>
      <c r="H30" s="200">
        <v>41000</v>
      </c>
      <c r="I30" s="200">
        <v>41122</v>
      </c>
      <c r="J30" s="27">
        <f t="shared" si="2"/>
        <v>1.2856673184405754E-2</v>
      </c>
      <c r="K30" s="12">
        <f t="shared" si="23"/>
        <v>41183</v>
      </c>
      <c r="L30" s="12">
        <f t="shared" si="3"/>
        <v>41183</v>
      </c>
      <c r="M30" s="1">
        <f t="shared" si="24"/>
        <v>37</v>
      </c>
      <c r="N30" s="1">
        <f t="shared" si="4"/>
        <v>14</v>
      </c>
      <c r="O30" s="2">
        <f t="shared" si="5"/>
        <v>1.0048453799999999</v>
      </c>
      <c r="P30" s="11">
        <f t="shared" si="25"/>
        <v>1</v>
      </c>
      <c r="Q30" s="11">
        <v>1</v>
      </c>
      <c r="R30" s="2">
        <f t="shared" si="6"/>
        <v>1.0048453799999999</v>
      </c>
      <c r="S30" s="2">
        <f t="shared" ref="S30:S93" si="40">IF(AND(X30&gt;0,MONTH(A30)=10),R30,S29)</f>
        <v>1</v>
      </c>
      <c r="T30" s="2">
        <f t="shared" si="7"/>
        <v>341854.87</v>
      </c>
      <c r="U30" s="2">
        <f t="shared" si="8"/>
        <v>0</v>
      </c>
      <c r="V30" s="2">
        <f t="shared" si="9"/>
        <v>1643.998742703327</v>
      </c>
      <c r="W30" s="2">
        <f t="shared" si="10"/>
        <v>343498.86874270334</v>
      </c>
      <c r="X30" s="29">
        <f t="shared" si="11"/>
        <v>0</v>
      </c>
      <c r="Y30" s="2">
        <f t="shared" ref="Y30:Y93" si="41">IF(X30&gt;0,VLOOKUP(A30,AN$12:AR$131,5),0)</f>
        <v>0</v>
      </c>
      <c r="Z30" s="82">
        <f t="shared" si="12"/>
        <v>0</v>
      </c>
      <c r="AA30" s="2">
        <f t="shared" si="13"/>
        <v>0</v>
      </c>
      <c r="AB30" s="27">
        <f t="shared" si="27"/>
        <v>6.7299999999999999E-2</v>
      </c>
      <c r="AC30" s="29">
        <f t="shared" si="14"/>
        <v>14</v>
      </c>
      <c r="AD30" s="29">
        <v>252</v>
      </c>
      <c r="AE30" s="11">
        <f t="shared" si="15"/>
        <v>1.0036250040000001</v>
      </c>
      <c r="AF30" s="2">
        <f t="shared" si="16"/>
        <v>1239.2252711599999</v>
      </c>
      <c r="AG30" s="2">
        <f t="shared" si="17"/>
        <v>1245.1847731800001</v>
      </c>
      <c r="AH30" s="3">
        <f t="shared" si="18"/>
        <v>0</v>
      </c>
      <c r="AI30" s="4" t="str">
        <f t="shared" si="28"/>
        <v>A+J=</v>
      </c>
      <c r="AJ30" s="12">
        <f t="shared" si="29"/>
        <v>41155</v>
      </c>
      <c r="AK30" s="16"/>
      <c r="AL30" s="4" t="str">
        <f t="shared" si="30"/>
        <v>segunda-feira</v>
      </c>
      <c r="AM30" s="18">
        <f t="shared" si="37"/>
        <v>18</v>
      </c>
      <c r="AN30" s="19">
        <f t="shared" si="38"/>
        <v>41673</v>
      </c>
      <c r="AO30" s="20">
        <f t="shared" si="31"/>
        <v>298121.08218171989</v>
      </c>
      <c r="AP30" s="24">
        <f t="shared" si="32"/>
        <v>22</v>
      </c>
      <c r="AQ30" s="22">
        <f t="shared" si="33"/>
        <v>1713.91649426</v>
      </c>
      <c r="AR30" s="22">
        <f t="shared" si="34"/>
        <v>2443.0544321399998</v>
      </c>
      <c r="AS30" s="35">
        <v>8.1282300000000002E-3</v>
      </c>
      <c r="AT30" s="22">
        <f t="shared" si="19"/>
        <v>4156.9709263999994</v>
      </c>
      <c r="AU30" s="18">
        <f t="shared" si="39"/>
        <v>18</v>
      </c>
      <c r="AV30" s="19">
        <f t="shared" si="35"/>
        <v>41703</v>
      </c>
      <c r="AW30" s="19">
        <f t="shared" si="36"/>
        <v>41732</v>
      </c>
      <c r="AX30" s="38"/>
      <c r="AY30" s="31">
        <v>21</v>
      </c>
      <c r="AZ30" s="32">
        <v>41761</v>
      </c>
      <c r="BA30" s="33">
        <v>9.0143700000000007E-3</v>
      </c>
      <c r="BB30" s="26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</row>
    <row r="31" spans="1:138" x14ac:dyDescent="0.2">
      <c r="A31" s="178">
        <f t="shared" si="20"/>
        <v>41150</v>
      </c>
      <c r="B31" s="2">
        <f t="shared" si="0"/>
        <v>344951.35602529108</v>
      </c>
      <c r="C31" s="2">
        <f t="shared" si="21"/>
        <v>341854.87</v>
      </c>
      <c r="D31" s="2">
        <f>SUM(Y31:Y$36)</f>
        <v>2562.8551934500001</v>
      </c>
      <c r="E31" s="11">
        <f t="shared" si="1"/>
        <v>339292.01480655</v>
      </c>
      <c r="F31" s="84">
        <f t="shared" si="22"/>
        <v>3467.46</v>
      </c>
      <c r="G31" s="84">
        <f t="shared" si="22"/>
        <v>3512.04</v>
      </c>
      <c r="H31" s="200">
        <v>41000</v>
      </c>
      <c r="I31" s="200">
        <v>41122</v>
      </c>
      <c r="J31" s="27">
        <f t="shared" si="2"/>
        <v>1.2856673184405754E-2</v>
      </c>
      <c r="K31" s="12">
        <f t="shared" si="23"/>
        <v>41183</v>
      </c>
      <c r="L31" s="12">
        <f t="shared" si="3"/>
        <v>41183</v>
      </c>
      <c r="M31" s="1">
        <f t="shared" si="24"/>
        <v>37</v>
      </c>
      <c r="N31" s="1">
        <f t="shared" si="4"/>
        <v>15</v>
      </c>
      <c r="O31" s="2">
        <f t="shared" si="5"/>
        <v>1.0051923700000001</v>
      </c>
      <c r="P31" s="11">
        <f t="shared" si="25"/>
        <v>1</v>
      </c>
      <c r="Q31" s="11">
        <f t="shared" ref="Q31:Q94" si="42">IF(L31&gt;L30,Q30*P31,Q30)</f>
        <v>1</v>
      </c>
      <c r="R31" s="2">
        <f t="shared" si="6"/>
        <v>1.0051923700000001</v>
      </c>
      <c r="S31" s="2">
        <f t="shared" si="40"/>
        <v>1</v>
      </c>
      <c r="T31" s="2">
        <f t="shared" si="7"/>
        <v>341854.87</v>
      </c>
      <c r="U31" s="2">
        <f t="shared" si="8"/>
        <v>0</v>
      </c>
      <c r="V31" s="2">
        <f t="shared" si="9"/>
        <v>1761.7296789211055</v>
      </c>
      <c r="W31" s="2">
        <f t="shared" si="10"/>
        <v>343616.59967892111</v>
      </c>
      <c r="X31" s="29">
        <f t="shared" si="11"/>
        <v>0</v>
      </c>
      <c r="Y31" s="2">
        <f t="shared" si="41"/>
        <v>0</v>
      </c>
      <c r="Z31" s="82">
        <f t="shared" si="12"/>
        <v>0</v>
      </c>
      <c r="AA31" s="2">
        <f t="shared" si="13"/>
        <v>0</v>
      </c>
      <c r="AB31" s="27">
        <f t="shared" si="27"/>
        <v>6.7299999999999999E-2</v>
      </c>
      <c r="AC31" s="29">
        <f t="shared" si="14"/>
        <v>15</v>
      </c>
      <c r="AD31" s="29">
        <v>252</v>
      </c>
      <c r="AE31" s="11">
        <f t="shared" ref="AE31:AE94" si="43">ROUND((1+AB31)^TRUNC((AC31/AD31),9),9)</f>
        <v>1.003884435</v>
      </c>
      <c r="AF31" s="2">
        <f t="shared" si="16"/>
        <v>1327.9130219399999</v>
      </c>
      <c r="AG31" s="2">
        <f t="shared" si="17"/>
        <v>1334.7563463700001</v>
      </c>
      <c r="AH31" s="3">
        <f t="shared" si="18"/>
        <v>0</v>
      </c>
      <c r="AI31" s="4" t="str">
        <f t="shared" si="28"/>
        <v>A+J=</v>
      </c>
      <c r="AJ31" s="12">
        <f t="shared" si="29"/>
        <v>41155</v>
      </c>
      <c r="AK31" s="12"/>
      <c r="AL31" s="4" t="str">
        <f t="shared" si="30"/>
        <v>quarta-feira</v>
      </c>
      <c r="AM31" s="18">
        <f t="shared" si="37"/>
        <v>19</v>
      </c>
      <c r="AN31" s="19">
        <f t="shared" si="38"/>
        <v>41703</v>
      </c>
      <c r="AO31" s="20">
        <f t="shared" si="31"/>
        <v>295509.15394440986</v>
      </c>
      <c r="AP31" s="24">
        <f t="shared" si="32"/>
        <v>20</v>
      </c>
      <c r="AQ31" s="22">
        <f t="shared" si="33"/>
        <v>1545.04142615</v>
      </c>
      <c r="AR31" s="22">
        <f t="shared" si="34"/>
        <v>2611.92823731</v>
      </c>
      <c r="AS31" s="35">
        <v>8.7612999999999996E-3</v>
      </c>
      <c r="AT31" s="22">
        <f t="shared" si="19"/>
        <v>4156.9696634600004</v>
      </c>
      <c r="AU31" s="18">
        <f t="shared" si="39"/>
        <v>19</v>
      </c>
      <c r="AV31" s="19">
        <f t="shared" si="35"/>
        <v>41730</v>
      </c>
      <c r="AW31" s="19">
        <f t="shared" si="36"/>
        <v>41765</v>
      </c>
      <c r="AX31" s="1"/>
      <c r="AY31" s="31">
        <v>22</v>
      </c>
      <c r="AZ31" s="32">
        <v>41792</v>
      </c>
      <c r="BA31" s="33">
        <v>8.8836799999999997E-3</v>
      </c>
      <c r="BB31" s="26"/>
    </row>
    <row r="32" spans="1:138" x14ac:dyDescent="0.2">
      <c r="A32" s="178">
        <f t="shared" si="20"/>
        <v>41151</v>
      </c>
      <c r="B32" s="2">
        <f t="shared" si="0"/>
        <v>345158.78728548076</v>
      </c>
      <c r="C32" s="2">
        <f t="shared" si="21"/>
        <v>341854.87</v>
      </c>
      <c r="D32" s="2">
        <f>SUM(Y32:Y$36)</f>
        <v>2562.8551934500001</v>
      </c>
      <c r="E32" s="11">
        <f t="shared" si="1"/>
        <v>339292.01480655</v>
      </c>
      <c r="F32" s="84">
        <f t="shared" si="22"/>
        <v>3467.46</v>
      </c>
      <c r="G32" s="84">
        <f t="shared" si="22"/>
        <v>3512.04</v>
      </c>
      <c r="H32" s="200">
        <v>41000</v>
      </c>
      <c r="I32" s="200">
        <v>41122</v>
      </c>
      <c r="J32" s="27">
        <f t="shared" si="2"/>
        <v>1.2856673184405754E-2</v>
      </c>
      <c r="K32" s="12">
        <f t="shared" si="23"/>
        <v>41183</v>
      </c>
      <c r="L32" s="12">
        <f t="shared" si="3"/>
        <v>41183</v>
      </c>
      <c r="M32" s="1">
        <f t="shared" si="24"/>
        <v>37</v>
      </c>
      <c r="N32" s="1">
        <f t="shared" si="4"/>
        <v>16</v>
      </c>
      <c r="O32" s="2">
        <f t="shared" si="5"/>
        <v>1.0055394900000001</v>
      </c>
      <c r="P32" s="11">
        <f t="shared" si="25"/>
        <v>1</v>
      </c>
      <c r="Q32" s="11">
        <f t="shared" si="42"/>
        <v>1</v>
      </c>
      <c r="R32" s="2">
        <f t="shared" si="6"/>
        <v>1.0055394900000001</v>
      </c>
      <c r="S32" s="2">
        <f t="shared" si="40"/>
        <v>1</v>
      </c>
      <c r="T32" s="2">
        <f t="shared" si="7"/>
        <v>341854.87</v>
      </c>
      <c r="U32" s="2">
        <f t="shared" si="8"/>
        <v>0</v>
      </c>
      <c r="V32" s="2">
        <f t="shared" si="9"/>
        <v>1879.5047231007666</v>
      </c>
      <c r="W32" s="2">
        <f t="shared" si="10"/>
        <v>343734.37472310074</v>
      </c>
      <c r="X32" s="29">
        <f t="shared" si="11"/>
        <v>0</v>
      </c>
      <c r="Y32" s="2">
        <f t="shared" si="41"/>
        <v>0</v>
      </c>
      <c r="Z32" s="82">
        <f t="shared" si="12"/>
        <v>0</v>
      </c>
      <c r="AA32" s="2">
        <f t="shared" si="13"/>
        <v>0</v>
      </c>
      <c r="AB32" s="27">
        <f t="shared" si="27"/>
        <v>6.7299999999999999E-2</v>
      </c>
      <c r="AC32" s="29">
        <f t="shared" si="14"/>
        <v>16</v>
      </c>
      <c r="AD32" s="29">
        <v>252</v>
      </c>
      <c r="AE32" s="11">
        <f t="shared" si="43"/>
        <v>1.004143934</v>
      </c>
      <c r="AF32" s="2">
        <f t="shared" si="16"/>
        <v>1416.6240188500001</v>
      </c>
      <c r="AG32" s="2">
        <f t="shared" si="17"/>
        <v>1424.4125623800001</v>
      </c>
      <c r="AH32" s="3">
        <f t="shared" si="18"/>
        <v>0</v>
      </c>
      <c r="AI32" s="4" t="str">
        <f t="shared" si="28"/>
        <v>A+J=</v>
      </c>
      <c r="AJ32" s="12">
        <f t="shared" si="29"/>
        <v>41155</v>
      </c>
      <c r="AK32" s="12"/>
      <c r="AL32" s="4" t="str">
        <f t="shared" si="30"/>
        <v>terça-feira</v>
      </c>
      <c r="AM32" s="18">
        <f t="shared" si="37"/>
        <v>20</v>
      </c>
      <c r="AN32" s="19">
        <f t="shared" si="38"/>
        <v>41730</v>
      </c>
      <c r="AO32" s="20">
        <f t="shared" si="31"/>
        <v>292806.92663290986</v>
      </c>
      <c r="AP32" s="24">
        <f t="shared" si="32"/>
        <v>19</v>
      </c>
      <c r="AQ32" s="22">
        <f t="shared" si="33"/>
        <v>1454.7416238200001</v>
      </c>
      <c r="AR32" s="22">
        <f t="shared" si="34"/>
        <v>2702.2273114999998</v>
      </c>
      <c r="AS32" s="35">
        <v>9.1443099999999992E-3</v>
      </c>
      <c r="AT32" s="22">
        <f t="shared" si="19"/>
        <v>4156.9689353200001</v>
      </c>
      <c r="AU32" s="18">
        <f t="shared" si="39"/>
        <v>20</v>
      </c>
      <c r="AV32" s="19">
        <f t="shared" si="35"/>
        <v>41761</v>
      </c>
      <c r="AW32" s="19">
        <f t="shared" si="36"/>
        <v>41794</v>
      </c>
      <c r="AX32" s="1"/>
      <c r="AY32" s="31">
        <v>23</v>
      </c>
      <c r="AZ32" s="32">
        <v>41821</v>
      </c>
      <c r="BA32" s="33">
        <v>9.2719199999999995E-3</v>
      </c>
      <c r="BB32" s="26"/>
    </row>
    <row r="33" spans="1:154" x14ac:dyDescent="0.2">
      <c r="A33" s="178">
        <f t="shared" si="20"/>
        <v>41152</v>
      </c>
      <c r="B33" s="2">
        <f t="shared" si="0"/>
        <v>345366.33985139197</v>
      </c>
      <c r="C33" s="2">
        <f t="shared" si="21"/>
        <v>341854.87</v>
      </c>
      <c r="D33" s="2">
        <f>SUM(Y33:Y$36)</f>
        <v>2562.8551934500001</v>
      </c>
      <c r="E33" s="11">
        <f t="shared" si="1"/>
        <v>339292.01480655</v>
      </c>
      <c r="F33" s="84">
        <f t="shared" si="22"/>
        <v>3467.46</v>
      </c>
      <c r="G33" s="84">
        <f t="shared" si="22"/>
        <v>3512.04</v>
      </c>
      <c r="H33" s="200">
        <v>41000</v>
      </c>
      <c r="I33" s="200">
        <v>41122</v>
      </c>
      <c r="J33" s="27">
        <f t="shared" si="2"/>
        <v>1.2856673184405754E-2</v>
      </c>
      <c r="K33" s="12">
        <f t="shared" si="23"/>
        <v>41183</v>
      </c>
      <c r="L33" s="12">
        <f t="shared" si="3"/>
        <v>41183</v>
      </c>
      <c r="M33" s="1">
        <f t="shared" si="24"/>
        <v>37</v>
      </c>
      <c r="N33" s="1">
        <f t="shared" si="4"/>
        <v>17</v>
      </c>
      <c r="O33" s="2">
        <f t="shared" si="5"/>
        <v>1.0058867199999999</v>
      </c>
      <c r="P33" s="11">
        <f t="shared" si="25"/>
        <v>1</v>
      </c>
      <c r="Q33" s="11">
        <f t="shared" si="42"/>
        <v>1</v>
      </c>
      <c r="R33" s="2">
        <f t="shared" si="6"/>
        <v>1.0058867199999999</v>
      </c>
      <c r="S33" s="2">
        <f t="shared" si="40"/>
        <v>1</v>
      </c>
      <c r="T33" s="2">
        <f t="shared" si="7"/>
        <v>341854.87</v>
      </c>
      <c r="U33" s="2">
        <f t="shared" si="8"/>
        <v>0</v>
      </c>
      <c r="V33" s="2">
        <f t="shared" si="9"/>
        <v>1997.3170894019804</v>
      </c>
      <c r="W33" s="2">
        <f t="shared" si="10"/>
        <v>343852.187089402</v>
      </c>
      <c r="X33" s="29">
        <f t="shared" si="11"/>
        <v>0</v>
      </c>
      <c r="Y33" s="2">
        <f t="shared" si="41"/>
        <v>0</v>
      </c>
      <c r="Z33" s="82">
        <f t="shared" si="12"/>
        <v>0</v>
      </c>
      <c r="AA33" s="2">
        <f t="shared" si="13"/>
        <v>0</v>
      </c>
      <c r="AB33" s="27">
        <f t="shared" si="27"/>
        <v>6.7299999999999999E-2</v>
      </c>
      <c r="AC33" s="29">
        <f t="shared" si="14"/>
        <v>17</v>
      </c>
      <c r="AD33" s="29">
        <v>252</v>
      </c>
      <c r="AE33" s="11">
        <f t="shared" si="43"/>
        <v>1.0044034989999999</v>
      </c>
      <c r="AF33" s="2">
        <f t="shared" si="16"/>
        <v>1505.3575781899999</v>
      </c>
      <c r="AG33" s="2">
        <f t="shared" si="17"/>
        <v>1514.15276199</v>
      </c>
      <c r="AH33" s="3">
        <f t="shared" si="18"/>
        <v>0</v>
      </c>
      <c r="AI33" s="4" t="str">
        <f t="shared" si="28"/>
        <v>A+J=</v>
      </c>
      <c r="AJ33" s="12">
        <f t="shared" si="29"/>
        <v>41155</v>
      </c>
      <c r="AK33" s="12"/>
      <c r="AL33" s="4" t="str">
        <f t="shared" si="30"/>
        <v>sexta-feira</v>
      </c>
      <c r="AM33" s="18">
        <f t="shared" si="37"/>
        <v>21</v>
      </c>
      <c r="AN33" s="19">
        <f t="shared" si="38"/>
        <v>41761</v>
      </c>
      <c r="AO33" s="20">
        <f t="shared" si="31"/>
        <v>290167.45665767987</v>
      </c>
      <c r="AP33" s="24">
        <f t="shared" si="32"/>
        <v>20</v>
      </c>
      <c r="AQ33" s="22">
        <f t="shared" si="33"/>
        <v>1517.50029954</v>
      </c>
      <c r="AR33" s="22">
        <f t="shared" si="34"/>
        <v>2639.4699752299998</v>
      </c>
      <c r="AS33" s="35">
        <v>9.0143700000000007E-3</v>
      </c>
      <c r="AT33" s="22">
        <f t="shared" si="19"/>
        <v>4156.9702747699994</v>
      </c>
      <c r="AU33" s="18">
        <f t="shared" si="39"/>
        <v>21</v>
      </c>
      <c r="AV33" s="19">
        <f t="shared" si="35"/>
        <v>41792</v>
      </c>
      <c r="AW33" s="19">
        <f t="shared" si="36"/>
        <v>41823</v>
      </c>
      <c r="AX33" s="1"/>
      <c r="AY33" s="31">
        <v>24</v>
      </c>
      <c r="AZ33" s="32">
        <v>41852</v>
      </c>
      <c r="BA33" s="33">
        <v>8.6274899999999998E-3</v>
      </c>
      <c r="BB33" s="26"/>
    </row>
    <row r="34" spans="1:154" x14ac:dyDescent="0.2">
      <c r="A34" s="178">
        <f t="shared" si="20"/>
        <v>41153</v>
      </c>
      <c r="B34" s="2">
        <f t="shared" si="0"/>
        <v>345574.02093687525</v>
      </c>
      <c r="C34" s="2">
        <f t="shared" si="21"/>
        <v>341854.87</v>
      </c>
      <c r="D34" s="2">
        <f>SUM(Y34:Y$36)</f>
        <v>2562.8551934500001</v>
      </c>
      <c r="E34" s="11">
        <f t="shared" si="1"/>
        <v>339292.01480655</v>
      </c>
      <c r="F34" s="84">
        <f t="shared" si="22"/>
        <v>3467.46</v>
      </c>
      <c r="G34" s="84">
        <f t="shared" si="22"/>
        <v>3512.04</v>
      </c>
      <c r="H34" s="200">
        <v>41000</v>
      </c>
      <c r="I34" s="200">
        <v>41122</v>
      </c>
      <c r="J34" s="27">
        <f t="shared" si="2"/>
        <v>1.2856673184405754E-2</v>
      </c>
      <c r="K34" s="12">
        <f t="shared" si="23"/>
        <v>41183</v>
      </c>
      <c r="L34" s="12">
        <f t="shared" si="3"/>
        <v>41183</v>
      </c>
      <c r="M34" s="1">
        <f t="shared" si="24"/>
        <v>37</v>
      </c>
      <c r="N34" s="1">
        <f t="shared" si="4"/>
        <v>18</v>
      </c>
      <c r="O34" s="2">
        <f t="shared" si="5"/>
        <v>1.00623408</v>
      </c>
      <c r="P34" s="11">
        <f t="shared" si="25"/>
        <v>1</v>
      </c>
      <c r="Q34" s="11">
        <f t="shared" si="42"/>
        <v>1</v>
      </c>
      <c r="R34" s="2">
        <f t="shared" si="6"/>
        <v>1.00623408</v>
      </c>
      <c r="S34" s="2">
        <f t="shared" si="40"/>
        <v>1</v>
      </c>
      <c r="T34" s="2">
        <f t="shared" si="7"/>
        <v>341854.87</v>
      </c>
      <c r="U34" s="2">
        <f t="shared" si="8"/>
        <v>0</v>
      </c>
      <c r="V34" s="2">
        <f t="shared" si="9"/>
        <v>2115.1735636652274</v>
      </c>
      <c r="W34" s="2">
        <f t="shared" si="10"/>
        <v>343970.04356366524</v>
      </c>
      <c r="X34" s="29">
        <f t="shared" si="11"/>
        <v>0</v>
      </c>
      <c r="Y34" s="2">
        <f t="shared" si="41"/>
        <v>0</v>
      </c>
      <c r="Z34" s="82">
        <f t="shared" si="12"/>
        <v>0</v>
      </c>
      <c r="AA34" s="2">
        <f t="shared" si="13"/>
        <v>0</v>
      </c>
      <c r="AB34" s="27">
        <f t="shared" si="27"/>
        <v>6.7299999999999999E-2</v>
      </c>
      <c r="AC34" s="29">
        <f t="shared" si="14"/>
        <v>18</v>
      </c>
      <c r="AD34" s="29">
        <v>252</v>
      </c>
      <c r="AE34" s="11">
        <f t="shared" si="43"/>
        <v>1.004663131</v>
      </c>
      <c r="AF34" s="2">
        <f t="shared" si="16"/>
        <v>1594.1140417900001</v>
      </c>
      <c r="AG34" s="2">
        <f t="shared" si="17"/>
        <v>1603.97737321</v>
      </c>
      <c r="AH34" s="3">
        <f t="shared" si="18"/>
        <v>0</v>
      </c>
      <c r="AI34" s="4" t="str">
        <f t="shared" si="28"/>
        <v>A+J=</v>
      </c>
      <c r="AJ34" s="12">
        <f t="shared" si="29"/>
        <v>41155</v>
      </c>
      <c r="AK34" s="12"/>
      <c r="AL34" s="4" t="str">
        <f t="shared" si="30"/>
        <v>segunda-feira</v>
      </c>
      <c r="AM34" s="18">
        <f t="shared" si="37"/>
        <v>22</v>
      </c>
      <c r="AN34" s="19">
        <f t="shared" si="38"/>
        <v>41792</v>
      </c>
      <c r="AO34" s="20">
        <f t="shared" si="31"/>
        <v>287589.70182631986</v>
      </c>
      <c r="AP34" s="24">
        <f t="shared" si="32"/>
        <v>21</v>
      </c>
      <c r="AQ34" s="22">
        <f t="shared" si="33"/>
        <v>1579.2163613</v>
      </c>
      <c r="AR34" s="22">
        <f t="shared" si="34"/>
        <v>2577.75483136</v>
      </c>
      <c r="AS34" s="35">
        <v>8.8836799999999997E-3</v>
      </c>
      <c r="AT34" s="22">
        <f t="shared" si="19"/>
        <v>4156.9711926600003</v>
      </c>
      <c r="AU34" s="18">
        <f t="shared" si="39"/>
        <v>22</v>
      </c>
      <c r="AV34" s="19">
        <f t="shared" si="35"/>
        <v>41821</v>
      </c>
      <c r="AW34" s="19">
        <f t="shared" si="36"/>
        <v>41856</v>
      </c>
      <c r="AX34" s="1"/>
      <c r="AY34" s="31">
        <v>25</v>
      </c>
      <c r="AZ34" s="32">
        <v>41883</v>
      </c>
      <c r="BA34" s="33">
        <v>9.2743300000000008E-3</v>
      </c>
      <c r="BB34" s="26"/>
    </row>
    <row r="35" spans="1:154" x14ac:dyDescent="0.2">
      <c r="A35" s="178">
        <f t="shared" si="20"/>
        <v>41154</v>
      </c>
      <c r="B35" s="2">
        <f t="shared" si="0"/>
        <v>345574.02093687525</v>
      </c>
      <c r="C35" s="2">
        <f t="shared" si="21"/>
        <v>341854.87</v>
      </c>
      <c r="D35" s="2">
        <f>SUM(Y35:Y$36)</f>
        <v>2562.8551934500001</v>
      </c>
      <c r="E35" s="11">
        <f t="shared" si="1"/>
        <v>339292.01480655</v>
      </c>
      <c r="F35" s="84">
        <f t="shared" si="22"/>
        <v>3467.46</v>
      </c>
      <c r="G35" s="84">
        <f t="shared" si="22"/>
        <v>3512.04</v>
      </c>
      <c r="H35" s="200">
        <v>41000</v>
      </c>
      <c r="I35" s="200">
        <v>41122</v>
      </c>
      <c r="J35" s="27">
        <f t="shared" si="2"/>
        <v>1.2856673184405754E-2</v>
      </c>
      <c r="K35" s="12">
        <f t="shared" si="23"/>
        <v>41183</v>
      </c>
      <c r="L35" s="12">
        <f t="shared" si="3"/>
        <v>41183</v>
      </c>
      <c r="M35" s="1">
        <f t="shared" si="24"/>
        <v>37</v>
      </c>
      <c r="N35" s="1">
        <f t="shared" si="4"/>
        <v>18</v>
      </c>
      <c r="O35" s="2">
        <f t="shared" si="5"/>
        <v>1.00623408</v>
      </c>
      <c r="P35" s="11">
        <f t="shared" si="25"/>
        <v>1</v>
      </c>
      <c r="Q35" s="11">
        <f t="shared" si="42"/>
        <v>1</v>
      </c>
      <c r="R35" s="2">
        <f t="shared" si="6"/>
        <v>1.00623408</v>
      </c>
      <c r="S35" s="2">
        <f t="shared" si="40"/>
        <v>1</v>
      </c>
      <c r="T35" s="2">
        <f t="shared" si="7"/>
        <v>341854.87</v>
      </c>
      <c r="U35" s="2">
        <f t="shared" si="8"/>
        <v>0</v>
      </c>
      <c r="V35" s="2">
        <f t="shared" si="9"/>
        <v>2115.1735636652274</v>
      </c>
      <c r="W35" s="2">
        <f t="shared" si="10"/>
        <v>343970.04356366524</v>
      </c>
      <c r="X35" s="29">
        <f t="shared" si="11"/>
        <v>0</v>
      </c>
      <c r="Y35" s="2">
        <f t="shared" si="41"/>
        <v>0</v>
      </c>
      <c r="Z35" s="82">
        <f t="shared" si="12"/>
        <v>0</v>
      </c>
      <c r="AA35" s="2">
        <f t="shared" si="13"/>
        <v>0</v>
      </c>
      <c r="AB35" s="27">
        <f t="shared" si="27"/>
        <v>6.7299999999999999E-2</v>
      </c>
      <c r="AC35" s="29">
        <f t="shared" si="14"/>
        <v>18</v>
      </c>
      <c r="AD35" s="29">
        <v>252</v>
      </c>
      <c r="AE35" s="11">
        <f t="shared" si="43"/>
        <v>1.004663131</v>
      </c>
      <c r="AF35" s="2">
        <f t="shared" si="16"/>
        <v>1594.1140417900001</v>
      </c>
      <c r="AG35" s="2">
        <f t="shared" si="17"/>
        <v>1603.97737321</v>
      </c>
      <c r="AH35" s="3">
        <f t="shared" si="18"/>
        <v>0</v>
      </c>
      <c r="AI35" s="4" t="str">
        <f t="shared" si="28"/>
        <v>A+J=</v>
      </c>
      <c r="AJ35" s="12">
        <f t="shared" si="29"/>
        <v>41155</v>
      </c>
      <c r="AK35" s="12"/>
      <c r="AL35" s="4" t="str">
        <f t="shared" si="30"/>
        <v>terça-feira</v>
      </c>
      <c r="AM35" s="18">
        <f t="shared" si="37"/>
        <v>23</v>
      </c>
      <c r="AN35" s="19">
        <f t="shared" si="38"/>
        <v>41821</v>
      </c>
      <c r="AO35" s="20">
        <f t="shared" si="31"/>
        <v>284923.19311816985</v>
      </c>
      <c r="AP35" s="24">
        <f t="shared" si="32"/>
        <v>20</v>
      </c>
      <c r="AQ35" s="22">
        <f t="shared" si="33"/>
        <v>1490.4615259100001</v>
      </c>
      <c r="AR35" s="22">
        <f t="shared" si="34"/>
        <v>2666.5087081500001</v>
      </c>
      <c r="AS35" s="35">
        <v>9.2719199999999995E-3</v>
      </c>
      <c r="AT35" s="22">
        <f t="shared" si="19"/>
        <v>4156.9702340599997</v>
      </c>
      <c r="AU35" s="18">
        <f t="shared" si="39"/>
        <v>23</v>
      </c>
      <c r="AV35" s="19">
        <f t="shared" si="35"/>
        <v>41852</v>
      </c>
      <c r="AW35" s="19">
        <f t="shared" si="36"/>
        <v>41885</v>
      </c>
      <c r="AX35" s="1"/>
      <c r="AY35" s="31">
        <v>26</v>
      </c>
      <c r="AZ35" s="32">
        <v>41913</v>
      </c>
      <c r="BA35" s="33">
        <v>9.1521899999999993E-3</v>
      </c>
      <c r="BB35" s="26"/>
    </row>
    <row r="36" spans="1:154" x14ac:dyDescent="0.2">
      <c r="A36" s="179">
        <f t="shared" si="20"/>
        <v>41155</v>
      </c>
      <c r="B36" s="87">
        <f t="shared" si="0"/>
        <v>345574.02093687525</v>
      </c>
      <c r="C36" s="87">
        <f t="shared" si="21"/>
        <v>341854.87</v>
      </c>
      <c r="D36" s="2">
        <f>SUM(Y36:Y$36)</f>
        <v>2562.8551934500001</v>
      </c>
      <c r="E36" s="89">
        <f t="shared" si="1"/>
        <v>339292.01480655</v>
      </c>
      <c r="F36" s="84">
        <f t="shared" si="22"/>
        <v>3467.46</v>
      </c>
      <c r="G36" s="84">
        <f t="shared" si="22"/>
        <v>3512.04</v>
      </c>
      <c r="H36" s="200">
        <v>41000</v>
      </c>
      <c r="I36" s="200">
        <v>41122</v>
      </c>
      <c r="J36" s="88">
        <f t="shared" si="2"/>
        <v>1.2856673184405754E-2</v>
      </c>
      <c r="K36" s="39">
        <f t="shared" si="23"/>
        <v>41183</v>
      </c>
      <c r="L36" s="39">
        <f t="shared" si="3"/>
        <v>41183</v>
      </c>
      <c r="M36" s="40">
        <f t="shared" si="24"/>
        <v>37</v>
      </c>
      <c r="N36" s="40">
        <f t="shared" si="4"/>
        <v>18</v>
      </c>
      <c r="O36" s="87">
        <f t="shared" si="5"/>
        <v>1.00623408</v>
      </c>
      <c r="P36" s="89">
        <f t="shared" si="25"/>
        <v>1</v>
      </c>
      <c r="Q36" s="89">
        <f t="shared" si="42"/>
        <v>1</v>
      </c>
      <c r="R36" s="87">
        <f t="shared" si="6"/>
        <v>1.00623408</v>
      </c>
      <c r="S36" s="87">
        <f t="shared" si="40"/>
        <v>1</v>
      </c>
      <c r="T36" s="87">
        <f t="shared" si="7"/>
        <v>341854.87</v>
      </c>
      <c r="U36" s="87">
        <f t="shared" si="8"/>
        <v>0</v>
      </c>
      <c r="V36" s="87">
        <f t="shared" si="9"/>
        <v>2115.1735636652274</v>
      </c>
      <c r="W36" s="87">
        <f t="shared" si="10"/>
        <v>343970.04356366524</v>
      </c>
      <c r="X36" s="90">
        <f t="shared" si="11"/>
        <v>1</v>
      </c>
      <c r="Y36" s="87">
        <f t="shared" si="41"/>
        <v>2562.8551934500001</v>
      </c>
      <c r="Z36" s="91">
        <f t="shared" si="12"/>
        <v>7.4969099999999999E-3</v>
      </c>
      <c r="AA36" s="87">
        <f t="shared" si="13"/>
        <v>2562.8551934500001</v>
      </c>
      <c r="AB36" s="88">
        <f t="shared" si="27"/>
        <v>6.7299999999999999E-2</v>
      </c>
      <c r="AC36" s="29">
        <f t="shared" si="14"/>
        <v>18</v>
      </c>
      <c r="AD36" s="90">
        <v>252</v>
      </c>
      <c r="AE36" s="89">
        <f t="shared" si="43"/>
        <v>1.004663131</v>
      </c>
      <c r="AF36" s="87">
        <f t="shared" si="16"/>
        <v>1594.1140417900001</v>
      </c>
      <c r="AG36" s="87">
        <f t="shared" si="17"/>
        <v>1603.97737321</v>
      </c>
      <c r="AH36" s="41">
        <f t="shared" si="18"/>
        <v>4156.9692352399998</v>
      </c>
      <c r="AI36" s="92" t="str">
        <f t="shared" si="28"/>
        <v>A+J=</v>
      </c>
      <c r="AJ36" s="12">
        <f t="shared" si="29"/>
        <v>41155</v>
      </c>
      <c r="AK36" s="39"/>
      <c r="AL36" s="4" t="str">
        <f t="shared" si="30"/>
        <v>sexta-feira</v>
      </c>
      <c r="AM36" s="42">
        <f t="shared" si="37"/>
        <v>24</v>
      </c>
      <c r="AN36" s="43">
        <f t="shared" si="38"/>
        <v>41852</v>
      </c>
      <c r="AO36" s="44">
        <f t="shared" si="31"/>
        <v>282465.02111877984</v>
      </c>
      <c r="AP36" s="45">
        <f t="shared" si="32"/>
        <v>23</v>
      </c>
      <c r="AQ36" s="46">
        <f t="shared" si="33"/>
        <v>1698.79755432</v>
      </c>
      <c r="AR36" s="46">
        <f t="shared" si="34"/>
        <v>2458.1719993900001</v>
      </c>
      <c r="AS36" s="47">
        <v>8.6274899999999998E-3</v>
      </c>
      <c r="AT36" s="46">
        <f t="shared" si="19"/>
        <v>4156.9695537099997</v>
      </c>
      <c r="AU36" s="42">
        <f t="shared" si="39"/>
        <v>24</v>
      </c>
      <c r="AV36" s="43">
        <f t="shared" si="35"/>
        <v>41883</v>
      </c>
      <c r="AW36" s="43">
        <f t="shared" si="36"/>
        <v>41915</v>
      </c>
      <c r="AX36" s="40"/>
      <c r="AY36" s="45">
        <v>27</v>
      </c>
      <c r="AZ36" s="43">
        <v>41946</v>
      </c>
      <c r="BA36" s="47">
        <v>9.0294299999999997E-3</v>
      </c>
      <c r="BB36" s="48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</row>
    <row r="37" spans="1:154" x14ac:dyDescent="0.2">
      <c r="A37" s="178">
        <f t="shared" si="20"/>
        <v>41156</v>
      </c>
      <c r="B37" s="2">
        <f t="shared" si="0"/>
        <v>341613.36435118003</v>
      </c>
      <c r="C37" s="2">
        <f t="shared" si="21"/>
        <v>339292.01480655</v>
      </c>
      <c r="D37" s="2">
        <v>0</v>
      </c>
      <c r="E37" s="11">
        <f t="shared" si="1"/>
        <v>339292.01480655</v>
      </c>
      <c r="F37" s="84">
        <f t="shared" si="22"/>
        <v>3467.46</v>
      </c>
      <c r="G37" s="84">
        <f t="shared" si="22"/>
        <v>3512.04</v>
      </c>
      <c r="H37" s="200">
        <v>41000</v>
      </c>
      <c r="I37" s="200">
        <v>41122</v>
      </c>
      <c r="J37" s="27">
        <f t="shared" si="2"/>
        <v>1.2856673184405754E-2</v>
      </c>
      <c r="K37" s="12">
        <f t="shared" si="23"/>
        <v>41183</v>
      </c>
      <c r="L37" s="12">
        <f t="shared" si="3"/>
        <v>41183</v>
      </c>
      <c r="M37" s="1">
        <f t="shared" si="24"/>
        <v>37</v>
      </c>
      <c r="N37" s="1">
        <f t="shared" si="4"/>
        <v>19</v>
      </c>
      <c r="O37" s="2">
        <f t="shared" si="5"/>
        <v>1.0065815499999999</v>
      </c>
      <c r="P37" s="11">
        <f t="shared" si="25"/>
        <v>1</v>
      </c>
      <c r="Q37" s="11">
        <f t="shared" si="42"/>
        <v>1</v>
      </c>
      <c r="R37" s="2">
        <f t="shared" si="6"/>
        <v>1.0065815499999999</v>
      </c>
      <c r="S37" s="2">
        <f t="shared" si="40"/>
        <v>1</v>
      </c>
      <c r="T37" s="2">
        <f t="shared" si="7"/>
        <v>339292.01480655</v>
      </c>
      <c r="U37" s="2">
        <f t="shared" si="8"/>
        <v>0</v>
      </c>
      <c r="V37" s="2">
        <f t="shared" si="9"/>
        <v>2233.0673600500272</v>
      </c>
      <c r="W37" s="2">
        <f t="shared" si="10"/>
        <v>341525.08216660004</v>
      </c>
      <c r="X37" s="29">
        <f t="shared" si="11"/>
        <v>0</v>
      </c>
      <c r="Y37" s="2">
        <f t="shared" si="41"/>
        <v>0</v>
      </c>
      <c r="Z37" s="82">
        <f t="shared" si="12"/>
        <v>0</v>
      </c>
      <c r="AA37" s="2">
        <f t="shared" si="13"/>
        <v>0</v>
      </c>
      <c r="AB37" s="27">
        <f t="shared" si="27"/>
        <v>6.7299999999999999E-2</v>
      </c>
      <c r="AC37" s="29">
        <v>1</v>
      </c>
      <c r="AD37" s="29">
        <v>252</v>
      </c>
      <c r="AE37" s="11">
        <f t="shared" si="43"/>
        <v>1.0002584940000001</v>
      </c>
      <c r="AF37" s="2">
        <f t="shared" si="16"/>
        <v>87.704950069999995</v>
      </c>
      <c r="AG37" s="2">
        <f t="shared" si="17"/>
        <v>88.282184580000006</v>
      </c>
      <c r="AH37" s="3">
        <f t="shared" si="18"/>
        <v>0</v>
      </c>
      <c r="AI37" s="4" t="str">
        <f t="shared" si="28"/>
        <v>A+J=</v>
      </c>
      <c r="AJ37" s="12">
        <f t="shared" si="29"/>
        <v>41183</v>
      </c>
      <c r="AK37" s="12"/>
      <c r="AL37" s="4" t="str">
        <f t="shared" si="30"/>
        <v>segunda-feira</v>
      </c>
      <c r="AM37" s="18">
        <f t="shared" si="37"/>
        <v>25</v>
      </c>
      <c r="AN37" s="19">
        <f t="shared" si="38"/>
        <v>41883</v>
      </c>
      <c r="AO37" s="20">
        <f t="shared" si="31"/>
        <v>279845.34729946987</v>
      </c>
      <c r="AP37" s="24">
        <f t="shared" si="32"/>
        <v>21</v>
      </c>
      <c r="AQ37" s="22">
        <f t="shared" si="33"/>
        <v>1537.29638735</v>
      </c>
      <c r="AR37" s="22">
        <f t="shared" si="34"/>
        <v>2619.67381931</v>
      </c>
      <c r="AS37" s="35">
        <v>9.2743300000000008E-3</v>
      </c>
      <c r="AT37" s="22">
        <f t="shared" si="19"/>
        <v>4156.9702066600003</v>
      </c>
      <c r="AU37" s="18">
        <f t="shared" si="39"/>
        <v>25</v>
      </c>
      <c r="AV37" s="19">
        <f t="shared" si="35"/>
        <v>41913</v>
      </c>
      <c r="AW37" s="19">
        <f t="shared" si="36"/>
        <v>41948</v>
      </c>
      <c r="AX37" s="1"/>
      <c r="AY37" s="31">
        <v>28</v>
      </c>
      <c r="AZ37" s="32">
        <v>41974</v>
      </c>
      <c r="BA37" s="33">
        <v>9.9457399999999998E-3</v>
      </c>
      <c r="BB37" s="26"/>
    </row>
    <row r="38" spans="1:154" x14ac:dyDescent="0.2">
      <c r="A38" s="178">
        <f t="shared" si="20"/>
        <v>41157</v>
      </c>
      <c r="B38" s="2">
        <f t="shared" si="0"/>
        <v>341819.66830268677</v>
      </c>
      <c r="C38" s="2">
        <f t="shared" si="21"/>
        <v>339292.01480655</v>
      </c>
      <c r="D38" s="2">
        <v>0</v>
      </c>
      <c r="E38" s="11">
        <f t="shared" si="1"/>
        <v>339292.01480655</v>
      </c>
      <c r="F38" s="84">
        <f t="shared" si="22"/>
        <v>3467.46</v>
      </c>
      <c r="G38" s="84">
        <f t="shared" si="22"/>
        <v>3512.04</v>
      </c>
      <c r="H38" s="200">
        <v>41000</v>
      </c>
      <c r="I38" s="200">
        <v>41122</v>
      </c>
      <c r="J38" s="27">
        <f t="shared" si="2"/>
        <v>1.2856673184405754E-2</v>
      </c>
      <c r="K38" s="12">
        <f t="shared" si="23"/>
        <v>41183</v>
      </c>
      <c r="L38" s="12">
        <f t="shared" si="3"/>
        <v>41183</v>
      </c>
      <c r="M38" s="1">
        <f t="shared" si="24"/>
        <v>37</v>
      </c>
      <c r="N38" s="1">
        <f t="shared" si="4"/>
        <v>20</v>
      </c>
      <c r="O38" s="2">
        <f t="shared" si="5"/>
        <v>1.0069291499999999</v>
      </c>
      <c r="P38" s="11">
        <f t="shared" si="25"/>
        <v>1</v>
      </c>
      <c r="Q38" s="11">
        <f t="shared" si="42"/>
        <v>1</v>
      </c>
      <c r="R38" s="2">
        <f t="shared" si="6"/>
        <v>1.0069291499999999</v>
      </c>
      <c r="S38" s="2">
        <f t="shared" si="40"/>
        <v>1</v>
      </c>
      <c r="T38" s="2">
        <f t="shared" si="7"/>
        <v>339292.01480655</v>
      </c>
      <c r="U38" s="2">
        <f t="shared" si="8"/>
        <v>0</v>
      </c>
      <c r="V38" s="2">
        <f t="shared" si="9"/>
        <v>2351.0052643967856</v>
      </c>
      <c r="W38" s="2">
        <f t="shared" si="10"/>
        <v>341643.02007094678</v>
      </c>
      <c r="X38" s="29">
        <f t="shared" si="11"/>
        <v>0</v>
      </c>
      <c r="Y38" s="2">
        <f t="shared" si="41"/>
        <v>0</v>
      </c>
      <c r="Z38" s="82">
        <f t="shared" si="12"/>
        <v>0</v>
      </c>
      <c r="AA38" s="2">
        <f t="shared" si="13"/>
        <v>0</v>
      </c>
      <c r="AB38" s="27">
        <f t="shared" si="27"/>
        <v>6.7299999999999999E-2</v>
      </c>
      <c r="AC38" s="29">
        <v>2</v>
      </c>
      <c r="AD38" s="29">
        <v>252</v>
      </c>
      <c r="AE38" s="11">
        <f t="shared" si="43"/>
        <v>1.000517055</v>
      </c>
      <c r="AF38" s="2">
        <f t="shared" si="16"/>
        <v>175.43263271000001</v>
      </c>
      <c r="AG38" s="2">
        <f t="shared" si="17"/>
        <v>176.64823174</v>
      </c>
      <c r="AH38" s="3">
        <f t="shared" si="18"/>
        <v>0</v>
      </c>
      <c r="AI38" s="4" t="str">
        <f t="shared" si="28"/>
        <v>A+J=</v>
      </c>
      <c r="AJ38" s="12">
        <f t="shared" si="29"/>
        <v>41183</v>
      </c>
      <c r="AK38" s="12"/>
      <c r="AL38" s="4" t="str">
        <f t="shared" si="30"/>
        <v>quarta-feira</v>
      </c>
      <c r="AM38" s="18">
        <f t="shared" si="37"/>
        <v>26</v>
      </c>
      <c r="AN38" s="19">
        <f t="shared" si="38"/>
        <v>41913</v>
      </c>
      <c r="AO38" s="20">
        <f t="shared" si="31"/>
        <v>277284.14951036987</v>
      </c>
      <c r="AP38" s="24">
        <f t="shared" si="32"/>
        <v>22</v>
      </c>
      <c r="AQ38" s="22">
        <f t="shared" si="33"/>
        <v>1595.7710789499999</v>
      </c>
      <c r="AR38" s="22">
        <f t="shared" si="34"/>
        <v>2561.1977891000001</v>
      </c>
      <c r="AS38" s="35">
        <v>9.1521899999999993E-3</v>
      </c>
      <c r="AT38" s="22">
        <f t="shared" si="19"/>
        <v>4156.9688680500003</v>
      </c>
      <c r="AU38" s="18">
        <f t="shared" si="39"/>
        <v>26</v>
      </c>
      <c r="AV38" s="19">
        <f t="shared" si="35"/>
        <v>41946</v>
      </c>
      <c r="AW38" s="19">
        <f t="shared" si="36"/>
        <v>41976</v>
      </c>
      <c r="AX38" s="1"/>
      <c r="AY38" s="31">
        <v>29</v>
      </c>
      <c r="AZ38" s="32">
        <v>42006</v>
      </c>
      <c r="BA38" s="33">
        <v>9.5779799999999998E-3</v>
      </c>
      <c r="BB38" s="26"/>
    </row>
    <row r="39" spans="1:154" x14ac:dyDescent="0.2">
      <c r="A39" s="178">
        <f t="shared" si="20"/>
        <v>41158</v>
      </c>
      <c r="B39" s="2">
        <f t="shared" si="0"/>
        <v>342026.09349152516</v>
      </c>
      <c r="C39" s="2">
        <f t="shared" si="21"/>
        <v>339292.01480655</v>
      </c>
      <c r="D39" s="2">
        <v>0</v>
      </c>
      <c r="E39" s="11">
        <f t="shared" si="1"/>
        <v>339292.01480655</v>
      </c>
      <c r="F39" s="84">
        <f t="shared" si="22"/>
        <v>3467.46</v>
      </c>
      <c r="G39" s="84">
        <f t="shared" si="22"/>
        <v>3512.04</v>
      </c>
      <c r="H39" s="200">
        <v>41000</v>
      </c>
      <c r="I39" s="200">
        <v>41122</v>
      </c>
      <c r="J39" s="27">
        <f t="shared" si="2"/>
        <v>1.2856673184405754E-2</v>
      </c>
      <c r="K39" s="12">
        <f t="shared" si="23"/>
        <v>41183</v>
      </c>
      <c r="L39" s="12">
        <f t="shared" si="3"/>
        <v>41183</v>
      </c>
      <c r="M39" s="1">
        <f t="shared" si="24"/>
        <v>37</v>
      </c>
      <c r="N39" s="1">
        <f t="shared" si="4"/>
        <v>21</v>
      </c>
      <c r="O39" s="2">
        <f t="shared" si="5"/>
        <v>1.0072768599999999</v>
      </c>
      <c r="P39" s="11">
        <f t="shared" si="25"/>
        <v>1</v>
      </c>
      <c r="Q39" s="11">
        <f t="shared" si="42"/>
        <v>1</v>
      </c>
      <c r="R39" s="2">
        <f t="shared" si="6"/>
        <v>1.0072768599999999</v>
      </c>
      <c r="S39" s="2">
        <f t="shared" si="40"/>
        <v>1</v>
      </c>
      <c r="T39" s="2">
        <f t="shared" si="7"/>
        <v>339292.01480655</v>
      </c>
      <c r="U39" s="2">
        <f t="shared" si="8"/>
        <v>0</v>
      </c>
      <c r="V39" s="2">
        <f t="shared" si="9"/>
        <v>2468.9804908651713</v>
      </c>
      <c r="W39" s="2">
        <f t="shared" si="10"/>
        <v>341760.99529741518</v>
      </c>
      <c r="X39" s="29">
        <f t="shared" si="11"/>
        <v>0</v>
      </c>
      <c r="Y39" s="2">
        <f t="shared" si="41"/>
        <v>0</v>
      </c>
      <c r="Z39" s="82">
        <f t="shared" si="12"/>
        <v>0</v>
      </c>
      <c r="AA39" s="2">
        <f t="shared" si="13"/>
        <v>0</v>
      </c>
      <c r="AB39" s="27">
        <f t="shared" si="27"/>
        <v>6.7299999999999999E-2</v>
      </c>
      <c r="AC39" s="29">
        <v>3</v>
      </c>
      <c r="AD39" s="29">
        <v>252</v>
      </c>
      <c r="AE39" s="11">
        <f t="shared" si="43"/>
        <v>1.0007756830000001</v>
      </c>
      <c r="AF39" s="2">
        <f t="shared" si="16"/>
        <v>263.18304791999998</v>
      </c>
      <c r="AG39" s="2">
        <f t="shared" si="17"/>
        <v>265.09819411000001</v>
      </c>
      <c r="AH39" s="3">
        <f t="shared" si="18"/>
        <v>0</v>
      </c>
      <c r="AI39" s="4" t="str">
        <f t="shared" si="28"/>
        <v>A+J=</v>
      </c>
      <c r="AJ39" s="12">
        <f t="shared" si="29"/>
        <v>41183</v>
      </c>
      <c r="AK39" s="12"/>
      <c r="AL39" s="4" t="str">
        <f t="shared" si="30"/>
        <v>segunda-feira</v>
      </c>
      <c r="AM39" s="18">
        <f t="shared" si="37"/>
        <v>27</v>
      </c>
      <c r="AN39" s="19">
        <f t="shared" si="38"/>
        <v>41946</v>
      </c>
      <c r="AO39" s="20">
        <f t="shared" si="31"/>
        <v>274780.43169225985</v>
      </c>
      <c r="AP39" s="24">
        <f t="shared" si="32"/>
        <v>23</v>
      </c>
      <c r="AQ39" s="22">
        <f t="shared" si="33"/>
        <v>1653.25128462</v>
      </c>
      <c r="AR39" s="22">
        <f t="shared" si="34"/>
        <v>2503.7178181099998</v>
      </c>
      <c r="AS39" s="35">
        <v>9.0294299999999997E-3</v>
      </c>
      <c r="AT39" s="22">
        <f t="shared" si="19"/>
        <v>4156.9691027299996</v>
      </c>
      <c r="AU39" s="18">
        <f t="shared" si="39"/>
        <v>27</v>
      </c>
      <c r="AV39" s="19">
        <f t="shared" si="35"/>
        <v>41974</v>
      </c>
      <c r="AW39" s="19">
        <f t="shared" si="36"/>
        <v>42010</v>
      </c>
      <c r="AX39" s="1"/>
      <c r="AY39" s="31">
        <v>30</v>
      </c>
      <c r="AZ39" s="32">
        <v>42037</v>
      </c>
      <c r="BA39" s="33">
        <v>9.9856500000000004E-3</v>
      </c>
      <c r="BB39" s="26"/>
    </row>
    <row r="40" spans="1:154" x14ac:dyDescent="0.2">
      <c r="A40" s="178">
        <f t="shared" si="20"/>
        <v>41159</v>
      </c>
      <c r="B40" s="2">
        <f t="shared" si="0"/>
        <v>342232.64642135554</v>
      </c>
      <c r="C40" s="2">
        <f t="shared" si="21"/>
        <v>339292.01480655</v>
      </c>
      <c r="D40" s="2">
        <v>0</v>
      </c>
      <c r="E40" s="11">
        <f t="shared" si="1"/>
        <v>339292.01480655</v>
      </c>
      <c r="F40" s="84">
        <f t="shared" si="22"/>
        <v>3467.46</v>
      </c>
      <c r="G40" s="84">
        <f t="shared" si="22"/>
        <v>3512.04</v>
      </c>
      <c r="H40" s="200">
        <v>41000</v>
      </c>
      <c r="I40" s="200">
        <v>41122</v>
      </c>
      <c r="J40" s="27">
        <f t="shared" si="2"/>
        <v>1.2856673184405754E-2</v>
      </c>
      <c r="K40" s="12">
        <f t="shared" si="23"/>
        <v>41183</v>
      </c>
      <c r="L40" s="12">
        <f t="shared" si="3"/>
        <v>41183</v>
      </c>
      <c r="M40" s="1">
        <f t="shared" si="24"/>
        <v>37</v>
      </c>
      <c r="N40" s="1">
        <f t="shared" si="4"/>
        <v>22</v>
      </c>
      <c r="O40" s="2">
        <f t="shared" si="5"/>
        <v>1.0076247</v>
      </c>
      <c r="P40" s="11">
        <f t="shared" si="25"/>
        <v>1</v>
      </c>
      <c r="Q40" s="11">
        <f t="shared" si="42"/>
        <v>1</v>
      </c>
      <c r="R40" s="2">
        <f t="shared" si="6"/>
        <v>1.0076247</v>
      </c>
      <c r="S40" s="2">
        <f t="shared" si="40"/>
        <v>1</v>
      </c>
      <c r="T40" s="2">
        <f t="shared" si="7"/>
        <v>339292.01480655</v>
      </c>
      <c r="U40" s="2">
        <f t="shared" si="8"/>
        <v>0</v>
      </c>
      <c r="V40" s="2">
        <f t="shared" si="9"/>
        <v>2586.9998252955152</v>
      </c>
      <c r="W40" s="2">
        <f t="shared" si="10"/>
        <v>341879.01463184552</v>
      </c>
      <c r="X40" s="29">
        <f t="shared" si="11"/>
        <v>0</v>
      </c>
      <c r="Y40" s="2">
        <f t="shared" si="41"/>
        <v>0</v>
      </c>
      <c r="Z40" s="82">
        <f t="shared" si="12"/>
        <v>0</v>
      </c>
      <c r="AA40" s="2">
        <f t="shared" si="13"/>
        <v>0</v>
      </c>
      <c r="AB40" s="27">
        <f t="shared" si="27"/>
        <v>6.7299999999999999E-2</v>
      </c>
      <c r="AC40" s="29">
        <v>4</v>
      </c>
      <c r="AD40" s="29">
        <v>252</v>
      </c>
      <c r="AE40" s="11">
        <f t="shared" si="43"/>
        <v>1.0010343770000001</v>
      </c>
      <c r="AF40" s="2">
        <f t="shared" si="16"/>
        <v>350.95585639000001</v>
      </c>
      <c r="AG40" s="2">
        <f t="shared" si="17"/>
        <v>353.63178950999998</v>
      </c>
      <c r="AH40" s="3">
        <f t="shared" si="18"/>
        <v>0</v>
      </c>
      <c r="AI40" s="4" t="str">
        <f t="shared" si="28"/>
        <v>A+J=</v>
      </c>
      <c r="AJ40" s="12">
        <f t="shared" si="29"/>
        <v>41183</v>
      </c>
      <c r="AK40" s="12"/>
      <c r="AL40" s="4" t="str">
        <f t="shared" si="30"/>
        <v>segunda-feira</v>
      </c>
      <c r="AM40" s="18">
        <f t="shared" si="37"/>
        <v>28</v>
      </c>
      <c r="AN40" s="19">
        <f t="shared" si="38"/>
        <v>41974</v>
      </c>
      <c r="AO40" s="20">
        <f t="shared" si="31"/>
        <v>272047.53696156986</v>
      </c>
      <c r="AP40" s="24">
        <f t="shared" si="32"/>
        <v>20</v>
      </c>
      <c r="AQ40" s="22">
        <f t="shared" si="33"/>
        <v>1424.0762409399999</v>
      </c>
      <c r="AR40" s="22">
        <f t="shared" si="34"/>
        <v>2732.89473069</v>
      </c>
      <c r="AS40" s="35">
        <v>9.9457399999999998E-3</v>
      </c>
      <c r="AT40" s="22">
        <f t="shared" si="19"/>
        <v>4156.9709716300003</v>
      </c>
      <c r="AU40" s="18">
        <f t="shared" si="39"/>
        <v>28</v>
      </c>
      <c r="AV40" s="19">
        <f t="shared" si="35"/>
        <v>42006</v>
      </c>
      <c r="AW40" s="19">
        <f t="shared" si="36"/>
        <v>42039</v>
      </c>
      <c r="AX40" s="1"/>
      <c r="AY40" s="31">
        <v>31</v>
      </c>
      <c r="AZ40" s="32">
        <v>42065</v>
      </c>
      <c r="BA40" s="33">
        <v>1.0920559999999999E-2</v>
      </c>
      <c r="BB40" s="26"/>
    </row>
    <row r="41" spans="1:154" x14ac:dyDescent="0.2">
      <c r="A41" s="178">
        <f t="shared" si="20"/>
        <v>41160</v>
      </c>
      <c r="B41" s="2">
        <f t="shared" si="0"/>
        <v>342232.64642135554</v>
      </c>
      <c r="C41" s="2">
        <f t="shared" si="21"/>
        <v>339292.01480655</v>
      </c>
      <c r="D41" s="2">
        <v>0</v>
      </c>
      <c r="E41" s="11">
        <f t="shared" si="1"/>
        <v>339292.01480655</v>
      </c>
      <c r="F41" s="84">
        <f t="shared" si="22"/>
        <v>3467.46</v>
      </c>
      <c r="G41" s="84">
        <f t="shared" si="22"/>
        <v>3512.04</v>
      </c>
      <c r="H41" s="200">
        <v>41000</v>
      </c>
      <c r="I41" s="200">
        <v>41122</v>
      </c>
      <c r="J41" s="27">
        <f t="shared" si="2"/>
        <v>1.2856673184405754E-2</v>
      </c>
      <c r="K41" s="12">
        <f t="shared" si="23"/>
        <v>41183</v>
      </c>
      <c r="L41" s="12">
        <f t="shared" si="3"/>
        <v>41183</v>
      </c>
      <c r="M41" s="1">
        <f t="shared" si="24"/>
        <v>37</v>
      </c>
      <c r="N41" s="1">
        <f t="shared" si="4"/>
        <v>22</v>
      </c>
      <c r="O41" s="2">
        <f t="shared" si="5"/>
        <v>1.0076247</v>
      </c>
      <c r="P41" s="11">
        <f t="shared" si="25"/>
        <v>1</v>
      </c>
      <c r="Q41" s="11">
        <f t="shared" si="42"/>
        <v>1</v>
      </c>
      <c r="R41" s="2">
        <f t="shared" ref="R41:R104" si="44">TRUNC(TRUNC((O41*Q41),15),8)</f>
        <v>1.0076247</v>
      </c>
      <c r="S41" s="2">
        <f t="shared" si="40"/>
        <v>1</v>
      </c>
      <c r="T41" s="2">
        <f t="shared" si="7"/>
        <v>339292.01480655</v>
      </c>
      <c r="U41" s="2">
        <f t="shared" si="8"/>
        <v>0</v>
      </c>
      <c r="V41" s="2">
        <f t="shared" si="9"/>
        <v>2586.9998252955152</v>
      </c>
      <c r="W41" s="2">
        <f t="shared" si="10"/>
        <v>341879.01463184552</v>
      </c>
      <c r="X41" s="29">
        <f t="shared" si="11"/>
        <v>0</v>
      </c>
      <c r="Y41" s="2">
        <f t="shared" si="41"/>
        <v>0</v>
      </c>
      <c r="Z41" s="82">
        <f t="shared" si="12"/>
        <v>0</v>
      </c>
      <c r="AA41" s="2">
        <f t="shared" si="13"/>
        <v>0</v>
      </c>
      <c r="AB41" s="27">
        <f t="shared" si="27"/>
        <v>6.7299999999999999E-2</v>
      </c>
      <c r="AC41" s="29">
        <v>4</v>
      </c>
      <c r="AD41" s="29">
        <v>252</v>
      </c>
      <c r="AE41" s="11">
        <f t="shared" si="43"/>
        <v>1.0010343770000001</v>
      </c>
      <c r="AF41" s="2">
        <f t="shared" si="16"/>
        <v>350.95585639000001</v>
      </c>
      <c r="AG41" s="2">
        <f t="shared" si="17"/>
        <v>353.63178950999998</v>
      </c>
      <c r="AH41" s="3">
        <f t="shared" si="18"/>
        <v>0</v>
      </c>
      <c r="AI41" s="4" t="str">
        <f t="shared" si="28"/>
        <v>A+J=</v>
      </c>
      <c r="AJ41" s="12">
        <f t="shared" si="29"/>
        <v>41183</v>
      </c>
      <c r="AK41" s="12"/>
      <c r="AL41" s="4" t="str">
        <f t="shared" si="30"/>
        <v>sexta-feira</v>
      </c>
      <c r="AM41" s="18">
        <f t="shared" si="37"/>
        <v>29</v>
      </c>
      <c r="AN41" s="19">
        <f t="shared" si="38"/>
        <v>42006</v>
      </c>
      <c r="AO41" s="20">
        <f t="shared" si="31"/>
        <v>269441.87109350984</v>
      </c>
      <c r="AP41" s="24">
        <f t="shared" si="32"/>
        <v>22</v>
      </c>
      <c r="AQ41" s="22">
        <f t="shared" si="33"/>
        <v>1551.30537553</v>
      </c>
      <c r="AR41" s="22">
        <f t="shared" si="34"/>
        <v>2605.6658680599999</v>
      </c>
      <c r="AS41" s="35">
        <v>9.5779799999999998E-3</v>
      </c>
      <c r="AT41" s="22">
        <f t="shared" si="19"/>
        <v>4156.9712435900001</v>
      </c>
      <c r="AU41" s="18">
        <f t="shared" si="39"/>
        <v>29</v>
      </c>
      <c r="AV41" s="19">
        <f t="shared" si="35"/>
        <v>42037</v>
      </c>
      <c r="AW41" s="19">
        <f t="shared" si="36"/>
        <v>42067</v>
      </c>
      <c r="AX41" s="1"/>
      <c r="AY41" s="31">
        <v>32</v>
      </c>
      <c r="AZ41" s="32">
        <v>42095</v>
      </c>
      <c r="BA41" s="33">
        <v>1.005342E-2</v>
      </c>
      <c r="BB41" s="26"/>
    </row>
    <row r="42" spans="1:154" x14ac:dyDescent="0.2">
      <c r="A42" s="178">
        <f t="shared" si="20"/>
        <v>41161</v>
      </c>
      <c r="B42" s="2">
        <f t="shared" si="0"/>
        <v>342232.64642135554</v>
      </c>
      <c r="C42" s="2">
        <f t="shared" si="21"/>
        <v>339292.01480655</v>
      </c>
      <c r="D42" s="2">
        <v>0</v>
      </c>
      <c r="E42" s="11">
        <f t="shared" si="1"/>
        <v>339292.01480655</v>
      </c>
      <c r="F42" s="84">
        <f t="shared" si="22"/>
        <v>3467.46</v>
      </c>
      <c r="G42" s="84">
        <f t="shared" si="22"/>
        <v>3512.04</v>
      </c>
      <c r="H42" s="200">
        <v>41000</v>
      </c>
      <c r="I42" s="200">
        <v>41122</v>
      </c>
      <c r="J42" s="27">
        <f t="shared" si="2"/>
        <v>1.2856673184405754E-2</v>
      </c>
      <c r="K42" s="12">
        <f t="shared" si="23"/>
        <v>41183</v>
      </c>
      <c r="L42" s="12">
        <f t="shared" si="3"/>
        <v>41183</v>
      </c>
      <c r="M42" s="1">
        <f t="shared" si="24"/>
        <v>37</v>
      </c>
      <c r="N42" s="1">
        <f t="shared" si="4"/>
        <v>22</v>
      </c>
      <c r="O42" s="2">
        <f t="shared" si="5"/>
        <v>1.0076247</v>
      </c>
      <c r="P42" s="11">
        <f t="shared" ref="P42:P105" si="45">IF(L42&gt;L41,O41,P41)</f>
        <v>1</v>
      </c>
      <c r="Q42" s="11">
        <f t="shared" si="42"/>
        <v>1</v>
      </c>
      <c r="R42" s="2">
        <f t="shared" si="44"/>
        <v>1.0076247</v>
      </c>
      <c r="S42" s="2">
        <f t="shared" si="40"/>
        <v>1</v>
      </c>
      <c r="T42" s="2">
        <f t="shared" si="7"/>
        <v>339292.01480655</v>
      </c>
      <c r="U42" s="2">
        <f t="shared" si="8"/>
        <v>0</v>
      </c>
      <c r="V42" s="2">
        <f t="shared" si="9"/>
        <v>2586.9998252955152</v>
      </c>
      <c r="W42" s="2">
        <f t="shared" si="10"/>
        <v>341879.01463184552</v>
      </c>
      <c r="X42" s="29">
        <f t="shared" si="11"/>
        <v>0</v>
      </c>
      <c r="Y42" s="2">
        <f t="shared" si="41"/>
        <v>0</v>
      </c>
      <c r="Z42" s="82">
        <f t="shared" si="12"/>
        <v>0</v>
      </c>
      <c r="AA42" s="2">
        <f t="shared" si="13"/>
        <v>0</v>
      </c>
      <c r="AB42" s="27">
        <f t="shared" si="27"/>
        <v>6.7299999999999999E-2</v>
      </c>
      <c r="AC42" s="29">
        <v>4</v>
      </c>
      <c r="AD42" s="29">
        <v>252</v>
      </c>
      <c r="AE42" s="11">
        <f t="shared" si="43"/>
        <v>1.0010343770000001</v>
      </c>
      <c r="AF42" s="2">
        <f t="shared" si="16"/>
        <v>350.95585639000001</v>
      </c>
      <c r="AG42" s="2">
        <f t="shared" si="17"/>
        <v>353.63178950999998</v>
      </c>
      <c r="AH42" s="3">
        <f t="shared" si="18"/>
        <v>0</v>
      </c>
      <c r="AI42" s="4" t="str">
        <f t="shared" si="28"/>
        <v>A+J=</v>
      </c>
      <c r="AJ42" s="12">
        <f t="shared" si="29"/>
        <v>41183</v>
      </c>
      <c r="AK42" s="12"/>
      <c r="AL42" s="4" t="str">
        <f t="shared" si="30"/>
        <v>segunda-feira</v>
      </c>
      <c r="AM42" s="18">
        <f t="shared" si="37"/>
        <v>30</v>
      </c>
      <c r="AN42" s="19">
        <f t="shared" si="38"/>
        <v>42037</v>
      </c>
      <c r="AO42" s="20">
        <f t="shared" si="31"/>
        <v>266751.31887342985</v>
      </c>
      <c r="AP42" s="24">
        <f t="shared" si="32"/>
        <v>21</v>
      </c>
      <c r="AQ42" s="22">
        <f t="shared" si="33"/>
        <v>1466.41879193</v>
      </c>
      <c r="AR42" s="22">
        <f t="shared" si="34"/>
        <v>2690.5522200800001</v>
      </c>
      <c r="AS42" s="35">
        <v>9.9856500000000004E-3</v>
      </c>
      <c r="AT42" s="22">
        <f t="shared" si="19"/>
        <v>4156.9710120099999</v>
      </c>
      <c r="AU42" s="18">
        <f t="shared" si="39"/>
        <v>30</v>
      </c>
      <c r="AV42" s="19">
        <f t="shared" si="35"/>
        <v>42065</v>
      </c>
      <c r="AW42" s="19">
        <f t="shared" si="36"/>
        <v>42100</v>
      </c>
      <c r="AX42" s="1"/>
      <c r="AY42" s="31">
        <v>33</v>
      </c>
      <c r="AZ42" s="32">
        <v>42128</v>
      </c>
      <c r="BA42" s="33">
        <v>1.073316E-2</v>
      </c>
      <c r="BB42" s="26"/>
    </row>
    <row r="43" spans="1:154" x14ac:dyDescent="0.2">
      <c r="A43" s="178">
        <f t="shared" si="20"/>
        <v>41162</v>
      </c>
      <c r="B43" s="2">
        <f t="shared" si="0"/>
        <v>342232.64642135554</v>
      </c>
      <c r="C43" s="2">
        <f t="shared" si="21"/>
        <v>339292.01480655</v>
      </c>
      <c r="D43" s="2">
        <v>0</v>
      </c>
      <c r="E43" s="11">
        <f t="shared" si="1"/>
        <v>339292.01480655</v>
      </c>
      <c r="F43" s="84">
        <f t="shared" ref="F43:G64" si="46">F42</f>
        <v>3467.46</v>
      </c>
      <c r="G43" s="84">
        <f t="shared" si="46"/>
        <v>3512.04</v>
      </c>
      <c r="H43" s="200">
        <v>41000</v>
      </c>
      <c r="I43" s="200">
        <v>41122</v>
      </c>
      <c r="J43" s="27">
        <f t="shared" si="2"/>
        <v>1.2856673184405754E-2</v>
      </c>
      <c r="K43" s="12">
        <f t="shared" si="23"/>
        <v>41183</v>
      </c>
      <c r="L43" s="12">
        <f t="shared" si="3"/>
        <v>41183</v>
      </c>
      <c r="M43" s="1">
        <f t="shared" si="24"/>
        <v>37</v>
      </c>
      <c r="N43" s="1">
        <f t="shared" si="4"/>
        <v>22</v>
      </c>
      <c r="O43" s="2">
        <f t="shared" si="5"/>
        <v>1.0076247</v>
      </c>
      <c r="P43" s="11">
        <f t="shared" si="45"/>
        <v>1</v>
      </c>
      <c r="Q43" s="11">
        <f t="shared" si="42"/>
        <v>1</v>
      </c>
      <c r="R43" s="2">
        <f t="shared" si="44"/>
        <v>1.0076247</v>
      </c>
      <c r="S43" s="2">
        <f t="shared" si="40"/>
        <v>1</v>
      </c>
      <c r="T43" s="2">
        <f t="shared" si="7"/>
        <v>339292.01480655</v>
      </c>
      <c r="U43" s="2">
        <f t="shared" si="8"/>
        <v>0</v>
      </c>
      <c r="V43" s="2">
        <f t="shared" si="9"/>
        <v>2586.9998252955152</v>
      </c>
      <c r="W43" s="2">
        <f t="shared" si="10"/>
        <v>341879.01463184552</v>
      </c>
      <c r="X43" s="29">
        <f t="shared" si="11"/>
        <v>0</v>
      </c>
      <c r="Y43" s="2">
        <f t="shared" si="41"/>
        <v>0</v>
      </c>
      <c r="Z43" s="82">
        <f t="shared" si="12"/>
        <v>0</v>
      </c>
      <c r="AA43" s="2">
        <f t="shared" si="13"/>
        <v>0</v>
      </c>
      <c r="AB43" s="27">
        <f t="shared" si="27"/>
        <v>6.7299999999999999E-2</v>
      </c>
      <c r="AC43" s="29">
        <v>4</v>
      </c>
      <c r="AD43" s="29">
        <v>252</v>
      </c>
      <c r="AE43" s="11">
        <f t="shared" si="43"/>
        <v>1.0010343770000001</v>
      </c>
      <c r="AF43" s="2">
        <f t="shared" si="16"/>
        <v>350.95585639000001</v>
      </c>
      <c r="AG43" s="2">
        <f t="shared" si="17"/>
        <v>353.63178950999998</v>
      </c>
      <c r="AH43" s="3">
        <f t="shared" si="18"/>
        <v>0</v>
      </c>
      <c r="AI43" s="4" t="str">
        <f t="shared" si="28"/>
        <v>A+J=</v>
      </c>
      <c r="AJ43" s="12">
        <f t="shared" si="29"/>
        <v>41183</v>
      </c>
      <c r="AK43" s="12"/>
      <c r="AL43" s="4" t="str">
        <f t="shared" si="30"/>
        <v>segunda-feira</v>
      </c>
      <c r="AM43" s="18">
        <f t="shared" si="37"/>
        <v>31</v>
      </c>
      <c r="AN43" s="19">
        <f t="shared" si="38"/>
        <v>42065</v>
      </c>
      <c r="AO43" s="20">
        <f t="shared" si="31"/>
        <v>263838.24509059987</v>
      </c>
      <c r="AP43" s="24">
        <f t="shared" si="32"/>
        <v>18</v>
      </c>
      <c r="AQ43" s="22">
        <f t="shared" si="33"/>
        <v>1243.89634432</v>
      </c>
      <c r="AR43" s="22">
        <f t="shared" si="34"/>
        <v>2913.0737828299998</v>
      </c>
      <c r="AS43" s="35">
        <v>1.0920559999999999E-2</v>
      </c>
      <c r="AT43" s="22">
        <f t="shared" si="19"/>
        <v>4156.9701271499998</v>
      </c>
      <c r="AU43" s="18">
        <f t="shared" si="39"/>
        <v>31</v>
      </c>
      <c r="AV43" s="19">
        <f t="shared" si="35"/>
        <v>42095</v>
      </c>
      <c r="AW43" s="19">
        <f t="shared" si="36"/>
        <v>42130</v>
      </c>
      <c r="AX43" s="1"/>
      <c r="AY43" s="31">
        <v>34</v>
      </c>
      <c r="AZ43" s="32">
        <v>42156</v>
      </c>
      <c r="BA43" s="33">
        <v>1.090584E-2</v>
      </c>
      <c r="BB43" s="26"/>
    </row>
    <row r="44" spans="1:154" x14ac:dyDescent="0.2">
      <c r="A44" s="178">
        <f t="shared" si="20"/>
        <v>41163</v>
      </c>
      <c r="B44" s="2">
        <f t="shared" si="0"/>
        <v>342439.32443646761</v>
      </c>
      <c r="C44" s="2">
        <f t="shared" si="21"/>
        <v>339292.01480655</v>
      </c>
      <c r="D44" s="2">
        <v>0</v>
      </c>
      <c r="E44" s="11">
        <f t="shared" si="1"/>
        <v>339292.01480655</v>
      </c>
      <c r="F44" s="84">
        <f t="shared" si="46"/>
        <v>3467.46</v>
      </c>
      <c r="G44" s="84">
        <f t="shared" si="46"/>
        <v>3512.04</v>
      </c>
      <c r="H44" s="200">
        <v>41000</v>
      </c>
      <c r="I44" s="200">
        <v>41122</v>
      </c>
      <c r="J44" s="27">
        <f t="shared" si="2"/>
        <v>1.2856673184405754E-2</v>
      </c>
      <c r="K44" s="12">
        <f t="shared" si="23"/>
        <v>41183</v>
      </c>
      <c r="L44" s="12">
        <f t="shared" si="3"/>
        <v>41183</v>
      </c>
      <c r="M44" s="1">
        <f t="shared" si="24"/>
        <v>37</v>
      </c>
      <c r="N44" s="1">
        <f t="shared" si="4"/>
        <v>23</v>
      </c>
      <c r="O44" s="2">
        <f t="shared" si="5"/>
        <v>1.0079726600000001</v>
      </c>
      <c r="P44" s="11">
        <f t="shared" si="45"/>
        <v>1</v>
      </c>
      <c r="Q44" s="11">
        <f t="shared" si="42"/>
        <v>1</v>
      </c>
      <c r="R44" s="2">
        <f t="shared" si="44"/>
        <v>1.0079726600000001</v>
      </c>
      <c r="S44" s="2">
        <f t="shared" si="40"/>
        <v>1</v>
      </c>
      <c r="T44" s="2">
        <f t="shared" si="7"/>
        <v>339292.01480655</v>
      </c>
      <c r="U44" s="2">
        <f t="shared" si="8"/>
        <v>0</v>
      </c>
      <c r="V44" s="2">
        <f t="shared" si="9"/>
        <v>2705.0598747676145</v>
      </c>
      <c r="W44" s="2">
        <f t="shared" si="10"/>
        <v>341997.07468131761</v>
      </c>
      <c r="X44" s="29">
        <f t="shared" si="11"/>
        <v>0</v>
      </c>
      <c r="Y44" s="2">
        <f t="shared" si="41"/>
        <v>0</v>
      </c>
      <c r="Z44" s="82">
        <f t="shared" si="12"/>
        <v>0</v>
      </c>
      <c r="AA44" s="2">
        <f t="shared" si="13"/>
        <v>0</v>
      </c>
      <c r="AB44" s="27">
        <f t="shared" si="27"/>
        <v>6.7299999999999999E-2</v>
      </c>
      <c r="AC44" s="29">
        <v>5</v>
      </c>
      <c r="AD44" s="29">
        <v>252</v>
      </c>
      <c r="AE44" s="11">
        <f t="shared" si="43"/>
        <v>1.0012931389999999</v>
      </c>
      <c r="AF44" s="2">
        <f t="shared" si="16"/>
        <v>438.75173673</v>
      </c>
      <c r="AG44" s="2">
        <f t="shared" si="17"/>
        <v>442.24975515</v>
      </c>
      <c r="AH44" s="3">
        <f t="shared" si="18"/>
        <v>0</v>
      </c>
      <c r="AI44" s="4" t="str">
        <f t="shared" si="28"/>
        <v>A+J=</v>
      </c>
      <c r="AJ44" s="12">
        <f t="shared" si="29"/>
        <v>41183</v>
      </c>
      <c r="AK44" s="12"/>
      <c r="AL44" s="4" t="str">
        <f t="shared" si="30"/>
        <v>quarta-feira</v>
      </c>
      <c r="AM44" s="18">
        <f t="shared" si="37"/>
        <v>32</v>
      </c>
      <c r="AN44" s="19">
        <f t="shared" si="38"/>
        <v>42095</v>
      </c>
      <c r="AO44" s="20">
        <f t="shared" si="31"/>
        <v>261185.76840064986</v>
      </c>
      <c r="AP44" s="24">
        <f t="shared" si="32"/>
        <v>22</v>
      </c>
      <c r="AQ44" s="22">
        <f t="shared" si="33"/>
        <v>1504.4932678</v>
      </c>
      <c r="AR44" s="22">
        <f t="shared" si="34"/>
        <v>2652.47668995</v>
      </c>
      <c r="AS44" s="35">
        <v>1.005342E-2</v>
      </c>
      <c r="AT44" s="22">
        <f t="shared" si="19"/>
        <v>4156.9699577499996</v>
      </c>
      <c r="AU44" s="18">
        <f t="shared" si="39"/>
        <v>32</v>
      </c>
      <c r="AV44" s="19">
        <f t="shared" si="35"/>
        <v>42128</v>
      </c>
      <c r="AW44" s="19">
        <f t="shared" si="36"/>
        <v>42158</v>
      </c>
      <c r="AX44" s="1"/>
      <c r="AY44" s="31">
        <v>35</v>
      </c>
      <c r="AZ44" s="32">
        <v>42186</v>
      </c>
      <c r="BA44" s="33">
        <v>1.08234E-2</v>
      </c>
      <c r="BB44" s="26"/>
    </row>
    <row r="45" spans="1:154" x14ac:dyDescent="0.2">
      <c r="A45" s="178">
        <f t="shared" si="20"/>
        <v>41164</v>
      </c>
      <c r="B45" s="2">
        <f t="shared" si="0"/>
        <v>342646.12351013138</v>
      </c>
      <c r="C45" s="2">
        <f t="shared" si="21"/>
        <v>339292.01480655</v>
      </c>
      <c r="D45" s="2">
        <v>0</v>
      </c>
      <c r="E45" s="11">
        <f t="shared" si="1"/>
        <v>339292.01480655</v>
      </c>
      <c r="F45" s="84">
        <f t="shared" si="46"/>
        <v>3467.46</v>
      </c>
      <c r="G45" s="84">
        <f t="shared" si="46"/>
        <v>3512.04</v>
      </c>
      <c r="H45" s="200">
        <v>41000</v>
      </c>
      <c r="I45" s="200">
        <v>41122</v>
      </c>
      <c r="J45" s="27">
        <f t="shared" si="2"/>
        <v>1.2856673184405754E-2</v>
      </c>
      <c r="K45" s="12">
        <f t="shared" si="23"/>
        <v>41183</v>
      </c>
      <c r="L45" s="12">
        <f t="shared" si="3"/>
        <v>41183</v>
      </c>
      <c r="M45" s="1">
        <f t="shared" si="24"/>
        <v>37</v>
      </c>
      <c r="N45" s="1">
        <f t="shared" si="4"/>
        <v>24</v>
      </c>
      <c r="O45" s="2">
        <f t="shared" si="5"/>
        <v>1.0083207300000001</v>
      </c>
      <c r="P45" s="11">
        <f t="shared" si="45"/>
        <v>1</v>
      </c>
      <c r="Q45" s="11">
        <f t="shared" si="42"/>
        <v>1</v>
      </c>
      <c r="R45" s="2">
        <f t="shared" si="44"/>
        <v>1.0083207300000001</v>
      </c>
      <c r="S45" s="2">
        <f t="shared" si="40"/>
        <v>1</v>
      </c>
      <c r="T45" s="2">
        <f t="shared" si="7"/>
        <v>339292.01480655</v>
      </c>
      <c r="U45" s="2">
        <f t="shared" si="8"/>
        <v>0</v>
      </c>
      <c r="V45" s="2">
        <f t="shared" si="9"/>
        <v>2823.157246361342</v>
      </c>
      <c r="W45" s="2">
        <f t="shared" si="10"/>
        <v>342115.17205291137</v>
      </c>
      <c r="X45" s="29">
        <f t="shared" si="11"/>
        <v>0</v>
      </c>
      <c r="Y45" s="2">
        <f t="shared" si="41"/>
        <v>0</v>
      </c>
      <c r="Z45" s="82">
        <f t="shared" si="12"/>
        <v>0</v>
      </c>
      <c r="AA45" s="2">
        <f t="shared" si="13"/>
        <v>0</v>
      </c>
      <c r="AB45" s="27">
        <f t="shared" si="27"/>
        <v>6.7299999999999999E-2</v>
      </c>
      <c r="AC45" s="29">
        <v>6</v>
      </c>
      <c r="AD45" s="29">
        <v>252</v>
      </c>
      <c r="AE45" s="11">
        <f t="shared" si="43"/>
        <v>1.0015519669999999</v>
      </c>
      <c r="AF45" s="2">
        <f t="shared" si="16"/>
        <v>526.57001033999995</v>
      </c>
      <c r="AG45" s="2">
        <f t="shared" si="17"/>
        <v>530.95145721999995</v>
      </c>
      <c r="AH45" s="3">
        <f t="shared" si="18"/>
        <v>0</v>
      </c>
      <c r="AI45" s="4" t="str">
        <f t="shared" si="28"/>
        <v>A+J=</v>
      </c>
      <c r="AJ45" s="12">
        <f t="shared" si="29"/>
        <v>41183</v>
      </c>
      <c r="AK45" s="12"/>
      <c r="AL45" s="4" t="str">
        <f t="shared" si="30"/>
        <v>segunda-feira</v>
      </c>
      <c r="AM45" s="18">
        <f t="shared" si="37"/>
        <v>33</v>
      </c>
      <c r="AN45" s="19">
        <f t="shared" si="38"/>
        <v>42128</v>
      </c>
      <c r="AO45" s="20">
        <f t="shared" si="31"/>
        <v>258382.41975868985</v>
      </c>
      <c r="AP45" s="24">
        <f t="shared" si="32"/>
        <v>20</v>
      </c>
      <c r="AQ45" s="22">
        <f t="shared" si="33"/>
        <v>1353.6205797499999</v>
      </c>
      <c r="AR45" s="22">
        <f t="shared" si="34"/>
        <v>2803.3486419599999</v>
      </c>
      <c r="AS45" s="35">
        <v>1.073316E-2</v>
      </c>
      <c r="AT45" s="22">
        <f t="shared" si="19"/>
        <v>4156.9692217100001</v>
      </c>
      <c r="AU45" s="18">
        <f t="shared" si="39"/>
        <v>33</v>
      </c>
      <c r="AV45" s="19">
        <f t="shared" si="35"/>
        <v>42156</v>
      </c>
      <c r="AW45" s="19">
        <f t="shared" si="36"/>
        <v>42188</v>
      </c>
      <c r="AX45" s="1"/>
      <c r="AY45" s="31">
        <v>36</v>
      </c>
      <c r="AZ45" s="32">
        <v>42219</v>
      </c>
      <c r="BA45" s="33">
        <v>1.0481509999999999E-2</v>
      </c>
      <c r="BB45" s="26"/>
    </row>
    <row r="46" spans="1:154" x14ac:dyDescent="0.2">
      <c r="A46" s="178">
        <f t="shared" si="20"/>
        <v>41165</v>
      </c>
      <c r="B46" s="2">
        <f t="shared" si="0"/>
        <v>342853.05083507695</v>
      </c>
      <c r="C46" s="2">
        <f t="shared" si="21"/>
        <v>339292.01480655</v>
      </c>
      <c r="D46" s="2">
        <v>0</v>
      </c>
      <c r="E46" s="11">
        <f t="shared" si="1"/>
        <v>339292.01480655</v>
      </c>
      <c r="F46" s="84">
        <f t="shared" si="46"/>
        <v>3467.46</v>
      </c>
      <c r="G46" s="84">
        <f t="shared" si="46"/>
        <v>3512.04</v>
      </c>
      <c r="H46" s="200">
        <v>41000</v>
      </c>
      <c r="I46" s="200">
        <v>41122</v>
      </c>
      <c r="J46" s="27">
        <f t="shared" si="2"/>
        <v>1.2856673184405754E-2</v>
      </c>
      <c r="K46" s="12">
        <f t="shared" si="23"/>
        <v>41183</v>
      </c>
      <c r="L46" s="12">
        <f t="shared" si="3"/>
        <v>41183</v>
      </c>
      <c r="M46" s="1">
        <f t="shared" si="24"/>
        <v>37</v>
      </c>
      <c r="N46" s="1">
        <f t="shared" si="4"/>
        <v>25</v>
      </c>
      <c r="O46" s="2">
        <f t="shared" si="5"/>
        <v>1.00866893</v>
      </c>
      <c r="P46" s="11">
        <f t="shared" si="45"/>
        <v>1</v>
      </c>
      <c r="Q46" s="11">
        <f t="shared" si="42"/>
        <v>1</v>
      </c>
      <c r="R46" s="2">
        <f t="shared" si="44"/>
        <v>1.00866893</v>
      </c>
      <c r="S46" s="2">
        <f t="shared" si="40"/>
        <v>1</v>
      </c>
      <c r="T46" s="2">
        <f t="shared" si="7"/>
        <v>339292.01480655</v>
      </c>
      <c r="U46" s="2">
        <f t="shared" si="8"/>
        <v>0</v>
      </c>
      <c r="V46" s="2">
        <f t="shared" si="9"/>
        <v>2941.2987259169518</v>
      </c>
      <c r="W46" s="2">
        <f t="shared" si="10"/>
        <v>342233.31353246694</v>
      </c>
      <c r="X46" s="29">
        <f t="shared" si="11"/>
        <v>0</v>
      </c>
      <c r="Y46" s="2">
        <f t="shared" si="41"/>
        <v>0</v>
      </c>
      <c r="Z46" s="82">
        <f t="shared" si="12"/>
        <v>0</v>
      </c>
      <c r="AA46" s="2">
        <f t="shared" si="13"/>
        <v>0</v>
      </c>
      <c r="AB46" s="27">
        <f t="shared" si="27"/>
        <v>6.7299999999999999E-2</v>
      </c>
      <c r="AC46" s="29">
        <v>7</v>
      </c>
      <c r="AD46" s="29">
        <v>252</v>
      </c>
      <c r="AE46" s="11">
        <f t="shared" si="43"/>
        <v>1.0018108619999999</v>
      </c>
      <c r="AF46" s="2">
        <f t="shared" si="16"/>
        <v>614.41101650999997</v>
      </c>
      <c r="AG46" s="2">
        <f t="shared" si="17"/>
        <v>619.73730261000003</v>
      </c>
      <c r="AH46" s="3">
        <f t="shared" si="18"/>
        <v>0</v>
      </c>
      <c r="AI46" s="4" t="str">
        <f t="shared" si="28"/>
        <v>A+J=</v>
      </c>
      <c r="AJ46" s="12">
        <f t="shared" si="29"/>
        <v>41183</v>
      </c>
      <c r="AK46" s="12"/>
      <c r="AL46" s="4" t="str">
        <f t="shared" si="30"/>
        <v>segunda-feira</v>
      </c>
      <c r="AM46" s="18">
        <f t="shared" si="37"/>
        <v>34</v>
      </c>
      <c r="AN46" s="19">
        <f t="shared" si="38"/>
        <v>42156</v>
      </c>
      <c r="AO46" s="20">
        <f t="shared" si="31"/>
        <v>255564.54242998984</v>
      </c>
      <c r="AP46" s="24">
        <f t="shared" si="32"/>
        <v>20</v>
      </c>
      <c r="AQ46" s="22">
        <f t="shared" si="33"/>
        <v>1339.0919534899999</v>
      </c>
      <c r="AR46" s="22">
        <f t="shared" si="34"/>
        <v>2817.8773286999999</v>
      </c>
      <c r="AS46" s="35">
        <v>1.090584E-2</v>
      </c>
      <c r="AT46" s="22">
        <f t="shared" si="19"/>
        <v>4156.9692821899998</v>
      </c>
      <c r="AU46" s="18">
        <f t="shared" si="39"/>
        <v>34</v>
      </c>
      <c r="AV46" s="19">
        <f t="shared" si="35"/>
        <v>42186</v>
      </c>
      <c r="AW46" s="19">
        <f t="shared" si="36"/>
        <v>42221</v>
      </c>
      <c r="AX46" s="1"/>
      <c r="AY46" s="31">
        <v>37</v>
      </c>
      <c r="AZ46" s="32">
        <v>42248</v>
      </c>
      <c r="BA46" s="33">
        <v>1.1175559999999999E-2</v>
      </c>
      <c r="BB46" s="26"/>
    </row>
    <row r="47" spans="1:154" x14ac:dyDescent="0.2">
      <c r="A47" s="178">
        <f t="shared" si="20"/>
        <v>41166</v>
      </c>
      <c r="B47" s="2">
        <f t="shared" si="0"/>
        <v>343060.10001176421</v>
      </c>
      <c r="C47" s="2">
        <f t="shared" si="21"/>
        <v>339292.01480655</v>
      </c>
      <c r="D47" s="2">
        <v>0</v>
      </c>
      <c r="E47" s="11">
        <f t="shared" si="1"/>
        <v>339292.01480655</v>
      </c>
      <c r="F47" s="84">
        <f t="shared" si="46"/>
        <v>3467.46</v>
      </c>
      <c r="G47" s="84">
        <f t="shared" si="46"/>
        <v>3512.04</v>
      </c>
      <c r="H47" s="200">
        <v>41000</v>
      </c>
      <c r="I47" s="200">
        <v>41122</v>
      </c>
      <c r="J47" s="27">
        <f t="shared" si="2"/>
        <v>1.2856673184405754E-2</v>
      </c>
      <c r="K47" s="12">
        <f t="shared" si="23"/>
        <v>41183</v>
      </c>
      <c r="L47" s="12">
        <f t="shared" si="3"/>
        <v>41183</v>
      </c>
      <c r="M47" s="1">
        <f t="shared" si="24"/>
        <v>37</v>
      </c>
      <c r="N47" s="1">
        <f t="shared" si="4"/>
        <v>26</v>
      </c>
      <c r="O47" s="2">
        <f t="shared" si="5"/>
        <v>1.0090172399999999</v>
      </c>
      <c r="P47" s="11">
        <f t="shared" si="45"/>
        <v>1</v>
      </c>
      <c r="Q47" s="11">
        <f t="shared" si="42"/>
        <v>1</v>
      </c>
      <c r="R47" s="2">
        <f t="shared" si="44"/>
        <v>1.0090172399999999</v>
      </c>
      <c r="S47" s="2">
        <f t="shared" si="40"/>
        <v>1</v>
      </c>
      <c r="T47" s="2">
        <f t="shared" si="7"/>
        <v>339292.01480655</v>
      </c>
      <c r="U47" s="2">
        <f t="shared" si="8"/>
        <v>0</v>
      </c>
      <c r="V47" s="2">
        <f t="shared" si="9"/>
        <v>3059.4775275941897</v>
      </c>
      <c r="W47" s="2">
        <f t="shared" si="10"/>
        <v>342351.49233414419</v>
      </c>
      <c r="X47" s="29">
        <f t="shared" si="11"/>
        <v>0</v>
      </c>
      <c r="Y47" s="2">
        <f t="shared" si="41"/>
        <v>0</v>
      </c>
      <c r="Z47" s="82">
        <f t="shared" si="12"/>
        <v>0</v>
      </c>
      <c r="AA47" s="2">
        <f t="shared" si="13"/>
        <v>0</v>
      </c>
      <c r="AB47" s="27">
        <f t="shared" si="27"/>
        <v>6.7299999999999999E-2</v>
      </c>
      <c r="AC47" s="29">
        <v>8</v>
      </c>
      <c r="AD47" s="29">
        <v>252</v>
      </c>
      <c r="AE47" s="11">
        <f t="shared" si="43"/>
        <v>1.002069825</v>
      </c>
      <c r="AF47" s="2">
        <f t="shared" si="16"/>
        <v>702.27509454000005</v>
      </c>
      <c r="AG47" s="2">
        <f t="shared" si="17"/>
        <v>708.60767762</v>
      </c>
      <c r="AH47" s="3">
        <f t="shared" si="18"/>
        <v>0</v>
      </c>
      <c r="AI47" s="4" t="str">
        <f t="shared" si="28"/>
        <v>A+J=</v>
      </c>
      <c r="AJ47" s="12">
        <f t="shared" si="29"/>
        <v>41183</v>
      </c>
      <c r="AK47" s="12"/>
      <c r="AL47" s="4" t="str">
        <f t="shared" si="30"/>
        <v>quarta-feira</v>
      </c>
      <c r="AM47" s="18">
        <f t="shared" si="37"/>
        <v>35</v>
      </c>
      <c r="AN47" s="19">
        <f t="shared" si="38"/>
        <v>42186</v>
      </c>
      <c r="AO47" s="20">
        <f t="shared" si="31"/>
        <v>252798.46516145984</v>
      </c>
      <c r="AP47" s="24">
        <f t="shared" si="32"/>
        <v>21</v>
      </c>
      <c r="AQ47" s="22">
        <f t="shared" si="33"/>
        <v>1390.8923882199999</v>
      </c>
      <c r="AR47" s="22">
        <f t="shared" si="34"/>
        <v>2766.0772685299999</v>
      </c>
      <c r="AS47" s="35">
        <v>1.08234E-2</v>
      </c>
      <c r="AT47" s="22">
        <f t="shared" si="19"/>
        <v>4156.9696567499996</v>
      </c>
      <c r="AU47" s="18">
        <f t="shared" si="39"/>
        <v>35</v>
      </c>
      <c r="AV47" s="19">
        <f t="shared" si="35"/>
        <v>42219</v>
      </c>
      <c r="AW47" s="19">
        <f t="shared" si="36"/>
        <v>42250</v>
      </c>
      <c r="AX47" s="1"/>
      <c r="AY47" s="31">
        <v>38</v>
      </c>
      <c r="AZ47" s="32">
        <v>42278</v>
      </c>
      <c r="BA47" s="33">
        <v>1.1363379999999999E-2</v>
      </c>
      <c r="BB47" s="26"/>
    </row>
    <row r="48" spans="1:154" x14ac:dyDescent="0.2">
      <c r="A48" s="178">
        <f t="shared" si="20"/>
        <v>41167</v>
      </c>
      <c r="B48" s="2">
        <f t="shared" si="0"/>
        <v>343267.27721000335</v>
      </c>
      <c r="C48" s="2">
        <f t="shared" si="21"/>
        <v>339292.01480655</v>
      </c>
      <c r="D48" s="2">
        <v>0</v>
      </c>
      <c r="E48" s="11">
        <f t="shared" si="1"/>
        <v>339292.01480655</v>
      </c>
      <c r="F48" s="84">
        <f t="shared" si="46"/>
        <v>3467.46</v>
      </c>
      <c r="G48" s="84">
        <f t="shared" si="46"/>
        <v>3512.04</v>
      </c>
      <c r="H48" s="200">
        <v>41000</v>
      </c>
      <c r="I48" s="200">
        <v>41122</v>
      </c>
      <c r="J48" s="27">
        <f t="shared" si="2"/>
        <v>1.2856673184405754E-2</v>
      </c>
      <c r="K48" s="12">
        <f t="shared" si="23"/>
        <v>41183</v>
      </c>
      <c r="L48" s="12">
        <f t="shared" si="3"/>
        <v>41183</v>
      </c>
      <c r="M48" s="1">
        <f t="shared" si="24"/>
        <v>37</v>
      </c>
      <c r="N48" s="1">
        <f t="shared" si="4"/>
        <v>27</v>
      </c>
      <c r="O48" s="2">
        <f t="shared" si="5"/>
        <v>1.0093656799999999</v>
      </c>
      <c r="P48" s="11">
        <f t="shared" si="45"/>
        <v>1</v>
      </c>
      <c r="Q48" s="11">
        <f t="shared" si="42"/>
        <v>1</v>
      </c>
      <c r="R48" s="2">
        <f t="shared" si="44"/>
        <v>1.0093656799999999</v>
      </c>
      <c r="S48" s="2">
        <f t="shared" si="40"/>
        <v>1</v>
      </c>
      <c r="T48" s="2">
        <f t="shared" si="7"/>
        <v>339292.01480655</v>
      </c>
      <c r="U48" s="2">
        <f t="shared" si="8"/>
        <v>0</v>
      </c>
      <c r="V48" s="2">
        <f t="shared" si="9"/>
        <v>3177.7004372333859</v>
      </c>
      <c r="W48" s="2">
        <f t="shared" si="10"/>
        <v>342469.71524378337</v>
      </c>
      <c r="X48" s="29">
        <f t="shared" si="11"/>
        <v>0</v>
      </c>
      <c r="Y48" s="2">
        <f t="shared" si="41"/>
        <v>0</v>
      </c>
      <c r="Z48" s="82">
        <f t="shared" si="12"/>
        <v>0</v>
      </c>
      <c r="AA48" s="2">
        <f t="shared" si="13"/>
        <v>0</v>
      </c>
      <c r="AB48" s="27">
        <f t="shared" si="27"/>
        <v>6.7299999999999999E-2</v>
      </c>
      <c r="AC48" s="29">
        <v>9</v>
      </c>
      <c r="AD48" s="29">
        <v>252</v>
      </c>
      <c r="AE48" s="11">
        <f t="shared" si="43"/>
        <v>1.0023288539999999</v>
      </c>
      <c r="AF48" s="2">
        <f t="shared" si="16"/>
        <v>790.16156584999999</v>
      </c>
      <c r="AG48" s="2">
        <f t="shared" si="17"/>
        <v>797.56196622000004</v>
      </c>
      <c r="AH48" s="3">
        <f t="shared" si="18"/>
        <v>0</v>
      </c>
      <c r="AI48" s="4" t="str">
        <f t="shared" si="28"/>
        <v>A+J=</v>
      </c>
      <c r="AJ48" s="12">
        <f t="shared" si="29"/>
        <v>41183</v>
      </c>
      <c r="AK48" s="12"/>
      <c r="AL48" s="4" t="str">
        <f t="shared" si="30"/>
        <v>segunda-feira</v>
      </c>
      <c r="AM48" s="18">
        <f t="shared" si="37"/>
        <v>36</v>
      </c>
      <c r="AN48" s="19">
        <f t="shared" si="38"/>
        <v>42219</v>
      </c>
      <c r="AO48" s="20">
        <f t="shared" si="31"/>
        <v>250148.75552088983</v>
      </c>
      <c r="AP48" s="24">
        <f t="shared" si="32"/>
        <v>23</v>
      </c>
      <c r="AQ48" s="22">
        <f t="shared" si="33"/>
        <v>1507.26028883</v>
      </c>
      <c r="AR48" s="22">
        <f t="shared" si="34"/>
        <v>2649.7096405699999</v>
      </c>
      <c r="AS48" s="35">
        <v>1.0481509999999999E-2</v>
      </c>
      <c r="AT48" s="22">
        <f t="shared" si="19"/>
        <v>4156.9699294000002</v>
      </c>
      <c r="AU48" s="18">
        <f t="shared" si="39"/>
        <v>36</v>
      </c>
      <c r="AV48" s="19">
        <f t="shared" si="35"/>
        <v>42248</v>
      </c>
      <c r="AW48" s="19">
        <f t="shared" si="36"/>
        <v>42282</v>
      </c>
      <c r="AX48" s="1"/>
      <c r="AY48" s="31">
        <v>39</v>
      </c>
      <c r="AZ48" s="32">
        <v>42311</v>
      </c>
      <c r="BA48" s="33">
        <v>1.1556540000000001E-2</v>
      </c>
      <c r="BB48" s="26"/>
    </row>
    <row r="49" spans="1:154" x14ac:dyDescent="0.2">
      <c r="A49" s="178">
        <f t="shared" si="20"/>
        <v>41168</v>
      </c>
      <c r="B49" s="2">
        <f t="shared" si="0"/>
        <v>343267.27721000335</v>
      </c>
      <c r="C49" s="2">
        <f t="shared" si="21"/>
        <v>339292.01480655</v>
      </c>
      <c r="D49" s="2">
        <v>0</v>
      </c>
      <c r="E49" s="11">
        <f t="shared" si="1"/>
        <v>339292.01480655</v>
      </c>
      <c r="F49" s="84">
        <f t="shared" si="46"/>
        <v>3467.46</v>
      </c>
      <c r="G49" s="84">
        <f t="shared" si="46"/>
        <v>3512.04</v>
      </c>
      <c r="H49" s="200">
        <v>41000</v>
      </c>
      <c r="I49" s="200">
        <v>41122</v>
      </c>
      <c r="J49" s="27">
        <f t="shared" si="2"/>
        <v>1.2856673184405754E-2</v>
      </c>
      <c r="K49" s="12">
        <f t="shared" si="23"/>
        <v>41183</v>
      </c>
      <c r="L49" s="12">
        <f t="shared" si="3"/>
        <v>41183</v>
      </c>
      <c r="M49" s="1">
        <f t="shared" si="24"/>
        <v>37</v>
      </c>
      <c r="N49" s="1">
        <f t="shared" si="4"/>
        <v>27</v>
      </c>
      <c r="O49" s="2">
        <f t="shared" si="5"/>
        <v>1.0093656799999999</v>
      </c>
      <c r="P49" s="11">
        <f t="shared" si="45"/>
        <v>1</v>
      </c>
      <c r="Q49" s="11">
        <f t="shared" si="42"/>
        <v>1</v>
      </c>
      <c r="R49" s="2">
        <f t="shared" si="44"/>
        <v>1.0093656799999999</v>
      </c>
      <c r="S49" s="2">
        <f t="shared" si="40"/>
        <v>1</v>
      </c>
      <c r="T49" s="2">
        <f t="shared" si="7"/>
        <v>339292.01480655</v>
      </c>
      <c r="U49" s="2">
        <f t="shared" si="8"/>
        <v>0</v>
      </c>
      <c r="V49" s="2">
        <f t="shared" si="9"/>
        <v>3177.7004372333859</v>
      </c>
      <c r="W49" s="2">
        <f t="shared" si="10"/>
        <v>342469.71524378337</v>
      </c>
      <c r="X49" s="29">
        <f t="shared" si="11"/>
        <v>0</v>
      </c>
      <c r="Y49" s="2">
        <f t="shared" si="41"/>
        <v>0</v>
      </c>
      <c r="Z49" s="82">
        <f t="shared" si="12"/>
        <v>0</v>
      </c>
      <c r="AA49" s="2">
        <f t="shared" si="13"/>
        <v>0</v>
      </c>
      <c r="AB49" s="27">
        <f t="shared" si="27"/>
        <v>6.7299999999999999E-2</v>
      </c>
      <c r="AC49" s="29">
        <v>9</v>
      </c>
      <c r="AD49" s="29">
        <v>252</v>
      </c>
      <c r="AE49" s="11">
        <f t="shared" si="43"/>
        <v>1.0023288539999999</v>
      </c>
      <c r="AF49" s="2">
        <f t="shared" si="16"/>
        <v>790.16156584999999</v>
      </c>
      <c r="AG49" s="2">
        <f t="shared" si="17"/>
        <v>797.56196622000004</v>
      </c>
      <c r="AH49" s="3">
        <f t="shared" si="18"/>
        <v>0</v>
      </c>
      <c r="AI49" s="4" t="str">
        <f t="shared" si="28"/>
        <v>A+J=</v>
      </c>
      <c r="AJ49" s="12">
        <f t="shared" si="29"/>
        <v>41183</v>
      </c>
      <c r="AK49" s="12"/>
      <c r="AL49" s="4" t="str">
        <f t="shared" si="30"/>
        <v>terça-feira</v>
      </c>
      <c r="AM49" s="18">
        <f t="shared" si="37"/>
        <v>37</v>
      </c>
      <c r="AN49" s="19">
        <f t="shared" si="38"/>
        <v>42248</v>
      </c>
      <c r="AO49" s="20">
        <f t="shared" si="31"/>
        <v>247353.20309464983</v>
      </c>
      <c r="AP49" s="24">
        <f t="shared" si="32"/>
        <v>21</v>
      </c>
      <c r="AQ49" s="22">
        <f t="shared" si="33"/>
        <v>1361.41734165</v>
      </c>
      <c r="AR49" s="22">
        <f t="shared" si="34"/>
        <v>2795.5524262399999</v>
      </c>
      <c r="AS49" s="35">
        <v>1.1175559999999999E-2</v>
      </c>
      <c r="AT49" s="22">
        <f t="shared" si="19"/>
        <v>4156.9697678900002</v>
      </c>
      <c r="AU49" s="18">
        <f t="shared" si="39"/>
        <v>37</v>
      </c>
      <c r="AV49" s="19">
        <f t="shared" si="35"/>
        <v>42278</v>
      </c>
      <c r="AW49" s="19">
        <f t="shared" si="36"/>
        <v>42313</v>
      </c>
      <c r="AX49" s="1"/>
      <c r="AY49" s="31">
        <v>40</v>
      </c>
      <c r="AZ49" s="32">
        <v>42339</v>
      </c>
      <c r="BA49" s="33">
        <v>1.2015120000000001E-2</v>
      </c>
      <c r="BB49" s="26"/>
    </row>
    <row r="50" spans="1:154" x14ac:dyDescent="0.2">
      <c r="A50" s="178">
        <f t="shared" si="20"/>
        <v>41169</v>
      </c>
      <c r="B50" s="2">
        <f t="shared" si="0"/>
        <v>343267.27721000335</v>
      </c>
      <c r="C50" s="2">
        <f t="shared" si="21"/>
        <v>339292.01480655</v>
      </c>
      <c r="D50" s="2">
        <v>0</v>
      </c>
      <c r="E50" s="11">
        <f t="shared" si="1"/>
        <v>339292.01480655</v>
      </c>
      <c r="F50" s="84">
        <f t="shared" si="46"/>
        <v>3467.46</v>
      </c>
      <c r="G50" s="84">
        <f t="shared" si="46"/>
        <v>3512.04</v>
      </c>
      <c r="H50" s="200">
        <v>41000</v>
      </c>
      <c r="I50" s="200">
        <v>41122</v>
      </c>
      <c r="J50" s="27">
        <f t="shared" si="2"/>
        <v>1.2856673184405754E-2</v>
      </c>
      <c r="K50" s="12">
        <f t="shared" si="23"/>
        <v>41183</v>
      </c>
      <c r="L50" s="12">
        <f t="shared" si="3"/>
        <v>41183</v>
      </c>
      <c r="M50" s="1">
        <f t="shared" si="24"/>
        <v>37</v>
      </c>
      <c r="N50" s="1">
        <f t="shared" si="4"/>
        <v>27</v>
      </c>
      <c r="O50" s="2">
        <f t="shared" si="5"/>
        <v>1.0093656799999999</v>
      </c>
      <c r="P50" s="11">
        <f t="shared" si="45"/>
        <v>1</v>
      </c>
      <c r="Q50" s="11">
        <f t="shared" si="42"/>
        <v>1</v>
      </c>
      <c r="R50" s="2">
        <f t="shared" si="44"/>
        <v>1.0093656799999999</v>
      </c>
      <c r="S50" s="2">
        <f t="shared" si="40"/>
        <v>1</v>
      </c>
      <c r="T50" s="2">
        <f t="shared" si="7"/>
        <v>339292.01480655</v>
      </c>
      <c r="U50" s="2">
        <f t="shared" si="8"/>
        <v>0</v>
      </c>
      <c r="V50" s="2">
        <f t="shared" si="9"/>
        <v>3177.7004372333859</v>
      </c>
      <c r="W50" s="2">
        <f t="shared" si="10"/>
        <v>342469.71524378337</v>
      </c>
      <c r="X50" s="29">
        <f t="shared" si="11"/>
        <v>0</v>
      </c>
      <c r="Y50" s="2">
        <f t="shared" si="41"/>
        <v>0</v>
      </c>
      <c r="Z50" s="82">
        <f t="shared" si="12"/>
        <v>0</v>
      </c>
      <c r="AA50" s="2">
        <f t="shared" si="13"/>
        <v>0</v>
      </c>
      <c r="AB50" s="27">
        <f t="shared" si="27"/>
        <v>6.7299999999999999E-2</v>
      </c>
      <c r="AC50" s="29">
        <v>9</v>
      </c>
      <c r="AD50" s="29">
        <v>252</v>
      </c>
      <c r="AE50" s="11">
        <f t="shared" si="43"/>
        <v>1.0023288539999999</v>
      </c>
      <c r="AF50" s="2">
        <f t="shared" si="16"/>
        <v>790.16156584999999</v>
      </c>
      <c r="AG50" s="2">
        <f t="shared" si="17"/>
        <v>797.56196622000004</v>
      </c>
      <c r="AH50" s="3">
        <f t="shared" si="18"/>
        <v>0</v>
      </c>
      <c r="AI50" s="4" t="str">
        <f t="shared" si="28"/>
        <v>A+J=</v>
      </c>
      <c r="AJ50" s="12">
        <f t="shared" si="29"/>
        <v>41183</v>
      </c>
      <c r="AK50" s="12"/>
      <c r="AL50" s="4" t="str">
        <f t="shared" si="30"/>
        <v>quinta-feira</v>
      </c>
      <c r="AM50" s="18">
        <f t="shared" si="37"/>
        <v>38</v>
      </c>
      <c r="AN50" s="19">
        <f t="shared" si="38"/>
        <v>42278</v>
      </c>
      <c r="AO50" s="20">
        <f t="shared" si="31"/>
        <v>244542.43465366983</v>
      </c>
      <c r="AP50" s="24">
        <f t="shared" si="32"/>
        <v>21</v>
      </c>
      <c r="AQ50" s="22">
        <f t="shared" si="33"/>
        <v>1346.20274047</v>
      </c>
      <c r="AR50" s="22">
        <f t="shared" si="34"/>
        <v>2810.7684409799999</v>
      </c>
      <c r="AS50" s="35">
        <v>1.1363379999999999E-2</v>
      </c>
      <c r="AT50" s="22">
        <f t="shared" si="19"/>
        <v>4156.9711814499997</v>
      </c>
      <c r="AU50" s="18">
        <f t="shared" si="39"/>
        <v>38</v>
      </c>
      <c r="AV50" s="19">
        <f t="shared" si="35"/>
        <v>42311</v>
      </c>
      <c r="AW50" s="19">
        <f t="shared" si="36"/>
        <v>42341</v>
      </c>
      <c r="AX50" s="1"/>
      <c r="AY50" s="31">
        <v>41</v>
      </c>
      <c r="AZ50" s="32">
        <v>42373</v>
      </c>
      <c r="BA50" s="33">
        <v>1.1704539999999999E-2</v>
      </c>
      <c r="BB50" s="26"/>
    </row>
    <row r="51" spans="1:154" x14ac:dyDescent="0.2">
      <c r="A51" s="178">
        <f t="shared" si="20"/>
        <v>41170</v>
      </c>
      <c r="B51" s="2">
        <f t="shared" si="0"/>
        <v>343474.57942837442</v>
      </c>
      <c r="C51" s="2">
        <f t="shared" si="21"/>
        <v>339292.01480655</v>
      </c>
      <c r="D51" s="2">
        <v>0</v>
      </c>
      <c r="E51" s="11">
        <f t="shared" si="1"/>
        <v>339292.01480655</v>
      </c>
      <c r="F51" s="84">
        <f t="shared" si="46"/>
        <v>3467.46</v>
      </c>
      <c r="G51" s="84">
        <f t="shared" si="46"/>
        <v>3512.04</v>
      </c>
      <c r="H51" s="200">
        <v>41000</v>
      </c>
      <c r="I51" s="200">
        <v>41122</v>
      </c>
      <c r="J51" s="27">
        <f t="shared" si="2"/>
        <v>1.2856673184405754E-2</v>
      </c>
      <c r="K51" s="12">
        <f t="shared" si="23"/>
        <v>41183</v>
      </c>
      <c r="L51" s="12">
        <f t="shared" si="3"/>
        <v>41183</v>
      </c>
      <c r="M51" s="1">
        <f t="shared" si="24"/>
        <v>37</v>
      </c>
      <c r="N51" s="1">
        <f t="shared" si="4"/>
        <v>28</v>
      </c>
      <c r="O51" s="2">
        <f t="shared" si="5"/>
        <v>1.0097142400000001</v>
      </c>
      <c r="P51" s="11">
        <f t="shared" si="45"/>
        <v>1</v>
      </c>
      <c r="Q51" s="11">
        <f t="shared" si="42"/>
        <v>1</v>
      </c>
      <c r="R51" s="2">
        <f t="shared" si="44"/>
        <v>1.0097142400000001</v>
      </c>
      <c r="S51" s="2">
        <f t="shared" si="40"/>
        <v>1</v>
      </c>
      <c r="T51" s="2">
        <f t="shared" si="7"/>
        <v>339292.01480655</v>
      </c>
      <c r="U51" s="2">
        <f t="shared" si="8"/>
        <v>0</v>
      </c>
      <c r="V51" s="2">
        <f t="shared" si="9"/>
        <v>3295.9640619144129</v>
      </c>
      <c r="W51" s="2">
        <f t="shared" si="10"/>
        <v>342587.97886846442</v>
      </c>
      <c r="X51" s="29">
        <f t="shared" si="11"/>
        <v>0</v>
      </c>
      <c r="Y51" s="2">
        <f t="shared" si="41"/>
        <v>0</v>
      </c>
      <c r="Z51" s="82">
        <f t="shared" si="12"/>
        <v>0</v>
      </c>
      <c r="AA51" s="2">
        <f t="shared" si="13"/>
        <v>0</v>
      </c>
      <c r="AB51" s="27">
        <f t="shared" si="27"/>
        <v>6.7299999999999999E-2</v>
      </c>
      <c r="AC51" s="29">
        <v>10</v>
      </c>
      <c r="AD51" s="29">
        <v>252</v>
      </c>
      <c r="AE51" s="11">
        <f t="shared" si="43"/>
        <v>1.0025879499999999</v>
      </c>
      <c r="AF51" s="2">
        <f t="shared" si="16"/>
        <v>878.07076971000004</v>
      </c>
      <c r="AG51" s="2">
        <f t="shared" si="17"/>
        <v>886.60055991000002</v>
      </c>
      <c r="AH51" s="3">
        <f t="shared" si="18"/>
        <v>0</v>
      </c>
      <c r="AI51" s="4" t="str">
        <f t="shared" si="28"/>
        <v>A+J=</v>
      </c>
      <c r="AJ51" s="12">
        <f t="shared" si="29"/>
        <v>41183</v>
      </c>
      <c r="AK51" s="12"/>
      <c r="AL51" s="4" t="str">
        <f t="shared" si="30"/>
        <v>terça-feira</v>
      </c>
      <c r="AM51" s="18">
        <f t="shared" si="37"/>
        <v>39</v>
      </c>
      <c r="AN51" s="19">
        <f t="shared" si="38"/>
        <v>42311</v>
      </c>
      <c r="AO51" s="20">
        <f t="shared" si="31"/>
        <v>241716.37022589982</v>
      </c>
      <c r="AP51" s="24">
        <f t="shared" si="32"/>
        <v>21</v>
      </c>
      <c r="AQ51" s="22">
        <f t="shared" si="33"/>
        <v>1330.90532717</v>
      </c>
      <c r="AR51" s="22">
        <f t="shared" si="34"/>
        <v>2826.0644277699998</v>
      </c>
      <c r="AS51" s="35">
        <v>1.1556540000000001E-2</v>
      </c>
      <c r="AT51" s="22">
        <f t="shared" si="19"/>
        <v>4156.9697549399998</v>
      </c>
      <c r="AU51" s="18">
        <f t="shared" si="39"/>
        <v>39</v>
      </c>
      <c r="AV51" s="19">
        <f t="shared" si="35"/>
        <v>42339</v>
      </c>
      <c r="AW51" s="19">
        <f t="shared" si="36"/>
        <v>42375</v>
      </c>
      <c r="AX51" s="1"/>
      <c r="AY51" s="31">
        <v>42</v>
      </c>
      <c r="AZ51" s="32">
        <v>42401</v>
      </c>
      <c r="BA51" s="33">
        <v>1.2430419999999999E-2</v>
      </c>
      <c r="BB51" s="26"/>
    </row>
    <row r="52" spans="1:154" x14ac:dyDescent="0.2">
      <c r="A52" s="178">
        <f t="shared" si="20"/>
        <v>41171</v>
      </c>
      <c r="B52" s="2">
        <f t="shared" si="0"/>
        <v>343682.003319707</v>
      </c>
      <c r="C52" s="2">
        <f t="shared" si="21"/>
        <v>339292.01480655</v>
      </c>
      <c r="D52" s="2">
        <v>0</v>
      </c>
      <c r="E52" s="11">
        <f t="shared" si="1"/>
        <v>339292.01480655</v>
      </c>
      <c r="F52" s="84">
        <f t="shared" si="46"/>
        <v>3467.46</v>
      </c>
      <c r="G52" s="84">
        <f t="shared" si="46"/>
        <v>3512.04</v>
      </c>
      <c r="H52" s="200">
        <v>41000</v>
      </c>
      <c r="I52" s="200">
        <v>41122</v>
      </c>
      <c r="J52" s="27">
        <f t="shared" si="2"/>
        <v>1.2856673184405754E-2</v>
      </c>
      <c r="K52" s="12">
        <f t="shared" si="23"/>
        <v>41183</v>
      </c>
      <c r="L52" s="12">
        <f t="shared" si="3"/>
        <v>41183</v>
      </c>
      <c r="M52" s="1">
        <f t="shared" si="24"/>
        <v>37</v>
      </c>
      <c r="N52" s="1">
        <f t="shared" si="4"/>
        <v>29</v>
      </c>
      <c r="O52" s="2">
        <f t="shared" si="5"/>
        <v>1.01006291</v>
      </c>
      <c r="P52" s="11">
        <f t="shared" si="45"/>
        <v>1</v>
      </c>
      <c r="Q52" s="11">
        <f t="shared" si="42"/>
        <v>1</v>
      </c>
      <c r="R52" s="2">
        <f t="shared" si="44"/>
        <v>1.01006291</v>
      </c>
      <c r="S52" s="2">
        <f t="shared" si="40"/>
        <v>1</v>
      </c>
      <c r="T52" s="2">
        <f t="shared" si="7"/>
        <v>339292.01480655</v>
      </c>
      <c r="U52" s="2">
        <f t="shared" si="8"/>
        <v>0</v>
      </c>
      <c r="V52" s="2">
        <f t="shared" si="9"/>
        <v>3414.2650087169923</v>
      </c>
      <c r="W52" s="2">
        <f t="shared" si="10"/>
        <v>342706.27981526701</v>
      </c>
      <c r="X52" s="29">
        <f t="shared" si="11"/>
        <v>0</v>
      </c>
      <c r="Y52" s="2">
        <f t="shared" si="41"/>
        <v>0</v>
      </c>
      <c r="Z52" s="82">
        <f t="shared" si="12"/>
        <v>0</v>
      </c>
      <c r="AA52" s="2">
        <f t="shared" si="13"/>
        <v>0</v>
      </c>
      <c r="AB52" s="27">
        <f t="shared" si="27"/>
        <v>6.7299999999999999E-2</v>
      </c>
      <c r="AC52" s="29">
        <v>11</v>
      </c>
      <c r="AD52" s="29">
        <v>252</v>
      </c>
      <c r="AE52" s="11">
        <f t="shared" si="43"/>
        <v>1.0028471130000001</v>
      </c>
      <c r="AF52" s="2">
        <f t="shared" si="16"/>
        <v>966.00270614999999</v>
      </c>
      <c r="AG52" s="2">
        <f t="shared" si="17"/>
        <v>975.72350444000006</v>
      </c>
      <c r="AH52" s="3">
        <f t="shared" si="18"/>
        <v>0</v>
      </c>
      <c r="AI52" s="4" t="str">
        <f t="shared" si="28"/>
        <v>A+J=</v>
      </c>
      <c r="AJ52" s="12">
        <f t="shared" si="29"/>
        <v>41183</v>
      </c>
      <c r="AK52" s="12"/>
      <c r="AL52" s="4" t="str">
        <f t="shared" si="30"/>
        <v>terça-feira</v>
      </c>
      <c r="AM52" s="18">
        <f t="shared" si="37"/>
        <v>40</v>
      </c>
      <c r="AN52" s="19">
        <f t="shared" si="38"/>
        <v>42339</v>
      </c>
      <c r="AO52" s="20">
        <f t="shared" si="31"/>
        <v>238812.11903167982</v>
      </c>
      <c r="AP52" s="24">
        <f t="shared" si="32"/>
        <v>20</v>
      </c>
      <c r="AQ52" s="22">
        <f t="shared" si="33"/>
        <v>1252.7185351799999</v>
      </c>
      <c r="AR52" s="22">
        <f t="shared" si="34"/>
        <v>2904.2511942199999</v>
      </c>
      <c r="AS52" s="35">
        <v>1.2015120000000001E-2</v>
      </c>
      <c r="AT52" s="22">
        <f t="shared" si="19"/>
        <v>4156.9697293999998</v>
      </c>
      <c r="AU52" s="18">
        <f t="shared" si="39"/>
        <v>40</v>
      </c>
      <c r="AV52" s="19">
        <f t="shared" si="35"/>
        <v>42373</v>
      </c>
      <c r="AW52" s="19">
        <f t="shared" si="36"/>
        <v>42403</v>
      </c>
      <c r="AX52" s="1"/>
      <c r="AY52" s="31">
        <v>43</v>
      </c>
      <c r="AZ52" s="32">
        <v>42430</v>
      </c>
      <c r="BA52" s="33">
        <v>1.2911880000000001E-2</v>
      </c>
      <c r="BB52" s="26"/>
    </row>
    <row r="53" spans="1:154" x14ac:dyDescent="0.2">
      <c r="A53" s="178">
        <f t="shared" si="20"/>
        <v>41172</v>
      </c>
      <c r="B53" s="2">
        <f t="shared" si="0"/>
        <v>343889.55574372155</v>
      </c>
      <c r="C53" s="2">
        <f t="shared" si="21"/>
        <v>339292.01480655</v>
      </c>
      <c r="D53" s="2">
        <v>0</v>
      </c>
      <c r="E53" s="11">
        <f t="shared" si="1"/>
        <v>339292.01480655</v>
      </c>
      <c r="F53" s="84">
        <f t="shared" si="46"/>
        <v>3467.46</v>
      </c>
      <c r="G53" s="84">
        <f t="shared" si="46"/>
        <v>3512.04</v>
      </c>
      <c r="H53" s="200">
        <v>41000</v>
      </c>
      <c r="I53" s="200">
        <v>41122</v>
      </c>
      <c r="J53" s="27">
        <f t="shared" si="2"/>
        <v>1.2856673184405754E-2</v>
      </c>
      <c r="K53" s="12">
        <f t="shared" si="23"/>
        <v>41183</v>
      </c>
      <c r="L53" s="12">
        <f t="shared" si="3"/>
        <v>41183</v>
      </c>
      <c r="M53" s="1">
        <f t="shared" si="24"/>
        <v>37</v>
      </c>
      <c r="N53" s="1">
        <f t="shared" si="4"/>
        <v>30</v>
      </c>
      <c r="O53" s="2">
        <f t="shared" si="5"/>
        <v>1.0104117100000001</v>
      </c>
      <c r="P53" s="11">
        <f t="shared" si="45"/>
        <v>1</v>
      </c>
      <c r="Q53" s="11">
        <f t="shared" si="42"/>
        <v>1</v>
      </c>
      <c r="R53" s="2">
        <f t="shared" si="44"/>
        <v>1.0104117100000001</v>
      </c>
      <c r="S53" s="2">
        <f t="shared" si="40"/>
        <v>1</v>
      </c>
      <c r="T53" s="2">
        <f t="shared" si="7"/>
        <v>339292.01480655</v>
      </c>
      <c r="U53" s="2">
        <f t="shared" si="8"/>
        <v>0</v>
      </c>
      <c r="V53" s="2">
        <f t="shared" si="9"/>
        <v>3532.6100634815298</v>
      </c>
      <c r="W53" s="2">
        <f t="shared" si="10"/>
        <v>342824.62487003155</v>
      </c>
      <c r="X53" s="29">
        <f t="shared" si="11"/>
        <v>0</v>
      </c>
      <c r="Y53" s="2">
        <f t="shared" si="41"/>
        <v>0</v>
      </c>
      <c r="Z53" s="82">
        <f t="shared" si="12"/>
        <v>0</v>
      </c>
      <c r="AA53" s="2">
        <f t="shared" si="13"/>
        <v>0</v>
      </c>
      <c r="AB53" s="27">
        <f t="shared" si="27"/>
        <v>6.7299999999999999E-2</v>
      </c>
      <c r="AC53" s="29">
        <v>12</v>
      </c>
      <c r="AD53" s="29">
        <v>252</v>
      </c>
      <c r="AE53" s="11">
        <f t="shared" si="43"/>
        <v>1.003106343</v>
      </c>
      <c r="AF53" s="2">
        <f t="shared" si="16"/>
        <v>1053.95737515</v>
      </c>
      <c r="AG53" s="2">
        <f t="shared" si="17"/>
        <v>1064.93087369</v>
      </c>
      <c r="AH53" s="3">
        <f t="shared" si="18"/>
        <v>0</v>
      </c>
      <c r="AI53" s="4" t="str">
        <f t="shared" si="28"/>
        <v>A+J=</v>
      </c>
      <c r="AJ53" s="12">
        <f t="shared" si="29"/>
        <v>41183</v>
      </c>
      <c r="AK53" s="12"/>
      <c r="AL53" s="4" t="str">
        <f t="shared" si="30"/>
        <v>segunda-feira</v>
      </c>
      <c r="AM53" s="18">
        <f t="shared" si="37"/>
        <v>41</v>
      </c>
      <c r="AN53" s="19">
        <f t="shared" si="38"/>
        <v>42373</v>
      </c>
      <c r="AO53" s="20">
        <f t="shared" si="31"/>
        <v>236016.93303198981</v>
      </c>
      <c r="AP53" s="24">
        <f t="shared" si="32"/>
        <v>22</v>
      </c>
      <c r="AQ53" s="22">
        <f t="shared" si="33"/>
        <v>1361.7859883399999</v>
      </c>
      <c r="AR53" s="22">
        <f t="shared" si="34"/>
        <v>2795.1859996899998</v>
      </c>
      <c r="AS53" s="35">
        <v>1.1704539999999999E-2</v>
      </c>
      <c r="AT53" s="22">
        <f t="shared" si="19"/>
        <v>4156.9719880299999</v>
      </c>
      <c r="AU53" s="18">
        <f t="shared" si="39"/>
        <v>41</v>
      </c>
      <c r="AV53" s="19">
        <f t="shared" si="35"/>
        <v>42401</v>
      </c>
      <c r="AW53" s="19">
        <f t="shared" si="36"/>
        <v>42432</v>
      </c>
      <c r="AX53" s="1"/>
      <c r="AY53" s="31">
        <v>44</v>
      </c>
      <c r="AZ53" s="32">
        <v>42461</v>
      </c>
      <c r="BA53" s="33">
        <v>1.236567E-2</v>
      </c>
      <c r="BB53" s="26"/>
    </row>
    <row r="54" spans="1:154" x14ac:dyDescent="0.2">
      <c r="A54" s="178">
        <f t="shared" si="20"/>
        <v>41173</v>
      </c>
      <c r="B54" s="2">
        <f t="shared" si="0"/>
        <v>344097.23335415783</v>
      </c>
      <c r="C54" s="2">
        <f t="shared" si="21"/>
        <v>339292.01480655</v>
      </c>
      <c r="D54" s="2">
        <v>0</v>
      </c>
      <c r="E54" s="11">
        <f t="shared" si="1"/>
        <v>339292.01480655</v>
      </c>
      <c r="F54" s="84">
        <f t="shared" si="46"/>
        <v>3467.46</v>
      </c>
      <c r="G54" s="84">
        <f t="shared" si="46"/>
        <v>3512.04</v>
      </c>
      <c r="H54" s="200">
        <v>41000</v>
      </c>
      <c r="I54" s="200">
        <v>41122</v>
      </c>
      <c r="J54" s="27">
        <f t="shared" si="2"/>
        <v>1.2856673184405754E-2</v>
      </c>
      <c r="K54" s="12">
        <f t="shared" si="23"/>
        <v>41183</v>
      </c>
      <c r="L54" s="12">
        <f t="shared" si="3"/>
        <v>41183</v>
      </c>
      <c r="M54" s="1">
        <f t="shared" si="24"/>
        <v>37</v>
      </c>
      <c r="N54" s="1">
        <f t="shared" si="4"/>
        <v>31</v>
      </c>
      <c r="O54" s="2">
        <f t="shared" si="5"/>
        <v>1.01076063</v>
      </c>
      <c r="P54" s="11">
        <f t="shared" si="45"/>
        <v>1</v>
      </c>
      <c r="Q54" s="11">
        <f t="shared" si="42"/>
        <v>1</v>
      </c>
      <c r="R54" s="2">
        <f t="shared" si="44"/>
        <v>1.01076063</v>
      </c>
      <c r="S54" s="2">
        <f t="shared" si="40"/>
        <v>1</v>
      </c>
      <c r="T54" s="2">
        <f t="shared" si="7"/>
        <v>339292.01480655</v>
      </c>
      <c r="U54" s="2">
        <f t="shared" si="8"/>
        <v>0</v>
      </c>
      <c r="V54" s="2">
        <f t="shared" si="9"/>
        <v>3650.9958332878227</v>
      </c>
      <c r="W54" s="2">
        <f t="shared" si="10"/>
        <v>342943.01063983783</v>
      </c>
      <c r="X54" s="29">
        <f t="shared" si="11"/>
        <v>0</v>
      </c>
      <c r="Y54" s="2">
        <f t="shared" si="41"/>
        <v>0</v>
      </c>
      <c r="Z54" s="82">
        <f t="shared" si="12"/>
        <v>0</v>
      </c>
      <c r="AA54" s="2">
        <f t="shared" si="13"/>
        <v>0</v>
      </c>
      <c r="AB54" s="27">
        <f t="shared" si="27"/>
        <v>6.7299999999999999E-2</v>
      </c>
      <c r="AC54" s="29">
        <v>13</v>
      </c>
      <c r="AD54" s="29">
        <v>252</v>
      </c>
      <c r="AE54" s="11">
        <f t="shared" si="43"/>
        <v>1.0033656399999999</v>
      </c>
      <c r="AF54" s="2">
        <f t="shared" si="16"/>
        <v>1141.9347767100001</v>
      </c>
      <c r="AG54" s="2">
        <f t="shared" si="17"/>
        <v>1154.22271432</v>
      </c>
      <c r="AH54" s="3">
        <f t="shared" si="18"/>
        <v>0</v>
      </c>
      <c r="AI54" s="4" t="str">
        <f t="shared" si="28"/>
        <v>A+J=</v>
      </c>
      <c r="AJ54" s="12">
        <f t="shared" si="29"/>
        <v>41183</v>
      </c>
      <c r="AK54" s="3">
        <f>(T54+AF54)</f>
        <v>340433.94958325999</v>
      </c>
      <c r="AL54" s="4" t="str">
        <f t="shared" si="30"/>
        <v>segunda-feira</v>
      </c>
      <c r="AM54" s="18">
        <f t="shared" si="37"/>
        <v>42</v>
      </c>
      <c r="AN54" s="19">
        <f t="shared" si="38"/>
        <v>42401</v>
      </c>
      <c r="AO54" s="20">
        <f t="shared" si="31"/>
        <v>233083.1434272998</v>
      </c>
      <c r="AP54" s="24">
        <f t="shared" si="32"/>
        <v>20</v>
      </c>
      <c r="AQ54" s="22">
        <f t="shared" si="33"/>
        <v>1223.18064908</v>
      </c>
      <c r="AR54" s="22">
        <f t="shared" si="34"/>
        <v>2933.78960469</v>
      </c>
      <c r="AS54" s="35">
        <v>1.2430419999999999E-2</v>
      </c>
      <c r="AT54" s="22">
        <f t="shared" si="19"/>
        <v>4156.9702537699995</v>
      </c>
      <c r="AU54" s="18">
        <f t="shared" si="39"/>
        <v>42</v>
      </c>
      <c r="AV54" s="19">
        <f t="shared" si="35"/>
        <v>42430</v>
      </c>
      <c r="AW54" s="19">
        <f t="shared" si="36"/>
        <v>42465</v>
      </c>
      <c r="AX54" s="1"/>
      <c r="AY54" s="31">
        <v>45</v>
      </c>
      <c r="AZ54" s="32">
        <v>42492</v>
      </c>
      <c r="BA54" s="33">
        <v>1.3111630000000001E-2</v>
      </c>
      <c r="BB54" s="26"/>
    </row>
    <row r="55" spans="1:154" x14ac:dyDescent="0.2">
      <c r="A55" s="178">
        <f t="shared" si="20"/>
        <v>41174</v>
      </c>
      <c r="B55" s="2">
        <f t="shared" si="0"/>
        <v>344305.03620650584</v>
      </c>
      <c r="C55" s="2">
        <f t="shared" si="21"/>
        <v>339292.01480655</v>
      </c>
      <c r="D55" s="2">
        <v>0</v>
      </c>
      <c r="E55" s="11">
        <f t="shared" si="1"/>
        <v>339292.01480655</v>
      </c>
      <c r="F55" s="84">
        <f t="shared" si="46"/>
        <v>3467.46</v>
      </c>
      <c r="G55" s="84">
        <f t="shared" si="46"/>
        <v>3512.04</v>
      </c>
      <c r="H55" s="200">
        <v>41000</v>
      </c>
      <c r="I55" s="200">
        <v>41122</v>
      </c>
      <c r="J55" s="27">
        <f t="shared" si="2"/>
        <v>1.2856673184405754E-2</v>
      </c>
      <c r="K55" s="12">
        <f t="shared" si="23"/>
        <v>41183</v>
      </c>
      <c r="L55" s="12">
        <f t="shared" si="3"/>
        <v>41183</v>
      </c>
      <c r="M55" s="1">
        <f t="shared" si="24"/>
        <v>37</v>
      </c>
      <c r="N55" s="1">
        <f t="shared" si="4"/>
        <v>32</v>
      </c>
      <c r="O55" s="2">
        <f t="shared" si="5"/>
        <v>1.01110967</v>
      </c>
      <c r="P55" s="11">
        <f t="shared" si="45"/>
        <v>1</v>
      </c>
      <c r="Q55" s="11">
        <f t="shared" si="42"/>
        <v>1</v>
      </c>
      <c r="R55" s="2">
        <f t="shared" si="44"/>
        <v>1.01110967</v>
      </c>
      <c r="S55" s="2">
        <f t="shared" si="40"/>
        <v>1</v>
      </c>
      <c r="T55" s="2">
        <f t="shared" si="7"/>
        <v>339292.01480655</v>
      </c>
      <c r="U55" s="2">
        <f t="shared" si="8"/>
        <v>0</v>
      </c>
      <c r="V55" s="2">
        <f t="shared" si="9"/>
        <v>3769.4223181358707</v>
      </c>
      <c r="W55" s="2">
        <f t="shared" si="10"/>
        <v>343061.43712468585</v>
      </c>
      <c r="X55" s="29">
        <f t="shared" si="11"/>
        <v>0</v>
      </c>
      <c r="Y55" s="2">
        <f t="shared" si="41"/>
        <v>0</v>
      </c>
      <c r="Z55" s="82">
        <f t="shared" si="12"/>
        <v>0</v>
      </c>
      <c r="AA55" s="2">
        <f t="shared" si="13"/>
        <v>0</v>
      </c>
      <c r="AB55" s="27">
        <f t="shared" si="27"/>
        <v>6.7299999999999999E-2</v>
      </c>
      <c r="AC55" s="29">
        <v>14</v>
      </c>
      <c r="AD55" s="29">
        <v>252</v>
      </c>
      <c r="AE55" s="11">
        <f t="shared" si="43"/>
        <v>1.0036250040000001</v>
      </c>
      <c r="AF55" s="2">
        <f t="shared" si="16"/>
        <v>1229.9349108399999</v>
      </c>
      <c r="AG55" s="2">
        <f t="shared" si="17"/>
        <v>1243.59908182</v>
      </c>
      <c r="AH55" s="3">
        <f t="shared" si="18"/>
        <v>0</v>
      </c>
      <c r="AI55" s="4" t="str">
        <f t="shared" si="28"/>
        <v>A+J=</v>
      </c>
      <c r="AJ55" s="12">
        <f t="shared" si="29"/>
        <v>41183</v>
      </c>
      <c r="AK55" s="12"/>
      <c r="AL55" s="4" t="str">
        <f t="shared" si="30"/>
        <v>terça-feira</v>
      </c>
      <c r="AM55" s="18">
        <f t="shared" si="37"/>
        <v>43</v>
      </c>
      <c r="AN55" s="19">
        <f t="shared" si="38"/>
        <v>42430</v>
      </c>
      <c r="AO55" s="20">
        <f t="shared" si="31"/>
        <v>230073.6018493498</v>
      </c>
      <c r="AP55" s="24">
        <f t="shared" si="32"/>
        <v>19</v>
      </c>
      <c r="AQ55" s="22">
        <f t="shared" si="33"/>
        <v>1147.4289240400001</v>
      </c>
      <c r="AR55" s="22">
        <f t="shared" si="34"/>
        <v>3009.5415779499999</v>
      </c>
      <c r="AS55" s="35">
        <v>1.2911880000000001E-2</v>
      </c>
      <c r="AT55" s="22">
        <f t="shared" si="19"/>
        <v>4156.9705019900002</v>
      </c>
      <c r="AU55" s="18">
        <f t="shared" si="39"/>
        <v>43</v>
      </c>
      <c r="AV55" s="19">
        <f t="shared" si="35"/>
        <v>42461</v>
      </c>
      <c r="AW55" s="19">
        <f t="shared" si="36"/>
        <v>42494</v>
      </c>
      <c r="AX55" s="1"/>
      <c r="AY55" s="31">
        <v>46</v>
      </c>
      <c r="AZ55" s="32">
        <v>42522</v>
      </c>
      <c r="BA55" s="33">
        <v>1.309485E-2</v>
      </c>
      <c r="BB55" s="26"/>
    </row>
    <row r="56" spans="1:154" x14ac:dyDescent="0.2">
      <c r="A56" s="178">
        <f t="shared" si="20"/>
        <v>41175</v>
      </c>
      <c r="B56" s="2">
        <f t="shared" si="0"/>
        <v>344305.03620650584</v>
      </c>
      <c r="C56" s="2">
        <f t="shared" si="21"/>
        <v>339292.01480655</v>
      </c>
      <c r="D56" s="2">
        <v>0</v>
      </c>
      <c r="E56" s="11">
        <f t="shared" si="1"/>
        <v>339292.01480655</v>
      </c>
      <c r="F56" s="84">
        <f t="shared" si="46"/>
        <v>3467.46</v>
      </c>
      <c r="G56" s="84">
        <f t="shared" si="46"/>
        <v>3512.04</v>
      </c>
      <c r="H56" s="200">
        <v>41000</v>
      </c>
      <c r="I56" s="200">
        <v>41122</v>
      </c>
      <c r="J56" s="27">
        <f t="shared" si="2"/>
        <v>1.2856673184405754E-2</v>
      </c>
      <c r="K56" s="12">
        <f t="shared" si="23"/>
        <v>41183</v>
      </c>
      <c r="L56" s="12">
        <f t="shared" si="3"/>
        <v>41183</v>
      </c>
      <c r="M56" s="1">
        <f t="shared" si="24"/>
        <v>37</v>
      </c>
      <c r="N56" s="1">
        <f t="shared" si="4"/>
        <v>32</v>
      </c>
      <c r="O56" s="2">
        <f t="shared" si="5"/>
        <v>1.01110967</v>
      </c>
      <c r="P56" s="11">
        <f t="shared" si="45"/>
        <v>1</v>
      </c>
      <c r="Q56" s="11">
        <f t="shared" si="42"/>
        <v>1</v>
      </c>
      <c r="R56" s="2">
        <f t="shared" si="44"/>
        <v>1.01110967</v>
      </c>
      <c r="S56" s="2">
        <f t="shared" si="40"/>
        <v>1</v>
      </c>
      <c r="T56" s="2">
        <f t="shared" si="7"/>
        <v>339292.01480655</v>
      </c>
      <c r="U56" s="2">
        <f t="shared" si="8"/>
        <v>0</v>
      </c>
      <c r="V56" s="2">
        <f t="shared" si="9"/>
        <v>3769.4223181358707</v>
      </c>
      <c r="W56" s="2">
        <f t="shared" si="10"/>
        <v>343061.43712468585</v>
      </c>
      <c r="X56" s="29">
        <f t="shared" si="11"/>
        <v>0</v>
      </c>
      <c r="Y56" s="2">
        <f t="shared" si="41"/>
        <v>0</v>
      </c>
      <c r="Z56" s="82">
        <f t="shared" si="12"/>
        <v>0</v>
      </c>
      <c r="AA56" s="2">
        <f t="shared" si="13"/>
        <v>0</v>
      </c>
      <c r="AB56" s="27">
        <f t="shared" si="27"/>
        <v>6.7299999999999999E-2</v>
      </c>
      <c r="AC56" s="29">
        <v>14</v>
      </c>
      <c r="AD56" s="29">
        <v>252</v>
      </c>
      <c r="AE56" s="11">
        <f t="shared" si="43"/>
        <v>1.0036250040000001</v>
      </c>
      <c r="AF56" s="2">
        <f t="shared" si="16"/>
        <v>1229.9349108399999</v>
      </c>
      <c r="AG56" s="2">
        <f t="shared" si="17"/>
        <v>1243.59908182</v>
      </c>
      <c r="AH56" s="3">
        <f t="shared" si="18"/>
        <v>0</v>
      </c>
      <c r="AI56" s="4" t="str">
        <f t="shared" si="28"/>
        <v>A+J=</v>
      </c>
      <c r="AJ56" s="12">
        <f t="shared" si="29"/>
        <v>41183</v>
      </c>
      <c r="AK56" s="12"/>
      <c r="AL56" s="4" t="str">
        <f t="shared" si="30"/>
        <v>sexta-feira</v>
      </c>
      <c r="AM56" s="18">
        <f t="shared" si="37"/>
        <v>44</v>
      </c>
      <c r="AN56" s="19">
        <f t="shared" si="38"/>
        <v>42461</v>
      </c>
      <c r="AO56" s="20">
        <f t="shared" si="31"/>
        <v>227228.5876131698</v>
      </c>
      <c r="AP56" s="24">
        <f t="shared" si="32"/>
        <v>22</v>
      </c>
      <c r="AQ56" s="22">
        <f t="shared" si="33"/>
        <v>1311.9560621799999</v>
      </c>
      <c r="AR56" s="22">
        <f t="shared" si="34"/>
        <v>2845.0142361799999</v>
      </c>
      <c r="AS56" s="35">
        <v>1.236567E-2</v>
      </c>
      <c r="AT56" s="22">
        <f t="shared" si="19"/>
        <v>4156.97029836</v>
      </c>
      <c r="AU56" s="18">
        <f t="shared" si="39"/>
        <v>44</v>
      </c>
      <c r="AV56" s="19">
        <f t="shared" si="35"/>
        <v>42492</v>
      </c>
      <c r="AW56" s="19">
        <f t="shared" si="36"/>
        <v>42524</v>
      </c>
      <c r="AX56" s="1"/>
      <c r="AY56" s="31">
        <v>47</v>
      </c>
      <c r="AZ56" s="32">
        <v>42552</v>
      </c>
      <c r="BA56" s="33">
        <v>1.3080909999999999E-2</v>
      </c>
      <c r="BB56" s="26"/>
    </row>
    <row r="57" spans="1:154" x14ac:dyDescent="0.2">
      <c r="A57" s="178">
        <f t="shared" si="20"/>
        <v>41176</v>
      </c>
      <c r="B57" s="2">
        <f t="shared" si="0"/>
        <v>344305.03620650584</v>
      </c>
      <c r="C57" s="2">
        <f t="shared" si="21"/>
        <v>339292.01480655</v>
      </c>
      <c r="D57" s="2">
        <v>0</v>
      </c>
      <c r="E57" s="11">
        <f t="shared" si="1"/>
        <v>339292.01480655</v>
      </c>
      <c r="F57" s="84">
        <f t="shared" si="46"/>
        <v>3467.46</v>
      </c>
      <c r="G57" s="84">
        <f t="shared" si="46"/>
        <v>3512.04</v>
      </c>
      <c r="H57" s="200">
        <v>41000</v>
      </c>
      <c r="I57" s="200">
        <v>41122</v>
      </c>
      <c r="J57" s="27">
        <f t="shared" si="2"/>
        <v>1.2856673184405754E-2</v>
      </c>
      <c r="K57" s="12">
        <f t="shared" si="23"/>
        <v>41183</v>
      </c>
      <c r="L57" s="12">
        <f t="shared" si="3"/>
        <v>41183</v>
      </c>
      <c r="M57" s="1">
        <f t="shared" si="24"/>
        <v>37</v>
      </c>
      <c r="N57" s="1">
        <f t="shared" si="4"/>
        <v>32</v>
      </c>
      <c r="O57" s="2">
        <f t="shared" si="5"/>
        <v>1.01110967</v>
      </c>
      <c r="P57" s="11">
        <f t="shared" si="45"/>
        <v>1</v>
      </c>
      <c r="Q57" s="11">
        <f t="shared" si="42"/>
        <v>1</v>
      </c>
      <c r="R57" s="2">
        <f t="shared" si="44"/>
        <v>1.01110967</v>
      </c>
      <c r="S57" s="2">
        <f t="shared" si="40"/>
        <v>1</v>
      </c>
      <c r="T57" s="2">
        <f t="shared" si="7"/>
        <v>339292.01480655</v>
      </c>
      <c r="U57" s="2">
        <f t="shared" si="8"/>
        <v>0</v>
      </c>
      <c r="V57" s="2">
        <f t="shared" si="9"/>
        <v>3769.4223181358707</v>
      </c>
      <c r="W57" s="2">
        <f t="shared" si="10"/>
        <v>343061.43712468585</v>
      </c>
      <c r="X57" s="29">
        <f t="shared" si="11"/>
        <v>0</v>
      </c>
      <c r="Y57" s="2">
        <f t="shared" si="41"/>
        <v>0</v>
      </c>
      <c r="Z57" s="82">
        <f t="shared" si="12"/>
        <v>0</v>
      </c>
      <c r="AA57" s="2">
        <f t="shared" si="13"/>
        <v>0</v>
      </c>
      <c r="AB57" s="27">
        <f t="shared" si="27"/>
        <v>6.7299999999999999E-2</v>
      </c>
      <c r="AC57" s="29">
        <v>14</v>
      </c>
      <c r="AD57" s="29">
        <v>252</v>
      </c>
      <c r="AE57" s="11">
        <f t="shared" si="43"/>
        <v>1.0036250040000001</v>
      </c>
      <c r="AF57" s="2">
        <f t="shared" si="16"/>
        <v>1229.9349108399999</v>
      </c>
      <c r="AG57" s="2">
        <f t="shared" si="17"/>
        <v>1243.59908182</v>
      </c>
      <c r="AH57" s="3">
        <f t="shared" si="18"/>
        <v>0</v>
      </c>
      <c r="AI57" s="4" t="str">
        <f t="shared" si="28"/>
        <v>A+J=</v>
      </c>
      <c r="AJ57" s="12">
        <f t="shared" si="29"/>
        <v>41183</v>
      </c>
      <c r="AK57" s="12"/>
      <c r="AL57" s="4" t="str">
        <f t="shared" si="30"/>
        <v>segunda-feira</v>
      </c>
      <c r="AM57" s="18">
        <f t="shared" si="37"/>
        <v>45</v>
      </c>
      <c r="AN57" s="19">
        <f t="shared" si="38"/>
        <v>42492</v>
      </c>
      <c r="AO57" s="20">
        <f t="shared" si="31"/>
        <v>224249.25044696979</v>
      </c>
      <c r="AP57" s="24">
        <f t="shared" si="32"/>
        <v>20</v>
      </c>
      <c r="AQ57" s="22">
        <f t="shared" si="33"/>
        <v>1177.63419647</v>
      </c>
      <c r="AR57" s="22">
        <f t="shared" si="34"/>
        <v>2979.3371662</v>
      </c>
      <c r="AS57" s="35">
        <v>1.3111630000000001E-2</v>
      </c>
      <c r="AT57" s="22">
        <f t="shared" si="19"/>
        <v>4156.9713626699995</v>
      </c>
      <c r="AU57" s="18">
        <f t="shared" si="39"/>
        <v>45</v>
      </c>
      <c r="AV57" s="19">
        <f t="shared" si="35"/>
        <v>42522</v>
      </c>
      <c r="AW57" s="19">
        <f t="shared" si="36"/>
        <v>42556</v>
      </c>
      <c r="AX57" s="1"/>
      <c r="AY57" s="31">
        <v>48</v>
      </c>
      <c r="AZ57" s="32">
        <v>42583</v>
      </c>
      <c r="BA57" s="33">
        <v>1.3589769999999999E-2</v>
      </c>
      <c r="BB57" s="26"/>
    </row>
    <row r="58" spans="1:154" x14ac:dyDescent="0.2">
      <c r="A58" s="178">
        <f t="shared" si="20"/>
        <v>41177</v>
      </c>
      <c r="B58" s="2">
        <f t="shared" si="0"/>
        <v>344512.96435622574</v>
      </c>
      <c r="C58" s="2">
        <f t="shared" si="21"/>
        <v>339292.01480655</v>
      </c>
      <c r="D58" s="2">
        <v>0</v>
      </c>
      <c r="E58" s="11">
        <f t="shared" si="1"/>
        <v>339292.01480655</v>
      </c>
      <c r="F58" s="84">
        <f t="shared" si="46"/>
        <v>3467.46</v>
      </c>
      <c r="G58" s="84">
        <f t="shared" si="46"/>
        <v>3512.04</v>
      </c>
      <c r="H58" s="200">
        <v>41000</v>
      </c>
      <c r="I58" s="200">
        <v>41122</v>
      </c>
      <c r="J58" s="27">
        <f t="shared" si="2"/>
        <v>1.2856673184405754E-2</v>
      </c>
      <c r="K58" s="12">
        <f t="shared" si="23"/>
        <v>41183</v>
      </c>
      <c r="L58" s="12">
        <f t="shared" si="3"/>
        <v>41183</v>
      </c>
      <c r="M58" s="1">
        <f t="shared" si="24"/>
        <v>37</v>
      </c>
      <c r="N58" s="1">
        <f t="shared" si="4"/>
        <v>33</v>
      </c>
      <c r="O58" s="2">
        <f t="shared" si="5"/>
        <v>1.01145883</v>
      </c>
      <c r="P58" s="11">
        <f t="shared" si="45"/>
        <v>1</v>
      </c>
      <c r="Q58" s="11">
        <f t="shared" si="42"/>
        <v>1</v>
      </c>
      <c r="R58" s="2">
        <f t="shared" si="44"/>
        <v>1.01145883</v>
      </c>
      <c r="S58" s="2">
        <f t="shared" si="40"/>
        <v>1</v>
      </c>
      <c r="T58" s="2">
        <f t="shared" si="7"/>
        <v>339292.01480655</v>
      </c>
      <c r="U58" s="2">
        <f t="shared" si="8"/>
        <v>0</v>
      </c>
      <c r="V58" s="2">
        <f t="shared" si="9"/>
        <v>3887.8895180257496</v>
      </c>
      <c r="W58" s="2">
        <f t="shared" si="10"/>
        <v>343179.90432457573</v>
      </c>
      <c r="X58" s="29">
        <f t="shared" si="11"/>
        <v>0</v>
      </c>
      <c r="Y58" s="2">
        <f t="shared" si="41"/>
        <v>0</v>
      </c>
      <c r="Z58" s="82">
        <f t="shared" si="12"/>
        <v>0</v>
      </c>
      <c r="AA58" s="2">
        <f t="shared" si="13"/>
        <v>0</v>
      </c>
      <c r="AB58" s="27">
        <f t="shared" si="27"/>
        <v>6.7299999999999999E-2</v>
      </c>
      <c r="AC58" s="29">
        <v>15</v>
      </c>
      <c r="AD58" s="29">
        <v>252</v>
      </c>
      <c r="AE58" s="11">
        <f t="shared" si="43"/>
        <v>1.003884435</v>
      </c>
      <c r="AF58" s="2">
        <f t="shared" si="16"/>
        <v>1317.9577775299999</v>
      </c>
      <c r="AG58" s="2">
        <f t="shared" si="17"/>
        <v>1333.0600316499999</v>
      </c>
      <c r="AH58" s="3">
        <f t="shared" si="18"/>
        <v>0</v>
      </c>
      <c r="AI58" s="4" t="str">
        <f t="shared" si="28"/>
        <v>A+J=</v>
      </c>
      <c r="AJ58" s="12">
        <f t="shared" si="29"/>
        <v>41183</v>
      </c>
      <c r="AK58" s="12"/>
      <c r="AL58" s="4" t="str">
        <f t="shared" si="30"/>
        <v>quarta-feira</v>
      </c>
      <c r="AM58" s="18">
        <f t="shared" si="37"/>
        <v>46</v>
      </c>
      <c r="AN58" s="19">
        <f t="shared" si="38"/>
        <v>42522</v>
      </c>
      <c r="AO58" s="20">
        <f t="shared" si="31"/>
        <v>221312.74014975977</v>
      </c>
      <c r="AP58" s="24">
        <f t="shared" si="32"/>
        <v>21</v>
      </c>
      <c r="AQ58" s="22">
        <f t="shared" si="33"/>
        <v>1220.46107235</v>
      </c>
      <c r="AR58" s="22">
        <f t="shared" si="34"/>
        <v>2936.5102972099999</v>
      </c>
      <c r="AS58" s="35">
        <v>1.309485E-2</v>
      </c>
      <c r="AT58" s="22">
        <f t="shared" si="19"/>
        <v>4156.9713695600003</v>
      </c>
      <c r="AU58" s="18">
        <f t="shared" si="39"/>
        <v>46</v>
      </c>
      <c r="AV58" s="19">
        <f t="shared" si="35"/>
        <v>42552</v>
      </c>
      <c r="AW58" s="19">
        <f t="shared" si="36"/>
        <v>42585</v>
      </c>
      <c r="AX58" s="1"/>
      <c r="AY58" s="31">
        <v>49</v>
      </c>
      <c r="AZ58" s="32">
        <v>42614</v>
      </c>
      <c r="BA58" s="33">
        <v>1.3332109999999999E-2</v>
      </c>
      <c r="BB58" s="26"/>
    </row>
    <row r="59" spans="1:154" x14ac:dyDescent="0.2">
      <c r="A59" s="178">
        <f t="shared" si="20"/>
        <v>41178</v>
      </c>
      <c r="B59" s="2">
        <f t="shared" si="0"/>
        <v>344721.01820212736</v>
      </c>
      <c r="C59" s="2">
        <f t="shared" si="21"/>
        <v>339292.01480655</v>
      </c>
      <c r="D59" s="2">
        <v>0</v>
      </c>
      <c r="E59" s="11">
        <f t="shared" si="1"/>
        <v>339292.01480655</v>
      </c>
      <c r="F59" s="84">
        <f t="shared" si="46"/>
        <v>3467.46</v>
      </c>
      <c r="G59" s="84">
        <f t="shared" si="46"/>
        <v>3512.04</v>
      </c>
      <c r="H59" s="200">
        <v>41000</v>
      </c>
      <c r="I59" s="200">
        <v>41122</v>
      </c>
      <c r="J59" s="27">
        <f t="shared" si="2"/>
        <v>1.2856673184405754E-2</v>
      </c>
      <c r="K59" s="12">
        <f t="shared" si="23"/>
        <v>41183</v>
      </c>
      <c r="L59" s="12">
        <f t="shared" si="3"/>
        <v>41183</v>
      </c>
      <c r="M59" s="1">
        <f t="shared" si="24"/>
        <v>37</v>
      </c>
      <c r="N59" s="1">
        <f t="shared" si="4"/>
        <v>34</v>
      </c>
      <c r="O59" s="2">
        <f t="shared" si="5"/>
        <v>1.01180811</v>
      </c>
      <c r="P59" s="11">
        <f t="shared" si="45"/>
        <v>1</v>
      </c>
      <c r="Q59" s="11">
        <f t="shared" si="42"/>
        <v>1</v>
      </c>
      <c r="R59" s="2">
        <f t="shared" si="44"/>
        <v>1.01180811</v>
      </c>
      <c r="S59" s="2">
        <f t="shared" si="40"/>
        <v>1</v>
      </c>
      <c r="T59" s="2">
        <f t="shared" si="7"/>
        <v>339292.01480655</v>
      </c>
      <c r="U59" s="2">
        <f t="shared" si="8"/>
        <v>0</v>
      </c>
      <c r="V59" s="2">
        <f t="shared" si="9"/>
        <v>4006.3974329573839</v>
      </c>
      <c r="W59" s="2">
        <f t="shared" si="10"/>
        <v>343298.41223950736</v>
      </c>
      <c r="X59" s="29">
        <f t="shared" si="11"/>
        <v>0</v>
      </c>
      <c r="Y59" s="2">
        <f t="shared" si="41"/>
        <v>0</v>
      </c>
      <c r="Z59" s="82">
        <f t="shared" si="12"/>
        <v>0</v>
      </c>
      <c r="AA59" s="2">
        <f t="shared" si="13"/>
        <v>0</v>
      </c>
      <c r="AB59" s="27">
        <f t="shared" si="27"/>
        <v>6.7299999999999999E-2</v>
      </c>
      <c r="AC59" s="29">
        <v>16</v>
      </c>
      <c r="AD59" s="29">
        <v>252</v>
      </c>
      <c r="AE59" s="11">
        <f t="shared" si="43"/>
        <v>1.004143934</v>
      </c>
      <c r="AF59" s="2">
        <f t="shared" si="16"/>
        <v>1406.00371608</v>
      </c>
      <c r="AG59" s="2">
        <f t="shared" si="17"/>
        <v>1422.6059626199999</v>
      </c>
      <c r="AH59" s="3">
        <f t="shared" si="18"/>
        <v>0</v>
      </c>
      <c r="AI59" s="4" t="str">
        <f t="shared" si="28"/>
        <v>A+J=</v>
      </c>
      <c r="AJ59" s="12">
        <f t="shared" si="29"/>
        <v>41183</v>
      </c>
      <c r="AK59" s="16"/>
      <c r="AL59" s="4" t="str">
        <f t="shared" si="30"/>
        <v>sexta-feira</v>
      </c>
      <c r="AM59" s="18">
        <f t="shared" si="37"/>
        <v>47</v>
      </c>
      <c r="AN59" s="19">
        <f t="shared" si="38"/>
        <v>42552</v>
      </c>
      <c r="AO59" s="20">
        <f t="shared" si="31"/>
        <v>218417.76811400978</v>
      </c>
      <c r="AP59" s="24">
        <f t="shared" si="32"/>
        <v>22</v>
      </c>
      <c r="AQ59" s="22">
        <f t="shared" si="33"/>
        <v>1261.9987201599999</v>
      </c>
      <c r="AR59" s="22">
        <f t="shared" si="34"/>
        <v>2894.97203575</v>
      </c>
      <c r="AS59" s="35">
        <v>1.3080909999999999E-2</v>
      </c>
      <c r="AT59" s="22">
        <f t="shared" si="19"/>
        <v>4156.9707559099998</v>
      </c>
      <c r="AU59" s="18">
        <f t="shared" si="39"/>
        <v>47</v>
      </c>
      <c r="AV59" s="19">
        <f t="shared" si="35"/>
        <v>42583</v>
      </c>
      <c r="AW59" s="19">
        <f t="shared" si="36"/>
        <v>42618</v>
      </c>
      <c r="AX59" s="38"/>
      <c r="AY59" s="31">
        <v>50</v>
      </c>
      <c r="AZ59" s="32">
        <v>42646</v>
      </c>
      <c r="BA59" s="33">
        <v>1.4112690000000001E-2</v>
      </c>
      <c r="BB59" s="26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</row>
    <row r="60" spans="1:154" x14ac:dyDescent="0.2">
      <c r="A60" s="178">
        <f t="shared" si="20"/>
        <v>41179</v>
      </c>
      <c r="B60" s="2">
        <f t="shared" si="0"/>
        <v>344929.19711325079</v>
      </c>
      <c r="C60" s="2">
        <f t="shared" si="21"/>
        <v>339292.01480655</v>
      </c>
      <c r="D60" s="2">
        <v>0</v>
      </c>
      <c r="E60" s="11">
        <f t="shared" si="1"/>
        <v>339292.01480655</v>
      </c>
      <c r="F60" s="84">
        <f t="shared" si="46"/>
        <v>3467.46</v>
      </c>
      <c r="G60" s="84">
        <f t="shared" si="46"/>
        <v>3512.04</v>
      </c>
      <c r="H60" s="200">
        <v>41000</v>
      </c>
      <c r="I60" s="200">
        <v>41122</v>
      </c>
      <c r="J60" s="27">
        <f t="shared" si="2"/>
        <v>1.2856673184405754E-2</v>
      </c>
      <c r="K60" s="12">
        <f t="shared" si="23"/>
        <v>41183</v>
      </c>
      <c r="L60" s="12">
        <f t="shared" si="3"/>
        <v>41183</v>
      </c>
      <c r="M60" s="1">
        <f t="shared" si="24"/>
        <v>37</v>
      </c>
      <c r="N60" s="1">
        <f t="shared" si="4"/>
        <v>35</v>
      </c>
      <c r="O60" s="2">
        <f t="shared" si="5"/>
        <v>1.01215751</v>
      </c>
      <c r="P60" s="11">
        <f t="shared" si="45"/>
        <v>1</v>
      </c>
      <c r="Q60" s="11">
        <f t="shared" si="42"/>
        <v>1</v>
      </c>
      <c r="R60" s="2">
        <f t="shared" si="44"/>
        <v>1.01215751</v>
      </c>
      <c r="S60" s="2">
        <f t="shared" si="40"/>
        <v>1</v>
      </c>
      <c r="T60" s="2">
        <f t="shared" si="7"/>
        <v>339292.01480655</v>
      </c>
      <c r="U60" s="2">
        <f t="shared" si="8"/>
        <v>0</v>
      </c>
      <c r="V60" s="2">
        <f t="shared" si="9"/>
        <v>4124.9460629307741</v>
      </c>
      <c r="W60" s="2">
        <f t="shared" si="10"/>
        <v>343416.9608694808</v>
      </c>
      <c r="X60" s="29">
        <f t="shared" si="11"/>
        <v>0</v>
      </c>
      <c r="Y60" s="2">
        <f t="shared" si="41"/>
        <v>0</v>
      </c>
      <c r="Z60" s="82">
        <f t="shared" si="12"/>
        <v>0</v>
      </c>
      <c r="AA60" s="2">
        <f t="shared" si="13"/>
        <v>0</v>
      </c>
      <c r="AB60" s="27">
        <f t="shared" si="27"/>
        <v>6.7299999999999999E-2</v>
      </c>
      <c r="AC60" s="29">
        <v>17</v>
      </c>
      <c r="AD60" s="29">
        <v>252</v>
      </c>
      <c r="AE60" s="11">
        <f t="shared" si="43"/>
        <v>1.0044034989999999</v>
      </c>
      <c r="AF60" s="2">
        <f t="shared" si="16"/>
        <v>1494.0720478999999</v>
      </c>
      <c r="AG60" s="2">
        <f t="shared" si="17"/>
        <v>1512.2362437700001</v>
      </c>
      <c r="AH60" s="3">
        <f t="shared" si="18"/>
        <v>0</v>
      </c>
      <c r="AI60" s="4" t="str">
        <f t="shared" si="28"/>
        <v>A+J=</v>
      </c>
      <c r="AJ60" s="12">
        <f t="shared" si="29"/>
        <v>41183</v>
      </c>
      <c r="AK60" s="12"/>
      <c r="AL60" s="4" t="str">
        <f t="shared" si="30"/>
        <v>segunda-feira</v>
      </c>
      <c r="AM60" s="18">
        <f t="shared" si="37"/>
        <v>48</v>
      </c>
      <c r="AN60" s="19">
        <f t="shared" si="38"/>
        <v>42583</v>
      </c>
      <c r="AO60" s="20">
        <f t="shared" si="31"/>
        <v>215449.52088142978</v>
      </c>
      <c r="AP60" s="24">
        <f t="shared" si="32"/>
        <v>21</v>
      </c>
      <c r="AQ60" s="22">
        <f t="shared" si="33"/>
        <v>1188.7236321299999</v>
      </c>
      <c r="AR60" s="22">
        <f t="shared" si="34"/>
        <v>2968.2472325799999</v>
      </c>
      <c r="AS60" s="35">
        <v>1.3589769999999999E-2</v>
      </c>
      <c r="AT60" s="22">
        <f t="shared" si="19"/>
        <v>4156.9708647099997</v>
      </c>
      <c r="AU60" s="18">
        <f t="shared" si="39"/>
        <v>48</v>
      </c>
      <c r="AV60" s="19">
        <f t="shared" si="35"/>
        <v>42614</v>
      </c>
      <c r="AW60" s="19">
        <f t="shared" si="36"/>
        <v>42648</v>
      </c>
      <c r="AX60" s="1"/>
      <c r="AY60" s="31">
        <v>51</v>
      </c>
      <c r="AZ60" s="32">
        <v>42675</v>
      </c>
      <c r="BA60" s="33">
        <v>1.4652449999999999E-2</v>
      </c>
      <c r="BB60" s="26"/>
    </row>
    <row r="61" spans="1:154" x14ac:dyDescent="0.2">
      <c r="A61" s="178">
        <f t="shared" si="20"/>
        <v>41180</v>
      </c>
      <c r="B61" s="2">
        <f t="shared" si="0"/>
        <v>345137.50148829597</v>
      </c>
      <c r="C61" s="2">
        <f t="shared" si="21"/>
        <v>339292.01480655</v>
      </c>
      <c r="D61" s="2">
        <v>0</v>
      </c>
      <c r="E61" s="11">
        <f t="shared" si="1"/>
        <v>339292.01480655</v>
      </c>
      <c r="F61" s="84">
        <f t="shared" si="46"/>
        <v>3467.46</v>
      </c>
      <c r="G61" s="84">
        <f t="shared" si="46"/>
        <v>3512.04</v>
      </c>
      <c r="H61" s="200">
        <v>41000</v>
      </c>
      <c r="I61" s="200">
        <v>41122</v>
      </c>
      <c r="J61" s="27">
        <f t="shared" si="2"/>
        <v>1.2856673184405754E-2</v>
      </c>
      <c r="K61" s="12">
        <f t="shared" si="23"/>
        <v>41183</v>
      </c>
      <c r="L61" s="12">
        <f t="shared" si="3"/>
        <v>41183</v>
      </c>
      <c r="M61" s="1">
        <f t="shared" si="24"/>
        <v>37</v>
      </c>
      <c r="N61" s="1">
        <f t="shared" si="4"/>
        <v>36</v>
      </c>
      <c r="O61" s="2">
        <f t="shared" si="5"/>
        <v>1.0125070300000001</v>
      </c>
      <c r="P61" s="11">
        <f t="shared" si="45"/>
        <v>1</v>
      </c>
      <c r="Q61" s="11">
        <f t="shared" si="42"/>
        <v>1</v>
      </c>
      <c r="R61" s="2">
        <f t="shared" si="44"/>
        <v>1.0125070300000001</v>
      </c>
      <c r="S61" s="2">
        <f t="shared" si="40"/>
        <v>1</v>
      </c>
      <c r="T61" s="2">
        <f t="shared" si="7"/>
        <v>339292.01480655</v>
      </c>
      <c r="U61" s="2">
        <f t="shared" si="8"/>
        <v>0</v>
      </c>
      <c r="V61" s="2">
        <f>(E61*(R61-1))</f>
        <v>4243.5354079459939</v>
      </c>
      <c r="W61" s="2">
        <f t="shared" si="10"/>
        <v>343535.55021449598</v>
      </c>
      <c r="X61" s="29">
        <f t="shared" si="11"/>
        <v>0</v>
      </c>
      <c r="Y61" s="2">
        <f t="shared" si="41"/>
        <v>0</v>
      </c>
      <c r="Z61" s="82">
        <f t="shared" si="12"/>
        <v>0</v>
      </c>
      <c r="AA61" s="2">
        <f t="shared" si="13"/>
        <v>0</v>
      </c>
      <c r="AB61" s="27">
        <f t="shared" si="27"/>
        <v>6.7299999999999999E-2</v>
      </c>
      <c r="AC61" s="29">
        <v>18</v>
      </c>
      <c r="AD61" s="29">
        <v>252</v>
      </c>
      <c r="AE61" s="11">
        <f t="shared" si="43"/>
        <v>1.004663131</v>
      </c>
      <c r="AF61" s="2">
        <f t="shared" si="16"/>
        <v>1582.1631122900001</v>
      </c>
      <c r="AG61" s="2">
        <f t="shared" si="17"/>
        <v>1601.9512738000001</v>
      </c>
      <c r="AH61" s="3">
        <f t="shared" si="18"/>
        <v>0</v>
      </c>
      <c r="AI61" s="4" t="str">
        <f t="shared" si="28"/>
        <v>A+J=</v>
      </c>
      <c r="AJ61" s="12">
        <f t="shared" si="29"/>
        <v>41183</v>
      </c>
      <c r="AK61" s="12"/>
      <c r="AL61" s="4" t="str">
        <f t="shared" si="30"/>
        <v>quinta-feira</v>
      </c>
      <c r="AM61" s="18">
        <f t="shared" si="37"/>
        <v>49</v>
      </c>
      <c r="AN61" s="19">
        <f t="shared" si="38"/>
        <v>42614</v>
      </c>
      <c r="AO61" s="20">
        <f t="shared" si="31"/>
        <v>212577.12416959979</v>
      </c>
      <c r="AP61" s="24">
        <f t="shared" si="32"/>
        <v>23</v>
      </c>
      <c r="AQ61" s="22">
        <f t="shared" si="33"/>
        <v>1284.5746783500001</v>
      </c>
      <c r="AR61" s="22">
        <f t="shared" si="34"/>
        <v>2872.3967118300002</v>
      </c>
      <c r="AS61" s="35">
        <v>1.3332109999999999E-2</v>
      </c>
      <c r="AT61" s="22">
        <f t="shared" si="19"/>
        <v>4156.9713901800005</v>
      </c>
      <c r="AU61" s="18">
        <f t="shared" si="39"/>
        <v>49</v>
      </c>
      <c r="AV61" s="19">
        <f t="shared" si="35"/>
        <v>42646</v>
      </c>
      <c r="AW61" s="19">
        <f t="shared" si="36"/>
        <v>42678</v>
      </c>
      <c r="AX61" s="1"/>
      <c r="AY61" s="31">
        <v>52</v>
      </c>
      <c r="AZ61" s="32">
        <v>42705</v>
      </c>
      <c r="BA61" s="33">
        <v>1.49474E-2</v>
      </c>
      <c r="BB61" s="26"/>
    </row>
    <row r="62" spans="1:154" x14ac:dyDescent="0.2">
      <c r="A62" s="178">
        <f t="shared" si="20"/>
        <v>41181</v>
      </c>
      <c r="B62" s="2">
        <f t="shared" si="0"/>
        <v>345345.93172648287</v>
      </c>
      <c r="C62" s="2">
        <f t="shared" si="21"/>
        <v>339292.01480655</v>
      </c>
      <c r="D62" s="2">
        <v>0</v>
      </c>
      <c r="E62" s="11">
        <f>(C62-D62)</f>
        <v>339292.01480655</v>
      </c>
      <c r="F62" s="84">
        <f t="shared" si="46"/>
        <v>3467.46</v>
      </c>
      <c r="G62" s="84">
        <f t="shared" si="46"/>
        <v>3512.04</v>
      </c>
      <c r="H62" s="200">
        <v>41000</v>
      </c>
      <c r="I62" s="200">
        <v>41122</v>
      </c>
      <c r="J62" s="27">
        <f t="shared" si="2"/>
        <v>1.2856673184405754E-2</v>
      </c>
      <c r="K62" s="12">
        <f t="shared" si="23"/>
        <v>41183</v>
      </c>
      <c r="L62" s="12">
        <f t="shared" si="3"/>
        <v>41183</v>
      </c>
      <c r="M62" s="1">
        <f t="shared" si="24"/>
        <v>37</v>
      </c>
      <c r="N62" s="1">
        <f t="shared" si="4"/>
        <v>37</v>
      </c>
      <c r="O62" s="11">
        <f>TRUNC((G62/F62)^TRUNC((N62/M62),9),8)</f>
        <v>1.0128566699999999</v>
      </c>
      <c r="P62" s="11">
        <f t="shared" si="45"/>
        <v>1</v>
      </c>
      <c r="Q62" s="11">
        <f t="shared" si="42"/>
        <v>1</v>
      </c>
      <c r="R62" s="2">
        <f>TRUNC(TRUNC((O62*Q62),15),8)</f>
        <v>1.0128566699999999</v>
      </c>
      <c r="S62" s="2">
        <f t="shared" si="40"/>
        <v>1</v>
      </c>
      <c r="T62" s="2">
        <f t="shared" si="7"/>
        <v>339292.01480655</v>
      </c>
      <c r="U62" s="2">
        <f t="shared" si="8"/>
        <v>0</v>
      </c>
      <c r="V62" s="2">
        <f>(E62*(R62-1))</f>
        <v>4362.1654680028942</v>
      </c>
      <c r="W62" s="2">
        <f>(C62+U62+V62)</f>
        <v>343654.1802745529</v>
      </c>
      <c r="X62" s="29">
        <f t="shared" si="11"/>
        <v>0</v>
      </c>
      <c r="Y62" s="2">
        <f t="shared" si="41"/>
        <v>0</v>
      </c>
      <c r="Z62" s="82">
        <f t="shared" si="12"/>
        <v>0</v>
      </c>
      <c r="AA62" s="2">
        <f t="shared" si="13"/>
        <v>0</v>
      </c>
      <c r="AB62" s="27">
        <f t="shared" si="27"/>
        <v>6.7299999999999999E-2</v>
      </c>
      <c r="AC62" s="29">
        <v>19</v>
      </c>
      <c r="AD62" s="29">
        <v>252</v>
      </c>
      <c r="AE62" s="11">
        <f t="shared" si="43"/>
        <v>1.004922831</v>
      </c>
      <c r="AF62" s="2">
        <f t="shared" si="16"/>
        <v>1670.2772485400001</v>
      </c>
      <c r="AG62" s="2">
        <f t="shared" si="17"/>
        <v>1691.75145193</v>
      </c>
      <c r="AH62" s="3">
        <f t="shared" si="18"/>
        <v>0</v>
      </c>
      <c r="AI62" s="4" t="str">
        <f t="shared" si="28"/>
        <v>A+J=</v>
      </c>
      <c r="AJ62" s="12">
        <f t="shared" si="29"/>
        <v>41183</v>
      </c>
      <c r="AK62" s="12"/>
      <c r="AL62" s="4" t="str">
        <f t="shared" si="30"/>
        <v>segunda-feira</v>
      </c>
      <c r="AM62" s="18">
        <f t="shared" si="37"/>
        <v>50</v>
      </c>
      <c r="AN62" s="19">
        <f t="shared" si="38"/>
        <v>42646</v>
      </c>
      <c r="AO62" s="20">
        <f t="shared" si="31"/>
        <v>209577.08911510979</v>
      </c>
      <c r="AP62" s="24">
        <f t="shared" si="32"/>
        <v>21</v>
      </c>
      <c r="AQ62" s="22">
        <f t="shared" si="33"/>
        <v>1156.93633047</v>
      </c>
      <c r="AR62" s="22">
        <f t="shared" si="34"/>
        <v>3000.0350544900002</v>
      </c>
      <c r="AS62" s="35">
        <v>1.4112690000000001E-2</v>
      </c>
      <c r="AT62" s="22">
        <f t="shared" si="19"/>
        <v>4156.9713849600003</v>
      </c>
      <c r="AU62" s="18">
        <f t="shared" si="39"/>
        <v>50</v>
      </c>
      <c r="AV62" s="19">
        <f t="shared" si="35"/>
        <v>42675</v>
      </c>
      <c r="AW62" s="19">
        <f t="shared" si="36"/>
        <v>42709</v>
      </c>
      <c r="AX62" s="1"/>
      <c r="AY62" s="31">
        <v>53</v>
      </c>
      <c r="AZ62" s="32">
        <v>42737</v>
      </c>
      <c r="BA62" s="33">
        <v>1.4733130000000001E-2</v>
      </c>
      <c r="BB62" s="26"/>
    </row>
    <row r="63" spans="1:154" x14ac:dyDescent="0.2">
      <c r="A63" s="178">
        <f t="shared" si="20"/>
        <v>41182</v>
      </c>
      <c r="B63" s="2">
        <f t="shared" si="0"/>
        <v>345345.93172648287</v>
      </c>
      <c r="C63" s="2">
        <f t="shared" si="21"/>
        <v>339292.01480655</v>
      </c>
      <c r="D63" s="2">
        <v>0</v>
      </c>
      <c r="E63" s="11">
        <f t="shared" si="1"/>
        <v>339292.01480655</v>
      </c>
      <c r="F63" s="84">
        <f t="shared" si="46"/>
        <v>3467.46</v>
      </c>
      <c r="G63" s="84">
        <f t="shared" si="46"/>
        <v>3512.04</v>
      </c>
      <c r="H63" s="200">
        <v>41000</v>
      </c>
      <c r="I63" s="200">
        <v>41122</v>
      </c>
      <c r="J63" s="27">
        <f t="shared" si="2"/>
        <v>1.2856673184405754E-2</v>
      </c>
      <c r="K63" s="12">
        <f t="shared" si="23"/>
        <v>41183</v>
      </c>
      <c r="L63" s="12">
        <f t="shared" si="3"/>
        <v>41183</v>
      </c>
      <c r="M63" s="1">
        <f t="shared" si="24"/>
        <v>37</v>
      </c>
      <c r="N63" s="1">
        <f t="shared" si="4"/>
        <v>37</v>
      </c>
      <c r="O63" s="2">
        <f t="shared" si="5"/>
        <v>1.0128566699999999</v>
      </c>
      <c r="P63" s="11">
        <f t="shared" si="45"/>
        <v>1</v>
      </c>
      <c r="Q63" s="11">
        <f t="shared" si="42"/>
        <v>1</v>
      </c>
      <c r="R63" s="2">
        <f t="shared" si="44"/>
        <v>1.0128566699999999</v>
      </c>
      <c r="S63" s="2">
        <f t="shared" si="40"/>
        <v>1</v>
      </c>
      <c r="T63" s="2">
        <f t="shared" si="7"/>
        <v>339292.01480655</v>
      </c>
      <c r="U63" s="2">
        <f t="shared" si="8"/>
        <v>0</v>
      </c>
      <c r="V63" s="2">
        <f t="shared" si="9"/>
        <v>4362.1654680028942</v>
      </c>
      <c r="W63" s="2">
        <f t="shared" si="10"/>
        <v>343654.1802745529</v>
      </c>
      <c r="X63" s="29">
        <f t="shared" si="11"/>
        <v>0</v>
      </c>
      <c r="Y63" s="2">
        <f t="shared" si="41"/>
        <v>0</v>
      </c>
      <c r="Z63" s="82">
        <f t="shared" si="12"/>
        <v>0</v>
      </c>
      <c r="AA63" s="2">
        <f t="shared" si="13"/>
        <v>0</v>
      </c>
      <c r="AB63" s="27">
        <f t="shared" si="27"/>
        <v>6.7299999999999999E-2</v>
      </c>
      <c r="AC63" s="29">
        <v>19</v>
      </c>
      <c r="AD63" s="29">
        <v>252</v>
      </c>
      <c r="AE63" s="11">
        <f t="shared" si="43"/>
        <v>1.004922831</v>
      </c>
      <c r="AF63" s="2">
        <f t="shared" si="16"/>
        <v>1670.2772485400001</v>
      </c>
      <c r="AG63" s="2">
        <f t="shared" si="17"/>
        <v>1691.75145193</v>
      </c>
      <c r="AH63" s="3">
        <f t="shared" si="18"/>
        <v>0</v>
      </c>
      <c r="AI63" s="4" t="str">
        <f t="shared" si="28"/>
        <v>A+J=</v>
      </c>
      <c r="AJ63" s="12">
        <f t="shared" si="29"/>
        <v>41183</v>
      </c>
      <c r="AK63" s="12"/>
      <c r="AL63" s="4" t="str">
        <f t="shared" si="30"/>
        <v>terça-feira</v>
      </c>
      <c r="AM63" s="18">
        <f t="shared" si="37"/>
        <v>51</v>
      </c>
      <c r="AN63" s="19">
        <f t="shared" si="38"/>
        <v>42675</v>
      </c>
      <c r="AO63" s="20">
        <f t="shared" si="31"/>
        <v>206506.2712957098</v>
      </c>
      <c r="AP63" s="24">
        <f t="shared" si="32"/>
        <v>20</v>
      </c>
      <c r="AQ63" s="22">
        <f t="shared" si="33"/>
        <v>1086.1535933099999</v>
      </c>
      <c r="AR63" s="22">
        <f t="shared" si="34"/>
        <v>3070.8178194000002</v>
      </c>
      <c r="AS63" s="35">
        <v>1.4652449999999999E-2</v>
      </c>
      <c r="AT63" s="22">
        <f t="shared" si="19"/>
        <v>4156.9714127099996</v>
      </c>
      <c r="AU63" s="18">
        <f t="shared" si="39"/>
        <v>51</v>
      </c>
      <c r="AV63" s="19">
        <f t="shared" si="35"/>
        <v>42705</v>
      </c>
      <c r="AW63" s="19">
        <f t="shared" si="36"/>
        <v>42739</v>
      </c>
      <c r="AX63" s="1"/>
      <c r="AY63" s="31">
        <v>54</v>
      </c>
      <c r="AZ63" s="32">
        <v>42767</v>
      </c>
      <c r="BA63" s="33">
        <v>1.503871E-2</v>
      </c>
      <c r="BB63" s="26"/>
    </row>
    <row r="64" spans="1:154" x14ac:dyDescent="0.2">
      <c r="A64" s="176">
        <f t="shared" si="20"/>
        <v>41183</v>
      </c>
      <c r="B64" s="93">
        <f t="shared" si="0"/>
        <v>345345.93172648287</v>
      </c>
      <c r="C64" s="93">
        <f t="shared" si="21"/>
        <v>339292.01480655</v>
      </c>
      <c r="D64" s="93">
        <v>0</v>
      </c>
      <c r="E64" s="95">
        <f t="shared" si="1"/>
        <v>339292.01480655</v>
      </c>
      <c r="F64" s="84">
        <f t="shared" si="46"/>
        <v>3467.46</v>
      </c>
      <c r="G64" s="84">
        <f t="shared" si="46"/>
        <v>3512.04</v>
      </c>
      <c r="H64" s="201">
        <v>41000</v>
      </c>
      <c r="I64" s="201">
        <v>41122</v>
      </c>
      <c r="J64" s="94">
        <f t="shared" si="2"/>
        <v>1.2856673184405754E-2</v>
      </c>
      <c r="K64" s="16">
        <f t="shared" si="23"/>
        <v>41214</v>
      </c>
      <c r="L64" s="16">
        <f t="shared" si="3"/>
        <v>41183</v>
      </c>
      <c r="M64" s="38">
        <f t="shared" si="24"/>
        <v>37</v>
      </c>
      <c r="N64" s="38">
        <f t="shared" si="4"/>
        <v>37</v>
      </c>
      <c r="O64" s="93">
        <f t="shared" si="5"/>
        <v>1.0128566699999999</v>
      </c>
      <c r="P64" s="95">
        <f t="shared" si="45"/>
        <v>1</v>
      </c>
      <c r="Q64" s="95">
        <f t="shared" si="42"/>
        <v>1</v>
      </c>
      <c r="R64" s="93">
        <f t="shared" si="44"/>
        <v>1.0128566699999999</v>
      </c>
      <c r="S64" s="93">
        <f t="shared" si="40"/>
        <v>1.0128566699999999</v>
      </c>
      <c r="T64" s="93">
        <f t="shared" si="7"/>
        <v>343654.18027454999</v>
      </c>
      <c r="U64" s="93">
        <f t="shared" si="8"/>
        <v>0</v>
      </c>
      <c r="V64" s="93">
        <f t="shared" si="9"/>
        <v>4362.1654680028942</v>
      </c>
      <c r="W64" s="93">
        <f t="shared" si="10"/>
        <v>343654.1802745529</v>
      </c>
      <c r="X64" s="96">
        <f t="shared" si="11"/>
        <v>2</v>
      </c>
      <c r="Y64" s="93">
        <f t="shared" si="41"/>
        <v>2486.6915340300002</v>
      </c>
      <c r="Z64" s="97">
        <f t="shared" si="12"/>
        <v>7.3290600000000001E-3</v>
      </c>
      <c r="AA64" s="93">
        <f t="shared" si="13"/>
        <v>2518.6621064800001</v>
      </c>
      <c r="AB64" s="94">
        <f t="shared" si="27"/>
        <v>6.7299999999999999E-2</v>
      </c>
      <c r="AC64" s="96">
        <v>19</v>
      </c>
      <c r="AD64" s="96">
        <v>252</v>
      </c>
      <c r="AE64" s="95">
        <f t="shared" si="43"/>
        <v>1.004922831</v>
      </c>
      <c r="AF64" s="93">
        <f t="shared" si="16"/>
        <v>1691.75145193</v>
      </c>
      <c r="AG64" s="93">
        <f t="shared" si="17"/>
        <v>1691.75145193</v>
      </c>
      <c r="AH64" s="49">
        <f t="shared" si="18"/>
        <v>4210.4135584100004</v>
      </c>
      <c r="AI64" s="98" t="str">
        <f t="shared" si="28"/>
        <v>A+J=</v>
      </c>
      <c r="AJ64" s="12">
        <f t="shared" si="29"/>
        <v>41183</v>
      </c>
      <c r="AK64" s="16"/>
      <c r="AL64" s="4" t="str">
        <f t="shared" si="30"/>
        <v>quinta-feira</v>
      </c>
      <c r="AM64" s="50">
        <f t="shared" si="37"/>
        <v>52</v>
      </c>
      <c r="AN64" s="51">
        <f t="shared" si="38"/>
        <v>42705</v>
      </c>
      <c r="AO64" s="52">
        <f t="shared" si="31"/>
        <v>203419.5394561498</v>
      </c>
      <c r="AP64" s="53">
        <f t="shared" si="32"/>
        <v>20</v>
      </c>
      <c r="AQ64" s="54">
        <f t="shared" si="33"/>
        <v>1070.2387820900001</v>
      </c>
      <c r="AR64" s="54">
        <f t="shared" si="34"/>
        <v>3086.73183956</v>
      </c>
      <c r="AS64" s="55">
        <v>1.49474E-2</v>
      </c>
      <c r="AT64" s="54">
        <f t="shared" si="19"/>
        <v>4156.9706216499999</v>
      </c>
      <c r="AU64" s="50">
        <f t="shared" si="39"/>
        <v>52</v>
      </c>
      <c r="AV64" s="51">
        <f t="shared" si="35"/>
        <v>42737</v>
      </c>
      <c r="AW64" s="51">
        <f t="shared" si="36"/>
        <v>42769</v>
      </c>
      <c r="AX64" s="38"/>
      <c r="AY64" s="53">
        <v>55</v>
      </c>
      <c r="AZ64" s="51">
        <v>42795</v>
      </c>
      <c r="BA64" s="55">
        <v>1.6394590000000001E-2</v>
      </c>
      <c r="BB64" s="56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</row>
    <row r="65" spans="1:54" x14ac:dyDescent="0.2">
      <c r="A65" s="178">
        <f t="shared" si="20"/>
        <v>41184</v>
      </c>
      <c r="B65" s="2">
        <f t="shared" si="0"/>
        <v>341304.96713870816</v>
      </c>
      <c r="C65" s="2">
        <f t="shared" si="21"/>
        <v>336805.32327251998</v>
      </c>
      <c r="D65" s="2">
        <f>SUM(Y65:Y$400)</f>
        <v>26372.477979589999</v>
      </c>
      <c r="E65" s="11">
        <f t="shared" si="1"/>
        <v>310432.84529292997</v>
      </c>
      <c r="F65" s="99">
        <f t="shared" ref="F65:F128" si="47">IF(G65=G64,F64,G64)</f>
        <v>3512.04</v>
      </c>
      <c r="G65" s="3">
        <f>IF(N65=1,VLOOKUP(A64,[1]Plan1!$BG$69:$BI$188,3),G64)</f>
        <v>3532.06</v>
      </c>
      <c r="H65" s="200">
        <f t="shared" ref="H65:H128" si="48">EDATE(I65,-1)</f>
        <v>41123</v>
      </c>
      <c r="I65" s="200">
        <f t="shared" ref="I65:I128" si="49">IF(X64&gt;0,EDATE(A65,-1),+I64)</f>
        <v>41154</v>
      </c>
      <c r="J65" s="27">
        <f t="shared" si="2"/>
        <v>5.7003906561428064E-3</v>
      </c>
      <c r="K65" s="12">
        <f t="shared" si="23"/>
        <v>41214</v>
      </c>
      <c r="L65" s="12">
        <f t="shared" si="3"/>
        <v>41214</v>
      </c>
      <c r="M65" s="1">
        <f t="shared" si="24"/>
        <v>22</v>
      </c>
      <c r="N65" s="1">
        <f t="shared" si="4"/>
        <v>1</v>
      </c>
      <c r="O65" s="2">
        <f t="shared" si="5"/>
        <v>1.0002584000000001</v>
      </c>
      <c r="P65" s="11">
        <f t="shared" si="45"/>
        <v>1.0128566699999999</v>
      </c>
      <c r="Q65" s="11">
        <f t="shared" si="42"/>
        <v>1.0128566699999999</v>
      </c>
      <c r="R65" s="2">
        <f t="shared" si="44"/>
        <v>1.01311839</v>
      </c>
      <c r="S65" s="2">
        <f t="shared" si="40"/>
        <v>1.0128566699999999</v>
      </c>
      <c r="T65" s="2">
        <f t="shared" si="7"/>
        <v>341135.51816807</v>
      </c>
      <c r="U65" s="2">
        <f t="shared" si="8"/>
        <v>339.06224646585281</v>
      </c>
      <c r="V65" s="2">
        <f t="shared" si="9"/>
        <v>4072.3791333623303</v>
      </c>
      <c r="W65" s="2">
        <f t="shared" si="10"/>
        <v>341216.76465234818</v>
      </c>
      <c r="X65" s="29">
        <f t="shared" si="11"/>
        <v>0</v>
      </c>
      <c r="Y65" s="2">
        <f t="shared" si="41"/>
        <v>0</v>
      </c>
      <c r="Z65" s="82">
        <f t="shared" si="12"/>
        <v>0</v>
      </c>
      <c r="AA65" s="2">
        <f t="shared" si="13"/>
        <v>0</v>
      </c>
      <c r="AB65" s="27">
        <f t="shared" si="27"/>
        <v>6.7299999999999999E-2</v>
      </c>
      <c r="AC65" s="29">
        <f t="shared" ref="AC65:AC128" si="50">N65</f>
        <v>1</v>
      </c>
      <c r="AD65" s="29">
        <v>252</v>
      </c>
      <c r="AE65" s="11">
        <f t="shared" si="43"/>
        <v>1.0002584940000001</v>
      </c>
      <c r="AF65" s="2">
        <f t="shared" si="16"/>
        <v>88.18148463</v>
      </c>
      <c r="AG65" s="2">
        <f t="shared" si="17"/>
        <v>88.202486359999995</v>
      </c>
      <c r="AH65" s="3">
        <f t="shared" si="18"/>
        <v>0</v>
      </c>
      <c r="AI65" s="4" t="str">
        <f t="shared" si="28"/>
        <v>A+J=</v>
      </c>
      <c r="AJ65" s="12">
        <f t="shared" si="29"/>
        <v>41214</v>
      </c>
      <c r="AK65" s="12"/>
      <c r="AL65" s="4" t="str">
        <f t="shared" si="30"/>
        <v>segunda-feira</v>
      </c>
      <c r="AM65" s="18">
        <f t="shared" si="37"/>
        <v>53</v>
      </c>
      <c r="AN65" s="19">
        <f t="shared" si="38"/>
        <v>42737</v>
      </c>
      <c r="AO65" s="20">
        <f t="shared" si="31"/>
        <v>200422.53293680979</v>
      </c>
      <c r="AP65" s="24">
        <f t="shared" si="32"/>
        <v>22</v>
      </c>
      <c r="AQ65" s="22">
        <f t="shared" si="33"/>
        <v>1159.9657492599999</v>
      </c>
      <c r="AR65" s="22">
        <f t="shared" si="34"/>
        <v>2997.0065193400001</v>
      </c>
      <c r="AS65" s="35">
        <v>1.4733130000000001E-2</v>
      </c>
      <c r="AT65" s="22">
        <f t="shared" si="19"/>
        <v>4156.9722686000005</v>
      </c>
      <c r="AU65" s="18">
        <f t="shared" si="39"/>
        <v>53</v>
      </c>
      <c r="AV65" s="19">
        <f t="shared" si="35"/>
        <v>42767</v>
      </c>
      <c r="AW65" s="19">
        <f t="shared" si="36"/>
        <v>42797</v>
      </c>
      <c r="AX65" s="1"/>
      <c r="AY65" s="31">
        <v>56</v>
      </c>
      <c r="AZ65" s="32">
        <v>42828</v>
      </c>
      <c r="BA65" s="33">
        <v>1.5446410000000001E-2</v>
      </c>
      <c r="BB65" s="26"/>
    </row>
    <row r="66" spans="1:54" x14ac:dyDescent="0.2">
      <c r="A66" s="178">
        <f t="shared" si="20"/>
        <v>41185</v>
      </c>
      <c r="B66" s="2">
        <f t="shared" si="0"/>
        <v>341474.50272129738</v>
      </c>
      <c r="C66" s="2">
        <f t="shared" si="21"/>
        <v>336805.32327251998</v>
      </c>
      <c r="D66" s="2">
        <f>SUM(Y66:Y$400)</f>
        <v>26372.477979589999</v>
      </c>
      <c r="E66" s="11">
        <f t="shared" si="1"/>
        <v>310432.84529292997</v>
      </c>
      <c r="F66" s="99">
        <f t="shared" si="47"/>
        <v>3512.04</v>
      </c>
      <c r="G66" s="3">
        <f>IF(N66=1,VLOOKUP(A65,[1]Plan1!$BG$69:$BI$188,3),G65)</f>
        <v>3532.06</v>
      </c>
      <c r="H66" s="200">
        <f t="shared" si="48"/>
        <v>41123</v>
      </c>
      <c r="I66" s="200">
        <f t="shared" si="49"/>
        <v>41154</v>
      </c>
      <c r="J66" s="27">
        <f t="shared" si="2"/>
        <v>5.7003906561428064E-3</v>
      </c>
      <c r="K66" s="12">
        <f t="shared" si="23"/>
        <v>41214</v>
      </c>
      <c r="L66" s="12">
        <f t="shared" si="3"/>
        <v>41214</v>
      </c>
      <c r="M66" s="1">
        <f t="shared" si="24"/>
        <v>22</v>
      </c>
      <c r="N66" s="1">
        <f t="shared" si="4"/>
        <v>2</v>
      </c>
      <c r="O66" s="2">
        <f t="shared" si="5"/>
        <v>1.00051687</v>
      </c>
      <c r="P66" s="11">
        <f t="shared" si="45"/>
        <v>1.0128566699999999</v>
      </c>
      <c r="Q66" s="11">
        <f t="shared" si="42"/>
        <v>1.0128566699999999</v>
      </c>
      <c r="R66" s="2">
        <f t="shared" si="44"/>
        <v>1.01338018</v>
      </c>
      <c r="S66" s="2">
        <f t="shared" si="40"/>
        <v>1.0128566699999999</v>
      </c>
      <c r="T66" s="2">
        <f t="shared" si="7"/>
        <v>341135.51816807</v>
      </c>
      <c r="U66" s="2">
        <f t="shared" si="8"/>
        <v>339.06224646585281</v>
      </c>
      <c r="V66" s="2">
        <f t="shared" si="9"/>
        <v>4153.6473479315446</v>
      </c>
      <c r="W66" s="2">
        <f t="shared" si="10"/>
        <v>341298.03286691738</v>
      </c>
      <c r="X66" s="29">
        <f t="shared" si="11"/>
        <v>0</v>
      </c>
      <c r="Y66" s="2">
        <f t="shared" si="41"/>
        <v>0</v>
      </c>
      <c r="Z66" s="82">
        <f t="shared" si="12"/>
        <v>0</v>
      </c>
      <c r="AA66" s="2">
        <f t="shared" si="13"/>
        <v>0</v>
      </c>
      <c r="AB66" s="27">
        <f t="shared" si="27"/>
        <v>6.7299999999999999E-2</v>
      </c>
      <c r="AC66" s="29">
        <f t="shared" si="50"/>
        <v>2</v>
      </c>
      <c r="AD66" s="29">
        <v>252</v>
      </c>
      <c r="AE66" s="11">
        <f t="shared" si="43"/>
        <v>1.000517055</v>
      </c>
      <c r="AF66" s="2">
        <f t="shared" si="16"/>
        <v>176.38582534</v>
      </c>
      <c r="AG66" s="2">
        <f t="shared" si="17"/>
        <v>176.46985437999999</v>
      </c>
      <c r="AH66" s="3">
        <f t="shared" si="18"/>
        <v>0</v>
      </c>
      <c r="AI66" s="4" t="str">
        <f t="shared" si="28"/>
        <v>A+J=</v>
      </c>
      <c r="AJ66" s="12">
        <f t="shared" si="29"/>
        <v>41214</v>
      </c>
      <c r="AK66" s="12"/>
      <c r="AL66" s="4" t="str">
        <f t="shared" si="30"/>
        <v>quarta-feira</v>
      </c>
      <c r="AM66" s="18">
        <f t="shared" si="37"/>
        <v>54</v>
      </c>
      <c r="AN66" s="19">
        <f t="shared" si="38"/>
        <v>42767</v>
      </c>
      <c r="AO66" s="20">
        <f t="shared" si="31"/>
        <v>197408.43658650978</v>
      </c>
      <c r="AP66" s="24">
        <f t="shared" si="32"/>
        <v>22</v>
      </c>
      <c r="AQ66" s="22">
        <f t="shared" si="33"/>
        <v>1142.8758230799999</v>
      </c>
      <c r="AR66" s="22">
        <f t="shared" si="34"/>
        <v>3014.0963502999998</v>
      </c>
      <c r="AS66" s="35">
        <v>1.503871E-2</v>
      </c>
      <c r="AT66" s="22">
        <f t="shared" si="19"/>
        <v>4156.9721733799997</v>
      </c>
      <c r="AU66" s="18">
        <f t="shared" si="39"/>
        <v>54</v>
      </c>
      <c r="AV66" s="19">
        <f t="shared" si="35"/>
        <v>42795</v>
      </c>
      <c r="AW66" s="19">
        <f t="shared" si="36"/>
        <v>42830</v>
      </c>
      <c r="AX66" s="1"/>
      <c r="AY66" s="31">
        <v>57</v>
      </c>
      <c r="AZ66" s="32">
        <v>42857</v>
      </c>
      <c r="BA66" s="33">
        <v>1.7081450000000001E-2</v>
      </c>
      <c r="BB66" s="26"/>
    </row>
    <row r="67" spans="1:54" x14ac:dyDescent="0.2">
      <c r="A67" s="178">
        <f t="shared" si="20"/>
        <v>41186</v>
      </c>
      <c r="B67" s="2">
        <f t="shared" si="0"/>
        <v>341644.12494903582</v>
      </c>
      <c r="C67" s="2">
        <f t="shared" si="21"/>
        <v>336805.32327251998</v>
      </c>
      <c r="D67" s="2">
        <f>SUM(Y67:Y$400)</f>
        <v>26372.477979589999</v>
      </c>
      <c r="E67" s="11">
        <f t="shared" si="1"/>
        <v>310432.84529292997</v>
      </c>
      <c r="F67" s="99">
        <f t="shared" si="47"/>
        <v>3512.04</v>
      </c>
      <c r="G67" s="3">
        <f>IF(N67=1,VLOOKUP(A66,[1]Plan1!$BG$69:$BI$188,3),G66)</f>
        <v>3532.06</v>
      </c>
      <c r="H67" s="200">
        <f t="shared" si="48"/>
        <v>41123</v>
      </c>
      <c r="I67" s="200">
        <f t="shared" si="49"/>
        <v>41154</v>
      </c>
      <c r="J67" s="27">
        <f t="shared" si="2"/>
        <v>5.7003906561428064E-3</v>
      </c>
      <c r="K67" s="12">
        <f t="shared" si="23"/>
        <v>41214</v>
      </c>
      <c r="L67" s="12">
        <f t="shared" si="3"/>
        <v>41214</v>
      </c>
      <c r="M67" s="1">
        <f t="shared" si="24"/>
        <v>22</v>
      </c>
      <c r="N67" s="1">
        <f t="shared" si="4"/>
        <v>3</v>
      </c>
      <c r="O67" s="2">
        <f t="shared" si="5"/>
        <v>1.0007754099999999</v>
      </c>
      <c r="P67" s="11">
        <f t="shared" si="45"/>
        <v>1.0128566699999999</v>
      </c>
      <c r="Q67" s="11">
        <f t="shared" si="42"/>
        <v>1.0128566699999999</v>
      </c>
      <c r="R67" s="2">
        <f t="shared" si="44"/>
        <v>1.0136420399999999</v>
      </c>
      <c r="S67" s="2">
        <f t="shared" si="40"/>
        <v>1.0128566699999999</v>
      </c>
      <c r="T67" s="2">
        <f t="shared" si="7"/>
        <v>341135.51816807</v>
      </c>
      <c r="U67" s="2">
        <f t="shared" si="8"/>
        <v>339.06224646585281</v>
      </c>
      <c r="V67" s="2">
        <f t="shared" si="9"/>
        <v>4234.9372927999348</v>
      </c>
      <c r="W67" s="2">
        <f t="shared" si="10"/>
        <v>341379.32281178579</v>
      </c>
      <c r="X67" s="29">
        <f t="shared" si="11"/>
        <v>0</v>
      </c>
      <c r="Y67" s="2">
        <f t="shared" si="41"/>
        <v>0</v>
      </c>
      <c r="Z67" s="82">
        <f t="shared" si="12"/>
        <v>0</v>
      </c>
      <c r="AA67" s="2">
        <f t="shared" si="13"/>
        <v>0</v>
      </c>
      <c r="AB67" s="27">
        <f t="shared" si="27"/>
        <v>6.7299999999999999E-2</v>
      </c>
      <c r="AC67" s="29">
        <f t="shared" si="50"/>
        <v>3</v>
      </c>
      <c r="AD67" s="29">
        <v>252</v>
      </c>
      <c r="AE67" s="11">
        <f t="shared" si="43"/>
        <v>1.0007756830000001</v>
      </c>
      <c r="AF67" s="2">
        <f t="shared" si="16"/>
        <v>264.61302212999999</v>
      </c>
      <c r="AG67" s="2">
        <f t="shared" si="17"/>
        <v>264.80213724999999</v>
      </c>
      <c r="AH67" s="3">
        <f t="shared" si="18"/>
        <v>0</v>
      </c>
      <c r="AI67" s="4" t="str">
        <f t="shared" si="28"/>
        <v>A+J=</v>
      </c>
      <c r="AJ67" s="12">
        <f t="shared" si="29"/>
        <v>41214</v>
      </c>
      <c r="AK67" s="12"/>
      <c r="AL67" s="4" t="str">
        <f t="shared" si="30"/>
        <v>quarta-feira</v>
      </c>
      <c r="AM67" s="18">
        <f t="shared" si="37"/>
        <v>55</v>
      </c>
      <c r="AN67" s="19">
        <f t="shared" si="38"/>
        <v>42795</v>
      </c>
      <c r="AO67" s="20">
        <f t="shared" si="31"/>
        <v>194172.00620613978</v>
      </c>
      <c r="AP67" s="24">
        <f t="shared" si="32"/>
        <v>18</v>
      </c>
      <c r="AQ67" s="22">
        <f t="shared" si="33"/>
        <v>920.54140029999996</v>
      </c>
      <c r="AR67" s="22">
        <f t="shared" si="34"/>
        <v>3236.43038037</v>
      </c>
      <c r="AS67" s="35">
        <v>1.6394590000000001E-2</v>
      </c>
      <c r="AT67" s="22">
        <f t="shared" si="19"/>
        <v>4156.97178067</v>
      </c>
      <c r="AU67" s="18">
        <f t="shared" si="39"/>
        <v>55</v>
      </c>
      <c r="AV67" s="19">
        <f t="shared" si="35"/>
        <v>42828</v>
      </c>
      <c r="AW67" s="19">
        <f t="shared" si="36"/>
        <v>42859</v>
      </c>
      <c r="AX67" s="1"/>
      <c r="AY67" s="31">
        <v>58</v>
      </c>
      <c r="AZ67" s="32">
        <v>42887</v>
      </c>
      <c r="BA67" s="33">
        <v>1.6420130000000002E-2</v>
      </c>
      <c r="BB67" s="26"/>
    </row>
    <row r="68" spans="1:54" x14ac:dyDescent="0.2">
      <c r="A68" s="178">
        <f t="shared" si="20"/>
        <v>41187</v>
      </c>
      <c r="B68" s="2">
        <f t="shared" si="0"/>
        <v>341813.83662120183</v>
      </c>
      <c r="C68" s="2">
        <f t="shared" si="21"/>
        <v>336805.32327251998</v>
      </c>
      <c r="D68" s="2">
        <f>SUM(Y68:Y$400)</f>
        <v>26372.477979589999</v>
      </c>
      <c r="E68" s="11">
        <f t="shared" si="1"/>
        <v>310432.84529292997</v>
      </c>
      <c r="F68" s="99">
        <f t="shared" si="47"/>
        <v>3512.04</v>
      </c>
      <c r="G68" s="3">
        <f>IF(N68=1,VLOOKUP(A67,[1]Plan1!$BG$69:$BI$188,3),G67)</f>
        <v>3532.06</v>
      </c>
      <c r="H68" s="200">
        <f t="shared" si="48"/>
        <v>41123</v>
      </c>
      <c r="I68" s="200">
        <f t="shared" si="49"/>
        <v>41154</v>
      </c>
      <c r="J68" s="27">
        <f t="shared" si="2"/>
        <v>5.7003906561428064E-3</v>
      </c>
      <c r="K68" s="12">
        <f t="shared" si="23"/>
        <v>41214</v>
      </c>
      <c r="L68" s="12">
        <f t="shared" si="3"/>
        <v>41214</v>
      </c>
      <c r="M68" s="1">
        <f t="shared" si="24"/>
        <v>22</v>
      </c>
      <c r="N68" s="1">
        <f t="shared" si="4"/>
        <v>4</v>
      </c>
      <c r="O68" s="2">
        <f t="shared" si="5"/>
        <v>1.0010340200000001</v>
      </c>
      <c r="P68" s="11">
        <f t="shared" si="45"/>
        <v>1.0128566699999999</v>
      </c>
      <c r="Q68" s="11">
        <f t="shared" si="42"/>
        <v>1.0128566699999999</v>
      </c>
      <c r="R68" s="2">
        <f t="shared" si="44"/>
        <v>1.01390398</v>
      </c>
      <c r="S68" s="2">
        <f t="shared" si="40"/>
        <v>1.0128566699999999</v>
      </c>
      <c r="T68" s="2">
        <f t="shared" si="7"/>
        <v>341135.51816807</v>
      </c>
      <c r="U68" s="2">
        <f t="shared" si="8"/>
        <v>339.06224646585281</v>
      </c>
      <c r="V68" s="2">
        <f t="shared" si="9"/>
        <v>4316.2520722960044</v>
      </c>
      <c r="W68" s="2">
        <f t="shared" si="10"/>
        <v>341460.63759128185</v>
      </c>
      <c r="X68" s="29">
        <f t="shared" si="11"/>
        <v>0</v>
      </c>
      <c r="Y68" s="2">
        <f t="shared" si="41"/>
        <v>0</v>
      </c>
      <c r="Z68" s="82">
        <f t="shared" si="12"/>
        <v>0</v>
      </c>
      <c r="AA68" s="2">
        <f t="shared" si="13"/>
        <v>0</v>
      </c>
      <c r="AB68" s="27">
        <f t="shared" si="27"/>
        <v>6.7299999999999999E-2</v>
      </c>
      <c r="AC68" s="29">
        <f t="shared" si="50"/>
        <v>4</v>
      </c>
      <c r="AD68" s="29">
        <v>252</v>
      </c>
      <c r="AE68" s="11">
        <f t="shared" si="43"/>
        <v>1.0010343770000001</v>
      </c>
      <c r="AF68" s="2">
        <f t="shared" si="16"/>
        <v>352.86273387</v>
      </c>
      <c r="AG68" s="2">
        <f t="shared" si="17"/>
        <v>353.19902991999999</v>
      </c>
      <c r="AH68" s="3">
        <f t="shared" si="18"/>
        <v>0</v>
      </c>
      <c r="AI68" s="4" t="str">
        <f t="shared" si="28"/>
        <v>A+J=</v>
      </c>
      <c r="AJ68" s="12">
        <f t="shared" si="29"/>
        <v>41214</v>
      </c>
      <c r="AK68" s="12"/>
      <c r="AL68" s="4" t="str">
        <f t="shared" si="30"/>
        <v>segunda-feira</v>
      </c>
      <c r="AM68" s="18">
        <f t="shared" si="37"/>
        <v>56</v>
      </c>
      <c r="AN68" s="19">
        <f t="shared" si="38"/>
        <v>42828</v>
      </c>
      <c r="AO68" s="20">
        <f t="shared" si="31"/>
        <v>191172.74578775978</v>
      </c>
      <c r="AP68" s="24">
        <f t="shared" si="32"/>
        <v>23</v>
      </c>
      <c r="AQ68" s="22">
        <f t="shared" si="33"/>
        <v>1157.7117526</v>
      </c>
      <c r="AR68" s="22">
        <f t="shared" si="34"/>
        <v>2999.2604183799999</v>
      </c>
      <c r="AS68" s="35">
        <v>1.5446410000000001E-2</v>
      </c>
      <c r="AT68" s="22">
        <f t="shared" si="19"/>
        <v>4156.9721709799996</v>
      </c>
      <c r="AU68" s="18">
        <f t="shared" si="39"/>
        <v>56</v>
      </c>
      <c r="AV68" s="19">
        <f t="shared" si="35"/>
        <v>42857</v>
      </c>
      <c r="AW68" s="19">
        <f t="shared" si="36"/>
        <v>42891</v>
      </c>
      <c r="AX68" s="1"/>
      <c r="AY68" s="31">
        <v>59</v>
      </c>
      <c r="AZ68" s="32">
        <v>42919</v>
      </c>
      <c r="BA68" s="33">
        <v>1.7049350000000001E-2</v>
      </c>
      <c r="BB68" s="26"/>
    </row>
    <row r="69" spans="1:54" x14ac:dyDescent="0.2">
      <c r="A69" s="178">
        <f t="shared" si="20"/>
        <v>41188</v>
      </c>
      <c r="B69" s="2">
        <f t="shared" si="0"/>
        <v>341983.62913123018</v>
      </c>
      <c r="C69" s="2">
        <f t="shared" si="21"/>
        <v>336805.32327251998</v>
      </c>
      <c r="D69" s="2">
        <f>SUM(Y69:Y$400)</f>
        <v>26372.477979589999</v>
      </c>
      <c r="E69" s="11">
        <f t="shared" si="1"/>
        <v>310432.84529292997</v>
      </c>
      <c r="F69" s="99">
        <f t="shared" si="47"/>
        <v>3512.04</v>
      </c>
      <c r="G69" s="3">
        <f>IF(N69=1,VLOOKUP(A68,[1]Plan1!$BG$69:$BI$188,3),G68)</f>
        <v>3532.06</v>
      </c>
      <c r="H69" s="200">
        <f t="shared" si="48"/>
        <v>41123</v>
      </c>
      <c r="I69" s="200">
        <f t="shared" si="49"/>
        <v>41154</v>
      </c>
      <c r="J69" s="27">
        <f t="shared" si="2"/>
        <v>5.7003906561428064E-3</v>
      </c>
      <c r="K69" s="12">
        <f t="shared" si="23"/>
        <v>41214</v>
      </c>
      <c r="L69" s="12">
        <f t="shared" si="3"/>
        <v>41214</v>
      </c>
      <c r="M69" s="1">
        <f t="shared" si="24"/>
        <v>22</v>
      </c>
      <c r="N69" s="1">
        <f t="shared" si="4"/>
        <v>5</v>
      </c>
      <c r="O69" s="2">
        <f t="shared" si="5"/>
        <v>1.0012926900000001</v>
      </c>
      <c r="P69" s="11">
        <f t="shared" si="45"/>
        <v>1.0128566699999999</v>
      </c>
      <c r="Q69" s="11">
        <f t="shared" si="42"/>
        <v>1.0128566699999999</v>
      </c>
      <c r="R69" s="2">
        <f t="shared" si="44"/>
        <v>1.0141659700000001</v>
      </c>
      <c r="S69" s="2">
        <f t="shared" si="40"/>
        <v>1.0128566699999999</v>
      </c>
      <c r="T69" s="2">
        <f t="shared" si="7"/>
        <v>341135.51816807</v>
      </c>
      <c r="U69" s="2">
        <f t="shared" si="8"/>
        <v>339.06224646585281</v>
      </c>
      <c r="V69" s="2">
        <f t="shared" si="9"/>
        <v>4397.582373434313</v>
      </c>
      <c r="W69" s="2">
        <f t="shared" si="10"/>
        <v>341541.96789242019</v>
      </c>
      <c r="X69" s="29">
        <f t="shared" si="11"/>
        <v>0</v>
      </c>
      <c r="Y69" s="2">
        <f t="shared" si="41"/>
        <v>0</v>
      </c>
      <c r="Z69" s="82">
        <f t="shared" si="12"/>
        <v>0</v>
      </c>
      <c r="AA69" s="2">
        <f t="shared" si="13"/>
        <v>0</v>
      </c>
      <c r="AB69" s="27">
        <f t="shared" si="27"/>
        <v>6.7299999999999999E-2</v>
      </c>
      <c r="AC69" s="29">
        <f t="shared" si="50"/>
        <v>5</v>
      </c>
      <c r="AD69" s="29">
        <v>252</v>
      </c>
      <c r="AE69" s="11">
        <f t="shared" si="43"/>
        <v>1.0012931389999999</v>
      </c>
      <c r="AF69" s="2">
        <f t="shared" si="16"/>
        <v>441.13564281999999</v>
      </c>
      <c r="AG69" s="2">
        <f t="shared" si="17"/>
        <v>441.66123880999999</v>
      </c>
      <c r="AH69" s="3">
        <f t="shared" si="18"/>
        <v>0</v>
      </c>
      <c r="AI69" s="4" t="str">
        <f t="shared" si="28"/>
        <v>A+J=</v>
      </c>
      <c r="AJ69" s="12">
        <f t="shared" si="29"/>
        <v>41214</v>
      </c>
      <c r="AK69" s="12"/>
      <c r="AL69" s="4" t="str">
        <f t="shared" si="30"/>
        <v>terça-feira</v>
      </c>
      <c r="AM69" s="18">
        <f t="shared" si="37"/>
        <v>57</v>
      </c>
      <c r="AN69" s="19">
        <f t="shared" si="38"/>
        <v>42857</v>
      </c>
      <c r="AO69" s="20">
        <f t="shared" si="31"/>
        <v>187907.23808922977</v>
      </c>
      <c r="AP69" s="24">
        <f t="shared" si="32"/>
        <v>18</v>
      </c>
      <c r="AQ69" s="22">
        <f t="shared" si="33"/>
        <v>891.46355722999999</v>
      </c>
      <c r="AR69" s="22">
        <f t="shared" si="34"/>
        <v>3265.5076985300002</v>
      </c>
      <c r="AS69" s="35">
        <v>1.7081450000000001E-2</v>
      </c>
      <c r="AT69" s="22">
        <f t="shared" si="19"/>
        <v>4156.9712557600005</v>
      </c>
      <c r="AU69" s="18">
        <f t="shared" si="39"/>
        <v>57</v>
      </c>
      <c r="AV69" s="19">
        <f t="shared" si="35"/>
        <v>42887</v>
      </c>
      <c r="AW69" s="19">
        <f t="shared" si="36"/>
        <v>42921</v>
      </c>
      <c r="AX69" s="1"/>
      <c r="AY69" s="31">
        <v>60</v>
      </c>
      <c r="AZ69" s="32">
        <v>42948</v>
      </c>
      <c r="BA69" s="33">
        <v>1.7439469999999999E-2</v>
      </c>
      <c r="BB69" s="26"/>
    </row>
    <row r="70" spans="1:54" x14ac:dyDescent="0.2">
      <c r="A70" s="178">
        <f t="shared" si="20"/>
        <v>41189</v>
      </c>
      <c r="B70" s="2">
        <f t="shared" si="0"/>
        <v>341983.62913123018</v>
      </c>
      <c r="C70" s="2">
        <f t="shared" si="21"/>
        <v>336805.32327251998</v>
      </c>
      <c r="D70" s="2">
        <f>SUM(Y70:Y$400)</f>
        <v>26372.477979589999</v>
      </c>
      <c r="E70" s="11">
        <f t="shared" si="1"/>
        <v>310432.84529292997</v>
      </c>
      <c r="F70" s="99">
        <f t="shared" si="47"/>
        <v>3512.04</v>
      </c>
      <c r="G70" s="3">
        <f>IF(N70=1,VLOOKUP(A69,[1]Plan1!$BG$69:$BI$188,3),G69)</f>
        <v>3532.06</v>
      </c>
      <c r="H70" s="200">
        <f t="shared" si="48"/>
        <v>41123</v>
      </c>
      <c r="I70" s="200">
        <f t="shared" si="49"/>
        <v>41154</v>
      </c>
      <c r="J70" s="27">
        <f t="shared" si="2"/>
        <v>5.7003906561428064E-3</v>
      </c>
      <c r="K70" s="12">
        <f t="shared" si="23"/>
        <v>41214</v>
      </c>
      <c r="L70" s="12">
        <f t="shared" si="3"/>
        <v>41214</v>
      </c>
      <c r="M70" s="1">
        <f t="shared" si="24"/>
        <v>22</v>
      </c>
      <c r="N70" s="1">
        <f t="shared" si="4"/>
        <v>5</v>
      </c>
      <c r="O70" s="2">
        <f t="shared" si="5"/>
        <v>1.0012926900000001</v>
      </c>
      <c r="P70" s="11">
        <f t="shared" si="45"/>
        <v>1.0128566699999999</v>
      </c>
      <c r="Q70" s="11">
        <f t="shared" si="42"/>
        <v>1.0128566699999999</v>
      </c>
      <c r="R70" s="2">
        <f t="shared" si="44"/>
        <v>1.0141659700000001</v>
      </c>
      <c r="S70" s="2">
        <f t="shared" si="40"/>
        <v>1.0128566699999999</v>
      </c>
      <c r="T70" s="2">
        <f t="shared" si="7"/>
        <v>341135.51816807</v>
      </c>
      <c r="U70" s="2">
        <f t="shared" si="8"/>
        <v>339.06224646585281</v>
      </c>
      <c r="V70" s="2">
        <f t="shared" si="9"/>
        <v>4397.582373434313</v>
      </c>
      <c r="W70" s="2">
        <f t="shared" si="10"/>
        <v>341541.96789242019</v>
      </c>
      <c r="X70" s="29">
        <f t="shared" si="11"/>
        <v>0</v>
      </c>
      <c r="Y70" s="2">
        <f t="shared" si="41"/>
        <v>0</v>
      </c>
      <c r="Z70" s="82">
        <f t="shared" si="12"/>
        <v>0</v>
      </c>
      <c r="AA70" s="2">
        <f t="shared" si="13"/>
        <v>0</v>
      </c>
      <c r="AB70" s="27">
        <f t="shared" si="27"/>
        <v>6.7299999999999999E-2</v>
      </c>
      <c r="AC70" s="29">
        <f t="shared" si="50"/>
        <v>5</v>
      </c>
      <c r="AD70" s="29">
        <v>252</v>
      </c>
      <c r="AE70" s="11">
        <f t="shared" si="43"/>
        <v>1.0012931389999999</v>
      </c>
      <c r="AF70" s="2">
        <f t="shared" si="16"/>
        <v>441.13564281999999</v>
      </c>
      <c r="AG70" s="2">
        <f t="shared" si="17"/>
        <v>441.66123880999999</v>
      </c>
      <c r="AH70" s="3">
        <f t="shared" si="18"/>
        <v>0</v>
      </c>
      <c r="AI70" s="4" t="str">
        <f t="shared" si="28"/>
        <v>A+J=</v>
      </c>
      <c r="AJ70" s="12">
        <f t="shared" si="29"/>
        <v>41214</v>
      </c>
      <c r="AK70" s="12"/>
      <c r="AL70" s="4" t="str">
        <f t="shared" si="30"/>
        <v>quinta-feira</v>
      </c>
      <c r="AM70" s="18">
        <f t="shared" si="37"/>
        <v>58</v>
      </c>
      <c r="AN70" s="19">
        <f t="shared" si="38"/>
        <v>42887</v>
      </c>
      <c r="AO70" s="20">
        <f t="shared" si="31"/>
        <v>184821.77681186976</v>
      </c>
      <c r="AP70" s="24">
        <f t="shared" si="32"/>
        <v>22</v>
      </c>
      <c r="AQ70" s="22">
        <f t="shared" si="33"/>
        <v>1071.5094567799999</v>
      </c>
      <c r="AR70" s="22">
        <f t="shared" si="34"/>
        <v>3085.4612773600002</v>
      </c>
      <c r="AS70" s="35">
        <v>1.6420130000000002E-2</v>
      </c>
      <c r="AT70" s="22">
        <f t="shared" si="19"/>
        <v>4156.9707341399999</v>
      </c>
      <c r="AU70" s="18">
        <f t="shared" si="39"/>
        <v>58</v>
      </c>
      <c r="AV70" s="19">
        <f t="shared" si="35"/>
        <v>42919</v>
      </c>
      <c r="AW70" s="19">
        <f t="shared" si="36"/>
        <v>42950</v>
      </c>
      <c r="AX70" s="1"/>
      <c r="AY70" s="31">
        <v>61</v>
      </c>
      <c r="AZ70" s="32">
        <v>42979</v>
      </c>
      <c r="BA70" s="33">
        <v>1.7325739999999999E-2</v>
      </c>
      <c r="BB70" s="26"/>
    </row>
    <row r="71" spans="1:54" x14ac:dyDescent="0.2">
      <c r="A71" s="178">
        <f t="shared" si="20"/>
        <v>41190</v>
      </c>
      <c r="B71" s="2">
        <f t="shared" si="0"/>
        <v>341983.62913123018</v>
      </c>
      <c r="C71" s="2">
        <f t="shared" si="21"/>
        <v>336805.32327251998</v>
      </c>
      <c r="D71" s="2">
        <f>SUM(Y71:Y$400)</f>
        <v>26372.477979589999</v>
      </c>
      <c r="E71" s="11">
        <f t="shared" si="1"/>
        <v>310432.84529292997</v>
      </c>
      <c r="F71" s="99">
        <f t="shared" si="47"/>
        <v>3512.04</v>
      </c>
      <c r="G71" s="3">
        <f>IF(N71=1,VLOOKUP(A70,[1]Plan1!$BG$69:$BI$188,3),G70)</f>
        <v>3532.06</v>
      </c>
      <c r="H71" s="200">
        <f t="shared" si="48"/>
        <v>41123</v>
      </c>
      <c r="I71" s="200">
        <f t="shared" si="49"/>
        <v>41154</v>
      </c>
      <c r="J71" s="27">
        <f t="shared" si="2"/>
        <v>5.7003906561428064E-3</v>
      </c>
      <c r="K71" s="12">
        <f t="shared" si="23"/>
        <v>41214</v>
      </c>
      <c r="L71" s="12">
        <f t="shared" si="3"/>
        <v>41214</v>
      </c>
      <c r="M71" s="1">
        <f t="shared" si="24"/>
        <v>22</v>
      </c>
      <c r="N71" s="1">
        <f t="shared" si="4"/>
        <v>5</v>
      </c>
      <c r="O71" s="2">
        <f t="shared" si="5"/>
        <v>1.0012926900000001</v>
      </c>
      <c r="P71" s="11">
        <f t="shared" si="45"/>
        <v>1.0128566699999999</v>
      </c>
      <c r="Q71" s="11">
        <f t="shared" si="42"/>
        <v>1.0128566699999999</v>
      </c>
      <c r="R71" s="2">
        <f t="shared" si="44"/>
        <v>1.0141659700000001</v>
      </c>
      <c r="S71" s="2">
        <f t="shared" si="40"/>
        <v>1.0128566699999999</v>
      </c>
      <c r="T71" s="2">
        <f t="shared" si="7"/>
        <v>341135.51816807</v>
      </c>
      <c r="U71" s="2">
        <f t="shared" si="8"/>
        <v>339.06224646585281</v>
      </c>
      <c r="V71" s="2">
        <f t="shared" si="9"/>
        <v>4397.582373434313</v>
      </c>
      <c r="W71" s="2">
        <f t="shared" si="10"/>
        <v>341541.96789242019</v>
      </c>
      <c r="X71" s="29">
        <f t="shared" si="11"/>
        <v>0</v>
      </c>
      <c r="Y71" s="2">
        <f t="shared" si="41"/>
        <v>0</v>
      </c>
      <c r="Z71" s="82">
        <f t="shared" si="12"/>
        <v>0</v>
      </c>
      <c r="AA71" s="2">
        <f t="shared" si="13"/>
        <v>0</v>
      </c>
      <c r="AB71" s="27">
        <f t="shared" si="27"/>
        <v>6.7299999999999999E-2</v>
      </c>
      <c r="AC71" s="29">
        <f t="shared" si="50"/>
        <v>5</v>
      </c>
      <c r="AD71" s="29">
        <v>252</v>
      </c>
      <c r="AE71" s="11">
        <f t="shared" si="43"/>
        <v>1.0012931389999999</v>
      </c>
      <c r="AF71" s="2">
        <f t="shared" si="16"/>
        <v>441.13564281999999</v>
      </c>
      <c r="AG71" s="2">
        <f t="shared" si="17"/>
        <v>441.66123880999999</v>
      </c>
      <c r="AH71" s="3">
        <f t="shared" si="18"/>
        <v>0</v>
      </c>
      <c r="AI71" s="4" t="str">
        <f t="shared" si="28"/>
        <v>A+J=</v>
      </c>
      <c r="AJ71" s="12">
        <f t="shared" si="29"/>
        <v>41214</v>
      </c>
      <c r="AK71" s="12"/>
      <c r="AL71" s="4" t="str">
        <f t="shared" si="30"/>
        <v>segunda-feira</v>
      </c>
      <c r="AM71" s="18">
        <f t="shared" si="37"/>
        <v>59</v>
      </c>
      <c r="AN71" s="19">
        <f t="shared" si="38"/>
        <v>42919</v>
      </c>
      <c r="AO71" s="20">
        <f t="shared" si="31"/>
        <v>181670.68565138977</v>
      </c>
      <c r="AP71" s="24">
        <f t="shared" si="32"/>
        <v>21</v>
      </c>
      <c r="AQ71" s="22">
        <f t="shared" si="33"/>
        <v>1005.87976759</v>
      </c>
      <c r="AR71" s="22">
        <f t="shared" si="34"/>
        <v>3151.0911604799999</v>
      </c>
      <c r="AS71" s="35">
        <v>1.7049350000000001E-2</v>
      </c>
      <c r="AT71" s="22">
        <f t="shared" si="19"/>
        <v>4156.9709280699999</v>
      </c>
      <c r="AU71" s="18">
        <f t="shared" si="39"/>
        <v>59</v>
      </c>
      <c r="AV71" s="19">
        <f t="shared" si="35"/>
        <v>42948</v>
      </c>
      <c r="AW71" s="19">
        <f t="shared" si="36"/>
        <v>42983</v>
      </c>
      <c r="AX71" s="1"/>
      <c r="AY71" s="31">
        <v>62</v>
      </c>
      <c r="AZ71" s="32">
        <v>43010</v>
      </c>
      <c r="BA71" s="33">
        <v>1.8516040000000001E-2</v>
      </c>
      <c r="BB71" s="26"/>
    </row>
    <row r="72" spans="1:54" x14ac:dyDescent="0.2">
      <c r="A72" s="178">
        <f t="shared" si="20"/>
        <v>41191</v>
      </c>
      <c r="B72" s="2">
        <f t="shared" si="0"/>
        <v>342153.5111519561</v>
      </c>
      <c r="C72" s="2">
        <f t="shared" si="21"/>
        <v>336805.32327251998</v>
      </c>
      <c r="D72" s="2">
        <f>SUM(Y72:Y$400)</f>
        <v>26372.477979589999</v>
      </c>
      <c r="E72" s="11">
        <f t="shared" si="1"/>
        <v>310432.84529292997</v>
      </c>
      <c r="F72" s="99">
        <f t="shared" si="47"/>
        <v>3512.04</v>
      </c>
      <c r="G72" s="3">
        <f>IF(N72=1,VLOOKUP(A71,[1]Plan1!$BG$69:$BI$188,3),G71)</f>
        <v>3532.06</v>
      </c>
      <c r="H72" s="200">
        <f t="shared" si="48"/>
        <v>41123</v>
      </c>
      <c r="I72" s="200">
        <f t="shared" si="49"/>
        <v>41154</v>
      </c>
      <c r="J72" s="27">
        <f t="shared" si="2"/>
        <v>5.7003906561428064E-3</v>
      </c>
      <c r="K72" s="12">
        <f t="shared" si="23"/>
        <v>41214</v>
      </c>
      <c r="L72" s="12">
        <f t="shared" si="3"/>
        <v>41214</v>
      </c>
      <c r="M72" s="1">
        <f t="shared" si="24"/>
        <v>22</v>
      </c>
      <c r="N72" s="1">
        <f t="shared" si="4"/>
        <v>6</v>
      </c>
      <c r="O72" s="2">
        <f t="shared" si="5"/>
        <v>1.0015514299999999</v>
      </c>
      <c r="P72" s="11">
        <f t="shared" si="45"/>
        <v>1.0128566699999999</v>
      </c>
      <c r="Q72" s="11">
        <f t="shared" si="42"/>
        <v>1.0128566699999999</v>
      </c>
      <c r="R72" s="2">
        <f t="shared" si="44"/>
        <v>1.0144280400000001</v>
      </c>
      <c r="S72" s="2">
        <f t="shared" si="40"/>
        <v>1.0128566699999999</v>
      </c>
      <c r="T72" s="2">
        <f t="shared" si="7"/>
        <v>341135.51816807</v>
      </c>
      <c r="U72" s="2">
        <f t="shared" si="8"/>
        <v>339.06224646585281</v>
      </c>
      <c r="V72" s="2">
        <f t="shared" si="9"/>
        <v>4478.9375092002319</v>
      </c>
      <c r="W72" s="2">
        <f t="shared" si="10"/>
        <v>341623.3230281861</v>
      </c>
      <c r="X72" s="29">
        <f t="shared" si="11"/>
        <v>0</v>
      </c>
      <c r="Y72" s="2">
        <f t="shared" si="41"/>
        <v>0</v>
      </c>
      <c r="Z72" s="82">
        <f t="shared" si="12"/>
        <v>0</v>
      </c>
      <c r="AA72" s="2">
        <f t="shared" si="13"/>
        <v>0</v>
      </c>
      <c r="AB72" s="27">
        <f t="shared" si="27"/>
        <v>6.7299999999999999E-2</v>
      </c>
      <c r="AC72" s="29">
        <f t="shared" si="50"/>
        <v>6</v>
      </c>
      <c r="AD72" s="29">
        <v>252</v>
      </c>
      <c r="AE72" s="11">
        <f t="shared" si="43"/>
        <v>1.0015519669999999</v>
      </c>
      <c r="AF72" s="2">
        <f t="shared" si="16"/>
        <v>529.43106671999999</v>
      </c>
      <c r="AG72" s="2">
        <f t="shared" si="17"/>
        <v>530.18812376999995</v>
      </c>
      <c r="AH72" s="3">
        <f t="shared" si="18"/>
        <v>0</v>
      </c>
      <c r="AI72" s="4" t="str">
        <f t="shared" si="28"/>
        <v>A+J=</v>
      </c>
      <c r="AJ72" s="12">
        <f t="shared" si="29"/>
        <v>41214</v>
      </c>
      <c r="AK72" s="12"/>
      <c r="AL72" s="4" t="str">
        <f t="shared" si="30"/>
        <v>terça-feira</v>
      </c>
      <c r="AM72" s="18">
        <f t="shared" si="37"/>
        <v>60</v>
      </c>
      <c r="AN72" s="19">
        <f t="shared" si="38"/>
        <v>42948</v>
      </c>
      <c r="AO72" s="20">
        <f t="shared" si="31"/>
        <v>178502.44517909977</v>
      </c>
      <c r="AP72" s="24">
        <f t="shared" si="32"/>
        <v>21</v>
      </c>
      <c r="AQ72" s="22">
        <f t="shared" si="33"/>
        <v>988.73017138</v>
      </c>
      <c r="AR72" s="22">
        <f t="shared" si="34"/>
        <v>3168.2404722900001</v>
      </c>
      <c r="AS72" s="35">
        <v>1.7439469999999999E-2</v>
      </c>
      <c r="AT72" s="22">
        <f t="shared" si="19"/>
        <v>4156.9706436699998</v>
      </c>
      <c r="AU72" s="18">
        <f t="shared" si="39"/>
        <v>60</v>
      </c>
      <c r="AV72" s="19">
        <f t="shared" si="35"/>
        <v>42979</v>
      </c>
      <c r="AW72" s="19">
        <f t="shared" si="36"/>
        <v>43012</v>
      </c>
      <c r="AX72" s="38"/>
      <c r="AY72" s="31">
        <v>63</v>
      </c>
      <c r="AZ72" s="32">
        <v>43040</v>
      </c>
      <c r="BA72" s="33">
        <v>1.8703290000000001E-2</v>
      </c>
      <c r="BB72" s="26"/>
    </row>
    <row r="73" spans="1:54" x14ac:dyDescent="0.2">
      <c r="A73" s="178">
        <f t="shared" si="20"/>
        <v>41192</v>
      </c>
      <c r="B73" s="2">
        <f t="shared" si="0"/>
        <v>342323.47995050118</v>
      </c>
      <c r="C73" s="2">
        <f t="shared" si="21"/>
        <v>336805.32327251998</v>
      </c>
      <c r="D73" s="2">
        <f>SUM(Y73:Y$400)</f>
        <v>26372.477979589999</v>
      </c>
      <c r="E73" s="11">
        <f t="shared" si="1"/>
        <v>310432.84529292997</v>
      </c>
      <c r="F73" s="99">
        <f t="shared" si="47"/>
        <v>3512.04</v>
      </c>
      <c r="G73" s="3">
        <f>IF(N73=1,VLOOKUP(A72,[1]Plan1!$BG$69:$BI$188,3),G72)</f>
        <v>3532.06</v>
      </c>
      <c r="H73" s="200">
        <f t="shared" si="48"/>
        <v>41123</v>
      </c>
      <c r="I73" s="200">
        <f t="shared" si="49"/>
        <v>41154</v>
      </c>
      <c r="J73" s="27">
        <f t="shared" si="2"/>
        <v>5.7003906561428064E-3</v>
      </c>
      <c r="K73" s="12">
        <f t="shared" si="23"/>
        <v>41214</v>
      </c>
      <c r="L73" s="12">
        <f t="shared" si="3"/>
        <v>41214</v>
      </c>
      <c r="M73" s="1">
        <f t="shared" si="24"/>
        <v>22</v>
      </c>
      <c r="N73" s="1">
        <f t="shared" si="4"/>
        <v>7</v>
      </c>
      <c r="O73" s="2">
        <f t="shared" si="5"/>
        <v>1.00181024</v>
      </c>
      <c r="P73" s="11">
        <f t="shared" si="45"/>
        <v>1.0128566699999999</v>
      </c>
      <c r="Q73" s="11">
        <f t="shared" si="42"/>
        <v>1.0128566699999999</v>
      </c>
      <c r="R73" s="2">
        <f t="shared" si="44"/>
        <v>1.0146901800000001</v>
      </c>
      <c r="S73" s="2">
        <f t="shared" si="40"/>
        <v>1.0128566699999999</v>
      </c>
      <c r="T73" s="2">
        <f t="shared" si="7"/>
        <v>341135.51816807</v>
      </c>
      <c r="U73" s="2">
        <f t="shared" si="8"/>
        <v>339.06224646585281</v>
      </c>
      <c r="V73" s="2">
        <f t="shared" si="9"/>
        <v>4560.3143752653277</v>
      </c>
      <c r="W73" s="2">
        <f t="shared" si="10"/>
        <v>341704.69989425119</v>
      </c>
      <c r="X73" s="29">
        <f t="shared" si="11"/>
        <v>0</v>
      </c>
      <c r="Y73" s="2">
        <f t="shared" si="41"/>
        <v>0</v>
      </c>
      <c r="Z73" s="82">
        <f t="shared" si="12"/>
        <v>0</v>
      </c>
      <c r="AA73" s="2">
        <f t="shared" si="13"/>
        <v>0</v>
      </c>
      <c r="AB73" s="27">
        <f t="shared" si="27"/>
        <v>6.7299999999999999E-2</v>
      </c>
      <c r="AC73" s="29">
        <f t="shared" si="50"/>
        <v>7</v>
      </c>
      <c r="AD73" s="29">
        <v>252</v>
      </c>
      <c r="AE73" s="11">
        <f t="shared" si="43"/>
        <v>1.0018108619999999</v>
      </c>
      <c r="AF73" s="2">
        <f t="shared" si="16"/>
        <v>617.74934670000005</v>
      </c>
      <c r="AG73" s="2">
        <f t="shared" si="17"/>
        <v>618.78005625000003</v>
      </c>
      <c r="AH73" s="3">
        <f t="shared" si="18"/>
        <v>0</v>
      </c>
      <c r="AI73" s="4" t="str">
        <f t="shared" si="28"/>
        <v>A+J=</v>
      </c>
      <c r="AJ73" s="12">
        <f t="shared" si="29"/>
        <v>41214</v>
      </c>
      <c r="AK73" s="12"/>
      <c r="AL73" s="4" t="str">
        <f t="shared" si="30"/>
        <v>sexta-feira</v>
      </c>
      <c r="AM73" s="18">
        <f t="shared" si="37"/>
        <v>61</v>
      </c>
      <c r="AN73" s="19">
        <f t="shared" si="38"/>
        <v>42979</v>
      </c>
      <c r="AO73" s="20">
        <f t="shared" si="31"/>
        <v>175409.75822456976</v>
      </c>
      <c r="AP73" s="24">
        <f t="shared" si="32"/>
        <v>23</v>
      </c>
      <c r="AQ73" s="22">
        <f t="shared" si="33"/>
        <v>1064.2851288899999</v>
      </c>
      <c r="AR73" s="22">
        <f t="shared" si="34"/>
        <v>3092.6869545300001</v>
      </c>
      <c r="AS73" s="35">
        <v>1.7325739999999999E-2</v>
      </c>
      <c r="AT73" s="22">
        <f t="shared" si="19"/>
        <v>4156.9720834199998</v>
      </c>
      <c r="AU73" s="18">
        <f t="shared" si="39"/>
        <v>61</v>
      </c>
      <c r="AV73" s="19">
        <f t="shared" si="35"/>
        <v>43010</v>
      </c>
      <c r="AW73" s="19">
        <f t="shared" si="36"/>
        <v>43045</v>
      </c>
      <c r="AX73" s="1"/>
      <c r="AY73" s="31">
        <v>64</v>
      </c>
      <c r="AZ73" s="32">
        <v>43070</v>
      </c>
      <c r="BA73" s="33">
        <v>1.9423329999999999E-2</v>
      </c>
      <c r="BB73" s="26"/>
    </row>
    <row r="74" spans="1:54" x14ac:dyDescent="0.2">
      <c r="A74" s="178">
        <f t="shared" si="20"/>
        <v>41193</v>
      </c>
      <c r="B74" s="2">
        <f t="shared" ref="B74:B137" si="51">(W74+AG74)</f>
        <v>342493.5359019154</v>
      </c>
      <c r="C74" s="2">
        <f t="shared" si="21"/>
        <v>336805.32327251998</v>
      </c>
      <c r="D74" s="2">
        <f>SUM(Y74:Y$400)</f>
        <v>26372.477979589999</v>
      </c>
      <c r="E74" s="11">
        <f t="shared" ref="E74:E137" si="52">(C74-D74)</f>
        <v>310432.84529292997</v>
      </c>
      <c r="F74" s="99">
        <f t="shared" si="47"/>
        <v>3512.04</v>
      </c>
      <c r="G74" s="3">
        <f>IF(N74=1,VLOOKUP(A73,[1]Plan1!$BG$69:$BI$188,3),G73)</f>
        <v>3532.06</v>
      </c>
      <c r="H74" s="200">
        <f t="shared" si="48"/>
        <v>41123</v>
      </c>
      <c r="I74" s="200">
        <f t="shared" si="49"/>
        <v>41154</v>
      </c>
      <c r="J74" s="27">
        <f t="shared" ref="J74:J137" si="53">(G74/F74)-1</f>
        <v>5.7003906561428064E-3</v>
      </c>
      <c r="K74" s="12">
        <f t="shared" si="23"/>
        <v>41214</v>
      </c>
      <c r="L74" s="12">
        <f t="shared" ref="L74:L137" si="54">IF(A74&gt;L73,K74,L73)</f>
        <v>41214</v>
      </c>
      <c r="M74" s="1">
        <f t="shared" si="24"/>
        <v>22</v>
      </c>
      <c r="N74" s="1">
        <f t="shared" ref="N74:N137" si="55">(M74-(NETWORKDAYS(A74,L74,AN$137:AN$327)-1))</f>
        <v>8</v>
      </c>
      <c r="O74" s="2">
        <f t="shared" ref="O74:O137" si="56">TRUNC((G74/F74)^TRUNC((N74/M74),9),8)</f>
        <v>1.00206912</v>
      </c>
      <c r="P74" s="11">
        <f t="shared" si="45"/>
        <v>1.0128566699999999</v>
      </c>
      <c r="Q74" s="11">
        <f t="shared" si="42"/>
        <v>1.0128566699999999</v>
      </c>
      <c r="R74" s="2">
        <f t="shared" si="44"/>
        <v>1.0149523899999999</v>
      </c>
      <c r="S74" s="2">
        <f t="shared" si="40"/>
        <v>1.0128566699999999</v>
      </c>
      <c r="T74" s="2">
        <f t="shared" ref="T74:T137" si="57">TRUNC(C74*S74,8)</f>
        <v>341135.51816807</v>
      </c>
      <c r="U74" s="2">
        <f t="shared" ref="U74:U137" si="58">(D74*(S74-1))</f>
        <v>339.06224646585281</v>
      </c>
      <c r="V74" s="2">
        <f t="shared" ref="V74:V137" si="59">(E74*(R74-1))</f>
        <v>4641.7129716295303</v>
      </c>
      <c r="W74" s="2">
        <f t="shared" ref="W74:W137" si="60">(C74+U74+V74)</f>
        <v>341786.09849061538</v>
      </c>
      <c r="X74" s="29">
        <f t="shared" ref="X74:X137" si="61">IF(VLOOKUP(A74,AN$10:AU$131,8)=VLOOKUP(A73,AN$10:AU$131,8),0,VLOOKUP(A74,AN$10:AU$131,8))</f>
        <v>0</v>
      </c>
      <c r="Y74" s="2">
        <f t="shared" si="41"/>
        <v>0</v>
      </c>
      <c r="Z74" s="82">
        <f t="shared" ref="Z74:Z137" si="62">IF(X74&gt;0,VLOOKUP($A74,$AN$10:$AS$131,6),0)</f>
        <v>0</v>
      </c>
      <c r="AA74" s="2">
        <f t="shared" ref="AA74:AA137" si="63">IF(Z74&gt;0,TRUNC(Z74*T74,8),0)</f>
        <v>0</v>
      </c>
      <c r="AB74" s="27">
        <f t="shared" si="27"/>
        <v>6.7299999999999999E-2</v>
      </c>
      <c r="AC74" s="29">
        <f t="shared" si="50"/>
        <v>8</v>
      </c>
      <c r="AD74" s="29">
        <v>252</v>
      </c>
      <c r="AE74" s="11">
        <f t="shared" si="43"/>
        <v>1.002069825</v>
      </c>
      <c r="AF74" s="2">
        <f t="shared" ref="AF74:AF137" si="64">TRUNC((T74*(AE74-1)),8)</f>
        <v>706.09082389000002</v>
      </c>
      <c r="AG74" s="2">
        <f t="shared" ref="AG74:AG137" si="65">TRUNC((W74*(AE74-1)),8)</f>
        <v>707.43741130000001</v>
      </c>
      <c r="AH74" s="3">
        <f t="shared" ref="AH74:AH137" si="66">IF(AA74&gt;0,AA74+AF74,0)</f>
        <v>0</v>
      </c>
      <c r="AI74" s="4" t="str">
        <f t="shared" si="28"/>
        <v>A+J=</v>
      </c>
      <c r="AJ74" s="12">
        <f t="shared" si="29"/>
        <v>41214</v>
      </c>
      <c r="AK74" s="12"/>
      <c r="AL74" s="4" t="str">
        <f t="shared" si="30"/>
        <v>segunda-feira</v>
      </c>
      <c r="AM74" s="18">
        <f t="shared" si="37"/>
        <v>62</v>
      </c>
      <c r="AN74" s="19">
        <f t="shared" si="38"/>
        <v>43010</v>
      </c>
      <c r="AO74" s="20">
        <f t="shared" si="31"/>
        <v>172161.86412489976</v>
      </c>
      <c r="AP74" s="24">
        <f t="shared" si="32"/>
        <v>20</v>
      </c>
      <c r="AQ74" s="22">
        <f t="shared" si="33"/>
        <v>909.07808674</v>
      </c>
      <c r="AR74" s="22">
        <f t="shared" si="34"/>
        <v>3247.8940996699998</v>
      </c>
      <c r="AS74" s="35">
        <v>1.8516040000000001E-2</v>
      </c>
      <c r="AT74" s="22">
        <f t="shared" si="19"/>
        <v>4156.9721864100002</v>
      </c>
      <c r="AU74" s="18">
        <f t="shared" si="39"/>
        <v>62</v>
      </c>
      <c r="AV74" s="19">
        <f t="shared" si="35"/>
        <v>43040</v>
      </c>
      <c r="AW74" s="19">
        <f t="shared" si="36"/>
        <v>43074</v>
      </c>
      <c r="AX74" s="1"/>
      <c r="AY74" s="31">
        <v>65</v>
      </c>
      <c r="AZ74" s="32">
        <v>43102</v>
      </c>
      <c r="BA74" s="33">
        <v>1.9910730000000001E-2</v>
      </c>
      <c r="BB74" s="26"/>
    </row>
    <row r="75" spans="1:54" x14ac:dyDescent="0.2">
      <c r="A75" s="178">
        <f t="shared" ref="A75:A138" si="67">(A74+1)</f>
        <v>41194</v>
      </c>
      <c r="B75" s="2">
        <f t="shared" si="51"/>
        <v>342663.67524438037</v>
      </c>
      <c r="C75" s="2">
        <f t="shared" ref="C75:C138" si="68">TRUNC(IF(X74&gt;0,VLOOKUP(A74,$AN$12:$AO$131,2),C74),8)</f>
        <v>336805.32327251998</v>
      </c>
      <c r="D75" s="2">
        <f>SUM(Y75:Y$400)</f>
        <v>26372.477979589999</v>
      </c>
      <c r="E75" s="11">
        <f t="shared" si="52"/>
        <v>310432.84529292997</v>
      </c>
      <c r="F75" s="99">
        <f t="shared" si="47"/>
        <v>3512.04</v>
      </c>
      <c r="G75" s="3">
        <f>IF(N75=1,VLOOKUP(A74,[1]Plan1!$BG$69:$BI$188,3),G74)</f>
        <v>3532.06</v>
      </c>
      <c r="H75" s="200">
        <f t="shared" si="48"/>
        <v>41123</v>
      </c>
      <c r="I75" s="200">
        <f t="shared" si="49"/>
        <v>41154</v>
      </c>
      <c r="J75" s="27">
        <f t="shared" si="53"/>
        <v>5.7003906561428064E-3</v>
      </c>
      <c r="K75" s="12">
        <f t="shared" ref="K75:K138" si="69">IF(DAY(A75)=1,VLOOKUP(A75,AR$137:AW$275,4),K74)</f>
        <v>41214</v>
      </c>
      <c r="L75" s="12">
        <f t="shared" si="54"/>
        <v>41214</v>
      </c>
      <c r="M75" s="1">
        <f t="shared" ref="M75:M138" si="70">IF(L75=L74,M74,NETWORKDAYS(L74,L75,$AN$137:$AN$327)-1)</f>
        <v>22</v>
      </c>
      <c r="N75" s="1">
        <f t="shared" si="55"/>
        <v>9</v>
      </c>
      <c r="O75" s="2">
        <f t="shared" si="56"/>
        <v>1.00232806</v>
      </c>
      <c r="P75" s="11">
        <f t="shared" si="45"/>
        <v>1.0128566699999999</v>
      </c>
      <c r="Q75" s="11">
        <f t="shared" si="42"/>
        <v>1.0128566699999999</v>
      </c>
      <c r="R75" s="2">
        <f t="shared" si="44"/>
        <v>1.01521466</v>
      </c>
      <c r="S75" s="2">
        <f t="shared" si="40"/>
        <v>1.0128566699999999</v>
      </c>
      <c r="T75" s="2">
        <f t="shared" si="57"/>
        <v>341135.51816807</v>
      </c>
      <c r="U75" s="2">
        <f t="shared" si="58"/>
        <v>339.06224646585281</v>
      </c>
      <c r="V75" s="2">
        <f t="shared" si="59"/>
        <v>4723.1301939645446</v>
      </c>
      <c r="W75" s="2">
        <f t="shared" si="60"/>
        <v>341867.51571295038</v>
      </c>
      <c r="X75" s="29">
        <f t="shared" si="61"/>
        <v>0</v>
      </c>
      <c r="Y75" s="2">
        <f t="shared" si="41"/>
        <v>0</v>
      </c>
      <c r="Z75" s="82">
        <f t="shared" si="62"/>
        <v>0</v>
      </c>
      <c r="AA75" s="2">
        <f t="shared" si="63"/>
        <v>0</v>
      </c>
      <c r="AB75" s="27">
        <f t="shared" ref="AB75:AB138" si="71">(AB74)</f>
        <v>6.7299999999999999E-2</v>
      </c>
      <c r="AC75" s="29">
        <f t="shared" si="50"/>
        <v>9</v>
      </c>
      <c r="AD75" s="29">
        <v>252</v>
      </c>
      <c r="AE75" s="11">
        <f t="shared" si="43"/>
        <v>1.0023288539999999</v>
      </c>
      <c r="AF75" s="2">
        <f t="shared" si="64"/>
        <v>794.45481601999995</v>
      </c>
      <c r="AG75" s="2">
        <f t="shared" si="65"/>
        <v>796.15953143000002</v>
      </c>
      <c r="AH75" s="3">
        <f t="shared" si="66"/>
        <v>0</v>
      </c>
      <c r="AI75" s="4" t="str">
        <f t="shared" ref="AI75:AI138" si="72">AI74</f>
        <v>A+J=</v>
      </c>
      <c r="AJ75" s="12">
        <f t="shared" ref="AJ75:AJ138" si="73">IF(X74&gt;0,VLOOKUP(A74,$AN$10:$AW$130,9),AJ74)</f>
        <v>41214</v>
      </c>
      <c r="AK75" s="12"/>
      <c r="AL75" s="4" t="str">
        <f t="shared" si="30"/>
        <v>quarta-feira</v>
      </c>
      <c r="AM75" s="18">
        <f t="shared" si="37"/>
        <v>63</v>
      </c>
      <c r="AN75" s="19">
        <f t="shared" si="38"/>
        <v>43040</v>
      </c>
      <c r="AO75" s="20">
        <f t="shared" si="31"/>
        <v>168941.87085323976</v>
      </c>
      <c r="AP75" s="24">
        <f t="shared" si="32"/>
        <v>21</v>
      </c>
      <c r="AQ75" s="22">
        <f t="shared" si="33"/>
        <v>936.97906633000002</v>
      </c>
      <c r="AR75" s="22">
        <f t="shared" si="34"/>
        <v>3219.9932716600001</v>
      </c>
      <c r="AS75" s="35">
        <v>1.8703290000000001E-2</v>
      </c>
      <c r="AT75" s="22">
        <f t="shared" si="19"/>
        <v>4156.9723379900006</v>
      </c>
      <c r="AU75" s="18">
        <f t="shared" si="39"/>
        <v>63</v>
      </c>
      <c r="AV75" s="19">
        <f t="shared" si="35"/>
        <v>43070</v>
      </c>
      <c r="AW75" s="19">
        <f t="shared" si="36"/>
        <v>43104</v>
      </c>
      <c r="AX75" s="1"/>
      <c r="AY75" s="31">
        <v>66</v>
      </c>
      <c r="AZ75" s="32">
        <v>43132</v>
      </c>
      <c r="BA75" s="33">
        <v>1.9900770000000002E-2</v>
      </c>
      <c r="BB75" s="26"/>
    </row>
    <row r="76" spans="1:54" x14ac:dyDescent="0.2">
      <c r="A76" s="178">
        <f t="shared" si="67"/>
        <v>41195</v>
      </c>
      <c r="B76" s="2">
        <f t="shared" si="51"/>
        <v>342663.67524438037</v>
      </c>
      <c r="C76" s="2">
        <f t="shared" si="68"/>
        <v>336805.32327251998</v>
      </c>
      <c r="D76" s="2">
        <f>SUM(Y76:Y$400)</f>
        <v>26372.477979589999</v>
      </c>
      <c r="E76" s="11">
        <f t="shared" si="52"/>
        <v>310432.84529292997</v>
      </c>
      <c r="F76" s="99">
        <f t="shared" si="47"/>
        <v>3512.04</v>
      </c>
      <c r="G76" s="3">
        <f>IF(N76=1,VLOOKUP(A75,[1]Plan1!$BG$69:$BI$188,3),G75)</f>
        <v>3532.06</v>
      </c>
      <c r="H76" s="200">
        <f t="shared" si="48"/>
        <v>41123</v>
      </c>
      <c r="I76" s="200">
        <f t="shared" si="49"/>
        <v>41154</v>
      </c>
      <c r="J76" s="27">
        <f t="shared" si="53"/>
        <v>5.7003906561428064E-3</v>
      </c>
      <c r="K76" s="12">
        <f t="shared" si="69"/>
        <v>41214</v>
      </c>
      <c r="L76" s="12">
        <f t="shared" si="54"/>
        <v>41214</v>
      </c>
      <c r="M76" s="1">
        <f t="shared" si="70"/>
        <v>22</v>
      </c>
      <c r="N76" s="1">
        <f t="shared" si="55"/>
        <v>9</v>
      </c>
      <c r="O76" s="2">
        <f t="shared" si="56"/>
        <v>1.00232806</v>
      </c>
      <c r="P76" s="11">
        <f t="shared" si="45"/>
        <v>1.0128566699999999</v>
      </c>
      <c r="Q76" s="11">
        <f t="shared" si="42"/>
        <v>1.0128566699999999</v>
      </c>
      <c r="R76" s="2">
        <f t="shared" si="44"/>
        <v>1.01521466</v>
      </c>
      <c r="S76" s="2">
        <f t="shared" si="40"/>
        <v>1.0128566699999999</v>
      </c>
      <c r="T76" s="2">
        <f t="shared" si="57"/>
        <v>341135.51816807</v>
      </c>
      <c r="U76" s="2">
        <f t="shared" si="58"/>
        <v>339.06224646585281</v>
      </c>
      <c r="V76" s="2">
        <f t="shared" si="59"/>
        <v>4723.1301939645446</v>
      </c>
      <c r="W76" s="2">
        <f t="shared" si="60"/>
        <v>341867.51571295038</v>
      </c>
      <c r="X76" s="29">
        <f t="shared" si="61"/>
        <v>0</v>
      </c>
      <c r="Y76" s="2">
        <f t="shared" si="41"/>
        <v>0</v>
      </c>
      <c r="Z76" s="82">
        <f t="shared" si="62"/>
        <v>0</v>
      </c>
      <c r="AA76" s="2">
        <f t="shared" si="63"/>
        <v>0</v>
      </c>
      <c r="AB76" s="27">
        <f t="shared" si="71"/>
        <v>6.7299999999999999E-2</v>
      </c>
      <c r="AC76" s="29">
        <f t="shared" si="50"/>
        <v>9</v>
      </c>
      <c r="AD76" s="29">
        <v>252</v>
      </c>
      <c r="AE76" s="11">
        <f t="shared" si="43"/>
        <v>1.0023288539999999</v>
      </c>
      <c r="AF76" s="2">
        <f t="shared" si="64"/>
        <v>794.45481601999995</v>
      </c>
      <c r="AG76" s="2">
        <f t="shared" si="65"/>
        <v>796.15953143000002</v>
      </c>
      <c r="AH76" s="3">
        <f t="shared" si="66"/>
        <v>0</v>
      </c>
      <c r="AI76" s="4" t="str">
        <f t="shared" si="72"/>
        <v>A+J=</v>
      </c>
      <c r="AJ76" s="12">
        <f t="shared" si="73"/>
        <v>41214</v>
      </c>
      <c r="AK76" s="12"/>
      <c r="AL76" s="4" t="str">
        <f t="shared" ref="AL76:AL121" si="74">TEXT(AN76,"dddd")</f>
        <v>sexta-feira</v>
      </c>
      <c r="AM76" s="18">
        <f t="shared" si="37"/>
        <v>64</v>
      </c>
      <c r="AN76" s="19">
        <f t="shared" si="38"/>
        <v>43070</v>
      </c>
      <c r="AO76" s="20">
        <f t="shared" ref="AO76:AO121" si="75">(AO75-AR76)</f>
        <v>165660.45714484976</v>
      </c>
      <c r="AP76" s="24">
        <f t="shared" ref="AP76:AP121" si="76">NETWORKDAYS(AN75,AN76,AN$137:AN$327)-1</f>
        <v>20</v>
      </c>
      <c r="AQ76" s="22">
        <f t="shared" ref="AQ76:AQ121" si="77">TRUNC(AO75*(ROUND((1+AQ$9)^(AP76/252),9)-1),8)</f>
        <v>875.55763305000005</v>
      </c>
      <c r="AR76" s="22">
        <f t="shared" ref="AR76:AR121" si="78">TRUNC((AO75*AS76),8)</f>
        <v>3281.41370839</v>
      </c>
      <c r="AS76" s="35">
        <v>1.9423329999999999E-2</v>
      </c>
      <c r="AT76" s="22">
        <f t="shared" ref="AT76:AT121" si="79">(AQ76+AR76)</f>
        <v>4156.9713414400003</v>
      </c>
      <c r="AU76" s="18">
        <f t="shared" si="39"/>
        <v>64</v>
      </c>
      <c r="AV76" s="19">
        <f t="shared" ref="AV76:AV120" si="80">AN77</f>
        <v>43102</v>
      </c>
      <c r="AW76" s="19">
        <f t="shared" ref="AW76:AW119" si="81">AV202</f>
        <v>43136</v>
      </c>
      <c r="AX76" s="1"/>
      <c r="AY76" s="31">
        <v>67</v>
      </c>
      <c r="AZ76" s="32">
        <v>43160</v>
      </c>
      <c r="BA76" s="33">
        <v>2.1459840000000001E-2</v>
      </c>
      <c r="BB76" s="26"/>
    </row>
    <row r="77" spans="1:54" x14ac:dyDescent="0.2">
      <c r="A77" s="178">
        <f t="shared" si="67"/>
        <v>41196</v>
      </c>
      <c r="B77" s="2">
        <f t="shared" si="51"/>
        <v>342663.67524438037</v>
      </c>
      <c r="C77" s="2">
        <f t="shared" si="68"/>
        <v>336805.32327251998</v>
      </c>
      <c r="D77" s="2">
        <f>SUM(Y77:Y$400)</f>
        <v>26372.477979589999</v>
      </c>
      <c r="E77" s="11">
        <f t="shared" si="52"/>
        <v>310432.84529292997</v>
      </c>
      <c r="F77" s="99">
        <f t="shared" si="47"/>
        <v>3512.04</v>
      </c>
      <c r="G77" s="3">
        <f>IF(N77=1,VLOOKUP(A76,[1]Plan1!$BG$69:$BI$188,3),G76)</f>
        <v>3532.06</v>
      </c>
      <c r="H77" s="200">
        <f t="shared" si="48"/>
        <v>41123</v>
      </c>
      <c r="I77" s="200">
        <f t="shared" si="49"/>
        <v>41154</v>
      </c>
      <c r="J77" s="27">
        <f t="shared" si="53"/>
        <v>5.7003906561428064E-3</v>
      </c>
      <c r="K77" s="12">
        <f t="shared" si="69"/>
        <v>41214</v>
      </c>
      <c r="L77" s="12">
        <f t="shared" si="54"/>
        <v>41214</v>
      </c>
      <c r="M77" s="1">
        <f t="shared" si="70"/>
        <v>22</v>
      </c>
      <c r="N77" s="1">
        <f t="shared" si="55"/>
        <v>9</v>
      </c>
      <c r="O77" s="2">
        <f t="shared" si="56"/>
        <v>1.00232806</v>
      </c>
      <c r="P77" s="11">
        <f t="shared" si="45"/>
        <v>1.0128566699999999</v>
      </c>
      <c r="Q77" s="11">
        <f t="shared" si="42"/>
        <v>1.0128566699999999</v>
      </c>
      <c r="R77" s="2">
        <f t="shared" si="44"/>
        <v>1.01521466</v>
      </c>
      <c r="S77" s="2">
        <f t="shared" si="40"/>
        <v>1.0128566699999999</v>
      </c>
      <c r="T77" s="2">
        <f t="shared" si="57"/>
        <v>341135.51816807</v>
      </c>
      <c r="U77" s="2">
        <f t="shared" si="58"/>
        <v>339.06224646585281</v>
      </c>
      <c r="V77" s="2">
        <f t="shared" si="59"/>
        <v>4723.1301939645446</v>
      </c>
      <c r="W77" s="2">
        <f t="shared" si="60"/>
        <v>341867.51571295038</v>
      </c>
      <c r="X77" s="29">
        <f t="shared" si="61"/>
        <v>0</v>
      </c>
      <c r="Y77" s="2">
        <f t="shared" si="41"/>
        <v>0</v>
      </c>
      <c r="Z77" s="82">
        <f t="shared" si="62"/>
        <v>0</v>
      </c>
      <c r="AA77" s="2">
        <f t="shared" si="63"/>
        <v>0</v>
      </c>
      <c r="AB77" s="27">
        <f t="shared" si="71"/>
        <v>6.7299999999999999E-2</v>
      </c>
      <c r="AC77" s="29">
        <f t="shared" si="50"/>
        <v>9</v>
      </c>
      <c r="AD77" s="29">
        <v>252</v>
      </c>
      <c r="AE77" s="11">
        <f t="shared" si="43"/>
        <v>1.0023288539999999</v>
      </c>
      <c r="AF77" s="2">
        <f t="shared" si="64"/>
        <v>794.45481601999995</v>
      </c>
      <c r="AG77" s="2">
        <f t="shared" si="65"/>
        <v>796.15953143000002</v>
      </c>
      <c r="AH77" s="3">
        <f t="shared" si="66"/>
        <v>0</v>
      </c>
      <c r="AI77" s="4" t="str">
        <f t="shared" si="72"/>
        <v>A+J=</v>
      </c>
      <c r="AJ77" s="12">
        <f t="shared" si="73"/>
        <v>41214</v>
      </c>
      <c r="AK77" s="12"/>
      <c r="AL77" s="4" t="str">
        <f t="shared" si="74"/>
        <v>terça-feira</v>
      </c>
      <c r="AM77" s="18">
        <f t="shared" ref="AM77:AM121" si="82">AM76+1</f>
        <v>65</v>
      </c>
      <c r="AN77" s="19">
        <f t="shared" ref="AN77:AN121" si="83">AT201</f>
        <v>43102</v>
      </c>
      <c r="AO77" s="20">
        <f t="shared" si="75"/>
        <v>162362.03651096974</v>
      </c>
      <c r="AP77" s="24">
        <f t="shared" si="76"/>
        <v>20</v>
      </c>
      <c r="AQ77" s="22">
        <f t="shared" si="77"/>
        <v>858.55138821000003</v>
      </c>
      <c r="AR77" s="22">
        <f t="shared" si="78"/>
        <v>3298.42063388</v>
      </c>
      <c r="AS77" s="35">
        <v>1.9910730000000001E-2</v>
      </c>
      <c r="AT77" s="22">
        <f t="shared" si="79"/>
        <v>4156.9720220899999</v>
      </c>
      <c r="AU77" s="18">
        <f t="shared" ref="AU77:AU121" si="84">AU76+1</f>
        <v>65</v>
      </c>
      <c r="AV77" s="19">
        <f t="shared" si="80"/>
        <v>43132</v>
      </c>
      <c r="AW77" s="19">
        <f t="shared" si="81"/>
        <v>43164</v>
      </c>
      <c r="AX77" s="1"/>
      <c r="AY77" s="31">
        <v>68</v>
      </c>
      <c r="AZ77" s="32">
        <v>43192</v>
      </c>
      <c r="BA77" s="33">
        <v>2.125343E-2</v>
      </c>
      <c r="BB77" s="26"/>
    </row>
    <row r="78" spans="1:54" x14ac:dyDescent="0.2">
      <c r="A78" s="178">
        <f t="shared" si="67"/>
        <v>41197</v>
      </c>
      <c r="B78" s="2">
        <f t="shared" si="51"/>
        <v>342663.67524438037</v>
      </c>
      <c r="C78" s="2">
        <f t="shared" si="68"/>
        <v>336805.32327251998</v>
      </c>
      <c r="D78" s="2">
        <f>SUM(Y78:Y$400)</f>
        <v>26372.477979589999</v>
      </c>
      <c r="E78" s="11">
        <f t="shared" si="52"/>
        <v>310432.84529292997</v>
      </c>
      <c r="F78" s="99">
        <f t="shared" si="47"/>
        <v>3512.04</v>
      </c>
      <c r="G78" s="3">
        <f>IF(N78=1,VLOOKUP(A77,[1]Plan1!$BG$69:$BI$188,3),G77)</f>
        <v>3532.06</v>
      </c>
      <c r="H78" s="200">
        <f t="shared" si="48"/>
        <v>41123</v>
      </c>
      <c r="I78" s="200">
        <f t="shared" si="49"/>
        <v>41154</v>
      </c>
      <c r="J78" s="27">
        <f t="shared" si="53"/>
        <v>5.7003906561428064E-3</v>
      </c>
      <c r="K78" s="12">
        <f t="shared" si="69"/>
        <v>41214</v>
      </c>
      <c r="L78" s="12">
        <f t="shared" si="54"/>
        <v>41214</v>
      </c>
      <c r="M78" s="1">
        <f t="shared" si="70"/>
        <v>22</v>
      </c>
      <c r="N78" s="1">
        <f t="shared" si="55"/>
        <v>9</v>
      </c>
      <c r="O78" s="2">
        <f t="shared" si="56"/>
        <v>1.00232806</v>
      </c>
      <c r="P78" s="11">
        <f t="shared" si="45"/>
        <v>1.0128566699999999</v>
      </c>
      <c r="Q78" s="11">
        <f t="shared" si="42"/>
        <v>1.0128566699999999</v>
      </c>
      <c r="R78" s="2">
        <f t="shared" si="44"/>
        <v>1.01521466</v>
      </c>
      <c r="S78" s="2">
        <f t="shared" si="40"/>
        <v>1.0128566699999999</v>
      </c>
      <c r="T78" s="2">
        <f t="shared" si="57"/>
        <v>341135.51816807</v>
      </c>
      <c r="U78" s="2">
        <f t="shared" si="58"/>
        <v>339.06224646585281</v>
      </c>
      <c r="V78" s="2">
        <f t="shared" si="59"/>
        <v>4723.1301939645446</v>
      </c>
      <c r="W78" s="2">
        <f t="shared" si="60"/>
        <v>341867.51571295038</v>
      </c>
      <c r="X78" s="29">
        <f t="shared" si="61"/>
        <v>0</v>
      </c>
      <c r="Y78" s="2">
        <f t="shared" si="41"/>
        <v>0</v>
      </c>
      <c r="Z78" s="82">
        <f t="shared" si="62"/>
        <v>0</v>
      </c>
      <c r="AA78" s="2">
        <f t="shared" si="63"/>
        <v>0</v>
      </c>
      <c r="AB78" s="27">
        <f t="shared" si="71"/>
        <v>6.7299999999999999E-2</v>
      </c>
      <c r="AC78" s="29">
        <f t="shared" si="50"/>
        <v>9</v>
      </c>
      <c r="AD78" s="29">
        <v>252</v>
      </c>
      <c r="AE78" s="11">
        <f t="shared" si="43"/>
        <v>1.0023288539999999</v>
      </c>
      <c r="AF78" s="2">
        <f t="shared" si="64"/>
        <v>794.45481601999995</v>
      </c>
      <c r="AG78" s="2">
        <f t="shared" si="65"/>
        <v>796.15953143000002</v>
      </c>
      <c r="AH78" s="3">
        <f t="shared" si="66"/>
        <v>0</v>
      </c>
      <c r="AI78" s="4" t="str">
        <f t="shared" si="72"/>
        <v>A+J=</v>
      </c>
      <c r="AJ78" s="12">
        <f t="shared" si="73"/>
        <v>41214</v>
      </c>
      <c r="AK78" s="12"/>
      <c r="AL78" s="4" t="str">
        <f t="shared" si="74"/>
        <v>quinta-feira</v>
      </c>
      <c r="AM78" s="18">
        <f t="shared" si="82"/>
        <v>66</v>
      </c>
      <c r="AN78" s="19">
        <f t="shared" si="83"/>
        <v>43132</v>
      </c>
      <c r="AO78" s="20">
        <f t="shared" si="75"/>
        <v>159130.90696563973</v>
      </c>
      <c r="AP78" s="24">
        <f t="shared" si="76"/>
        <v>22</v>
      </c>
      <c r="AQ78" s="22">
        <f t="shared" si="77"/>
        <v>925.84223638000003</v>
      </c>
      <c r="AR78" s="22">
        <f t="shared" si="78"/>
        <v>3231.1295453299999</v>
      </c>
      <c r="AS78" s="35">
        <v>1.9900770000000002E-2</v>
      </c>
      <c r="AT78" s="22">
        <f t="shared" si="79"/>
        <v>4156.97178171</v>
      </c>
      <c r="AU78" s="18">
        <f t="shared" si="84"/>
        <v>66</v>
      </c>
      <c r="AV78" s="19">
        <f t="shared" si="80"/>
        <v>43160</v>
      </c>
      <c r="AW78" s="19">
        <f t="shared" si="81"/>
        <v>43194</v>
      </c>
      <c r="AX78" s="1"/>
      <c r="AY78" s="31">
        <v>69</v>
      </c>
      <c r="AZ78" s="32">
        <v>43222</v>
      </c>
      <c r="BA78" s="33">
        <v>2.1833129999999999E-2</v>
      </c>
      <c r="BB78" s="26"/>
    </row>
    <row r="79" spans="1:54" x14ac:dyDescent="0.2">
      <c r="A79" s="178">
        <f t="shared" si="67"/>
        <v>41198</v>
      </c>
      <c r="B79" s="2">
        <f t="shared" si="51"/>
        <v>342833.90146280453</v>
      </c>
      <c r="C79" s="2">
        <f t="shared" si="68"/>
        <v>336805.32327251998</v>
      </c>
      <c r="D79" s="2">
        <f>SUM(Y79:Y$400)</f>
        <v>26372.477979589999</v>
      </c>
      <c r="E79" s="11">
        <f t="shared" si="52"/>
        <v>310432.84529292997</v>
      </c>
      <c r="F79" s="99">
        <f t="shared" si="47"/>
        <v>3512.04</v>
      </c>
      <c r="G79" s="3">
        <f>IF(N79=1,VLOOKUP(A78,[1]Plan1!$BG$69:$BI$188,3),G78)</f>
        <v>3532.06</v>
      </c>
      <c r="H79" s="200">
        <f t="shared" si="48"/>
        <v>41123</v>
      </c>
      <c r="I79" s="200">
        <f t="shared" si="49"/>
        <v>41154</v>
      </c>
      <c r="J79" s="27">
        <f t="shared" si="53"/>
        <v>5.7003906561428064E-3</v>
      </c>
      <c r="K79" s="12">
        <f t="shared" si="69"/>
        <v>41214</v>
      </c>
      <c r="L79" s="12">
        <f t="shared" si="54"/>
        <v>41214</v>
      </c>
      <c r="M79" s="1">
        <f t="shared" si="70"/>
        <v>22</v>
      </c>
      <c r="N79" s="1">
        <f t="shared" si="55"/>
        <v>10</v>
      </c>
      <c r="O79" s="2">
        <f t="shared" si="56"/>
        <v>1.0025870699999999</v>
      </c>
      <c r="P79" s="11">
        <f t="shared" si="45"/>
        <v>1.0128566699999999</v>
      </c>
      <c r="Q79" s="11">
        <f t="shared" si="42"/>
        <v>1.0128566699999999</v>
      </c>
      <c r="R79" s="2">
        <f t="shared" si="44"/>
        <v>1.015477</v>
      </c>
      <c r="S79" s="2">
        <f t="shared" si="40"/>
        <v>1.0128566699999999</v>
      </c>
      <c r="T79" s="2">
        <f t="shared" si="57"/>
        <v>341135.51816807</v>
      </c>
      <c r="U79" s="2">
        <f t="shared" si="58"/>
        <v>339.06224646585281</v>
      </c>
      <c r="V79" s="2">
        <f t="shared" si="59"/>
        <v>4804.5691465986656</v>
      </c>
      <c r="W79" s="2">
        <f t="shared" si="60"/>
        <v>341948.95466558455</v>
      </c>
      <c r="X79" s="29">
        <f t="shared" si="61"/>
        <v>0</v>
      </c>
      <c r="Y79" s="2">
        <f t="shared" si="41"/>
        <v>0</v>
      </c>
      <c r="Z79" s="82">
        <f t="shared" si="62"/>
        <v>0</v>
      </c>
      <c r="AA79" s="2">
        <f t="shared" si="63"/>
        <v>0</v>
      </c>
      <c r="AB79" s="27">
        <f t="shared" si="71"/>
        <v>6.7299999999999999E-2</v>
      </c>
      <c r="AC79" s="29">
        <f t="shared" si="50"/>
        <v>10</v>
      </c>
      <c r="AD79" s="29">
        <v>252</v>
      </c>
      <c r="AE79" s="11">
        <f t="shared" si="43"/>
        <v>1.0025879499999999</v>
      </c>
      <c r="AF79" s="2">
        <f t="shared" si="64"/>
        <v>882.84166424</v>
      </c>
      <c r="AG79" s="2">
        <f t="shared" si="65"/>
        <v>884.94679722000001</v>
      </c>
      <c r="AH79" s="3">
        <f t="shared" si="66"/>
        <v>0</v>
      </c>
      <c r="AI79" s="4" t="str">
        <f t="shared" si="72"/>
        <v>A+J=</v>
      </c>
      <c r="AJ79" s="12">
        <f t="shared" si="73"/>
        <v>41214</v>
      </c>
      <c r="AK79" s="12"/>
      <c r="AL79" s="4" t="str">
        <f t="shared" si="74"/>
        <v>quinta-feira</v>
      </c>
      <c r="AM79" s="18">
        <f t="shared" si="82"/>
        <v>67</v>
      </c>
      <c r="AN79" s="19">
        <f t="shared" si="83"/>
        <v>43160</v>
      </c>
      <c r="AO79" s="20">
        <f t="shared" si="75"/>
        <v>155715.98316310975</v>
      </c>
      <c r="AP79" s="24">
        <f t="shared" si="76"/>
        <v>18</v>
      </c>
      <c r="AQ79" s="22">
        <f t="shared" si="77"/>
        <v>742.04826532000004</v>
      </c>
      <c r="AR79" s="22">
        <f t="shared" si="78"/>
        <v>3414.9238025300001</v>
      </c>
      <c r="AS79" s="35">
        <v>2.1459840000000001E-2</v>
      </c>
      <c r="AT79" s="22">
        <f t="shared" si="79"/>
        <v>4156.9720678499998</v>
      </c>
      <c r="AU79" s="18">
        <f t="shared" si="84"/>
        <v>67</v>
      </c>
      <c r="AV79" s="19">
        <f t="shared" si="80"/>
        <v>43192</v>
      </c>
      <c r="AW79" s="19">
        <f t="shared" si="81"/>
        <v>43224</v>
      </c>
      <c r="AX79" s="1"/>
      <c r="AY79" s="31">
        <v>70</v>
      </c>
      <c r="AZ79" s="32">
        <v>43252</v>
      </c>
      <c r="BA79" s="33">
        <v>2.2441929999999999E-2</v>
      </c>
      <c r="BB79" s="26"/>
    </row>
    <row r="80" spans="1:54" x14ac:dyDescent="0.2">
      <c r="A80" s="178">
        <f t="shared" si="67"/>
        <v>41199</v>
      </c>
      <c r="B80" s="2">
        <f t="shared" si="51"/>
        <v>343004.21147727943</v>
      </c>
      <c r="C80" s="2">
        <f t="shared" si="68"/>
        <v>336805.32327251998</v>
      </c>
      <c r="D80" s="2">
        <f>SUM(Y80:Y$400)</f>
        <v>26372.477979589999</v>
      </c>
      <c r="E80" s="11">
        <f t="shared" si="52"/>
        <v>310432.84529292997</v>
      </c>
      <c r="F80" s="99">
        <f t="shared" si="47"/>
        <v>3512.04</v>
      </c>
      <c r="G80" s="3">
        <f>IF(N80=1,VLOOKUP(A79,[1]Plan1!$BG$69:$BI$188,3),G79)</f>
        <v>3532.06</v>
      </c>
      <c r="H80" s="200">
        <f t="shared" si="48"/>
        <v>41123</v>
      </c>
      <c r="I80" s="200">
        <f t="shared" si="49"/>
        <v>41154</v>
      </c>
      <c r="J80" s="27">
        <f t="shared" si="53"/>
        <v>5.7003906561428064E-3</v>
      </c>
      <c r="K80" s="12">
        <f t="shared" si="69"/>
        <v>41214</v>
      </c>
      <c r="L80" s="12">
        <f t="shared" si="54"/>
        <v>41214</v>
      </c>
      <c r="M80" s="1">
        <f t="shared" si="70"/>
        <v>22</v>
      </c>
      <c r="N80" s="1">
        <f t="shared" si="55"/>
        <v>11</v>
      </c>
      <c r="O80" s="2">
        <f t="shared" si="56"/>
        <v>1.0028461399999999</v>
      </c>
      <c r="P80" s="11">
        <f t="shared" si="45"/>
        <v>1.0128566699999999</v>
      </c>
      <c r="Q80" s="11">
        <f t="shared" si="42"/>
        <v>1.0128566699999999</v>
      </c>
      <c r="R80" s="2">
        <f t="shared" si="44"/>
        <v>1.0157394</v>
      </c>
      <c r="S80" s="2">
        <f t="shared" si="40"/>
        <v>1.0128566699999999</v>
      </c>
      <c r="T80" s="2">
        <f t="shared" si="57"/>
        <v>341135.51816807</v>
      </c>
      <c r="U80" s="2">
        <f t="shared" si="58"/>
        <v>339.06224646585281</v>
      </c>
      <c r="V80" s="2">
        <f t="shared" si="59"/>
        <v>4886.0267252035292</v>
      </c>
      <c r="W80" s="2">
        <f t="shared" si="60"/>
        <v>342030.41224418941</v>
      </c>
      <c r="X80" s="29">
        <f t="shared" si="61"/>
        <v>0</v>
      </c>
      <c r="Y80" s="2">
        <f t="shared" si="41"/>
        <v>0</v>
      </c>
      <c r="Z80" s="82">
        <f t="shared" si="62"/>
        <v>0</v>
      </c>
      <c r="AA80" s="2">
        <f t="shared" si="63"/>
        <v>0</v>
      </c>
      <c r="AB80" s="27">
        <f t="shared" si="71"/>
        <v>6.7299999999999999E-2</v>
      </c>
      <c r="AC80" s="29">
        <f t="shared" si="50"/>
        <v>11</v>
      </c>
      <c r="AD80" s="29">
        <v>252</v>
      </c>
      <c r="AE80" s="11">
        <f t="shared" si="43"/>
        <v>1.0028471130000001</v>
      </c>
      <c r="AF80" s="2">
        <f t="shared" si="64"/>
        <v>971.25136853000004</v>
      </c>
      <c r="AG80" s="2">
        <f t="shared" si="65"/>
        <v>973.79923309000003</v>
      </c>
      <c r="AH80" s="3">
        <f t="shared" si="66"/>
        <v>0</v>
      </c>
      <c r="AI80" s="4" t="str">
        <f t="shared" si="72"/>
        <v>A+J=</v>
      </c>
      <c r="AJ80" s="12">
        <f t="shared" si="73"/>
        <v>41214</v>
      </c>
      <c r="AK80" s="12"/>
      <c r="AL80" s="4" t="str">
        <f t="shared" si="74"/>
        <v>segunda-feira</v>
      </c>
      <c r="AM80" s="18">
        <f t="shared" si="82"/>
        <v>68</v>
      </c>
      <c r="AN80" s="19">
        <f t="shared" si="83"/>
        <v>43192</v>
      </c>
      <c r="AO80" s="20">
        <f t="shared" si="75"/>
        <v>152406.48441507976</v>
      </c>
      <c r="AP80" s="24">
        <f t="shared" si="76"/>
        <v>21</v>
      </c>
      <c r="AQ80" s="22">
        <f t="shared" si="77"/>
        <v>847.47349396000004</v>
      </c>
      <c r="AR80" s="22">
        <f t="shared" si="78"/>
        <v>3309.4987480300001</v>
      </c>
      <c r="AS80" s="35">
        <v>2.125343E-2</v>
      </c>
      <c r="AT80" s="22">
        <f t="shared" si="79"/>
        <v>4156.9722419899999</v>
      </c>
      <c r="AU80" s="18">
        <f t="shared" si="84"/>
        <v>68</v>
      </c>
      <c r="AV80" s="19">
        <f t="shared" si="80"/>
        <v>43222</v>
      </c>
      <c r="AW80" s="19">
        <f t="shared" si="81"/>
        <v>43256</v>
      </c>
      <c r="AX80" s="1"/>
      <c r="AY80" s="31">
        <v>71</v>
      </c>
      <c r="AZ80" s="32">
        <v>43283</v>
      </c>
      <c r="BA80" s="33">
        <v>2.308207E-2</v>
      </c>
      <c r="BB80" s="26"/>
    </row>
    <row r="81" spans="1:138" x14ac:dyDescent="0.2">
      <c r="A81" s="178">
        <f t="shared" si="67"/>
        <v>41200</v>
      </c>
      <c r="B81" s="2">
        <f t="shared" si="51"/>
        <v>343174.60843263345</v>
      </c>
      <c r="C81" s="2">
        <f t="shared" si="68"/>
        <v>336805.32327251998</v>
      </c>
      <c r="D81" s="2">
        <f>SUM(Y81:Y$400)</f>
        <v>26372.477979589999</v>
      </c>
      <c r="E81" s="11">
        <f t="shared" si="52"/>
        <v>310432.84529292997</v>
      </c>
      <c r="F81" s="99">
        <f t="shared" si="47"/>
        <v>3512.04</v>
      </c>
      <c r="G81" s="3">
        <f>IF(N81=1,VLOOKUP(A80,[1]Plan1!$BG$69:$BI$188,3),G80)</f>
        <v>3532.06</v>
      </c>
      <c r="H81" s="200">
        <f t="shared" si="48"/>
        <v>41123</v>
      </c>
      <c r="I81" s="200">
        <f t="shared" si="49"/>
        <v>41154</v>
      </c>
      <c r="J81" s="27">
        <f t="shared" si="53"/>
        <v>5.7003906561428064E-3</v>
      </c>
      <c r="K81" s="12">
        <f t="shared" si="69"/>
        <v>41214</v>
      </c>
      <c r="L81" s="12">
        <f t="shared" si="54"/>
        <v>41214</v>
      </c>
      <c r="M81" s="1">
        <f t="shared" si="70"/>
        <v>22</v>
      </c>
      <c r="N81" s="1">
        <f t="shared" si="55"/>
        <v>12</v>
      </c>
      <c r="O81" s="2">
        <f t="shared" si="56"/>
        <v>1.00310528</v>
      </c>
      <c r="P81" s="11">
        <f t="shared" si="45"/>
        <v>1.0128566699999999</v>
      </c>
      <c r="Q81" s="11">
        <f t="shared" si="42"/>
        <v>1.0128566699999999</v>
      </c>
      <c r="R81" s="2">
        <f t="shared" si="44"/>
        <v>1.01600187</v>
      </c>
      <c r="S81" s="2">
        <f t="shared" si="40"/>
        <v>1.0128566699999999</v>
      </c>
      <c r="T81" s="2">
        <f t="shared" si="57"/>
        <v>341135.51816807</v>
      </c>
      <c r="U81" s="2">
        <f t="shared" si="58"/>
        <v>339.06224646585281</v>
      </c>
      <c r="V81" s="2">
        <f t="shared" si="59"/>
        <v>4967.5060341075687</v>
      </c>
      <c r="W81" s="2">
        <f t="shared" si="60"/>
        <v>342111.89155309345</v>
      </c>
      <c r="X81" s="29">
        <f t="shared" si="61"/>
        <v>0</v>
      </c>
      <c r="Y81" s="2">
        <f t="shared" si="41"/>
        <v>0</v>
      </c>
      <c r="Z81" s="82">
        <f t="shared" si="62"/>
        <v>0</v>
      </c>
      <c r="AA81" s="2">
        <f t="shared" si="63"/>
        <v>0</v>
      </c>
      <c r="AB81" s="27">
        <f t="shared" si="71"/>
        <v>6.7299999999999999E-2</v>
      </c>
      <c r="AC81" s="29">
        <f t="shared" si="50"/>
        <v>12</v>
      </c>
      <c r="AD81" s="29">
        <v>252</v>
      </c>
      <c r="AE81" s="11">
        <f t="shared" si="43"/>
        <v>1.003106343</v>
      </c>
      <c r="AF81" s="2">
        <f t="shared" si="64"/>
        <v>1059.6839289100001</v>
      </c>
      <c r="AG81" s="2">
        <f t="shared" si="65"/>
        <v>1062.71687954</v>
      </c>
      <c r="AH81" s="3">
        <f t="shared" si="66"/>
        <v>0</v>
      </c>
      <c r="AI81" s="4" t="str">
        <f t="shared" si="72"/>
        <v>A+J=</v>
      </c>
      <c r="AJ81" s="12">
        <f t="shared" si="73"/>
        <v>41214</v>
      </c>
      <c r="AK81" s="12"/>
      <c r="AL81" s="4" t="str">
        <f t="shared" si="74"/>
        <v>quarta-feira</v>
      </c>
      <c r="AM81" s="18">
        <f t="shared" si="82"/>
        <v>69</v>
      </c>
      <c r="AN81" s="19">
        <f t="shared" si="83"/>
        <v>43222</v>
      </c>
      <c r="AO81" s="20">
        <f t="shared" si="75"/>
        <v>149078.97382800977</v>
      </c>
      <c r="AP81" s="24">
        <f t="shared" si="76"/>
        <v>21</v>
      </c>
      <c r="AQ81" s="22">
        <f t="shared" si="77"/>
        <v>829.46177537999995</v>
      </c>
      <c r="AR81" s="22">
        <f t="shared" si="78"/>
        <v>3327.5105870699999</v>
      </c>
      <c r="AS81" s="35">
        <v>2.1833129999999999E-2</v>
      </c>
      <c r="AT81" s="22">
        <f t="shared" si="79"/>
        <v>4156.9723624500002</v>
      </c>
      <c r="AU81" s="18">
        <f t="shared" si="84"/>
        <v>69</v>
      </c>
      <c r="AV81" s="19">
        <f t="shared" si="80"/>
        <v>43252</v>
      </c>
      <c r="AW81" s="19">
        <f t="shared" si="81"/>
        <v>43285</v>
      </c>
      <c r="AX81" s="1"/>
      <c r="AY81" s="31">
        <v>72</v>
      </c>
      <c r="AZ81" s="32">
        <v>43313</v>
      </c>
      <c r="BA81" s="33">
        <v>2.3496139999999999E-2</v>
      </c>
      <c r="BB81" s="26"/>
    </row>
    <row r="82" spans="1:138" x14ac:dyDescent="0.2">
      <c r="A82" s="178">
        <f t="shared" si="67"/>
        <v>41201</v>
      </c>
      <c r="B82" s="2">
        <f t="shared" si="51"/>
        <v>343345.09236213664</v>
      </c>
      <c r="C82" s="2">
        <f t="shared" si="68"/>
        <v>336805.32327251998</v>
      </c>
      <c r="D82" s="2">
        <f>SUM(Y82:Y$400)</f>
        <v>26372.477979589999</v>
      </c>
      <c r="E82" s="11">
        <f t="shared" si="52"/>
        <v>310432.84529292997</v>
      </c>
      <c r="F82" s="99">
        <f t="shared" si="47"/>
        <v>3512.04</v>
      </c>
      <c r="G82" s="3">
        <f>IF(N82=1,VLOOKUP(A81,[1]Plan1!$BG$69:$BI$188,3),G81)</f>
        <v>3532.06</v>
      </c>
      <c r="H82" s="200">
        <f t="shared" si="48"/>
        <v>41123</v>
      </c>
      <c r="I82" s="200">
        <f t="shared" si="49"/>
        <v>41154</v>
      </c>
      <c r="J82" s="27">
        <f t="shared" si="53"/>
        <v>5.7003906561428064E-3</v>
      </c>
      <c r="K82" s="12">
        <f t="shared" si="69"/>
        <v>41214</v>
      </c>
      <c r="L82" s="12">
        <f t="shared" si="54"/>
        <v>41214</v>
      </c>
      <c r="M82" s="1">
        <f t="shared" si="70"/>
        <v>22</v>
      </c>
      <c r="N82" s="1">
        <f t="shared" si="55"/>
        <v>13</v>
      </c>
      <c r="O82" s="2">
        <f t="shared" si="56"/>
        <v>1.0033644900000001</v>
      </c>
      <c r="P82" s="11">
        <f t="shared" si="45"/>
        <v>1.0128566699999999</v>
      </c>
      <c r="Q82" s="11">
        <f t="shared" si="42"/>
        <v>1.0128566699999999</v>
      </c>
      <c r="R82" s="2">
        <f t="shared" si="44"/>
        <v>1.01626441</v>
      </c>
      <c r="S82" s="2">
        <f t="shared" si="40"/>
        <v>1.0128566699999999</v>
      </c>
      <c r="T82" s="2">
        <f t="shared" si="57"/>
        <v>341135.51816807</v>
      </c>
      <c r="U82" s="2">
        <f t="shared" si="58"/>
        <v>339.06224646585281</v>
      </c>
      <c r="V82" s="2">
        <f t="shared" si="59"/>
        <v>5049.007073310785</v>
      </c>
      <c r="W82" s="2">
        <f t="shared" si="60"/>
        <v>342193.39259229664</v>
      </c>
      <c r="X82" s="29">
        <f t="shared" si="61"/>
        <v>0</v>
      </c>
      <c r="Y82" s="2">
        <f t="shared" si="41"/>
        <v>0</v>
      </c>
      <c r="Z82" s="82">
        <f t="shared" si="62"/>
        <v>0</v>
      </c>
      <c r="AA82" s="2">
        <f t="shared" si="63"/>
        <v>0</v>
      </c>
      <c r="AB82" s="27">
        <f t="shared" si="71"/>
        <v>6.7299999999999999E-2</v>
      </c>
      <c r="AC82" s="29">
        <f t="shared" si="50"/>
        <v>13</v>
      </c>
      <c r="AD82" s="29">
        <v>252</v>
      </c>
      <c r="AE82" s="11">
        <f t="shared" si="43"/>
        <v>1.0033656399999999</v>
      </c>
      <c r="AF82" s="2">
        <f t="shared" si="64"/>
        <v>1148.1393453600001</v>
      </c>
      <c r="AG82" s="2">
        <f t="shared" si="65"/>
        <v>1151.69976984</v>
      </c>
      <c r="AH82" s="3">
        <f t="shared" si="66"/>
        <v>0</v>
      </c>
      <c r="AI82" s="4" t="str">
        <f t="shared" si="72"/>
        <v>A+J=</v>
      </c>
      <c r="AJ82" s="12">
        <f t="shared" si="73"/>
        <v>41214</v>
      </c>
      <c r="AK82" s="12"/>
      <c r="AL82" s="4" t="str">
        <f t="shared" si="74"/>
        <v>sexta-feira</v>
      </c>
      <c r="AM82" s="18">
        <f t="shared" si="82"/>
        <v>70</v>
      </c>
      <c r="AN82" s="19">
        <f t="shared" si="83"/>
        <v>43252</v>
      </c>
      <c r="AO82" s="20">
        <f t="shared" si="75"/>
        <v>145733.35393288976</v>
      </c>
      <c r="AP82" s="24">
        <f t="shared" si="76"/>
        <v>21</v>
      </c>
      <c r="AQ82" s="22">
        <f t="shared" si="77"/>
        <v>811.35202860000004</v>
      </c>
      <c r="AR82" s="22">
        <f t="shared" si="78"/>
        <v>3345.6198951199999</v>
      </c>
      <c r="AS82" s="35">
        <v>2.2441929999999999E-2</v>
      </c>
      <c r="AT82" s="22">
        <f t="shared" si="79"/>
        <v>4156.9719237199997</v>
      </c>
      <c r="AU82" s="18">
        <f t="shared" si="84"/>
        <v>70</v>
      </c>
      <c r="AV82" s="19">
        <f t="shared" si="80"/>
        <v>43283</v>
      </c>
      <c r="AW82" s="19">
        <f t="shared" si="81"/>
        <v>43315</v>
      </c>
      <c r="AX82" s="1"/>
      <c r="AY82" s="31">
        <v>73</v>
      </c>
      <c r="AZ82" s="32">
        <v>43346</v>
      </c>
      <c r="BA82" s="33">
        <v>2.3938729999999998E-2</v>
      </c>
      <c r="BB82" s="26"/>
    </row>
    <row r="83" spans="1:138" x14ac:dyDescent="0.2">
      <c r="A83" s="178">
        <f t="shared" si="67"/>
        <v>41202</v>
      </c>
      <c r="B83" s="2">
        <f t="shared" si="51"/>
        <v>343515.66329907899</v>
      </c>
      <c r="C83" s="2">
        <f t="shared" si="68"/>
        <v>336805.32327251998</v>
      </c>
      <c r="D83" s="2">
        <f>SUM(Y83:Y$400)</f>
        <v>26372.477979589999</v>
      </c>
      <c r="E83" s="11">
        <f t="shared" si="52"/>
        <v>310432.84529292997</v>
      </c>
      <c r="F83" s="99">
        <f t="shared" si="47"/>
        <v>3512.04</v>
      </c>
      <c r="G83" s="3">
        <f>IF(N83=1,VLOOKUP(A82,[1]Plan1!$BG$69:$BI$188,3),G82)</f>
        <v>3532.06</v>
      </c>
      <c r="H83" s="200">
        <f t="shared" si="48"/>
        <v>41123</v>
      </c>
      <c r="I83" s="200">
        <f t="shared" si="49"/>
        <v>41154</v>
      </c>
      <c r="J83" s="27">
        <f t="shared" si="53"/>
        <v>5.7003906561428064E-3</v>
      </c>
      <c r="K83" s="12">
        <f t="shared" si="69"/>
        <v>41214</v>
      </c>
      <c r="L83" s="12">
        <f t="shared" si="54"/>
        <v>41214</v>
      </c>
      <c r="M83" s="1">
        <f t="shared" si="70"/>
        <v>22</v>
      </c>
      <c r="N83" s="1">
        <f t="shared" si="55"/>
        <v>14</v>
      </c>
      <c r="O83" s="2">
        <f t="shared" si="56"/>
        <v>1.0036237699999999</v>
      </c>
      <c r="P83" s="11">
        <f t="shared" si="45"/>
        <v>1.0128566699999999</v>
      </c>
      <c r="Q83" s="11">
        <f t="shared" si="42"/>
        <v>1.0128566699999999</v>
      </c>
      <c r="R83" s="2">
        <f t="shared" si="44"/>
        <v>1.0165270200000001</v>
      </c>
      <c r="S83" s="2">
        <f t="shared" si="40"/>
        <v>1.0128566699999999</v>
      </c>
      <c r="T83" s="2">
        <f t="shared" si="57"/>
        <v>341135.51816807</v>
      </c>
      <c r="U83" s="2">
        <f t="shared" si="58"/>
        <v>339.06224646585281</v>
      </c>
      <c r="V83" s="2">
        <f t="shared" si="59"/>
        <v>5130.5298428131773</v>
      </c>
      <c r="W83" s="2">
        <f t="shared" si="60"/>
        <v>342274.91536179901</v>
      </c>
      <c r="X83" s="29">
        <f t="shared" si="61"/>
        <v>0</v>
      </c>
      <c r="Y83" s="2">
        <f t="shared" si="41"/>
        <v>0</v>
      </c>
      <c r="Z83" s="82">
        <f t="shared" si="62"/>
        <v>0</v>
      </c>
      <c r="AA83" s="2">
        <f t="shared" si="63"/>
        <v>0</v>
      </c>
      <c r="AB83" s="27">
        <f t="shared" si="71"/>
        <v>6.7299999999999999E-2</v>
      </c>
      <c r="AC83" s="29">
        <f t="shared" si="50"/>
        <v>14</v>
      </c>
      <c r="AD83" s="29">
        <v>252</v>
      </c>
      <c r="AE83" s="11">
        <f t="shared" si="43"/>
        <v>1.0036250040000001</v>
      </c>
      <c r="AF83" s="2">
        <f t="shared" si="64"/>
        <v>1236.6176178999999</v>
      </c>
      <c r="AG83" s="2">
        <f t="shared" si="65"/>
        <v>1240.7479372800001</v>
      </c>
      <c r="AH83" s="3">
        <f t="shared" si="66"/>
        <v>0</v>
      </c>
      <c r="AI83" s="4" t="str">
        <f t="shared" si="72"/>
        <v>A+J=</v>
      </c>
      <c r="AJ83" s="12">
        <f t="shared" si="73"/>
        <v>41214</v>
      </c>
      <c r="AK83" s="12"/>
      <c r="AL83" s="4" t="str">
        <f t="shared" si="74"/>
        <v>segunda-feira</v>
      </c>
      <c r="AM83" s="18">
        <f t="shared" si="82"/>
        <v>71</v>
      </c>
      <c r="AN83" s="19">
        <f t="shared" si="83"/>
        <v>43283</v>
      </c>
      <c r="AO83" s="20">
        <f t="shared" si="75"/>
        <v>142369.52645607977</v>
      </c>
      <c r="AP83" s="24">
        <f t="shared" si="76"/>
        <v>21</v>
      </c>
      <c r="AQ83" s="22">
        <f t="shared" si="77"/>
        <v>793.14372317000004</v>
      </c>
      <c r="AR83" s="22">
        <f t="shared" si="78"/>
        <v>3363.82747681</v>
      </c>
      <c r="AS83" s="35">
        <v>2.308207E-2</v>
      </c>
      <c r="AT83" s="22">
        <f t="shared" si="79"/>
        <v>4156.9711999800002</v>
      </c>
      <c r="AU83" s="18">
        <f t="shared" si="84"/>
        <v>71</v>
      </c>
      <c r="AV83" s="19">
        <f t="shared" si="80"/>
        <v>43313</v>
      </c>
      <c r="AW83" s="19">
        <f t="shared" si="81"/>
        <v>43348</v>
      </c>
      <c r="AX83" s="1"/>
      <c r="AY83" s="31">
        <v>74</v>
      </c>
      <c r="AZ83" s="32">
        <v>43374</v>
      </c>
      <c r="BA83" s="33">
        <v>2.5711540000000001E-2</v>
      </c>
      <c r="BB83" s="26"/>
    </row>
    <row r="84" spans="1:138" x14ac:dyDescent="0.2">
      <c r="A84" s="178">
        <f t="shared" si="67"/>
        <v>41203</v>
      </c>
      <c r="B84" s="2">
        <f t="shared" si="51"/>
        <v>343515.66329907899</v>
      </c>
      <c r="C84" s="2">
        <f t="shared" si="68"/>
        <v>336805.32327251998</v>
      </c>
      <c r="D84" s="2">
        <f>SUM(Y84:Y$400)</f>
        <v>26372.477979589999</v>
      </c>
      <c r="E84" s="11">
        <f t="shared" si="52"/>
        <v>310432.84529292997</v>
      </c>
      <c r="F84" s="99">
        <f t="shared" si="47"/>
        <v>3512.04</v>
      </c>
      <c r="G84" s="3">
        <f>IF(N84=1,VLOOKUP(A83,[1]Plan1!$BG$69:$BI$188,3),G83)</f>
        <v>3532.06</v>
      </c>
      <c r="H84" s="200">
        <f t="shared" si="48"/>
        <v>41123</v>
      </c>
      <c r="I84" s="200">
        <f t="shared" si="49"/>
        <v>41154</v>
      </c>
      <c r="J84" s="27">
        <f t="shared" si="53"/>
        <v>5.7003906561428064E-3</v>
      </c>
      <c r="K84" s="12">
        <f t="shared" si="69"/>
        <v>41214</v>
      </c>
      <c r="L84" s="12">
        <f t="shared" si="54"/>
        <v>41214</v>
      </c>
      <c r="M84" s="1">
        <f t="shared" si="70"/>
        <v>22</v>
      </c>
      <c r="N84" s="1">
        <f t="shared" si="55"/>
        <v>14</v>
      </c>
      <c r="O84" s="2">
        <f t="shared" si="56"/>
        <v>1.0036237699999999</v>
      </c>
      <c r="P84" s="11">
        <f t="shared" si="45"/>
        <v>1.0128566699999999</v>
      </c>
      <c r="Q84" s="11">
        <f t="shared" si="42"/>
        <v>1.0128566699999999</v>
      </c>
      <c r="R84" s="2">
        <f t="shared" si="44"/>
        <v>1.0165270200000001</v>
      </c>
      <c r="S84" s="2">
        <f t="shared" si="40"/>
        <v>1.0128566699999999</v>
      </c>
      <c r="T84" s="2">
        <f t="shared" si="57"/>
        <v>341135.51816807</v>
      </c>
      <c r="U84" s="2">
        <f t="shared" si="58"/>
        <v>339.06224646585281</v>
      </c>
      <c r="V84" s="2">
        <f t="shared" si="59"/>
        <v>5130.5298428131773</v>
      </c>
      <c r="W84" s="2">
        <f t="shared" si="60"/>
        <v>342274.91536179901</v>
      </c>
      <c r="X84" s="29">
        <f t="shared" si="61"/>
        <v>0</v>
      </c>
      <c r="Y84" s="2">
        <f t="shared" si="41"/>
        <v>0</v>
      </c>
      <c r="Z84" s="82">
        <f t="shared" si="62"/>
        <v>0</v>
      </c>
      <c r="AA84" s="2">
        <f t="shared" si="63"/>
        <v>0</v>
      </c>
      <c r="AB84" s="27">
        <f t="shared" si="71"/>
        <v>6.7299999999999999E-2</v>
      </c>
      <c r="AC84" s="29">
        <f t="shared" si="50"/>
        <v>14</v>
      </c>
      <c r="AD84" s="29">
        <v>252</v>
      </c>
      <c r="AE84" s="11">
        <f t="shared" si="43"/>
        <v>1.0036250040000001</v>
      </c>
      <c r="AF84" s="2">
        <f t="shared" si="64"/>
        <v>1236.6176178999999</v>
      </c>
      <c r="AG84" s="2">
        <f t="shared" si="65"/>
        <v>1240.7479372800001</v>
      </c>
      <c r="AH84" s="3">
        <f t="shared" si="66"/>
        <v>0</v>
      </c>
      <c r="AI84" s="4" t="str">
        <f t="shared" si="72"/>
        <v>A+J=</v>
      </c>
      <c r="AJ84" s="12">
        <f t="shared" si="73"/>
        <v>41214</v>
      </c>
      <c r="AK84" s="12"/>
      <c r="AL84" s="4" t="str">
        <f t="shared" si="74"/>
        <v>quarta-feira</v>
      </c>
      <c r="AM84" s="18">
        <f t="shared" si="82"/>
        <v>72</v>
      </c>
      <c r="AN84" s="19">
        <f t="shared" si="83"/>
        <v>43313</v>
      </c>
      <c r="AO84" s="20">
        <f t="shared" si="75"/>
        <v>139024.39213073975</v>
      </c>
      <c r="AP84" s="24">
        <f t="shared" si="76"/>
        <v>22</v>
      </c>
      <c r="AQ84" s="22">
        <f t="shared" si="77"/>
        <v>811.83830652999995</v>
      </c>
      <c r="AR84" s="22">
        <f t="shared" si="78"/>
        <v>3345.13432534</v>
      </c>
      <c r="AS84" s="35">
        <v>2.3496139999999999E-2</v>
      </c>
      <c r="AT84" s="22">
        <f t="shared" si="79"/>
        <v>4156.9726318699995</v>
      </c>
      <c r="AU84" s="18">
        <f t="shared" si="84"/>
        <v>72</v>
      </c>
      <c r="AV84" s="19">
        <f t="shared" si="80"/>
        <v>43346</v>
      </c>
      <c r="AW84" s="19">
        <f t="shared" si="81"/>
        <v>43376</v>
      </c>
      <c r="AX84" s="1"/>
      <c r="AY84" s="31">
        <v>75</v>
      </c>
      <c r="AZ84" s="32">
        <v>43405</v>
      </c>
      <c r="BA84" s="33">
        <v>2.5740490000000001E-2</v>
      </c>
      <c r="BB84" s="26"/>
    </row>
    <row r="85" spans="1:138" x14ac:dyDescent="0.2">
      <c r="A85" s="178">
        <f t="shared" si="67"/>
        <v>41204</v>
      </c>
      <c r="B85" s="2">
        <f t="shared" si="51"/>
        <v>343515.66329907899</v>
      </c>
      <c r="C85" s="2">
        <f t="shared" si="68"/>
        <v>336805.32327251998</v>
      </c>
      <c r="D85" s="2">
        <f>SUM(Y85:Y$400)</f>
        <v>26372.477979589999</v>
      </c>
      <c r="E85" s="11">
        <f t="shared" si="52"/>
        <v>310432.84529292997</v>
      </c>
      <c r="F85" s="99">
        <f t="shared" si="47"/>
        <v>3512.04</v>
      </c>
      <c r="G85" s="3">
        <f>IF(N85=1,VLOOKUP(A84,[1]Plan1!$BG$69:$BI$188,3),G84)</f>
        <v>3532.06</v>
      </c>
      <c r="H85" s="200">
        <f t="shared" si="48"/>
        <v>41123</v>
      </c>
      <c r="I85" s="200">
        <f t="shared" si="49"/>
        <v>41154</v>
      </c>
      <c r="J85" s="27">
        <f t="shared" si="53"/>
        <v>5.7003906561428064E-3</v>
      </c>
      <c r="K85" s="12">
        <f t="shared" si="69"/>
        <v>41214</v>
      </c>
      <c r="L85" s="12">
        <f t="shared" si="54"/>
        <v>41214</v>
      </c>
      <c r="M85" s="1">
        <f t="shared" si="70"/>
        <v>22</v>
      </c>
      <c r="N85" s="1">
        <f t="shared" si="55"/>
        <v>14</v>
      </c>
      <c r="O85" s="2">
        <f t="shared" si="56"/>
        <v>1.0036237699999999</v>
      </c>
      <c r="P85" s="11">
        <f t="shared" si="45"/>
        <v>1.0128566699999999</v>
      </c>
      <c r="Q85" s="11">
        <f t="shared" si="42"/>
        <v>1.0128566699999999</v>
      </c>
      <c r="R85" s="2">
        <f t="shared" si="44"/>
        <v>1.0165270200000001</v>
      </c>
      <c r="S85" s="2">
        <f t="shared" si="40"/>
        <v>1.0128566699999999</v>
      </c>
      <c r="T85" s="2">
        <f t="shared" si="57"/>
        <v>341135.51816807</v>
      </c>
      <c r="U85" s="2">
        <f t="shared" si="58"/>
        <v>339.06224646585281</v>
      </c>
      <c r="V85" s="2">
        <f t="shared" si="59"/>
        <v>5130.5298428131773</v>
      </c>
      <c r="W85" s="2">
        <f t="shared" si="60"/>
        <v>342274.91536179901</v>
      </c>
      <c r="X85" s="29">
        <f t="shared" si="61"/>
        <v>0</v>
      </c>
      <c r="Y85" s="2">
        <f t="shared" si="41"/>
        <v>0</v>
      </c>
      <c r="Z85" s="82">
        <f t="shared" si="62"/>
        <v>0</v>
      </c>
      <c r="AA85" s="2">
        <f t="shared" si="63"/>
        <v>0</v>
      </c>
      <c r="AB85" s="27">
        <f t="shared" si="71"/>
        <v>6.7299999999999999E-2</v>
      </c>
      <c r="AC85" s="29">
        <f t="shared" si="50"/>
        <v>14</v>
      </c>
      <c r="AD85" s="29">
        <v>252</v>
      </c>
      <c r="AE85" s="11">
        <f t="shared" si="43"/>
        <v>1.0036250040000001</v>
      </c>
      <c r="AF85" s="2">
        <f t="shared" si="64"/>
        <v>1236.6176178999999</v>
      </c>
      <c r="AG85" s="2">
        <f t="shared" si="65"/>
        <v>1240.7479372800001</v>
      </c>
      <c r="AH85" s="3">
        <f t="shared" si="66"/>
        <v>0</v>
      </c>
      <c r="AI85" s="4" t="str">
        <f t="shared" si="72"/>
        <v>A+J=</v>
      </c>
      <c r="AJ85" s="12">
        <f t="shared" si="73"/>
        <v>41214</v>
      </c>
      <c r="AK85" s="12"/>
      <c r="AL85" s="4" t="str">
        <f t="shared" si="74"/>
        <v>segunda-feira</v>
      </c>
      <c r="AM85" s="18">
        <f t="shared" si="82"/>
        <v>73</v>
      </c>
      <c r="AN85" s="19">
        <f t="shared" si="83"/>
        <v>43346</v>
      </c>
      <c r="AO85" s="20">
        <f t="shared" si="75"/>
        <v>135696.32474410976</v>
      </c>
      <c r="AP85" s="24">
        <f t="shared" si="76"/>
        <v>23</v>
      </c>
      <c r="AQ85" s="22">
        <f t="shared" si="77"/>
        <v>828.90513320000002</v>
      </c>
      <c r="AR85" s="22">
        <f t="shared" si="78"/>
        <v>3328.0673866299999</v>
      </c>
      <c r="AS85" s="35">
        <v>2.3938729999999998E-2</v>
      </c>
      <c r="AT85" s="22">
        <f t="shared" si="79"/>
        <v>4156.9725198300002</v>
      </c>
      <c r="AU85" s="18">
        <f t="shared" si="84"/>
        <v>73</v>
      </c>
      <c r="AV85" s="19">
        <f t="shared" si="80"/>
        <v>43374</v>
      </c>
      <c r="AW85" s="19">
        <f t="shared" si="81"/>
        <v>43410</v>
      </c>
      <c r="AX85" s="1"/>
      <c r="AY85" s="31">
        <v>76</v>
      </c>
      <c r="AZ85" s="32">
        <v>43437</v>
      </c>
      <c r="BA85" s="33">
        <v>2.7090960000000001E-2</v>
      </c>
      <c r="BB85" s="26"/>
    </row>
    <row r="86" spans="1:138" x14ac:dyDescent="0.2">
      <c r="A86" s="178">
        <f t="shared" si="67"/>
        <v>41205</v>
      </c>
      <c r="B86" s="2">
        <f t="shared" si="51"/>
        <v>343686.32127676054</v>
      </c>
      <c r="C86" s="2">
        <f t="shared" si="68"/>
        <v>336805.32327251998</v>
      </c>
      <c r="D86" s="2">
        <f>SUM(Y86:Y$400)</f>
        <v>26372.477979589999</v>
      </c>
      <c r="E86" s="11">
        <f t="shared" si="52"/>
        <v>310432.84529292997</v>
      </c>
      <c r="F86" s="99">
        <f t="shared" si="47"/>
        <v>3512.04</v>
      </c>
      <c r="G86" s="3">
        <f>IF(N86=1,VLOOKUP(A85,[1]Plan1!$BG$69:$BI$188,3),G85)</f>
        <v>3532.06</v>
      </c>
      <c r="H86" s="200">
        <f t="shared" si="48"/>
        <v>41123</v>
      </c>
      <c r="I86" s="200">
        <f t="shared" si="49"/>
        <v>41154</v>
      </c>
      <c r="J86" s="27">
        <f t="shared" si="53"/>
        <v>5.7003906561428064E-3</v>
      </c>
      <c r="K86" s="12">
        <f t="shared" si="69"/>
        <v>41214</v>
      </c>
      <c r="L86" s="12">
        <f t="shared" si="54"/>
        <v>41214</v>
      </c>
      <c r="M86" s="1">
        <f t="shared" si="70"/>
        <v>22</v>
      </c>
      <c r="N86" s="1">
        <f t="shared" si="55"/>
        <v>15</v>
      </c>
      <c r="O86" s="2">
        <f t="shared" si="56"/>
        <v>1.0038831100000001</v>
      </c>
      <c r="P86" s="11">
        <f t="shared" si="45"/>
        <v>1.0128566699999999</v>
      </c>
      <c r="Q86" s="11">
        <f t="shared" si="42"/>
        <v>1.0128566699999999</v>
      </c>
      <c r="R86" s="2">
        <f t="shared" si="44"/>
        <v>1.0167896999999999</v>
      </c>
      <c r="S86" s="2">
        <f t="shared" si="40"/>
        <v>1.0128566699999999</v>
      </c>
      <c r="T86" s="2">
        <f t="shared" si="57"/>
        <v>341135.51816807</v>
      </c>
      <c r="U86" s="2">
        <f t="shared" si="58"/>
        <v>339.06224646585281</v>
      </c>
      <c r="V86" s="2">
        <f t="shared" si="59"/>
        <v>5212.0743426146773</v>
      </c>
      <c r="W86" s="2">
        <f t="shared" si="60"/>
        <v>342356.45986160054</v>
      </c>
      <c r="X86" s="29">
        <f t="shared" si="61"/>
        <v>0</v>
      </c>
      <c r="Y86" s="2">
        <f t="shared" si="41"/>
        <v>0</v>
      </c>
      <c r="Z86" s="82">
        <f t="shared" si="62"/>
        <v>0</v>
      </c>
      <c r="AA86" s="2">
        <f t="shared" si="63"/>
        <v>0</v>
      </c>
      <c r="AB86" s="27">
        <f t="shared" si="71"/>
        <v>6.7299999999999999E-2</v>
      </c>
      <c r="AC86" s="29">
        <f t="shared" si="50"/>
        <v>15</v>
      </c>
      <c r="AD86" s="29">
        <v>252</v>
      </c>
      <c r="AE86" s="11">
        <f t="shared" si="43"/>
        <v>1.003884435</v>
      </c>
      <c r="AF86" s="2">
        <f t="shared" si="64"/>
        <v>1325.1187465099999</v>
      </c>
      <c r="AG86" s="2">
        <f t="shared" si="65"/>
        <v>1329.86141516</v>
      </c>
      <c r="AH86" s="3">
        <f t="shared" si="66"/>
        <v>0</v>
      </c>
      <c r="AI86" s="4" t="str">
        <f t="shared" si="72"/>
        <v>A+J=</v>
      </c>
      <c r="AJ86" s="12">
        <f t="shared" si="73"/>
        <v>41214</v>
      </c>
      <c r="AK86" s="12"/>
      <c r="AL86" s="4" t="str">
        <f t="shared" si="74"/>
        <v>segunda-feira</v>
      </c>
      <c r="AM86" s="18">
        <f t="shared" si="82"/>
        <v>74</v>
      </c>
      <c r="AN86" s="19">
        <f t="shared" si="83"/>
        <v>43374</v>
      </c>
      <c r="AO86" s="20">
        <f t="shared" si="75"/>
        <v>132207.36326259977</v>
      </c>
      <c r="AP86" s="24">
        <f t="shared" si="76"/>
        <v>19</v>
      </c>
      <c r="AQ86" s="22">
        <f t="shared" si="77"/>
        <v>668.01007403000006</v>
      </c>
      <c r="AR86" s="22">
        <f t="shared" si="78"/>
        <v>3488.9614815099999</v>
      </c>
      <c r="AS86" s="35">
        <v>2.5711540000000001E-2</v>
      </c>
      <c r="AT86" s="22">
        <f t="shared" si="79"/>
        <v>4156.9715555399998</v>
      </c>
      <c r="AU86" s="18">
        <f t="shared" si="84"/>
        <v>74</v>
      </c>
      <c r="AV86" s="19">
        <f t="shared" si="80"/>
        <v>43405</v>
      </c>
      <c r="AW86" s="19">
        <f t="shared" si="81"/>
        <v>43439</v>
      </c>
      <c r="AX86" s="1"/>
      <c r="AY86" s="31">
        <v>77</v>
      </c>
      <c r="AZ86" s="32">
        <v>43467</v>
      </c>
      <c r="BA86" s="33">
        <v>2.7989630000000001E-2</v>
      </c>
      <c r="BB86" s="26"/>
    </row>
    <row r="87" spans="1:138" x14ac:dyDescent="0.2">
      <c r="A87" s="178">
        <f t="shared" si="67"/>
        <v>41206</v>
      </c>
      <c r="B87" s="2">
        <f t="shared" si="51"/>
        <v>343857.06355372281</v>
      </c>
      <c r="C87" s="2">
        <f t="shared" si="68"/>
        <v>336805.32327251998</v>
      </c>
      <c r="D87" s="2">
        <f>SUM(Y87:Y$400)</f>
        <v>26372.477979589999</v>
      </c>
      <c r="E87" s="11">
        <f t="shared" si="52"/>
        <v>310432.84529292997</v>
      </c>
      <c r="F87" s="99">
        <f t="shared" si="47"/>
        <v>3512.04</v>
      </c>
      <c r="G87" s="3">
        <f>IF(N87=1,VLOOKUP(A86,[1]Plan1!$BG$69:$BI$188,3),G86)</f>
        <v>3532.06</v>
      </c>
      <c r="H87" s="200">
        <f t="shared" si="48"/>
        <v>41123</v>
      </c>
      <c r="I87" s="200">
        <f t="shared" si="49"/>
        <v>41154</v>
      </c>
      <c r="J87" s="27">
        <f t="shared" si="53"/>
        <v>5.7003906561428064E-3</v>
      </c>
      <c r="K87" s="12">
        <f t="shared" si="69"/>
        <v>41214</v>
      </c>
      <c r="L87" s="12">
        <f t="shared" si="54"/>
        <v>41214</v>
      </c>
      <c r="M87" s="1">
        <f t="shared" si="70"/>
        <v>22</v>
      </c>
      <c r="N87" s="1">
        <f t="shared" si="55"/>
        <v>16</v>
      </c>
      <c r="O87" s="2">
        <f t="shared" si="56"/>
        <v>1.00414252</v>
      </c>
      <c r="P87" s="11">
        <f t="shared" si="45"/>
        <v>1.0128566699999999</v>
      </c>
      <c r="Q87" s="11">
        <f t="shared" si="42"/>
        <v>1.0128566699999999</v>
      </c>
      <c r="R87" s="2">
        <f t="shared" si="44"/>
        <v>1.0170524400000001</v>
      </c>
      <c r="S87" s="2">
        <f t="shared" si="40"/>
        <v>1.0128566699999999</v>
      </c>
      <c r="T87" s="2">
        <f t="shared" si="57"/>
        <v>341135.51816807</v>
      </c>
      <c r="U87" s="2">
        <f t="shared" si="58"/>
        <v>339.06224646585281</v>
      </c>
      <c r="V87" s="2">
        <f t="shared" si="59"/>
        <v>5293.637468386989</v>
      </c>
      <c r="W87" s="2">
        <f t="shared" si="60"/>
        <v>342438.02298737282</v>
      </c>
      <c r="X87" s="29">
        <f t="shared" si="61"/>
        <v>0</v>
      </c>
      <c r="Y87" s="2">
        <f t="shared" si="41"/>
        <v>0</v>
      </c>
      <c r="Z87" s="82">
        <f t="shared" si="62"/>
        <v>0</v>
      </c>
      <c r="AA87" s="2">
        <f t="shared" si="63"/>
        <v>0</v>
      </c>
      <c r="AB87" s="27">
        <f t="shared" si="71"/>
        <v>6.7299999999999999E-2</v>
      </c>
      <c r="AC87" s="29">
        <f t="shared" si="50"/>
        <v>16</v>
      </c>
      <c r="AD87" s="29">
        <v>252</v>
      </c>
      <c r="AE87" s="11">
        <f t="shared" si="43"/>
        <v>1.004143934</v>
      </c>
      <c r="AF87" s="2">
        <f t="shared" si="64"/>
        <v>1413.6430723399999</v>
      </c>
      <c r="AG87" s="2">
        <f t="shared" si="65"/>
        <v>1419.0405663500001</v>
      </c>
      <c r="AH87" s="3">
        <f t="shared" si="66"/>
        <v>0</v>
      </c>
      <c r="AI87" s="4" t="str">
        <f t="shared" si="72"/>
        <v>A+J=</v>
      </c>
      <c r="AJ87" s="12">
        <f t="shared" si="73"/>
        <v>41214</v>
      </c>
      <c r="AK87" s="12"/>
      <c r="AL87" s="4" t="str">
        <f t="shared" si="74"/>
        <v>quinta-feira</v>
      </c>
      <c r="AM87" s="18">
        <f t="shared" si="82"/>
        <v>75</v>
      </c>
      <c r="AN87" s="19">
        <f t="shared" si="83"/>
        <v>43405</v>
      </c>
      <c r="AO87" s="20">
        <f t="shared" si="75"/>
        <v>128804.28095061977</v>
      </c>
      <c r="AP87" s="24">
        <f t="shared" si="76"/>
        <v>22</v>
      </c>
      <c r="AQ87" s="22">
        <f t="shared" si="77"/>
        <v>753.89027815999998</v>
      </c>
      <c r="AR87" s="22">
        <f t="shared" si="78"/>
        <v>3403.0823119800002</v>
      </c>
      <c r="AS87" s="35">
        <v>2.5740490000000001E-2</v>
      </c>
      <c r="AT87" s="22">
        <f t="shared" si="79"/>
        <v>4156.9725901399997</v>
      </c>
      <c r="AU87" s="18">
        <f t="shared" si="84"/>
        <v>75</v>
      </c>
      <c r="AV87" s="19">
        <f t="shared" si="80"/>
        <v>43437</v>
      </c>
      <c r="AW87" s="19">
        <f t="shared" si="81"/>
        <v>43469</v>
      </c>
      <c r="AX87" s="1"/>
      <c r="AY87" s="31">
        <v>78</v>
      </c>
      <c r="AZ87" s="32">
        <v>43497</v>
      </c>
      <c r="BA87" s="33">
        <v>2.842511E-2</v>
      </c>
      <c r="BB87" s="26"/>
    </row>
    <row r="88" spans="1:138" x14ac:dyDescent="0.2">
      <c r="A88" s="178">
        <f t="shared" si="67"/>
        <v>41207</v>
      </c>
      <c r="B88" s="2">
        <f t="shared" si="51"/>
        <v>344027.8957120527</v>
      </c>
      <c r="C88" s="2">
        <f t="shared" si="68"/>
        <v>336805.32327251998</v>
      </c>
      <c r="D88" s="2">
        <f>SUM(Y88:Y$400)</f>
        <v>26372.477979589999</v>
      </c>
      <c r="E88" s="11">
        <f t="shared" si="52"/>
        <v>310432.84529292997</v>
      </c>
      <c r="F88" s="99">
        <f t="shared" si="47"/>
        <v>3512.04</v>
      </c>
      <c r="G88" s="3">
        <f>IF(N88=1,VLOOKUP(A87,[1]Plan1!$BG$69:$BI$188,3),G87)</f>
        <v>3532.06</v>
      </c>
      <c r="H88" s="200">
        <f t="shared" si="48"/>
        <v>41123</v>
      </c>
      <c r="I88" s="200">
        <f t="shared" si="49"/>
        <v>41154</v>
      </c>
      <c r="J88" s="27">
        <f t="shared" si="53"/>
        <v>5.7003906561428064E-3</v>
      </c>
      <c r="K88" s="12">
        <f t="shared" si="69"/>
        <v>41214</v>
      </c>
      <c r="L88" s="12">
        <f t="shared" si="54"/>
        <v>41214</v>
      </c>
      <c r="M88" s="1">
        <f t="shared" si="70"/>
        <v>22</v>
      </c>
      <c r="N88" s="1">
        <f t="shared" si="55"/>
        <v>17</v>
      </c>
      <c r="O88" s="2">
        <f t="shared" si="56"/>
        <v>1.004402</v>
      </c>
      <c r="P88" s="11">
        <f t="shared" si="45"/>
        <v>1.0128566699999999</v>
      </c>
      <c r="Q88" s="11">
        <f t="shared" si="42"/>
        <v>1.0128566699999999</v>
      </c>
      <c r="R88" s="2">
        <f t="shared" si="44"/>
        <v>1.0173152599999999</v>
      </c>
      <c r="S88" s="2">
        <f t="shared" si="40"/>
        <v>1.0128566699999999</v>
      </c>
      <c r="T88" s="2">
        <f t="shared" si="57"/>
        <v>341135.51816807</v>
      </c>
      <c r="U88" s="2">
        <f t="shared" si="58"/>
        <v>339.06224646585281</v>
      </c>
      <c r="V88" s="2">
        <f t="shared" si="59"/>
        <v>5375.2254287868409</v>
      </c>
      <c r="W88" s="2">
        <f t="shared" si="60"/>
        <v>342519.61094777269</v>
      </c>
      <c r="X88" s="29">
        <f t="shared" si="61"/>
        <v>0</v>
      </c>
      <c r="Y88" s="2">
        <f t="shared" si="41"/>
        <v>0</v>
      </c>
      <c r="Z88" s="82">
        <f t="shared" si="62"/>
        <v>0</v>
      </c>
      <c r="AA88" s="2">
        <f t="shared" si="63"/>
        <v>0</v>
      </c>
      <c r="AB88" s="27">
        <f t="shared" si="71"/>
        <v>6.7299999999999999E-2</v>
      </c>
      <c r="AC88" s="29">
        <f t="shared" si="50"/>
        <v>17</v>
      </c>
      <c r="AD88" s="29">
        <v>252</v>
      </c>
      <c r="AE88" s="11">
        <f t="shared" si="43"/>
        <v>1.0044034989999999</v>
      </c>
      <c r="AF88" s="2">
        <f t="shared" si="64"/>
        <v>1502.1899131099999</v>
      </c>
      <c r="AG88" s="2">
        <f t="shared" si="65"/>
        <v>1508.28476428</v>
      </c>
      <c r="AH88" s="3">
        <f t="shared" si="66"/>
        <v>0</v>
      </c>
      <c r="AI88" s="4" t="str">
        <f t="shared" si="72"/>
        <v>A+J=</v>
      </c>
      <c r="AJ88" s="12">
        <f t="shared" si="73"/>
        <v>41214</v>
      </c>
      <c r="AK88" s="12"/>
      <c r="AL88" s="4" t="str">
        <f t="shared" si="74"/>
        <v>segunda-feira</v>
      </c>
      <c r="AM88" s="18">
        <f t="shared" si="82"/>
        <v>76</v>
      </c>
      <c r="AN88" s="19">
        <f t="shared" si="83"/>
        <v>43437</v>
      </c>
      <c r="AO88" s="20">
        <f t="shared" si="75"/>
        <v>125314.84932755977</v>
      </c>
      <c r="AP88" s="24">
        <f t="shared" si="76"/>
        <v>20</v>
      </c>
      <c r="AQ88" s="22">
        <f t="shared" si="77"/>
        <v>667.54068003999998</v>
      </c>
      <c r="AR88" s="22">
        <f t="shared" si="78"/>
        <v>3489.4316230600002</v>
      </c>
      <c r="AS88" s="35">
        <v>2.7090960000000001E-2</v>
      </c>
      <c r="AT88" s="22">
        <f t="shared" si="79"/>
        <v>4156.9723031000003</v>
      </c>
      <c r="AU88" s="18">
        <f t="shared" si="84"/>
        <v>76</v>
      </c>
      <c r="AV88" s="19">
        <f t="shared" si="80"/>
        <v>43467</v>
      </c>
      <c r="AW88" s="19">
        <f t="shared" si="81"/>
        <v>43501</v>
      </c>
      <c r="AX88" s="1"/>
      <c r="AY88" s="31">
        <v>79</v>
      </c>
      <c r="AZ88" s="32">
        <v>43525</v>
      </c>
      <c r="BA88" s="33">
        <v>2.9943299999999999E-2</v>
      </c>
      <c r="BB88" s="26"/>
    </row>
    <row r="89" spans="1:138" x14ac:dyDescent="0.2">
      <c r="A89" s="178">
        <f t="shared" si="67"/>
        <v>41208</v>
      </c>
      <c r="B89" s="2">
        <f t="shared" si="51"/>
        <v>344198.8118922633</v>
      </c>
      <c r="C89" s="2">
        <f t="shared" si="68"/>
        <v>336805.32327251998</v>
      </c>
      <c r="D89" s="2">
        <f>SUM(Y89:Y$400)</f>
        <v>26372.477979589999</v>
      </c>
      <c r="E89" s="11">
        <f t="shared" si="52"/>
        <v>310432.84529292997</v>
      </c>
      <c r="F89" s="99">
        <f t="shared" si="47"/>
        <v>3512.04</v>
      </c>
      <c r="G89" s="3">
        <f>IF(N89=1,VLOOKUP(A88,[1]Plan1!$BG$69:$BI$188,3),G88)</f>
        <v>3532.06</v>
      </c>
      <c r="H89" s="200">
        <f t="shared" si="48"/>
        <v>41123</v>
      </c>
      <c r="I89" s="200">
        <f t="shared" si="49"/>
        <v>41154</v>
      </c>
      <c r="J89" s="27">
        <f t="shared" si="53"/>
        <v>5.7003906561428064E-3</v>
      </c>
      <c r="K89" s="12">
        <f t="shared" si="69"/>
        <v>41214</v>
      </c>
      <c r="L89" s="12">
        <f t="shared" si="54"/>
        <v>41214</v>
      </c>
      <c r="M89" s="1">
        <f t="shared" si="70"/>
        <v>22</v>
      </c>
      <c r="N89" s="1">
        <f t="shared" si="55"/>
        <v>18</v>
      </c>
      <c r="O89" s="2">
        <f t="shared" si="56"/>
        <v>1.0046615400000001</v>
      </c>
      <c r="P89" s="11">
        <f t="shared" si="45"/>
        <v>1.0128566699999999</v>
      </c>
      <c r="Q89" s="11">
        <f t="shared" si="42"/>
        <v>1.0128566699999999</v>
      </c>
      <c r="R89" s="2">
        <f t="shared" si="44"/>
        <v>1.0175781399999999</v>
      </c>
      <c r="S89" s="2">
        <f t="shared" si="40"/>
        <v>1.0128566699999999</v>
      </c>
      <c r="T89" s="2">
        <f t="shared" si="57"/>
        <v>341135.51816807</v>
      </c>
      <c r="U89" s="2">
        <f t="shared" si="58"/>
        <v>339.06224646585281</v>
      </c>
      <c r="V89" s="2">
        <f t="shared" si="59"/>
        <v>5456.8320151574353</v>
      </c>
      <c r="W89" s="2">
        <f t="shared" si="60"/>
        <v>342601.2175341433</v>
      </c>
      <c r="X89" s="29">
        <f t="shared" si="61"/>
        <v>0</v>
      </c>
      <c r="Y89" s="2">
        <f t="shared" si="41"/>
        <v>0</v>
      </c>
      <c r="Z89" s="82">
        <f t="shared" si="62"/>
        <v>0</v>
      </c>
      <c r="AA89" s="2">
        <f t="shared" si="63"/>
        <v>0</v>
      </c>
      <c r="AB89" s="27">
        <f t="shared" si="71"/>
        <v>6.7299999999999999E-2</v>
      </c>
      <c r="AC89" s="29">
        <f t="shared" si="50"/>
        <v>18</v>
      </c>
      <c r="AD89" s="29">
        <v>252</v>
      </c>
      <c r="AE89" s="11">
        <f t="shared" si="43"/>
        <v>1.004663131</v>
      </c>
      <c r="AF89" s="2">
        <f t="shared" si="64"/>
        <v>1590.7596099699999</v>
      </c>
      <c r="AG89" s="2">
        <f t="shared" si="65"/>
        <v>1597.5943581199999</v>
      </c>
      <c r="AH89" s="3">
        <f t="shared" si="66"/>
        <v>0</v>
      </c>
      <c r="AI89" s="4" t="str">
        <f t="shared" si="72"/>
        <v>A+J=</v>
      </c>
      <c r="AJ89" s="12">
        <f t="shared" si="73"/>
        <v>41214</v>
      </c>
      <c r="AK89" s="16"/>
      <c r="AL89" s="4" t="str">
        <f t="shared" si="74"/>
        <v>quarta-feira</v>
      </c>
      <c r="AM89" s="18">
        <f t="shared" si="82"/>
        <v>77</v>
      </c>
      <c r="AN89" s="19">
        <f t="shared" si="83"/>
        <v>43467</v>
      </c>
      <c r="AO89" s="20">
        <f t="shared" si="75"/>
        <v>121807.33306137977</v>
      </c>
      <c r="AP89" s="24">
        <f t="shared" si="76"/>
        <v>20</v>
      </c>
      <c r="AQ89" s="22">
        <f t="shared" si="77"/>
        <v>649.45636218000004</v>
      </c>
      <c r="AR89" s="22">
        <f t="shared" si="78"/>
        <v>3507.51626618</v>
      </c>
      <c r="AS89" s="35">
        <v>2.7989630000000001E-2</v>
      </c>
      <c r="AT89" s="22">
        <f t="shared" si="79"/>
        <v>4156.9726283600003</v>
      </c>
      <c r="AU89" s="18">
        <f t="shared" si="84"/>
        <v>77</v>
      </c>
      <c r="AV89" s="19">
        <f t="shared" si="80"/>
        <v>43497</v>
      </c>
      <c r="AW89" s="19">
        <f t="shared" si="81"/>
        <v>43531</v>
      </c>
      <c r="AX89" s="38"/>
      <c r="AY89" s="31">
        <v>80</v>
      </c>
      <c r="AZ89" s="32">
        <v>43556</v>
      </c>
      <c r="BA89" s="33">
        <v>3.128732E-2</v>
      </c>
      <c r="BB89" s="26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</row>
    <row r="90" spans="1:138" x14ac:dyDescent="0.2">
      <c r="A90" s="178">
        <f t="shared" si="67"/>
        <v>41209</v>
      </c>
      <c r="B90" s="2">
        <f t="shared" si="51"/>
        <v>344369.81246792461</v>
      </c>
      <c r="C90" s="2">
        <f t="shared" si="68"/>
        <v>336805.32327251998</v>
      </c>
      <c r="D90" s="2">
        <f>SUM(Y90:Y$400)</f>
        <v>26372.477979589999</v>
      </c>
      <c r="E90" s="11">
        <f t="shared" si="52"/>
        <v>310432.84529292997</v>
      </c>
      <c r="F90" s="99">
        <f t="shared" si="47"/>
        <v>3512.04</v>
      </c>
      <c r="G90" s="3">
        <f>IF(N90=1,VLOOKUP(A89,[1]Plan1!$BG$69:$BI$188,3),G89)</f>
        <v>3532.06</v>
      </c>
      <c r="H90" s="200">
        <f t="shared" si="48"/>
        <v>41123</v>
      </c>
      <c r="I90" s="200">
        <f t="shared" si="49"/>
        <v>41154</v>
      </c>
      <c r="J90" s="27">
        <f t="shared" si="53"/>
        <v>5.7003906561428064E-3</v>
      </c>
      <c r="K90" s="12">
        <f t="shared" si="69"/>
        <v>41214</v>
      </c>
      <c r="L90" s="12">
        <f t="shared" si="54"/>
        <v>41214</v>
      </c>
      <c r="M90" s="1">
        <f t="shared" si="70"/>
        <v>22</v>
      </c>
      <c r="N90" s="1">
        <f t="shared" si="55"/>
        <v>19</v>
      </c>
      <c r="O90" s="2">
        <f t="shared" si="56"/>
        <v>1.0049211499999999</v>
      </c>
      <c r="P90" s="11">
        <f t="shared" si="45"/>
        <v>1.0128566699999999</v>
      </c>
      <c r="Q90" s="11">
        <f t="shared" si="42"/>
        <v>1.0128566699999999</v>
      </c>
      <c r="R90" s="2">
        <f t="shared" si="44"/>
        <v>1.01784108</v>
      </c>
      <c r="S90" s="2">
        <f t="shared" si="40"/>
        <v>1.0128566699999999</v>
      </c>
      <c r="T90" s="2">
        <f t="shared" si="57"/>
        <v>341135.51816807</v>
      </c>
      <c r="U90" s="2">
        <f t="shared" si="58"/>
        <v>339.06224646585281</v>
      </c>
      <c r="V90" s="2">
        <f t="shared" si="59"/>
        <v>5538.4572274987722</v>
      </c>
      <c r="W90" s="2">
        <f t="shared" si="60"/>
        <v>342682.84274648462</v>
      </c>
      <c r="X90" s="29">
        <f t="shared" si="61"/>
        <v>0</v>
      </c>
      <c r="Y90" s="2">
        <f t="shared" si="41"/>
        <v>0</v>
      </c>
      <c r="Z90" s="82">
        <f t="shared" si="62"/>
        <v>0</v>
      </c>
      <c r="AA90" s="2">
        <f t="shared" si="63"/>
        <v>0</v>
      </c>
      <c r="AB90" s="27">
        <f t="shared" si="71"/>
        <v>6.7299999999999999E-2</v>
      </c>
      <c r="AC90" s="29">
        <f t="shared" si="50"/>
        <v>19</v>
      </c>
      <c r="AD90" s="29">
        <v>252</v>
      </c>
      <c r="AE90" s="11">
        <f t="shared" si="43"/>
        <v>1.004922831</v>
      </c>
      <c r="AF90" s="2">
        <f t="shared" si="64"/>
        <v>1679.3525040300001</v>
      </c>
      <c r="AG90" s="2">
        <f t="shared" si="65"/>
        <v>1686.9697214400001</v>
      </c>
      <c r="AH90" s="3">
        <f t="shared" si="66"/>
        <v>0</v>
      </c>
      <c r="AI90" s="4" t="str">
        <f t="shared" si="72"/>
        <v>A+J=</v>
      </c>
      <c r="AJ90" s="12">
        <f t="shared" si="73"/>
        <v>41214</v>
      </c>
      <c r="AK90" s="12"/>
      <c r="AL90" s="4" t="str">
        <f t="shared" si="74"/>
        <v>sexta-feira</v>
      </c>
      <c r="AM90" s="18">
        <f t="shared" si="82"/>
        <v>78</v>
      </c>
      <c r="AN90" s="19">
        <f t="shared" si="83"/>
        <v>43497</v>
      </c>
      <c r="AO90" s="20">
        <f t="shared" si="75"/>
        <v>118344.94622030978</v>
      </c>
      <c r="AP90" s="24">
        <f t="shared" si="76"/>
        <v>22</v>
      </c>
      <c r="AQ90" s="22">
        <f t="shared" si="77"/>
        <v>694.58585315000005</v>
      </c>
      <c r="AR90" s="22">
        <f t="shared" si="78"/>
        <v>3462.3868410700002</v>
      </c>
      <c r="AS90" s="35">
        <v>2.842511E-2</v>
      </c>
      <c r="AT90" s="22">
        <f t="shared" si="79"/>
        <v>4156.9726942200004</v>
      </c>
      <c r="AU90" s="18">
        <f t="shared" si="84"/>
        <v>78</v>
      </c>
      <c r="AV90" s="19">
        <f t="shared" si="80"/>
        <v>43525</v>
      </c>
      <c r="AW90" s="19">
        <f t="shared" si="81"/>
        <v>43558</v>
      </c>
      <c r="AX90" s="1"/>
      <c r="AY90" s="31">
        <v>81</v>
      </c>
      <c r="AZ90" s="32">
        <v>43587</v>
      </c>
      <c r="BA90" s="33">
        <v>3.1937220000000002E-2</v>
      </c>
      <c r="BB90" s="26"/>
    </row>
    <row r="91" spans="1:138" x14ac:dyDescent="0.2">
      <c r="A91" s="178">
        <f t="shared" si="67"/>
        <v>41210</v>
      </c>
      <c r="B91" s="2">
        <f t="shared" si="51"/>
        <v>344369.81246792461</v>
      </c>
      <c r="C91" s="2">
        <f t="shared" si="68"/>
        <v>336805.32327251998</v>
      </c>
      <c r="D91" s="2">
        <f>SUM(Y91:Y$400)</f>
        <v>26372.477979589999</v>
      </c>
      <c r="E91" s="11">
        <f t="shared" si="52"/>
        <v>310432.84529292997</v>
      </c>
      <c r="F91" s="99">
        <f t="shared" si="47"/>
        <v>3512.04</v>
      </c>
      <c r="G91" s="3">
        <f>IF(N91=1,VLOOKUP(A90,[1]Plan1!$BG$69:$BI$188,3),G90)</f>
        <v>3532.06</v>
      </c>
      <c r="H91" s="200">
        <f t="shared" si="48"/>
        <v>41123</v>
      </c>
      <c r="I91" s="200">
        <f t="shared" si="49"/>
        <v>41154</v>
      </c>
      <c r="J91" s="27">
        <f t="shared" si="53"/>
        <v>5.7003906561428064E-3</v>
      </c>
      <c r="K91" s="12">
        <f t="shared" si="69"/>
        <v>41214</v>
      </c>
      <c r="L91" s="12">
        <f t="shared" si="54"/>
        <v>41214</v>
      </c>
      <c r="M91" s="1">
        <f t="shared" si="70"/>
        <v>22</v>
      </c>
      <c r="N91" s="1">
        <f t="shared" si="55"/>
        <v>19</v>
      </c>
      <c r="O91" s="2">
        <f t="shared" si="56"/>
        <v>1.0049211499999999</v>
      </c>
      <c r="P91" s="11">
        <f t="shared" si="45"/>
        <v>1.0128566699999999</v>
      </c>
      <c r="Q91" s="11">
        <f t="shared" si="42"/>
        <v>1.0128566699999999</v>
      </c>
      <c r="R91" s="2">
        <f t="shared" si="44"/>
        <v>1.01784108</v>
      </c>
      <c r="S91" s="2">
        <f t="shared" si="40"/>
        <v>1.0128566699999999</v>
      </c>
      <c r="T91" s="2">
        <f t="shared" si="57"/>
        <v>341135.51816807</v>
      </c>
      <c r="U91" s="2">
        <f t="shared" si="58"/>
        <v>339.06224646585281</v>
      </c>
      <c r="V91" s="2">
        <f t="shared" si="59"/>
        <v>5538.4572274987722</v>
      </c>
      <c r="W91" s="2">
        <f t="shared" si="60"/>
        <v>342682.84274648462</v>
      </c>
      <c r="X91" s="29">
        <f t="shared" si="61"/>
        <v>0</v>
      </c>
      <c r="Y91" s="2">
        <f t="shared" si="41"/>
        <v>0</v>
      </c>
      <c r="Z91" s="82">
        <f t="shared" si="62"/>
        <v>0</v>
      </c>
      <c r="AA91" s="2">
        <f t="shared" si="63"/>
        <v>0</v>
      </c>
      <c r="AB91" s="27">
        <f t="shared" si="71"/>
        <v>6.7299999999999999E-2</v>
      </c>
      <c r="AC91" s="29">
        <f t="shared" si="50"/>
        <v>19</v>
      </c>
      <c r="AD91" s="29">
        <v>252</v>
      </c>
      <c r="AE91" s="11">
        <f t="shared" si="43"/>
        <v>1.004922831</v>
      </c>
      <c r="AF91" s="2">
        <f t="shared" si="64"/>
        <v>1679.3525040300001</v>
      </c>
      <c r="AG91" s="2">
        <f t="shared" si="65"/>
        <v>1686.9697214400001</v>
      </c>
      <c r="AH91" s="3">
        <f t="shared" si="66"/>
        <v>0</v>
      </c>
      <c r="AI91" s="4" t="str">
        <f t="shared" si="72"/>
        <v>A+J=</v>
      </c>
      <c r="AJ91" s="12">
        <f t="shared" si="73"/>
        <v>41214</v>
      </c>
      <c r="AK91" s="12"/>
      <c r="AL91" s="4" t="str">
        <f t="shared" si="74"/>
        <v>sexta-feira</v>
      </c>
      <c r="AM91" s="18">
        <f t="shared" si="82"/>
        <v>79</v>
      </c>
      <c r="AN91" s="19">
        <f t="shared" si="83"/>
        <v>43525</v>
      </c>
      <c r="AO91" s="20">
        <f t="shared" si="75"/>
        <v>114801.30799215978</v>
      </c>
      <c r="AP91" s="24">
        <f t="shared" si="76"/>
        <v>20</v>
      </c>
      <c r="AQ91" s="22">
        <f t="shared" si="77"/>
        <v>613.33416323999995</v>
      </c>
      <c r="AR91" s="22">
        <f t="shared" si="78"/>
        <v>3543.63822815</v>
      </c>
      <c r="AS91" s="35">
        <v>2.9943299999999999E-2</v>
      </c>
      <c r="AT91" s="22">
        <f t="shared" si="79"/>
        <v>4156.9723913899998</v>
      </c>
      <c r="AU91" s="18">
        <f t="shared" si="84"/>
        <v>79</v>
      </c>
      <c r="AV91" s="19">
        <f t="shared" si="80"/>
        <v>43556</v>
      </c>
      <c r="AW91" s="19">
        <f t="shared" si="81"/>
        <v>43591</v>
      </c>
      <c r="AX91" s="1"/>
      <c r="AY91" s="31">
        <v>82</v>
      </c>
      <c r="AZ91" s="32">
        <v>43619</v>
      </c>
      <c r="BA91" s="33">
        <v>3.2910509999999997E-2</v>
      </c>
      <c r="BB91" s="26"/>
    </row>
    <row r="92" spans="1:138" x14ac:dyDescent="0.2">
      <c r="A92" s="178">
        <f t="shared" si="67"/>
        <v>41211</v>
      </c>
      <c r="B92" s="2">
        <f t="shared" si="51"/>
        <v>344369.81246792461</v>
      </c>
      <c r="C92" s="2">
        <f t="shared" si="68"/>
        <v>336805.32327251998</v>
      </c>
      <c r="D92" s="2">
        <f>SUM(Y92:Y$400)</f>
        <v>26372.477979589999</v>
      </c>
      <c r="E92" s="11">
        <f t="shared" si="52"/>
        <v>310432.84529292997</v>
      </c>
      <c r="F92" s="99">
        <f t="shared" si="47"/>
        <v>3512.04</v>
      </c>
      <c r="G92" s="3">
        <f>IF(N92=1,VLOOKUP(A91,[1]Plan1!$BG$69:$BI$188,3),G91)</f>
        <v>3532.06</v>
      </c>
      <c r="H92" s="200">
        <f t="shared" si="48"/>
        <v>41123</v>
      </c>
      <c r="I92" s="200">
        <f t="shared" si="49"/>
        <v>41154</v>
      </c>
      <c r="J92" s="27">
        <f t="shared" si="53"/>
        <v>5.7003906561428064E-3</v>
      </c>
      <c r="K92" s="12">
        <f t="shared" si="69"/>
        <v>41214</v>
      </c>
      <c r="L92" s="12">
        <f t="shared" si="54"/>
        <v>41214</v>
      </c>
      <c r="M92" s="1">
        <f t="shared" si="70"/>
        <v>22</v>
      </c>
      <c r="N92" s="1">
        <f t="shared" si="55"/>
        <v>19</v>
      </c>
      <c r="O92" s="2">
        <f t="shared" si="56"/>
        <v>1.0049211499999999</v>
      </c>
      <c r="P92" s="11">
        <f t="shared" si="45"/>
        <v>1.0128566699999999</v>
      </c>
      <c r="Q92" s="11">
        <f t="shared" si="42"/>
        <v>1.0128566699999999</v>
      </c>
      <c r="R92" s="2">
        <f t="shared" si="44"/>
        <v>1.01784108</v>
      </c>
      <c r="S92" s="2">
        <f t="shared" si="40"/>
        <v>1.0128566699999999</v>
      </c>
      <c r="T92" s="2">
        <f t="shared" si="57"/>
        <v>341135.51816807</v>
      </c>
      <c r="U92" s="2">
        <f t="shared" si="58"/>
        <v>339.06224646585281</v>
      </c>
      <c r="V92" s="2">
        <f t="shared" si="59"/>
        <v>5538.4572274987722</v>
      </c>
      <c r="W92" s="2">
        <f t="shared" si="60"/>
        <v>342682.84274648462</v>
      </c>
      <c r="X92" s="29">
        <f t="shared" si="61"/>
        <v>0</v>
      </c>
      <c r="Y92" s="2">
        <f t="shared" si="41"/>
        <v>0</v>
      </c>
      <c r="Z92" s="82">
        <f t="shared" si="62"/>
        <v>0</v>
      </c>
      <c r="AA92" s="2">
        <f t="shared" si="63"/>
        <v>0</v>
      </c>
      <c r="AB92" s="27">
        <f t="shared" si="71"/>
        <v>6.7299999999999999E-2</v>
      </c>
      <c r="AC92" s="29">
        <f t="shared" si="50"/>
        <v>19</v>
      </c>
      <c r="AD92" s="29">
        <v>252</v>
      </c>
      <c r="AE92" s="11">
        <f t="shared" si="43"/>
        <v>1.004922831</v>
      </c>
      <c r="AF92" s="2">
        <f t="shared" si="64"/>
        <v>1679.3525040300001</v>
      </c>
      <c r="AG92" s="2">
        <f t="shared" si="65"/>
        <v>1686.9697214400001</v>
      </c>
      <c r="AH92" s="3">
        <f t="shared" si="66"/>
        <v>0</v>
      </c>
      <c r="AI92" s="4" t="str">
        <f t="shared" si="72"/>
        <v>A+J=</v>
      </c>
      <c r="AJ92" s="12">
        <f t="shared" si="73"/>
        <v>41214</v>
      </c>
      <c r="AK92" s="12"/>
      <c r="AL92" s="4" t="str">
        <f t="shared" si="74"/>
        <v>segunda-feira</v>
      </c>
      <c r="AM92" s="18">
        <f t="shared" si="82"/>
        <v>80</v>
      </c>
      <c r="AN92" s="19">
        <f t="shared" si="83"/>
        <v>43556</v>
      </c>
      <c r="AO92" s="20">
        <f t="shared" si="75"/>
        <v>111209.48273259978</v>
      </c>
      <c r="AP92" s="24">
        <f t="shared" si="76"/>
        <v>19</v>
      </c>
      <c r="AQ92" s="22">
        <f t="shared" si="77"/>
        <v>565.14743782000005</v>
      </c>
      <c r="AR92" s="22">
        <f t="shared" si="78"/>
        <v>3591.8252595600002</v>
      </c>
      <c r="AS92" s="35">
        <v>3.128732E-2</v>
      </c>
      <c r="AT92" s="22">
        <f t="shared" si="79"/>
        <v>4156.9726973800007</v>
      </c>
      <c r="AU92" s="18">
        <f t="shared" si="84"/>
        <v>80</v>
      </c>
      <c r="AV92" s="19">
        <f t="shared" si="80"/>
        <v>43587</v>
      </c>
      <c r="AW92" s="19">
        <f t="shared" si="81"/>
        <v>43621</v>
      </c>
      <c r="AX92" s="1"/>
      <c r="AY92" s="31">
        <v>83</v>
      </c>
      <c r="AZ92" s="32">
        <v>43647</v>
      </c>
      <c r="BA92" s="33">
        <v>3.5004029999999998E-2</v>
      </c>
      <c r="BB92" s="26"/>
    </row>
    <row r="93" spans="1:138" x14ac:dyDescent="0.2">
      <c r="A93" s="178">
        <f t="shared" si="67"/>
        <v>41212</v>
      </c>
      <c r="B93" s="2">
        <f t="shared" si="51"/>
        <v>344540.90302550356</v>
      </c>
      <c r="C93" s="2">
        <f t="shared" si="68"/>
        <v>336805.32327251998</v>
      </c>
      <c r="D93" s="2">
        <f>SUM(Y93:Y$400)</f>
        <v>26372.477979589999</v>
      </c>
      <c r="E93" s="11">
        <f t="shared" si="52"/>
        <v>310432.84529292997</v>
      </c>
      <c r="F93" s="99">
        <f t="shared" si="47"/>
        <v>3512.04</v>
      </c>
      <c r="G93" s="3">
        <f>IF(N93=1,VLOOKUP(A92,[1]Plan1!$BG$69:$BI$188,3),G92)</f>
        <v>3532.06</v>
      </c>
      <c r="H93" s="200">
        <f t="shared" si="48"/>
        <v>41123</v>
      </c>
      <c r="I93" s="200">
        <f t="shared" si="49"/>
        <v>41154</v>
      </c>
      <c r="J93" s="27">
        <f t="shared" si="53"/>
        <v>5.7003906561428064E-3</v>
      </c>
      <c r="K93" s="12">
        <f t="shared" si="69"/>
        <v>41214</v>
      </c>
      <c r="L93" s="12">
        <f t="shared" si="54"/>
        <v>41214</v>
      </c>
      <c r="M93" s="1">
        <f t="shared" si="70"/>
        <v>22</v>
      </c>
      <c r="N93" s="1">
        <f t="shared" si="55"/>
        <v>20</v>
      </c>
      <c r="O93" s="2">
        <f t="shared" si="56"/>
        <v>1.00518083</v>
      </c>
      <c r="P93" s="11">
        <f t="shared" si="45"/>
        <v>1.0128566699999999</v>
      </c>
      <c r="Q93" s="11">
        <f t="shared" si="42"/>
        <v>1.0128566699999999</v>
      </c>
      <c r="R93" s="2">
        <f t="shared" si="44"/>
        <v>1.0181041</v>
      </c>
      <c r="S93" s="2">
        <f t="shared" si="40"/>
        <v>1.0128566699999999</v>
      </c>
      <c r="T93" s="2">
        <f t="shared" si="57"/>
        <v>341135.51816807</v>
      </c>
      <c r="U93" s="2">
        <f t="shared" si="58"/>
        <v>339.06224646585281</v>
      </c>
      <c r="V93" s="2">
        <f t="shared" si="59"/>
        <v>5620.1072744677194</v>
      </c>
      <c r="W93" s="2">
        <f t="shared" si="60"/>
        <v>342764.49279345357</v>
      </c>
      <c r="X93" s="29">
        <f t="shared" si="61"/>
        <v>0</v>
      </c>
      <c r="Y93" s="2">
        <f t="shared" si="41"/>
        <v>0</v>
      </c>
      <c r="Z93" s="82">
        <f t="shared" si="62"/>
        <v>0</v>
      </c>
      <c r="AA93" s="2">
        <f t="shared" si="63"/>
        <v>0</v>
      </c>
      <c r="AB93" s="27">
        <f t="shared" si="71"/>
        <v>6.7299999999999999E-2</v>
      </c>
      <c r="AC93" s="29">
        <f t="shared" si="50"/>
        <v>20</v>
      </c>
      <c r="AD93" s="29">
        <v>252</v>
      </c>
      <c r="AE93" s="11">
        <f t="shared" si="43"/>
        <v>1.0051825969999999</v>
      </c>
      <c r="AF93" s="2">
        <f t="shared" si="64"/>
        <v>1767.9679130500001</v>
      </c>
      <c r="AG93" s="2">
        <f t="shared" si="65"/>
        <v>1776.4102320500001</v>
      </c>
      <c r="AH93" s="3">
        <f t="shared" si="66"/>
        <v>0</v>
      </c>
      <c r="AI93" s="4" t="str">
        <f t="shared" si="72"/>
        <v>A+J=</v>
      </c>
      <c r="AJ93" s="12">
        <f t="shared" si="73"/>
        <v>41214</v>
      </c>
      <c r="AK93" s="12"/>
      <c r="AL93" s="4" t="str">
        <f t="shared" si="74"/>
        <v>quinta-feira</v>
      </c>
      <c r="AM93" s="18">
        <f t="shared" si="82"/>
        <v>81</v>
      </c>
      <c r="AN93" s="19">
        <f t="shared" si="83"/>
        <v>43587</v>
      </c>
      <c r="AO93" s="20">
        <f t="shared" si="75"/>
        <v>107657.76101648978</v>
      </c>
      <c r="AP93" s="24">
        <f t="shared" si="76"/>
        <v>21</v>
      </c>
      <c r="AQ93" s="22">
        <f t="shared" si="77"/>
        <v>605.24993630999995</v>
      </c>
      <c r="AR93" s="22">
        <f t="shared" si="78"/>
        <v>3551.7217161100002</v>
      </c>
      <c r="AS93" s="35">
        <v>3.1937220000000002E-2</v>
      </c>
      <c r="AT93" s="22">
        <f t="shared" si="79"/>
        <v>4156.9716524200003</v>
      </c>
      <c r="AU93" s="18">
        <f t="shared" si="84"/>
        <v>81</v>
      </c>
      <c r="AV93" s="19">
        <f t="shared" si="80"/>
        <v>43619</v>
      </c>
      <c r="AW93" s="19">
        <f t="shared" si="81"/>
        <v>43649</v>
      </c>
      <c r="AX93" s="1"/>
      <c r="AY93" s="31">
        <v>84</v>
      </c>
      <c r="AZ93" s="32">
        <v>43678</v>
      </c>
      <c r="BA93" s="33">
        <v>3.5412850000000003E-2</v>
      </c>
      <c r="BB93" s="26"/>
    </row>
    <row r="94" spans="1:138" x14ac:dyDescent="0.2">
      <c r="A94" s="178">
        <f t="shared" si="67"/>
        <v>41213</v>
      </c>
      <c r="B94" s="2">
        <f t="shared" si="51"/>
        <v>344712.07804378326</v>
      </c>
      <c r="C94" s="2">
        <f t="shared" si="68"/>
        <v>336805.32327251998</v>
      </c>
      <c r="D94" s="2">
        <f>SUM(Y94:Y$400)</f>
        <v>26372.477979589999</v>
      </c>
      <c r="E94" s="11">
        <f t="shared" si="52"/>
        <v>310432.84529292997</v>
      </c>
      <c r="F94" s="99">
        <f t="shared" si="47"/>
        <v>3512.04</v>
      </c>
      <c r="G94" s="3">
        <f>IF(N94=1,VLOOKUP(A93,[1]Plan1!$BG$69:$BI$188,3),G93)</f>
        <v>3532.06</v>
      </c>
      <c r="H94" s="200">
        <f t="shared" si="48"/>
        <v>41123</v>
      </c>
      <c r="I94" s="200">
        <f t="shared" si="49"/>
        <v>41154</v>
      </c>
      <c r="J94" s="27">
        <f t="shared" si="53"/>
        <v>5.7003906561428064E-3</v>
      </c>
      <c r="K94" s="12">
        <f t="shared" si="69"/>
        <v>41214</v>
      </c>
      <c r="L94" s="12">
        <f t="shared" si="54"/>
        <v>41214</v>
      </c>
      <c r="M94" s="1">
        <f t="shared" si="70"/>
        <v>22</v>
      </c>
      <c r="N94" s="1">
        <f t="shared" si="55"/>
        <v>21</v>
      </c>
      <c r="O94" s="2">
        <f t="shared" si="56"/>
        <v>1.00544057</v>
      </c>
      <c r="P94" s="11">
        <f t="shared" si="45"/>
        <v>1.0128566699999999</v>
      </c>
      <c r="Q94" s="11">
        <f t="shared" si="42"/>
        <v>1.0128566699999999</v>
      </c>
      <c r="R94" s="2">
        <f t="shared" si="44"/>
        <v>1.01836718</v>
      </c>
      <c r="S94" s="2">
        <f t="shared" ref="S94:S157" si="85">IF(AND(X94&gt;0,MONTH(A94)=10),R94,S93)</f>
        <v>1.0128566699999999</v>
      </c>
      <c r="T94" s="2">
        <f t="shared" si="57"/>
        <v>341135.51816807</v>
      </c>
      <c r="U94" s="2">
        <f t="shared" si="58"/>
        <v>339.06224646585281</v>
      </c>
      <c r="V94" s="2">
        <f t="shared" si="59"/>
        <v>5701.7759474074091</v>
      </c>
      <c r="W94" s="2">
        <f t="shared" si="60"/>
        <v>342846.16146639327</v>
      </c>
      <c r="X94" s="29">
        <f t="shared" si="61"/>
        <v>0</v>
      </c>
      <c r="Y94" s="2">
        <f t="shared" ref="Y94:Y157" si="86">IF(X94&gt;0,VLOOKUP(A94,AN$12:AR$131,5),0)</f>
        <v>0</v>
      </c>
      <c r="Z94" s="82">
        <f t="shared" si="62"/>
        <v>0</v>
      </c>
      <c r="AA94" s="2">
        <f t="shared" si="63"/>
        <v>0</v>
      </c>
      <c r="AB94" s="27">
        <f t="shared" si="71"/>
        <v>6.7299999999999999E-2</v>
      </c>
      <c r="AC94" s="29">
        <f t="shared" si="50"/>
        <v>21</v>
      </c>
      <c r="AD94" s="29">
        <v>252</v>
      </c>
      <c r="AE94" s="11">
        <f t="shared" si="43"/>
        <v>1.0054424310000001</v>
      </c>
      <c r="AF94" s="2">
        <f t="shared" si="64"/>
        <v>1856.60651927</v>
      </c>
      <c r="AG94" s="2">
        <f t="shared" si="65"/>
        <v>1865.9165773899999</v>
      </c>
      <c r="AH94" s="3">
        <f t="shared" si="66"/>
        <v>0</v>
      </c>
      <c r="AI94" s="4" t="str">
        <f t="shared" si="72"/>
        <v>A+J=</v>
      </c>
      <c r="AJ94" s="12">
        <f t="shared" si="73"/>
        <v>41214</v>
      </c>
      <c r="AK94" s="12"/>
      <c r="AL94" s="4" t="str">
        <f t="shared" si="74"/>
        <v>segunda-feira</v>
      </c>
      <c r="AM94" s="18">
        <f t="shared" si="82"/>
        <v>82</v>
      </c>
      <c r="AN94" s="19">
        <f t="shared" si="83"/>
        <v>43619</v>
      </c>
      <c r="AO94" s="20">
        <f t="shared" si="75"/>
        <v>104114.68919597978</v>
      </c>
      <c r="AP94" s="24">
        <f t="shared" si="76"/>
        <v>22</v>
      </c>
      <c r="AQ94" s="22">
        <f t="shared" si="77"/>
        <v>613.90029569000001</v>
      </c>
      <c r="AR94" s="22">
        <f t="shared" si="78"/>
        <v>3543.0718205100002</v>
      </c>
      <c r="AS94" s="35">
        <v>3.2910509999999997E-2</v>
      </c>
      <c r="AT94" s="22">
        <f t="shared" si="79"/>
        <v>4156.9721162000005</v>
      </c>
      <c r="AU94" s="18">
        <f t="shared" si="84"/>
        <v>82</v>
      </c>
      <c r="AV94" s="19">
        <f t="shared" si="80"/>
        <v>43647</v>
      </c>
      <c r="AW94" s="19">
        <f t="shared" si="81"/>
        <v>43682</v>
      </c>
      <c r="AX94" s="1"/>
      <c r="AY94" s="31">
        <v>85</v>
      </c>
      <c r="AZ94" s="32">
        <v>43710</v>
      </c>
      <c r="BA94" s="33">
        <v>3.7191830000000002E-2</v>
      </c>
      <c r="BB94" s="26"/>
    </row>
    <row r="95" spans="1:138" x14ac:dyDescent="0.2">
      <c r="A95" s="178">
        <f t="shared" si="67"/>
        <v>41214</v>
      </c>
      <c r="B95" s="2">
        <f t="shared" si="51"/>
        <v>344883.34345506056</v>
      </c>
      <c r="C95" s="2">
        <f t="shared" si="68"/>
        <v>336805.32327251998</v>
      </c>
      <c r="D95" s="2">
        <f>SUM(Y95:Y$400)</f>
        <v>26372.477979589999</v>
      </c>
      <c r="E95" s="11">
        <f t="shared" si="52"/>
        <v>310432.84529292997</v>
      </c>
      <c r="F95" s="99">
        <f t="shared" si="47"/>
        <v>3512.04</v>
      </c>
      <c r="G95" s="3">
        <f>IF(N95=1,VLOOKUP(A94,[1]Plan1!$BG$69:$BI$188,3),G94)</f>
        <v>3532.06</v>
      </c>
      <c r="H95" s="200">
        <f t="shared" si="48"/>
        <v>41123</v>
      </c>
      <c r="I95" s="200">
        <f t="shared" si="49"/>
        <v>41154</v>
      </c>
      <c r="J95" s="27">
        <f t="shared" si="53"/>
        <v>5.7003906561428064E-3</v>
      </c>
      <c r="K95" s="12">
        <f t="shared" si="69"/>
        <v>41246</v>
      </c>
      <c r="L95" s="12">
        <f t="shared" si="54"/>
        <v>41214</v>
      </c>
      <c r="M95" s="1">
        <f t="shared" si="70"/>
        <v>22</v>
      </c>
      <c r="N95" s="1">
        <f t="shared" si="55"/>
        <v>22</v>
      </c>
      <c r="O95" s="2">
        <f t="shared" si="56"/>
        <v>1.0057003900000001</v>
      </c>
      <c r="P95" s="11">
        <f t="shared" si="45"/>
        <v>1.0128566699999999</v>
      </c>
      <c r="Q95" s="11">
        <f t="shared" ref="Q95:Q158" si="87">IF(L95&gt;L94,Q94*P95,Q94)</f>
        <v>1.0128566699999999</v>
      </c>
      <c r="R95" s="2">
        <f t="shared" si="44"/>
        <v>1.0186303400000001</v>
      </c>
      <c r="S95" s="2">
        <f t="shared" si="85"/>
        <v>1.0128566699999999</v>
      </c>
      <c r="T95" s="2">
        <f t="shared" si="57"/>
        <v>341135.51816807</v>
      </c>
      <c r="U95" s="2">
        <f t="shared" si="58"/>
        <v>339.06224646585281</v>
      </c>
      <c r="V95" s="2">
        <f t="shared" si="59"/>
        <v>5783.4694549747092</v>
      </c>
      <c r="W95" s="2">
        <f t="shared" si="60"/>
        <v>342927.85497396055</v>
      </c>
      <c r="X95" s="29">
        <f t="shared" si="61"/>
        <v>3</v>
      </c>
      <c r="Y95" s="2">
        <f t="shared" si="86"/>
        <v>2236.39408263</v>
      </c>
      <c r="Z95" s="82">
        <f t="shared" si="62"/>
        <v>6.64002E-3</v>
      </c>
      <c r="AA95" s="2">
        <f t="shared" si="63"/>
        <v>2265.14666334</v>
      </c>
      <c r="AB95" s="27">
        <f t="shared" si="71"/>
        <v>6.7299999999999999E-2</v>
      </c>
      <c r="AC95" s="29">
        <f t="shared" si="50"/>
        <v>22</v>
      </c>
      <c r="AD95" s="29">
        <v>252</v>
      </c>
      <c r="AE95" s="11">
        <f t="shared" ref="AE95:AE158" si="88">ROUND((1+AB95)^TRUNC((AC95/AD95),9),9)</f>
        <v>1.005702332</v>
      </c>
      <c r="AF95" s="2">
        <f t="shared" si="64"/>
        <v>1945.26798158</v>
      </c>
      <c r="AG95" s="2">
        <f t="shared" si="65"/>
        <v>1955.4884810999999</v>
      </c>
      <c r="AH95" s="3">
        <f t="shared" si="66"/>
        <v>4210.4146449199998</v>
      </c>
      <c r="AI95" s="4" t="str">
        <f t="shared" si="72"/>
        <v>A+J=</v>
      </c>
      <c r="AJ95" s="12">
        <f t="shared" si="73"/>
        <v>41214</v>
      </c>
      <c r="AK95" s="12"/>
      <c r="AL95" s="4" t="str">
        <f t="shared" si="74"/>
        <v>segunda-feira</v>
      </c>
      <c r="AM95" s="18">
        <f t="shared" si="82"/>
        <v>83</v>
      </c>
      <c r="AN95" s="19">
        <f t="shared" si="83"/>
        <v>43647</v>
      </c>
      <c r="AO95" s="20">
        <f t="shared" si="75"/>
        <v>100470.25549192978</v>
      </c>
      <c r="AP95" s="24">
        <f t="shared" si="76"/>
        <v>19</v>
      </c>
      <c r="AQ95" s="22">
        <f t="shared" si="77"/>
        <v>512.53901952000001</v>
      </c>
      <c r="AR95" s="22">
        <f t="shared" si="78"/>
        <v>3644.43370405</v>
      </c>
      <c r="AS95" s="35">
        <v>3.5004029999999998E-2</v>
      </c>
      <c r="AT95" s="22">
        <f t="shared" si="79"/>
        <v>4156.9727235700002</v>
      </c>
      <c r="AU95" s="18">
        <f t="shared" si="84"/>
        <v>83</v>
      </c>
      <c r="AV95" s="19">
        <f t="shared" si="80"/>
        <v>43678</v>
      </c>
      <c r="AW95" s="19">
        <f t="shared" si="81"/>
        <v>43712</v>
      </c>
      <c r="AX95" s="1"/>
      <c r="AY95" s="31">
        <v>86</v>
      </c>
      <c r="AZ95" s="32">
        <v>43739</v>
      </c>
      <c r="BA95" s="33">
        <v>3.9108660000000003E-2</v>
      </c>
      <c r="BB95" s="26"/>
    </row>
    <row r="96" spans="1:138" x14ac:dyDescent="0.2">
      <c r="A96" s="178">
        <f t="shared" si="67"/>
        <v>41215</v>
      </c>
      <c r="B96" s="2">
        <f t="shared" si="51"/>
        <v>340843.81592938065</v>
      </c>
      <c r="C96" s="2">
        <f t="shared" si="68"/>
        <v>334568.92918988998</v>
      </c>
      <c r="D96" s="2">
        <f>SUM(Y96:Y$400)</f>
        <v>24136.083896959997</v>
      </c>
      <c r="E96" s="11">
        <f t="shared" si="52"/>
        <v>310432.84529292997</v>
      </c>
      <c r="F96" s="99">
        <f t="shared" si="47"/>
        <v>3532.06</v>
      </c>
      <c r="G96" s="3">
        <f>IF(N96=1,VLOOKUP(A95,[1]Plan1!$BG$69:$BI$188,3),G95)</f>
        <v>3552.9</v>
      </c>
      <c r="H96" s="200">
        <f t="shared" si="48"/>
        <v>41154</v>
      </c>
      <c r="I96" s="200">
        <f t="shared" si="49"/>
        <v>41184</v>
      </c>
      <c r="J96" s="27">
        <f t="shared" si="53"/>
        <v>5.9002395202800706E-3</v>
      </c>
      <c r="K96" s="12">
        <f t="shared" si="69"/>
        <v>41246</v>
      </c>
      <c r="L96" s="12">
        <f t="shared" si="54"/>
        <v>41246</v>
      </c>
      <c r="M96" s="1">
        <f t="shared" si="70"/>
        <v>20</v>
      </c>
      <c r="N96" s="1">
        <f t="shared" si="55"/>
        <v>1</v>
      </c>
      <c r="O96" s="2">
        <f t="shared" si="56"/>
        <v>1.00029418</v>
      </c>
      <c r="P96" s="11">
        <f t="shared" si="45"/>
        <v>1.0057003900000001</v>
      </c>
      <c r="Q96" s="11">
        <f t="shared" si="87"/>
        <v>1.0186303480331014</v>
      </c>
      <c r="R96" s="2">
        <f t="shared" si="44"/>
        <v>1.0189299999999999</v>
      </c>
      <c r="S96" s="2">
        <f t="shared" si="85"/>
        <v>1.0128566699999999</v>
      </c>
      <c r="T96" s="2">
        <f t="shared" si="57"/>
        <v>338870.37150473002</v>
      </c>
      <c r="U96" s="2">
        <f t="shared" si="58"/>
        <v>310.30966575552634</v>
      </c>
      <c r="V96" s="2">
        <f t="shared" si="59"/>
        <v>5876.4937613951306</v>
      </c>
      <c r="W96" s="2">
        <f t="shared" si="60"/>
        <v>340755.73261704063</v>
      </c>
      <c r="X96" s="29">
        <f t="shared" si="61"/>
        <v>0</v>
      </c>
      <c r="Y96" s="2">
        <f t="shared" si="86"/>
        <v>0</v>
      </c>
      <c r="Z96" s="82">
        <f t="shared" si="62"/>
        <v>0</v>
      </c>
      <c r="AA96" s="2">
        <f t="shared" si="63"/>
        <v>0</v>
      </c>
      <c r="AB96" s="27">
        <f t="shared" si="71"/>
        <v>6.7299999999999999E-2</v>
      </c>
      <c r="AC96" s="29">
        <f t="shared" si="50"/>
        <v>1</v>
      </c>
      <c r="AD96" s="29">
        <v>252</v>
      </c>
      <c r="AE96" s="11">
        <f t="shared" si="88"/>
        <v>1.0002584940000001</v>
      </c>
      <c r="AF96" s="2">
        <f t="shared" si="64"/>
        <v>87.595957810000002</v>
      </c>
      <c r="AG96" s="2">
        <f t="shared" si="65"/>
        <v>88.083312340000006</v>
      </c>
      <c r="AH96" s="3">
        <f t="shared" si="66"/>
        <v>0</v>
      </c>
      <c r="AI96" s="4" t="str">
        <f t="shared" si="72"/>
        <v>A+J=</v>
      </c>
      <c r="AJ96" s="12">
        <f t="shared" si="73"/>
        <v>41246</v>
      </c>
      <c r="AK96" s="12"/>
      <c r="AL96" s="4" t="str">
        <f t="shared" si="74"/>
        <v>quinta-feira</v>
      </c>
      <c r="AM96" s="18">
        <f t="shared" si="82"/>
        <v>84</v>
      </c>
      <c r="AN96" s="19">
        <f t="shared" si="83"/>
        <v>43678</v>
      </c>
      <c r="AO96" s="20">
        <f t="shared" si="75"/>
        <v>96912.317404739777</v>
      </c>
      <c r="AP96" s="24">
        <f t="shared" si="76"/>
        <v>23</v>
      </c>
      <c r="AQ96" s="22">
        <f t="shared" si="77"/>
        <v>599.03380431000005</v>
      </c>
      <c r="AR96" s="22">
        <f t="shared" si="78"/>
        <v>3557.9380871899998</v>
      </c>
      <c r="AS96" s="35">
        <v>3.5412850000000003E-2</v>
      </c>
      <c r="AT96" s="22">
        <f t="shared" si="79"/>
        <v>4156.9718914999994</v>
      </c>
      <c r="AU96" s="18">
        <f t="shared" si="84"/>
        <v>84</v>
      </c>
      <c r="AV96" s="19">
        <f t="shared" si="80"/>
        <v>43710</v>
      </c>
      <c r="AW96" s="19">
        <f t="shared" si="81"/>
        <v>43741</v>
      </c>
      <c r="AX96" s="1"/>
      <c r="AY96" s="31">
        <v>87</v>
      </c>
      <c r="AZ96" s="32">
        <v>43770</v>
      </c>
      <c r="BA96" s="33">
        <v>4.040204E-2</v>
      </c>
      <c r="BB96" s="26"/>
    </row>
    <row r="97" spans="1:54" x14ac:dyDescent="0.2">
      <c r="A97" s="178">
        <f t="shared" si="67"/>
        <v>41216</v>
      </c>
      <c r="B97" s="2">
        <f t="shared" si="51"/>
        <v>340843.81592938065</v>
      </c>
      <c r="C97" s="2">
        <f t="shared" si="68"/>
        <v>334568.92918988998</v>
      </c>
      <c r="D97" s="2">
        <f>SUM(Y97:Y$400)</f>
        <v>24136.083896959997</v>
      </c>
      <c r="E97" s="11">
        <f t="shared" si="52"/>
        <v>310432.84529292997</v>
      </c>
      <c r="F97" s="99">
        <f t="shared" si="47"/>
        <v>3532.06</v>
      </c>
      <c r="G97" s="3">
        <f>IF(N97=1,VLOOKUP(A96,[1]Plan1!$BG$69:$BI$188,3),G96)</f>
        <v>3552.9</v>
      </c>
      <c r="H97" s="200">
        <f t="shared" si="48"/>
        <v>41154</v>
      </c>
      <c r="I97" s="200">
        <f t="shared" si="49"/>
        <v>41184</v>
      </c>
      <c r="J97" s="27">
        <f t="shared" si="53"/>
        <v>5.9002395202800706E-3</v>
      </c>
      <c r="K97" s="12">
        <f t="shared" si="69"/>
        <v>41246</v>
      </c>
      <c r="L97" s="12">
        <f t="shared" si="54"/>
        <v>41246</v>
      </c>
      <c r="M97" s="1">
        <f t="shared" si="70"/>
        <v>20</v>
      </c>
      <c r="N97" s="1">
        <f t="shared" si="55"/>
        <v>1</v>
      </c>
      <c r="O97" s="2">
        <f t="shared" si="56"/>
        <v>1.00029418</v>
      </c>
      <c r="P97" s="11">
        <f t="shared" si="45"/>
        <v>1.0057003900000001</v>
      </c>
      <c r="Q97" s="11">
        <f t="shared" si="87"/>
        <v>1.0186303480331014</v>
      </c>
      <c r="R97" s="2">
        <f t="shared" si="44"/>
        <v>1.0189299999999999</v>
      </c>
      <c r="S97" s="2">
        <f t="shared" si="85"/>
        <v>1.0128566699999999</v>
      </c>
      <c r="T97" s="2">
        <f t="shared" si="57"/>
        <v>338870.37150473002</v>
      </c>
      <c r="U97" s="2">
        <f t="shared" si="58"/>
        <v>310.30966575552634</v>
      </c>
      <c r="V97" s="2">
        <f t="shared" si="59"/>
        <v>5876.4937613951306</v>
      </c>
      <c r="W97" s="2">
        <f t="shared" si="60"/>
        <v>340755.73261704063</v>
      </c>
      <c r="X97" s="29">
        <f t="shared" si="61"/>
        <v>0</v>
      </c>
      <c r="Y97" s="2">
        <f t="shared" si="86"/>
        <v>0</v>
      </c>
      <c r="Z97" s="82">
        <f t="shared" si="62"/>
        <v>0</v>
      </c>
      <c r="AA97" s="2">
        <f t="shared" si="63"/>
        <v>0</v>
      </c>
      <c r="AB97" s="27">
        <f t="shared" si="71"/>
        <v>6.7299999999999999E-2</v>
      </c>
      <c r="AC97" s="29">
        <f t="shared" si="50"/>
        <v>1</v>
      </c>
      <c r="AD97" s="29">
        <v>252</v>
      </c>
      <c r="AE97" s="11">
        <f t="shared" si="88"/>
        <v>1.0002584940000001</v>
      </c>
      <c r="AF97" s="2">
        <f t="shared" si="64"/>
        <v>87.595957810000002</v>
      </c>
      <c r="AG97" s="2">
        <f t="shared" si="65"/>
        <v>88.083312340000006</v>
      </c>
      <c r="AH97" s="3">
        <f t="shared" si="66"/>
        <v>0</v>
      </c>
      <c r="AI97" s="4" t="str">
        <f t="shared" si="72"/>
        <v>A+J=</v>
      </c>
      <c r="AJ97" s="12">
        <f t="shared" si="73"/>
        <v>41246</v>
      </c>
      <c r="AK97" s="12"/>
      <c r="AL97" s="4" t="str">
        <f t="shared" si="74"/>
        <v>segunda-feira</v>
      </c>
      <c r="AM97" s="18">
        <f t="shared" si="82"/>
        <v>85</v>
      </c>
      <c r="AN97" s="19">
        <f t="shared" si="83"/>
        <v>43710</v>
      </c>
      <c r="AO97" s="20">
        <f t="shared" si="75"/>
        <v>93307.970970919778</v>
      </c>
      <c r="AP97" s="24">
        <f t="shared" si="76"/>
        <v>22</v>
      </c>
      <c r="AQ97" s="22">
        <f t="shared" si="77"/>
        <v>552.62620873000003</v>
      </c>
      <c r="AR97" s="22">
        <f t="shared" si="78"/>
        <v>3604.3464338200001</v>
      </c>
      <c r="AS97" s="35">
        <v>3.7191830000000002E-2</v>
      </c>
      <c r="AT97" s="22">
        <f t="shared" si="79"/>
        <v>4156.9726425500003</v>
      </c>
      <c r="AU97" s="18">
        <f t="shared" si="84"/>
        <v>85</v>
      </c>
      <c r="AV97" s="19">
        <f t="shared" si="80"/>
        <v>43739</v>
      </c>
      <c r="AW97" s="19">
        <f t="shared" si="81"/>
        <v>43774</v>
      </c>
      <c r="AX97" s="1"/>
      <c r="AY97" s="31">
        <v>88</v>
      </c>
      <c r="AZ97" s="32">
        <v>43801</v>
      </c>
      <c r="BA97" s="33">
        <v>4.3133829999999998E-2</v>
      </c>
      <c r="BB97" s="26"/>
    </row>
    <row r="98" spans="1:54" x14ac:dyDescent="0.2">
      <c r="A98" s="178">
        <f t="shared" si="67"/>
        <v>41217</v>
      </c>
      <c r="B98" s="2">
        <f t="shared" si="51"/>
        <v>340843.81592938065</v>
      </c>
      <c r="C98" s="2">
        <f t="shared" si="68"/>
        <v>334568.92918988998</v>
      </c>
      <c r="D98" s="2">
        <f>SUM(Y98:Y$400)</f>
        <v>24136.083896959997</v>
      </c>
      <c r="E98" s="11">
        <f t="shared" si="52"/>
        <v>310432.84529292997</v>
      </c>
      <c r="F98" s="99">
        <f t="shared" si="47"/>
        <v>3532.06</v>
      </c>
      <c r="G98" s="3">
        <f>IF(N98=1,VLOOKUP(A97,[1]Plan1!$BG$69:$BI$188,3),G97)</f>
        <v>3552.9</v>
      </c>
      <c r="H98" s="200">
        <f t="shared" si="48"/>
        <v>41154</v>
      </c>
      <c r="I98" s="200">
        <f t="shared" si="49"/>
        <v>41184</v>
      </c>
      <c r="J98" s="27">
        <f t="shared" si="53"/>
        <v>5.9002395202800706E-3</v>
      </c>
      <c r="K98" s="12">
        <f t="shared" si="69"/>
        <v>41246</v>
      </c>
      <c r="L98" s="12">
        <f t="shared" si="54"/>
        <v>41246</v>
      </c>
      <c r="M98" s="1">
        <f t="shared" si="70"/>
        <v>20</v>
      </c>
      <c r="N98" s="1">
        <f t="shared" si="55"/>
        <v>1</v>
      </c>
      <c r="O98" s="2">
        <f t="shared" si="56"/>
        <v>1.00029418</v>
      </c>
      <c r="P98" s="11">
        <f t="shared" si="45"/>
        <v>1.0057003900000001</v>
      </c>
      <c r="Q98" s="11">
        <f t="shared" si="87"/>
        <v>1.0186303480331014</v>
      </c>
      <c r="R98" s="2">
        <f t="shared" si="44"/>
        <v>1.0189299999999999</v>
      </c>
      <c r="S98" s="2">
        <f t="shared" si="85"/>
        <v>1.0128566699999999</v>
      </c>
      <c r="T98" s="2">
        <f t="shared" si="57"/>
        <v>338870.37150473002</v>
      </c>
      <c r="U98" s="2">
        <f t="shared" si="58"/>
        <v>310.30966575552634</v>
      </c>
      <c r="V98" s="2">
        <f t="shared" si="59"/>
        <v>5876.4937613951306</v>
      </c>
      <c r="W98" s="2">
        <f t="shared" si="60"/>
        <v>340755.73261704063</v>
      </c>
      <c r="X98" s="29">
        <f t="shared" si="61"/>
        <v>0</v>
      </c>
      <c r="Y98" s="2">
        <f t="shared" si="86"/>
        <v>0</v>
      </c>
      <c r="Z98" s="82">
        <f t="shared" si="62"/>
        <v>0</v>
      </c>
      <c r="AA98" s="2">
        <f t="shared" si="63"/>
        <v>0</v>
      </c>
      <c r="AB98" s="27">
        <f t="shared" si="71"/>
        <v>6.7299999999999999E-2</v>
      </c>
      <c r="AC98" s="29">
        <f t="shared" si="50"/>
        <v>1</v>
      </c>
      <c r="AD98" s="29">
        <v>252</v>
      </c>
      <c r="AE98" s="11">
        <f t="shared" si="88"/>
        <v>1.0002584940000001</v>
      </c>
      <c r="AF98" s="2">
        <f t="shared" si="64"/>
        <v>87.595957810000002</v>
      </c>
      <c r="AG98" s="2">
        <f t="shared" si="65"/>
        <v>88.083312340000006</v>
      </c>
      <c r="AH98" s="3">
        <f t="shared" si="66"/>
        <v>0</v>
      </c>
      <c r="AI98" s="4" t="str">
        <f t="shared" si="72"/>
        <v>A+J=</v>
      </c>
      <c r="AJ98" s="12">
        <f t="shared" si="73"/>
        <v>41246</v>
      </c>
      <c r="AK98" s="12"/>
      <c r="AL98" s="4" t="str">
        <f t="shared" si="74"/>
        <v>terça-feira</v>
      </c>
      <c r="AM98" s="18">
        <f t="shared" si="82"/>
        <v>86</v>
      </c>
      <c r="AN98" s="19">
        <f t="shared" si="83"/>
        <v>43739</v>
      </c>
      <c r="AO98" s="20">
        <f t="shared" si="75"/>
        <v>89658.821258929776</v>
      </c>
      <c r="AP98" s="24">
        <f t="shared" si="76"/>
        <v>21</v>
      </c>
      <c r="AQ98" s="22">
        <f t="shared" si="77"/>
        <v>507.82219375</v>
      </c>
      <c r="AR98" s="22">
        <f t="shared" si="78"/>
        <v>3649.14971199</v>
      </c>
      <c r="AS98" s="35">
        <v>3.9108660000000003E-2</v>
      </c>
      <c r="AT98" s="22">
        <f t="shared" si="79"/>
        <v>4156.9719057399998</v>
      </c>
      <c r="AU98" s="18">
        <f t="shared" si="84"/>
        <v>86</v>
      </c>
      <c r="AV98" s="19">
        <f t="shared" si="80"/>
        <v>43770</v>
      </c>
      <c r="AW98" s="19">
        <f t="shared" si="81"/>
        <v>43803</v>
      </c>
      <c r="AX98" s="1"/>
      <c r="AY98" s="31">
        <v>89</v>
      </c>
      <c r="AZ98" s="32">
        <v>43832</v>
      </c>
      <c r="BA98" s="33">
        <v>4.5052010000000003E-2</v>
      </c>
      <c r="BB98" s="26"/>
    </row>
    <row r="99" spans="1:54" x14ac:dyDescent="0.2">
      <c r="A99" s="178">
        <f t="shared" si="67"/>
        <v>41218</v>
      </c>
      <c r="B99" s="2">
        <f t="shared" si="51"/>
        <v>340843.81592938065</v>
      </c>
      <c r="C99" s="2">
        <f t="shared" si="68"/>
        <v>334568.92918988998</v>
      </c>
      <c r="D99" s="2">
        <f>SUM(Y99:Y$400)</f>
        <v>24136.083896959997</v>
      </c>
      <c r="E99" s="11">
        <f t="shared" si="52"/>
        <v>310432.84529292997</v>
      </c>
      <c r="F99" s="99">
        <f t="shared" si="47"/>
        <v>3532.06</v>
      </c>
      <c r="G99" s="3">
        <f>IF(N99=1,VLOOKUP(A98,[1]Plan1!$BG$69:$BI$188,3),G98)</f>
        <v>3552.9</v>
      </c>
      <c r="H99" s="200">
        <f t="shared" si="48"/>
        <v>41154</v>
      </c>
      <c r="I99" s="200">
        <f t="shared" si="49"/>
        <v>41184</v>
      </c>
      <c r="J99" s="27">
        <f t="shared" si="53"/>
        <v>5.9002395202800706E-3</v>
      </c>
      <c r="K99" s="12">
        <f t="shared" si="69"/>
        <v>41246</v>
      </c>
      <c r="L99" s="12">
        <f t="shared" si="54"/>
        <v>41246</v>
      </c>
      <c r="M99" s="1">
        <f t="shared" si="70"/>
        <v>20</v>
      </c>
      <c r="N99" s="1">
        <f t="shared" si="55"/>
        <v>1</v>
      </c>
      <c r="O99" s="2">
        <f t="shared" si="56"/>
        <v>1.00029418</v>
      </c>
      <c r="P99" s="11">
        <f t="shared" si="45"/>
        <v>1.0057003900000001</v>
      </c>
      <c r="Q99" s="11">
        <f t="shared" si="87"/>
        <v>1.0186303480331014</v>
      </c>
      <c r="R99" s="2">
        <f t="shared" si="44"/>
        <v>1.0189299999999999</v>
      </c>
      <c r="S99" s="2">
        <f t="shared" si="85"/>
        <v>1.0128566699999999</v>
      </c>
      <c r="T99" s="2">
        <f t="shared" si="57"/>
        <v>338870.37150473002</v>
      </c>
      <c r="U99" s="2">
        <f t="shared" si="58"/>
        <v>310.30966575552634</v>
      </c>
      <c r="V99" s="2">
        <f t="shared" si="59"/>
        <v>5876.4937613951306</v>
      </c>
      <c r="W99" s="2">
        <f t="shared" si="60"/>
        <v>340755.73261704063</v>
      </c>
      <c r="X99" s="29">
        <f t="shared" si="61"/>
        <v>0</v>
      </c>
      <c r="Y99" s="2">
        <f t="shared" si="86"/>
        <v>0</v>
      </c>
      <c r="Z99" s="82">
        <f t="shared" si="62"/>
        <v>0</v>
      </c>
      <c r="AA99" s="2">
        <f t="shared" si="63"/>
        <v>0</v>
      </c>
      <c r="AB99" s="27">
        <f t="shared" si="71"/>
        <v>6.7299999999999999E-2</v>
      </c>
      <c r="AC99" s="29">
        <f t="shared" si="50"/>
        <v>1</v>
      </c>
      <c r="AD99" s="29">
        <v>252</v>
      </c>
      <c r="AE99" s="11">
        <f t="shared" si="88"/>
        <v>1.0002584940000001</v>
      </c>
      <c r="AF99" s="2">
        <f t="shared" si="64"/>
        <v>87.595957810000002</v>
      </c>
      <c r="AG99" s="2">
        <f t="shared" si="65"/>
        <v>88.083312340000006</v>
      </c>
      <c r="AH99" s="3">
        <f t="shared" si="66"/>
        <v>0</v>
      </c>
      <c r="AI99" s="4" t="str">
        <f t="shared" si="72"/>
        <v>A+J=</v>
      </c>
      <c r="AJ99" s="12">
        <f t="shared" si="73"/>
        <v>41246</v>
      </c>
      <c r="AK99" s="12"/>
      <c r="AL99" s="4" t="str">
        <f t="shared" si="74"/>
        <v>sexta-feira</v>
      </c>
      <c r="AM99" s="18">
        <f t="shared" si="82"/>
        <v>87</v>
      </c>
      <c r="AN99" s="19">
        <f t="shared" si="83"/>
        <v>43770</v>
      </c>
      <c r="AO99" s="20">
        <f t="shared" si="75"/>
        <v>86036.421976079771</v>
      </c>
      <c r="AP99" s="24">
        <f t="shared" si="76"/>
        <v>23</v>
      </c>
      <c r="AQ99" s="22">
        <f t="shared" si="77"/>
        <v>534.57278999000005</v>
      </c>
      <c r="AR99" s="22">
        <f t="shared" si="78"/>
        <v>3622.39928285</v>
      </c>
      <c r="AS99" s="35">
        <v>4.040204E-2</v>
      </c>
      <c r="AT99" s="22">
        <f t="shared" si="79"/>
        <v>4156.9720728399998</v>
      </c>
      <c r="AU99" s="18">
        <f t="shared" si="84"/>
        <v>87</v>
      </c>
      <c r="AV99" s="19">
        <f t="shared" si="80"/>
        <v>43801</v>
      </c>
      <c r="AW99" s="19">
        <f t="shared" si="81"/>
        <v>43836</v>
      </c>
      <c r="AX99" s="1"/>
      <c r="AY99" s="31">
        <v>90</v>
      </c>
      <c r="AZ99" s="32">
        <v>43864</v>
      </c>
      <c r="BA99" s="33">
        <v>4.7174309999999997E-2</v>
      </c>
      <c r="BB99" s="26"/>
    </row>
    <row r="100" spans="1:54" x14ac:dyDescent="0.2">
      <c r="A100" s="178">
        <f t="shared" si="67"/>
        <v>41219</v>
      </c>
      <c r="B100" s="2">
        <f t="shared" si="51"/>
        <v>341025.02864273416</v>
      </c>
      <c r="C100" s="2">
        <f t="shared" si="68"/>
        <v>334568.92918988998</v>
      </c>
      <c r="D100" s="2">
        <f>SUM(Y100:Y$400)</f>
        <v>24136.083896959997</v>
      </c>
      <c r="E100" s="11">
        <f t="shared" si="52"/>
        <v>310432.84529292997</v>
      </c>
      <c r="F100" s="99">
        <f t="shared" si="47"/>
        <v>3532.06</v>
      </c>
      <c r="G100" s="3">
        <f>IF(N100=1,VLOOKUP(A99,[1]Plan1!$BG$69:$BI$188,3),G99)</f>
        <v>3552.9</v>
      </c>
      <c r="H100" s="200">
        <f t="shared" si="48"/>
        <v>41154</v>
      </c>
      <c r="I100" s="200">
        <f t="shared" si="49"/>
        <v>41184</v>
      </c>
      <c r="J100" s="27">
        <f t="shared" si="53"/>
        <v>5.9002395202800706E-3</v>
      </c>
      <c r="K100" s="12">
        <f t="shared" si="69"/>
        <v>41246</v>
      </c>
      <c r="L100" s="12">
        <f t="shared" si="54"/>
        <v>41246</v>
      </c>
      <c r="M100" s="1">
        <f t="shared" si="70"/>
        <v>20</v>
      </c>
      <c r="N100" s="1">
        <f t="shared" si="55"/>
        <v>2</v>
      </c>
      <c r="O100" s="2">
        <f t="shared" si="56"/>
        <v>1.0005884599999999</v>
      </c>
      <c r="P100" s="11">
        <f t="shared" si="45"/>
        <v>1.0057003900000001</v>
      </c>
      <c r="Q100" s="11">
        <f t="shared" si="87"/>
        <v>1.0186303480331014</v>
      </c>
      <c r="R100" s="2">
        <f t="shared" si="44"/>
        <v>1.0192297699999999</v>
      </c>
      <c r="S100" s="2">
        <f t="shared" si="85"/>
        <v>1.0128566699999999</v>
      </c>
      <c r="T100" s="2">
        <f t="shared" si="57"/>
        <v>338870.37150473002</v>
      </c>
      <c r="U100" s="2">
        <f t="shared" si="58"/>
        <v>310.30966575552634</v>
      </c>
      <c r="V100" s="2">
        <f t="shared" si="59"/>
        <v>5969.5522154286018</v>
      </c>
      <c r="W100" s="2">
        <f t="shared" si="60"/>
        <v>340848.79107107414</v>
      </c>
      <c r="X100" s="29">
        <f t="shared" si="61"/>
        <v>0</v>
      </c>
      <c r="Y100" s="2">
        <f t="shared" si="86"/>
        <v>0</v>
      </c>
      <c r="Z100" s="82">
        <f t="shared" si="62"/>
        <v>0</v>
      </c>
      <c r="AA100" s="2">
        <f t="shared" si="63"/>
        <v>0</v>
      </c>
      <c r="AB100" s="27">
        <f t="shared" si="71"/>
        <v>6.7299999999999999E-2</v>
      </c>
      <c r="AC100" s="29">
        <f t="shared" si="50"/>
        <v>2</v>
      </c>
      <c r="AD100" s="29">
        <v>252</v>
      </c>
      <c r="AE100" s="11">
        <f t="shared" si="88"/>
        <v>1.000517055</v>
      </c>
      <c r="AF100" s="2">
        <f t="shared" si="64"/>
        <v>175.21461993</v>
      </c>
      <c r="AG100" s="2">
        <f t="shared" si="65"/>
        <v>176.23757165999999</v>
      </c>
      <c r="AH100" s="3">
        <f t="shared" si="66"/>
        <v>0</v>
      </c>
      <c r="AI100" s="4" t="str">
        <f t="shared" si="72"/>
        <v>A+J=</v>
      </c>
      <c r="AJ100" s="12">
        <f t="shared" si="73"/>
        <v>41246</v>
      </c>
      <c r="AK100" s="12"/>
      <c r="AL100" s="4" t="str">
        <f t="shared" si="74"/>
        <v>segunda-feira</v>
      </c>
      <c r="AM100" s="18">
        <f t="shared" si="82"/>
        <v>88</v>
      </c>
      <c r="AN100" s="19">
        <f t="shared" si="83"/>
        <v>43801</v>
      </c>
      <c r="AO100" s="20">
        <f t="shared" si="75"/>
        <v>82325.341576759776</v>
      </c>
      <c r="AP100" s="24">
        <f t="shared" si="76"/>
        <v>20</v>
      </c>
      <c r="AQ100" s="22">
        <f t="shared" si="77"/>
        <v>445.89210242000001</v>
      </c>
      <c r="AR100" s="22">
        <f t="shared" si="78"/>
        <v>3711.0803993200002</v>
      </c>
      <c r="AS100" s="35">
        <v>4.3133829999999998E-2</v>
      </c>
      <c r="AT100" s="22">
        <f t="shared" si="79"/>
        <v>4156.9725017400006</v>
      </c>
      <c r="AU100" s="18">
        <f t="shared" si="84"/>
        <v>88</v>
      </c>
      <c r="AV100" s="19">
        <f t="shared" si="80"/>
        <v>43832</v>
      </c>
      <c r="AW100" s="19">
        <f t="shared" si="81"/>
        <v>43866</v>
      </c>
      <c r="AX100" s="1"/>
      <c r="AY100" s="31">
        <v>91</v>
      </c>
      <c r="AZ100" s="32">
        <v>43892</v>
      </c>
      <c r="BA100" s="33">
        <v>5.0831429999999997E-2</v>
      </c>
      <c r="BB100" s="26"/>
    </row>
    <row r="101" spans="1:54" x14ac:dyDescent="0.2">
      <c r="A101" s="178">
        <f t="shared" si="67"/>
        <v>41220</v>
      </c>
      <c r="B101" s="2">
        <f t="shared" si="51"/>
        <v>341206.33406892675</v>
      </c>
      <c r="C101" s="2">
        <f t="shared" si="68"/>
        <v>334568.92918988998</v>
      </c>
      <c r="D101" s="2">
        <f>SUM(Y101:Y$400)</f>
        <v>24136.083896959997</v>
      </c>
      <c r="E101" s="11">
        <f t="shared" si="52"/>
        <v>310432.84529292997</v>
      </c>
      <c r="F101" s="99">
        <f t="shared" si="47"/>
        <v>3532.06</v>
      </c>
      <c r="G101" s="3">
        <f>IF(N101=1,VLOOKUP(A100,[1]Plan1!$BG$69:$BI$188,3),G100)</f>
        <v>3552.9</v>
      </c>
      <c r="H101" s="200">
        <f t="shared" si="48"/>
        <v>41154</v>
      </c>
      <c r="I101" s="200">
        <f t="shared" si="49"/>
        <v>41184</v>
      </c>
      <c r="J101" s="27">
        <f t="shared" si="53"/>
        <v>5.9002395202800706E-3</v>
      </c>
      <c r="K101" s="12">
        <f t="shared" si="69"/>
        <v>41246</v>
      </c>
      <c r="L101" s="12">
        <f t="shared" si="54"/>
        <v>41246</v>
      </c>
      <c r="M101" s="1">
        <f t="shared" si="70"/>
        <v>20</v>
      </c>
      <c r="N101" s="1">
        <f t="shared" si="55"/>
        <v>3</v>
      </c>
      <c r="O101" s="2">
        <f t="shared" si="56"/>
        <v>1.00088282</v>
      </c>
      <c r="P101" s="11">
        <f t="shared" si="45"/>
        <v>1.0057003900000001</v>
      </c>
      <c r="Q101" s="11">
        <f t="shared" si="87"/>
        <v>1.0186303480331014</v>
      </c>
      <c r="R101" s="2">
        <f t="shared" si="44"/>
        <v>1.01952961</v>
      </c>
      <c r="S101" s="2">
        <f t="shared" si="85"/>
        <v>1.0128566699999999</v>
      </c>
      <c r="T101" s="2">
        <f t="shared" si="57"/>
        <v>338870.37150473002</v>
      </c>
      <c r="U101" s="2">
        <f t="shared" si="58"/>
        <v>310.30966575552634</v>
      </c>
      <c r="V101" s="2">
        <f t="shared" si="59"/>
        <v>6062.6323997612499</v>
      </c>
      <c r="W101" s="2">
        <f t="shared" si="60"/>
        <v>340941.87125540676</v>
      </c>
      <c r="X101" s="29">
        <f t="shared" si="61"/>
        <v>0</v>
      </c>
      <c r="Y101" s="2">
        <f t="shared" si="86"/>
        <v>0</v>
      </c>
      <c r="Z101" s="82">
        <f t="shared" si="62"/>
        <v>0</v>
      </c>
      <c r="AA101" s="2">
        <f t="shared" si="63"/>
        <v>0</v>
      </c>
      <c r="AB101" s="27">
        <f t="shared" si="71"/>
        <v>6.7299999999999999E-2</v>
      </c>
      <c r="AC101" s="29">
        <f t="shared" si="50"/>
        <v>3</v>
      </c>
      <c r="AD101" s="29">
        <v>252</v>
      </c>
      <c r="AE101" s="11">
        <f t="shared" si="88"/>
        <v>1.0007756830000001</v>
      </c>
      <c r="AF101" s="2">
        <f t="shared" si="64"/>
        <v>262.85598636999998</v>
      </c>
      <c r="AG101" s="2">
        <f t="shared" si="65"/>
        <v>264.46281352</v>
      </c>
      <c r="AH101" s="3">
        <f t="shared" si="66"/>
        <v>0</v>
      </c>
      <c r="AI101" s="4" t="str">
        <f t="shared" si="72"/>
        <v>A+J=</v>
      </c>
      <c r="AJ101" s="12">
        <f t="shared" si="73"/>
        <v>41246</v>
      </c>
      <c r="AK101" s="12"/>
      <c r="AL101" s="4" t="str">
        <f t="shared" si="74"/>
        <v>quinta-feira</v>
      </c>
      <c r="AM101" s="18">
        <f t="shared" si="82"/>
        <v>89</v>
      </c>
      <c r="AN101" s="19">
        <f t="shared" si="83"/>
        <v>43832</v>
      </c>
      <c r="AO101" s="20">
        <f t="shared" si="75"/>
        <v>78616.419464799779</v>
      </c>
      <c r="AP101" s="24">
        <f t="shared" si="76"/>
        <v>21</v>
      </c>
      <c r="AQ101" s="22">
        <f t="shared" si="77"/>
        <v>448.04999107999998</v>
      </c>
      <c r="AR101" s="22">
        <f t="shared" si="78"/>
        <v>3708.9221119600002</v>
      </c>
      <c r="AS101" s="35">
        <v>4.5052010000000003E-2</v>
      </c>
      <c r="AT101" s="22">
        <f t="shared" si="79"/>
        <v>4156.9721030400005</v>
      </c>
      <c r="AU101" s="18">
        <f t="shared" si="84"/>
        <v>89</v>
      </c>
      <c r="AV101" s="19">
        <f t="shared" si="80"/>
        <v>43864</v>
      </c>
      <c r="AW101" s="19">
        <f t="shared" si="81"/>
        <v>43894</v>
      </c>
      <c r="AX101" s="1"/>
      <c r="AY101" s="31">
        <v>92</v>
      </c>
      <c r="AZ101" s="32">
        <v>43922</v>
      </c>
      <c r="BA101" s="33">
        <v>5.2764169999999999E-2</v>
      </c>
      <c r="BB101" s="26"/>
    </row>
    <row r="102" spans="1:54" x14ac:dyDescent="0.2">
      <c r="A102" s="178">
        <f t="shared" si="67"/>
        <v>41221</v>
      </c>
      <c r="B102" s="2">
        <f t="shared" si="51"/>
        <v>341387.74122509395</v>
      </c>
      <c r="C102" s="2">
        <f t="shared" si="68"/>
        <v>334568.92918988998</v>
      </c>
      <c r="D102" s="2">
        <f>SUM(Y102:Y$400)</f>
        <v>24136.083896959997</v>
      </c>
      <c r="E102" s="11">
        <f t="shared" si="52"/>
        <v>310432.84529292997</v>
      </c>
      <c r="F102" s="99">
        <f t="shared" si="47"/>
        <v>3532.06</v>
      </c>
      <c r="G102" s="3">
        <f>IF(N102=1,VLOOKUP(A101,[1]Plan1!$BG$69:$BI$188,3),G101)</f>
        <v>3552.9</v>
      </c>
      <c r="H102" s="200">
        <f t="shared" si="48"/>
        <v>41154</v>
      </c>
      <c r="I102" s="200">
        <f t="shared" si="49"/>
        <v>41184</v>
      </c>
      <c r="J102" s="27">
        <f t="shared" si="53"/>
        <v>5.9002395202800706E-3</v>
      </c>
      <c r="K102" s="12">
        <f t="shared" si="69"/>
        <v>41246</v>
      </c>
      <c r="L102" s="12">
        <f t="shared" si="54"/>
        <v>41246</v>
      </c>
      <c r="M102" s="1">
        <f t="shared" si="70"/>
        <v>20</v>
      </c>
      <c r="N102" s="1">
        <f t="shared" si="55"/>
        <v>4</v>
      </c>
      <c r="O102" s="2">
        <f t="shared" si="56"/>
        <v>1.0011772699999999</v>
      </c>
      <c r="P102" s="11">
        <f t="shared" si="45"/>
        <v>1.0057003900000001</v>
      </c>
      <c r="Q102" s="11">
        <f t="shared" si="87"/>
        <v>1.0186303480331014</v>
      </c>
      <c r="R102" s="2">
        <f t="shared" si="44"/>
        <v>1.0198295500000001</v>
      </c>
      <c r="S102" s="2">
        <f t="shared" si="85"/>
        <v>1.0128566699999999</v>
      </c>
      <c r="T102" s="2">
        <f t="shared" si="57"/>
        <v>338870.37150473002</v>
      </c>
      <c r="U102" s="2">
        <f t="shared" si="58"/>
        <v>310.30966575552634</v>
      </c>
      <c r="V102" s="2">
        <f t="shared" si="59"/>
        <v>6155.743627378446</v>
      </c>
      <c r="W102" s="2">
        <f t="shared" si="60"/>
        <v>341034.98248302395</v>
      </c>
      <c r="X102" s="29">
        <f t="shared" si="61"/>
        <v>0</v>
      </c>
      <c r="Y102" s="2">
        <f t="shared" si="86"/>
        <v>0</v>
      </c>
      <c r="Z102" s="82">
        <f t="shared" si="62"/>
        <v>0</v>
      </c>
      <c r="AA102" s="2">
        <f t="shared" si="63"/>
        <v>0</v>
      </c>
      <c r="AB102" s="27">
        <f t="shared" si="71"/>
        <v>6.7299999999999999E-2</v>
      </c>
      <c r="AC102" s="29">
        <f t="shared" si="50"/>
        <v>4</v>
      </c>
      <c r="AD102" s="29">
        <v>252</v>
      </c>
      <c r="AE102" s="11">
        <f t="shared" si="88"/>
        <v>1.0010343770000001</v>
      </c>
      <c r="AF102" s="2">
        <f t="shared" si="64"/>
        <v>350.51971825999999</v>
      </c>
      <c r="AG102" s="2">
        <f t="shared" si="65"/>
        <v>352.75874206999998</v>
      </c>
      <c r="AH102" s="3">
        <f t="shared" si="66"/>
        <v>0</v>
      </c>
      <c r="AI102" s="4" t="str">
        <f t="shared" si="72"/>
        <v>A+J=</v>
      </c>
      <c r="AJ102" s="12">
        <f t="shared" si="73"/>
        <v>41246</v>
      </c>
      <c r="AK102" s="12"/>
      <c r="AL102" s="4" t="str">
        <f t="shared" si="74"/>
        <v>segunda-feira</v>
      </c>
      <c r="AM102" s="18">
        <f t="shared" si="82"/>
        <v>90</v>
      </c>
      <c r="AN102" s="19">
        <f t="shared" si="83"/>
        <v>43864</v>
      </c>
      <c r="AO102" s="20">
        <f t="shared" si="75"/>
        <v>74907.744121879776</v>
      </c>
      <c r="AP102" s="24">
        <f t="shared" si="76"/>
        <v>22</v>
      </c>
      <c r="AQ102" s="22">
        <f t="shared" si="77"/>
        <v>448.29692442999999</v>
      </c>
      <c r="AR102" s="22">
        <f t="shared" si="78"/>
        <v>3708.6753429199998</v>
      </c>
      <c r="AS102" s="35">
        <v>4.7174309999999997E-2</v>
      </c>
      <c r="AT102" s="22">
        <f t="shared" si="79"/>
        <v>4156.97226735</v>
      </c>
      <c r="AU102" s="18">
        <f t="shared" si="84"/>
        <v>90</v>
      </c>
      <c r="AV102" s="19">
        <f t="shared" si="80"/>
        <v>43892</v>
      </c>
      <c r="AW102" s="19">
        <f t="shared" si="81"/>
        <v>43924</v>
      </c>
      <c r="AX102" s="38"/>
      <c r="AY102" s="31">
        <v>93</v>
      </c>
      <c r="AZ102" s="32">
        <v>43955</v>
      </c>
      <c r="BA102" s="33">
        <v>5.6540680000000003E-2</v>
      </c>
      <c r="BB102" s="26"/>
    </row>
    <row r="103" spans="1:54" x14ac:dyDescent="0.2">
      <c r="A103" s="178">
        <f t="shared" si="67"/>
        <v>41222</v>
      </c>
      <c r="B103" s="2">
        <f t="shared" si="51"/>
        <v>341569.24151101027</v>
      </c>
      <c r="C103" s="2">
        <f t="shared" si="68"/>
        <v>334568.92918988998</v>
      </c>
      <c r="D103" s="2">
        <f>SUM(Y103:Y$400)</f>
        <v>24136.083896959997</v>
      </c>
      <c r="E103" s="11">
        <f t="shared" si="52"/>
        <v>310432.84529292997</v>
      </c>
      <c r="F103" s="99">
        <f t="shared" si="47"/>
        <v>3532.06</v>
      </c>
      <c r="G103" s="3">
        <f>IF(N103=1,VLOOKUP(A102,[1]Plan1!$BG$69:$BI$188,3),G102)</f>
        <v>3552.9</v>
      </c>
      <c r="H103" s="200">
        <f t="shared" si="48"/>
        <v>41154</v>
      </c>
      <c r="I103" s="200">
        <f t="shared" si="49"/>
        <v>41184</v>
      </c>
      <c r="J103" s="27">
        <f t="shared" si="53"/>
        <v>5.9002395202800706E-3</v>
      </c>
      <c r="K103" s="12">
        <f t="shared" si="69"/>
        <v>41246</v>
      </c>
      <c r="L103" s="12">
        <f t="shared" si="54"/>
        <v>41246</v>
      </c>
      <c r="M103" s="1">
        <f t="shared" si="70"/>
        <v>20</v>
      </c>
      <c r="N103" s="1">
        <f t="shared" si="55"/>
        <v>5</v>
      </c>
      <c r="O103" s="2">
        <f t="shared" si="56"/>
        <v>1.0014718</v>
      </c>
      <c r="P103" s="11">
        <f t="shared" si="45"/>
        <v>1.0057003900000001</v>
      </c>
      <c r="Q103" s="11">
        <f t="shared" si="87"/>
        <v>1.0186303480331014</v>
      </c>
      <c r="R103" s="2">
        <f t="shared" si="44"/>
        <v>1.02012956</v>
      </c>
      <c r="S103" s="2">
        <f t="shared" si="85"/>
        <v>1.0128566699999999</v>
      </c>
      <c r="T103" s="2">
        <f t="shared" si="57"/>
        <v>338870.37150473002</v>
      </c>
      <c r="U103" s="2">
        <f t="shared" si="58"/>
        <v>310.30966575552634</v>
      </c>
      <c r="V103" s="2">
        <f t="shared" si="59"/>
        <v>6248.8765852947481</v>
      </c>
      <c r="W103" s="2">
        <f t="shared" si="60"/>
        <v>341128.11544094025</v>
      </c>
      <c r="X103" s="29">
        <f t="shared" si="61"/>
        <v>0</v>
      </c>
      <c r="Y103" s="2">
        <f t="shared" si="86"/>
        <v>0</v>
      </c>
      <c r="Z103" s="82">
        <f t="shared" si="62"/>
        <v>0</v>
      </c>
      <c r="AA103" s="2">
        <f t="shared" si="63"/>
        <v>0</v>
      </c>
      <c r="AB103" s="27">
        <f t="shared" si="71"/>
        <v>6.7299999999999999E-2</v>
      </c>
      <c r="AC103" s="29">
        <f t="shared" si="50"/>
        <v>5</v>
      </c>
      <c r="AD103" s="29">
        <v>252</v>
      </c>
      <c r="AE103" s="11">
        <f t="shared" si="88"/>
        <v>1.0012931389999999</v>
      </c>
      <c r="AF103" s="2">
        <f t="shared" si="64"/>
        <v>438.20649333</v>
      </c>
      <c r="AG103" s="2">
        <f t="shared" si="65"/>
        <v>441.12607007000003</v>
      </c>
      <c r="AH103" s="3">
        <f t="shared" si="66"/>
        <v>0</v>
      </c>
      <c r="AI103" s="4" t="str">
        <f t="shared" si="72"/>
        <v>A+J=</v>
      </c>
      <c r="AJ103" s="12">
        <f t="shared" si="73"/>
        <v>41246</v>
      </c>
      <c r="AK103" s="12"/>
      <c r="AL103" s="4" t="str">
        <f t="shared" si="74"/>
        <v>segunda-feira</v>
      </c>
      <c r="AM103" s="18">
        <f t="shared" si="82"/>
        <v>91</v>
      </c>
      <c r="AN103" s="19">
        <f t="shared" si="83"/>
        <v>43892</v>
      </c>
      <c r="AO103" s="20">
        <f t="shared" si="75"/>
        <v>71100.076370099778</v>
      </c>
      <c r="AP103" s="24">
        <f t="shared" si="76"/>
        <v>18</v>
      </c>
      <c r="AQ103" s="22">
        <f t="shared" si="77"/>
        <v>349.30462375000002</v>
      </c>
      <c r="AR103" s="22">
        <f t="shared" si="78"/>
        <v>3807.6677517799999</v>
      </c>
      <c r="AS103" s="35">
        <v>5.0831429999999997E-2</v>
      </c>
      <c r="AT103" s="22">
        <f t="shared" si="79"/>
        <v>4156.9723755300001</v>
      </c>
      <c r="AU103" s="18">
        <f t="shared" si="84"/>
        <v>91</v>
      </c>
      <c r="AV103" s="19">
        <f t="shared" si="80"/>
        <v>43922</v>
      </c>
      <c r="AW103" s="19">
        <f t="shared" si="81"/>
        <v>43957</v>
      </c>
      <c r="AX103" s="1"/>
      <c r="AY103" s="31">
        <v>94</v>
      </c>
      <c r="AZ103" s="32">
        <v>43983</v>
      </c>
      <c r="BA103" s="33">
        <v>6.02397E-2</v>
      </c>
      <c r="BB103" s="26"/>
    </row>
    <row r="104" spans="1:54" x14ac:dyDescent="0.2">
      <c r="A104" s="178">
        <f t="shared" si="67"/>
        <v>41223</v>
      </c>
      <c r="B104" s="2">
        <f t="shared" si="51"/>
        <v>341750.8436075311</v>
      </c>
      <c r="C104" s="2">
        <f t="shared" si="68"/>
        <v>334568.92918988998</v>
      </c>
      <c r="D104" s="2">
        <f>SUM(Y104:Y$400)</f>
        <v>24136.083896959997</v>
      </c>
      <c r="E104" s="11">
        <f t="shared" si="52"/>
        <v>310432.84529292997</v>
      </c>
      <c r="F104" s="99">
        <f t="shared" si="47"/>
        <v>3532.06</v>
      </c>
      <c r="G104" s="3">
        <f>IF(N104=1,VLOOKUP(A103,[1]Plan1!$BG$69:$BI$188,3),G103)</f>
        <v>3552.9</v>
      </c>
      <c r="H104" s="200">
        <f t="shared" si="48"/>
        <v>41154</v>
      </c>
      <c r="I104" s="200">
        <f t="shared" si="49"/>
        <v>41184</v>
      </c>
      <c r="J104" s="27">
        <f t="shared" si="53"/>
        <v>5.9002395202800706E-3</v>
      </c>
      <c r="K104" s="12">
        <f t="shared" si="69"/>
        <v>41246</v>
      </c>
      <c r="L104" s="12">
        <f t="shared" si="54"/>
        <v>41246</v>
      </c>
      <c r="M104" s="1">
        <f t="shared" si="70"/>
        <v>20</v>
      </c>
      <c r="N104" s="1">
        <f t="shared" si="55"/>
        <v>6</v>
      </c>
      <c r="O104" s="2">
        <f t="shared" si="56"/>
        <v>1.00176642</v>
      </c>
      <c r="P104" s="11">
        <f t="shared" si="45"/>
        <v>1.0057003900000001</v>
      </c>
      <c r="Q104" s="11">
        <f t="shared" si="87"/>
        <v>1.0186303480331014</v>
      </c>
      <c r="R104" s="2">
        <f t="shared" si="44"/>
        <v>1.02042967</v>
      </c>
      <c r="S104" s="2">
        <f t="shared" si="85"/>
        <v>1.0128566699999999</v>
      </c>
      <c r="T104" s="2">
        <f t="shared" si="57"/>
        <v>338870.37150473002</v>
      </c>
      <c r="U104" s="2">
        <f t="shared" si="58"/>
        <v>310.30966575552634</v>
      </c>
      <c r="V104" s="2">
        <f t="shared" si="59"/>
        <v>6342.0405864955983</v>
      </c>
      <c r="W104" s="2">
        <f t="shared" si="60"/>
        <v>341221.27944214112</v>
      </c>
      <c r="X104" s="29">
        <f t="shared" si="61"/>
        <v>0</v>
      </c>
      <c r="Y104" s="2">
        <f t="shared" si="86"/>
        <v>0</v>
      </c>
      <c r="Z104" s="82">
        <f t="shared" si="62"/>
        <v>0</v>
      </c>
      <c r="AA104" s="2">
        <f t="shared" si="63"/>
        <v>0</v>
      </c>
      <c r="AB104" s="27">
        <f t="shared" si="71"/>
        <v>6.7299999999999999E-2</v>
      </c>
      <c r="AC104" s="29">
        <f t="shared" si="50"/>
        <v>6</v>
      </c>
      <c r="AD104" s="29">
        <v>252</v>
      </c>
      <c r="AE104" s="11">
        <f t="shared" si="88"/>
        <v>1.0015519669999999</v>
      </c>
      <c r="AF104" s="2">
        <f t="shared" si="64"/>
        <v>525.91563384999995</v>
      </c>
      <c r="AG104" s="2">
        <f t="shared" si="65"/>
        <v>529.56416538999997</v>
      </c>
      <c r="AH104" s="3">
        <f t="shared" si="66"/>
        <v>0</v>
      </c>
      <c r="AI104" s="4" t="str">
        <f t="shared" si="72"/>
        <v>A+J=</v>
      </c>
      <c r="AJ104" s="12">
        <f t="shared" si="73"/>
        <v>41246</v>
      </c>
      <c r="AK104" s="12"/>
      <c r="AL104" s="4" t="str">
        <f t="shared" si="74"/>
        <v>quarta-feira</v>
      </c>
      <c r="AM104" s="18">
        <f t="shared" si="82"/>
        <v>92</v>
      </c>
      <c r="AN104" s="19">
        <f t="shared" si="83"/>
        <v>43922</v>
      </c>
      <c r="AO104" s="20">
        <f t="shared" si="75"/>
        <v>67348.53985349978</v>
      </c>
      <c r="AP104" s="24">
        <f t="shared" si="76"/>
        <v>22</v>
      </c>
      <c r="AQ104" s="22">
        <f t="shared" si="77"/>
        <v>405.43624068000003</v>
      </c>
      <c r="AR104" s="22">
        <f t="shared" si="78"/>
        <v>3751.5365166000001</v>
      </c>
      <c r="AS104" s="35">
        <v>5.2764169999999999E-2</v>
      </c>
      <c r="AT104" s="22">
        <f t="shared" si="79"/>
        <v>4156.9727572800002</v>
      </c>
      <c r="AU104" s="18">
        <f t="shared" si="84"/>
        <v>92</v>
      </c>
      <c r="AV104" s="19">
        <f t="shared" si="80"/>
        <v>43955</v>
      </c>
      <c r="AW104" s="19">
        <f t="shared" si="81"/>
        <v>43985</v>
      </c>
      <c r="AX104" s="1"/>
      <c r="AY104" s="31">
        <v>95</v>
      </c>
      <c r="AZ104" s="32">
        <v>44013</v>
      </c>
      <c r="BA104" s="33">
        <v>6.4173510000000003E-2</v>
      </c>
      <c r="BB104" s="26"/>
    </row>
    <row r="105" spans="1:54" x14ac:dyDescent="0.2">
      <c r="A105" s="178">
        <f t="shared" si="67"/>
        <v>41224</v>
      </c>
      <c r="B105" s="2">
        <f t="shared" si="51"/>
        <v>341750.8436075311</v>
      </c>
      <c r="C105" s="2">
        <f t="shared" si="68"/>
        <v>334568.92918988998</v>
      </c>
      <c r="D105" s="2">
        <f>SUM(Y105:Y$400)</f>
        <v>24136.083896959997</v>
      </c>
      <c r="E105" s="11">
        <f t="shared" si="52"/>
        <v>310432.84529292997</v>
      </c>
      <c r="F105" s="99">
        <f t="shared" si="47"/>
        <v>3532.06</v>
      </c>
      <c r="G105" s="3">
        <f>IF(N105=1,VLOOKUP(A104,[1]Plan1!$BG$69:$BI$188,3),G104)</f>
        <v>3552.9</v>
      </c>
      <c r="H105" s="200">
        <f t="shared" si="48"/>
        <v>41154</v>
      </c>
      <c r="I105" s="200">
        <f t="shared" si="49"/>
        <v>41184</v>
      </c>
      <c r="J105" s="27">
        <f t="shared" si="53"/>
        <v>5.9002395202800706E-3</v>
      </c>
      <c r="K105" s="12">
        <f t="shared" si="69"/>
        <v>41246</v>
      </c>
      <c r="L105" s="12">
        <f t="shared" si="54"/>
        <v>41246</v>
      </c>
      <c r="M105" s="1">
        <f t="shared" si="70"/>
        <v>20</v>
      </c>
      <c r="N105" s="1">
        <f t="shared" si="55"/>
        <v>6</v>
      </c>
      <c r="O105" s="2">
        <f t="shared" si="56"/>
        <v>1.00176642</v>
      </c>
      <c r="P105" s="11">
        <f t="shared" si="45"/>
        <v>1.0057003900000001</v>
      </c>
      <c r="Q105" s="11">
        <f t="shared" si="87"/>
        <v>1.0186303480331014</v>
      </c>
      <c r="R105" s="2">
        <f t="shared" ref="R105:R168" si="89">TRUNC(TRUNC((O105*Q105),15),8)</f>
        <v>1.02042967</v>
      </c>
      <c r="S105" s="2">
        <f t="shared" si="85"/>
        <v>1.0128566699999999</v>
      </c>
      <c r="T105" s="2">
        <f t="shared" si="57"/>
        <v>338870.37150473002</v>
      </c>
      <c r="U105" s="2">
        <f t="shared" si="58"/>
        <v>310.30966575552634</v>
      </c>
      <c r="V105" s="2">
        <f t="shared" si="59"/>
        <v>6342.0405864955983</v>
      </c>
      <c r="W105" s="2">
        <f t="shared" si="60"/>
        <v>341221.27944214112</v>
      </c>
      <c r="X105" s="29">
        <f t="shared" si="61"/>
        <v>0</v>
      </c>
      <c r="Y105" s="2">
        <f t="shared" si="86"/>
        <v>0</v>
      </c>
      <c r="Z105" s="82">
        <f t="shared" si="62"/>
        <v>0</v>
      </c>
      <c r="AA105" s="2">
        <f t="shared" si="63"/>
        <v>0</v>
      </c>
      <c r="AB105" s="27">
        <f t="shared" si="71"/>
        <v>6.7299999999999999E-2</v>
      </c>
      <c r="AC105" s="29">
        <f t="shared" si="50"/>
        <v>6</v>
      </c>
      <c r="AD105" s="29">
        <v>252</v>
      </c>
      <c r="AE105" s="11">
        <f t="shared" si="88"/>
        <v>1.0015519669999999</v>
      </c>
      <c r="AF105" s="2">
        <f t="shared" si="64"/>
        <v>525.91563384999995</v>
      </c>
      <c r="AG105" s="2">
        <f t="shared" si="65"/>
        <v>529.56416538999997</v>
      </c>
      <c r="AH105" s="3">
        <f t="shared" si="66"/>
        <v>0</v>
      </c>
      <c r="AI105" s="4" t="str">
        <f t="shared" si="72"/>
        <v>A+J=</v>
      </c>
      <c r="AJ105" s="12">
        <f t="shared" si="73"/>
        <v>41246</v>
      </c>
      <c r="AK105" s="12"/>
      <c r="AL105" s="4" t="str">
        <f t="shared" si="74"/>
        <v>segunda-feira</v>
      </c>
      <c r="AM105" s="18">
        <f t="shared" si="82"/>
        <v>93</v>
      </c>
      <c r="AN105" s="19">
        <f t="shared" si="83"/>
        <v>43955</v>
      </c>
      <c r="AO105" s="20">
        <f t="shared" si="75"/>
        <v>63540.607613179782</v>
      </c>
      <c r="AP105" s="24">
        <f t="shared" si="76"/>
        <v>20</v>
      </c>
      <c r="AQ105" s="22">
        <f t="shared" si="77"/>
        <v>349.04034059000003</v>
      </c>
      <c r="AR105" s="22">
        <f t="shared" si="78"/>
        <v>3807.9322403199999</v>
      </c>
      <c r="AS105" s="35">
        <v>5.6540680000000003E-2</v>
      </c>
      <c r="AT105" s="22">
        <f t="shared" si="79"/>
        <v>4156.97258091</v>
      </c>
      <c r="AU105" s="18">
        <f t="shared" si="84"/>
        <v>93</v>
      </c>
      <c r="AV105" s="19">
        <f t="shared" si="80"/>
        <v>43983</v>
      </c>
      <c r="AW105" s="19">
        <f t="shared" si="81"/>
        <v>44015</v>
      </c>
      <c r="AX105" s="1"/>
      <c r="AY105" s="31">
        <v>96</v>
      </c>
      <c r="AZ105" s="32">
        <v>44046</v>
      </c>
      <c r="BA105" s="33">
        <v>6.8427500000000002E-2</v>
      </c>
      <c r="BB105" s="26"/>
    </row>
    <row r="106" spans="1:54" x14ac:dyDescent="0.2">
      <c r="A106" s="178">
        <f t="shared" si="67"/>
        <v>41225</v>
      </c>
      <c r="B106" s="2">
        <f t="shared" si="51"/>
        <v>341750.8436075311</v>
      </c>
      <c r="C106" s="2">
        <f t="shared" si="68"/>
        <v>334568.92918988998</v>
      </c>
      <c r="D106" s="2">
        <f>SUM(Y106:Y$400)</f>
        <v>24136.083896959997</v>
      </c>
      <c r="E106" s="11">
        <f t="shared" si="52"/>
        <v>310432.84529292997</v>
      </c>
      <c r="F106" s="99">
        <f t="shared" si="47"/>
        <v>3532.06</v>
      </c>
      <c r="G106" s="3">
        <f>IF(N106=1,VLOOKUP(A105,[1]Plan1!$BG$69:$BI$188,3),G105)</f>
        <v>3552.9</v>
      </c>
      <c r="H106" s="200">
        <f t="shared" si="48"/>
        <v>41154</v>
      </c>
      <c r="I106" s="200">
        <f t="shared" si="49"/>
        <v>41184</v>
      </c>
      <c r="J106" s="27">
        <f t="shared" si="53"/>
        <v>5.9002395202800706E-3</v>
      </c>
      <c r="K106" s="12">
        <f t="shared" si="69"/>
        <v>41246</v>
      </c>
      <c r="L106" s="12">
        <f t="shared" si="54"/>
        <v>41246</v>
      </c>
      <c r="M106" s="1">
        <f t="shared" si="70"/>
        <v>20</v>
      </c>
      <c r="N106" s="1">
        <f t="shared" si="55"/>
        <v>6</v>
      </c>
      <c r="O106" s="2">
        <f t="shared" si="56"/>
        <v>1.00176642</v>
      </c>
      <c r="P106" s="11">
        <f t="shared" ref="P106:P169" si="90">IF(L106&gt;L105,O105,P105)</f>
        <v>1.0057003900000001</v>
      </c>
      <c r="Q106" s="11">
        <f t="shared" si="87"/>
        <v>1.0186303480331014</v>
      </c>
      <c r="R106" s="2">
        <f t="shared" si="89"/>
        <v>1.02042967</v>
      </c>
      <c r="S106" s="2">
        <f t="shared" si="85"/>
        <v>1.0128566699999999</v>
      </c>
      <c r="T106" s="2">
        <f t="shared" si="57"/>
        <v>338870.37150473002</v>
      </c>
      <c r="U106" s="2">
        <f t="shared" si="58"/>
        <v>310.30966575552634</v>
      </c>
      <c r="V106" s="2">
        <f t="shared" si="59"/>
        <v>6342.0405864955983</v>
      </c>
      <c r="W106" s="2">
        <f t="shared" si="60"/>
        <v>341221.27944214112</v>
      </c>
      <c r="X106" s="29">
        <f t="shared" si="61"/>
        <v>0</v>
      </c>
      <c r="Y106" s="2">
        <f t="shared" si="86"/>
        <v>0</v>
      </c>
      <c r="Z106" s="82">
        <f t="shared" si="62"/>
        <v>0</v>
      </c>
      <c r="AA106" s="2">
        <f t="shared" si="63"/>
        <v>0</v>
      </c>
      <c r="AB106" s="27">
        <f t="shared" si="71"/>
        <v>6.7299999999999999E-2</v>
      </c>
      <c r="AC106" s="29">
        <f t="shared" si="50"/>
        <v>6</v>
      </c>
      <c r="AD106" s="29">
        <v>252</v>
      </c>
      <c r="AE106" s="11">
        <f t="shared" si="88"/>
        <v>1.0015519669999999</v>
      </c>
      <c r="AF106" s="2">
        <f t="shared" si="64"/>
        <v>525.91563384999995</v>
      </c>
      <c r="AG106" s="2">
        <f t="shared" si="65"/>
        <v>529.56416538999997</v>
      </c>
      <c r="AH106" s="3">
        <f t="shared" si="66"/>
        <v>0</v>
      </c>
      <c r="AI106" s="4" t="str">
        <f t="shared" si="72"/>
        <v>A+J=</v>
      </c>
      <c r="AJ106" s="12">
        <f t="shared" si="73"/>
        <v>41246</v>
      </c>
      <c r="AK106" s="12"/>
      <c r="AL106" s="4" t="str">
        <f t="shared" si="74"/>
        <v>segunda-feira</v>
      </c>
      <c r="AM106" s="18">
        <f t="shared" si="82"/>
        <v>94</v>
      </c>
      <c r="AN106" s="19">
        <f t="shared" si="83"/>
        <v>43983</v>
      </c>
      <c r="AO106" s="20">
        <f t="shared" si="75"/>
        <v>59712.940472749782</v>
      </c>
      <c r="AP106" s="24">
        <f t="shared" si="76"/>
        <v>20</v>
      </c>
      <c r="AQ106" s="22">
        <f t="shared" si="77"/>
        <v>329.30536239000003</v>
      </c>
      <c r="AR106" s="22">
        <f t="shared" si="78"/>
        <v>3827.66714043</v>
      </c>
      <c r="AS106" s="35">
        <v>6.02397E-2</v>
      </c>
      <c r="AT106" s="22">
        <f t="shared" si="79"/>
        <v>4156.97250282</v>
      </c>
      <c r="AU106" s="18">
        <f t="shared" si="84"/>
        <v>94</v>
      </c>
      <c r="AV106" s="19">
        <f t="shared" si="80"/>
        <v>44013</v>
      </c>
      <c r="AW106" s="19">
        <f t="shared" si="81"/>
        <v>44048</v>
      </c>
      <c r="AX106" s="1"/>
      <c r="AY106" s="31">
        <v>97</v>
      </c>
      <c r="AZ106" s="32">
        <v>44075</v>
      </c>
      <c r="BA106" s="33">
        <v>7.4411580000000005E-2</v>
      </c>
      <c r="BB106" s="26"/>
    </row>
    <row r="107" spans="1:54" x14ac:dyDescent="0.2">
      <c r="A107" s="178">
        <f t="shared" si="67"/>
        <v>41226</v>
      </c>
      <c r="B107" s="2">
        <f t="shared" si="51"/>
        <v>341932.54478856811</v>
      </c>
      <c r="C107" s="2">
        <f t="shared" si="68"/>
        <v>334568.92918988998</v>
      </c>
      <c r="D107" s="2">
        <f>SUM(Y107:Y$400)</f>
        <v>24136.083896959997</v>
      </c>
      <c r="E107" s="11">
        <f t="shared" si="52"/>
        <v>310432.84529292997</v>
      </c>
      <c r="F107" s="99">
        <f t="shared" si="47"/>
        <v>3532.06</v>
      </c>
      <c r="G107" s="3">
        <f>IF(N107=1,VLOOKUP(A106,[1]Plan1!$BG$69:$BI$188,3),G106)</f>
        <v>3552.9</v>
      </c>
      <c r="H107" s="200">
        <f t="shared" si="48"/>
        <v>41154</v>
      </c>
      <c r="I107" s="200">
        <f t="shared" si="49"/>
        <v>41184</v>
      </c>
      <c r="J107" s="27">
        <f t="shared" si="53"/>
        <v>5.9002395202800706E-3</v>
      </c>
      <c r="K107" s="12">
        <f t="shared" si="69"/>
        <v>41246</v>
      </c>
      <c r="L107" s="12">
        <f t="shared" si="54"/>
        <v>41246</v>
      </c>
      <c r="M107" s="1">
        <f t="shared" si="70"/>
        <v>20</v>
      </c>
      <c r="N107" s="1">
        <f t="shared" si="55"/>
        <v>7</v>
      </c>
      <c r="O107" s="2">
        <f t="shared" si="56"/>
        <v>1.00206113</v>
      </c>
      <c r="P107" s="11">
        <f t="shared" si="90"/>
        <v>1.0057003900000001</v>
      </c>
      <c r="Q107" s="11">
        <f t="shared" si="87"/>
        <v>1.0186303480331014</v>
      </c>
      <c r="R107" s="2">
        <f t="shared" si="89"/>
        <v>1.02072987</v>
      </c>
      <c r="S107" s="2">
        <f t="shared" si="85"/>
        <v>1.0128566699999999</v>
      </c>
      <c r="T107" s="2">
        <f t="shared" si="57"/>
        <v>338870.37150473002</v>
      </c>
      <c r="U107" s="2">
        <f t="shared" si="58"/>
        <v>310.30966575552634</v>
      </c>
      <c r="V107" s="2">
        <f t="shared" si="59"/>
        <v>6435.2325266525622</v>
      </c>
      <c r="W107" s="2">
        <f t="shared" si="60"/>
        <v>341314.4713822981</v>
      </c>
      <c r="X107" s="29">
        <f t="shared" si="61"/>
        <v>0</v>
      </c>
      <c r="Y107" s="2">
        <f t="shared" si="86"/>
        <v>0</v>
      </c>
      <c r="Z107" s="82">
        <f t="shared" si="62"/>
        <v>0</v>
      </c>
      <c r="AA107" s="2">
        <f t="shared" si="63"/>
        <v>0</v>
      </c>
      <c r="AB107" s="27">
        <f t="shared" si="71"/>
        <v>6.7299999999999999E-2</v>
      </c>
      <c r="AC107" s="29">
        <f t="shared" si="50"/>
        <v>7</v>
      </c>
      <c r="AD107" s="29">
        <v>252</v>
      </c>
      <c r="AE107" s="11">
        <f t="shared" si="88"/>
        <v>1.0018108619999999</v>
      </c>
      <c r="AF107" s="2">
        <f t="shared" si="64"/>
        <v>613.64747867999995</v>
      </c>
      <c r="AG107" s="2">
        <f t="shared" si="65"/>
        <v>618.07340626999996</v>
      </c>
      <c r="AH107" s="3">
        <f t="shared" si="66"/>
        <v>0</v>
      </c>
      <c r="AI107" s="4" t="str">
        <f t="shared" si="72"/>
        <v>A+J=</v>
      </c>
      <c r="AJ107" s="12">
        <f t="shared" si="73"/>
        <v>41246</v>
      </c>
      <c r="AK107" s="12"/>
      <c r="AL107" s="4" t="str">
        <f t="shared" si="74"/>
        <v>quarta-feira</v>
      </c>
      <c r="AM107" s="18">
        <f t="shared" si="82"/>
        <v>95</v>
      </c>
      <c r="AN107" s="19">
        <f t="shared" si="83"/>
        <v>44013</v>
      </c>
      <c r="AO107" s="20">
        <f t="shared" si="75"/>
        <v>55880.951490199783</v>
      </c>
      <c r="AP107" s="24">
        <f t="shared" si="76"/>
        <v>21</v>
      </c>
      <c r="AQ107" s="22">
        <f t="shared" si="77"/>
        <v>324.98355832999999</v>
      </c>
      <c r="AR107" s="22">
        <f t="shared" si="78"/>
        <v>3831.9889825499999</v>
      </c>
      <c r="AS107" s="35">
        <v>6.4173510000000003E-2</v>
      </c>
      <c r="AT107" s="22">
        <f t="shared" si="79"/>
        <v>4156.9725408799995</v>
      </c>
      <c r="AU107" s="18">
        <f t="shared" si="84"/>
        <v>95</v>
      </c>
      <c r="AV107" s="19">
        <f t="shared" si="80"/>
        <v>44046</v>
      </c>
      <c r="AW107" s="19">
        <f t="shared" si="81"/>
        <v>44077</v>
      </c>
      <c r="AX107" s="1"/>
      <c r="AY107" s="31">
        <v>98</v>
      </c>
      <c r="AZ107" s="32">
        <v>44105</v>
      </c>
      <c r="BA107" s="33">
        <v>8.0831349999999996E-2</v>
      </c>
      <c r="BB107" s="26"/>
    </row>
    <row r="108" spans="1:54" x14ac:dyDescent="0.2">
      <c r="A108" s="178">
        <f t="shared" si="67"/>
        <v>41227</v>
      </c>
      <c r="B108" s="2">
        <f t="shared" si="51"/>
        <v>342114.3454359711</v>
      </c>
      <c r="C108" s="2">
        <f t="shared" si="68"/>
        <v>334568.92918988998</v>
      </c>
      <c r="D108" s="2">
        <f>SUM(Y108:Y$400)</f>
        <v>24136.083896959997</v>
      </c>
      <c r="E108" s="11">
        <f t="shared" si="52"/>
        <v>310432.84529292997</v>
      </c>
      <c r="F108" s="99">
        <f t="shared" si="47"/>
        <v>3532.06</v>
      </c>
      <c r="G108" s="3">
        <f>IF(N108=1,VLOOKUP(A107,[1]Plan1!$BG$69:$BI$188,3),G107)</f>
        <v>3552.9</v>
      </c>
      <c r="H108" s="200">
        <f t="shared" si="48"/>
        <v>41154</v>
      </c>
      <c r="I108" s="200">
        <f t="shared" si="49"/>
        <v>41184</v>
      </c>
      <c r="J108" s="27">
        <f t="shared" si="53"/>
        <v>5.9002395202800706E-3</v>
      </c>
      <c r="K108" s="12">
        <f t="shared" si="69"/>
        <v>41246</v>
      </c>
      <c r="L108" s="12">
        <f t="shared" si="54"/>
        <v>41246</v>
      </c>
      <c r="M108" s="1">
        <f t="shared" si="70"/>
        <v>20</v>
      </c>
      <c r="N108" s="1">
        <f t="shared" si="55"/>
        <v>8</v>
      </c>
      <c r="O108" s="2">
        <f t="shared" si="56"/>
        <v>1.00235593</v>
      </c>
      <c r="P108" s="11">
        <f t="shared" si="90"/>
        <v>1.0057003900000001</v>
      </c>
      <c r="Q108" s="11">
        <f t="shared" si="87"/>
        <v>1.0186303480331014</v>
      </c>
      <c r="R108" s="2">
        <f t="shared" si="89"/>
        <v>1.02103016</v>
      </c>
      <c r="S108" s="2">
        <f t="shared" si="85"/>
        <v>1.0128566699999999</v>
      </c>
      <c r="T108" s="2">
        <f t="shared" si="57"/>
        <v>338870.37150473002</v>
      </c>
      <c r="U108" s="2">
        <f t="shared" si="58"/>
        <v>310.30966575552634</v>
      </c>
      <c r="V108" s="2">
        <f t="shared" si="59"/>
        <v>6528.4524057655699</v>
      </c>
      <c r="W108" s="2">
        <f t="shared" si="60"/>
        <v>341407.69126141112</v>
      </c>
      <c r="X108" s="29">
        <f t="shared" si="61"/>
        <v>0</v>
      </c>
      <c r="Y108" s="2">
        <f t="shared" si="86"/>
        <v>0</v>
      </c>
      <c r="Z108" s="82">
        <f t="shared" si="62"/>
        <v>0</v>
      </c>
      <c r="AA108" s="2">
        <f t="shared" si="63"/>
        <v>0</v>
      </c>
      <c r="AB108" s="27">
        <f t="shared" si="71"/>
        <v>6.7299999999999999E-2</v>
      </c>
      <c r="AC108" s="29">
        <f t="shared" si="50"/>
        <v>8</v>
      </c>
      <c r="AD108" s="29">
        <v>252</v>
      </c>
      <c r="AE108" s="11">
        <f t="shared" si="88"/>
        <v>1.002069825</v>
      </c>
      <c r="AF108" s="2">
        <f t="shared" si="64"/>
        <v>701.40236669000001</v>
      </c>
      <c r="AG108" s="2">
        <f t="shared" si="65"/>
        <v>706.65417456</v>
      </c>
      <c r="AH108" s="3">
        <f t="shared" si="66"/>
        <v>0</v>
      </c>
      <c r="AI108" s="4" t="str">
        <f t="shared" si="72"/>
        <v>A+J=</v>
      </c>
      <c r="AJ108" s="12">
        <f t="shared" si="73"/>
        <v>41246</v>
      </c>
      <c r="AK108" s="12"/>
      <c r="AL108" s="4" t="str">
        <f t="shared" si="74"/>
        <v>segunda-feira</v>
      </c>
      <c r="AM108" s="18">
        <f t="shared" si="82"/>
        <v>96</v>
      </c>
      <c r="AN108" s="19">
        <f t="shared" si="83"/>
        <v>44046</v>
      </c>
      <c r="AO108" s="20">
        <f t="shared" si="75"/>
        <v>52057.157682109784</v>
      </c>
      <c r="AP108" s="24">
        <f t="shared" si="76"/>
        <v>23</v>
      </c>
      <c r="AQ108" s="22">
        <f t="shared" si="77"/>
        <v>333.17899706999998</v>
      </c>
      <c r="AR108" s="22">
        <f t="shared" si="78"/>
        <v>3823.7938080899999</v>
      </c>
      <c r="AS108" s="35">
        <v>6.8427500000000002E-2</v>
      </c>
      <c r="AT108" s="22">
        <f t="shared" si="79"/>
        <v>4156.9728051599996</v>
      </c>
      <c r="AU108" s="18">
        <f t="shared" si="84"/>
        <v>96</v>
      </c>
      <c r="AV108" s="19">
        <f t="shared" si="80"/>
        <v>44075</v>
      </c>
      <c r="AW108" s="19">
        <f t="shared" si="81"/>
        <v>44109</v>
      </c>
      <c r="AX108" s="1"/>
      <c r="AY108" s="31">
        <v>99</v>
      </c>
      <c r="AZ108" s="32">
        <v>44138</v>
      </c>
      <c r="BA108" s="33">
        <v>8.8418239999999995E-2</v>
      </c>
      <c r="BB108" s="26"/>
    </row>
    <row r="109" spans="1:54" x14ac:dyDescent="0.2">
      <c r="A109" s="178">
        <f t="shared" si="67"/>
        <v>41228</v>
      </c>
      <c r="B109" s="2">
        <f t="shared" si="51"/>
        <v>342296.24490745011</v>
      </c>
      <c r="C109" s="2">
        <f t="shared" si="68"/>
        <v>334568.92918988998</v>
      </c>
      <c r="D109" s="2">
        <f>SUM(Y109:Y$400)</f>
        <v>24136.083896959997</v>
      </c>
      <c r="E109" s="11">
        <f t="shared" si="52"/>
        <v>310432.84529292997</v>
      </c>
      <c r="F109" s="99">
        <f t="shared" si="47"/>
        <v>3532.06</v>
      </c>
      <c r="G109" s="3">
        <f>IF(N109=1,VLOOKUP(A108,[1]Plan1!$BG$69:$BI$188,3),G108)</f>
        <v>3552.9</v>
      </c>
      <c r="H109" s="200">
        <f t="shared" si="48"/>
        <v>41154</v>
      </c>
      <c r="I109" s="200">
        <f t="shared" si="49"/>
        <v>41184</v>
      </c>
      <c r="J109" s="27">
        <f t="shared" si="53"/>
        <v>5.9002395202800706E-3</v>
      </c>
      <c r="K109" s="12">
        <f t="shared" si="69"/>
        <v>41246</v>
      </c>
      <c r="L109" s="12">
        <f t="shared" si="54"/>
        <v>41246</v>
      </c>
      <c r="M109" s="1">
        <f t="shared" si="70"/>
        <v>20</v>
      </c>
      <c r="N109" s="1">
        <f t="shared" si="55"/>
        <v>9</v>
      </c>
      <c r="O109" s="2">
        <f t="shared" si="56"/>
        <v>1.00265081</v>
      </c>
      <c r="P109" s="11">
        <f t="shared" si="90"/>
        <v>1.0057003900000001</v>
      </c>
      <c r="Q109" s="11">
        <f t="shared" si="87"/>
        <v>1.0186303480331014</v>
      </c>
      <c r="R109" s="2">
        <f t="shared" si="89"/>
        <v>1.0213305399999999</v>
      </c>
      <c r="S109" s="2">
        <f t="shared" si="85"/>
        <v>1.0128566699999999</v>
      </c>
      <c r="T109" s="2">
        <f t="shared" si="57"/>
        <v>338870.37150473002</v>
      </c>
      <c r="U109" s="2">
        <f t="shared" si="58"/>
        <v>310.30966575552634</v>
      </c>
      <c r="V109" s="2">
        <f t="shared" si="59"/>
        <v>6621.7002238346231</v>
      </c>
      <c r="W109" s="2">
        <f t="shared" si="60"/>
        <v>341500.93907948013</v>
      </c>
      <c r="X109" s="29">
        <f t="shared" si="61"/>
        <v>0</v>
      </c>
      <c r="Y109" s="2">
        <f t="shared" si="86"/>
        <v>0</v>
      </c>
      <c r="Z109" s="82">
        <f t="shared" si="62"/>
        <v>0</v>
      </c>
      <c r="AA109" s="2">
        <f t="shared" si="63"/>
        <v>0</v>
      </c>
      <c r="AB109" s="27">
        <f t="shared" si="71"/>
        <v>6.7299999999999999E-2</v>
      </c>
      <c r="AC109" s="29">
        <f t="shared" si="50"/>
        <v>9</v>
      </c>
      <c r="AD109" s="29">
        <v>252</v>
      </c>
      <c r="AE109" s="11">
        <f t="shared" si="88"/>
        <v>1.0023288539999999</v>
      </c>
      <c r="AF109" s="2">
        <f t="shared" si="64"/>
        <v>789.17962016000001</v>
      </c>
      <c r="AG109" s="2">
        <f t="shared" si="65"/>
        <v>795.30582797</v>
      </c>
      <c r="AH109" s="3">
        <f t="shared" si="66"/>
        <v>0</v>
      </c>
      <c r="AI109" s="4" t="str">
        <f t="shared" si="72"/>
        <v>A+J=</v>
      </c>
      <c r="AJ109" s="12">
        <f t="shared" si="73"/>
        <v>41246</v>
      </c>
      <c r="AK109" s="12"/>
      <c r="AL109" s="4" t="str">
        <f t="shared" si="74"/>
        <v>terça-feira</v>
      </c>
      <c r="AM109" s="18">
        <f t="shared" si="82"/>
        <v>97</v>
      </c>
      <c r="AN109" s="19">
        <f t="shared" si="83"/>
        <v>44075</v>
      </c>
      <c r="AO109" s="20">
        <f t="shared" si="75"/>
        <v>48183.50232867978</v>
      </c>
      <c r="AP109" s="24">
        <f t="shared" si="76"/>
        <v>21</v>
      </c>
      <c r="AQ109" s="22">
        <f t="shared" si="77"/>
        <v>283.31748873999999</v>
      </c>
      <c r="AR109" s="22">
        <f t="shared" si="78"/>
        <v>3873.6553534300001</v>
      </c>
      <c r="AS109" s="35">
        <v>7.4411580000000005E-2</v>
      </c>
      <c r="AT109" s="22">
        <f t="shared" si="79"/>
        <v>4156.9728421700001</v>
      </c>
      <c r="AU109" s="18">
        <f t="shared" si="84"/>
        <v>97</v>
      </c>
      <c r="AV109" s="19">
        <f t="shared" si="80"/>
        <v>44105</v>
      </c>
      <c r="AW109" s="19">
        <f t="shared" si="81"/>
        <v>44140</v>
      </c>
      <c r="AX109" s="1"/>
      <c r="AY109" s="31">
        <v>100</v>
      </c>
      <c r="AZ109" s="32">
        <v>44166</v>
      </c>
      <c r="BA109" s="33">
        <v>9.7782019999999997E-2</v>
      </c>
      <c r="BB109" s="26"/>
    </row>
    <row r="110" spans="1:54" x14ac:dyDescent="0.2">
      <c r="A110" s="178">
        <f t="shared" si="67"/>
        <v>41229</v>
      </c>
      <c r="B110" s="2">
        <f t="shared" si="51"/>
        <v>342296.24490745011</v>
      </c>
      <c r="C110" s="2">
        <f t="shared" si="68"/>
        <v>334568.92918988998</v>
      </c>
      <c r="D110" s="2">
        <f>SUM(Y110:Y$400)</f>
        <v>24136.083896959997</v>
      </c>
      <c r="E110" s="11">
        <f t="shared" si="52"/>
        <v>310432.84529292997</v>
      </c>
      <c r="F110" s="99">
        <f t="shared" si="47"/>
        <v>3532.06</v>
      </c>
      <c r="G110" s="3">
        <f>IF(N110=1,VLOOKUP(A109,[1]Plan1!$BG$69:$BI$188,3),G109)</f>
        <v>3552.9</v>
      </c>
      <c r="H110" s="200">
        <f t="shared" si="48"/>
        <v>41154</v>
      </c>
      <c r="I110" s="200">
        <f t="shared" si="49"/>
        <v>41184</v>
      </c>
      <c r="J110" s="27">
        <f t="shared" si="53"/>
        <v>5.9002395202800706E-3</v>
      </c>
      <c r="K110" s="12">
        <f t="shared" si="69"/>
        <v>41246</v>
      </c>
      <c r="L110" s="12">
        <f t="shared" si="54"/>
        <v>41246</v>
      </c>
      <c r="M110" s="1">
        <f t="shared" si="70"/>
        <v>20</v>
      </c>
      <c r="N110" s="1">
        <f t="shared" si="55"/>
        <v>9</v>
      </c>
      <c r="O110" s="2">
        <f t="shared" si="56"/>
        <v>1.00265081</v>
      </c>
      <c r="P110" s="11">
        <f t="shared" si="90"/>
        <v>1.0057003900000001</v>
      </c>
      <c r="Q110" s="11">
        <f t="shared" si="87"/>
        <v>1.0186303480331014</v>
      </c>
      <c r="R110" s="2">
        <f t="shared" si="89"/>
        <v>1.0213305399999999</v>
      </c>
      <c r="S110" s="2">
        <f t="shared" si="85"/>
        <v>1.0128566699999999</v>
      </c>
      <c r="T110" s="2">
        <f t="shared" si="57"/>
        <v>338870.37150473002</v>
      </c>
      <c r="U110" s="2">
        <f t="shared" si="58"/>
        <v>310.30966575552634</v>
      </c>
      <c r="V110" s="2">
        <f t="shared" si="59"/>
        <v>6621.7002238346231</v>
      </c>
      <c r="W110" s="2">
        <f t="shared" si="60"/>
        <v>341500.93907948013</v>
      </c>
      <c r="X110" s="29">
        <f t="shared" si="61"/>
        <v>0</v>
      </c>
      <c r="Y110" s="2">
        <f t="shared" si="86"/>
        <v>0</v>
      </c>
      <c r="Z110" s="82">
        <f t="shared" si="62"/>
        <v>0</v>
      </c>
      <c r="AA110" s="2">
        <f t="shared" si="63"/>
        <v>0</v>
      </c>
      <c r="AB110" s="27">
        <f t="shared" si="71"/>
        <v>6.7299999999999999E-2</v>
      </c>
      <c r="AC110" s="29">
        <f t="shared" si="50"/>
        <v>9</v>
      </c>
      <c r="AD110" s="29">
        <v>252</v>
      </c>
      <c r="AE110" s="11">
        <f t="shared" si="88"/>
        <v>1.0023288539999999</v>
      </c>
      <c r="AF110" s="2">
        <f t="shared" si="64"/>
        <v>789.17962016000001</v>
      </c>
      <c r="AG110" s="2">
        <f t="shared" si="65"/>
        <v>795.30582797</v>
      </c>
      <c r="AH110" s="3">
        <f t="shared" si="66"/>
        <v>0</v>
      </c>
      <c r="AI110" s="4" t="str">
        <f t="shared" si="72"/>
        <v>A+J=</v>
      </c>
      <c r="AJ110" s="12">
        <f t="shared" si="73"/>
        <v>41246</v>
      </c>
      <c r="AK110" s="12"/>
      <c r="AL110" s="4" t="str">
        <f t="shared" si="74"/>
        <v>quinta-feira</v>
      </c>
      <c r="AM110" s="18">
        <f t="shared" si="82"/>
        <v>98</v>
      </c>
      <c r="AN110" s="19">
        <f t="shared" si="83"/>
        <v>44105</v>
      </c>
      <c r="AO110" s="20">
        <f t="shared" si="75"/>
        <v>44288.764787729779</v>
      </c>
      <c r="AP110" s="24">
        <f t="shared" si="76"/>
        <v>21</v>
      </c>
      <c r="AQ110" s="22">
        <f t="shared" si="77"/>
        <v>262.23538675999998</v>
      </c>
      <c r="AR110" s="22">
        <f t="shared" si="78"/>
        <v>3894.73754095</v>
      </c>
      <c r="AS110" s="35">
        <v>8.0831349999999996E-2</v>
      </c>
      <c r="AT110" s="22">
        <f t="shared" si="79"/>
        <v>4156.9729277099996</v>
      </c>
      <c r="AU110" s="18">
        <f t="shared" si="84"/>
        <v>98</v>
      </c>
      <c r="AV110" s="19">
        <f t="shared" si="80"/>
        <v>44138</v>
      </c>
      <c r="AW110" s="19">
        <f t="shared" si="81"/>
        <v>44168</v>
      </c>
      <c r="AX110" s="1"/>
      <c r="AY110" s="31">
        <v>101</v>
      </c>
      <c r="AZ110" s="32">
        <v>44200</v>
      </c>
      <c r="BA110" s="33">
        <v>0.10842155000000001</v>
      </c>
      <c r="BB110" s="26"/>
    </row>
    <row r="111" spans="1:54" x14ac:dyDescent="0.2">
      <c r="A111" s="178">
        <f t="shared" si="67"/>
        <v>41230</v>
      </c>
      <c r="B111" s="2">
        <f t="shared" si="51"/>
        <v>342478.24047242687</v>
      </c>
      <c r="C111" s="2">
        <f t="shared" si="68"/>
        <v>334568.92918988998</v>
      </c>
      <c r="D111" s="2">
        <f>SUM(Y111:Y$400)</f>
        <v>24136.083896959997</v>
      </c>
      <c r="E111" s="11">
        <f t="shared" si="52"/>
        <v>310432.84529292997</v>
      </c>
      <c r="F111" s="99">
        <f t="shared" si="47"/>
        <v>3532.06</v>
      </c>
      <c r="G111" s="3">
        <f>IF(N111=1,VLOOKUP(A110,[1]Plan1!$BG$69:$BI$188,3),G110)</f>
        <v>3552.9</v>
      </c>
      <c r="H111" s="200">
        <f t="shared" si="48"/>
        <v>41154</v>
      </c>
      <c r="I111" s="200">
        <f t="shared" si="49"/>
        <v>41184</v>
      </c>
      <c r="J111" s="27">
        <f t="shared" si="53"/>
        <v>5.9002395202800706E-3</v>
      </c>
      <c r="K111" s="12">
        <f t="shared" si="69"/>
        <v>41246</v>
      </c>
      <c r="L111" s="12">
        <f t="shared" si="54"/>
        <v>41246</v>
      </c>
      <c r="M111" s="1">
        <f t="shared" si="70"/>
        <v>20</v>
      </c>
      <c r="N111" s="1">
        <f t="shared" si="55"/>
        <v>10</v>
      </c>
      <c r="O111" s="2">
        <f t="shared" si="56"/>
        <v>1.0029457799999999</v>
      </c>
      <c r="P111" s="11">
        <f t="shared" si="90"/>
        <v>1.0057003900000001</v>
      </c>
      <c r="Q111" s="11">
        <f t="shared" si="87"/>
        <v>1.0186303480331014</v>
      </c>
      <c r="R111" s="2">
        <f t="shared" si="89"/>
        <v>1.021631</v>
      </c>
      <c r="S111" s="2">
        <f t="shared" si="85"/>
        <v>1.0128566699999999</v>
      </c>
      <c r="T111" s="2">
        <f t="shared" si="57"/>
        <v>338870.37150473002</v>
      </c>
      <c r="U111" s="2">
        <f t="shared" si="58"/>
        <v>310.30966575552634</v>
      </c>
      <c r="V111" s="2">
        <f t="shared" si="59"/>
        <v>6714.9728765313548</v>
      </c>
      <c r="W111" s="2">
        <f t="shared" si="60"/>
        <v>341594.21173217689</v>
      </c>
      <c r="X111" s="29">
        <f t="shared" si="61"/>
        <v>0</v>
      </c>
      <c r="Y111" s="2">
        <f t="shared" si="86"/>
        <v>0</v>
      </c>
      <c r="Z111" s="82">
        <f t="shared" si="62"/>
        <v>0</v>
      </c>
      <c r="AA111" s="2">
        <f t="shared" si="63"/>
        <v>0</v>
      </c>
      <c r="AB111" s="27">
        <f t="shared" si="71"/>
        <v>6.7299999999999999E-2</v>
      </c>
      <c r="AC111" s="29">
        <f t="shared" si="50"/>
        <v>10</v>
      </c>
      <c r="AD111" s="29">
        <v>252</v>
      </c>
      <c r="AE111" s="11">
        <f t="shared" si="88"/>
        <v>1.0025879499999999</v>
      </c>
      <c r="AF111" s="2">
        <f t="shared" si="64"/>
        <v>876.97957793</v>
      </c>
      <c r="AG111" s="2">
        <f t="shared" si="65"/>
        <v>884.02874025000006</v>
      </c>
      <c r="AH111" s="3">
        <f t="shared" si="66"/>
        <v>0</v>
      </c>
      <c r="AI111" s="4" t="str">
        <f t="shared" si="72"/>
        <v>A+J=</v>
      </c>
      <c r="AJ111" s="12">
        <f t="shared" si="73"/>
        <v>41246</v>
      </c>
      <c r="AK111" s="12"/>
      <c r="AL111" s="4" t="str">
        <f t="shared" si="74"/>
        <v>terça-feira</v>
      </c>
      <c r="AM111" s="18">
        <f t="shared" si="82"/>
        <v>99</v>
      </c>
      <c r="AN111" s="19">
        <f t="shared" si="83"/>
        <v>44138</v>
      </c>
      <c r="AO111" s="20">
        <f t="shared" si="75"/>
        <v>40372.830153429779</v>
      </c>
      <c r="AP111" s="24">
        <f t="shared" si="76"/>
        <v>21</v>
      </c>
      <c r="AQ111" s="22">
        <f t="shared" si="77"/>
        <v>241.03854643</v>
      </c>
      <c r="AR111" s="22">
        <f t="shared" si="78"/>
        <v>3915.9346343000002</v>
      </c>
      <c r="AS111" s="35">
        <v>8.8418239999999995E-2</v>
      </c>
      <c r="AT111" s="22">
        <f t="shared" si="79"/>
        <v>4156.9731807300004</v>
      </c>
      <c r="AU111" s="18">
        <f t="shared" si="84"/>
        <v>99</v>
      </c>
      <c r="AV111" s="19">
        <f t="shared" si="80"/>
        <v>44166</v>
      </c>
      <c r="AW111" s="19">
        <f t="shared" si="81"/>
        <v>44202</v>
      </c>
      <c r="AX111" s="1"/>
      <c r="AY111" s="31">
        <v>102</v>
      </c>
      <c r="AZ111" s="32">
        <v>44228</v>
      </c>
      <c r="BA111" s="33">
        <v>0.12281947</v>
      </c>
      <c r="BB111" s="26"/>
    </row>
    <row r="112" spans="1:54" x14ac:dyDescent="0.2">
      <c r="A112" s="178">
        <f t="shared" si="67"/>
        <v>41231</v>
      </c>
      <c r="B112" s="2">
        <f t="shared" si="51"/>
        <v>342478.24047242687</v>
      </c>
      <c r="C112" s="2">
        <f t="shared" si="68"/>
        <v>334568.92918988998</v>
      </c>
      <c r="D112" s="2">
        <f>SUM(Y112:Y$400)</f>
        <v>24136.083896959997</v>
      </c>
      <c r="E112" s="11">
        <f t="shared" si="52"/>
        <v>310432.84529292997</v>
      </c>
      <c r="F112" s="99">
        <f t="shared" si="47"/>
        <v>3532.06</v>
      </c>
      <c r="G112" s="3">
        <f>IF(N112=1,VLOOKUP(A111,[1]Plan1!$BG$69:$BI$188,3),G111)</f>
        <v>3552.9</v>
      </c>
      <c r="H112" s="200">
        <f t="shared" si="48"/>
        <v>41154</v>
      </c>
      <c r="I112" s="200">
        <f t="shared" si="49"/>
        <v>41184</v>
      </c>
      <c r="J112" s="27">
        <f t="shared" si="53"/>
        <v>5.9002395202800706E-3</v>
      </c>
      <c r="K112" s="12">
        <f t="shared" si="69"/>
        <v>41246</v>
      </c>
      <c r="L112" s="12">
        <f t="shared" si="54"/>
        <v>41246</v>
      </c>
      <c r="M112" s="1">
        <f t="shared" si="70"/>
        <v>20</v>
      </c>
      <c r="N112" s="1">
        <f t="shared" si="55"/>
        <v>10</v>
      </c>
      <c r="O112" s="2">
        <f t="shared" si="56"/>
        <v>1.0029457799999999</v>
      </c>
      <c r="P112" s="11">
        <f t="shared" si="90"/>
        <v>1.0057003900000001</v>
      </c>
      <c r="Q112" s="11">
        <f t="shared" si="87"/>
        <v>1.0186303480331014</v>
      </c>
      <c r="R112" s="2">
        <f t="shared" si="89"/>
        <v>1.021631</v>
      </c>
      <c r="S112" s="2">
        <f t="shared" si="85"/>
        <v>1.0128566699999999</v>
      </c>
      <c r="T112" s="2">
        <f t="shared" si="57"/>
        <v>338870.37150473002</v>
      </c>
      <c r="U112" s="2">
        <f t="shared" si="58"/>
        <v>310.30966575552634</v>
      </c>
      <c r="V112" s="2">
        <f t="shared" si="59"/>
        <v>6714.9728765313548</v>
      </c>
      <c r="W112" s="2">
        <f t="shared" si="60"/>
        <v>341594.21173217689</v>
      </c>
      <c r="X112" s="29">
        <f t="shared" si="61"/>
        <v>0</v>
      </c>
      <c r="Y112" s="2">
        <f t="shared" si="86"/>
        <v>0</v>
      </c>
      <c r="Z112" s="82">
        <f t="shared" si="62"/>
        <v>0</v>
      </c>
      <c r="AA112" s="2">
        <f t="shared" si="63"/>
        <v>0</v>
      </c>
      <c r="AB112" s="27">
        <f t="shared" si="71"/>
        <v>6.7299999999999999E-2</v>
      </c>
      <c r="AC112" s="29">
        <f t="shared" si="50"/>
        <v>10</v>
      </c>
      <c r="AD112" s="29">
        <v>252</v>
      </c>
      <c r="AE112" s="11">
        <f t="shared" si="88"/>
        <v>1.0025879499999999</v>
      </c>
      <c r="AF112" s="2">
        <f t="shared" si="64"/>
        <v>876.97957793</v>
      </c>
      <c r="AG112" s="2">
        <f t="shared" si="65"/>
        <v>884.02874025000006</v>
      </c>
      <c r="AH112" s="3">
        <f t="shared" si="66"/>
        <v>0</v>
      </c>
      <c r="AI112" s="4" t="str">
        <f t="shared" si="72"/>
        <v>A+J=</v>
      </c>
      <c r="AJ112" s="12">
        <f t="shared" si="73"/>
        <v>41246</v>
      </c>
      <c r="AK112" s="12"/>
      <c r="AL112" s="4" t="str">
        <f t="shared" si="74"/>
        <v>terça-feira</v>
      </c>
      <c r="AM112" s="18">
        <f t="shared" si="82"/>
        <v>100</v>
      </c>
      <c r="AN112" s="19">
        <f t="shared" si="83"/>
        <v>44166</v>
      </c>
      <c r="AO112" s="20">
        <f t="shared" si="75"/>
        <v>36425.093267919779</v>
      </c>
      <c r="AP112" s="24">
        <f t="shared" si="76"/>
        <v>20</v>
      </c>
      <c r="AQ112" s="22">
        <f t="shared" si="77"/>
        <v>209.23610843</v>
      </c>
      <c r="AR112" s="22">
        <f t="shared" si="78"/>
        <v>3947.7368855099999</v>
      </c>
      <c r="AS112" s="35">
        <v>9.7782019999999997E-2</v>
      </c>
      <c r="AT112" s="22">
        <f t="shared" si="79"/>
        <v>4156.9729939399995</v>
      </c>
      <c r="AU112" s="18">
        <f t="shared" si="84"/>
        <v>100</v>
      </c>
      <c r="AV112" s="19">
        <f t="shared" si="80"/>
        <v>44200</v>
      </c>
      <c r="AW112" s="19">
        <f t="shared" si="81"/>
        <v>44230</v>
      </c>
      <c r="AX112" s="1"/>
      <c r="AY112" s="31">
        <v>103</v>
      </c>
      <c r="AZ112" s="32">
        <v>44256</v>
      </c>
      <c r="BA112" s="33">
        <v>0.14126130000000001</v>
      </c>
      <c r="BB112" s="26"/>
    </row>
    <row r="113" spans="1:138" x14ac:dyDescent="0.2">
      <c r="A113" s="178">
        <f t="shared" si="67"/>
        <v>41232</v>
      </c>
      <c r="B113" s="2">
        <f t="shared" si="51"/>
        <v>342478.24047242687</v>
      </c>
      <c r="C113" s="2">
        <f t="shared" si="68"/>
        <v>334568.92918988998</v>
      </c>
      <c r="D113" s="2">
        <f>SUM(Y113:Y$400)</f>
        <v>24136.083896959997</v>
      </c>
      <c r="E113" s="11">
        <f t="shared" si="52"/>
        <v>310432.84529292997</v>
      </c>
      <c r="F113" s="99">
        <f t="shared" si="47"/>
        <v>3532.06</v>
      </c>
      <c r="G113" s="3">
        <f>IF(N113=1,VLOOKUP(A112,[1]Plan1!$BG$69:$BI$188,3),G112)</f>
        <v>3552.9</v>
      </c>
      <c r="H113" s="200">
        <f t="shared" si="48"/>
        <v>41154</v>
      </c>
      <c r="I113" s="200">
        <f t="shared" si="49"/>
        <v>41184</v>
      </c>
      <c r="J113" s="27">
        <f t="shared" si="53"/>
        <v>5.9002395202800706E-3</v>
      </c>
      <c r="K113" s="12">
        <f t="shared" si="69"/>
        <v>41246</v>
      </c>
      <c r="L113" s="12">
        <f t="shared" si="54"/>
        <v>41246</v>
      </c>
      <c r="M113" s="1">
        <f t="shared" si="70"/>
        <v>20</v>
      </c>
      <c r="N113" s="1">
        <f t="shared" si="55"/>
        <v>10</v>
      </c>
      <c r="O113" s="2">
        <f t="shared" si="56"/>
        <v>1.0029457799999999</v>
      </c>
      <c r="P113" s="11">
        <f t="shared" si="90"/>
        <v>1.0057003900000001</v>
      </c>
      <c r="Q113" s="11">
        <f t="shared" si="87"/>
        <v>1.0186303480331014</v>
      </c>
      <c r="R113" s="2">
        <f t="shared" si="89"/>
        <v>1.021631</v>
      </c>
      <c r="S113" s="2">
        <f t="shared" si="85"/>
        <v>1.0128566699999999</v>
      </c>
      <c r="T113" s="2">
        <f t="shared" si="57"/>
        <v>338870.37150473002</v>
      </c>
      <c r="U113" s="2">
        <f t="shared" si="58"/>
        <v>310.30966575552634</v>
      </c>
      <c r="V113" s="2">
        <f t="shared" si="59"/>
        <v>6714.9728765313548</v>
      </c>
      <c r="W113" s="2">
        <f t="shared" si="60"/>
        <v>341594.21173217689</v>
      </c>
      <c r="X113" s="29">
        <f t="shared" si="61"/>
        <v>0</v>
      </c>
      <c r="Y113" s="2">
        <f t="shared" si="86"/>
        <v>0</v>
      </c>
      <c r="Z113" s="82">
        <f t="shared" si="62"/>
        <v>0</v>
      </c>
      <c r="AA113" s="2">
        <f t="shared" si="63"/>
        <v>0</v>
      </c>
      <c r="AB113" s="27">
        <f t="shared" si="71"/>
        <v>6.7299999999999999E-2</v>
      </c>
      <c r="AC113" s="29">
        <f t="shared" si="50"/>
        <v>10</v>
      </c>
      <c r="AD113" s="29">
        <v>252</v>
      </c>
      <c r="AE113" s="11">
        <f t="shared" si="88"/>
        <v>1.0025879499999999</v>
      </c>
      <c r="AF113" s="2">
        <f t="shared" si="64"/>
        <v>876.97957793</v>
      </c>
      <c r="AG113" s="2">
        <f t="shared" si="65"/>
        <v>884.02874025000006</v>
      </c>
      <c r="AH113" s="3">
        <f t="shared" si="66"/>
        <v>0</v>
      </c>
      <c r="AI113" s="4" t="str">
        <f t="shared" si="72"/>
        <v>A+J=</v>
      </c>
      <c r="AJ113" s="12">
        <f t="shared" si="73"/>
        <v>41246</v>
      </c>
      <c r="AK113" s="12"/>
      <c r="AL113" s="4" t="str">
        <f t="shared" si="74"/>
        <v>segunda-feira</v>
      </c>
      <c r="AM113" s="18">
        <f t="shared" si="82"/>
        <v>101</v>
      </c>
      <c r="AN113" s="19">
        <f t="shared" si="83"/>
        <v>44200</v>
      </c>
      <c r="AO113" s="20">
        <f t="shared" si="75"/>
        <v>32475.828196919778</v>
      </c>
      <c r="AP113" s="24">
        <f t="shared" si="76"/>
        <v>22</v>
      </c>
      <c r="AQ113" s="22">
        <f t="shared" si="77"/>
        <v>207.70797494000001</v>
      </c>
      <c r="AR113" s="22">
        <f t="shared" si="78"/>
        <v>3949.2650709999998</v>
      </c>
      <c r="AS113" s="35">
        <v>0.10842155000000001</v>
      </c>
      <c r="AT113" s="22">
        <f t="shared" si="79"/>
        <v>4156.9730459399998</v>
      </c>
      <c r="AU113" s="18">
        <f t="shared" si="84"/>
        <v>101</v>
      </c>
      <c r="AV113" s="19">
        <f t="shared" si="80"/>
        <v>44228</v>
      </c>
      <c r="AW113" s="19">
        <f t="shared" si="81"/>
        <v>44258</v>
      </c>
      <c r="AX113" s="1"/>
      <c r="AY113" s="31">
        <v>104</v>
      </c>
      <c r="AZ113" s="32">
        <v>44287</v>
      </c>
      <c r="BA113" s="33">
        <v>0.16396649999999999</v>
      </c>
      <c r="BB113" s="26"/>
    </row>
    <row r="114" spans="1:138" x14ac:dyDescent="0.2">
      <c r="A114" s="178">
        <f t="shared" si="67"/>
        <v>41233</v>
      </c>
      <c r="B114" s="2">
        <f t="shared" si="51"/>
        <v>342660.33528209961</v>
      </c>
      <c r="C114" s="2">
        <f t="shared" si="68"/>
        <v>334568.92918988998</v>
      </c>
      <c r="D114" s="2">
        <f>SUM(Y114:Y$400)</f>
        <v>24136.083896959997</v>
      </c>
      <c r="E114" s="11">
        <f t="shared" si="52"/>
        <v>310432.84529292997</v>
      </c>
      <c r="F114" s="99">
        <f t="shared" si="47"/>
        <v>3532.06</v>
      </c>
      <c r="G114" s="3">
        <f>IF(N114=1,VLOOKUP(A113,[1]Plan1!$BG$69:$BI$188,3),G113)</f>
        <v>3552.9</v>
      </c>
      <c r="H114" s="200">
        <f t="shared" si="48"/>
        <v>41154</v>
      </c>
      <c r="I114" s="200">
        <f t="shared" si="49"/>
        <v>41184</v>
      </c>
      <c r="J114" s="27">
        <f t="shared" si="53"/>
        <v>5.9002395202800706E-3</v>
      </c>
      <c r="K114" s="12">
        <f t="shared" si="69"/>
        <v>41246</v>
      </c>
      <c r="L114" s="12">
        <f t="shared" si="54"/>
        <v>41246</v>
      </c>
      <c r="M114" s="1">
        <f t="shared" si="70"/>
        <v>20</v>
      </c>
      <c r="N114" s="1">
        <f t="shared" si="55"/>
        <v>11</v>
      </c>
      <c r="O114" s="2">
        <f t="shared" si="56"/>
        <v>1.00324083</v>
      </c>
      <c r="P114" s="11">
        <f t="shared" si="90"/>
        <v>1.0057003900000001</v>
      </c>
      <c r="Q114" s="11">
        <f t="shared" si="87"/>
        <v>1.0186303480331014</v>
      </c>
      <c r="R114" s="2">
        <f t="shared" si="89"/>
        <v>1.0219315499999999</v>
      </c>
      <c r="S114" s="2">
        <f t="shared" si="85"/>
        <v>1.0128566699999999</v>
      </c>
      <c r="T114" s="2">
        <f t="shared" si="57"/>
        <v>338870.37150473002</v>
      </c>
      <c r="U114" s="2">
        <f t="shared" si="58"/>
        <v>310.30966575552634</v>
      </c>
      <c r="V114" s="2">
        <f t="shared" si="59"/>
        <v>6808.2734681841303</v>
      </c>
      <c r="W114" s="2">
        <f t="shared" si="60"/>
        <v>341687.51232382964</v>
      </c>
      <c r="X114" s="29">
        <f t="shared" si="61"/>
        <v>0</v>
      </c>
      <c r="Y114" s="2">
        <f t="shared" si="86"/>
        <v>0</v>
      </c>
      <c r="Z114" s="82">
        <f t="shared" si="62"/>
        <v>0</v>
      </c>
      <c r="AA114" s="2">
        <f t="shared" si="63"/>
        <v>0</v>
      </c>
      <c r="AB114" s="27">
        <f t="shared" si="71"/>
        <v>6.7299999999999999E-2</v>
      </c>
      <c r="AC114" s="29">
        <f t="shared" si="50"/>
        <v>11</v>
      </c>
      <c r="AD114" s="29">
        <v>252</v>
      </c>
      <c r="AE114" s="11">
        <f t="shared" si="88"/>
        <v>1.0028471130000001</v>
      </c>
      <c r="AF114" s="2">
        <f t="shared" si="64"/>
        <v>964.80224002</v>
      </c>
      <c r="AG114" s="2">
        <f t="shared" si="65"/>
        <v>972.82295826999996</v>
      </c>
      <c r="AH114" s="3">
        <f t="shared" si="66"/>
        <v>0</v>
      </c>
      <c r="AI114" s="4" t="str">
        <f t="shared" si="72"/>
        <v>A+J=</v>
      </c>
      <c r="AJ114" s="12">
        <f t="shared" si="73"/>
        <v>41246</v>
      </c>
      <c r="AK114" s="12"/>
      <c r="AL114" s="4" t="str">
        <f t="shared" si="74"/>
        <v>segunda-feira</v>
      </c>
      <c r="AM114" s="18">
        <f t="shared" si="82"/>
        <v>102</v>
      </c>
      <c r="AN114" s="19">
        <f t="shared" si="83"/>
        <v>44228</v>
      </c>
      <c r="AO114" s="20">
        <f t="shared" si="75"/>
        <v>28487.164189969779</v>
      </c>
      <c r="AP114" s="24">
        <f t="shared" si="76"/>
        <v>20</v>
      </c>
      <c r="AQ114" s="22">
        <f t="shared" si="77"/>
        <v>168.30912978000001</v>
      </c>
      <c r="AR114" s="22">
        <f t="shared" si="78"/>
        <v>3988.6640069499999</v>
      </c>
      <c r="AS114" s="35">
        <v>0.12281947</v>
      </c>
      <c r="AT114" s="22">
        <f t="shared" si="79"/>
        <v>4156.9731367300001</v>
      </c>
      <c r="AU114" s="18">
        <f t="shared" si="84"/>
        <v>102</v>
      </c>
      <c r="AV114" s="19">
        <f t="shared" si="80"/>
        <v>44256</v>
      </c>
      <c r="AW114" s="19">
        <f t="shared" si="81"/>
        <v>44292</v>
      </c>
      <c r="AX114" s="1"/>
      <c r="AY114" s="31">
        <v>105</v>
      </c>
      <c r="AZ114" s="32">
        <v>44319</v>
      </c>
      <c r="BA114" s="33">
        <v>0.19807337</v>
      </c>
      <c r="BB114" s="26"/>
    </row>
    <row r="115" spans="1:138" x14ac:dyDescent="0.2">
      <c r="A115" s="178">
        <f t="shared" si="67"/>
        <v>41234</v>
      </c>
      <c r="B115" s="2">
        <f t="shared" si="51"/>
        <v>342842.52937695856</v>
      </c>
      <c r="C115" s="2">
        <f t="shared" si="68"/>
        <v>334568.92918988998</v>
      </c>
      <c r="D115" s="2">
        <f>SUM(Y115:Y$400)</f>
        <v>24136.083896959997</v>
      </c>
      <c r="E115" s="11">
        <f t="shared" si="52"/>
        <v>310432.84529292997</v>
      </c>
      <c r="F115" s="99">
        <f t="shared" si="47"/>
        <v>3532.06</v>
      </c>
      <c r="G115" s="3">
        <f>IF(N115=1,VLOOKUP(A114,[1]Plan1!$BG$69:$BI$188,3),G114)</f>
        <v>3552.9</v>
      </c>
      <c r="H115" s="200">
        <f t="shared" si="48"/>
        <v>41154</v>
      </c>
      <c r="I115" s="200">
        <f t="shared" si="49"/>
        <v>41184</v>
      </c>
      <c r="J115" s="27">
        <f t="shared" si="53"/>
        <v>5.9002395202800706E-3</v>
      </c>
      <c r="K115" s="12">
        <f t="shared" si="69"/>
        <v>41246</v>
      </c>
      <c r="L115" s="12">
        <f t="shared" si="54"/>
        <v>41246</v>
      </c>
      <c r="M115" s="1">
        <f t="shared" si="70"/>
        <v>20</v>
      </c>
      <c r="N115" s="1">
        <f t="shared" si="55"/>
        <v>12</v>
      </c>
      <c r="O115" s="2">
        <f t="shared" si="56"/>
        <v>1.0035359699999999</v>
      </c>
      <c r="P115" s="11">
        <f t="shared" si="90"/>
        <v>1.0057003900000001</v>
      </c>
      <c r="Q115" s="11">
        <f t="shared" si="87"/>
        <v>1.0186303480331014</v>
      </c>
      <c r="R115" s="2">
        <f t="shared" si="89"/>
        <v>1.02223219</v>
      </c>
      <c r="S115" s="2">
        <f t="shared" si="85"/>
        <v>1.0128566699999999</v>
      </c>
      <c r="T115" s="2">
        <f t="shared" si="57"/>
        <v>338870.37150473002</v>
      </c>
      <c r="U115" s="2">
        <f t="shared" si="58"/>
        <v>310.30966575552634</v>
      </c>
      <c r="V115" s="2">
        <f t="shared" si="59"/>
        <v>6901.6019987930204</v>
      </c>
      <c r="W115" s="2">
        <f t="shared" si="60"/>
        <v>341780.84085443855</v>
      </c>
      <c r="X115" s="29">
        <f t="shared" si="61"/>
        <v>0</v>
      </c>
      <c r="Y115" s="2">
        <f t="shared" si="86"/>
        <v>0</v>
      </c>
      <c r="Z115" s="82">
        <f t="shared" si="62"/>
        <v>0</v>
      </c>
      <c r="AA115" s="2">
        <f t="shared" si="63"/>
        <v>0</v>
      </c>
      <c r="AB115" s="27">
        <f t="shared" si="71"/>
        <v>6.7299999999999999E-2</v>
      </c>
      <c r="AC115" s="29">
        <f t="shared" si="50"/>
        <v>12</v>
      </c>
      <c r="AD115" s="29">
        <v>252</v>
      </c>
      <c r="AE115" s="11">
        <f t="shared" si="88"/>
        <v>1.003106343</v>
      </c>
      <c r="AF115" s="2">
        <f t="shared" si="64"/>
        <v>1052.64760643</v>
      </c>
      <c r="AG115" s="2">
        <f t="shared" si="65"/>
        <v>1061.6885225200001</v>
      </c>
      <c r="AH115" s="3">
        <f t="shared" si="66"/>
        <v>0</v>
      </c>
      <c r="AI115" s="4" t="str">
        <f t="shared" si="72"/>
        <v>A+J=</v>
      </c>
      <c r="AJ115" s="12">
        <f t="shared" si="73"/>
        <v>41246</v>
      </c>
      <c r="AK115" s="12"/>
      <c r="AL115" s="4" t="str">
        <f t="shared" si="74"/>
        <v>segunda-feira</v>
      </c>
      <c r="AM115" s="18">
        <f t="shared" si="82"/>
        <v>103</v>
      </c>
      <c r="AN115" s="19">
        <f t="shared" si="83"/>
        <v>44256</v>
      </c>
      <c r="AO115" s="20">
        <f t="shared" si="75"/>
        <v>24463.030343189777</v>
      </c>
      <c r="AP115" s="24">
        <f t="shared" si="76"/>
        <v>18</v>
      </c>
      <c r="AQ115" s="22">
        <f t="shared" si="77"/>
        <v>132.83937843000001</v>
      </c>
      <c r="AR115" s="22">
        <f t="shared" si="78"/>
        <v>4024.1338467800001</v>
      </c>
      <c r="AS115" s="35">
        <v>0.14126130000000001</v>
      </c>
      <c r="AT115" s="22">
        <f t="shared" si="79"/>
        <v>4156.9732252100002</v>
      </c>
      <c r="AU115" s="18">
        <f t="shared" si="84"/>
        <v>103</v>
      </c>
      <c r="AV115" s="19">
        <f t="shared" si="80"/>
        <v>44287</v>
      </c>
      <c r="AW115" s="19">
        <f t="shared" si="81"/>
        <v>44321</v>
      </c>
      <c r="AX115" s="1"/>
      <c r="AY115" s="31">
        <v>106</v>
      </c>
      <c r="AZ115" s="32">
        <v>44348</v>
      </c>
      <c r="BA115" s="33">
        <v>0.24801713</v>
      </c>
      <c r="BB115" s="26"/>
    </row>
    <row r="116" spans="1:138" x14ac:dyDescent="0.2">
      <c r="A116" s="178">
        <f t="shared" si="67"/>
        <v>41235</v>
      </c>
      <c r="B116" s="2">
        <f t="shared" si="51"/>
        <v>343024.82279748347</v>
      </c>
      <c r="C116" s="2">
        <f t="shared" si="68"/>
        <v>334568.92918988998</v>
      </c>
      <c r="D116" s="2">
        <f>SUM(Y116:Y$400)</f>
        <v>24136.083896959997</v>
      </c>
      <c r="E116" s="11">
        <f t="shared" si="52"/>
        <v>310432.84529292997</v>
      </c>
      <c r="F116" s="99">
        <f t="shared" si="47"/>
        <v>3532.06</v>
      </c>
      <c r="G116" s="3">
        <f>IF(N116=1,VLOOKUP(A115,[1]Plan1!$BG$69:$BI$188,3),G115)</f>
        <v>3552.9</v>
      </c>
      <c r="H116" s="200">
        <f t="shared" si="48"/>
        <v>41154</v>
      </c>
      <c r="I116" s="200">
        <f t="shared" si="49"/>
        <v>41184</v>
      </c>
      <c r="J116" s="27">
        <f t="shared" si="53"/>
        <v>5.9002395202800706E-3</v>
      </c>
      <c r="K116" s="12">
        <f t="shared" si="69"/>
        <v>41246</v>
      </c>
      <c r="L116" s="12">
        <f t="shared" si="54"/>
        <v>41246</v>
      </c>
      <c r="M116" s="1">
        <f t="shared" si="70"/>
        <v>20</v>
      </c>
      <c r="N116" s="1">
        <f t="shared" si="55"/>
        <v>13</v>
      </c>
      <c r="O116" s="2">
        <f t="shared" si="56"/>
        <v>1.0038312</v>
      </c>
      <c r="P116" s="11">
        <f t="shared" si="90"/>
        <v>1.0057003900000001</v>
      </c>
      <c r="Q116" s="11">
        <f t="shared" si="87"/>
        <v>1.0186303480331014</v>
      </c>
      <c r="R116" s="2">
        <f t="shared" si="89"/>
        <v>1.02253292</v>
      </c>
      <c r="S116" s="2">
        <f t="shared" si="85"/>
        <v>1.0128566699999999</v>
      </c>
      <c r="T116" s="2">
        <f t="shared" si="57"/>
        <v>338870.37150473002</v>
      </c>
      <c r="U116" s="2">
        <f t="shared" si="58"/>
        <v>310.30966575552634</v>
      </c>
      <c r="V116" s="2">
        <f t="shared" si="59"/>
        <v>6994.9584683579542</v>
      </c>
      <c r="W116" s="2">
        <f t="shared" si="60"/>
        <v>341874.1973240035</v>
      </c>
      <c r="X116" s="29">
        <f t="shared" si="61"/>
        <v>0</v>
      </c>
      <c r="Y116" s="2">
        <f t="shared" si="86"/>
        <v>0</v>
      </c>
      <c r="Z116" s="82">
        <f t="shared" si="62"/>
        <v>0</v>
      </c>
      <c r="AA116" s="2">
        <f t="shared" si="63"/>
        <v>0</v>
      </c>
      <c r="AB116" s="27">
        <f t="shared" si="71"/>
        <v>6.7299999999999999E-2</v>
      </c>
      <c r="AC116" s="29">
        <f t="shared" si="50"/>
        <v>13</v>
      </c>
      <c r="AD116" s="29">
        <v>252</v>
      </c>
      <c r="AE116" s="11">
        <f t="shared" si="88"/>
        <v>1.0033656399999999</v>
      </c>
      <c r="AF116" s="2">
        <f t="shared" si="64"/>
        <v>1140.5156771500001</v>
      </c>
      <c r="AG116" s="2">
        <f t="shared" si="65"/>
        <v>1150.62547348</v>
      </c>
      <c r="AH116" s="3">
        <f t="shared" si="66"/>
        <v>0</v>
      </c>
      <c r="AI116" s="4" t="str">
        <f t="shared" si="72"/>
        <v>A+J=</v>
      </c>
      <c r="AJ116" s="12">
        <f t="shared" si="73"/>
        <v>41246</v>
      </c>
      <c r="AK116" s="12"/>
      <c r="AL116" s="4" t="str">
        <f t="shared" si="74"/>
        <v>quinta-feira</v>
      </c>
      <c r="AM116" s="18">
        <f t="shared" si="82"/>
        <v>104</v>
      </c>
      <c r="AN116" s="19">
        <f t="shared" si="83"/>
        <v>44287</v>
      </c>
      <c r="AO116" s="20">
        <f t="shared" si="75"/>
        <v>20451.912878429779</v>
      </c>
      <c r="AP116" s="24">
        <f t="shared" si="76"/>
        <v>23</v>
      </c>
      <c r="AQ116" s="22">
        <f t="shared" si="77"/>
        <v>145.85592581</v>
      </c>
      <c r="AR116" s="22">
        <f t="shared" si="78"/>
        <v>4011.1174647600001</v>
      </c>
      <c r="AS116" s="35">
        <v>0.16396649999999999</v>
      </c>
      <c r="AT116" s="22">
        <f t="shared" si="79"/>
        <v>4156.9733905700004</v>
      </c>
      <c r="AU116" s="18">
        <f t="shared" si="84"/>
        <v>104</v>
      </c>
      <c r="AV116" s="19">
        <f t="shared" si="80"/>
        <v>44319</v>
      </c>
      <c r="AW116" s="19">
        <f t="shared" si="81"/>
        <v>44351</v>
      </c>
      <c r="AX116" s="1"/>
      <c r="AY116" s="31">
        <v>107</v>
      </c>
      <c r="AZ116" s="32">
        <v>44378</v>
      </c>
      <c r="BA116" s="33">
        <v>0.33161253000000002</v>
      </c>
      <c r="BB116" s="26"/>
    </row>
    <row r="117" spans="1:138" x14ac:dyDescent="0.2">
      <c r="A117" s="178">
        <f t="shared" si="67"/>
        <v>41236</v>
      </c>
      <c r="B117" s="2">
        <f t="shared" si="51"/>
        <v>343207.2155841745</v>
      </c>
      <c r="C117" s="2">
        <f t="shared" si="68"/>
        <v>334568.92918988998</v>
      </c>
      <c r="D117" s="2">
        <f>SUM(Y117:Y$400)</f>
        <v>24136.083896959997</v>
      </c>
      <c r="E117" s="11">
        <f t="shared" si="52"/>
        <v>310432.84529292997</v>
      </c>
      <c r="F117" s="99">
        <f t="shared" si="47"/>
        <v>3532.06</v>
      </c>
      <c r="G117" s="3">
        <f>IF(N117=1,VLOOKUP(A116,[1]Plan1!$BG$69:$BI$188,3),G116)</f>
        <v>3552.9</v>
      </c>
      <c r="H117" s="200">
        <f t="shared" si="48"/>
        <v>41154</v>
      </c>
      <c r="I117" s="200">
        <f t="shared" si="49"/>
        <v>41184</v>
      </c>
      <c r="J117" s="27">
        <f t="shared" si="53"/>
        <v>5.9002395202800706E-3</v>
      </c>
      <c r="K117" s="12">
        <f t="shared" si="69"/>
        <v>41246</v>
      </c>
      <c r="L117" s="12">
        <f t="shared" si="54"/>
        <v>41246</v>
      </c>
      <c r="M117" s="1">
        <f t="shared" si="70"/>
        <v>20</v>
      </c>
      <c r="N117" s="1">
        <f t="shared" si="55"/>
        <v>14</v>
      </c>
      <c r="O117" s="2">
        <f t="shared" si="56"/>
        <v>1.00412652</v>
      </c>
      <c r="P117" s="11">
        <f t="shared" si="90"/>
        <v>1.0057003900000001</v>
      </c>
      <c r="Q117" s="11">
        <f t="shared" si="87"/>
        <v>1.0186303480331014</v>
      </c>
      <c r="R117" s="2">
        <f t="shared" si="89"/>
        <v>1.02283374</v>
      </c>
      <c r="S117" s="2">
        <f t="shared" si="85"/>
        <v>1.0128566699999999</v>
      </c>
      <c r="T117" s="2">
        <f t="shared" si="57"/>
        <v>338870.37150473002</v>
      </c>
      <c r="U117" s="2">
        <f t="shared" si="58"/>
        <v>310.30966575552634</v>
      </c>
      <c r="V117" s="2">
        <f t="shared" si="59"/>
        <v>7088.3428768790009</v>
      </c>
      <c r="W117" s="2">
        <f t="shared" si="60"/>
        <v>341967.5817325245</v>
      </c>
      <c r="X117" s="29">
        <f t="shared" si="61"/>
        <v>0</v>
      </c>
      <c r="Y117" s="2">
        <f t="shared" si="86"/>
        <v>0</v>
      </c>
      <c r="Z117" s="82">
        <f t="shared" si="62"/>
        <v>0</v>
      </c>
      <c r="AA117" s="2">
        <f t="shared" si="63"/>
        <v>0</v>
      </c>
      <c r="AB117" s="27">
        <f t="shared" si="71"/>
        <v>6.7299999999999999E-2</v>
      </c>
      <c r="AC117" s="29">
        <f t="shared" si="50"/>
        <v>14</v>
      </c>
      <c r="AD117" s="29">
        <v>252</v>
      </c>
      <c r="AE117" s="11">
        <f t="shared" si="88"/>
        <v>1.0036250040000001</v>
      </c>
      <c r="AF117" s="2">
        <f t="shared" si="64"/>
        <v>1228.4064521800001</v>
      </c>
      <c r="AG117" s="2">
        <f t="shared" si="65"/>
        <v>1239.63385165</v>
      </c>
      <c r="AH117" s="3">
        <f t="shared" si="66"/>
        <v>0</v>
      </c>
      <c r="AI117" s="4" t="str">
        <f t="shared" si="72"/>
        <v>A+J=</v>
      </c>
      <c r="AJ117" s="12">
        <f t="shared" si="73"/>
        <v>41246</v>
      </c>
      <c r="AK117" s="12"/>
      <c r="AL117" s="4" t="str">
        <f t="shared" si="74"/>
        <v>segunda-feira</v>
      </c>
      <c r="AM117" s="18">
        <f t="shared" si="82"/>
        <v>105</v>
      </c>
      <c r="AN117" s="19">
        <f t="shared" si="83"/>
        <v>44319</v>
      </c>
      <c r="AO117" s="20">
        <f t="shared" si="75"/>
        <v>16400.933571659778</v>
      </c>
      <c r="AP117" s="24">
        <f t="shared" si="76"/>
        <v>20</v>
      </c>
      <c r="AQ117" s="22">
        <f t="shared" si="77"/>
        <v>105.99402232</v>
      </c>
      <c r="AR117" s="22">
        <f t="shared" si="78"/>
        <v>4050.9793067700002</v>
      </c>
      <c r="AS117" s="35">
        <v>0.19807337</v>
      </c>
      <c r="AT117" s="22">
        <f t="shared" si="79"/>
        <v>4156.9733290900003</v>
      </c>
      <c r="AU117" s="18">
        <f t="shared" si="84"/>
        <v>105</v>
      </c>
      <c r="AV117" s="19">
        <f t="shared" si="80"/>
        <v>44348</v>
      </c>
      <c r="AW117" s="19">
        <f t="shared" si="81"/>
        <v>44382</v>
      </c>
      <c r="AX117" s="1"/>
      <c r="AY117" s="31">
        <v>108</v>
      </c>
      <c r="AZ117" s="32">
        <v>44410</v>
      </c>
      <c r="BA117" s="33">
        <v>0.49857847</v>
      </c>
      <c r="BB117" s="26"/>
    </row>
    <row r="118" spans="1:138" x14ac:dyDescent="0.2">
      <c r="A118" s="178">
        <f t="shared" si="67"/>
        <v>41237</v>
      </c>
      <c r="B118" s="2">
        <f t="shared" si="51"/>
        <v>343389.7046611532</v>
      </c>
      <c r="C118" s="2">
        <f t="shared" si="68"/>
        <v>334568.92918988998</v>
      </c>
      <c r="D118" s="2">
        <f>SUM(Y118:Y$400)</f>
        <v>24136.083896959997</v>
      </c>
      <c r="E118" s="11">
        <f t="shared" si="52"/>
        <v>310432.84529292997</v>
      </c>
      <c r="F118" s="99">
        <f t="shared" si="47"/>
        <v>3532.06</v>
      </c>
      <c r="G118" s="3">
        <f>IF(N118=1,VLOOKUP(A117,[1]Plan1!$BG$69:$BI$188,3),G117)</f>
        <v>3552.9</v>
      </c>
      <c r="H118" s="200">
        <f t="shared" si="48"/>
        <v>41154</v>
      </c>
      <c r="I118" s="200">
        <f t="shared" si="49"/>
        <v>41184</v>
      </c>
      <c r="J118" s="27">
        <f t="shared" si="53"/>
        <v>5.9002395202800706E-3</v>
      </c>
      <c r="K118" s="12">
        <f t="shared" si="69"/>
        <v>41246</v>
      </c>
      <c r="L118" s="12">
        <f t="shared" si="54"/>
        <v>41246</v>
      </c>
      <c r="M118" s="1">
        <f t="shared" si="70"/>
        <v>20</v>
      </c>
      <c r="N118" s="1">
        <f t="shared" si="55"/>
        <v>15</v>
      </c>
      <c r="O118" s="2">
        <f t="shared" si="56"/>
        <v>1.00442192</v>
      </c>
      <c r="P118" s="11">
        <f t="shared" si="90"/>
        <v>1.0057003900000001</v>
      </c>
      <c r="Q118" s="11">
        <f t="shared" si="87"/>
        <v>1.0186303480331014</v>
      </c>
      <c r="R118" s="2">
        <f t="shared" si="89"/>
        <v>1.0231346400000001</v>
      </c>
      <c r="S118" s="2">
        <f t="shared" si="85"/>
        <v>1.0128566699999999</v>
      </c>
      <c r="T118" s="2">
        <f t="shared" si="57"/>
        <v>338870.37150473002</v>
      </c>
      <c r="U118" s="2">
        <f t="shared" si="58"/>
        <v>310.30966575552634</v>
      </c>
      <c r="V118" s="2">
        <f t="shared" si="59"/>
        <v>7181.7521200276587</v>
      </c>
      <c r="W118" s="2">
        <f t="shared" si="60"/>
        <v>342060.99097567319</v>
      </c>
      <c r="X118" s="29">
        <f t="shared" si="61"/>
        <v>0</v>
      </c>
      <c r="Y118" s="2">
        <f t="shared" si="86"/>
        <v>0</v>
      </c>
      <c r="Z118" s="82">
        <f t="shared" si="62"/>
        <v>0</v>
      </c>
      <c r="AA118" s="2">
        <f t="shared" si="63"/>
        <v>0</v>
      </c>
      <c r="AB118" s="27">
        <f t="shared" si="71"/>
        <v>6.7299999999999999E-2</v>
      </c>
      <c r="AC118" s="29">
        <f t="shared" si="50"/>
        <v>15</v>
      </c>
      <c r="AD118" s="29">
        <v>252</v>
      </c>
      <c r="AE118" s="11">
        <f t="shared" si="88"/>
        <v>1.003884435</v>
      </c>
      <c r="AF118" s="2">
        <f t="shared" si="64"/>
        <v>1316.3199315300001</v>
      </c>
      <c r="AG118" s="2">
        <f t="shared" si="65"/>
        <v>1328.7136854800001</v>
      </c>
      <c r="AH118" s="3">
        <f t="shared" si="66"/>
        <v>0</v>
      </c>
      <c r="AI118" s="4" t="str">
        <f t="shared" si="72"/>
        <v>A+J=</v>
      </c>
      <c r="AJ118" s="12">
        <f t="shared" si="73"/>
        <v>41246</v>
      </c>
      <c r="AK118" s="12"/>
      <c r="AL118" s="4" t="str">
        <f t="shared" si="74"/>
        <v>terça-feira</v>
      </c>
      <c r="AM118" s="18">
        <f t="shared" si="82"/>
        <v>106</v>
      </c>
      <c r="AN118" s="19">
        <f t="shared" si="83"/>
        <v>44348</v>
      </c>
      <c r="AO118" s="20">
        <f t="shared" si="75"/>
        <v>12333.221097899777</v>
      </c>
      <c r="AP118" s="24">
        <f t="shared" si="76"/>
        <v>21</v>
      </c>
      <c r="AQ118" s="22">
        <f t="shared" si="77"/>
        <v>89.260949289999999</v>
      </c>
      <c r="AR118" s="22">
        <f t="shared" si="78"/>
        <v>4067.7124737600002</v>
      </c>
      <c r="AS118" s="35">
        <v>0.24801713</v>
      </c>
      <c r="AT118" s="22">
        <f t="shared" si="79"/>
        <v>4156.9734230499998</v>
      </c>
      <c r="AU118" s="18">
        <f t="shared" si="84"/>
        <v>106</v>
      </c>
      <c r="AV118" s="19">
        <f t="shared" si="80"/>
        <v>44378</v>
      </c>
      <c r="AW118" s="19">
        <f t="shared" si="81"/>
        <v>44412</v>
      </c>
      <c r="AX118" s="1"/>
      <c r="AY118" s="31">
        <v>109</v>
      </c>
      <c r="AZ118" s="32">
        <v>44440</v>
      </c>
      <c r="BA118" s="33">
        <v>1</v>
      </c>
      <c r="BB118" s="26"/>
    </row>
    <row r="119" spans="1:138" x14ac:dyDescent="0.2">
      <c r="A119" s="178">
        <f t="shared" si="67"/>
        <v>41238</v>
      </c>
      <c r="B119" s="2">
        <f t="shared" si="51"/>
        <v>343389.7046611532</v>
      </c>
      <c r="C119" s="2">
        <f t="shared" si="68"/>
        <v>334568.92918988998</v>
      </c>
      <c r="D119" s="2">
        <f>SUM(Y119:Y$400)</f>
        <v>24136.083896959997</v>
      </c>
      <c r="E119" s="11">
        <f t="shared" si="52"/>
        <v>310432.84529292997</v>
      </c>
      <c r="F119" s="99">
        <f t="shared" si="47"/>
        <v>3532.06</v>
      </c>
      <c r="G119" s="3">
        <f>IF(N119=1,VLOOKUP(A118,[1]Plan1!$BG$69:$BI$188,3),G118)</f>
        <v>3552.9</v>
      </c>
      <c r="H119" s="200">
        <f t="shared" si="48"/>
        <v>41154</v>
      </c>
      <c r="I119" s="200">
        <f t="shared" si="49"/>
        <v>41184</v>
      </c>
      <c r="J119" s="27">
        <f t="shared" si="53"/>
        <v>5.9002395202800706E-3</v>
      </c>
      <c r="K119" s="12">
        <f t="shared" si="69"/>
        <v>41246</v>
      </c>
      <c r="L119" s="12">
        <f t="shared" si="54"/>
        <v>41246</v>
      </c>
      <c r="M119" s="1">
        <f t="shared" si="70"/>
        <v>20</v>
      </c>
      <c r="N119" s="1">
        <f t="shared" si="55"/>
        <v>15</v>
      </c>
      <c r="O119" s="2">
        <f t="shared" si="56"/>
        <v>1.00442192</v>
      </c>
      <c r="P119" s="11">
        <f t="shared" si="90"/>
        <v>1.0057003900000001</v>
      </c>
      <c r="Q119" s="11">
        <f t="shared" si="87"/>
        <v>1.0186303480331014</v>
      </c>
      <c r="R119" s="2">
        <f t="shared" si="89"/>
        <v>1.0231346400000001</v>
      </c>
      <c r="S119" s="2">
        <f t="shared" si="85"/>
        <v>1.0128566699999999</v>
      </c>
      <c r="T119" s="2">
        <f t="shared" si="57"/>
        <v>338870.37150473002</v>
      </c>
      <c r="U119" s="2">
        <f t="shared" si="58"/>
        <v>310.30966575552634</v>
      </c>
      <c r="V119" s="2">
        <f t="shared" si="59"/>
        <v>7181.7521200276587</v>
      </c>
      <c r="W119" s="2">
        <f t="shared" si="60"/>
        <v>342060.99097567319</v>
      </c>
      <c r="X119" s="29">
        <f t="shared" si="61"/>
        <v>0</v>
      </c>
      <c r="Y119" s="2">
        <f t="shared" si="86"/>
        <v>0</v>
      </c>
      <c r="Z119" s="82">
        <f t="shared" si="62"/>
        <v>0</v>
      </c>
      <c r="AA119" s="2">
        <f t="shared" si="63"/>
        <v>0</v>
      </c>
      <c r="AB119" s="27">
        <f t="shared" si="71"/>
        <v>6.7299999999999999E-2</v>
      </c>
      <c r="AC119" s="29">
        <f t="shared" si="50"/>
        <v>15</v>
      </c>
      <c r="AD119" s="29">
        <v>252</v>
      </c>
      <c r="AE119" s="11">
        <f t="shared" si="88"/>
        <v>1.003884435</v>
      </c>
      <c r="AF119" s="2">
        <f t="shared" si="64"/>
        <v>1316.3199315300001</v>
      </c>
      <c r="AG119" s="2">
        <f t="shared" si="65"/>
        <v>1328.7136854800001</v>
      </c>
      <c r="AH119" s="3">
        <f t="shared" si="66"/>
        <v>0</v>
      </c>
      <c r="AI119" s="4" t="str">
        <f t="shared" si="72"/>
        <v>A+J=</v>
      </c>
      <c r="AJ119" s="12">
        <f t="shared" si="73"/>
        <v>41246</v>
      </c>
      <c r="AK119" s="12"/>
      <c r="AL119" s="4" t="str">
        <f t="shared" si="74"/>
        <v>quinta-feira</v>
      </c>
      <c r="AM119" s="18">
        <f t="shared" si="82"/>
        <v>107</v>
      </c>
      <c r="AN119" s="19">
        <f t="shared" si="83"/>
        <v>44378</v>
      </c>
      <c r="AO119" s="20">
        <f t="shared" si="75"/>
        <v>8243.3704465797782</v>
      </c>
      <c r="AP119" s="24">
        <f t="shared" si="76"/>
        <v>21</v>
      </c>
      <c r="AQ119" s="22">
        <f t="shared" si="77"/>
        <v>67.122704830000004</v>
      </c>
      <c r="AR119" s="22">
        <f t="shared" si="78"/>
        <v>4089.85065132</v>
      </c>
      <c r="AS119" s="35">
        <v>0.33161253000000002</v>
      </c>
      <c r="AT119" s="22">
        <f t="shared" si="79"/>
        <v>4156.9733561499997</v>
      </c>
      <c r="AU119" s="18">
        <f t="shared" si="84"/>
        <v>107</v>
      </c>
      <c r="AV119" s="19">
        <f t="shared" si="80"/>
        <v>44410</v>
      </c>
      <c r="AW119" s="19">
        <f t="shared" si="81"/>
        <v>44442</v>
      </c>
      <c r="AX119" s="1"/>
      <c r="AY119" s="31"/>
      <c r="AZ119" s="32"/>
      <c r="BA119" s="33"/>
      <c r="BB119" s="1"/>
    </row>
    <row r="120" spans="1:138" x14ac:dyDescent="0.2">
      <c r="A120" s="178">
        <f t="shared" si="67"/>
        <v>41239</v>
      </c>
      <c r="B120" s="2">
        <f t="shared" si="51"/>
        <v>343389.7046611532</v>
      </c>
      <c r="C120" s="2">
        <f t="shared" si="68"/>
        <v>334568.92918988998</v>
      </c>
      <c r="D120" s="2">
        <f>SUM(Y120:Y$400)</f>
        <v>24136.083896959997</v>
      </c>
      <c r="E120" s="11">
        <f t="shared" si="52"/>
        <v>310432.84529292997</v>
      </c>
      <c r="F120" s="99">
        <f t="shared" si="47"/>
        <v>3532.06</v>
      </c>
      <c r="G120" s="3">
        <f>IF(N120=1,VLOOKUP(A119,[1]Plan1!$BG$69:$BI$188,3),G119)</f>
        <v>3552.9</v>
      </c>
      <c r="H120" s="200">
        <f t="shared" si="48"/>
        <v>41154</v>
      </c>
      <c r="I120" s="200">
        <f t="shared" si="49"/>
        <v>41184</v>
      </c>
      <c r="J120" s="27">
        <f t="shared" si="53"/>
        <v>5.9002395202800706E-3</v>
      </c>
      <c r="K120" s="12">
        <f t="shared" si="69"/>
        <v>41246</v>
      </c>
      <c r="L120" s="12">
        <f t="shared" si="54"/>
        <v>41246</v>
      </c>
      <c r="M120" s="1">
        <f t="shared" si="70"/>
        <v>20</v>
      </c>
      <c r="N120" s="1">
        <f t="shared" si="55"/>
        <v>15</v>
      </c>
      <c r="O120" s="2">
        <f t="shared" si="56"/>
        <v>1.00442192</v>
      </c>
      <c r="P120" s="11">
        <f t="shared" si="90"/>
        <v>1.0057003900000001</v>
      </c>
      <c r="Q120" s="11">
        <f t="shared" si="87"/>
        <v>1.0186303480331014</v>
      </c>
      <c r="R120" s="2">
        <f t="shared" si="89"/>
        <v>1.0231346400000001</v>
      </c>
      <c r="S120" s="2">
        <f t="shared" si="85"/>
        <v>1.0128566699999999</v>
      </c>
      <c r="T120" s="2">
        <f t="shared" si="57"/>
        <v>338870.37150473002</v>
      </c>
      <c r="U120" s="2">
        <f t="shared" si="58"/>
        <v>310.30966575552634</v>
      </c>
      <c r="V120" s="2">
        <f t="shared" si="59"/>
        <v>7181.7521200276587</v>
      </c>
      <c r="W120" s="2">
        <f t="shared" si="60"/>
        <v>342060.99097567319</v>
      </c>
      <c r="X120" s="29">
        <f t="shared" si="61"/>
        <v>0</v>
      </c>
      <c r="Y120" s="2">
        <f t="shared" si="86"/>
        <v>0</v>
      </c>
      <c r="Z120" s="82">
        <f t="shared" si="62"/>
        <v>0</v>
      </c>
      <c r="AA120" s="2">
        <f t="shared" si="63"/>
        <v>0</v>
      </c>
      <c r="AB120" s="27">
        <f t="shared" si="71"/>
        <v>6.7299999999999999E-2</v>
      </c>
      <c r="AC120" s="29">
        <f t="shared" si="50"/>
        <v>15</v>
      </c>
      <c r="AD120" s="29">
        <v>252</v>
      </c>
      <c r="AE120" s="11">
        <f t="shared" si="88"/>
        <v>1.003884435</v>
      </c>
      <c r="AF120" s="2">
        <f t="shared" si="64"/>
        <v>1316.3199315300001</v>
      </c>
      <c r="AG120" s="2">
        <f t="shared" si="65"/>
        <v>1328.7136854800001</v>
      </c>
      <c r="AH120" s="3">
        <f t="shared" si="66"/>
        <v>0</v>
      </c>
      <c r="AI120" s="4" t="str">
        <f t="shared" si="72"/>
        <v>A+J=</v>
      </c>
      <c r="AJ120" s="12">
        <f t="shared" si="73"/>
        <v>41246</v>
      </c>
      <c r="AK120" s="12"/>
      <c r="AL120" s="4" t="str">
        <f t="shared" si="74"/>
        <v>segunda-feira</v>
      </c>
      <c r="AM120" s="18">
        <f t="shared" si="82"/>
        <v>108</v>
      </c>
      <c r="AN120" s="19">
        <f t="shared" si="83"/>
        <v>44410</v>
      </c>
      <c r="AO120" s="20">
        <f t="shared" si="75"/>
        <v>4133.403421689778</v>
      </c>
      <c r="AP120" s="24">
        <f t="shared" si="76"/>
        <v>22</v>
      </c>
      <c r="AQ120" s="22">
        <f t="shared" si="77"/>
        <v>47.006435080000003</v>
      </c>
      <c r="AR120" s="22">
        <f t="shared" si="78"/>
        <v>4109.9670248900002</v>
      </c>
      <c r="AS120" s="35">
        <v>0.49857847</v>
      </c>
      <c r="AT120" s="22">
        <f t="shared" si="79"/>
        <v>4156.9734599700005</v>
      </c>
      <c r="AU120" s="18">
        <f t="shared" si="84"/>
        <v>108</v>
      </c>
      <c r="AV120" s="19">
        <f t="shared" si="80"/>
        <v>44440</v>
      </c>
      <c r="AW120" s="19"/>
      <c r="AX120" s="1"/>
      <c r="AY120" s="31"/>
      <c r="AZ120" s="57"/>
      <c r="BA120" s="58"/>
      <c r="BB120" s="1"/>
    </row>
    <row r="121" spans="1:138" x14ac:dyDescent="0.2">
      <c r="A121" s="178">
        <f t="shared" si="67"/>
        <v>41240</v>
      </c>
      <c r="B121" s="2">
        <f t="shared" si="51"/>
        <v>343572.29664305632</v>
      </c>
      <c r="C121" s="2">
        <f t="shared" si="68"/>
        <v>334568.92918988998</v>
      </c>
      <c r="D121" s="2">
        <f>SUM(Y121:Y$400)</f>
        <v>24136.083896959997</v>
      </c>
      <c r="E121" s="11">
        <f t="shared" si="52"/>
        <v>310432.84529292997</v>
      </c>
      <c r="F121" s="99">
        <f t="shared" si="47"/>
        <v>3532.06</v>
      </c>
      <c r="G121" s="3">
        <f>IF(N121=1,VLOOKUP(A120,[1]Plan1!$BG$69:$BI$188,3),G120)</f>
        <v>3552.9</v>
      </c>
      <c r="H121" s="200">
        <f t="shared" si="48"/>
        <v>41154</v>
      </c>
      <c r="I121" s="200">
        <f t="shared" si="49"/>
        <v>41184</v>
      </c>
      <c r="J121" s="27">
        <f t="shared" si="53"/>
        <v>5.9002395202800706E-3</v>
      </c>
      <c r="K121" s="12">
        <f t="shared" si="69"/>
        <v>41246</v>
      </c>
      <c r="L121" s="12">
        <f t="shared" si="54"/>
        <v>41246</v>
      </c>
      <c r="M121" s="1">
        <f t="shared" si="70"/>
        <v>20</v>
      </c>
      <c r="N121" s="1">
        <f t="shared" si="55"/>
        <v>16</v>
      </c>
      <c r="O121" s="2">
        <f t="shared" si="56"/>
        <v>1.00471741</v>
      </c>
      <c r="P121" s="11">
        <f t="shared" si="90"/>
        <v>1.0057003900000001</v>
      </c>
      <c r="Q121" s="11">
        <f t="shared" si="87"/>
        <v>1.0186303480331014</v>
      </c>
      <c r="R121" s="2">
        <f t="shared" si="89"/>
        <v>1.02343564</v>
      </c>
      <c r="S121" s="2">
        <f t="shared" si="85"/>
        <v>1.0128566699999999</v>
      </c>
      <c r="T121" s="2">
        <f t="shared" si="57"/>
        <v>338870.37150473002</v>
      </c>
      <c r="U121" s="2">
        <f t="shared" si="58"/>
        <v>310.30966575552634</v>
      </c>
      <c r="V121" s="2">
        <f t="shared" si="59"/>
        <v>7275.1924064607947</v>
      </c>
      <c r="W121" s="2">
        <f t="shared" si="60"/>
        <v>342154.43126210634</v>
      </c>
      <c r="X121" s="29">
        <f t="shared" si="61"/>
        <v>0</v>
      </c>
      <c r="Y121" s="2">
        <f t="shared" si="86"/>
        <v>0</v>
      </c>
      <c r="Z121" s="82">
        <f t="shared" si="62"/>
        <v>0</v>
      </c>
      <c r="AA121" s="2">
        <f t="shared" si="63"/>
        <v>0</v>
      </c>
      <c r="AB121" s="27">
        <f t="shared" si="71"/>
        <v>6.7299999999999999E-2</v>
      </c>
      <c r="AC121" s="29">
        <f t="shared" si="50"/>
        <v>16</v>
      </c>
      <c r="AD121" s="29">
        <v>252</v>
      </c>
      <c r="AE121" s="11">
        <f t="shared" si="88"/>
        <v>1.004143934</v>
      </c>
      <c r="AF121" s="2">
        <f t="shared" si="64"/>
        <v>1404.25645407</v>
      </c>
      <c r="AG121" s="2">
        <f t="shared" si="65"/>
        <v>1417.8653809499999</v>
      </c>
      <c r="AH121" s="3">
        <f t="shared" si="66"/>
        <v>0</v>
      </c>
      <c r="AI121" s="4" t="str">
        <f t="shared" si="72"/>
        <v>A+J=</v>
      </c>
      <c r="AJ121" s="12">
        <f t="shared" si="73"/>
        <v>41246</v>
      </c>
      <c r="AK121" s="14"/>
      <c r="AL121" s="4" t="str">
        <f t="shared" si="74"/>
        <v>quarta-feira</v>
      </c>
      <c r="AM121" s="18">
        <f t="shared" si="82"/>
        <v>109</v>
      </c>
      <c r="AN121" s="19">
        <f t="shared" si="83"/>
        <v>44440</v>
      </c>
      <c r="AO121" s="20">
        <f t="shared" si="75"/>
        <v>9.7779775387607515E-9</v>
      </c>
      <c r="AP121" s="24">
        <f t="shared" si="76"/>
        <v>22</v>
      </c>
      <c r="AQ121" s="22">
        <f t="shared" si="77"/>
        <v>23.5700386</v>
      </c>
      <c r="AR121" s="22">
        <f t="shared" si="78"/>
        <v>4133.4034216800001</v>
      </c>
      <c r="AS121" s="35">
        <v>1</v>
      </c>
      <c r="AT121" s="22">
        <f t="shared" si="79"/>
        <v>4156.9734602799999</v>
      </c>
      <c r="AU121" s="18">
        <f t="shared" si="84"/>
        <v>109</v>
      </c>
      <c r="AV121" s="19"/>
      <c r="AW121" s="19"/>
      <c r="AX121" s="5"/>
      <c r="AY121" s="59"/>
      <c r="AZ121" s="32"/>
      <c r="BA121" s="60"/>
      <c r="BB121" s="5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</row>
    <row r="122" spans="1:138" x14ac:dyDescent="0.2">
      <c r="A122" s="178">
        <f t="shared" si="67"/>
        <v>41241</v>
      </c>
      <c r="B122" s="2">
        <f t="shared" si="51"/>
        <v>343754.98465263715</v>
      </c>
      <c r="C122" s="2">
        <f t="shared" si="68"/>
        <v>334568.92918988998</v>
      </c>
      <c r="D122" s="2">
        <f>SUM(Y122:Y$400)</f>
        <v>24136.083896959997</v>
      </c>
      <c r="E122" s="11">
        <f t="shared" si="52"/>
        <v>310432.84529292997</v>
      </c>
      <c r="F122" s="99">
        <f t="shared" si="47"/>
        <v>3532.06</v>
      </c>
      <c r="G122" s="3">
        <f>IF(N122=1,VLOOKUP(A121,[1]Plan1!$BG$69:$BI$188,3),G121)</f>
        <v>3552.9</v>
      </c>
      <c r="H122" s="200">
        <f t="shared" si="48"/>
        <v>41154</v>
      </c>
      <c r="I122" s="200">
        <f t="shared" si="49"/>
        <v>41184</v>
      </c>
      <c r="J122" s="27">
        <f t="shared" si="53"/>
        <v>5.9002395202800706E-3</v>
      </c>
      <c r="K122" s="12">
        <f t="shared" si="69"/>
        <v>41246</v>
      </c>
      <c r="L122" s="12">
        <f t="shared" si="54"/>
        <v>41246</v>
      </c>
      <c r="M122" s="1">
        <f t="shared" si="70"/>
        <v>20</v>
      </c>
      <c r="N122" s="1">
        <f t="shared" si="55"/>
        <v>17</v>
      </c>
      <c r="O122" s="2">
        <f t="shared" si="56"/>
        <v>1.0050129800000001</v>
      </c>
      <c r="P122" s="11">
        <f t="shared" si="90"/>
        <v>1.0057003900000001</v>
      </c>
      <c r="Q122" s="11">
        <f t="shared" si="87"/>
        <v>1.0186303480331014</v>
      </c>
      <c r="R122" s="2">
        <f t="shared" si="89"/>
        <v>1.02373672</v>
      </c>
      <c r="S122" s="2">
        <f t="shared" si="85"/>
        <v>1.0128566699999999</v>
      </c>
      <c r="T122" s="2">
        <f t="shared" si="57"/>
        <v>338870.37150473002</v>
      </c>
      <c r="U122" s="2">
        <f t="shared" si="58"/>
        <v>310.30966575552634</v>
      </c>
      <c r="V122" s="2">
        <f t="shared" si="59"/>
        <v>7368.6575275216101</v>
      </c>
      <c r="W122" s="2">
        <f t="shared" si="60"/>
        <v>342247.89638316713</v>
      </c>
      <c r="X122" s="29">
        <f t="shared" si="61"/>
        <v>0</v>
      </c>
      <c r="Y122" s="2">
        <f t="shared" si="86"/>
        <v>0</v>
      </c>
      <c r="Z122" s="82">
        <f t="shared" si="62"/>
        <v>0</v>
      </c>
      <c r="AA122" s="2">
        <f t="shared" si="63"/>
        <v>0</v>
      </c>
      <c r="AB122" s="27">
        <f t="shared" si="71"/>
        <v>6.7299999999999999E-2</v>
      </c>
      <c r="AC122" s="29">
        <f t="shared" si="50"/>
        <v>17</v>
      </c>
      <c r="AD122" s="29">
        <v>252</v>
      </c>
      <c r="AE122" s="11">
        <f t="shared" si="88"/>
        <v>1.0044034989999999</v>
      </c>
      <c r="AF122" s="2">
        <f t="shared" si="64"/>
        <v>1492.2153420499999</v>
      </c>
      <c r="AG122" s="2">
        <f t="shared" si="65"/>
        <v>1507.0882694699999</v>
      </c>
      <c r="AH122" s="3">
        <f t="shared" si="66"/>
        <v>0</v>
      </c>
      <c r="AI122" s="4" t="str">
        <f t="shared" si="72"/>
        <v>A+J=</v>
      </c>
      <c r="AJ122" s="12">
        <f t="shared" si="73"/>
        <v>41246</v>
      </c>
      <c r="AK122" s="12"/>
      <c r="AL122" s="4"/>
      <c r="AM122" s="18"/>
      <c r="AN122" s="19"/>
      <c r="AO122" s="20"/>
      <c r="AP122" s="24"/>
      <c r="AQ122" s="22"/>
      <c r="AR122" s="22"/>
      <c r="AS122" s="58"/>
      <c r="AT122" s="22"/>
      <c r="AU122" s="18"/>
      <c r="AV122" s="19"/>
      <c r="AW122" s="19"/>
      <c r="AX122" s="1"/>
      <c r="AY122" s="31"/>
      <c r="AZ122" s="32"/>
      <c r="BA122" s="58"/>
      <c r="BB122" s="1"/>
    </row>
    <row r="123" spans="1:138" x14ac:dyDescent="0.2">
      <c r="A123" s="178">
        <f t="shared" si="67"/>
        <v>41242</v>
      </c>
      <c r="B123" s="2">
        <f t="shared" si="51"/>
        <v>343937.7753076824</v>
      </c>
      <c r="C123" s="2">
        <f t="shared" si="68"/>
        <v>334568.92918988998</v>
      </c>
      <c r="D123" s="2">
        <f>SUM(Y123:Y$400)</f>
        <v>24136.083896959997</v>
      </c>
      <c r="E123" s="11">
        <f t="shared" si="52"/>
        <v>310432.84529292997</v>
      </c>
      <c r="F123" s="99">
        <f t="shared" si="47"/>
        <v>3532.06</v>
      </c>
      <c r="G123" s="3">
        <f>IF(N123=1,VLOOKUP(A122,[1]Plan1!$BG$69:$BI$188,3),G122)</f>
        <v>3552.9</v>
      </c>
      <c r="H123" s="200">
        <f t="shared" si="48"/>
        <v>41154</v>
      </c>
      <c r="I123" s="200">
        <f t="shared" si="49"/>
        <v>41184</v>
      </c>
      <c r="J123" s="27">
        <f t="shared" si="53"/>
        <v>5.9002395202800706E-3</v>
      </c>
      <c r="K123" s="12">
        <f t="shared" si="69"/>
        <v>41246</v>
      </c>
      <c r="L123" s="12">
        <f t="shared" si="54"/>
        <v>41246</v>
      </c>
      <c r="M123" s="1">
        <f t="shared" si="70"/>
        <v>20</v>
      </c>
      <c r="N123" s="1">
        <f t="shared" si="55"/>
        <v>18</v>
      </c>
      <c r="O123" s="2">
        <f t="shared" si="56"/>
        <v>1.0053086499999999</v>
      </c>
      <c r="P123" s="11">
        <f t="shared" si="90"/>
        <v>1.0057003900000001</v>
      </c>
      <c r="Q123" s="11">
        <f t="shared" si="87"/>
        <v>1.0186303480331014</v>
      </c>
      <c r="R123" s="2">
        <f t="shared" si="89"/>
        <v>1.0240378999999999</v>
      </c>
      <c r="S123" s="2">
        <f t="shared" si="85"/>
        <v>1.0128566699999999</v>
      </c>
      <c r="T123" s="2">
        <f t="shared" si="57"/>
        <v>338870.37150473002</v>
      </c>
      <c r="U123" s="2">
        <f t="shared" si="58"/>
        <v>310.30966575552634</v>
      </c>
      <c r="V123" s="2">
        <f t="shared" si="59"/>
        <v>7462.1536918669044</v>
      </c>
      <c r="W123" s="2">
        <f t="shared" si="60"/>
        <v>342341.39254751243</v>
      </c>
      <c r="X123" s="29">
        <f t="shared" si="61"/>
        <v>0</v>
      </c>
      <c r="Y123" s="2">
        <f t="shared" si="86"/>
        <v>0</v>
      </c>
      <c r="Z123" s="82">
        <f t="shared" si="62"/>
        <v>0</v>
      </c>
      <c r="AA123" s="2">
        <f t="shared" si="63"/>
        <v>0</v>
      </c>
      <c r="AB123" s="27">
        <f t="shared" si="71"/>
        <v>6.7299999999999999E-2</v>
      </c>
      <c r="AC123" s="29">
        <f t="shared" si="50"/>
        <v>18</v>
      </c>
      <c r="AD123" s="29">
        <v>252</v>
      </c>
      <c r="AE123" s="11">
        <f t="shared" si="88"/>
        <v>1.004663131</v>
      </c>
      <c r="AF123" s="2">
        <f t="shared" si="64"/>
        <v>1580.1969343400001</v>
      </c>
      <c r="AG123" s="2">
        <f t="shared" si="65"/>
        <v>1596.38276017</v>
      </c>
      <c r="AH123" s="3">
        <f t="shared" si="66"/>
        <v>0</v>
      </c>
      <c r="AI123" s="4" t="str">
        <f t="shared" si="72"/>
        <v>A+J=</v>
      </c>
      <c r="AJ123" s="12">
        <f t="shared" si="73"/>
        <v>41246</v>
      </c>
      <c r="AK123" s="12"/>
      <c r="AL123" s="4"/>
      <c r="AM123" s="18"/>
      <c r="AN123" s="19"/>
      <c r="AO123" s="20"/>
      <c r="AP123" s="24"/>
      <c r="AQ123" s="22"/>
      <c r="AR123" s="22"/>
      <c r="AS123" s="58"/>
      <c r="AT123" s="22"/>
      <c r="AU123" s="18"/>
      <c r="AV123" s="19"/>
      <c r="AW123" s="19"/>
      <c r="AX123" s="1"/>
      <c r="AY123" s="31"/>
      <c r="AZ123" s="32"/>
      <c r="BA123" s="58"/>
      <c r="BB123" s="1"/>
    </row>
    <row r="124" spans="1:138" x14ac:dyDescent="0.2">
      <c r="A124" s="178">
        <f t="shared" si="67"/>
        <v>41243</v>
      </c>
      <c r="B124" s="2">
        <f t="shared" si="51"/>
        <v>344120.65963475697</v>
      </c>
      <c r="C124" s="2">
        <f t="shared" si="68"/>
        <v>334568.92918988998</v>
      </c>
      <c r="D124" s="2">
        <f>SUM(Y124:Y$400)</f>
        <v>24136.083896959997</v>
      </c>
      <c r="E124" s="11">
        <f t="shared" si="52"/>
        <v>310432.84529292997</v>
      </c>
      <c r="F124" s="99">
        <f t="shared" si="47"/>
        <v>3532.06</v>
      </c>
      <c r="G124" s="3">
        <f>IF(N124=1,VLOOKUP(A123,[1]Plan1!$BG$69:$BI$188,3),G123)</f>
        <v>3552.9</v>
      </c>
      <c r="H124" s="200">
        <f t="shared" si="48"/>
        <v>41154</v>
      </c>
      <c r="I124" s="200">
        <f t="shared" si="49"/>
        <v>41184</v>
      </c>
      <c r="J124" s="27">
        <f t="shared" si="53"/>
        <v>5.9002395202800706E-3</v>
      </c>
      <c r="K124" s="12">
        <f t="shared" si="69"/>
        <v>41246</v>
      </c>
      <c r="L124" s="12">
        <f t="shared" si="54"/>
        <v>41246</v>
      </c>
      <c r="M124" s="1">
        <f t="shared" si="70"/>
        <v>20</v>
      </c>
      <c r="N124" s="1">
        <f t="shared" si="55"/>
        <v>19</v>
      </c>
      <c r="O124" s="2">
        <f t="shared" si="56"/>
        <v>1.0056044</v>
      </c>
      <c r="P124" s="11">
        <f t="shared" si="90"/>
        <v>1.0057003900000001</v>
      </c>
      <c r="Q124" s="11">
        <f t="shared" si="87"/>
        <v>1.0186303480331014</v>
      </c>
      <c r="R124" s="2">
        <f t="shared" si="89"/>
        <v>1.0243391500000001</v>
      </c>
      <c r="S124" s="2">
        <f t="shared" si="85"/>
        <v>1.0128566699999999</v>
      </c>
      <c r="T124" s="2">
        <f t="shared" si="57"/>
        <v>338870.37150473002</v>
      </c>
      <c r="U124" s="2">
        <f t="shared" si="58"/>
        <v>310.30966575552634</v>
      </c>
      <c r="V124" s="2">
        <f t="shared" si="59"/>
        <v>7555.6715865114438</v>
      </c>
      <c r="W124" s="2">
        <f t="shared" si="60"/>
        <v>342434.91044215695</v>
      </c>
      <c r="X124" s="29">
        <f t="shared" si="61"/>
        <v>0</v>
      </c>
      <c r="Y124" s="2">
        <f t="shared" si="86"/>
        <v>0</v>
      </c>
      <c r="Z124" s="82">
        <f t="shared" si="62"/>
        <v>0</v>
      </c>
      <c r="AA124" s="2">
        <f t="shared" si="63"/>
        <v>0</v>
      </c>
      <c r="AB124" s="27">
        <f t="shared" si="71"/>
        <v>6.7299999999999999E-2</v>
      </c>
      <c r="AC124" s="29">
        <f t="shared" si="50"/>
        <v>19</v>
      </c>
      <c r="AD124" s="29">
        <v>252</v>
      </c>
      <c r="AE124" s="11">
        <f t="shared" si="88"/>
        <v>1.004922831</v>
      </c>
      <c r="AF124" s="2">
        <f t="shared" si="64"/>
        <v>1668.20156982</v>
      </c>
      <c r="AG124" s="2">
        <f t="shared" si="65"/>
        <v>1685.7491926</v>
      </c>
      <c r="AH124" s="3">
        <f t="shared" si="66"/>
        <v>0</v>
      </c>
      <c r="AI124" s="4" t="str">
        <f t="shared" si="72"/>
        <v>A+J=</v>
      </c>
      <c r="AJ124" s="12">
        <f t="shared" si="73"/>
        <v>41246</v>
      </c>
      <c r="AK124" s="12"/>
      <c r="AL124" s="4"/>
      <c r="AM124" s="18"/>
      <c r="AN124" s="19"/>
      <c r="AO124" s="20"/>
      <c r="AP124" s="24"/>
      <c r="AQ124" s="22"/>
      <c r="AR124" s="22"/>
      <c r="AS124" s="58"/>
      <c r="AT124" s="22"/>
      <c r="AU124" s="18"/>
      <c r="AV124" s="19"/>
      <c r="AW124" s="19"/>
      <c r="AX124" s="1"/>
      <c r="AY124" s="31"/>
      <c r="AZ124" s="32"/>
      <c r="BA124" s="58"/>
      <c r="BB124" s="1"/>
    </row>
    <row r="125" spans="1:138" x14ac:dyDescent="0.2">
      <c r="A125" s="178">
        <f t="shared" si="67"/>
        <v>41244</v>
      </c>
      <c r="B125" s="2">
        <f t="shared" si="51"/>
        <v>344303.64634607598</v>
      </c>
      <c r="C125" s="2">
        <f t="shared" si="68"/>
        <v>334568.92918988998</v>
      </c>
      <c r="D125" s="2">
        <f>SUM(Y125:Y$400)</f>
        <v>24136.083896959997</v>
      </c>
      <c r="E125" s="11">
        <f t="shared" si="52"/>
        <v>310432.84529292997</v>
      </c>
      <c r="F125" s="99">
        <f t="shared" si="47"/>
        <v>3532.06</v>
      </c>
      <c r="G125" s="3">
        <f>IF(N125=1,VLOOKUP(A124,[1]Plan1!$BG$69:$BI$188,3),G124)</f>
        <v>3552.9</v>
      </c>
      <c r="H125" s="200">
        <f t="shared" si="48"/>
        <v>41154</v>
      </c>
      <c r="I125" s="200">
        <f t="shared" si="49"/>
        <v>41184</v>
      </c>
      <c r="J125" s="27">
        <f t="shared" si="53"/>
        <v>5.9002395202800706E-3</v>
      </c>
      <c r="K125" s="12">
        <f t="shared" si="69"/>
        <v>41276</v>
      </c>
      <c r="L125" s="12">
        <f t="shared" si="54"/>
        <v>41246</v>
      </c>
      <c r="M125" s="1">
        <f t="shared" si="70"/>
        <v>20</v>
      </c>
      <c r="N125" s="1">
        <f t="shared" si="55"/>
        <v>20</v>
      </c>
      <c r="O125" s="2">
        <f t="shared" si="56"/>
        <v>1.00590023</v>
      </c>
      <c r="P125" s="11">
        <f t="shared" si="90"/>
        <v>1.0057003900000001</v>
      </c>
      <c r="Q125" s="11">
        <f t="shared" si="87"/>
        <v>1.0186303480331014</v>
      </c>
      <c r="R125" s="2">
        <f t="shared" si="89"/>
        <v>1.0246405000000001</v>
      </c>
      <c r="S125" s="2">
        <f t="shared" si="85"/>
        <v>1.0128566699999999</v>
      </c>
      <c r="T125" s="2">
        <f t="shared" si="57"/>
        <v>338870.37150473002</v>
      </c>
      <c r="U125" s="2">
        <f t="shared" si="58"/>
        <v>310.30966575552634</v>
      </c>
      <c r="V125" s="2">
        <f t="shared" si="59"/>
        <v>7649.2205244404613</v>
      </c>
      <c r="W125" s="2">
        <f t="shared" si="60"/>
        <v>342528.45938008599</v>
      </c>
      <c r="X125" s="29">
        <f t="shared" si="61"/>
        <v>0</v>
      </c>
      <c r="Y125" s="2">
        <f t="shared" si="86"/>
        <v>0</v>
      </c>
      <c r="Z125" s="82">
        <f t="shared" si="62"/>
        <v>0</v>
      </c>
      <c r="AA125" s="2">
        <f t="shared" si="63"/>
        <v>0</v>
      </c>
      <c r="AB125" s="27">
        <f t="shared" si="71"/>
        <v>6.7299999999999999E-2</v>
      </c>
      <c r="AC125" s="29">
        <f t="shared" si="50"/>
        <v>20</v>
      </c>
      <c r="AD125" s="29">
        <v>252</v>
      </c>
      <c r="AE125" s="11">
        <f t="shared" si="88"/>
        <v>1.0051825969999999</v>
      </c>
      <c r="AF125" s="2">
        <f t="shared" si="64"/>
        <v>1756.2285707399999</v>
      </c>
      <c r="AG125" s="2">
        <f t="shared" si="65"/>
        <v>1775.1869659900001</v>
      </c>
      <c r="AH125" s="3">
        <f t="shared" si="66"/>
        <v>0</v>
      </c>
      <c r="AI125" s="4" t="str">
        <f t="shared" si="72"/>
        <v>A+J=</v>
      </c>
      <c r="AJ125" s="12">
        <f t="shared" si="73"/>
        <v>41246</v>
      </c>
      <c r="AK125" s="12"/>
      <c r="AL125" s="4"/>
      <c r="AM125" s="18"/>
      <c r="AN125" s="19"/>
      <c r="AO125" s="20"/>
      <c r="AP125" s="24"/>
      <c r="AQ125" s="22"/>
      <c r="AR125" s="22"/>
      <c r="AS125" s="58"/>
      <c r="AT125" s="22"/>
      <c r="AU125" s="18"/>
      <c r="AV125" s="19"/>
      <c r="AW125" s="19"/>
      <c r="AX125" s="1"/>
      <c r="AY125" s="31"/>
      <c r="AZ125" s="32"/>
      <c r="BA125" s="58"/>
      <c r="BB125" s="1"/>
    </row>
    <row r="126" spans="1:138" x14ac:dyDescent="0.2">
      <c r="A126" s="178">
        <f t="shared" si="67"/>
        <v>41245</v>
      </c>
      <c r="B126" s="2">
        <f t="shared" si="51"/>
        <v>344303.64634607598</v>
      </c>
      <c r="C126" s="2">
        <f t="shared" si="68"/>
        <v>334568.92918988998</v>
      </c>
      <c r="D126" s="2">
        <f>SUM(Y126:Y$400)</f>
        <v>24136.083896959997</v>
      </c>
      <c r="E126" s="11">
        <f t="shared" si="52"/>
        <v>310432.84529292997</v>
      </c>
      <c r="F126" s="99">
        <f t="shared" si="47"/>
        <v>3532.06</v>
      </c>
      <c r="G126" s="3">
        <f>IF(N126=1,VLOOKUP(A125,[1]Plan1!$BG$69:$BI$188,3),G125)</f>
        <v>3552.9</v>
      </c>
      <c r="H126" s="200">
        <f t="shared" si="48"/>
        <v>41154</v>
      </c>
      <c r="I126" s="200">
        <f t="shared" si="49"/>
        <v>41184</v>
      </c>
      <c r="J126" s="27">
        <f t="shared" si="53"/>
        <v>5.9002395202800706E-3</v>
      </c>
      <c r="K126" s="12">
        <f t="shared" si="69"/>
        <v>41276</v>
      </c>
      <c r="L126" s="12">
        <f t="shared" si="54"/>
        <v>41246</v>
      </c>
      <c r="M126" s="1">
        <f t="shared" si="70"/>
        <v>20</v>
      </c>
      <c r="N126" s="1">
        <f t="shared" si="55"/>
        <v>20</v>
      </c>
      <c r="O126" s="2">
        <f t="shared" si="56"/>
        <v>1.00590023</v>
      </c>
      <c r="P126" s="11">
        <f t="shared" si="90"/>
        <v>1.0057003900000001</v>
      </c>
      <c r="Q126" s="11">
        <f t="shared" si="87"/>
        <v>1.0186303480331014</v>
      </c>
      <c r="R126" s="2">
        <f t="shared" si="89"/>
        <v>1.0246405000000001</v>
      </c>
      <c r="S126" s="2">
        <f t="shared" si="85"/>
        <v>1.0128566699999999</v>
      </c>
      <c r="T126" s="2">
        <f t="shared" si="57"/>
        <v>338870.37150473002</v>
      </c>
      <c r="U126" s="2">
        <f t="shared" si="58"/>
        <v>310.30966575552634</v>
      </c>
      <c r="V126" s="2">
        <f t="shared" si="59"/>
        <v>7649.2205244404613</v>
      </c>
      <c r="W126" s="2">
        <f t="shared" si="60"/>
        <v>342528.45938008599</v>
      </c>
      <c r="X126" s="29">
        <f t="shared" si="61"/>
        <v>0</v>
      </c>
      <c r="Y126" s="2">
        <f t="shared" si="86"/>
        <v>0</v>
      </c>
      <c r="Z126" s="82">
        <f t="shared" si="62"/>
        <v>0</v>
      </c>
      <c r="AA126" s="2">
        <f t="shared" si="63"/>
        <v>0</v>
      </c>
      <c r="AB126" s="27">
        <f t="shared" si="71"/>
        <v>6.7299999999999999E-2</v>
      </c>
      <c r="AC126" s="29">
        <f t="shared" si="50"/>
        <v>20</v>
      </c>
      <c r="AD126" s="29">
        <v>252</v>
      </c>
      <c r="AE126" s="11">
        <f t="shared" si="88"/>
        <v>1.0051825969999999</v>
      </c>
      <c r="AF126" s="2">
        <f t="shared" si="64"/>
        <v>1756.2285707399999</v>
      </c>
      <c r="AG126" s="2">
        <f t="shared" si="65"/>
        <v>1775.1869659900001</v>
      </c>
      <c r="AH126" s="3">
        <f t="shared" si="66"/>
        <v>0</v>
      </c>
      <c r="AI126" s="4" t="str">
        <f t="shared" si="72"/>
        <v>A+J=</v>
      </c>
      <c r="AJ126" s="12">
        <f t="shared" si="73"/>
        <v>41246</v>
      </c>
      <c r="AK126" s="12"/>
      <c r="AL126" s="4"/>
      <c r="AM126" s="18"/>
      <c r="AN126" s="19"/>
      <c r="AO126" s="20"/>
      <c r="AP126" s="24"/>
      <c r="AQ126" s="22"/>
      <c r="AR126" s="22"/>
      <c r="AS126" s="58"/>
      <c r="AT126" s="22"/>
      <c r="AU126" s="18"/>
      <c r="AV126" s="19"/>
      <c r="AW126" s="19"/>
      <c r="AX126" s="1"/>
      <c r="AY126" s="31"/>
      <c r="AZ126" s="32"/>
      <c r="BA126" s="58"/>
      <c r="BB126" s="1"/>
    </row>
    <row r="127" spans="1:138" x14ac:dyDescent="0.2">
      <c r="A127" s="178">
        <f t="shared" si="67"/>
        <v>41246</v>
      </c>
      <c r="B127" s="2">
        <f t="shared" si="51"/>
        <v>344303.64634607598</v>
      </c>
      <c r="C127" s="2">
        <f t="shared" si="68"/>
        <v>334568.92918988998</v>
      </c>
      <c r="D127" s="2">
        <f>SUM(Y127:Y$400)</f>
        <v>24136.083896959997</v>
      </c>
      <c r="E127" s="11">
        <f t="shared" si="52"/>
        <v>310432.84529292997</v>
      </c>
      <c r="F127" s="99">
        <f t="shared" si="47"/>
        <v>3532.06</v>
      </c>
      <c r="G127" s="3">
        <f>IF(N127=1,VLOOKUP(A126,[1]Plan1!$BG$69:$BI$188,3),G126)</f>
        <v>3552.9</v>
      </c>
      <c r="H127" s="200">
        <f t="shared" si="48"/>
        <v>41154</v>
      </c>
      <c r="I127" s="200">
        <f t="shared" si="49"/>
        <v>41184</v>
      </c>
      <c r="J127" s="27">
        <f t="shared" si="53"/>
        <v>5.9002395202800706E-3</v>
      </c>
      <c r="K127" s="12">
        <f t="shared" si="69"/>
        <v>41276</v>
      </c>
      <c r="L127" s="12">
        <f t="shared" si="54"/>
        <v>41246</v>
      </c>
      <c r="M127" s="1">
        <f t="shared" si="70"/>
        <v>20</v>
      </c>
      <c r="N127" s="1">
        <f t="shared" si="55"/>
        <v>20</v>
      </c>
      <c r="O127" s="2">
        <f t="shared" si="56"/>
        <v>1.00590023</v>
      </c>
      <c r="P127" s="11">
        <f t="shared" si="90"/>
        <v>1.0057003900000001</v>
      </c>
      <c r="Q127" s="11">
        <f t="shared" si="87"/>
        <v>1.0186303480331014</v>
      </c>
      <c r="R127" s="2">
        <f t="shared" si="89"/>
        <v>1.0246405000000001</v>
      </c>
      <c r="S127" s="2">
        <f t="shared" si="85"/>
        <v>1.0128566699999999</v>
      </c>
      <c r="T127" s="2">
        <f t="shared" si="57"/>
        <v>338870.37150473002</v>
      </c>
      <c r="U127" s="2">
        <f t="shared" si="58"/>
        <v>310.30966575552634</v>
      </c>
      <c r="V127" s="2">
        <f t="shared" si="59"/>
        <v>7649.2205244404613</v>
      </c>
      <c r="W127" s="2">
        <f t="shared" si="60"/>
        <v>342528.45938008599</v>
      </c>
      <c r="X127" s="29">
        <f t="shared" si="61"/>
        <v>4</v>
      </c>
      <c r="Y127" s="2">
        <f t="shared" si="86"/>
        <v>2423.0318274199999</v>
      </c>
      <c r="Z127" s="82">
        <f t="shared" si="62"/>
        <v>7.2422500000000004E-3</v>
      </c>
      <c r="AA127" s="2">
        <f t="shared" si="63"/>
        <v>2454.18394803</v>
      </c>
      <c r="AB127" s="27">
        <f t="shared" si="71"/>
        <v>6.7299999999999999E-2</v>
      </c>
      <c r="AC127" s="29">
        <f t="shared" si="50"/>
        <v>20</v>
      </c>
      <c r="AD127" s="29">
        <v>252</v>
      </c>
      <c r="AE127" s="11">
        <f t="shared" si="88"/>
        <v>1.0051825969999999</v>
      </c>
      <c r="AF127" s="2">
        <f t="shared" si="64"/>
        <v>1756.2285707399999</v>
      </c>
      <c r="AG127" s="2">
        <f t="shared" si="65"/>
        <v>1775.1869659900001</v>
      </c>
      <c r="AH127" s="3">
        <f t="shared" si="66"/>
        <v>4210.4125187700001</v>
      </c>
      <c r="AI127" s="4" t="str">
        <f t="shared" si="72"/>
        <v>A+J=</v>
      </c>
      <c r="AJ127" s="12">
        <f t="shared" si="73"/>
        <v>41246</v>
      </c>
      <c r="AK127" s="12"/>
      <c r="AL127" s="4"/>
      <c r="AM127" s="18"/>
      <c r="AN127" s="19"/>
      <c r="AO127" s="20"/>
      <c r="AP127" s="24"/>
      <c r="AQ127" s="22"/>
      <c r="AR127" s="22"/>
      <c r="AS127" s="58"/>
      <c r="AT127" s="22"/>
      <c r="AU127" s="18"/>
      <c r="AV127" s="19"/>
      <c r="AW127" s="19"/>
      <c r="AX127" s="1"/>
      <c r="AY127" s="31"/>
      <c r="AZ127" s="32"/>
      <c r="BA127" s="58"/>
      <c r="BB127" s="1"/>
    </row>
    <row r="128" spans="1:138" x14ac:dyDescent="0.2">
      <c r="A128" s="178">
        <f t="shared" si="67"/>
        <v>41247</v>
      </c>
      <c r="B128" s="2">
        <f t="shared" si="51"/>
        <v>340257.3703796459</v>
      </c>
      <c r="C128" s="2">
        <f t="shared" si="68"/>
        <v>332145.89736246999</v>
      </c>
      <c r="D128" s="2">
        <f>SUM(Y128:Y$400)</f>
        <v>21713.052069539997</v>
      </c>
      <c r="E128" s="11">
        <f t="shared" si="52"/>
        <v>310432.84529292997</v>
      </c>
      <c r="F128" s="99">
        <f t="shared" si="47"/>
        <v>3552.9</v>
      </c>
      <c r="G128" s="3">
        <f>IF(N128=1,VLOOKUP(A127,[1]Plan1!$BG$69:$BI$188,3),G127)</f>
        <v>3574.22</v>
      </c>
      <c r="H128" s="200">
        <f t="shared" si="48"/>
        <v>41186</v>
      </c>
      <c r="I128" s="200">
        <f t="shared" si="49"/>
        <v>41217</v>
      </c>
      <c r="J128" s="27">
        <f t="shared" si="53"/>
        <v>6.0007317965604656E-3</v>
      </c>
      <c r="K128" s="12">
        <f t="shared" si="69"/>
        <v>41276</v>
      </c>
      <c r="L128" s="12">
        <f t="shared" si="54"/>
        <v>41276</v>
      </c>
      <c r="M128" s="1">
        <f t="shared" si="70"/>
        <v>20</v>
      </c>
      <c r="N128" s="1">
        <f t="shared" si="55"/>
        <v>1</v>
      </c>
      <c r="O128" s="2">
        <f t="shared" si="56"/>
        <v>1.0002991800000001</v>
      </c>
      <c r="P128" s="11">
        <f t="shared" si="90"/>
        <v>1.00590023</v>
      </c>
      <c r="Q128" s="11">
        <f t="shared" si="87"/>
        <v>1.0246405013714768</v>
      </c>
      <c r="R128" s="2">
        <f t="shared" si="89"/>
        <v>1.02494705</v>
      </c>
      <c r="S128" s="2">
        <f t="shared" si="85"/>
        <v>1.0128566699999999</v>
      </c>
      <c r="T128" s="2">
        <f t="shared" si="57"/>
        <v>336416.18755670998</v>
      </c>
      <c r="U128" s="2">
        <f t="shared" si="58"/>
        <v>279.15754515089071</v>
      </c>
      <c r="V128" s="2">
        <f t="shared" si="59"/>
        <v>7744.3837131649798</v>
      </c>
      <c r="W128" s="2">
        <f t="shared" si="60"/>
        <v>340169.43862078589</v>
      </c>
      <c r="X128" s="29">
        <f t="shared" si="61"/>
        <v>0</v>
      </c>
      <c r="Y128" s="2">
        <f t="shared" si="86"/>
        <v>0</v>
      </c>
      <c r="Z128" s="82">
        <f t="shared" si="62"/>
        <v>0</v>
      </c>
      <c r="AA128" s="2">
        <f t="shared" si="63"/>
        <v>0</v>
      </c>
      <c r="AB128" s="27">
        <f t="shared" si="71"/>
        <v>6.7299999999999999E-2</v>
      </c>
      <c r="AC128" s="29">
        <f t="shared" si="50"/>
        <v>1</v>
      </c>
      <c r="AD128" s="29">
        <v>252</v>
      </c>
      <c r="AE128" s="11">
        <f t="shared" si="88"/>
        <v>1.0002584940000001</v>
      </c>
      <c r="AF128" s="2">
        <f t="shared" si="64"/>
        <v>86.961565980000003</v>
      </c>
      <c r="AG128" s="2">
        <f t="shared" si="65"/>
        <v>87.931758860000002</v>
      </c>
      <c r="AH128" s="3">
        <f t="shared" si="66"/>
        <v>0</v>
      </c>
      <c r="AI128" s="4" t="str">
        <f t="shared" si="72"/>
        <v>A+J=</v>
      </c>
      <c r="AJ128" s="12">
        <f t="shared" si="73"/>
        <v>41276</v>
      </c>
      <c r="AK128" s="12"/>
      <c r="AL128" s="4"/>
      <c r="AM128" s="18"/>
      <c r="AN128" s="19"/>
      <c r="AO128" s="20"/>
      <c r="AP128" s="24"/>
      <c r="AQ128" s="22"/>
      <c r="AR128" s="22"/>
      <c r="AS128" s="58"/>
      <c r="AT128" s="22"/>
      <c r="AU128" s="18"/>
      <c r="AV128" s="19"/>
      <c r="AW128" s="19"/>
      <c r="AX128" s="1"/>
      <c r="AY128" s="31"/>
      <c r="AZ128" s="32"/>
      <c r="BA128" s="58"/>
      <c r="BB128" s="1"/>
    </row>
    <row r="129" spans="1:54" x14ac:dyDescent="0.2">
      <c r="A129" s="178">
        <f t="shared" si="67"/>
        <v>41248</v>
      </c>
      <c r="B129" s="2">
        <f t="shared" si="51"/>
        <v>340440.56527659646</v>
      </c>
      <c r="C129" s="2">
        <f t="shared" si="68"/>
        <v>332145.89736246999</v>
      </c>
      <c r="D129" s="2">
        <f>SUM(Y129:Y$400)</f>
        <v>21713.052069539997</v>
      </c>
      <c r="E129" s="11">
        <f t="shared" si="52"/>
        <v>310432.84529292997</v>
      </c>
      <c r="F129" s="99">
        <f t="shared" ref="F129:F192" si="91">IF(G129=G128,F128,G128)</f>
        <v>3552.9</v>
      </c>
      <c r="G129" s="3">
        <f>IF(N129=1,VLOOKUP(A128,[1]Plan1!$BG$69:$BI$188,3),G128)</f>
        <v>3574.22</v>
      </c>
      <c r="H129" s="200">
        <f t="shared" ref="H129:H192" si="92">EDATE(I129,-1)</f>
        <v>41186</v>
      </c>
      <c r="I129" s="200">
        <f t="shared" ref="I129:I192" si="93">IF(X128&gt;0,EDATE(A129,-1),+I128)</f>
        <v>41217</v>
      </c>
      <c r="J129" s="27">
        <f t="shared" si="53"/>
        <v>6.0007317965604656E-3</v>
      </c>
      <c r="K129" s="12">
        <f t="shared" si="69"/>
        <v>41276</v>
      </c>
      <c r="L129" s="12">
        <f t="shared" si="54"/>
        <v>41276</v>
      </c>
      <c r="M129" s="1">
        <f t="shared" si="70"/>
        <v>20</v>
      </c>
      <c r="N129" s="1">
        <f t="shared" si="55"/>
        <v>2</v>
      </c>
      <c r="O129" s="2">
        <f t="shared" si="56"/>
        <v>1.00059845</v>
      </c>
      <c r="P129" s="11">
        <f t="shared" si="90"/>
        <v>1.00590023</v>
      </c>
      <c r="Q129" s="11">
        <f t="shared" si="87"/>
        <v>1.0246405013714768</v>
      </c>
      <c r="R129" s="2">
        <f t="shared" si="89"/>
        <v>1.02525369</v>
      </c>
      <c r="S129" s="2">
        <f t="shared" si="85"/>
        <v>1.0128566699999999</v>
      </c>
      <c r="T129" s="2">
        <f t="shared" si="57"/>
        <v>336416.18755670998</v>
      </c>
      <c r="U129" s="2">
        <f t="shared" si="58"/>
        <v>279.15754515089071</v>
      </c>
      <c r="V129" s="2">
        <f t="shared" si="59"/>
        <v>7839.5748408456111</v>
      </c>
      <c r="W129" s="2">
        <f t="shared" si="60"/>
        <v>340264.62974846648</v>
      </c>
      <c r="X129" s="29">
        <f t="shared" si="61"/>
        <v>0</v>
      </c>
      <c r="Y129" s="2">
        <f t="shared" si="86"/>
        <v>0</v>
      </c>
      <c r="Z129" s="82">
        <f t="shared" si="62"/>
        <v>0</v>
      </c>
      <c r="AA129" s="2">
        <f t="shared" si="63"/>
        <v>0</v>
      </c>
      <c r="AB129" s="27">
        <f t="shared" si="71"/>
        <v>6.7299999999999999E-2</v>
      </c>
      <c r="AC129" s="29">
        <f t="shared" ref="AC129:AC192" si="94">N129</f>
        <v>2</v>
      </c>
      <c r="AD129" s="29">
        <v>252</v>
      </c>
      <c r="AE129" s="11">
        <f t="shared" si="88"/>
        <v>1.000517055</v>
      </c>
      <c r="AF129" s="2">
        <f t="shared" si="64"/>
        <v>173.94567185</v>
      </c>
      <c r="AG129" s="2">
        <f t="shared" si="65"/>
        <v>175.93552812999999</v>
      </c>
      <c r="AH129" s="3">
        <f t="shared" si="66"/>
        <v>0</v>
      </c>
      <c r="AI129" s="4" t="str">
        <f t="shared" si="72"/>
        <v>A+J=</v>
      </c>
      <c r="AJ129" s="12">
        <f t="shared" si="73"/>
        <v>41276</v>
      </c>
      <c r="AK129" s="12"/>
      <c r="AL129" s="4"/>
      <c r="AM129" s="18"/>
      <c r="AN129" s="19"/>
      <c r="AO129" s="20"/>
      <c r="AP129" s="24"/>
      <c r="AQ129" s="22"/>
      <c r="AR129" s="22"/>
      <c r="AS129" s="58"/>
      <c r="AT129" s="22"/>
      <c r="AU129" s="18"/>
      <c r="AV129" s="19"/>
      <c r="AW129" s="19"/>
      <c r="AX129" s="1"/>
      <c r="AY129" s="31"/>
      <c r="AZ129" s="31"/>
      <c r="BA129" s="58"/>
      <c r="BB129" s="1"/>
    </row>
    <row r="130" spans="1:54" x14ac:dyDescent="0.2">
      <c r="A130" s="178">
        <f t="shared" si="67"/>
        <v>41249</v>
      </c>
      <c r="B130" s="2">
        <f t="shared" si="51"/>
        <v>340623.86637718009</v>
      </c>
      <c r="C130" s="2">
        <f t="shared" si="68"/>
        <v>332145.89736246999</v>
      </c>
      <c r="D130" s="2">
        <f>SUM(Y130:Y$400)</f>
        <v>21713.052069539997</v>
      </c>
      <c r="E130" s="11">
        <f t="shared" si="52"/>
        <v>310432.84529292997</v>
      </c>
      <c r="F130" s="99">
        <f t="shared" si="91"/>
        <v>3552.9</v>
      </c>
      <c r="G130" s="3">
        <f>IF(N130=1,VLOOKUP(A129,[1]Plan1!$BG$69:$BI$188,3),G129)</f>
        <v>3574.22</v>
      </c>
      <c r="H130" s="200">
        <f t="shared" si="92"/>
        <v>41186</v>
      </c>
      <c r="I130" s="200">
        <f t="shared" si="93"/>
        <v>41217</v>
      </c>
      <c r="J130" s="27">
        <f t="shared" si="53"/>
        <v>6.0007317965604656E-3</v>
      </c>
      <c r="K130" s="12">
        <f t="shared" si="69"/>
        <v>41276</v>
      </c>
      <c r="L130" s="12">
        <f t="shared" si="54"/>
        <v>41276</v>
      </c>
      <c r="M130" s="1">
        <f t="shared" si="70"/>
        <v>20</v>
      </c>
      <c r="N130" s="1">
        <f t="shared" si="55"/>
        <v>3</v>
      </c>
      <c r="O130" s="2">
        <f t="shared" si="56"/>
        <v>1.00089782</v>
      </c>
      <c r="P130" s="11">
        <f t="shared" si="90"/>
        <v>1.00590023</v>
      </c>
      <c r="Q130" s="11">
        <f t="shared" si="87"/>
        <v>1.0246405013714768</v>
      </c>
      <c r="R130" s="2">
        <f t="shared" si="89"/>
        <v>1.02556044</v>
      </c>
      <c r="S130" s="2">
        <f t="shared" si="85"/>
        <v>1.0128566699999999</v>
      </c>
      <c r="T130" s="2">
        <f t="shared" si="57"/>
        <v>336416.18755670998</v>
      </c>
      <c r="U130" s="2">
        <f t="shared" si="58"/>
        <v>279.15754515089071</v>
      </c>
      <c r="V130" s="2">
        <f t="shared" si="59"/>
        <v>7934.800116139224</v>
      </c>
      <c r="W130" s="2">
        <f t="shared" si="60"/>
        <v>340359.85502376012</v>
      </c>
      <c r="X130" s="29">
        <f t="shared" si="61"/>
        <v>0</v>
      </c>
      <c r="Y130" s="2">
        <f t="shared" si="86"/>
        <v>0</v>
      </c>
      <c r="Z130" s="82">
        <f t="shared" si="62"/>
        <v>0</v>
      </c>
      <c r="AA130" s="2">
        <f t="shared" si="63"/>
        <v>0</v>
      </c>
      <c r="AB130" s="27">
        <f t="shared" si="71"/>
        <v>6.7299999999999999E-2</v>
      </c>
      <c r="AC130" s="29">
        <f t="shared" si="94"/>
        <v>3</v>
      </c>
      <c r="AD130" s="29">
        <v>252</v>
      </c>
      <c r="AE130" s="11">
        <f t="shared" si="88"/>
        <v>1.0007756830000001</v>
      </c>
      <c r="AF130" s="2">
        <f t="shared" si="64"/>
        <v>260.95231761000002</v>
      </c>
      <c r="AG130" s="2">
        <f t="shared" si="65"/>
        <v>264.01135341999998</v>
      </c>
      <c r="AH130" s="3">
        <f t="shared" si="66"/>
        <v>0</v>
      </c>
      <c r="AI130" s="4" t="str">
        <f t="shared" si="72"/>
        <v>A+J=</v>
      </c>
      <c r="AJ130" s="12">
        <f t="shared" si="73"/>
        <v>41276</v>
      </c>
      <c r="AK130" s="12"/>
      <c r="AL130" s="4"/>
      <c r="AM130" s="18"/>
      <c r="AN130" s="19"/>
      <c r="AO130" s="20"/>
      <c r="AP130" s="24"/>
      <c r="AQ130" s="22"/>
      <c r="AR130" s="22"/>
      <c r="AS130" s="58"/>
      <c r="AT130" s="22"/>
      <c r="AU130" s="18"/>
      <c r="AV130" s="19"/>
      <c r="AW130" s="19"/>
      <c r="AX130" s="1"/>
      <c r="AY130" s="1"/>
      <c r="AZ130" s="1"/>
      <c r="BA130" s="1"/>
      <c r="BB130" s="1"/>
    </row>
    <row r="131" spans="1:54" x14ac:dyDescent="0.2">
      <c r="A131" s="178">
        <f t="shared" si="67"/>
        <v>41250</v>
      </c>
      <c r="B131" s="2">
        <f t="shared" si="51"/>
        <v>340807.26406396134</v>
      </c>
      <c r="C131" s="2">
        <f t="shared" si="68"/>
        <v>332145.89736246999</v>
      </c>
      <c r="D131" s="2">
        <f>SUM(Y131:Y$400)</f>
        <v>21713.052069539997</v>
      </c>
      <c r="E131" s="11">
        <f t="shared" si="52"/>
        <v>310432.84529292997</v>
      </c>
      <c r="F131" s="99">
        <f t="shared" si="91"/>
        <v>3552.9</v>
      </c>
      <c r="G131" s="3">
        <f>IF(N131=1,VLOOKUP(A130,[1]Plan1!$BG$69:$BI$188,3),G130)</f>
        <v>3574.22</v>
      </c>
      <c r="H131" s="200">
        <f t="shared" si="92"/>
        <v>41186</v>
      </c>
      <c r="I131" s="200">
        <f t="shared" si="93"/>
        <v>41217</v>
      </c>
      <c r="J131" s="27">
        <f t="shared" si="53"/>
        <v>6.0007317965604656E-3</v>
      </c>
      <c r="K131" s="12">
        <f t="shared" si="69"/>
        <v>41276</v>
      </c>
      <c r="L131" s="12">
        <f t="shared" si="54"/>
        <v>41276</v>
      </c>
      <c r="M131" s="1">
        <f t="shared" si="70"/>
        <v>20</v>
      </c>
      <c r="N131" s="1">
        <f t="shared" si="55"/>
        <v>4</v>
      </c>
      <c r="O131" s="2">
        <f t="shared" si="56"/>
        <v>1.00119727</v>
      </c>
      <c r="P131" s="11">
        <f t="shared" si="90"/>
        <v>1.00590023</v>
      </c>
      <c r="Q131" s="11">
        <f t="shared" si="87"/>
        <v>1.0246405013714768</v>
      </c>
      <c r="R131" s="2">
        <f t="shared" si="89"/>
        <v>1.02586727</v>
      </c>
      <c r="S131" s="2">
        <f t="shared" si="85"/>
        <v>1.0128566699999999</v>
      </c>
      <c r="T131" s="2">
        <f t="shared" si="57"/>
        <v>336416.18755670998</v>
      </c>
      <c r="U131" s="2">
        <f t="shared" si="58"/>
        <v>279.15754515089071</v>
      </c>
      <c r="V131" s="2">
        <f t="shared" si="59"/>
        <v>8030.050226060448</v>
      </c>
      <c r="W131" s="2">
        <f t="shared" si="60"/>
        <v>340455.10513368133</v>
      </c>
      <c r="X131" s="29">
        <f t="shared" si="61"/>
        <v>0</v>
      </c>
      <c r="Y131" s="2">
        <f t="shared" si="86"/>
        <v>0</v>
      </c>
      <c r="Z131" s="82">
        <f t="shared" si="62"/>
        <v>0</v>
      </c>
      <c r="AA131" s="2">
        <f t="shared" si="63"/>
        <v>0</v>
      </c>
      <c r="AB131" s="27">
        <f t="shared" si="71"/>
        <v>6.7299999999999999E-2</v>
      </c>
      <c r="AC131" s="29">
        <f t="shared" si="94"/>
        <v>4</v>
      </c>
      <c r="AD131" s="29">
        <v>252</v>
      </c>
      <c r="AE131" s="11">
        <f t="shared" si="88"/>
        <v>1.0010343770000001</v>
      </c>
      <c r="AF131" s="2">
        <f t="shared" si="64"/>
        <v>347.98116683000001</v>
      </c>
      <c r="AG131" s="2">
        <f t="shared" si="65"/>
        <v>352.15893027999999</v>
      </c>
      <c r="AH131" s="3">
        <f t="shared" si="66"/>
        <v>0</v>
      </c>
      <c r="AI131" s="4" t="str">
        <f t="shared" si="72"/>
        <v>A+J=</v>
      </c>
      <c r="AJ131" s="12">
        <f t="shared" si="73"/>
        <v>41276</v>
      </c>
      <c r="AK131" s="12"/>
      <c r="AL131" s="4"/>
      <c r="AM131" s="18"/>
      <c r="AN131" s="19"/>
      <c r="AO131" s="20"/>
      <c r="AP131" s="24"/>
      <c r="AQ131" s="22"/>
      <c r="AR131" s="22"/>
      <c r="AS131" s="58"/>
      <c r="AT131" s="22"/>
      <c r="AU131" s="18"/>
      <c r="AV131" s="19"/>
      <c r="AW131" s="24"/>
      <c r="AX131" s="1"/>
      <c r="AY131" s="1"/>
      <c r="AZ131" s="1"/>
      <c r="BA131" s="1"/>
      <c r="BB131" s="1"/>
    </row>
    <row r="132" spans="1:54" x14ac:dyDescent="0.2">
      <c r="A132" s="178">
        <f t="shared" si="67"/>
        <v>41251</v>
      </c>
      <c r="B132" s="2">
        <f t="shared" si="51"/>
        <v>340990.76216450869</v>
      </c>
      <c r="C132" s="2">
        <f t="shared" si="68"/>
        <v>332145.89736246999</v>
      </c>
      <c r="D132" s="2">
        <f>SUM(Y132:Y$400)</f>
        <v>21713.052069539997</v>
      </c>
      <c r="E132" s="11">
        <f t="shared" si="52"/>
        <v>310432.84529292997</v>
      </c>
      <c r="F132" s="99">
        <f t="shared" si="91"/>
        <v>3552.9</v>
      </c>
      <c r="G132" s="3">
        <f>IF(N132=1,VLOOKUP(A131,[1]Plan1!$BG$69:$BI$188,3),G131)</f>
        <v>3574.22</v>
      </c>
      <c r="H132" s="200">
        <f t="shared" si="92"/>
        <v>41186</v>
      </c>
      <c r="I132" s="200">
        <f t="shared" si="93"/>
        <v>41217</v>
      </c>
      <c r="J132" s="27">
        <f t="shared" si="53"/>
        <v>6.0007317965604656E-3</v>
      </c>
      <c r="K132" s="12">
        <f t="shared" si="69"/>
        <v>41276</v>
      </c>
      <c r="L132" s="12">
        <f t="shared" si="54"/>
        <v>41276</v>
      </c>
      <c r="M132" s="1">
        <f t="shared" si="70"/>
        <v>20</v>
      </c>
      <c r="N132" s="1">
        <f t="shared" si="55"/>
        <v>5</v>
      </c>
      <c r="O132" s="2">
        <f t="shared" si="56"/>
        <v>1.0014968099999999</v>
      </c>
      <c r="P132" s="11">
        <f t="shared" si="90"/>
        <v>1.00590023</v>
      </c>
      <c r="Q132" s="11">
        <f t="shared" si="87"/>
        <v>1.0246405013714768</v>
      </c>
      <c r="R132" s="2">
        <f t="shared" si="89"/>
        <v>1.0261741900000001</v>
      </c>
      <c r="S132" s="2">
        <f t="shared" si="85"/>
        <v>1.0128566699999999</v>
      </c>
      <c r="T132" s="2">
        <f t="shared" si="57"/>
        <v>336416.18755670998</v>
      </c>
      <c r="U132" s="2">
        <f t="shared" si="58"/>
        <v>279.15754515089071</v>
      </c>
      <c r="V132" s="2">
        <f t="shared" si="59"/>
        <v>8125.328274937785</v>
      </c>
      <c r="W132" s="2">
        <f t="shared" si="60"/>
        <v>340550.3831825587</v>
      </c>
      <c r="X132" s="29">
        <f t="shared" si="61"/>
        <v>0</v>
      </c>
      <c r="Y132" s="2">
        <f t="shared" si="86"/>
        <v>0</v>
      </c>
      <c r="Z132" s="82">
        <f t="shared" si="62"/>
        <v>0</v>
      </c>
      <c r="AA132" s="2">
        <f t="shared" si="63"/>
        <v>0</v>
      </c>
      <c r="AB132" s="27">
        <f t="shared" si="71"/>
        <v>6.7299999999999999E-2</v>
      </c>
      <c r="AC132" s="29">
        <f t="shared" si="94"/>
        <v>5</v>
      </c>
      <c r="AD132" s="29">
        <v>252</v>
      </c>
      <c r="AE132" s="11">
        <f t="shared" si="88"/>
        <v>1.0012931389999999</v>
      </c>
      <c r="AF132" s="2">
        <f t="shared" si="64"/>
        <v>435.03289236000001</v>
      </c>
      <c r="AG132" s="2">
        <f t="shared" si="65"/>
        <v>440.37898195000002</v>
      </c>
      <c r="AH132" s="3">
        <f t="shared" si="66"/>
        <v>0</v>
      </c>
      <c r="AI132" s="4" t="str">
        <f t="shared" si="72"/>
        <v>A+J=</v>
      </c>
      <c r="AJ132" s="12">
        <f t="shared" si="73"/>
        <v>41276</v>
      </c>
      <c r="AK132" s="12"/>
      <c r="AL132" s="4"/>
      <c r="AX132" s="1"/>
      <c r="AY132" s="1"/>
      <c r="AZ132" s="1"/>
      <c r="BA132" s="1"/>
      <c r="BB132" s="1"/>
    </row>
    <row r="133" spans="1:54" x14ac:dyDescent="0.2">
      <c r="A133" s="178">
        <f t="shared" si="67"/>
        <v>41252</v>
      </c>
      <c r="B133" s="2">
        <f t="shared" si="51"/>
        <v>340990.76216450869</v>
      </c>
      <c r="C133" s="2">
        <f t="shared" si="68"/>
        <v>332145.89736246999</v>
      </c>
      <c r="D133" s="2">
        <f>SUM(Y133:Y$400)</f>
        <v>21713.052069539997</v>
      </c>
      <c r="E133" s="11">
        <f t="shared" si="52"/>
        <v>310432.84529292997</v>
      </c>
      <c r="F133" s="99">
        <f t="shared" si="91"/>
        <v>3552.9</v>
      </c>
      <c r="G133" s="3">
        <f>IF(N133=1,VLOOKUP(A132,[1]Plan1!$BG$69:$BI$188,3),G132)</f>
        <v>3574.22</v>
      </c>
      <c r="H133" s="200">
        <f t="shared" si="92"/>
        <v>41186</v>
      </c>
      <c r="I133" s="200">
        <f t="shared" si="93"/>
        <v>41217</v>
      </c>
      <c r="J133" s="27">
        <f t="shared" si="53"/>
        <v>6.0007317965604656E-3</v>
      </c>
      <c r="K133" s="12">
        <f t="shared" si="69"/>
        <v>41276</v>
      </c>
      <c r="L133" s="12">
        <f t="shared" si="54"/>
        <v>41276</v>
      </c>
      <c r="M133" s="1">
        <f t="shared" si="70"/>
        <v>20</v>
      </c>
      <c r="N133" s="1">
        <f t="shared" si="55"/>
        <v>5</v>
      </c>
      <c r="O133" s="2">
        <f t="shared" si="56"/>
        <v>1.0014968099999999</v>
      </c>
      <c r="P133" s="11">
        <f t="shared" si="90"/>
        <v>1.00590023</v>
      </c>
      <c r="Q133" s="11">
        <f t="shared" si="87"/>
        <v>1.0246405013714768</v>
      </c>
      <c r="R133" s="2">
        <f t="shared" si="89"/>
        <v>1.0261741900000001</v>
      </c>
      <c r="S133" s="2">
        <f t="shared" si="85"/>
        <v>1.0128566699999999</v>
      </c>
      <c r="T133" s="2">
        <f t="shared" si="57"/>
        <v>336416.18755670998</v>
      </c>
      <c r="U133" s="2">
        <f t="shared" si="58"/>
        <v>279.15754515089071</v>
      </c>
      <c r="V133" s="2">
        <f t="shared" si="59"/>
        <v>8125.328274937785</v>
      </c>
      <c r="W133" s="2">
        <f t="shared" si="60"/>
        <v>340550.3831825587</v>
      </c>
      <c r="X133" s="29">
        <f t="shared" si="61"/>
        <v>0</v>
      </c>
      <c r="Y133" s="2">
        <f t="shared" si="86"/>
        <v>0</v>
      </c>
      <c r="Z133" s="82">
        <f t="shared" si="62"/>
        <v>0</v>
      </c>
      <c r="AA133" s="2">
        <f t="shared" si="63"/>
        <v>0</v>
      </c>
      <c r="AB133" s="27">
        <f t="shared" si="71"/>
        <v>6.7299999999999999E-2</v>
      </c>
      <c r="AC133" s="29">
        <f t="shared" si="94"/>
        <v>5</v>
      </c>
      <c r="AD133" s="29">
        <v>252</v>
      </c>
      <c r="AE133" s="11">
        <f t="shared" si="88"/>
        <v>1.0012931389999999</v>
      </c>
      <c r="AF133" s="2">
        <f t="shared" si="64"/>
        <v>435.03289236000001</v>
      </c>
      <c r="AG133" s="2">
        <f t="shared" si="65"/>
        <v>440.37898195000002</v>
      </c>
      <c r="AH133" s="3">
        <f t="shared" si="66"/>
        <v>0</v>
      </c>
      <c r="AI133" s="4" t="str">
        <f t="shared" si="72"/>
        <v>A+J=</v>
      </c>
      <c r="AJ133" s="12">
        <f t="shared" si="73"/>
        <v>41276</v>
      </c>
      <c r="AK133" s="12"/>
      <c r="AL133" s="4"/>
      <c r="AX133" s="1"/>
      <c r="AY133" s="1"/>
      <c r="AZ133" s="1"/>
      <c r="BA133" s="1"/>
      <c r="BB133" s="1"/>
    </row>
    <row r="134" spans="1:54" x14ac:dyDescent="0.2">
      <c r="A134" s="178">
        <f t="shared" si="67"/>
        <v>41253</v>
      </c>
      <c r="B134" s="2">
        <f t="shared" si="51"/>
        <v>340990.76216450869</v>
      </c>
      <c r="C134" s="2">
        <f t="shared" si="68"/>
        <v>332145.89736246999</v>
      </c>
      <c r="D134" s="2">
        <f>SUM(Y134:Y$400)</f>
        <v>21713.052069539997</v>
      </c>
      <c r="E134" s="11">
        <f t="shared" si="52"/>
        <v>310432.84529292997</v>
      </c>
      <c r="F134" s="99">
        <f t="shared" si="91"/>
        <v>3552.9</v>
      </c>
      <c r="G134" s="3">
        <f>IF(N134=1,VLOOKUP(A133,[1]Plan1!$BG$69:$BI$188,3),G133)</f>
        <v>3574.22</v>
      </c>
      <c r="H134" s="200">
        <f t="shared" si="92"/>
        <v>41186</v>
      </c>
      <c r="I134" s="200">
        <f t="shared" si="93"/>
        <v>41217</v>
      </c>
      <c r="J134" s="27">
        <f t="shared" si="53"/>
        <v>6.0007317965604656E-3</v>
      </c>
      <c r="K134" s="12">
        <f t="shared" si="69"/>
        <v>41276</v>
      </c>
      <c r="L134" s="12">
        <f t="shared" si="54"/>
        <v>41276</v>
      </c>
      <c r="M134" s="1">
        <f t="shared" si="70"/>
        <v>20</v>
      </c>
      <c r="N134" s="1">
        <f t="shared" si="55"/>
        <v>5</v>
      </c>
      <c r="O134" s="2">
        <f t="shared" si="56"/>
        <v>1.0014968099999999</v>
      </c>
      <c r="P134" s="11">
        <f t="shared" si="90"/>
        <v>1.00590023</v>
      </c>
      <c r="Q134" s="11">
        <f t="shared" si="87"/>
        <v>1.0246405013714768</v>
      </c>
      <c r="R134" s="2">
        <f t="shared" si="89"/>
        <v>1.0261741900000001</v>
      </c>
      <c r="S134" s="2">
        <f t="shared" si="85"/>
        <v>1.0128566699999999</v>
      </c>
      <c r="T134" s="2">
        <f t="shared" si="57"/>
        <v>336416.18755670998</v>
      </c>
      <c r="U134" s="2">
        <f t="shared" si="58"/>
        <v>279.15754515089071</v>
      </c>
      <c r="V134" s="2">
        <f t="shared" si="59"/>
        <v>8125.328274937785</v>
      </c>
      <c r="W134" s="2">
        <f t="shared" si="60"/>
        <v>340550.3831825587</v>
      </c>
      <c r="X134" s="29">
        <f t="shared" si="61"/>
        <v>0</v>
      </c>
      <c r="Y134" s="2">
        <f t="shared" si="86"/>
        <v>0</v>
      </c>
      <c r="Z134" s="82">
        <f t="shared" si="62"/>
        <v>0</v>
      </c>
      <c r="AA134" s="2">
        <f t="shared" si="63"/>
        <v>0</v>
      </c>
      <c r="AB134" s="27">
        <f t="shared" si="71"/>
        <v>6.7299999999999999E-2</v>
      </c>
      <c r="AC134" s="29">
        <f t="shared" si="94"/>
        <v>5</v>
      </c>
      <c r="AD134" s="29">
        <v>252</v>
      </c>
      <c r="AE134" s="11">
        <f t="shared" si="88"/>
        <v>1.0012931389999999</v>
      </c>
      <c r="AF134" s="2">
        <f t="shared" si="64"/>
        <v>435.03289236000001</v>
      </c>
      <c r="AG134" s="2">
        <f t="shared" si="65"/>
        <v>440.37898195000002</v>
      </c>
      <c r="AH134" s="3">
        <f t="shared" si="66"/>
        <v>0</v>
      </c>
      <c r="AI134" s="4" t="str">
        <f t="shared" si="72"/>
        <v>A+J=</v>
      </c>
      <c r="AJ134" s="12">
        <f t="shared" si="73"/>
        <v>41276</v>
      </c>
      <c r="AK134" s="12"/>
      <c r="AL134" s="98"/>
      <c r="AX134" s="38"/>
      <c r="AY134" s="38"/>
      <c r="AZ134" s="38"/>
      <c r="BA134" s="38"/>
      <c r="BB134" s="38"/>
    </row>
    <row r="135" spans="1:54" x14ac:dyDescent="0.2">
      <c r="A135" s="178">
        <f t="shared" si="67"/>
        <v>41254</v>
      </c>
      <c r="B135" s="2">
        <f t="shared" si="51"/>
        <v>341174.36314782046</v>
      </c>
      <c r="C135" s="2">
        <f t="shared" si="68"/>
        <v>332145.89736246999</v>
      </c>
      <c r="D135" s="2">
        <f>SUM(Y135:Y$400)</f>
        <v>21713.052069539997</v>
      </c>
      <c r="E135" s="11">
        <f t="shared" si="52"/>
        <v>310432.84529292997</v>
      </c>
      <c r="F135" s="99">
        <f t="shared" si="91"/>
        <v>3552.9</v>
      </c>
      <c r="G135" s="3">
        <f>IF(N135=1,VLOOKUP(A134,[1]Plan1!$BG$69:$BI$188,3),G134)</f>
        <v>3574.22</v>
      </c>
      <c r="H135" s="200">
        <f t="shared" si="92"/>
        <v>41186</v>
      </c>
      <c r="I135" s="200">
        <f t="shared" si="93"/>
        <v>41217</v>
      </c>
      <c r="J135" s="27">
        <f t="shared" si="53"/>
        <v>6.0007317965604656E-3</v>
      </c>
      <c r="K135" s="12">
        <f t="shared" si="69"/>
        <v>41276</v>
      </c>
      <c r="L135" s="12">
        <f t="shared" si="54"/>
        <v>41276</v>
      </c>
      <c r="M135" s="1">
        <f t="shared" si="70"/>
        <v>20</v>
      </c>
      <c r="N135" s="1">
        <f t="shared" si="55"/>
        <v>6</v>
      </c>
      <c r="O135" s="2">
        <f t="shared" si="56"/>
        <v>1.0017964500000001</v>
      </c>
      <c r="P135" s="11">
        <f t="shared" si="90"/>
        <v>1.00590023</v>
      </c>
      <c r="Q135" s="11">
        <f t="shared" si="87"/>
        <v>1.0246405013714768</v>
      </c>
      <c r="R135" s="2">
        <f t="shared" si="89"/>
        <v>1.02648121</v>
      </c>
      <c r="S135" s="2">
        <f t="shared" si="85"/>
        <v>1.0128566699999999</v>
      </c>
      <c r="T135" s="2">
        <f t="shared" si="57"/>
        <v>336416.18755670998</v>
      </c>
      <c r="U135" s="2">
        <f t="shared" si="58"/>
        <v>279.15754515089071</v>
      </c>
      <c r="V135" s="2">
        <f t="shared" si="59"/>
        <v>8220.6373670995999</v>
      </c>
      <c r="W135" s="2">
        <f t="shared" si="60"/>
        <v>340645.69227472047</v>
      </c>
      <c r="X135" s="29">
        <f t="shared" si="61"/>
        <v>0</v>
      </c>
      <c r="Y135" s="2">
        <f t="shared" si="86"/>
        <v>0</v>
      </c>
      <c r="Z135" s="82">
        <f t="shared" si="62"/>
        <v>0</v>
      </c>
      <c r="AA135" s="2">
        <f t="shared" si="63"/>
        <v>0</v>
      </c>
      <c r="AB135" s="27">
        <f t="shared" si="71"/>
        <v>6.7299999999999999E-2</v>
      </c>
      <c r="AC135" s="29">
        <f t="shared" si="94"/>
        <v>6</v>
      </c>
      <c r="AD135" s="29">
        <v>252</v>
      </c>
      <c r="AE135" s="11">
        <f t="shared" si="88"/>
        <v>1.0015519669999999</v>
      </c>
      <c r="AF135" s="2">
        <f t="shared" si="64"/>
        <v>522.10682135000002</v>
      </c>
      <c r="AG135" s="2">
        <f t="shared" si="65"/>
        <v>528.67087309999999</v>
      </c>
      <c r="AH135" s="3">
        <f t="shared" si="66"/>
        <v>0</v>
      </c>
      <c r="AI135" s="4" t="str">
        <f t="shared" si="72"/>
        <v>A+J=</v>
      </c>
      <c r="AJ135" s="12">
        <f t="shared" si="73"/>
        <v>41276</v>
      </c>
      <c r="AK135" s="12"/>
      <c r="AL135" s="4"/>
      <c r="AM135" s="63"/>
      <c r="AN135" s="64"/>
      <c r="AO135" s="65"/>
      <c r="AP135" s="65"/>
      <c r="AQ135" s="65"/>
      <c r="AR135" s="65"/>
      <c r="AS135" s="28">
        <v>1</v>
      </c>
      <c r="AT135" s="28">
        <v>2</v>
      </c>
      <c r="AU135" s="28">
        <v>3</v>
      </c>
      <c r="AV135" s="28">
        <v>4</v>
      </c>
      <c r="AW135" s="28">
        <v>5</v>
      </c>
      <c r="AX135" s="1"/>
      <c r="AY135" s="1"/>
      <c r="AZ135" s="1"/>
      <c r="BA135" s="1"/>
      <c r="BB135" s="1"/>
    </row>
    <row r="136" spans="1:54" x14ac:dyDescent="0.2">
      <c r="A136" s="178">
        <f t="shared" si="67"/>
        <v>41255</v>
      </c>
      <c r="B136" s="2">
        <f t="shared" si="51"/>
        <v>341358.06428764842</v>
      </c>
      <c r="C136" s="2">
        <f t="shared" si="68"/>
        <v>332145.89736246999</v>
      </c>
      <c r="D136" s="2">
        <f>SUM(Y136:Y$400)</f>
        <v>21713.052069539997</v>
      </c>
      <c r="E136" s="11">
        <f t="shared" si="52"/>
        <v>310432.84529292997</v>
      </c>
      <c r="F136" s="99">
        <f t="shared" si="91"/>
        <v>3552.9</v>
      </c>
      <c r="G136" s="3">
        <f>IF(N136=1,VLOOKUP(A135,[1]Plan1!$BG$69:$BI$188,3),G135)</f>
        <v>3574.22</v>
      </c>
      <c r="H136" s="200">
        <f t="shared" si="92"/>
        <v>41186</v>
      </c>
      <c r="I136" s="200">
        <f t="shared" si="93"/>
        <v>41217</v>
      </c>
      <c r="J136" s="27">
        <f t="shared" si="53"/>
        <v>6.0007317965604656E-3</v>
      </c>
      <c r="K136" s="12">
        <f t="shared" si="69"/>
        <v>41276</v>
      </c>
      <c r="L136" s="12">
        <f t="shared" si="54"/>
        <v>41276</v>
      </c>
      <c r="M136" s="1">
        <f t="shared" si="70"/>
        <v>20</v>
      </c>
      <c r="N136" s="1">
        <f t="shared" si="55"/>
        <v>7</v>
      </c>
      <c r="O136" s="2">
        <f t="shared" si="56"/>
        <v>1.00209617</v>
      </c>
      <c r="P136" s="11">
        <f t="shared" si="90"/>
        <v>1.00590023</v>
      </c>
      <c r="Q136" s="11">
        <f t="shared" si="87"/>
        <v>1.0246405013714768</v>
      </c>
      <c r="R136" s="2">
        <f t="shared" si="89"/>
        <v>1.0267883200000001</v>
      </c>
      <c r="S136" s="2">
        <f t="shared" si="85"/>
        <v>1.0128566699999999</v>
      </c>
      <c r="T136" s="2">
        <f t="shared" si="57"/>
        <v>336416.18755670998</v>
      </c>
      <c r="U136" s="2">
        <f t="shared" si="58"/>
        <v>279.15754515089071</v>
      </c>
      <c r="V136" s="2">
        <f t="shared" si="59"/>
        <v>8315.9743982175296</v>
      </c>
      <c r="W136" s="2">
        <f t="shared" si="60"/>
        <v>340741.0293058384</v>
      </c>
      <c r="X136" s="29">
        <f t="shared" si="61"/>
        <v>0</v>
      </c>
      <c r="Y136" s="2">
        <f t="shared" si="86"/>
        <v>0</v>
      </c>
      <c r="Z136" s="82">
        <f t="shared" si="62"/>
        <v>0</v>
      </c>
      <c r="AA136" s="2">
        <f t="shared" si="63"/>
        <v>0</v>
      </c>
      <c r="AB136" s="27">
        <f t="shared" si="71"/>
        <v>6.7299999999999999E-2</v>
      </c>
      <c r="AC136" s="29">
        <f t="shared" si="94"/>
        <v>7</v>
      </c>
      <c r="AD136" s="29">
        <v>252</v>
      </c>
      <c r="AE136" s="11">
        <f t="shared" si="88"/>
        <v>1.0018108619999999</v>
      </c>
      <c r="AF136" s="2">
        <f t="shared" si="64"/>
        <v>609.20329022999999</v>
      </c>
      <c r="AG136" s="2">
        <f t="shared" si="65"/>
        <v>617.03498180999998</v>
      </c>
      <c r="AH136" s="3">
        <f t="shared" si="66"/>
        <v>0</v>
      </c>
      <c r="AI136" s="4" t="str">
        <f t="shared" si="72"/>
        <v>A+J=</v>
      </c>
      <c r="AJ136" s="12">
        <f t="shared" si="73"/>
        <v>41276</v>
      </c>
      <c r="AK136" s="12"/>
      <c r="AL136" s="4"/>
      <c r="AM136" s="66"/>
      <c r="AN136" s="66" t="s">
        <v>83</v>
      </c>
      <c r="AO136" s="67"/>
      <c r="AP136" s="22"/>
      <c r="AQ136" s="65"/>
      <c r="AR136" s="21" t="s">
        <v>84</v>
      </c>
      <c r="AS136" s="68" t="s">
        <v>85</v>
      </c>
      <c r="AT136" s="21" t="s">
        <v>86</v>
      </c>
      <c r="AU136" s="59" t="s">
        <v>87</v>
      </c>
      <c r="AV136" s="21" t="s">
        <v>88</v>
      </c>
      <c r="AW136" s="69" t="s">
        <v>89</v>
      </c>
      <c r="AX136" s="1"/>
      <c r="AY136" s="1"/>
      <c r="AZ136" s="1"/>
      <c r="BA136" s="1"/>
      <c r="BB136" s="1"/>
    </row>
    <row r="137" spans="1:54" x14ac:dyDescent="0.2">
      <c r="A137" s="178">
        <f t="shared" si="67"/>
        <v>41256</v>
      </c>
      <c r="B137" s="2">
        <f t="shared" si="51"/>
        <v>341541.86285493395</v>
      </c>
      <c r="C137" s="2">
        <f t="shared" si="68"/>
        <v>332145.89736246999</v>
      </c>
      <c r="D137" s="2">
        <f>SUM(Y137:Y$400)</f>
        <v>21713.052069539997</v>
      </c>
      <c r="E137" s="11">
        <f t="shared" si="52"/>
        <v>310432.84529292997</v>
      </c>
      <c r="F137" s="99">
        <f t="shared" si="91"/>
        <v>3552.9</v>
      </c>
      <c r="G137" s="3">
        <f>IF(N137=1,VLOOKUP(A136,[1]Plan1!$BG$69:$BI$188,3),G136)</f>
        <v>3574.22</v>
      </c>
      <c r="H137" s="200">
        <f t="shared" si="92"/>
        <v>41186</v>
      </c>
      <c r="I137" s="200">
        <f t="shared" si="93"/>
        <v>41217</v>
      </c>
      <c r="J137" s="27">
        <f t="shared" si="53"/>
        <v>6.0007317965604656E-3</v>
      </c>
      <c r="K137" s="12">
        <f t="shared" si="69"/>
        <v>41276</v>
      </c>
      <c r="L137" s="12">
        <f t="shared" si="54"/>
        <v>41276</v>
      </c>
      <c r="M137" s="1">
        <f t="shared" si="70"/>
        <v>20</v>
      </c>
      <c r="N137" s="1">
        <f t="shared" si="55"/>
        <v>8</v>
      </c>
      <c r="O137" s="2">
        <f t="shared" si="56"/>
        <v>1.00239598</v>
      </c>
      <c r="P137" s="11">
        <f t="shared" si="90"/>
        <v>1.00590023</v>
      </c>
      <c r="Q137" s="11">
        <f t="shared" si="87"/>
        <v>1.0246405013714768</v>
      </c>
      <c r="R137" s="2">
        <f t="shared" si="89"/>
        <v>1.0270955100000001</v>
      </c>
      <c r="S137" s="2">
        <f t="shared" si="85"/>
        <v>1.0128566699999999</v>
      </c>
      <c r="T137" s="2">
        <f t="shared" si="57"/>
        <v>336416.18755670998</v>
      </c>
      <c r="U137" s="2">
        <f t="shared" si="58"/>
        <v>279.15754515089071</v>
      </c>
      <c r="V137" s="2">
        <f t="shared" si="59"/>
        <v>8411.3362639630686</v>
      </c>
      <c r="W137" s="2">
        <f t="shared" si="60"/>
        <v>340836.39117158396</v>
      </c>
      <c r="X137" s="29">
        <f t="shared" si="61"/>
        <v>0</v>
      </c>
      <c r="Y137" s="2">
        <f t="shared" si="86"/>
        <v>0</v>
      </c>
      <c r="Z137" s="82">
        <f t="shared" si="62"/>
        <v>0</v>
      </c>
      <c r="AA137" s="2">
        <f t="shared" si="63"/>
        <v>0</v>
      </c>
      <c r="AB137" s="27">
        <f t="shared" si="71"/>
        <v>6.7299999999999999E-2</v>
      </c>
      <c r="AC137" s="29">
        <f t="shared" si="94"/>
        <v>8</v>
      </c>
      <c r="AD137" s="29">
        <v>252</v>
      </c>
      <c r="AE137" s="11">
        <f t="shared" si="88"/>
        <v>1.002069825</v>
      </c>
      <c r="AF137" s="2">
        <f t="shared" si="64"/>
        <v>696.32263539999997</v>
      </c>
      <c r="AG137" s="2">
        <f t="shared" si="65"/>
        <v>705.47168335000003</v>
      </c>
      <c r="AH137" s="3">
        <f t="shared" si="66"/>
        <v>0</v>
      </c>
      <c r="AI137" s="4" t="str">
        <f t="shared" si="72"/>
        <v>A+J=</v>
      </c>
      <c r="AJ137" s="12">
        <f t="shared" si="73"/>
        <v>41276</v>
      </c>
      <c r="AK137" s="12"/>
      <c r="AL137" s="4"/>
      <c r="AM137" s="18"/>
      <c r="AN137" s="70">
        <v>38602</v>
      </c>
      <c r="AO137" s="67" t="s">
        <v>90</v>
      </c>
      <c r="AP137" s="22"/>
      <c r="AQ137" s="65"/>
      <c r="AR137" s="19">
        <v>41153</v>
      </c>
      <c r="AS137" s="19">
        <f t="shared" ref="AS137:AS200" si="95">WORKDAY(AR137,-1,AN$137:AN$327)</f>
        <v>41152</v>
      </c>
      <c r="AT137" s="19">
        <f t="shared" ref="AT137:AT200" si="96">WORKDAY(AS137,1,AN$137:AN$327)</f>
        <v>41155</v>
      </c>
      <c r="AU137" s="19">
        <f t="shared" ref="AU137:AU200" si="97">AT138</f>
        <v>41183</v>
      </c>
      <c r="AV137" s="19">
        <f t="shared" ref="AV137:AV200" si="98">WORKDAY(AT137,2,AN$137:AN$327)</f>
        <v>41157</v>
      </c>
      <c r="AW137" s="24">
        <f t="shared" ref="AW137:AW200" si="99">NETWORKDAYS(AT137,AT138,$AN$137:$AN$327)-1</f>
        <v>19</v>
      </c>
      <c r="AX137" s="1"/>
      <c r="AY137" s="1"/>
      <c r="AZ137" s="1"/>
      <c r="BA137" s="1"/>
      <c r="BB137" s="1"/>
    </row>
    <row r="138" spans="1:54" x14ac:dyDescent="0.2">
      <c r="A138" s="178">
        <f t="shared" si="67"/>
        <v>41257</v>
      </c>
      <c r="B138" s="2">
        <f t="shared" ref="B138:B201" si="100">(W138+AG138)</f>
        <v>341725.76442969398</v>
      </c>
      <c r="C138" s="2">
        <f t="shared" si="68"/>
        <v>332145.89736246999</v>
      </c>
      <c r="D138" s="2">
        <f>SUM(Y138:Y$400)</f>
        <v>21713.052069539997</v>
      </c>
      <c r="E138" s="11">
        <f t="shared" ref="E138:E201" si="101">(C138-D138)</f>
        <v>310432.84529292997</v>
      </c>
      <c r="F138" s="99">
        <f t="shared" si="91"/>
        <v>3552.9</v>
      </c>
      <c r="G138" s="3">
        <f>IF(N138=1,VLOOKUP(A137,[1]Plan1!$BG$69:$BI$188,3),G137)</f>
        <v>3574.22</v>
      </c>
      <c r="H138" s="200">
        <f t="shared" si="92"/>
        <v>41186</v>
      </c>
      <c r="I138" s="200">
        <f t="shared" si="93"/>
        <v>41217</v>
      </c>
      <c r="J138" s="27">
        <f t="shared" ref="J138:J201" si="102">(G138/F138)-1</f>
        <v>6.0007317965604656E-3</v>
      </c>
      <c r="K138" s="12">
        <f t="shared" si="69"/>
        <v>41276</v>
      </c>
      <c r="L138" s="12">
        <f t="shared" ref="L138:L201" si="103">IF(A138&gt;L137,K138,L137)</f>
        <v>41276</v>
      </c>
      <c r="M138" s="1">
        <f t="shared" si="70"/>
        <v>20</v>
      </c>
      <c r="N138" s="1">
        <f t="shared" ref="N138:N201" si="104">(M138-(NETWORKDAYS(A138,L138,AN$137:AN$327)-1))</f>
        <v>9</v>
      </c>
      <c r="O138" s="2">
        <f t="shared" ref="O138:O201" si="105">TRUNC((G138/F138)^TRUNC((N138/M138),9),8)</f>
        <v>1.0026958800000001</v>
      </c>
      <c r="P138" s="11">
        <f t="shared" si="90"/>
        <v>1.00590023</v>
      </c>
      <c r="Q138" s="11">
        <f t="shared" si="87"/>
        <v>1.0246405013714768</v>
      </c>
      <c r="R138" s="2">
        <f t="shared" si="89"/>
        <v>1.0274027999999999</v>
      </c>
      <c r="S138" s="2">
        <f t="shared" si="85"/>
        <v>1.0128566699999999</v>
      </c>
      <c r="T138" s="2">
        <f t="shared" ref="T138:T201" si="106">TRUNC(C138*S138,8)</f>
        <v>336416.18755670998</v>
      </c>
      <c r="U138" s="2">
        <f t="shared" ref="U138:U201" si="107">(D138*(S138-1))</f>
        <v>279.15754515089071</v>
      </c>
      <c r="V138" s="2">
        <f t="shared" ref="V138:V201" si="108">(E138*(R138-1))</f>
        <v>8506.7291729930857</v>
      </c>
      <c r="W138" s="2">
        <f t="shared" ref="W138:W201" si="109">(C138+U138+V138)</f>
        <v>340931.78408061399</v>
      </c>
      <c r="X138" s="29">
        <f t="shared" ref="X138:X201" si="110">IF(VLOOKUP(A138,AN$10:AU$131,8)=VLOOKUP(A137,AN$10:AU$131,8),0,VLOOKUP(A138,AN$10:AU$131,8))</f>
        <v>0</v>
      </c>
      <c r="Y138" s="2">
        <f t="shared" si="86"/>
        <v>0</v>
      </c>
      <c r="Z138" s="82">
        <f t="shared" ref="Z138:Z201" si="111">IF(X138&gt;0,VLOOKUP($A138,$AN$10:$AS$131,6),0)</f>
        <v>0</v>
      </c>
      <c r="AA138" s="2">
        <f t="shared" ref="AA138:AA201" si="112">IF(Z138&gt;0,TRUNC(Z138*T138,8),0)</f>
        <v>0</v>
      </c>
      <c r="AB138" s="27">
        <f t="shared" si="71"/>
        <v>6.7299999999999999E-2</v>
      </c>
      <c r="AC138" s="29">
        <f t="shared" si="94"/>
        <v>9</v>
      </c>
      <c r="AD138" s="29">
        <v>252</v>
      </c>
      <c r="AE138" s="11">
        <f t="shared" si="88"/>
        <v>1.0023288539999999</v>
      </c>
      <c r="AF138" s="2">
        <f t="shared" ref="AF138:AF201" si="113">TRUNC((T138*(AE138-1)),8)</f>
        <v>783.46418404999997</v>
      </c>
      <c r="AG138" s="2">
        <f t="shared" ref="AG138:AG201" si="114">TRUNC((W138*(AE138-1)),8)</f>
        <v>793.98034908</v>
      </c>
      <c r="AH138" s="3">
        <f t="shared" ref="AH138:AH201" si="115">IF(AA138&gt;0,AA138+AF138,0)</f>
        <v>0</v>
      </c>
      <c r="AI138" s="4" t="str">
        <f t="shared" si="72"/>
        <v>A+J=</v>
      </c>
      <c r="AJ138" s="12">
        <f t="shared" si="73"/>
        <v>41276</v>
      </c>
      <c r="AK138" s="12"/>
      <c r="AL138" s="4"/>
      <c r="AM138" s="18"/>
      <c r="AN138" s="70">
        <v>38637</v>
      </c>
      <c r="AO138" s="67" t="s">
        <v>91</v>
      </c>
      <c r="AP138" s="22"/>
      <c r="AQ138" s="65"/>
      <c r="AR138" s="19">
        <f t="shared" ref="AR138:AR201" si="116">EDATE(AR137,1)</f>
        <v>41183</v>
      </c>
      <c r="AS138" s="19">
        <f t="shared" si="95"/>
        <v>41180</v>
      </c>
      <c r="AT138" s="19">
        <f t="shared" si="96"/>
        <v>41183</v>
      </c>
      <c r="AU138" s="19">
        <f t="shared" si="97"/>
        <v>41214</v>
      </c>
      <c r="AV138" s="19">
        <f t="shared" si="98"/>
        <v>41185</v>
      </c>
      <c r="AW138" s="24">
        <f t="shared" si="99"/>
        <v>22</v>
      </c>
      <c r="AX138" s="1"/>
      <c r="AY138" s="1"/>
      <c r="AZ138" s="1"/>
      <c r="BA138" s="1"/>
      <c r="BB138" s="1"/>
    </row>
    <row r="139" spans="1:54" x14ac:dyDescent="0.2">
      <c r="A139" s="178">
        <f t="shared" ref="A139:A202" si="117">(A138+1)</f>
        <v>41258</v>
      </c>
      <c r="B139" s="2">
        <f t="shared" si="100"/>
        <v>341909.76939594856</v>
      </c>
      <c r="C139" s="2">
        <f t="shared" ref="C139:C202" si="118">TRUNC(IF(X138&gt;0,VLOOKUP(A138,$AN$12:$AO$131,2),C138),8)</f>
        <v>332145.89736246999</v>
      </c>
      <c r="D139" s="2">
        <f>SUM(Y139:Y$400)</f>
        <v>21713.052069539997</v>
      </c>
      <c r="E139" s="11">
        <f t="shared" si="101"/>
        <v>310432.84529292997</v>
      </c>
      <c r="F139" s="99">
        <f t="shared" si="91"/>
        <v>3552.9</v>
      </c>
      <c r="G139" s="3">
        <f>IF(N139=1,VLOOKUP(A138,[1]Plan1!$BG$69:$BI$188,3),G138)</f>
        <v>3574.22</v>
      </c>
      <c r="H139" s="200">
        <f t="shared" si="92"/>
        <v>41186</v>
      </c>
      <c r="I139" s="200">
        <f t="shared" si="93"/>
        <v>41217</v>
      </c>
      <c r="J139" s="27">
        <f t="shared" si="102"/>
        <v>6.0007317965604656E-3</v>
      </c>
      <c r="K139" s="12">
        <f t="shared" ref="K139:K202" si="119">IF(DAY(A139)=1,VLOOKUP(A139,AR$137:AW$275,4),K138)</f>
        <v>41276</v>
      </c>
      <c r="L139" s="12">
        <f t="shared" si="103"/>
        <v>41276</v>
      </c>
      <c r="M139" s="1">
        <f t="shared" ref="M139:M202" si="120">IF(L139=L138,M138,NETWORKDAYS(L138,L139,$AN$137:$AN$327)-1)</f>
        <v>20</v>
      </c>
      <c r="N139" s="1">
        <f t="shared" si="104"/>
        <v>10</v>
      </c>
      <c r="O139" s="2">
        <f t="shared" si="105"/>
        <v>1.0029958699999999</v>
      </c>
      <c r="P139" s="11">
        <f t="shared" si="90"/>
        <v>1.00590023</v>
      </c>
      <c r="Q139" s="11">
        <f t="shared" si="87"/>
        <v>1.0246405013714768</v>
      </c>
      <c r="R139" s="2">
        <f t="shared" si="89"/>
        <v>1.0277101900000001</v>
      </c>
      <c r="S139" s="2">
        <f t="shared" si="85"/>
        <v>1.0128566699999999</v>
      </c>
      <c r="T139" s="2">
        <f t="shared" si="106"/>
        <v>336416.18755670998</v>
      </c>
      <c r="U139" s="2">
        <f t="shared" si="107"/>
        <v>279.15754515089071</v>
      </c>
      <c r="V139" s="2">
        <f t="shared" si="108"/>
        <v>8602.1531253077192</v>
      </c>
      <c r="W139" s="2">
        <f t="shared" si="109"/>
        <v>341027.20803292858</v>
      </c>
      <c r="X139" s="29">
        <f t="shared" si="110"/>
        <v>0</v>
      </c>
      <c r="Y139" s="2">
        <f t="shared" si="86"/>
        <v>0</v>
      </c>
      <c r="Z139" s="82">
        <f t="shared" si="111"/>
        <v>0</v>
      </c>
      <c r="AA139" s="2">
        <f t="shared" si="112"/>
        <v>0</v>
      </c>
      <c r="AB139" s="27">
        <f t="shared" ref="AB139:AB202" si="121">(AB138)</f>
        <v>6.7299999999999999E-2</v>
      </c>
      <c r="AC139" s="29">
        <f t="shared" si="94"/>
        <v>10</v>
      </c>
      <c r="AD139" s="29">
        <v>252</v>
      </c>
      <c r="AE139" s="11">
        <f t="shared" si="88"/>
        <v>1.0025879499999999</v>
      </c>
      <c r="AF139" s="2">
        <f t="shared" si="113"/>
        <v>870.62827258000004</v>
      </c>
      <c r="AG139" s="2">
        <f t="shared" si="114"/>
        <v>882.56136302000004</v>
      </c>
      <c r="AH139" s="3">
        <f t="shared" si="115"/>
        <v>0</v>
      </c>
      <c r="AI139" s="4" t="str">
        <f t="shared" ref="AI139:AI202" si="122">AI138</f>
        <v>A+J=</v>
      </c>
      <c r="AJ139" s="12">
        <f t="shared" ref="AJ139:AJ202" si="123">IF(X138&gt;0,VLOOKUP(A138,$AN$10:$AW$130,9),AJ138)</f>
        <v>41276</v>
      </c>
      <c r="AK139" s="12"/>
      <c r="AL139" s="4"/>
      <c r="AM139" s="18"/>
      <c r="AN139" s="70">
        <v>38658</v>
      </c>
      <c r="AO139" s="67" t="s">
        <v>92</v>
      </c>
      <c r="AP139" s="22"/>
      <c r="AQ139" s="65"/>
      <c r="AR139" s="19">
        <f t="shared" si="116"/>
        <v>41214</v>
      </c>
      <c r="AS139" s="19">
        <f t="shared" si="95"/>
        <v>41213</v>
      </c>
      <c r="AT139" s="19">
        <f t="shared" si="96"/>
        <v>41214</v>
      </c>
      <c r="AU139" s="19">
        <f t="shared" si="97"/>
        <v>41246</v>
      </c>
      <c r="AV139" s="19">
        <f t="shared" si="98"/>
        <v>41219</v>
      </c>
      <c r="AW139" s="24">
        <f t="shared" si="99"/>
        <v>20</v>
      </c>
      <c r="AX139" s="1"/>
      <c r="AY139" s="1"/>
      <c r="AZ139" s="1"/>
      <c r="BA139" s="1"/>
      <c r="BB139" s="1"/>
    </row>
    <row r="140" spans="1:54" x14ac:dyDescent="0.2">
      <c r="A140" s="178">
        <f t="shared" si="117"/>
        <v>41259</v>
      </c>
      <c r="B140" s="2">
        <f t="shared" si="100"/>
        <v>341909.76939594856</v>
      </c>
      <c r="C140" s="2">
        <f t="shared" si="118"/>
        <v>332145.89736246999</v>
      </c>
      <c r="D140" s="2">
        <f>SUM(Y140:Y$400)</f>
        <v>21713.052069539997</v>
      </c>
      <c r="E140" s="11">
        <f t="shared" si="101"/>
        <v>310432.84529292997</v>
      </c>
      <c r="F140" s="99">
        <f t="shared" si="91"/>
        <v>3552.9</v>
      </c>
      <c r="G140" s="3">
        <f>IF(N140=1,VLOOKUP(A139,[1]Plan1!$BG$69:$BI$188,3),G139)</f>
        <v>3574.22</v>
      </c>
      <c r="H140" s="200">
        <f t="shared" si="92"/>
        <v>41186</v>
      </c>
      <c r="I140" s="200">
        <f t="shared" si="93"/>
        <v>41217</v>
      </c>
      <c r="J140" s="27">
        <f t="shared" si="102"/>
        <v>6.0007317965604656E-3</v>
      </c>
      <c r="K140" s="12">
        <f t="shared" si="119"/>
        <v>41276</v>
      </c>
      <c r="L140" s="12">
        <f t="shared" si="103"/>
        <v>41276</v>
      </c>
      <c r="M140" s="1">
        <f t="shared" si="120"/>
        <v>20</v>
      </c>
      <c r="N140" s="1">
        <f t="shared" si="104"/>
        <v>10</v>
      </c>
      <c r="O140" s="2">
        <f t="shared" si="105"/>
        <v>1.0029958699999999</v>
      </c>
      <c r="P140" s="11">
        <f t="shared" si="90"/>
        <v>1.00590023</v>
      </c>
      <c r="Q140" s="11">
        <f t="shared" si="87"/>
        <v>1.0246405013714768</v>
      </c>
      <c r="R140" s="2">
        <f t="shared" si="89"/>
        <v>1.0277101900000001</v>
      </c>
      <c r="S140" s="2">
        <f t="shared" si="85"/>
        <v>1.0128566699999999</v>
      </c>
      <c r="T140" s="2">
        <f t="shared" si="106"/>
        <v>336416.18755670998</v>
      </c>
      <c r="U140" s="2">
        <f t="shared" si="107"/>
        <v>279.15754515089071</v>
      </c>
      <c r="V140" s="2">
        <f t="shared" si="108"/>
        <v>8602.1531253077192</v>
      </c>
      <c r="W140" s="2">
        <f t="shared" si="109"/>
        <v>341027.20803292858</v>
      </c>
      <c r="X140" s="29">
        <f t="shared" si="110"/>
        <v>0</v>
      </c>
      <c r="Y140" s="2">
        <f t="shared" si="86"/>
        <v>0</v>
      </c>
      <c r="Z140" s="82">
        <f t="shared" si="111"/>
        <v>0</v>
      </c>
      <c r="AA140" s="2">
        <f t="shared" si="112"/>
        <v>0</v>
      </c>
      <c r="AB140" s="27">
        <f t="shared" si="121"/>
        <v>6.7299999999999999E-2</v>
      </c>
      <c r="AC140" s="29">
        <f t="shared" si="94"/>
        <v>10</v>
      </c>
      <c r="AD140" s="29">
        <v>252</v>
      </c>
      <c r="AE140" s="11">
        <f t="shared" si="88"/>
        <v>1.0025879499999999</v>
      </c>
      <c r="AF140" s="2">
        <f t="shared" si="113"/>
        <v>870.62827258000004</v>
      </c>
      <c r="AG140" s="2">
        <f t="shared" si="114"/>
        <v>882.56136302000004</v>
      </c>
      <c r="AH140" s="3">
        <f t="shared" si="115"/>
        <v>0</v>
      </c>
      <c r="AI140" s="4" t="str">
        <f t="shared" si="122"/>
        <v>A+J=</v>
      </c>
      <c r="AJ140" s="12">
        <f t="shared" si="123"/>
        <v>41276</v>
      </c>
      <c r="AK140" s="12"/>
      <c r="AL140" s="4"/>
      <c r="AM140" s="18"/>
      <c r="AN140" s="70">
        <v>38671</v>
      </c>
      <c r="AO140" s="67" t="s">
        <v>93</v>
      </c>
      <c r="AP140" s="22"/>
      <c r="AQ140" s="65"/>
      <c r="AR140" s="19">
        <f t="shared" si="116"/>
        <v>41244</v>
      </c>
      <c r="AS140" s="19">
        <f t="shared" si="95"/>
        <v>41243</v>
      </c>
      <c r="AT140" s="19">
        <f t="shared" si="96"/>
        <v>41246</v>
      </c>
      <c r="AU140" s="19">
        <f t="shared" si="97"/>
        <v>41276</v>
      </c>
      <c r="AV140" s="19">
        <f t="shared" si="98"/>
        <v>41248</v>
      </c>
      <c r="AW140" s="24">
        <f t="shared" si="99"/>
        <v>20</v>
      </c>
      <c r="AX140" s="1"/>
      <c r="AY140" s="1"/>
      <c r="AZ140" s="1"/>
      <c r="BA140" s="1"/>
      <c r="BB140" s="1"/>
    </row>
    <row r="141" spans="1:54" x14ac:dyDescent="0.2">
      <c r="A141" s="178">
        <f t="shared" si="117"/>
        <v>41260</v>
      </c>
      <c r="B141" s="2">
        <f t="shared" si="100"/>
        <v>341909.76939594856</v>
      </c>
      <c r="C141" s="2">
        <f t="shared" si="118"/>
        <v>332145.89736246999</v>
      </c>
      <c r="D141" s="2">
        <f>SUM(Y141:Y$400)</f>
        <v>21713.052069539997</v>
      </c>
      <c r="E141" s="11">
        <f t="shared" si="101"/>
        <v>310432.84529292997</v>
      </c>
      <c r="F141" s="99">
        <f t="shared" si="91"/>
        <v>3552.9</v>
      </c>
      <c r="G141" s="3">
        <f>IF(N141=1,VLOOKUP(A140,[1]Plan1!$BG$69:$BI$188,3),G140)</f>
        <v>3574.22</v>
      </c>
      <c r="H141" s="200">
        <f t="shared" si="92"/>
        <v>41186</v>
      </c>
      <c r="I141" s="200">
        <f t="shared" si="93"/>
        <v>41217</v>
      </c>
      <c r="J141" s="27">
        <f t="shared" si="102"/>
        <v>6.0007317965604656E-3</v>
      </c>
      <c r="K141" s="12">
        <f t="shared" si="119"/>
        <v>41276</v>
      </c>
      <c r="L141" s="12">
        <f t="shared" si="103"/>
        <v>41276</v>
      </c>
      <c r="M141" s="1">
        <f t="shared" si="120"/>
        <v>20</v>
      </c>
      <c r="N141" s="1">
        <f t="shared" si="104"/>
        <v>10</v>
      </c>
      <c r="O141" s="2">
        <f t="shared" si="105"/>
        <v>1.0029958699999999</v>
      </c>
      <c r="P141" s="11">
        <f t="shared" si="90"/>
        <v>1.00590023</v>
      </c>
      <c r="Q141" s="11">
        <f t="shared" si="87"/>
        <v>1.0246405013714768</v>
      </c>
      <c r="R141" s="2">
        <f t="shared" si="89"/>
        <v>1.0277101900000001</v>
      </c>
      <c r="S141" s="2">
        <f t="shared" si="85"/>
        <v>1.0128566699999999</v>
      </c>
      <c r="T141" s="2">
        <f t="shared" si="106"/>
        <v>336416.18755670998</v>
      </c>
      <c r="U141" s="2">
        <f t="shared" si="107"/>
        <v>279.15754515089071</v>
      </c>
      <c r="V141" s="2">
        <f t="shared" si="108"/>
        <v>8602.1531253077192</v>
      </c>
      <c r="W141" s="2">
        <f t="shared" si="109"/>
        <v>341027.20803292858</v>
      </c>
      <c r="X141" s="29">
        <f t="shared" si="110"/>
        <v>0</v>
      </c>
      <c r="Y141" s="2">
        <f t="shared" si="86"/>
        <v>0</v>
      </c>
      <c r="Z141" s="82">
        <f t="shared" si="111"/>
        <v>0</v>
      </c>
      <c r="AA141" s="2">
        <f t="shared" si="112"/>
        <v>0</v>
      </c>
      <c r="AB141" s="27">
        <f t="shared" si="121"/>
        <v>6.7299999999999999E-2</v>
      </c>
      <c r="AC141" s="29">
        <f t="shared" si="94"/>
        <v>10</v>
      </c>
      <c r="AD141" s="29">
        <v>252</v>
      </c>
      <c r="AE141" s="11">
        <f t="shared" si="88"/>
        <v>1.0025879499999999</v>
      </c>
      <c r="AF141" s="2">
        <f t="shared" si="113"/>
        <v>870.62827258000004</v>
      </c>
      <c r="AG141" s="2">
        <f t="shared" si="114"/>
        <v>882.56136302000004</v>
      </c>
      <c r="AH141" s="3">
        <f t="shared" si="115"/>
        <v>0</v>
      </c>
      <c r="AI141" s="4" t="str">
        <f t="shared" si="122"/>
        <v>A+J=</v>
      </c>
      <c r="AJ141" s="12">
        <f t="shared" si="123"/>
        <v>41276</v>
      </c>
      <c r="AK141" s="12"/>
      <c r="AL141" s="4"/>
      <c r="AM141" s="18"/>
      <c r="AN141" s="70">
        <v>38775</v>
      </c>
      <c r="AO141" s="67" t="s">
        <v>94</v>
      </c>
      <c r="AP141" s="22"/>
      <c r="AQ141" s="65"/>
      <c r="AR141" s="19">
        <f t="shared" si="116"/>
        <v>41275</v>
      </c>
      <c r="AS141" s="19">
        <f t="shared" si="95"/>
        <v>41274</v>
      </c>
      <c r="AT141" s="19">
        <f t="shared" si="96"/>
        <v>41276</v>
      </c>
      <c r="AU141" s="19">
        <f t="shared" si="97"/>
        <v>41306</v>
      </c>
      <c r="AV141" s="19">
        <f t="shared" si="98"/>
        <v>41278</v>
      </c>
      <c r="AW141" s="24">
        <f t="shared" si="99"/>
        <v>22</v>
      </c>
      <c r="AX141" s="1"/>
      <c r="AY141" s="1"/>
      <c r="AZ141" s="1"/>
      <c r="BA141" s="1"/>
      <c r="BB141" s="1"/>
    </row>
    <row r="142" spans="1:54" x14ac:dyDescent="0.2">
      <c r="A142" s="178">
        <f t="shared" si="117"/>
        <v>41261</v>
      </c>
      <c r="B142" s="2">
        <f t="shared" si="100"/>
        <v>342093.87157069077</v>
      </c>
      <c r="C142" s="2">
        <f t="shared" si="118"/>
        <v>332145.89736246999</v>
      </c>
      <c r="D142" s="2">
        <f>SUM(Y142:Y$400)</f>
        <v>21713.052069539997</v>
      </c>
      <c r="E142" s="11">
        <f t="shared" si="101"/>
        <v>310432.84529292997</v>
      </c>
      <c r="F142" s="99">
        <f t="shared" si="91"/>
        <v>3552.9</v>
      </c>
      <c r="G142" s="3">
        <f>IF(N142=1,VLOOKUP(A141,[1]Plan1!$BG$69:$BI$188,3),G141)</f>
        <v>3574.22</v>
      </c>
      <c r="H142" s="200">
        <f t="shared" si="92"/>
        <v>41186</v>
      </c>
      <c r="I142" s="200">
        <f t="shared" si="93"/>
        <v>41217</v>
      </c>
      <c r="J142" s="27">
        <f t="shared" si="102"/>
        <v>6.0007317965604656E-3</v>
      </c>
      <c r="K142" s="12">
        <f t="shared" si="119"/>
        <v>41276</v>
      </c>
      <c r="L142" s="12">
        <f t="shared" si="103"/>
        <v>41276</v>
      </c>
      <c r="M142" s="1">
        <f t="shared" si="120"/>
        <v>20</v>
      </c>
      <c r="N142" s="1">
        <f t="shared" si="104"/>
        <v>11</v>
      </c>
      <c r="O142" s="2">
        <f t="shared" si="105"/>
        <v>1.00329595</v>
      </c>
      <c r="P142" s="11">
        <f t="shared" si="90"/>
        <v>1.00590023</v>
      </c>
      <c r="Q142" s="11">
        <f t="shared" si="87"/>
        <v>1.0246405013714768</v>
      </c>
      <c r="R142" s="2">
        <f t="shared" si="89"/>
        <v>1.0280176599999999</v>
      </c>
      <c r="S142" s="2">
        <f t="shared" si="85"/>
        <v>1.0128566699999999</v>
      </c>
      <c r="T142" s="2">
        <f t="shared" si="106"/>
        <v>336416.18755670998</v>
      </c>
      <c r="U142" s="2">
        <f t="shared" si="107"/>
        <v>279.15754515089071</v>
      </c>
      <c r="V142" s="2">
        <f t="shared" si="108"/>
        <v>8697.6019122498947</v>
      </c>
      <c r="W142" s="2">
        <f t="shared" si="109"/>
        <v>341122.65681987075</v>
      </c>
      <c r="X142" s="29">
        <f t="shared" si="110"/>
        <v>0</v>
      </c>
      <c r="Y142" s="2">
        <f t="shared" si="86"/>
        <v>0</v>
      </c>
      <c r="Z142" s="82">
        <f t="shared" si="111"/>
        <v>0</v>
      </c>
      <c r="AA142" s="2">
        <f t="shared" si="112"/>
        <v>0</v>
      </c>
      <c r="AB142" s="27">
        <f t="shared" si="121"/>
        <v>6.7299999999999999E-2</v>
      </c>
      <c r="AC142" s="29">
        <f t="shared" si="94"/>
        <v>11</v>
      </c>
      <c r="AD142" s="29">
        <v>252</v>
      </c>
      <c r="AE142" s="11">
        <f t="shared" si="88"/>
        <v>1.0028471130000001</v>
      </c>
      <c r="AF142" s="2">
        <f t="shared" si="113"/>
        <v>957.81490099999996</v>
      </c>
      <c r="AG142" s="2">
        <f t="shared" si="114"/>
        <v>971.21475081999995</v>
      </c>
      <c r="AH142" s="3">
        <f t="shared" si="115"/>
        <v>0</v>
      </c>
      <c r="AI142" s="4" t="str">
        <f t="shared" si="122"/>
        <v>A+J=</v>
      </c>
      <c r="AJ142" s="12">
        <f t="shared" si="123"/>
        <v>41276</v>
      </c>
      <c r="AK142" s="12"/>
      <c r="AL142" s="4"/>
      <c r="AM142" s="18"/>
      <c r="AN142" s="70">
        <v>38776</v>
      </c>
      <c r="AO142" s="67" t="s">
        <v>94</v>
      </c>
      <c r="AP142" s="22"/>
      <c r="AQ142" s="65"/>
      <c r="AR142" s="19">
        <f t="shared" si="116"/>
        <v>41306</v>
      </c>
      <c r="AS142" s="19">
        <f t="shared" si="95"/>
        <v>41305</v>
      </c>
      <c r="AT142" s="19">
        <f t="shared" si="96"/>
        <v>41306</v>
      </c>
      <c r="AU142" s="19">
        <f t="shared" si="97"/>
        <v>41334</v>
      </c>
      <c r="AV142" s="19">
        <f t="shared" si="98"/>
        <v>41310</v>
      </c>
      <c r="AW142" s="24">
        <f t="shared" si="99"/>
        <v>18</v>
      </c>
      <c r="AX142" s="1"/>
      <c r="AY142" s="1"/>
      <c r="AZ142" s="1"/>
      <c r="BA142" s="1"/>
      <c r="BB142" s="1"/>
    </row>
    <row r="143" spans="1:54" x14ac:dyDescent="0.2">
      <c r="A143" s="178">
        <f t="shared" si="117"/>
        <v>41262</v>
      </c>
      <c r="B143" s="2">
        <f t="shared" si="100"/>
        <v>342278.08033431601</v>
      </c>
      <c r="C143" s="2">
        <f t="shared" si="118"/>
        <v>332145.89736246999</v>
      </c>
      <c r="D143" s="2">
        <f>SUM(Y143:Y$400)</f>
        <v>21713.052069539997</v>
      </c>
      <c r="E143" s="11">
        <f t="shared" si="101"/>
        <v>310432.84529292997</v>
      </c>
      <c r="F143" s="99">
        <f t="shared" si="91"/>
        <v>3552.9</v>
      </c>
      <c r="G143" s="3">
        <f>IF(N143=1,VLOOKUP(A142,[1]Plan1!$BG$69:$BI$188,3),G142)</f>
        <v>3574.22</v>
      </c>
      <c r="H143" s="200">
        <f t="shared" si="92"/>
        <v>41186</v>
      </c>
      <c r="I143" s="200">
        <f t="shared" si="93"/>
        <v>41217</v>
      </c>
      <c r="J143" s="27">
        <f t="shared" si="102"/>
        <v>6.0007317965604656E-3</v>
      </c>
      <c r="K143" s="12">
        <f t="shared" si="119"/>
        <v>41276</v>
      </c>
      <c r="L143" s="12">
        <f t="shared" si="103"/>
        <v>41276</v>
      </c>
      <c r="M143" s="1">
        <f t="shared" si="120"/>
        <v>20</v>
      </c>
      <c r="N143" s="1">
        <f t="shared" si="104"/>
        <v>12</v>
      </c>
      <c r="O143" s="2">
        <f t="shared" si="105"/>
        <v>1.00359613</v>
      </c>
      <c r="P143" s="11">
        <f t="shared" si="90"/>
        <v>1.00590023</v>
      </c>
      <c r="Q143" s="11">
        <f t="shared" si="87"/>
        <v>1.0246405013714768</v>
      </c>
      <c r="R143" s="2">
        <f t="shared" si="89"/>
        <v>1.02832524</v>
      </c>
      <c r="S143" s="2">
        <f t="shared" si="85"/>
        <v>1.0128566699999999</v>
      </c>
      <c r="T143" s="2">
        <f t="shared" si="106"/>
        <v>336416.18755670998</v>
      </c>
      <c r="U143" s="2">
        <f t="shared" si="107"/>
        <v>279.15754515089071</v>
      </c>
      <c r="V143" s="2">
        <f t="shared" si="108"/>
        <v>8793.0848468051208</v>
      </c>
      <c r="W143" s="2">
        <f t="shared" si="109"/>
        <v>341218.13975442603</v>
      </c>
      <c r="X143" s="29">
        <f t="shared" si="110"/>
        <v>0</v>
      </c>
      <c r="Y143" s="2">
        <f t="shared" si="86"/>
        <v>0</v>
      </c>
      <c r="Z143" s="82">
        <f t="shared" si="111"/>
        <v>0</v>
      </c>
      <c r="AA143" s="2">
        <f t="shared" si="112"/>
        <v>0</v>
      </c>
      <c r="AB143" s="27">
        <f t="shared" si="121"/>
        <v>6.7299999999999999E-2</v>
      </c>
      <c r="AC143" s="29">
        <f t="shared" si="94"/>
        <v>12</v>
      </c>
      <c r="AD143" s="29">
        <v>252</v>
      </c>
      <c r="AE143" s="11">
        <f t="shared" si="88"/>
        <v>1.003106343</v>
      </c>
      <c r="AF143" s="2">
        <f t="shared" si="113"/>
        <v>1045.0240693000001</v>
      </c>
      <c r="AG143" s="2">
        <f t="shared" si="114"/>
        <v>1059.94057989</v>
      </c>
      <c r="AH143" s="3">
        <f t="shared" si="115"/>
        <v>0</v>
      </c>
      <c r="AI143" s="4" t="str">
        <f t="shared" si="122"/>
        <v>A+J=</v>
      </c>
      <c r="AJ143" s="12">
        <f t="shared" si="123"/>
        <v>41276</v>
      </c>
      <c r="AK143" s="12"/>
      <c r="AL143" s="4"/>
      <c r="AM143" s="18"/>
      <c r="AN143" s="70">
        <v>38821</v>
      </c>
      <c r="AO143" s="67" t="s">
        <v>95</v>
      </c>
      <c r="AP143" s="22"/>
      <c r="AQ143" s="65"/>
      <c r="AR143" s="19">
        <f t="shared" si="116"/>
        <v>41334</v>
      </c>
      <c r="AS143" s="19">
        <f t="shared" si="95"/>
        <v>41333</v>
      </c>
      <c r="AT143" s="19">
        <f t="shared" si="96"/>
        <v>41334</v>
      </c>
      <c r="AU143" s="19">
        <f t="shared" si="97"/>
        <v>41365</v>
      </c>
      <c r="AV143" s="19">
        <f t="shared" si="98"/>
        <v>41338</v>
      </c>
      <c r="AW143" s="24">
        <f t="shared" si="99"/>
        <v>20</v>
      </c>
      <c r="AX143" s="1"/>
      <c r="AY143" s="1"/>
      <c r="AZ143" s="1"/>
      <c r="BA143" s="1"/>
      <c r="BB143" s="1"/>
    </row>
    <row r="144" spans="1:54" x14ac:dyDescent="0.2">
      <c r="A144" s="178">
        <f t="shared" si="117"/>
        <v>41263</v>
      </c>
      <c r="B144" s="2">
        <f t="shared" si="100"/>
        <v>342462.38638825883</v>
      </c>
      <c r="C144" s="2">
        <f t="shared" si="118"/>
        <v>332145.89736246999</v>
      </c>
      <c r="D144" s="2">
        <f>SUM(Y144:Y$400)</f>
        <v>21713.052069539997</v>
      </c>
      <c r="E144" s="11">
        <f t="shared" si="101"/>
        <v>310432.84529292997</v>
      </c>
      <c r="F144" s="99">
        <f t="shared" si="91"/>
        <v>3552.9</v>
      </c>
      <c r="G144" s="3">
        <f>IF(N144=1,VLOOKUP(A143,[1]Plan1!$BG$69:$BI$188,3),G143)</f>
        <v>3574.22</v>
      </c>
      <c r="H144" s="200">
        <f t="shared" si="92"/>
        <v>41186</v>
      </c>
      <c r="I144" s="200">
        <f t="shared" si="93"/>
        <v>41217</v>
      </c>
      <c r="J144" s="27">
        <f t="shared" si="102"/>
        <v>6.0007317965604656E-3</v>
      </c>
      <c r="K144" s="12">
        <f t="shared" si="119"/>
        <v>41276</v>
      </c>
      <c r="L144" s="12">
        <f t="shared" si="103"/>
        <v>41276</v>
      </c>
      <c r="M144" s="1">
        <f t="shared" si="120"/>
        <v>20</v>
      </c>
      <c r="N144" s="1">
        <f t="shared" si="104"/>
        <v>13</v>
      </c>
      <c r="O144" s="2">
        <f t="shared" si="105"/>
        <v>1.00389639</v>
      </c>
      <c r="P144" s="11">
        <f t="shared" si="90"/>
        <v>1.00590023</v>
      </c>
      <c r="Q144" s="11">
        <f t="shared" si="87"/>
        <v>1.0246405013714768</v>
      </c>
      <c r="R144" s="2">
        <f t="shared" si="89"/>
        <v>1.0286329000000001</v>
      </c>
      <c r="S144" s="2">
        <f t="shared" si="85"/>
        <v>1.0128566699999999</v>
      </c>
      <c r="T144" s="2">
        <f t="shared" si="106"/>
        <v>336416.18755670998</v>
      </c>
      <c r="U144" s="2">
        <f t="shared" si="107"/>
        <v>279.15754515089071</v>
      </c>
      <c r="V144" s="2">
        <f t="shared" si="108"/>
        <v>8888.5926159879564</v>
      </c>
      <c r="W144" s="2">
        <f t="shared" si="109"/>
        <v>341313.64752360882</v>
      </c>
      <c r="X144" s="29">
        <f t="shared" si="110"/>
        <v>0</v>
      </c>
      <c r="Y144" s="2">
        <f t="shared" si="86"/>
        <v>0</v>
      </c>
      <c r="Z144" s="82">
        <f t="shared" si="111"/>
        <v>0</v>
      </c>
      <c r="AA144" s="2">
        <f t="shared" si="112"/>
        <v>0</v>
      </c>
      <c r="AB144" s="27">
        <f t="shared" si="121"/>
        <v>6.7299999999999999E-2</v>
      </c>
      <c r="AC144" s="29">
        <f t="shared" si="94"/>
        <v>13</v>
      </c>
      <c r="AD144" s="29">
        <v>252</v>
      </c>
      <c r="AE144" s="11">
        <f t="shared" si="88"/>
        <v>1.0033656399999999</v>
      </c>
      <c r="AF144" s="2">
        <f t="shared" si="113"/>
        <v>1132.25577748</v>
      </c>
      <c r="AG144" s="2">
        <f t="shared" si="114"/>
        <v>1148.7388646500001</v>
      </c>
      <c r="AH144" s="3">
        <f t="shared" si="115"/>
        <v>0</v>
      </c>
      <c r="AI144" s="4" t="str">
        <f t="shared" si="122"/>
        <v>A+J=</v>
      </c>
      <c r="AJ144" s="12">
        <f t="shared" si="123"/>
        <v>41276</v>
      </c>
      <c r="AK144" s="12"/>
      <c r="AL144" s="4"/>
      <c r="AM144" s="18"/>
      <c r="AN144" s="70">
        <v>38828</v>
      </c>
      <c r="AO144" s="67" t="s">
        <v>96</v>
      </c>
      <c r="AP144" s="22"/>
      <c r="AQ144" s="65"/>
      <c r="AR144" s="19">
        <f t="shared" si="116"/>
        <v>41365</v>
      </c>
      <c r="AS144" s="19">
        <f t="shared" si="95"/>
        <v>41361</v>
      </c>
      <c r="AT144" s="19">
        <f t="shared" si="96"/>
        <v>41365</v>
      </c>
      <c r="AU144" s="19">
        <f t="shared" si="97"/>
        <v>41396</v>
      </c>
      <c r="AV144" s="19">
        <f t="shared" si="98"/>
        <v>41367</v>
      </c>
      <c r="AW144" s="24">
        <f t="shared" si="99"/>
        <v>22</v>
      </c>
      <c r="AX144" s="1"/>
      <c r="AY144" s="1"/>
      <c r="AZ144" s="1"/>
      <c r="BA144" s="1"/>
      <c r="BB144" s="1"/>
    </row>
    <row r="145" spans="1:138" x14ac:dyDescent="0.2">
      <c r="A145" s="178">
        <f t="shared" si="117"/>
        <v>41264</v>
      </c>
      <c r="B145" s="2">
        <f t="shared" si="100"/>
        <v>342646.79288659769</v>
      </c>
      <c r="C145" s="2">
        <f t="shared" si="118"/>
        <v>332145.89736246999</v>
      </c>
      <c r="D145" s="2">
        <f>SUM(Y145:Y$400)</f>
        <v>21713.052069539997</v>
      </c>
      <c r="E145" s="11">
        <f t="shared" si="101"/>
        <v>310432.84529292997</v>
      </c>
      <c r="F145" s="99">
        <f t="shared" si="91"/>
        <v>3552.9</v>
      </c>
      <c r="G145" s="3">
        <f>IF(N145=1,VLOOKUP(A144,[1]Plan1!$BG$69:$BI$188,3),G144)</f>
        <v>3574.22</v>
      </c>
      <c r="H145" s="200">
        <f t="shared" si="92"/>
        <v>41186</v>
      </c>
      <c r="I145" s="200">
        <f t="shared" si="93"/>
        <v>41217</v>
      </c>
      <c r="J145" s="27">
        <f t="shared" si="102"/>
        <v>6.0007317965604656E-3</v>
      </c>
      <c r="K145" s="12">
        <f t="shared" si="119"/>
        <v>41276</v>
      </c>
      <c r="L145" s="12">
        <f t="shared" si="103"/>
        <v>41276</v>
      </c>
      <c r="M145" s="1">
        <f t="shared" si="120"/>
        <v>20</v>
      </c>
      <c r="N145" s="1">
        <f t="shared" si="104"/>
        <v>14</v>
      </c>
      <c r="O145" s="2">
        <f t="shared" si="105"/>
        <v>1.00419674</v>
      </c>
      <c r="P145" s="11">
        <f t="shared" si="90"/>
        <v>1.00590023</v>
      </c>
      <c r="Q145" s="11">
        <f t="shared" si="87"/>
        <v>1.0246405013714768</v>
      </c>
      <c r="R145" s="2">
        <f t="shared" si="89"/>
        <v>1.02894065</v>
      </c>
      <c r="S145" s="2">
        <f t="shared" si="85"/>
        <v>1.0128566699999999</v>
      </c>
      <c r="T145" s="2">
        <f t="shared" si="106"/>
        <v>336416.18755670998</v>
      </c>
      <c r="U145" s="2">
        <f t="shared" si="107"/>
        <v>279.15754515089071</v>
      </c>
      <c r="V145" s="2">
        <f t="shared" si="108"/>
        <v>8984.1283241268375</v>
      </c>
      <c r="W145" s="2">
        <f t="shared" si="109"/>
        <v>341409.18323174771</v>
      </c>
      <c r="X145" s="29">
        <f t="shared" si="110"/>
        <v>0</v>
      </c>
      <c r="Y145" s="2">
        <f t="shared" si="86"/>
        <v>0</v>
      </c>
      <c r="Z145" s="82">
        <f t="shared" si="111"/>
        <v>0</v>
      </c>
      <c r="AA145" s="2">
        <f t="shared" si="112"/>
        <v>0</v>
      </c>
      <c r="AB145" s="27">
        <f t="shared" si="121"/>
        <v>6.7299999999999999E-2</v>
      </c>
      <c r="AC145" s="29">
        <f t="shared" si="94"/>
        <v>14</v>
      </c>
      <c r="AD145" s="29">
        <v>252</v>
      </c>
      <c r="AE145" s="11">
        <f t="shared" si="88"/>
        <v>1.0036250040000001</v>
      </c>
      <c r="AF145" s="2">
        <f t="shared" si="113"/>
        <v>1219.5100255499999</v>
      </c>
      <c r="AG145" s="2">
        <f t="shared" si="114"/>
        <v>1237.60965485</v>
      </c>
      <c r="AH145" s="3">
        <f t="shared" si="115"/>
        <v>0</v>
      </c>
      <c r="AI145" s="4" t="str">
        <f t="shared" si="122"/>
        <v>A+J=</v>
      </c>
      <c r="AJ145" s="12">
        <f t="shared" si="123"/>
        <v>41276</v>
      </c>
      <c r="AK145" s="12"/>
      <c r="AL145" s="4"/>
      <c r="AM145" s="18"/>
      <c r="AN145" s="70">
        <v>38838</v>
      </c>
      <c r="AO145" s="67" t="s">
        <v>97</v>
      </c>
      <c r="AP145" s="22"/>
      <c r="AQ145" s="65"/>
      <c r="AR145" s="19">
        <f t="shared" si="116"/>
        <v>41395</v>
      </c>
      <c r="AS145" s="19">
        <f t="shared" si="95"/>
        <v>41394</v>
      </c>
      <c r="AT145" s="19">
        <f t="shared" si="96"/>
        <v>41396</v>
      </c>
      <c r="AU145" s="19">
        <f t="shared" si="97"/>
        <v>41428</v>
      </c>
      <c r="AV145" s="19">
        <f t="shared" si="98"/>
        <v>41400</v>
      </c>
      <c r="AW145" s="24">
        <f t="shared" si="99"/>
        <v>21</v>
      </c>
      <c r="AX145" s="1"/>
      <c r="AY145" s="1"/>
      <c r="AZ145" s="1"/>
      <c r="BA145" s="1"/>
      <c r="BB145" s="1"/>
    </row>
    <row r="146" spans="1:138" x14ac:dyDescent="0.2">
      <c r="A146" s="178">
        <f t="shared" si="117"/>
        <v>41265</v>
      </c>
      <c r="B146" s="2">
        <f t="shared" si="100"/>
        <v>342831.2998702827</v>
      </c>
      <c r="C146" s="2">
        <f t="shared" si="118"/>
        <v>332145.89736246999</v>
      </c>
      <c r="D146" s="2">
        <f>SUM(Y146:Y$400)</f>
        <v>21713.052069539997</v>
      </c>
      <c r="E146" s="11">
        <f t="shared" si="101"/>
        <v>310432.84529292997</v>
      </c>
      <c r="F146" s="99">
        <f t="shared" si="91"/>
        <v>3552.9</v>
      </c>
      <c r="G146" s="3">
        <f>IF(N146=1,VLOOKUP(A145,[1]Plan1!$BG$69:$BI$188,3),G145)</f>
        <v>3574.22</v>
      </c>
      <c r="H146" s="200">
        <f t="shared" si="92"/>
        <v>41186</v>
      </c>
      <c r="I146" s="200">
        <f t="shared" si="93"/>
        <v>41217</v>
      </c>
      <c r="J146" s="27">
        <f t="shared" si="102"/>
        <v>6.0007317965604656E-3</v>
      </c>
      <c r="K146" s="12">
        <f t="shared" si="119"/>
        <v>41276</v>
      </c>
      <c r="L146" s="12">
        <f t="shared" si="103"/>
        <v>41276</v>
      </c>
      <c r="M146" s="1">
        <f t="shared" si="120"/>
        <v>20</v>
      </c>
      <c r="N146" s="1">
        <f t="shared" si="104"/>
        <v>15</v>
      </c>
      <c r="O146" s="2">
        <f t="shared" si="105"/>
        <v>1.00449718</v>
      </c>
      <c r="P146" s="11">
        <f t="shared" si="90"/>
        <v>1.00590023</v>
      </c>
      <c r="Q146" s="11">
        <f t="shared" si="87"/>
        <v>1.0246405013714768</v>
      </c>
      <c r="R146" s="2">
        <f t="shared" si="89"/>
        <v>1.0292484900000001</v>
      </c>
      <c r="S146" s="2">
        <f t="shared" si="85"/>
        <v>1.0128566699999999</v>
      </c>
      <c r="T146" s="2">
        <f t="shared" si="106"/>
        <v>336416.18755670998</v>
      </c>
      <c r="U146" s="2">
        <f t="shared" si="107"/>
        <v>279.15754515089071</v>
      </c>
      <c r="V146" s="2">
        <f t="shared" si="108"/>
        <v>9079.6919712218314</v>
      </c>
      <c r="W146" s="2">
        <f t="shared" si="109"/>
        <v>341504.74687884271</v>
      </c>
      <c r="X146" s="29">
        <f t="shared" si="110"/>
        <v>0</v>
      </c>
      <c r="Y146" s="2">
        <f t="shared" si="86"/>
        <v>0</v>
      </c>
      <c r="Z146" s="82">
        <f t="shared" si="111"/>
        <v>0</v>
      </c>
      <c r="AA146" s="2">
        <f t="shared" si="112"/>
        <v>0</v>
      </c>
      <c r="AB146" s="27">
        <f t="shared" si="121"/>
        <v>6.7299999999999999E-2</v>
      </c>
      <c r="AC146" s="29">
        <f t="shared" si="94"/>
        <v>15</v>
      </c>
      <c r="AD146" s="29">
        <v>252</v>
      </c>
      <c r="AE146" s="11">
        <f t="shared" si="88"/>
        <v>1.003884435</v>
      </c>
      <c r="AF146" s="2">
        <f t="shared" si="113"/>
        <v>1306.78681351</v>
      </c>
      <c r="AG146" s="2">
        <f t="shared" si="114"/>
        <v>1326.5529914399999</v>
      </c>
      <c r="AH146" s="3">
        <f t="shared" si="115"/>
        <v>0</v>
      </c>
      <c r="AI146" s="4" t="str">
        <f t="shared" si="122"/>
        <v>A+J=</v>
      </c>
      <c r="AJ146" s="12">
        <f t="shared" si="123"/>
        <v>41276</v>
      </c>
      <c r="AK146" s="12"/>
      <c r="AL146" s="4"/>
      <c r="AM146" s="18"/>
      <c r="AN146" s="70">
        <v>38883</v>
      </c>
      <c r="AO146" s="67" t="s">
        <v>98</v>
      </c>
      <c r="AP146" s="22"/>
      <c r="AQ146" s="65"/>
      <c r="AR146" s="19">
        <f t="shared" si="116"/>
        <v>41426</v>
      </c>
      <c r="AS146" s="19">
        <f t="shared" si="95"/>
        <v>41425</v>
      </c>
      <c r="AT146" s="19">
        <f t="shared" si="96"/>
        <v>41428</v>
      </c>
      <c r="AU146" s="19">
        <f t="shared" si="97"/>
        <v>41456</v>
      </c>
      <c r="AV146" s="19">
        <f t="shared" si="98"/>
        <v>41430</v>
      </c>
      <c r="AW146" s="24">
        <f t="shared" si="99"/>
        <v>20</v>
      </c>
      <c r="AX146" s="1"/>
      <c r="AY146" s="1"/>
      <c r="AZ146" s="1"/>
      <c r="BA146" s="1"/>
      <c r="BB146" s="1"/>
    </row>
    <row r="147" spans="1:138" x14ac:dyDescent="0.2">
      <c r="A147" s="178">
        <f t="shared" si="117"/>
        <v>41266</v>
      </c>
      <c r="B147" s="2">
        <f t="shared" si="100"/>
        <v>342831.2998702827</v>
      </c>
      <c r="C147" s="2">
        <f t="shared" si="118"/>
        <v>332145.89736246999</v>
      </c>
      <c r="D147" s="2">
        <f>SUM(Y147:Y$400)</f>
        <v>21713.052069539997</v>
      </c>
      <c r="E147" s="11">
        <f t="shared" si="101"/>
        <v>310432.84529292997</v>
      </c>
      <c r="F147" s="99">
        <f t="shared" si="91"/>
        <v>3552.9</v>
      </c>
      <c r="G147" s="3">
        <f>IF(N147=1,VLOOKUP(A146,[1]Plan1!$BG$69:$BI$188,3),G146)</f>
        <v>3574.22</v>
      </c>
      <c r="H147" s="200">
        <f t="shared" si="92"/>
        <v>41186</v>
      </c>
      <c r="I147" s="200">
        <f t="shared" si="93"/>
        <v>41217</v>
      </c>
      <c r="J147" s="27">
        <f t="shared" si="102"/>
        <v>6.0007317965604656E-3</v>
      </c>
      <c r="K147" s="12">
        <f t="shared" si="119"/>
        <v>41276</v>
      </c>
      <c r="L147" s="12">
        <f t="shared" si="103"/>
        <v>41276</v>
      </c>
      <c r="M147" s="1">
        <f t="shared" si="120"/>
        <v>20</v>
      </c>
      <c r="N147" s="1">
        <f t="shared" si="104"/>
        <v>15</v>
      </c>
      <c r="O147" s="2">
        <f t="shared" si="105"/>
        <v>1.00449718</v>
      </c>
      <c r="P147" s="11">
        <f t="shared" si="90"/>
        <v>1.00590023</v>
      </c>
      <c r="Q147" s="11">
        <f t="shared" si="87"/>
        <v>1.0246405013714768</v>
      </c>
      <c r="R147" s="2">
        <f t="shared" si="89"/>
        <v>1.0292484900000001</v>
      </c>
      <c r="S147" s="2">
        <f t="shared" si="85"/>
        <v>1.0128566699999999</v>
      </c>
      <c r="T147" s="2">
        <f t="shared" si="106"/>
        <v>336416.18755670998</v>
      </c>
      <c r="U147" s="2">
        <f t="shared" si="107"/>
        <v>279.15754515089071</v>
      </c>
      <c r="V147" s="2">
        <f t="shared" si="108"/>
        <v>9079.6919712218314</v>
      </c>
      <c r="W147" s="2">
        <f t="shared" si="109"/>
        <v>341504.74687884271</v>
      </c>
      <c r="X147" s="29">
        <f t="shared" si="110"/>
        <v>0</v>
      </c>
      <c r="Y147" s="2">
        <f t="shared" si="86"/>
        <v>0</v>
      </c>
      <c r="Z147" s="82">
        <f t="shared" si="111"/>
        <v>0</v>
      </c>
      <c r="AA147" s="2">
        <f t="shared" si="112"/>
        <v>0</v>
      </c>
      <c r="AB147" s="27">
        <f t="shared" si="121"/>
        <v>6.7299999999999999E-2</v>
      </c>
      <c r="AC147" s="29">
        <f t="shared" si="94"/>
        <v>15</v>
      </c>
      <c r="AD147" s="29">
        <v>252</v>
      </c>
      <c r="AE147" s="11">
        <f t="shared" si="88"/>
        <v>1.003884435</v>
      </c>
      <c r="AF147" s="2">
        <f t="shared" si="113"/>
        <v>1306.78681351</v>
      </c>
      <c r="AG147" s="2">
        <f t="shared" si="114"/>
        <v>1326.5529914399999</v>
      </c>
      <c r="AH147" s="3">
        <f t="shared" si="115"/>
        <v>0</v>
      </c>
      <c r="AI147" s="4" t="str">
        <f t="shared" si="122"/>
        <v>A+J=</v>
      </c>
      <c r="AJ147" s="12">
        <f t="shared" si="123"/>
        <v>41276</v>
      </c>
      <c r="AK147" s="12"/>
      <c r="AL147" s="4"/>
      <c r="AM147" s="18"/>
      <c r="AN147" s="70">
        <v>38967</v>
      </c>
      <c r="AO147" s="67" t="s">
        <v>90</v>
      </c>
      <c r="AP147" s="22"/>
      <c r="AQ147" s="65"/>
      <c r="AR147" s="19">
        <f t="shared" si="116"/>
        <v>41456</v>
      </c>
      <c r="AS147" s="19">
        <f t="shared" si="95"/>
        <v>41453</v>
      </c>
      <c r="AT147" s="19">
        <f t="shared" si="96"/>
        <v>41456</v>
      </c>
      <c r="AU147" s="19">
        <f t="shared" si="97"/>
        <v>41487</v>
      </c>
      <c r="AV147" s="19">
        <f t="shared" si="98"/>
        <v>41458</v>
      </c>
      <c r="AW147" s="24">
        <f t="shared" si="99"/>
        <v>23</v>
      </c>
      <c r="AX147" s="1"/>
      <c r="AY147" s="1"/>
      <c r="AZ147" s="1"/>
      <c r="BA147" s="1"/>
      <c r="BB147" s="1"/>
    </row>
    <row r="148" spans="1:138" x14ac:dyDescent="0.2">
      <c r="A148" s="178">
        <f t="shared" si="117"/>
        <v>41267</v>
      </c>
      <c r="B148" s="2">
        <f t="shared" si="100"/>
        <v>342831.2998702827</v>
      </c>
      <c r="C148" s="2">
        <f t="shared" si="118"/>
        <v>332145.89736246999</v>
      </c>
      <c r="D148" s="2">
        <f>SUM(Y148:Y$400)</f>
        <v>21713.052069539997</v>
      </c>
      <c r="E148" s="11">
        <f t="shared" si="101"/>
        <v>310432.84529292997</v>
      </c>
      <c r="F148" s="99">
        <f t="shared" si="91"/>
        <v>3552.9</v>
      </c>
      <c r="G148" s="3">
        <f>IF(N148=1,VLOOKUP(A147,[1]Plan1!$BG$69:$BI$188,3),G147)</f>
        <v>3574.22</v>
      </c>
      <c r="H148" s="200">
        <f t="shared" si="92"/>
        <v>41186</v>
      </c>
      <c r="I148" s="200">
        <f t="shared" si="93"/>
        <v>41217</v>
      </c>
      <c r="J148" s="27">
        <f t="shared" si="102"/>
        <v>6.0007317965604656E-3</v>
      </c>
      <c r="K148" s="12">
        <f t="shared" si="119"/>
        <v>41276</v>
      </c>
      <c r="L148" s="12">
        <f t="shared" si="103"/>
        <v>41276</v>
      </c>
      <c r="M148" s="1">
        <f t="shared" si="120"/>
        <v>20</v>
      </c>
      <c r="N148" s="1">
        <f t="shared" si="104"/>
        <v>15</v>
      </c>
      <c r="O148" s="2">
        <f t="shared" si="105"/>
        <v>1.00449718</v>
      </c>
      <c r="P148" s="11">
        <f t="shared" si="90"/>
        <v>1.00590023</v>
      </c>
      <c r="Q148" s="11">
        <f t="shared" si="87"/>
        <v>1.0246405013714768</v>
      </c>
      <c r="R148" s="2">
        <f t="shared" si="89"/>
        <v>1.0292484900000001</v>
      </c>
      <c r="S148" s="2">
        <f t="shared" si="85"/>
        <v>1.0128566699999999</v>
      </c>
      <c r="T148" s="2">
        <f t="shared" si="106"/>
        <v>336416.18755670998</v>
      </c>
      <c r="U148" s="2">
        <f t="shared" si="107"/>
        <v>279.15754515089071</v>
      </c>
      <c r="V148" s="2">
        <f t="shared" si="108"/>
        <v>9079.6919712218314</v>
      </c>
      <c r="W148" s="2">
        <f t="shared" si="109"/>
        <v>341504.74687884271</v>
      </c>
      <c r="X148" s="29">
        <f t="shared" si="110"/>
        <v>0</v>
      </c>
      <c r="Y148" s="2">
        <f t="shared" si="86"/>
        <v>0</v>
      </c>
      <c r="Z148" s="82">
        <f t="shared" si="111"/>
        <v>0</v>
      </c>
      <c r="AA148" s="2">
        <f t="shared" si="112"/>
        <v>0</v>
      </c>
      <c r="AB148" s="27">
        <f t="shared" si="121"/>
        <v>6.7299999999999999E-2</v>
      </c>
      <c r="AC148" s="29">
        <f t="shared" si="94"/>
        <v>15</v>
      </c>
      <c r="AD148" s="29">
        <v>252</v>
      </c>
      <c r="AE148" s="11">
        <f t="shared" si="88"/>
        <v>1.003884435</v>
      </c>
      <c r="AF148" s="2">
        <f t="shared" si="113"/>
        <v>1306.78681351</v>
      </c>
      <c r="AG148" s="2">
        <f t="shared" si="114"/>
        <v>1326.5529914399999</v>
      </c>
      <c r="AH148" s="3">
        <f t="shared" si="115"/>
        <v>0</v>
      </c>
      <c r="AI148" s="4" t="str">
        <f t="shared" si="122"/>
        <v>A+J=</v>
      </c>
      <c r="AJ148" s="12">
        <f t="shared" si="123"/>
        <v>41276</v>
      </c>
      <c r="AK148" s="12"/>
      <c r="AL148" s="4"/>
      <c r="AM148" s="18"/>
      <c r="AN148" s="70">
        <v>39002</v>
      </c>
      <c r="AO148" s="67" t="s">
        <v>91</v>
      </c>
      <c r="AP148" s="22"/>
      <c r="AQ148" s="65"/>
      <c r="AR148" s="19">
        <f t="shared" si="116"/>
        <v>41487</v>
      </c>
      <c r="AS148" s="19">
        <f t="shared" si="95"/>
        <v>41486</v>
      </c>
      <c r="AT148" s="19">
        <f t="shared" si="96"/>
        <v>41487</v>
      </c>
      <c r="AU148" s="19">
        <f t="shared" si="97"/>
        <v>41519</v>
      </c>
      <c r="AV148" s="19">
        <f t="shared" si="98"/>
        <v>41491</v>
      </c>
      <c r="AW148" s="24">
        <f t="shared" si="99"/>
        <v>22</v>
      </c>
      <c r="AX148" s="1"/>
      <c r="AY148" s="1"/>
      <c r="AZ148" s="1"/>
      <c r="BA148" s="1"/>
      <c r="BB148" s="1"/>
    </row>
    <row r="149" spans="1:138" x14ac:dyDescent="0.2">
      <c r="A149" s="178">
        <f t="shared" si="117"/>
        <v>41268</v>
      </c>
      <c r="B149" s="2">
        <f t="shared" si="100"/>
        <v>343015.90772186377</v>
      </c>
      <c r="C149" s="2">
        <f t="shared" si="118"/>
        <v>332145.89736246999</v>
      </c>
      <c r="D149" s="2">
        <f>SUM(Y149:Y$400)</f>
        <v>21713.052069539997</v>
      </c>
      <c r="E149" s="11">
        <f t="shared" si="101"/>
        <v>310432.84529292997</v>
      </c>
      <c r="F149" s="99">
        <f t="shared" si="91"/>
        <v>3552.9</v>
      </c>
      <c r="G149" s="3">
        <f>IF(N149=1,VLOOKUP(A148,[1]Plan1!$BG$69:$BI$188,3),G148)</f>
        <v>3574.22</v>
      </c>
      <c r="H149" s="200">
        <f t="shared" si="92"/>
        <v>41186</v>
      </c>
      <c r="I149" s="200">
        <f t="shared" si="93"/>
        <v>41217</v>
      </c>
      <c r="J149" s="27">
        <f t="shared" si="102"/>
        <v>6.0007317965604656E-3</v>
      </c>
      <c r="K149" s="12">
        <f t="shared" si="119"/>
        <v>41276</v>
      </c>
      <c r="L149" s="12">
        <f t="shared" si="103"/>
        <v>41276</v>
      </c>
      <c r="M149" s="1">
        <f t="shared" si="120"/>
        <v>20</v>
      </c>
      <c r="N149" s="1">
        <f t="shared" si="104"/>
        <v>16</v>
      </c>
      <c r="O149" s="2">
        <f t="shared" si="105"/>
        <v>1.0047977100000001</v>
      </c>
      <c r="P149" s="11">
        <f t="shared" si="90"/>
        <v>1.00590023</v>
      </c>
      <c r="Q149" s="11">
        <f t="shared" si="87"/>
        <v>1.0246405013714768</v>
      </c>
      <c r="R149" s="2">
        <f t="shared" si="89"/>
        <v>1.02955642</v>
      </c>
      <c r="S149" s="2">
        <f t="shared" si="85"/>
        <v>1.0128566699999999</v>
      </c>
      <c r="T149" s="2">
        <f t="shared" si="106"/>
        <v>336416.18755670998</v>
      </c>
      <c r="U149" s="2">
        <f t="shared" si="107"/>
        <v>279.15754515089071</v>
      </c>
      <c r="V149" s="2">
        <f t="shared" si="108"/>
        <v>9175.2835572728691</v>
      </c>
      <c r="W149" s="2">
        <f t="shared" si="109"/>
        <v>341600.33846489375</v>
      </c>
      <c r="X149" s="29">
        <f t="shared" si="110"/>
        <v>0</v>
      </c>
      <c r="Y149" s="2">
        <f t="shared" si="86"/>
        <v>0</v>
      </c>
      <c r="Z149" s="82">
        <f t="shared" si="111"/>
        <v>0</v>
      </c>
      <c r="AA149" s="2">
        <f t="shared" si="112"/>
        <v>0</v>
      </c>
      <c r="AB149" s="27">
        <f t="shared" si="121"/>
        <v>6.7299999999999999E-2</v>
      </c>
      <c r="AC149" s="29">
        <f t="shared" si="94"/>
        <v>16</v>
      </c>
      <c r="AD149" s="29">
        <v>252</v>
      </c>
      <c r="AE149" s="11">
        <f t="shared" si="88"/>
        <v>1.004143934</v>
      </c>
      <c r="AF149" s="2">
        <f t="shared" si="113"/>
        <v>1394.08647776</v>
      </c>
      <c r="AG149" s="2">
        <f t="shared" si="114"/>
        <v>1415.56925697</v>
      </c>
      <c r="AH149" s="3">
        <f t="shared" si="115"/>
        <v>0</v>
      </c>
      <c r="AI149" s="4" t="str">
        <f t="shared" si="122"/>
        <v>A+J=</v>
      </c>
      <c r="AJ149" s="12">
        <f t="shared" si="123"/>
        <v>41276</v>
      </c>
      <c r="AK149" s="12"/>
      <c r="AL149" s="4"/>
      <c r="AM149" s="18"/>
      <c r="AN149" s="70">
        <v>39023</v>
      </c>
      <c r="AO149" s="67" t="s">
        <v>92</v>
      </c>
      <c r="AP149" s="22"/>
      <c r="AQ149" s="65"/>
      <c r="AR149" s="19">
        <f t="shared" si="116"/>
        <v>41518</v>
      </c>
      <c r="AS149" s="19">
        <f t="shared" si="95"/>
        <v>41516</v>
      </c>
      <c r="AT149" s="19">
        <f t="shared" si="96"/>
        <v>41519</v>
      </c>
      <c r="AU149" s="19">
        <f t="shared" si="97"/>
        <v>41548</v>
      </c>
      <c r="AV149" s="19">
        <f t="shared" si="98"/>
        <v>41521</v>
      </c>
      <c r="AW149" s="24">
        <f t="shared" si="99"/>
        <v>21</v>
      </c>
      <c r="AX149" s="1"/>
      <c r="AY149" s="1"/>
      <c r="AZ149" s="1"/>
      <c r="BA149" s="1"/>
      <c r="BB149" s="1"/>
    </row>
    <row r="150" spans="1:138" x14ac:dyDescent="0.2">
      <c r="A150" s="178">
        <f t="shared" si="117"/>
        <v>41269</v>
      </c>
      <c r="B150" s="2">
        <f t="shared" si="100"/>
        <v>343015.90772186377</v>
      </c>
      <c r="C150" s="2">
        <f t="shared" si="118"/>
        <v>332145.89736246999</v>
      </c>
      <c r="D150" s="2">
        <f>SUM(Y150:Y$400)</f>
        <v>21713.052069539997</v>
      </c>
      <c r="E150" s="11">
        <f t="shared" si="101"/>
        <v>310432.84529292997</v>
      </c>
      <c r="F150" s="99">
        <f t="shared" si="91"/>
        <v>3552.9</v>
      </c>
      <c r="G150" s="3">
        <f>IF(N150=1,VLOOKUP(A149,[1]Plan1!$BG$69:$BI$188,3),G149)</f>
        <v>3574.22</v>
      </c>
      <c r="H150" s="200">
        <f t="shared" si="92"/>
        <v>41186</v>
      </c>
      <c r="I150" s="200">
        <f t="shared" si="93"/>
        <v>41217</v>
      </c>
      <c r="J150" s="27">
        <f t="shared" si="102"/>
        <v>6.0007317965604656E-3</v>
      </c>
      <c r="K150" s="12">
        <f t="shared" si="119"/>
        <v>41276</v>
      </c>
      <c r="L150" s="12">
        <f t="shared" si="103"/>
        <v>41276</v>
      </c>
      <c r="M150" s="1">
        <f t="shared" si="120"/>
        <v>20</v>
      </c>
      <c r="N150" s="1">
        <f t="shared" si="104"/>
        <v>16</v>
      </c>
      <c r="O150" s="2">
        <f t="shared" si="105"/>
        <v>1.0047977100000001</v>
      </c>
      <c r="P150" s="11">
        <f t="shared" si="90"/>
        <v>1.00590023</v>
      </c>
      <c r="Q150" s="11">
        <f t="shared" si="87"/>
        <v>1.0246405013714768</v>
      </c>
      <c r="R150" s="2">
        <f t="shared" si="89"/>
        <v>1.02955642</v>
      </c>
      <c r="S150" s="2">
        <f t="shared" si="85"/>
        <v>1.0128566699999999</v>
      </c>
      <c r="T150" s="2">
        <f t="shared" si="106"/>
        <v>336416.18755670998</v>
      </c>
      <c r="U150" s="2">
        <f t="shared" si="107"/>
        <v>279.15754515089071</v>
      </c>
      <c r="V150" s="2">
        <f t="shared" si="108"/>
        <v>9175.2835572728691</v>
      </c>
      <c r="W150" s="2">
        <f t="shared" si="109"/>
        <v>341600.33846489375</v>
      </c>
      <c r="X150" s="29">
        <f t="shared" si="110"/>
        <v>0</v>
      </c>
      <c r="Y150" s="2">
        <f t="shared" si="86"/>
        <v>0</v>
      </c>
      <c r="Z150" s="82">
        <f t="shared" si="111"/>
        <v>0</v>
      </c>
      <c r="AA150" s="2">
        <f t="shared" si="112"/>
        <v>0</v>
      </c>
      <c r="AB150" s="27">
        <f t="shared" si="121"/>
        <v>6.7299999999999999E-2</v>
      </c>
      <c r="AC150" s="29">
        <f t="shared" si="94"/>
        <v>16</v>
      </c>
      <c r="AD150" s="29">
        <v>252</v>
      </c>
      <c r="AE150" s="11">
        <f t="shared" si="88"/>
        <v>1.004143934</v>
      </c>
      <c r="AF150" s="2">
        <f t="shared" si="113"/>
        <v>1394.08647776</v>
      </c>
      <c r="AG150" s="2">
        <f t="shared" si="114"/>
        <v>1415.56925697</v>
      </c>
      <c r="AH150" s="3">
        <f t="shared" si="115"/>
        <v>0</v>
      </c>
      <c r="AI150" s="4" t="str">
        <f t="shared" si="122"/>
        <v>A+J=</v>
      </c>
      <c r="AJ150" s="12">
        <f t="shared" si="123"/>
        <v>41276</v>
      </c>
      <c r="AK150" s="12"/>
      <c r="AL150" s="4"/>
      <c r="AM150" s="18"/>
      <c r="AN150" s="70">
        <v>39036</v>
      </c>
      <c r="AO150" s="67" t="s">
        <v>93</v>
      </c>
      <c r="AP150" s="22"/>
      <c r="AQ150" s="65"/>
      <c r="AR150" s="19">
        <f t="shared" si="116"/>
        <v>41548</v>
      </c>
      <c r="AS150" s="19">
        <f t="shared" si="95"/>
        <v>41547</v>
      </c>
      <c r="AT150" s="19">
        <f t="shared" si="96"/>
        <v>41548</v>
      </c>
      <c r="AU150" s="19">
        <f t="shared" si="97"/>
        <v>41579</v>
      </c>
      <c r="AV150" s="19">
        <f t="shared" si="98"/>
        <v>41550</v>
      </c>
      <c r="AW150" s="24">
        <f t="shared" si="99"/>
        <v>23</v>
      </c>
      <c r="AX150" s="1"/>
      <c r="AY150" s="1"/>
      <c r="AZ150" s="1"/>
      <c r="BA150" s="1"/>
      <c r="BB150" s="1"/>
    </row>
    <row r="151" spans="1:138" x14ac:dyDescent="0.2">
      <c r="A151" s="178">
        <f t="shared" si="117"/>
        <v>41270</v>
      </c>
      <c r="B151" s="2">
        <f t="shared" si="100"/>
        <v>343200.61891720939</v>
      </c>
      <c r="C151" s="2">
        <f t="shared" si="118"/>
        <v>332145.89736246999</v>
      </c>
      <c r="D151" s="2">
        <f>SUM(Y151:Y$400)</f>
        <v>21713.052069539997</v>
      </c>
      <c r="E151" s="11">
        <f t="shared" si="101"/>
        <v>310432.84529292997</v>
      </c>
      <c r="F151" s="99">
        <f t="shared" si="91"/>
        <v>3552.9</v>
      </c>
      <c r="G151" s="3">
        <f>IF(N151=1,VLOOKUP(A150,[1]Plan1!$BG$69:$BI$188,3),G150)</f>
        <v>3574.22</v>
      </c>
      <c r="H151" s="200">
        <f t="shared" si="92"/>
        <v>41186</v>
      </c>
      <c r="I151" s="200">
        <f t="shared" si="93"/>
        <v>41217</v>
      </c>
      <c r="J151" s="27">
        <f t="shared" si="102"/>
        <v>6.0007317965604656E-3</v>
      </c>
      <c r="K151" s="12">
        <f t="shared" si="119"/>
        <v>41276</v>
      </c>
      <c r="L151" s="12">
        <f t="shared" si="103"/>
        <v>41276</v>
      </c>
      <c r="M151" s="1">
        <f t="shared" si="120"/>
        <v>20</v>
      </c>
      <c r="N151" s="1">
        <f t="shared" si="104"/>
        <v>17</v>
      </c>
      <c r="O151" s="2">
        <f t="shared" si="105"/>
        <v>1.00509833</v>
      </c>
      <c r="P151" s="11">
        <f t="shared" si="90"/>
        <v>1.00590023</v>
      </c>
      <c r="Q151" s="11">
        <f t="shared" si="87"/>
        <v>1.0246405013714768</v>
      </c>
      <c r="R151" s="2">
        <f t="shared" si="89"/>
        <v>1.02986445</v>
      </c>
      <c r="S151" s="2">
        <f t="shared" si="85"/>
        <v>1.0128566699999999</v>
      </c>
      <c r="T151" s="2">
        <f t="shared" si="106"/>
        <v>336416.18755670998</v>
      </c>
      <c r="U151" s="2">
        <f t="shared" si="107"/>
        <v>279.15754515089071</v>
      </c>
      <c r="V151" s="2">
        <f t="shared" si="108"/>
        <v>9270.9061866084558</v>
      </c>
      <c r="W151" s="2">
        <f t="shared" si="109"/>
        <v>341695.96109422937</v>
      </c>
      <c r="X151" s="29">
        <f t="shared" si="110"/>
        <v>0</v>
      </c>
      <c r="Y151" s="2">
        <f t="shared" si="86"/>
        <v>0</v>
      </c>
      <c r="Z151" s="82">
        <f t="shared" si="111"/>
        <v>0</v>
      </c>
      <c r="AA151" s="2">
        <f t="shared" si="112"/>
        <v>0</v>
      </c>
      <c r="AB151" s="27">
        <f t="shared" si="121"/>
        <v>6.7299999999999999E-2</v>
      </c>
      <c r="AC151" s="29">
        <f t="shared" si="94"/>
        <v>17</v>
      </c>
      <c r="AD151" s="29">
        <v>252</v>
      </c>
      <c r="AE151" s="11">
        <f t="shared" si="88"/>
        <v>1.0044034989999999</v>
      </c>
      <c r="AF151" s="2">
        <f t="shared" si="113"/>
        <v>1481.40834548</v>
      </c>
      <c r="AG151" s="2">
        <f t="shared" si="114"/>
        <v>1504.65782298</v>
      </c>
      <c r="AH151" s="3">
        <f t="shared" si="115"/>
        <v>0</v>
      </c>
      <c r="AI151" s="4" t="str">
        <f t="shared" si="122"/>
        <v>A+J=</v>
      </c>
      <c r="AJ151" s="12">
        <f t="shared" si="123"/>
        <v>41276</v>
      </c>
      <c r="AK151" s="14"/>
      <c r="AL151" s="13"/>
      <c r="AM151" s="69"/>
      <c r="AN151" s="71">
        <v>39076</v>
      </c>
      <c r="AO151" s="66" t="s">
        <v>99</v>
      </c>
      <c r="AP151" s="21"/>
      <c r="AQ151" s="72"/>
      <c r="AR151" s="19">
        <f t="shared" si="116"/>
        <v>41579</v>
      </c>
      <c r="AS151" s="19">
        <f t="shared" si="95"/>
        <v>41578</v>
      </c>
      <c r="AT151" s="19">
        <f t="shared" si="96"/>
        <v>41579</v>
      </c>
      <c r="AU151" s="19">
        <f t="shared" si="97"/>
        <v>41610</v>
      </c>
      <c r="AV151" s="19">
        <f t="shared" si="98"/>
        <v>41583</v>
      </c>
      <c r="AW151" s="24">
        <f t="shared" si="99"/>
        <v>20</v>
      </c>
      <c r="AX151" s="5"/>
      <c r="AY151" s="5"/>
      <c r="AZ151" s="5"/>
      <c r="BA151" s="5"/>
      <c r="BB151" s="5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</row>
    <row r="152" spans="1:138" x14ac:dyDescent="0.2">
      <c r="A152" s="178">
        <f t="shared" si="117"/>
        <v>41271</v>
      </c>
      <c r="B152" s="2">
        <f t="shared" si="100"/>
        <v>343385.43072240095</v>
      </c>
      <c r="C152" s="2">
        <f t="shared" si="118"/>
        <v>332145.89736246999</v>
      </c>
      <c r="D152" s="2">
        <f>SUM(Y152:Y$400)</f>
        <v>21713.052069539997</v>
      </c>
      <c r="E152" s="11">
        <f t="shared" si="101"/>
        <v>310432.84529292997</v>
      </c>
      <c r="F152" s="99">
        <f t="shared" si="91"/>
        <v>3552.9</v>
      </c>
      <c r="G152" s="3">
        <f>IF(N152=1,VLOOKUP(A151,[1]Plan1!$BG$69:$BI$188,3),G151)</f>
        <v>3574.22</v>
      </c>
      <c r="H152" s="200">
        <f t="shared" si="92"/>
        <v>41186</v>
      </c>
      <c r="I152" s="200">
        <f t="shared" si="93"/>
        <v>41217</v>
      </c>
      <c r="J152" s="27">
        <f t="shared" si="102"/>
        <v>6.0007317965604656E-3</v>
      </c>
      <c r="K152" s="12">
        <f t="shared" si="119"/>
        <v>41276</v>
      </c>
      <c r="L152" s="12">
        <f t="shared" si="103"/>
        <v>41276</v>
      </c>
      <c r="M152" s="1">
        <f t="shared" si="120"/>
        <v>20</v>
      </c>
      <c r="N152" s="1">
        <f t="shared" si="104"/>
        <v>18</v>
      </c>
      <c r="O152" s="2">
        <f t="shared" si="105"/>
        <v>1.0053990399999999</v>
      </c>
      <c r="P152" s="11">
        <f t="shared" si="90"/>
        <v>1.00590023</v>
      </c>
      <c r="Q152" s="11">
        <f t="shared" si="87"/>
        <v>1.0246405013714768</v>
      </c>
      <c r="R152" s="2">
        <f t="shared" si="89"/>
        <v>1.03017257</v>
      </c>
      <c r="S152" s="2">
        <f t="shared" si="85"/>
        <v>1.0128566699999999</v>
      </c>
      <c r="T152" s="2">
        <f t="shared" si="106"/>
        <v>336416.18755670998</v>
      </c>
      <c r="U152" s="2">
        <f t="shared" si="107"/>
        <v>279.15754515089071</v>
      </c>
      <c r="V152" s="2">
        <f t="shared" si="108"/>
        <v>9366.5567549000862</v>
      </c>
      <c r="W152" s="2">
        <f t="shared" si="109"/>
        <v>341791.61166252097</v>
      </c>
      <c r="X152" s="29">
        <f t="shared" si="110"/>
        <v>0</v>
      </c>
      <c r="Y152" s="2">
        <f t="shared" si="86"/>
        <v>0</v>
      </c>
      <c r="Z152" s="82">
        <f t="shared" si="111"/>
        <v>0</v>
      </c>
      <c r="AA152" s="2">
        <f t="shared" si="112"/>
        <v>0</v>
      </c>
      <c r="AB152" s="27">
        <f t="shared" si="121"/>
        <v>6.7299999999999999E-2</v>
      </c>
      <c r="AC152" s="29">
        <f t="shared" si="94"/>
        <v>18</v>
      </c>
      <c r="AD152" s="29">
        <v>252</v>
      </c>
      <c r="AE152" s="11">
        <f t="shared" si="88"/>
        <v>1.004663131</v>
      </c>
      <c r="AF152" s="2">
        <f t="shared" si="113"/>
        <v>1568.7527530899999</v>
      </c>
      <c r="AG152" s="2">
        <f t="shared" si="114"/>
        <v>1593.8190598799999</v>
      </c>
      <c r="AH152" s="3">
        <f t="shared" si="115"/>
        <v>0</v>
      </c>
      <c r="AI152" s="4" t="str">
        <f t="shared" si="122"/>
        <v>A+J=</v>
      </c>
      <c r="AJ152" s="12">
        <f t="shared" si="123"/>
        <v>41276</v>
      </c>
      <c r="AK152" s="12"/>
      <c r="AL152" s="4"/>
      <c r="AM152" s="18"/>
      <c r="AN152" s="70">
        <v>39083</v>
      </c>
      <c r="AO152" s="67" t="s">
        <v>100</v>
      </c>
      <c r="AP152" s="22"/>
      <c r="AQ152" s="65"/>
      <c r="AR152" s="19">
        <f t="shared" si="116"/>
        <v>41609</v>
      </c>
      <c r="AS152" s="19">
        <f t="shared" si="95"/>
        <v>41607</v>
      </c>
      <c r="AT152" s="19">
        <f t="shared" si="96"/>
        <v>41610</v>
      </c>
      <c r="AU152" s="19">
        <f t="shared" si="97"/>
        <v>41641</v>
      </c>
      <c r="AV152" s="19">
        <f t="shared" si="98"/>
        <v>41612</v>
      </c>
      <c r="AW152" s="24">
        <f t="shared" si="99"/>
        <v>21</v>
      </c>
      <c r="AX152" s="1"/>
      <c r="AY152" s="1"/>
      <c r="AZ152" s="1"/>
      <c r="BA152" s="1"/>
      <c r="BB152" s="1"/>
    </row>
    <row r="153" spans="1:138" x14ac:dyDescent="0.2">
      <c r="A153" s="178">
        <f t="shared" si="117"/>
        <v>41272</v>
      </c>
      <c r="B153" s="2">
        <f t="shared" si="100"/>
        <v>343570.34352031874</v>
      </c>
      <c r="C153" s="2">
        <f t="shared" si="118"/>
        <v>332145.89736246999</v>
      </c>
      <c r="D153" s="2">
        <f>SUM(Y153:Y$400)</f>
        <v>21713.052069539997</v>
      </c>
      <c r="E153" s="11">
        <f t="shared" si="101"/>
        <v>310432.84529292997</v>
      </c>
      <c r="F153" s="99">
        <f t="shared" si="91"/>
        <v>3552.9</v>
      </c>
      <c r="G153" s="3">
        <f>IF(N153=1,VLOOKUP(A152,[1]Plan1!$BG$69:$BI$188,3),G152)</f>
        <v>3574.22</v>
      </c>
      <c r="H153" s="200">
        <f t="shared" si="92"/>
        <v>41186</v>
      </c>
      <c r="I153" s="200">
        <f t="shared" si="93"/>
        <v>41217</v>
      </c>
      <c r="J153" s="27">
        <f t="shared" si="102"/>
        <v>6.0007317965604656E-3</v>
      </c>
      <c r="K153" s="12">
        <f t="shared" si="119"/>
        <v>41276</v>
      </c>
      <c r="L153" s="12">
        <f t="shared" si="103"/>
        <v>41276</v>
      </c>
      <c r="M153" s="1">
        <f t="shared" si="120"/>
        <v>20</v>
      </c>
      <c r="N153" s="1">
        <f t="shared" si="104"/>
        <v>19</v>
      </c>
      <c r="O153" s="2">
        <f t="shared" si="105"/>
        <v>1.0056998399999999</v>
      </c>
      <c r="P153" s="11">
        <f t="shared" si="90"/>
        <v>1.00590023</v>
      </c>
      <c r="Q153" s="11">
        <f t="shared" si="87"/>
        <v>1.0246405013714768</v>
      </c>
      <c r="R153" s="2">
        <f t="shared" si="89"/>
        <v>1.03048078</v>
      </c>
      <c r="S153" s="2">
        <f t="shared" si="85"/>
        <v>1.0128566699999999</v>
      </c>
      <c r="T153" s="2">
        <f t="shared" si="106"/>
        <v>336416.18755670998</v>
      </c>
      <c r="U153" s="2">
        <f t="shared" si="107"/>
        <v>279.15754515089071</v>
      </c>
      <c r="V153" s="2">
        <f t="shared" si="108"/>
        <v>9462.2352621478294</v>
      </c>
      <c r="W153" s="2">
        <f t="shared" si="109"/>
        <v>341887.29016976873</v>
      </c>
      <c r="X153" s="29">
        <f t="shared" si="110"/>
        <v>0</v>
      </c>
      <c r="Y153" s="2">
        <f t="shared" si="86"/>
        <v>0</v>
      </c>
      <c r="Z153" s="82">
        <f t="shared" si="111"/>
        <v>0</v>
      </c>
      <c r="AA153" s="2">
        <f t="shared" si="112"/>
        <v>0</v>
      </c>
      <c r="AB153" s="27">
        <f t="shared" si="121"/>
        <v>6.7299999999999999E-2</v>
      </c>
      <c r="AC153" s="29">
        <f t="shared" si="94"/>
        <v>19</v>
      </c>
      <c r="AD153" s="29">
        <v>252</v>
      </c>
      <c r="AE153" s="11">
        <f t="shared" si="88"/>
        <v>1.004922831</v>
      </c>
      <c r="AF153" s="2">
        <f t="shared" si="113"/>
        <v>1656.1200369999999</v>
      </c>
      <c r="AG153" s="2">
        <f t="shared" si="114"/>
        <v>1683.05335055</v>
      </c>
      <c r="AH153" s="3">
        <f t="shared" si="115"/>
        <v>0</v>
      </c>
      <c r="AI153" s="4" t="str">
        <f t="shared" si="122"/>
        <v>A+J=</v>
      </c>
      <c r="AJ153" s="12">
        <f t="shared" si="123"/>
        <v>41276</v>
      </c>
      <c r="AK153" s="12"/>
      <c r="AL153" s="4"/>
      <c r="AM153" s="18"/>
      <c r="AN153" s="70">
        <v>39132</v>
      </c>
      <c r="AO153" s="67" t="s">
        <v>94</v>
      </c>
      <c r="AP153" s="22"/>
      <c r="AQ153" s="65"/>
      <c r="AR153" s="19">
        <f t="shared" si="116"/>
        <v>41640</v>
      </c>
      <c r="AS153" s="19">
        <f t="shared" si="95"/>
        <v>41639</v>
      </c>
      <c r="AT153" s="19">
        <f t="shared" si="96"/>
        <v>41641</v>
      </c>
      <c r="AU153" s="19">
        <f t="shared" si="97"/>
        <v>41673</v>
      </c>
      <c r="AV153" s="19">
        <f t="shared" si="98"/>
        <v>41645</v>
      </c>
      <c r="AW153" s="24">
        <f t="shared" si="99"/>
        <v>22</v>
      </c>
      <c r="AX153" s="1"/>
      <c r="AY153" s="1"/>
      <c r="AZ153" s="1"/>
      <c r="BA153" s="1"/>
      <c r="BB153" s="1"/>
    </row>
    <row r="154" spans="1:138" x14ac:dyDescent="0.2">
      <c r="A154" s="178">
        <f t="shared" si="117"/>
        <v>41273</v>
      </c>
      <c r="B154" s="2">
        <f t="shared" si="100"/>
        <v>343570.34352031874</v>
      </c>
      <c r="C154" s="2">
        <f t="shared" si="118"/>
        <v>332145.89736246999</v>
      </c>
      <c r="D154" s="2">
        <f>SUM(Y154:Y$400)</f>
        <v>21713.052069539997</v>
      </c>
      <c r="E154" s="11">
        <f t="shared" si="101"/>
        <v>310432.84529292997</v>
      </c>
      <c r="F154" s="99">
        <f t="shared" si="91"/>
        <v>3552.9</v>
      </c>
      <c r="G154" s="3">
        <f>IF(N154=1,VLOOKUP(A153,[1]Plan1!$BG$69:$BI$188,3),G153)</f>
        <v>3574.22</v>
      </c>
      <c r="H154" s="200">
        <f t="shared" si="92"/>
        <v>41186</v>
      </c>
      <c r="I154" s="200">
        <f t="shared" si="93"/>
        <v>41217</v>
      </c>
      <c r="J154" s="27">
        <f t="shared" si="102"/>
        <v>6.0007317965604656E-3</v>
      </c>
      <c r="K154" s="12">
        <f t="shared" si="119"/>
        <v>41276</v>
      </c>
      <c r="L154" s="12">
        <f t="shared" si="103"/>
        <v>41276</v>
      </c>
      <c r="M154" s="1">
        <f t="shared" si="120"/>
        <v>20</v>
      </c>
      <c r="N154" s="1">
        <f t="shared" si="104"/>
        <v>19</v>
      </c>
      <c r="O154" s="2">
        <f t="shared" si="105"/>
        <v>1.0056998399999999</v>
      </c>
      <c r="P154" s="11">
        <f t="shared" si="90"/>
        <v>1.00590023</v>
      </c>
      <c r="Q154" s="11">
        <f t="shared" si="87"/>
        <v>1.0246405013714768</v>
      </c>
      <c r="R154" s="2">
        <f t="shared" si="89"/>
        <v>1.03048078</v>
      </c>
      <c r="S154" s="2">
        <f t="shared" si="85"/>
        <v>1.0128566699999999</v>
      </c>
      <c r="T154" s="2">
        <f t="shared" si="106"/>
        <v>336416.18755670998</v>
      </c>
      <c r="U154" s="2">
        <f t="shared" si="107"/>
        <v>279.15754515089071</v>
      </c>
      <c r="V154" s="2">
        <f t="shared" si="108"/>
        <v>9462.2352621478294</v>
      </c>
      <c r="W154" s="2">
        <f t="shared" si="109"/>
        <v>341887.29016976873</v>
      </c>
      <c r="X154" s="29">
        <f t="shared" si="110"/>
        <v>0</v>
      </c>
      <c r="Y154" s="2">
        <f t="shared" si="86"/>
        <v>0</v>
      </c>
      <c r="Z154" s="82">
        <f t="shared" si="111"/>
        <v>0</v>
      </c>
      <c r="AA154" s="2">
        <f t="shared" si="112"/>
        <v>0</v>
      </c>
      <c r="AB154" s="27">
        <f t="shared" si="121"/>
        <v>6.7299999999999999E-2</v>
      </c>
      <c r="AC154" s="29">
        <f t="shared" si="94"/>
        <v>19</v>
      </c>
      <c r="AD154" s="29">
        <v>252</v>
      </c>
      <c r="AE154" s="11">
        <f t="shared" si="88"/>
        <v>1.004922831</v>
      </c>
      <c r="AF154" s="2">
        <f t="shared" si="113"/>
        <v>1656.1200369999999</v>
      </c>
      <c r="AG154" s="2">
        <f t="shared" si="114"/>
        <v>1683.05335055</v>
      </c>
      <c r="AH154" s="3">
        <f t="shared" si="115"/>
        <v>0</v>
      </c>
      <c r="AI154" s="4" t="str">
        <f t="shared" si="122"/>
        <v>A+J=</v>
      </c>
      <c r="AJ154" s="12">
        <f t="shared" si="123"/>
        <v>41276</v>
      </c>
      <c r="AK154" s="12"/>
      <c r="AL154" s="4"/>
      <c r="AM154" s="18"/>
      <c r="AN154" s="70">
        <v>39133</v>
      </c>
      <c r="AO154" s="67" t="s">
        <v>94</v>
      </c>
      <c r="AP154" s="22"/>
      <c r="AQ154" s="65"/>
      <c r="AR154" s="19">
        <f t="shared" si="116"/>
        <v>41671</v>
      </c>
      <c r="AS154" s="19">
        <f t="shared" si="95"/>
        <v>41670</v>
      </c>
      <c r="AT154" s="19">
        <f t="shared" si="96"/>
        <v>41673</v>
      </c>
      <c r="AU154" s="19">
        <f t="shared" si="97"/>
        <v>41703</v>
      </c>
      <c r="AV154" s="19">
        <f t="shared" si="98"/>
        <v>41675</v>
      </c>
      <c r="AW154" s="24">
        <f t="shared" si="99"/>
        <v>20</v>
      </c>
      <c r="AX154" s="1"/>
      <c r="AY154" s="1"/>
      <c r="AZ154" s="1"/>
      <c r="BA154" s="1"/>
      <c r="BB154" s="1"/>
    </row>
    <row r="155" spans="1:138" x14ac:dyDescent="0.2">
      <c r="A155" s="178">
        <f t="shared" si="117"/>
        <v>41274</v>
      </c>
      <c r="B155" s="2">
        <f t="shared" si="100"/>
        <v>343570.34352031874</v>
      </c>
      <c r="C155" s="2">
        <f t="shared" si="118"/>
        <v>332145.89736246999</v>
      </c>
      <c r="D155" s="2">
        <f>SUM(Y155:Y$400)</f>
        <v>21713.052069539997</v>
      </c>
      <c r="E155" s="11">
        <f t="shared" si="101"/>
        <v>310432.84529292997</v>
      </c>
      <c r="F155" s="99">
        <f t="shared" si="91"/>
        <v>3552.9</v>
      </c>
      <c r="G155" s="3">
        <f>IF(N155=1,VLOOKUP(A154,[1]Plan1!$BG$69:$BI$188,3),G154)</f>
        <v>3574.22</v>
      </c>
      <c r="H155" s="200">
        <f t="shared" si="92"/>
        <v>41186</v>
      </c>
      <c r="I155" s="200">
        <f t="shared" si="93"/>
        <v>41217</v>
      </c>
      <c r="J155" s="27">
        <f t="shared" si="102"/>
        <v>6.0007317965604656E-3</v>
      </c>
      <c r="K155" s="12">
        <f t="shared" si="119"/>
        <v>41276</v>
      </c>
      <c r="L155" s="12">
        <f t="shared" si="103"/>
        <v>41276</v>
      </c>
      <c r="M155" s="1">
        <f t="shared" si="120"/>
        <v>20</v>
      </c>
      <c r="N155" s="1">
        <f t="shared" si="104"/>
        <v>19</v>
      </c>
      <c r="O155" s="2">
        <f t="shared" si="105"/>
        <v>1.0056998399999999</v>
      </c>
      <c r="P155" s="11">
        <f t="shared" si="90"/>
        <v>1.00590023</v>
      </c>
      <c r="Q155" s="11">
        <f t="shared" si="87"/>
        <v>1.0246405013714768</v>
      </c>
      <c r="R155" s="2">
        <f t="shared" si="89"/>
        <v>1.03048078</v>
      </c>
      <c r="S155" s="2">
        <f t="shared" si="85"/>
        <v>1.0128566699999999</v>
      </c>
      <c r="T155" s="2">
        <f t="shared" si="106"/>
        <v>336416.18755670998</v>
      </c>
      <c r="U155" s="2">
        <f t="shared" si="107"/>
        <v>279.15754515089071</v>
      </c>
      <c r="V155" s="2">
        <f t="shared" si="108"/>
        <v>9462.2352621478294</v>
      </c>
      <c r="W155" s="2">
        <f t="shared" si="109"/>
        <v>341887.29016976873</v>
      </c>
      <c r="X155" s="29">
        <f t="shared" si="110"/>
        <v>0</v>
      </c>
      <c r="Y155" s="2">
        <f t="shared" si="86"/>
        <v>0</v>
      </c>
      <c r="Z155" s="82">
        <f t="shared" si="111"/>
        <v>0</v>
      </c>
      <c r="AA155" s="2">
        <f t="shared" si="112"/>
        <v>0</v>
      </c>
      <c r="AB155" s="27">
        <f t="shared" si="121"/>
        <v>6.7299999999999999E-2</v>
      </c>
      <c r="AC155" s="29">
        <f t="shared" si="94"/>
        <v>19</v>
      </c>
      <c r="AD155" s="29">
        <v>252</v>
      </c>
      <c r="AE155" s="11">
        <f t="shared" si="88"/>
        <v>1.004922831</v>
      </c>
      <c r="AF155" s="2">
        <f t="shared" si="113"/>
        <v>1656.1200369999999</v>
      </c>
      <c r="AG155" s="2">
        <f t="shared" si="114"/>
        <v>1683.05335055</v>
      </c>
      <c r="AH155" s="3">
        <f t="shared" si="115"/>
        <v>0</v>
      </c>
      <c r="AI155" s="4" t="str">
        <f t="shared" si="122"/>
        <v>A+J=</v>
      </c>
      <c r="AJ155" s="12">
        <f t="shared" si="123"/>
        <v>41276</v>
      </c>
      <c r="AK155" s="12"/>
      <c r="AL155" s="4"/>
      <c r="AM155" s="18"/>
      <c r="AN155" s="70">
        <v>39178</v>
      </c>
      <c r="AO155" s="67" t="s">
        <v>95</v>
      </c>
      <c r="AP155" s="22"/>
      <c r="AQ155" s="65"/>
      <c r="AR155" s="19">
        <f t="shared" si="116"/>
        <v>41699</v>
      </c>
      <c r="AS155" s="19">
        <f t="shared" si="95"/>
        <v>41698</v>
      </c>
      <c r="AT155" s="19">
        <f t="shared" si="96"/>
        <v>41703</v>
      </c>
      <c r="AU155" s="19">
        <f t="shared" si="97"/>
        <v>41730</v>
      </c>
      <c r="AV155" s="19">
        <f t="shared" si="98"/>
        <v>41705</v>
      </c>
      <c r="AW155" s="24">
        <f t="shared" si="99"/>
        <v>19</v>
      </c>
      <c r="AX155" s="1"/>
      <c r="AY155" s="1"/>
      <c r="AZ155" s="1"/>
      <c r="BA155" s="1"/>
      <c r="BB155" s="1"/>
    </row>
    <row r="156" spans="1:138" x14ac:dyDescent="0.2">
      <c r="A156" s="178">
        <f t="shared" si="117"/>
        <v>41275</v>
      </c>
      <c r="B156" s="2">
        <f t="shared" si="100"/>
        <v>343755.359788701</v>
      </c>
      <c r="C156" s="2">
        <f t="shared" si="118"/>
        <v>332145.89736246999</v>
      </c>
      <c r="D156" s="2">
        <f>SUM(Y156:Y$400)</f>
        <v>21713.052069539997</v>
      </c>
      <c r="E156" s="11">
        <f t="shared" si="101"/>
        <v>310432.84529292997</v>
      </c>
      <c r="F156" s="99">
        <f t="shared" si="91"/>
        <v>3552.9</v>
      </c>
      <c r="G156" s="3">
        <f>IF(N156=1,VLOOKUP(A155,[1]Plan1!$BG$69:$BI$188,3),G155)</f>
        <v>3574.22</v>
      </c>
      <c r="H156" s="200">
        <f t="shared" si="92"/>
        <v>41186</v>
      </c>
      <c r="I156" s="200">
        <f t="shared" si="93"/>
        <v>41217</v>
      </c>
      <c r="J156" s="27">
        <f t="shared" si="102"/>
        <v>6.0007317965604656E-3</v>
      </c>
      <c r="K156" s="12">
        <f t="shared" si="119"/>
        <v>41306</v>
      </c>
      <c r="L156" s="12">
        <f t="shared" si="103"/>
        <v>41276</v>
      </c>
      <c r="M156" s="1">
        <f t="shared" si="120"/>
        <v>20</v>
      </c>
      <c r="N156" s="1">
        <f t="shared" si="104"/>
        <v>20</v>
      </c>
      <c r="O156" s="2">
        <f t="shared" si="105"/>
        <v>1.00600073</v>
      </c>
      <c r="P156" s="11">
        <f t="shared" si="90"/>
        <v>1.00590023</v>
      </c>
      <c r="Q156" s="11">
        <f t="shared" si="87"/>
        <v>1.0246405013714768</v>
      </c>
      <c r="R156" s="2">
        <f t="shared" si="89"/>
        <v>1.0307890900000001</v>
      </c>
      <c r="S156" s="2">
        <f t="shared" si="85"/>
        <v>1.0128566699999999</v>
      </c>
      <c r="T156" s="2">
        <f t="shared" si="106"/>
        <v>336416.18755670998</v>
      </c>
      <c r="U156" s="2">
        <f t="shared" si="107"/>
        <v>279.15754515089071</v>
      </c>
      <c r="V156" s="2">
        <f t="shared" si="108"/>
        <v>9557.9448126801199</v>
      </c>
      <c r="W156" s="2">
        <f t="shared" si="109"/>
        <v>341982.99972030101</v>
      </c>
      <c r="X156" s="29">
        <f t="shared" si="110"/>
        <v>0</v>
      </c>
      <c r="Y156" s="2">
        <f t="shared" si="86"/>
        <v>0</v>
      </c>
      <c r="Z156" s="82">
        <f t="shared" si="111"/>
        <v>0</v>
      </c>
      <c r="AA156" s="2">
        <f t="shared" si="112"/>
        <v>0</v>
      </c>
      <c r="AB156" s="27">
        <f t="shared" si="121"/>
        <v>6.7299999999999999E-2</v>
      </c>
      <c r="AC156" s="29">
        <f t="shared" si="94"/>
        <v>20</v>
      </c>
      <c r="AD156" s="29">
        <v>252</v>
      </c>
      <c r="AE156" s="11">
        <f t="shared" si="88"/>
        <v>1.0051825969999999</v>
      </c>
      <c r="AF156" s="2">
        <f t="shared" si="113"/>
        <v>1743.5095243799999</v>
      </c>
      <c r="AG156" s="2">
        <f t="shared" si="114"/>
        <v>1772.3600684</v>
      </c>
      <c r="AH156" s="3">
        <f t="shared" si="115"/>
        <v>0</v>
      </c>
      <c r="AI156" s="4" t="str">
        <f t="shared" si="122"/>
        <v>A+J=</v>
      </c>
      <c r="AJ156" s="12">
        <f t="shared" si="123"/>
        <v>41276</v>
      </c>
      <c r="AK156" s="12"/>
      <c r="AL156" s="4"/>
      <c r="AM156" s="18"/>
      <c r="AN156" s="70">
        <v>39203</v>
      </c>
      <c r="AO156" s="67" t="s">
        <v>97</v>
      </c>
      <c r="AP156" s="22"/>
      <c r="AQ156" s="65"/>
      <c r="AR156" s="19">
        <f t="shared" si="116"/>
        <v>41730</v>
      </c>
      <c r="AS156" s="19">
        <f t="shared" si="95"/>
        <v>41729</v>
      </c>
      <c r="AT156" s="19">
        <f t="shared" si="96"/>
        <v>41730</v>
      </c>
      <c r="AU156" s="19">
        <f t="shared" si="97"/>
        <v>41761</v>
      </c>
      <c r="AV156" s="19">
        <f t="shared" si="98"/>
        <v>41732</v>
      </c>
      <c r="AW156" s="24">
        <f t="shared" si="99"/>
        <v>20</v>
      </c>
      <c r="AX156" s="1"/>
      <c r="AY156" s="1"/>
      <c r="AZ156" s="1"/>
      <c r="BA156" s="1"/>
      <c r="BB156" s="1"/>
    </row>
    <row r="157" spans="1:138" x14ac:dyDescent="0.2">
      <c r="A157" s="178">
        <f t="shared" si="117"/>
        <v>41276</v>
      </c>
      <c r="B157" s="2">
        <f t="shared" si="100"/>
        <v>343755.359788701</v>
      </c>
      <c r="C157" s="2">
        <f t="shared" si="118"/>
        <v>332145.89736246999</v>
      </c>
      <c r="D157" s="2">
        <f>SUM(Y157:Y$400)</f>
        <v>21713.052069539997</v>
      </c>
      <c r="E157" s="11">
        <f t="shared" si="101"/>
        <v>310432.84529292997</v>
      </c>
      <c r="F157" s="99">
        <f t="shared" si="91"/>
        <v>3552.9</v>
      </c>
      <c r="G157" s="3">
        <f>IF(N157=1,VLOOKUP(A156,[1]Plan1!$BG$69:$BI$188,3),G156)</f>
        <v>3574.22</v>
      </c>
      <c r="H157" s="200">
        <f t="shared" si="92"/>
        <v>41186</v>
      </c>
      <c r="I157" s="200">
        <f t="shared" si="93"/>
        <v>41217</v>
      </c>
      <c r="J157" s="27">
        <f t="shared" si="102"/>
        <v>6.0007317965604656E-3</v>
      </c>
      <c r="K157" s="12">
        <f t="shared" si="119"/>
        <v>41306</v>
      </c>
      <c r="L157" s="12">
        <f t="shared" si="103"/>
        <v>41276</v>
      </c>
      <c r="M157" s="1">
        <f t="shared" si="120"/>
        <v>20</v>
      </c>
      <c r="N157" s="1">
        <f t="shared" si="104"/>
        <v>20</v>
      </c>
      <c r="O157" s="2">
        <f t="shared" si="105"/>
        <v>1.00600073</v>
      </c>
      <c r="P157" s="11">
        <f t="shared" si="90"/>
        <v>1.00590023</v>
      </c>
      <c r="Q157" s="11">
        <f t="shared" si="87"/>
        <v>1.0246405013714768</v>
      </c>
      <c r="R157" s="2">
        <f t="shared" si="89"/>
        <v>1.0307890900000001</v>
      </c>
      <c r="S157" s="2">
        <f t="shared" si="85"/>
        <v>1.0128566699999999</v>
      </c>
      <c r="T157" s="2">
        <f t="shared" si="106"/>
        <v>336416.18755670998</v>
      </c>
      <c r="U157" s="2">
        <f t="shared" si="107"/>
        <v>279.15754515089071</v>
      </c>
      <c r="V157" s="2">
        <f t="shared" si="108"/>
        <v>9557.9448126801199</v>
      </c>
      <c r="W157" s="2">
        <f t="shared" si="109"/>
        <v>341982.99972030101</v>
      </c>
      <c r="X157" s="29">
        <f t="shared" si="110"/>
        <v>5</v>
      </c>
      <c r="Y157" s="2">
        <f t="shared" si="86"/>
        <v>2435.5926507600002</v>
      </c>
      <c r="Z157" s="82">
        <f t="shared" si="111"/>
        <v>7.3328999999999998E-3</v>
      </c>
      <c r="AA157" s="2">
        <f t="shared" si="112"/>
        <v>2466.9062617300001</v>
      </c>
      <c r="AB157" s="27">
        <f t="shared" si="121"/>
        <v>6.7299999999999999E-2</v>
      </c>
      <c r="AC157" s="29">
        <f t="shared" si="94"/>
        <v>20</v>
      </c>
      <c r="AD157" s="29">
        <v>252</v>
      </c>
      <c r="AE157" s="11">
        <f t="shared" si="88"/>
        <v>1.0051825969999999</v>
      </c>
      <c r="AF157" s="2">
        <f t="shared" si="113"/>
        <v>1743.5095243799999</v>
      </c>
      <c r="AG157" s="2">
        <f t="shared" si="114"/>
        <v>1772.3600684</v>
      </c>
      <c r="AH157" s="3">
        <f t="shared" si="115"/>
        <v>4210.4157861100002</v>
      </c>
      <c r="AI157" s="4" t="str">
        <f t="shared" si="122"/>
        <v>A+J=</v>
      </c>
      <c r="AJ157" s="12">
        <f t="shared" si="123"/>
        <v>41276</v>
      </c>
      <c r="AK157" s="12"/>
      <c r="AL157" s="4"/>
      <c r="AM157" s="18"/>
      <c r="AN157" s="70">
        <v>39240</v>
      </c>
      <c r="AO157" s="67" t="s">
        <v>98</v>
      </c>
      <c r="AP157" s="22"/>
      <c r="AQ157" s="65"/>
      <c r="AR157" s="19">
        <f t="shared" si="116"/>
        <v>41760</v>
      </c>
      <c r="AS157" s="19">
        <f t="shared" si="95"/>
        <v>41759</v>
      </c>
      <c r="AT157" s="19">
        <f t="shared" si="96"/>
        <v>41761</v>
      </c>
      <c r="AU157" s="19">
        <f t="shared" si="97"/>
        <v>41792</v>
      </c>
      <c r="AV157" s="19">
        <f t="shared" si="98"/>
        <v>41765</v>
      </c>
      <c r="AW157" s="24">
        <f t="shared" si="99"/>
        <v>21</v>
      </c>
      <c r="AX157" s="1"/>
      <c r="AY157" s="1"/>
      <c r="AZ157" s="1"/>
      <c r="BA157" s="1"/>
      <c r="BB157" s="1"/>
    </row>
    <row r="158" spans="1:138" x14ac:dyDescent="0.2">
      <c r="A158" s="178">
        <f t="shared" si="117"/>
        <v>41277</v>
      </c>
      <c r="B158" s="2">
        <f t="shared" si="100"/>
        <v>339718.37355933979</v>
      </c>
      <c r="C158" s="2">
        <f t="shared" si="118"/>
        <v>329710.30471171002</v>
      </c>
      <c r="D158" s="2">
        <f>SUM(Y158:Y$400)</f>
        <v>19277.459418779999</v>
      </c>
      <c r="E158" s="11">
        <f t="shared" si="101"/>
        <v>310432.84529293003</v>
      </c>
      <c r="F158" s="99">
        <f t="shared" si="91"/>
        <v>3574.22</v>
      </c>
      <c r="G158" s="3">
        <f>IF(N158=1,VLOOKUP(A157,[1]Plan1!$BG$69:$BI$188,3),G157)</f>
        <v>3602.46</v>
      </c>
      <c r="H158" s="200">
        <f t="shared" si="92"/>
        <v>41216</v>
      </c>
      <c r="I158" s="200">
        <f t="shared" si="93"/>
        <v>41246</v>
      </c>
      <c r="J158" s="27">
        <f t="shared" si="102"/>
        <v>7.9010245592046058E-3</v>
      </c>
      <c r="K158" s="12">
        <f t="shared" si="119"/>
        <v>41306</v>
      </c>
      <c r="L158" s="12">
        <f t="shared" si="103"/>
        <v>41306</v>
      </c>
      <c r="M158" s="1">
        <f t="shared" si="120"/>
        <v>22</v>
      </c>
      <c r="N158" s="1">
        <f t="shared" si="104"/>
        <v>1</v>
      </c>
      <c r="O158" s="2">
        <f t="shared" si="105"/>
        <v>1.00035779</v>
      </c>
      <c r="P158" s="11">
        <f t="shared" si="90"/>
        <v>1.00600073</v>
      </c>
      <c r="Q158" s="11">
        <f t="shared" si="87"/>
        <v>1.0307890923672716</v>
      </c>
      <c r="R158" s="2">
        <f t="shared" si="89"/>
        <v>1.03115789</v>
      </c>
      <c r="S158" s="2">
        <f t="shared" ref="S158:S221" si="124">IF(AND(X158&gt;0,MONTH(A158)=10),R158,S157)</f>
        <v>1.0128566699999999</v>
      </c>
      <c r="T158" s="2">
        <f t="shared" si="106"/>
        <v>333949.28129498003</v>
      </c>
      <c r="U158" s="2">
        <f t="shared" si="107"/>
        <v>247.8439341856444</v>
      </c>
      <c r="V158" s="2">
        <f t="shared" si="108"/>
        <v>9672.4324460241387</v>
      </c>
      <c r="W158" s="2">
        <f t="shared" si="109"/>
        <v>339630.5810919198</v>
      </c>
      <c r="X158" s="29">
        <f t="shared" si="110"/>
        <v>0</v>
      </c>
      <c r="Y158" s="2">
        <f t="shared" ref="Y158:Y221" si="125">IF(X158&gt;0,VLOOKUP(A158,AN$12:AR$131,5),0)</f>
        <v>0</v>
      </c>
      <c r="Z158" s="82">
        <f t="shared" si="111"/>
        <v>0</v>
      </c>
      <c r="AA158" s="2">
        <f t="shared" si="112"/>
        <v>0</v>
      </c>
      <c r="AB158" s="27">
        <f t="shared" si="121"/>
        <v>6.7299999999999999E-2</v>
      </c>
      <c r="AC158" s="29">
        <f t="shared" si="94"/>
        <v>1</v>
      </c>
      <c r="AD158" s="29">
        <v>252</v>
      </c>
      <c r="AE158" s="11">
        <f t="shared" si="88"/>
        <v>1.0002584940000001</v>
      </c>
      <c r="AF158" s="2">
        <f t="shared" si="113"/>
        <v>86.323885509999997</v>
      </c>
      <c r="AG158" s="2">
        <f t="shared" si="114"/>
        <v>87.792467419999994</v>
      </c>
      <c r="AH158" s="3">
        <f t="shared" si="115"/>
        <v>0</v>
      </c>
      <c r="AI158" s="4" t="str">
        <f t="shared" si="122"/>
        <v>A+J=</v>
      </c>
      <c r="AJ158" s="12">
        <f t="shared" si="123"/>
        <v>41306</v>
      </c>
      <c r="AK158" s="12"/>
      <c r="AL158" s="4"/>
      <c r="AM158" s="50"/>
      <c r="AN158" s="70">
        <v>39332</v>
      </c>
      <c r="AO158" s="67" t="s">
        <v>90</v>
      </c>
      <c r="AP158" s="54"/>
      <c r="AQ158" s="73"/>
      <c r="AR158" s="19">
        <f t="shared" si="116"/>
        <v>41791</v>
      </c>
      <c r="AS158" s="19">
        <f t="shared" si="95"/>
        <v>41789</v>
      </c>
      <c r="AT158" s="19">
        <f t="shared" si="96"/>
        <v>41792</v>
      </c>
      <c r="AU158" s="19">
        <f t="shared" si="97"/>
        <v>41821</v>
      </c>
      <c r="AV158" s="19">
        <f t="shared" si="98"/>
        <v>41794</v>
      </c>
      <c r="AW158" s="24">
        <f t="shared" si="99"/>
        <v>20</v>
      </c>
      <c r="AX158" s="1"/>
      <c r="AY158" s="1"/>
      <c r="AZ158" s="1"/>
      <c r="BA158" s="1"/>
      <c r="BB158" s="1"/>
    </row>
    <row r="159" spans="1:138" x14ac:dyDescent="0.2">
      <c r="A159" s="178">
        <f t="shared" si="117"/>
        <v>41278</v>
      </c>
      <c r="B159" s="2">
        <f t="shared" si="100"/>
        <v>339920.77598890371</v>
      </c>
      <c r="C159" s="2">
        <f t="shared" si="118"/>
        <v>329710.30471171002</v>
      </c>
      <c r="D159" s="2">
        <f>SUM(Y159:Y$400)</f>
        <v>19277.459418779999</v>
      </c>
      <c r="E159" s="11">
        <f t="shared" si="101"/>
        <v>310432.84529293003</v>
      </c>
      <c r="F159" s="99">
        <f t="shared" si="91"/>
        <v>3574.22</v>
      </c>
      <c r="G159" s="3">
        <f>IF(N159=1,VLOOKUP(A158,[1]Plan1!$BG$69:$BI$188,3),G158)</f>
        <v>3602.46</v>
      </c>
      <c r="H159" s="200">
        <f t="shared" si="92"/>
        <v>41216</v>
      </c>
      <c r="I159" s="200">
        <f t="shared" si="93"/>
        <v>41246</v>
      </c>
      <c r="J159" s="27">
        <f t="shared" si="102"/>
        <v>7.9010245592046058E-3</v>
      </c>
      <c r="K159" s="12">
        <f t="shared" si="119"/>
        <v>41306</v>
      </c>
      <c r="L159" s="12">
        <f t="shared" si="103"/>
        <v>41306</v>
      </c>
      <c r="M159" s="1">
        <f t="shared" si="120"/>
        <v>22</v>
      </c>
      <c r="N159" s="1">
        <f t="shared" si="104"/>
        <v>2</v>
      </c>
      <c r="O159" s="2">
        <f t="shared" si="105"/>
        <v>1.0007157</v>
      </c>
      <c r="P159" s="11">
        <f t="shared" si="90"/>
        <v>1.00600073</v>
      </c>
      <c r="Q159" s="11">
        <f t="shared" ref="Q159:Q222" si="126">IF(L159&gt;L158,Q158*P159,Q158)</f>
        <v>1.0307890923672716</v>
      </c>
      <c r="R159" s="2">
        <f t="shared" si="89"/>
        <v>1.0315268200000001</v>
      </c>
      <c r="S159" s="2">
        <f t="shared" si="124"/>
        <v>1.0128566699999999</v>
      </c>
      <c r="T159" s="2">
        <f t="shared" si="106"/>
        <v>333949.28129498003</v>
      </c>
      <c r="U159" s="2">
        <f t="shared" si="107"/>
        <v>247.8439341856444</v>
      </c>
      <c r="V159" s="2">
        <f t="shared" si="108"/>
        <v>9786.9604356380732</v>
      </c>
      <c r="W159" s="2">
        <f t="shared" si="109"/>
        <v>339745.10908153374</v>
      </c>
      <c r="X159" s="29">
        <f t="shared" si="110"/>
        <v>0</v>
      </c>
      <c r="Y159" s="2">
        <f t="shared" si="125"/>
        <v>0</v>
      </c>
      <c r="Z159" s="82">
        <f t="shared" si="111"/>
        <v>0</v>
      </c>
      <c r="AA159" s="2">
        <f t="shared" si="112"/>
        <v>0</v>
      </c>
      <c r="AB159" s="27">
        <f t="shared" si="121"/>
        <v>6.7299999999999999E-2</v>
      </c>
      <c r="AC159" s="29">
        <f t="shared" si="94"/>
        <v>2</v>
      </c>
      <c r="AD159" s="29">
        <v>252</v>
      </c>
      <c r="AE159" s="11">
        <f t="shared" ref="AE159:AE222" si="127">ROUND((1+AB159)^TRUNC((AC159/AD159),9),9)</f>
        <v>1.000517055</v>
      </c>
      <c r="AF159" s="2">
        <f t="shared" si="113"/>
        <v>172.67014563000001</v>
      </c>
      <c r="AG159" s="2">
        <f t="shared" si="114"/>
        <v>175.66690736999999</v>
      </c>
      <c r="AH159" s="3">
        <f t="shared" si="115"/>
        <v>0</v>
      </c>
      <c r="AI159" s="4" t="str">
        <f t="shared" si="122"/>
        <v>A+J=</v>
      </c>
      <c r="AJ159" s="12">
        <f t="shared" si="123"/>
        <v>41306</v>
      </c>
      <c r="AK159" s="12"/>
      <c r="AL159" s="4"/>
      <c r="AM159" s="18"/>
      <c r="AN159" s="70">
        <v>39367</v>
      </c>
      <c r="AO159" s="67" t="s">
        <v>91</v>
      </c>
      <c r="AP159" s="22"/>
      <c r="AQ159" s="65"/>
      <c r="AR159" s="19">
        <f t="shared" si="116"/>
        <v>41821</v>
      </c>
      <c r="AS159" s="19">
        <f t="shared" si="95"/>
        <v>41820</v>
      </c>
      <c r="AT159" s="19">
        <f t="shared" si="96"/>
        <v>41821</v>
      </c>
      <c r="AU159" s="19">
        <f t="shared" si="97"/>
        <v>41852</v>
      </c>
      <c r="AV159" s="19">
        <f t="shared" si="98"/>
        <v>41823</v>
      </c>
      <c r="AW159" s="24">
        <f t="shared" si="99"/>
        <v>23</v>
      </c>
      <c r="AX159" s="1"/>
      <c r="AY159" s="1"/>
      <c r="AZ159" s="1"/>
      <c r="BA159" s="1"/>
      <c r="BB159" s="1"/>
    </row>
    <row r="160" spans="1:138" x14ac:dyDescent="0.2">
      <c r="A160" s="178">
        <f t="shared" si="117"/>
        <v>41279</v>
      </c>
      <c r="B160" s="2">
        <f t="shared" si="100"/>
        <v>340123.30701505439</v>
      </c>
      <c r="C160" s="2">
        <f t="shared" si="118"/>
        <v>329710.30471171002</v>
      </c>
      <c r="D160" s="2">
        <f>SUM(Y160:Y$400)</f>
        <v>19277.459418779999</v>
      </c>
      <c r="E160" s="11">
        <f t="shared" si="101"/>
        <v>310432.84529293003</v>
      </c>
      <c r="F160" s="99">
        <f t="shared" si="91"/>
        <v>3574.22</v>
      </c>
      <c r="G160" s="3">
        <f>IF(N160=1,VLOOKUP(A159,[1]Plan1!$BG$69:$BI$188,3),G159)</f>
        <v>3602.46</v>
      </c>
      <c r="H160" s="200">
        <f t="shared" si="92"/>
        <v>41216</v>
      </c>
      <c r="I160" s="200">
        <f t="shared" si="93"/>
        <v>41246</v>
      </c>
      <c r="J160" s="27">
        <f t="shared" si="102"/>
        <v>7.9010245592046058E-3</v>
      </c>
      <c r="K160" s="12">
        <f t="shared" si="119"/>
        <v>41306</v>
      </c>
      <c r="L160" s="12">
        <f t="shared" si="103"/>
        <v>41306</v>
      </c>
      <c r="M160" s="1">
        <f t="shared" si="120"/>
        <v>22</v>
      </c>
      <c r="N160" s="1">
        <f t="shared" si="104"/>
        <v>3</v>
      </c>
      <c r="O160" s="2">
        <f t="shared" si="105"/>
        <v>1.00107375</v>
      </c>
      <c r="P160" s="11">
        <f t="shared" si="90"/>
        <v>1.00600073</v>
      </c>
      <c r="Q160" s="11">
        <f t="shared" si="126"/>
        <v>1.0307890923672716</v>
      </c>
      <c r="R160" s="2">
        <f t="shared" si="89"/>
        <v>1.0318959000000001</v>
      </c>
      <c r="S160" s="2">
        <f t="shared" si="124"/>
        <v>1.0128566699999999</v>
      </c>
      <c r="T160" s="2">
        <f t="shared" si="106"/>
        <v>333949.28129498003</v>
      </c>
      <c r="U160" s="2">
        <f t="shared" si="107"/>
        <v>247.8439341856444</v>
      </c>
      <c r="V160" s="2">
        <f t="shared" si="108"/>
        <v>9901.534990178794</v>
      </c>
      <c r="W160" s="2">
        <f t="shared" si="109"/>
        <v>339859.68363607442</v>
      </c>
      <c r="X160" s="29">
        <f t="shared" si="110"/>
        <v>0</v>
      </c>
      <c r="Y160" s="2">
        <f t="shared" si="125"/>
        <v>0</v>
      </c>
      <c r="Z160" s="82">
        <f t="shared" si="111"/>
        <v>0</v>
      </c>
      <c r="AA160" s="2">
        <f t="shared" si="112"/>
        <v>0</v>
      </c>
      <c r="AB160" s="27">
        <f t="shared" si="121"/>
        <v>6.7299999999999999E-2</v>
      </c>
      <c r="AC160" s="29">
        <f t="shared" si="94"/>
        <v>3</v>
      </c>
      <c r="AD160" s="29">
        <v>252</v>
      </c>
      <c r="AE160" s="11">
        <f t="shared" si="127"/>
        <v>1.0007756830000001</v>
      </c>
      <c r="AF160" s="2">
        <f t="shared" si="113"/>
        <v>259.03878035999998</v>
      </c>
      <c r="AG160" s="2">
        <f t="shared" si="114"/>
        <v>263.62337897999998</v>
      </c>
      <c r="AH160" s="3">
        <f t="shared" si="115"/>
        <v>0</v>
      </c>
      <c r="AI160" s="4" t="str">
        <f t="shared" si="122"/>
        <v>A+J=</v>
      </c>
      <c r="AJ160" s="12">
        <f t="shared" si="123"/>
        <v>41306</v>
      </c>
      <c r="AK160" s="12"/>
      <c r="AL160" s="4"/>
      <c r="AM160" s="18"/>
      <c r="AN160" s="70">
        <v>39388</v>
      </c>
      <c r="AO160" s="67" t="s">
        <v>92</v>
      </c>
      <c r="AP160" s="22"/>
      <c r="AQ160" s="65"/>
      <c r="AR160" s="19">
        <f t="shared" si="116"/>
        <v>41852</v>
      </c>
      <c r="AS160" s="19">
        <f t="shared" si="95"/>
        <v>41851</v>
      </c>
      <c r="AT160" s="19">
        <f t="shared" si="96"/>
        <v>41852</v>
      </c>
      <c r="AU160" s="19">
        <f t="shared" si="97"/>
        <v>41883</v>
      </c>
      <c r="AV160" s="19">
        <f t="shared" si="98"/>
        <v>41856</v>
      </c>
      <c r="AW160" s="24">
        <f t="shared" si="99"/>
        <v>21</v>
      </c>
      <c r="AX160" s="1"/>
      <c r="AY160" s="1"/>
      <c r="AZ160" s="1"/>
      <c r="BA160" s="1"/>
      <c r="BB160" s="1"/>
    </row>
    <row r="161" spans="1:54" x14ac:dyDescent="0.2">
      <c r="A161" s="178">
        <f t="shared" si="117"/>
        <v>41280</v>
      </c>
      <c r="B161" s="2">
        <f t="shared" si="100"/>
        <v>340123.30701505439</v>
      </c>
      <c r="C161" s="2">
        <f t="shared" si="118"/>
        <v>329710.30471171002</v>
      </c>
      <c r="D161" s="2">
        <f>SUM(Y161:Y$400)</f>
        <v>19277.459418779999</v>
      </c>
      <c r="E161" s="11">
        <f t="shared" si="101"/>
        <v>310432.84529293003</v>
      </c>
      <c r="F161" s="99">
        <f t="shared" si="91"/>
        <v>3574.22</v>
      </c>
      <c r="G161" s="3">
        <f>IF(N161=1,VLOOKUP(A160,[1]Plan1!$BG$69:$BI$188,3),G160)</f>
        <v>3602.46</v>
      </c>
      <c r="H161" s="200">
        <f t="shared" si="92"/>
        <v>41216</v>
      </c>
      <c r="I161" s="200">
        <f t="shared" si="93"/>
        <v>41246</v>
      </c>
      <c r="J161" s="27">
        <f t="shared" si="102"/>
        <v>7.9010245592046058E-3</v>
      </c>
      <c r="K161" s="12">
        <f t="shared" si="119"/>
        <v>41306</v>
      </c>
      <c r="L161" s="12">
        <f t="shared" si="103"/>
        <v>41306</v>
      </c>
      <c r="M161" s="1">
        <f t="shared" si="120"/>
        <v>22</v>
      </c>
      <c r="N161" s="1">
        <f t="shared" si="104"/>
        <v>3</v>
      </c>
      <c r="O161" s="2">
        <f t="shared" si="105"/>
        <v>1.00107375</v>
      </c>
      <c r="P161" s="11">
        <f t="shared" si="90"/>
        <v>1.00600073</v>
      </c>
      <c r="Q161" s="11">
        <f t="shared" si="126"/>
        <v>1.0307890923672716</v>
      </c>
      <c r="R161" s="2">
        <f t="shared" si="89"/>
        <v>1.0318959000000001</v>
      </c>
      <c r="S161" s="2">
        <f t="shared" si="124"/>
        <v>1.0128566699999999</v>
      </c>
      <c r="T161" s="2">
        <f t="shared" si="106"/>
        <v>333949.28129498003</v>
      </c>
      <c r="U161" s="2">
        <f t="shared" si="107"/>
        <v>247.8439341856444</v>
      </c>
      <c r="V161" s="2">
        <f t="shared" si="108"/>
        <v>9901.534990178794</v>
      </c>
      <c r="W161" s="2">
        <f t="shared" si="109"/>
        <v>339859.68363607442</v>
      </c>
      <c r="X161" s="29">
        <f t="shared" si="110"/>
        <v>0</v>
      </c>
      <c r="Y161" s="2">
        <f t="shared" si="125"/>
        <v>0</v>
      </c>
      <c r="Z161" s="82">
        <f t="shared" si="111"/>
        <v>0</v>
      </c>
      <c r="AA161" s="2">
        <f t="shared" si="112"/>
        <v>0</v>
      </c>
      <c r="AB161" s="27">
        <f t="shared" si="121"/>
        <v>6.7299999999999999E-2</v>
      </c>
      <c r="AC161" s="29">
        <f t="shared" si="94"/>
        <v>3</v>
      </c>
      <c r="AD161" s="29">
        <v>252</v>
      </c>
      <c r="AE161" s="11">
        <f t="shared" si="127"/>
        <v>1.0007756830000001</v>
      </c>
      <c r="AF161" s="2">
        <f t="shared" si="113"/>
        <v>259.03878035999998</v>
      </c>
      <c r="AG161" s="2">
        <f t="shared" si="114"/>
        <v>263.62337897999998</v>
      </c>
      <c r="AH161" s="3">
        <f t="shared" si="115"/>
        <v>0</v>
      </c>
      <c r="AI161" s="4" t="str">
        <f t="shared" si="122"/>
        <v>A+J=</v>
      </c>
      <c r="AJ161" s="12">
        <f t="shared" si="123"/>
        <v>41306</v>
      </c>
      <c r="AK161" s="12"/>
      <c r="AL161" s="4"/>
      <c r="AM161" s="18"/>
      <c r="AN161" s="70">
        <v>39401</v>
      </c>
      <c r="AO161" s="67" t="s">
        <v>93</v>
      </c>
      <c r="AP161" s="22"/>
      <c r="AQ161" s="65"/>
      <c r="AR161" s="19">
        <f t="shared" si="116"/>
        <v>41883</v>
      </c>
      <c r="AS161" s="19">
        <f t="shared" si="95"/>
        <v>41880</v>
      </c>
      <c r="AT161" s="19">
        <f t="shared" si="96"/>
        <v>41883</v>
      </c>
      <c r="AU161" s="19">
        <f t="shared" si="97"/>
        <v>41913</v>
      </c>
      <c r="AV161" s="19">
        <f t="shared" si="98"/>
        <v>41885</v>
      </c>
      <c r="AW161" s="24">
        <f t="shared" si="99"/>
        <v>22</v>
      </c>
      <c r="AX161" s="1"/>
      <c r="AY161" s="1"/>
      <c r="AZ161" s="1"/>
      <c r="BA161" s="1"/>
      <c r="BB161" s="1"/>
    </row>
    <row r="162" spans="1:54" x14ac:dyDescent="0.2">
      <c r="A162" s="178">
        <f t="shared" si="117"/>
        <v>41281</v>
      </c>
      <c r="B162" s="2">
        <f t="shared" si="100"/>
        <v>340123.30701505439</v>
      </c>
      <c r="C162" s="2">
        <f t="shared" si="118"/>
        <v>329710.30471171002</v>
      </c>
      <c r="D162" s="2">
        <f>SUM(Y162:Y$400)</f>
        <v>19277.459418779999</v>
      </c>
      <c r="E162" s="11">
        <f t="shared" si="101"/>
        <v>310432.84529293003</v>
      </c>
      <c r="F162" s="99">
        <f t="shared" si="91"/>
        <v>3574.22</v>
      </c>
      <c r="G162" s="3">
        <f>IF(N162=1,VLOOKUP(A161,[1]Plan1!$BG$69:$BI$188,3),G161)</f>
        <v>3602.46</v>
      </c>
      <c r="H162" s="200">
        <f t="shared" si="92"/>
        <v>41216</v>
      </c>
      <c r="I162" s="200">
        <f t="shared" si="93"/>
        <v>41246</v>
      </c>
      <c r="J162" s="27">
        <f t="shared" si="102"/>
        <v>7.9010245592046058E-3</v>
      </c>
      <c r="K162" s="12">
        <f t="shared" si="119"/>
        <v>41306</v>
      </c>
      <c r="L162" s="12">
        <f t="shared" si="103"/>
        <v>41306</v>
      </c>
      <c r="M162" s="1">
        <f t="shared" si="120"/>
        <v>22</v>
      </c>
      <c r="N162" s="1">
        <f t="shared" si="104"/>
        <v>3</v>
      </c>
      <c r="O162" s="2">
        <f t="shared" si="105"/>
        <v>1.00107375</v>
      </c>
      <c r="P162" s="11">
        <f t="shared" si="90"/>
        <v>1.00600073</v>
      </c>
      <c r="Q162" s="11">
        <f t="shared" si="126"/>
        <v>1.0307890923672716</v>
      </c>
      <c r="R162" s="2">
        <f t="shared" si="89"/>
        <v>1.0318959000000001</v>
      </c>
      <c r="S162" s="2">
        <f t="shared" si="124"/>
        <v>1.0128566699999999</v>
      </c>
      <c r="T162" s="2">
        <f t="shared" si="106"/>
        <v>333949.28129498003</v>
      </c>
      <c r="U162" s="2">
        <f t="shared" si="107"/>
        <v>247.8439341856444</v>
      </c>
      <c r="V162" s="2">
        <f t="shared" si="108"/>
        <v>9901.534990178794</v>
      </c>
      <c r="W162" s="2">
        <f t="shared" si="109"/>
        <v>339859.68363607442</v>
      </c>
      <c r="X162" s="29">
        <f t="shared" si="110"/>
        <v>0</v>
      </c>
      <c r="Y162" s="2">
        <f t="shared" si="125"/>
        <v>0</v>
      </c>
      <c r="Z162" s="82">
        <f t="shared" si="111"/>
        <v>0</v>
      </c>
      <c r="AA162" s="2">
        <f t="shared" si="112"/>
        <v>0</v>
      </c>
      <c r="AB162" s="27">
        <f t="shared" si="121"/>
        <v>6.7299999999999999E-2</v>
      </c>
      <c r="AC162" s="29">
        <f t="shared" si="94"/>
        <v>3</v>
      </c>
      <c r="AD162" s="29">
        <v>252</v>
      </c>
      <c r="AE162" s="11">
        <f t="shared" si="127"/>
        <v>1.0007756830000001</v>
      </c>
      <c r="AF162" s="2">
        <f t="shared" si="113"/>
        <v>259.03878035999998</v>
      </c>
      <c r="AG162" s="2">
        <f t="shared" si="114"/>
        <v>263.62337897999998</v>
      </c>
      <c r="AH162" s="3">
        <f t="shared" si="115"/>
        <v>0</v>
      </c>
      <c r="AI162" s="4" t="str">
        <f t="shared" si="122"/>
        <v>A+J=</v>
      </c>
      <c r="AJ162" s="12">
        <f t="shared" si="123"/>
        <v>41306</v>
      </c>
      <c r="AK162" s="12"/>
      <c r="AL162" s="4"/>
      <c r="AM162" s="18"/>
      <c r="AN162" s="70">
        <v>39441</v>
      </c>
      <c r="AO162" s="67" t="s">
        <v>99</v>
      </c>
      <c r="AP162" s="22"/>
      <c r="AQ162" s="65"/>
      <c r="AR162" s="19">
        <f t="shared" si="116"/>
        <v>41913</v>
      </c>
      <c r="AS162" s="19">
        <f t="shared" si="95"/>
        <v>41912</v>
      </c>
      <c r="AT162" s="19">
        <f t="shared" si="96"/>
        <v>41913</v>
      </c>
      <c r="AU162" s="19">
        <f t="shared" si="97"/>
        <v>41946</v>
      </c>
      <c r="AV162" s="19">
        <f t="shared" si="98"/>
        <v>41915</v>
      </c>
      <c r="AW162" s="24">
        <f t="shared" si="99"/>
        <v>23</v>
      </c>
      <c r="AX162" s="1"/>
      <c r="AY162" s="1"/>
      <c r="AZ162" s="1"/>
      <c r="BA162" s="1"/>
      <c r="BB162" s="1"/>
    </row>
    <row r="163" spans="1:54" x14ac:dyDescent="0.2">
      <c r="A163" s="178">
        <f t="shared" si="117"/>
        <v>41282</v>
      </c>
      <c r="B163" s="2">
        <f t="shared" si="100"/>
        <v>340325.95392680814</v>
      </c>
      <c r="C163" s="2">
        <f t="shared" si="118"/>
        <v>329710.30471171002</v>
      </c>
      <c r="D163" s="2">
        <f>SUM(Y163:Y$400)</f>
        <v>19277.459418779999</v>
      </c>
      <c r="E163" s="11">
        <f t="shared" si="101"/>
        <v>310432.84529293003</v>
      </c>
      <c r="F163" s="99">
        <f t="shared" si="91"/>
        <v>3574.22</v>
      </c>
      <c r="G163" s="3">
        <f>IF(N163=1,VLOOKUP(A162,[1]Plan1!$BG$69:$BI$188,3),G162)</f>
        <v>3602.46</v>
      </c>
      <c r="H163" s="200">
        <f t="shared" si="92"/>
        <v>41216</v>
      </c>
      <c r="I163" s="200">
        <f t="shared" si="93"/>
        <v>41246</v>
      </c>
      <c r="J163" s="27">
        <f t="shared" si="102"/>
        <v>7.9010245592046058E-3</v>
      </c>
      <c r="K163" s="12">
        <f t="shared" si="119"/>
        <v>41306</v>
      </c>
      <c r="L163" s="12">
        <f t="shared" si="103"/>
        <v>41306</v>
      </c>
      <c r="M163" s="1">
        <f t="shared" si="120"/>
        <v>22</v>
      </c>
      <c r="N163" s="1">
        <f t="shared" si="104"/>
        <v>4</v>
      </c>
      <c r="O163" s="2">
        <f t="shared" si="105"/>
        <v>1.0014319199999999</v>
      </c>
      <c r="P163" s="11">
        <f t="shared" si="90"/>
        <v>1.00600073</v>
      </c>
      <c r="Q163" s="11">
        <f t="shared" si="126"/>
        <v>1.0307890923672716</v>
      </c>
      <c r="R163" s="2">
        <f t="shared" si="89"/>
        <v>1.0322650900000001</v>
      </c>
      <c r="S163" s="2">
        <f t="shared" si="124"/>
        <v>1.0128566699999999</v>
      </c>
      <c r="T163" s="2">
        <f t="shared" si="106"/>
        <v>333949.28129498003</v>
      </c>
      <c r="U163" s="2">
        <f t="shared" si="107"/>
        <v>247.8439341856444</v>
      </c>
      <c r="V163" s="2">
        <f t="shared" si="108"/>
        <v>10016.143692332496</v>
      </c>
      <c r="W163" s="2">
        <f t="shared" si="109"/>
        <v>339974.29233822814</v>
      </c>
      <c r="X163" s="29">
        <f t="shared" si="110"/>
        <v>0</v>
      </c>
      <c r="Y163" s="2">
        <f t="shared" si="125"/>
        <v>0</v>
      </c>
      <c r="Z163" s="82">
        <f t="shared" si="111"/>
        <v>0</v>
      </c>
      <c r="AA163" s="2">
        <f t="shared" si="112"/>
        <v>0</v>
      </c>
      <c r="AB163" s="27">
        <f t="shared" si="121"/>
        <v>6.7299999999999999E-2</v>
      </c>
      <c r="AC163" s="29">
        <f t="shared" si="94"/>
        <v>4</v>
      </c>
      <c r="AD163" s="29">
        <v>252</v>
      </c>
      <c r="AE163" s="11">
        <f t="shared" si="127"/>
        <v>1.0010343770000001</v>
      </c>
      <c r="AF163" s="2">
        <f t="shared" si="113"/>
        <v>345.42945572999997</v>
      </c>
      <c r="AG163" s="2">
        <f t="shared" si="114"/>
        <v>351.66158858</v>
      </c>
      <c r="AH163" s="3">
        <f t="shared" si="115"/>
        <v>0</v>
      </c>
      <c r="AI163" s="4" t="str">
        <f t="shared" si="122"/>
        <v>A+J=</v>
      </c>
      <c r="AJ163" s="12">
        <f t="shared" si="123"/>
        <v>41306</v>
      </c>
      <c r="AK163" s="12"/>
      <c r="AL163" s="98"/>
      <c r="AM163" s="18"/>
      <c r="AN163" s="70">
        <v>39448</v>
      </c>
      <c r="AO163" s="67" t="s">
        <v>100</v>
      </c>
      <c r="AP163" s="22"/>
      <c r="AQ163" s="65"/>
      <c r="AR163" s="19">
        <f t="shared" si="116"/>
        <v>41944</v>
      </c>
      <c r="AS163" s="19">
        <f t="shared" si="95"/>
        <v>41943</v>
      </c>
      <c r="AT163" s="19">
        <f t="shared" si="96"/>
        <v>41946</v>
      </c>
      <c r="AU163" s="19">
        <f t="shared" si="97"/>
        <v>41974</v>
      </c>
      <c r="AV163" s="19">
        <f t="shared" si="98"/>
        <v>41948</v>
      </c>
      <c r="AW163" s="24">
        <f t="shared" si="99"/>
        <v>20</v>
      </c>
      <c r="AX163" s="38"/>
      <c r="AY163" s="38"/>
      <c r="AZ163" s="38"/>
      <c r="BA163" s="38"/>
      <c r="BB163" s="38"/>
    </row>
    <row r="164" spans="1:54" x14ac:dyDescent="0.2">
      <c r="A164" s="178">
        <f t="shared" si="117"/>
        <v>41283</v>
      </c>
      <c r="B164" s="2">
        <f t="shared" si="100"/>
        <v>340528.73299526708</v>
      </c>
      <c r="C164" s="2">
        <f t="shared" si="118"/>
        <v>329710.30471171002</v>
      </c>
      <c r="D164" s="2">
        <f>SUM(Y164:Y$400)</f>
        <v>19277.459418779999</v>
      </c>
      <c r="E164" s="11">
        <f t="shared" si="101"/>
        <v>310432.84529293003</v>
      </c>
      <c r="F164" s="99">
        <f t="shared" si="91"/>
        <v>3574.22</v>
      </c>
      <c r="G164" s="3">
        <f>IF(N164=1,VLOOKUP(A163,[1]Plan1!$BG$69:$BI$188,3),G163)</f>
        <v>3602.46</v>
      </c>
      <c r="H164" s="200">
        <f t="shared" si="92"/>
        <v>41216</v>
      </c>
      <c r="I164" s="200">
        <f t="shared" si="93"/>
        <v>41246</v>
      </c>
      <c r="J164" s="27">
        <f t="shared" si="102"/>
        <v>7.9010245592046058E-3</v>
      </c>
      <c r="K164" s="12">
        <f t="shared" si="119"/>
        <v>41306</v>
      </c>
      <c r="L164" s="12">
        <f t="shared" si="103"/>
        <v>41306</v>
      </c>
      <c r="M164" s="1">
        <f t="shared" si="120"/>
        <v>22</v>
      </c>
      <c r="N164" s="1">
        <f t="shared" si="104"/>
        <v>5</v>
      </c>
      <c r="O164" s="2">
        <f t="shared" si="105"/>
        <v>1.0017902299999999</v>
      </c>
      <c r="P164" s="11">
        <f t="shared" si="90"/>
        <v>1.00600073</v>
      </c>
      <c r="Q164" s="11">
        <f t="shared" si="126"/>
        <v>1.0307890923672716</v>
      </c>
      <c r="R164" s="2">
        <f t="shared" si="89"/>
        <v>1.03263444</v>
      </c>
      <c r="S164" s="2">
        <f t="shared" si="124"/>
        <v>1.0128566699999999</v>
      </c>
      <c r="T164" s="2">
        <f t="shared" si="106"/>
        <v>333949.28129498003</v>
      </c>
      <c r="U164" s="2">
        <f t="shared" si="107"/>
        <v>247.8439341856444</v>
      </c>
      <c r="V164" s="2">
        <f t="shared" si="108"/>
        <v>10130.802063741421</v>
      </c>
      <c r="W164" s="2">
        <f t="shared" si="109"/>
        <v>340088.95070963708</v>
      </c>
      <c r="X164" s="29">
        <f t="shared" si="110"/>
        <v>0</v>
      </c>
      <c r="Y164" s="2">
        <f t="shared" si="125"/>
        <v>0</v>
      </c>
      <c r="Z164" s="82">
        <f t="shared" si="111"/>
        <v>0</v>
      </c>
      <c r="AA164" s="2">
        <f t="shared" si="112"/>
        <v>0</v>
      </c>
      <c r="AB164" s="27">
        <f t="shared" si="121"/>
        <v>6.7299999999999999E-2</v>
      </c>
      <c r="AC164" s="29">
        <f t="shared" si="94"/>
        <v>5</v>
      </c>
      <c r="AD164" s="29">
        <v>252</v>
      </c>
      <c r="AE164" s="11">
        <f t="shared" si="127"/>
        <v>1.0012931389999999</v>
      </c>
      <c r="AF164" s="2">
        <f t="shared" si="113"/>
        <v>431.84283965999998</v>
      </c>
      <c r="AG164" s="2">
        <f t="shared" si="114"/>
        <v>439.78228562999999</v>
      </c>
      <c r="AH164" s="3">
        <f t="shared" si="115"/>
        <v>0</v>
      </c>
      <c r="AI164" s="4" t="str">
        <f t="shared" si="122"/>
        <v>A+J=</v>
      </c>
      <c r="AJ164" s="12">
        <f t="shared" si="123"/>
        <v>41306</v>
      </c>
      <c r="AK164" s="12"/>
      <c r="AL164" s="4"/>
      <c r="AM164" s="18"/>
      <c r="AN164" s="70">
        <v>39482</v>
      </c>
      <c r="AO164" s="67" t="s">
        <v>94</v>
      </c>
      <c r="AP164" s="22"/>
      <c r="AQ164" s="65"/>
      <c r="AR164" s="19">
        <f t="shared" si="116"/>
        <v>41974</v>
      </c>
      <c r="AS164" s="19">
        <f t="shared" si="95"/>
        <v>41971</v>
      </c>
      <c r="AT164" s="19">
        <f t="shared" si="96"/>
        <v>41974</v>
      </c>
      <c r="AU164" s="19">
        <f t="shared" si="97"/>
        <v>42006</v>
      </c>
      <c r="AV164" s="19">
        <f t="shared" si="98"/>
        <v>41976</v>
      </c>
      <c r="AW164" s="24">
        <f t="shared" si="99"/>
        <v>22</v>
      </c>
      <c r="AX164" s="1"/>
      <c r="AY164" s="1"/>
      <c r="AZ164" s="1"/>
      <c r="BA164" s="1"/>
      <c r="BB164" s="1"/>
    </row>
    <row r="165" spans="1:54" x14ac:dyDescent="0.2">
      <c r="A165" s="178">
        <f t="shared" si="117"/>
        <v>41284</v>
      </c>
      <c r="B165" s="2">
        <f t="shared" si="100"/>
        <v>340731.62805622898</v>
      </c>
      <c r="C165" s="2">
        <f t="shared" si="118"/>
        <v>329710.30471171002</v>
      </c>
      <c r="D165" s="2">
        <f>SUM(Y165:Y$400)</f>
        <v>19277.459418779999</v>
      </c>
      <c r="E165" s="11">
        <f t="shared" si="101"/>
        <v>310432.84529293003</v>
      </c>
      <c r="F165" s="99">
        <f t="shared" si="91"/>
        <v>3574.22</v>
      </c>
      <c r="G165" s="3">
        <f>IF(N165=1,VLOOKUP(A164,[1]Plan1!$BG$69:$BI$188,3),G164)</f>
        <v>3602.46</v>
      </c>
      <c r="H165" s="200">
        <f t="shared" si="92"/>
        <v>41216</v>
      </c>
      <c r="I165" s="200">
        <f t="shared" si="93"/>
        <v>41246</v>
      </c>
      <c r="J165" s="27">
        <f t="shared" si="102"/>
        <v>7.9010245592046058E-3</v>
      </c>
      <c r="K165" s="12">
        <f t="shared" si="119"/>
        <v>41306</v>
      </c>
      <c r="L165" s="12">
        <f t="shared" si="103"/>
        <v>41306</v>
      </c>
      <c r="M165" s="1">
        <f t="shared" si="120"/>
        <v>22</v>
      </c>
      <c r="N165" s="1">
        <f t="shared" si="104"/>
        <v>6</v>
      </c>
      <c r="O165" s="2">
        <f t="shared" si="105"/>
        <v>1.00214866</v>
      </c>
      <c r="P165" s="11">
        <f t="shared" si="90"/>
        <v>1.00600073</v>
      </c>
      <c r="Q165" s="11">
        <f t="shared" si="126"/>
        <v>1.0307890923672716</v>
      </c>
      <c r="R165" s="2">
        <f t="shared" si="89"/>
        <v>1.0330039</v>
      </c>
      <c r="S165" s="2">
        <f t="shared" si="124"/>
        <v>1.0128566699999999</v>
      </c>
      <c r="T165" s="2">
        <f t="shared" si="106"/>
        <v>333949.28129498003</v>
      </c>
      <c r="U165" s="2">
        <f t="shared" si="107"/>
        <v>247.8439341856444</v>
      </c>
      <c r="V165" s="2">
        <f t="shared" si="108"/>
        <v>10245.494582763326</v>
      </c>
      <c r="W165" s="2">
        <f t="shared" si="109"/>
        <v>340203.643228659</v>
      </c>
      <c r="X165" s="29">
        <f t="shared" si="110"/>
        <v>0</v>
      </c>
      <c r="Y165" s="2">
        <f t="shared" si="125"/>
        <v>0</v>
      </c>
      <c r="Z165" s="82">
        <f t="shared" si="111"/>
        <v>0</v>
      </c>
      <c r="AA165" s="2">
        <f t="shared" si="112"/>
        <v>0</v>
      </c>
      <c r="AB165" s="27">
        <f t="shared" si="121"/>
        <v>6.7299999999999999E-2</v>
      </c>
      <c r="AC165" s="29">
        <f t="shared" si="94"/>
        <v>6</v>
      </c>
      <c r="AD165" s="29">
        <v>252</v>
      </c>
      <c r="AE165" s="11">
        <f t="shared" si="127"/>
        <v>1.0015519669999999</v>
      </c>
      <c r="AF165" s="2">
        <f t="shared" si="113"/>
        <v>518.27826424</v>
      </c>
      <c r="AG165" s="2">
        <f t="shared" si="114"/>
        <v>527.98482756999999</v>
      </c>
      <c r="AH165" s="3">
        <f t="shared" si="115"/>
        <v>0</v>
      </c>
      <c r="AI165" s="4" t="str">
        <f t="shared" si="122"/>
        <v>A+J=</v>
      </c>
      <c r="AJ165" s="12">
        <f t="shared" si="123"/>
        <v>41306</v>
      </c>
      <c r="AK165" s="12"/>
      <c r="AL165" s="4"/>
      <c r="AM165" s="18"/>
      <c r="AN165" s="70">
        <v>39483</v>
      </c>
      <c r="AO165" s="67" t="s">
        <v>94</v>
      </c>
      <c r="AP165" s="22"/>
      <c r="AQ165" s="65"/>
      <c r="AR165" s="19">
        <f t="shared" si="116"/>
        <v>42005</v>
      </c>
      <c r="AS165" s="19">
        <f t="shared" si="95"/>
        <v>42004</v>
      </c>
      <c r="AT165" s="19">
        <f t="shared" si="96"/>
        <v>42006</v>
      </c>
      <c r="AU165" s="19">
        <f t="shared" si="97"/>
        <v>42037</v>
      </c>
      <c r="AV165" s="19">
        <f t="shared" si="98"/>
        <v>42010</v>
      </c>
      <c r="AW165" s="24">
        <f t="shared" si="99"/>
        <v>21</v>
      </c>
      <c r="AX165" s="1"/>
      <c r="AY165" s="1"/>
      <c r="AZ165" s="1"/>
      <c r="BA165" s="1"/>
      <c r="BB165" s="1"/>
    </row>
    <row r="166" spans="1:54" x14ac:dyDescent="0.2">
      <c r="A166" s="178">
        <f t="shared" si="117"/>
        <v>41285</v>
      </c>
      <c r="B166" s="2">
        <f t="shared" si="100"/>
        <v>340934.64882907923</v>
      </c>
      <c r="C166" s="2">
        <f t="shared" si="118"/>
        <v>329710.30471171002</v>
      </c>
      <c r="D166" s="2">
        <f>SUM(Y166:Y$400)</f>
        <v>19277.459418779999</v>
      </c>
      <c r="E166" s="11">
        <f t="shared" si="101"/>
        <v>310432.84529293003</v>
      </c>
      <c r="F166" s="99">
        <f t="shared" si="91"/>
        <v>3574.22</v>
      </c>
      <c r="G166" s="3">
        <f>IF(N166=1,VLOOKUP(A165,[1]Plan1!$BG$69:$BI$188,3),G165)</f>
        <v>3602.46</v>
      </c>
      <c r="H166" s="200">
        <f t="shared" si="92"/>
        <v>41216</v>
      </c>
      <c r="I166" s="200">
        <f t="shared" si="93"/>
        <v>41246</v>
      </c>
      <c r="J166" s="27">
        <f t="shared" si="102"/>
        <v>7.9010245592046058E-3</v>
      </c>
      <c r="K166" s="12">
        <f t="shared" si="119"/>
        <v>41306</v>
      </c>
      <c r="L166" s="12">
        <f t="shared" si="103"/>
        <v>41306</v>
      </c>
      <c r="M166" s="1">
        <f t="shared" si="120"/>
        <v>22</v>
      </c>
      <c r="N166" s="1">
        <f t="shared" si="104"/>
        <v>7</v>
      </c>
      <c r="O166" s="2">
        <f t="shared" si="105"/>
        <v>1.00250722</v>
      </c>
      <c r="P166" s="11">
        <f t="shared" si="90"/>
        <v>1.00600073</v>
      </c>
      <c r="Q166" s="11">
        <f t="shared" si="126"/>
        <v>1.0307890923672716</v>
      </c>
      <c r="R166" s="2">
        <f t="shared" si="89"/>
        <v>1.0333734999999999</v>
      </c>
      <c r="S166" s="2">
        <f t="shared" si="124"/>
        <v>1.0128566699999999</v>
      </c>
      <c r="T166" s="2">
        <f t="shared" si="106"/>
        <v>333949.28129498003</v>
      </c>
      <c r="U166" s="2">
        <f t="shared" si="107"/>
        <v>247.8439341856444</v>
      </c>
      <c r="V166" s="2">
        <f t="shared" si="108"/>
        <v>10360.230562383584</v>
      </c>
      <c r="W166" s="2">
        <f t="shared" si="109"/>
        <v>340318.37920827925</v>
      </c>
      <c r="X166" s="29">
        <f t="shared" si="110"/>
        <v>0</v>
      </c>
      <c r="Y166" s="2">
        <f t="shared" si="125"/>
        <v>0</v>
      </c>
      <c r="Z166" s="82">
        <f t="shared" si="111"/>
        <v>0</v>
      </c>
      <c r="AA166" s="2">
        <f t="shared" si="112"/>
        <v>0</v>
      </c>
      <c r="AB166" s="27">
        <f t="shared" si="121"/>
        <v>6.7299999999999999E-2</v>
      </c>
      <c r="AC166" s="29">
        <f t="shared" si="94"/>
        <v>7</v>
      </c>
      <c r="AD166" s="29">
        <v>252</v>
      </c>
      <c r="AE166" s="11">
        <f t="shared" si="127"/>
        <v>1.0018108619999999</v>
      </c>
      <c r="AF166" s="2">
        <f t="shared" si="113"/>
        <v>604.73606342000005</v>
      </c>
      <c r="AG166" s="2">
        <f t="shared" si="114"/>
        <v>616.26962079999998</v>
      </c>
      <c r="AH166" s="3">
        <f t="shared" si="115"/>
        <v>0</v>
      </c>
      <c r="AI166" s="4" t="str">
        <f t="shared" si="122"/>
        <v>A+J=</v>
      </c>
      <c r="AJ166" s="12">
        <f t="shared" si="123"/>
        <v>41306</v>
      </c>
      <c r="AK166" s="12"/>
      <c r="AL166" s="4"/>
      <c r="AM166" s="18"/>
      <c r="AN166" s="70">
        <v>39528</v>
      </c>
      <c r="AO166" s="67" t="s">
        <v>95</v>
      </c>
      <c r="AP166" s="22"/>
      <c r="AQ166" s="65"/>
      <c r="AR166" s="19">
        <f t="shared" si="116"/>
        <v>42036</v>
      </c>
      <c r="AS166" s="19">
        <f t="shared" si="95"/>
        <v>42034</v>
      </c>
      <c r="AT166" s="19">
        <f t="shared" si="96"/>
        <v>42037</v>
      </c>
      <c r="AU166" s="19">
        <f t="shared" si="97"/>
        <v>42065</v>
      </c>
      <c r="AV166" s="19">
        <f t="shared" si="98"/>
        <v>42039</v>
      </c>
      <c r="AW166" s="24">
        <f t="shared" si="99"/>
        <v>18</v>
      </c>
      <c r="AX166" s="1"/>
      <c r="AY166" s="1"/>
      <c r="AZ166" s="1"/>
      <c r="BA166" s="1"/>
      <c r="BB166" s="1"/>
    </row>
    <row r="167" spans="1:54" x14ac:dyDescent="0.2">
      <c r="A167" s="178">
        <f t="shared" si="117"/>
        <v>41286</v>
      </c>
      <c r="B167" s="2">
        <f t="shared" si="100"/>
        <v>341137.79260033939</v>
      </c>
      <c r="C167" s="2">
        <f t="shared" si="118"/>
        <v>329710.30471171002</v>
      </c>
      <c r="D167" s="2">
        <f>SUM(Y167:Y$400)</f>
        <v>19277.459418779999</v>
      </c>
      <c r="E167" s="11">
        <f t="shared" si="101"/>
        <v>310432.84529293003</v>
      </c>
      <c r="F167" s="99">
        <f t="shared" si="91"/>
        <v>3574.22</v>
      </c>
      <c r="G167" s="3">
        <f>IF(N167=1,VLOOKUP(A166,[1]Plan1!$BG$69:$BI$188,3),G166)</f>
        <v>3602.46</v>
      </c>
      <c r="H167" s="200">
        <f t="shared" si="92"/>
        <v>41216</v>
      </c>
      <c r="I167" s="200">
        <f t="shared" si="93"/>
        <v>41246</v>
      </c>
      <c r="J167" s="27">
        <f t="shared" si="102"/>
        <v>7.9010245592046058E-3</v>
      </c>
      <c r="K167" s="12">
        <f t="shared" si="119"/>
        <v>41306</v>
      </c>
      <c r="L167" s="12">
        <f t="shared" si="103"/>
        <v>41306</v>
      </c>
      <c r="M167" s="1">
        <f t="shared" si="120"/>
        <v>22</v>
      </c>
      <c r="N167" s="1">
        <f t="shared" si="104"/>
        <v>8</v>
      </c>
      <c r="O167" s="2">
        <f t="shared" si="105"/>
        <v>1.0028659</v>
      </c>
      <c r="P167" s="11">
        <f t="shared" si="90"/>
        <v>1.00600073</v>
      </c>
      <c r="Q167" s="11">
        <f t="shared" si="126"/>
        <v>1.0307890923672716</v>
      </c>
      <c r="R167" s="2">
        <f t="shared" si="89"/>
        <v>1.03374323</v>
      </c>
      <c r="S167" s="2">
        <f t="shared" si="124"/>
        <v>1.0128566699999999</v>
      </c>
      <c r="T167" s="2">
        <f t="shared" si="106"/>
        <v>333949.28129498003</v>
      </c>
      <c r="U167" s="2">
        <f t="shared" si="107"/>
        <v>247.8439341856444</v>
      </c>
      <c r="V167" s="2">
        <f t="shared" si="108"/>
        <v>10475.006898273759</v>
      </c>
      <c r="W167" s="2">
        <f t="shared" si="109"/>
        <v>340433.15554416942</v>
      </c>
      <c r="X167" s="29">
        <f t="shared" si="110"/>
        <v>0</v>
      </c>
      <c r="Y167" s="2">
        <f t="shared" si="125"/>
        <v>0</v>
      </c>
      <c r="Z167" s="82">
        <f t="shared" si="111"/>
        <v>0</v>
      </c>
      <c r="AA167" s="2">
        <f t="shared" si="112"/>
        <v>0</v>
      </c>
      <c r="AB167" s="27">
        <f t="shared" si="121"/>
        <v>6.7299999999999999E-2</v>
      </c>
      <c r="AC167" s="29">
        <f t="shared" si="94"/>
        <v>8</v>
      </c>
      <c r="AD167" s="29">
        <v>252</v>
      </c>
      <c r="AE167" s="11">
        <f t="shared" si="127"/>
        <v>1.002069825</v>
      </c>
      <c r="AF167" s="2">
        <f t="shared" si="113"/>
        <v>691.21657115000005</v>
      </c>
      <c r="AG167" s="2">
        <f t="shared" si="114"/>
        <v>704.63705617000005</v>
      </c>
      <c r="AH167" s="3">
        <f t="shared" si="115"/>
        <v>0</v>
      </c>
      <c r="AI167" s="4" t="str">
        <f t="shared" si="122"/>
        <v>A+J=</v>
      </c>
      <c r="AJ167" s="12">
        <f t="shared" si="123"/>
        <v>41306</v>
      </c>
      <c r="AK167" s="12"/>
      <c r="AL167" s="4"/>
      <c r="AM167" s="18"/>
      <c r="AN167" s="70">
        <v>39559</v>
      </c>
      <c r="AO167" s="67" t="s">
        <v>96</v>
      </c>
      <c r="AP167" s="22"/>
      <c r="AQ167" s="65"/>
      <c r="AR167" s="19">
        <f t="shared" si="116"/>
        <v>42064</v>
      </c>
      <c r="AS167" s="19">
        <f t="shared" si="95"/>
        <v>42062</v>
      </c>
      <c r="AT167" s="19">
        <f t="shared" si="96"/>
        <v>42065</v>
      </c>
      <c r="AU167" s="19">
        <f t="shared" si="97"/>
        <v>42095</v>
      </c>
      <c r="AV167" s="19">
        <f t="shared" si="98"/>
        <v>42067</v>
      </c>
      <c r="AW167" s="24">
        <f t="shared" si="99"/>
        <v>22</v>
      </c>
      <c r="AX167" s="1"/>
      <c r="AY167" s="1"/>
      <c r="AZ167" s="1"/>
      <c r="BA167" s="1"/>
      <c r="BB167" s="1"/>
    </row>
    <row r="168" spans="1:54" x14ac:dyDescent="0.2">
      <c r="A168" s="178">
        <f t="shared" si="117"/>
        <v>41287</v>
      </c>
      <c r="B168" s="2">
        <f t="shared" si="100"/>
        <v>341137.79260033939</v>
      </c>
      <c r="C168" s="2">
        <f t="shared" si="118"/>
        <v>329710.30471171002</v>
      </c>
      <c r="D168" s="2">
        <f>SUM(Y168:Y$400)</f>
        <v>19277.459418779999</v>
      </c>
      <c r="E168" s="11">
        <f t="shared" si="101"/>
        <v>310432.84529293003</v>
      </c>
      <c r="F168" s="99">
        <f t="shared" si="91"/>
        <v>3574.22</v>
      </c>
      <c r="G168" s="3">
        <f>IF(N168=1,VLOOKUP(A167,[1]Plan1!$BG$69:$BI$188,3),G167)</f>
        <v>3602.46</v>
      </c>
      <c r="H168" s="200">
        <f t="shared" si="92"/>
        <v>41216</v>
      </c>
      <c r="I168" s="200">
        <f t="shared" si="93"/>
        <v>41246</v>
      </c>
      <c r="J168" s="27">
        <f t="shared" si="102"/>
        <v>7.9010245592046058E-3</v>
      </c>
      <c r="K168" s="12">
        <f t="shared" si="119"/>
        <v>41306</v>
      </c>
      <c r="L168" s="12">
        <f t="shared" si="103"/>
        <v>41306</v>
      </c>
      <c r="M168" s="1">
        <f t="shared" si="120"/>
        <v>22</v>
      </c>
      <c r="N168" s="1">
        <f t="shared" si="104"/>
        <v>8</v>
      </c>
      <c r="O168" s="2">
        <f t="shared" si="105"/>
        <v>1.0028659</v>
      </c>
      <c r="P168" s="11">
        <f t="shared" si="90"/>
        <v>1.00600073</v>
      </c>
      <c r="Q168" s="11">
        <f t="shared" si="126"/>
        <v>1.0307890923672716</v>
      </c>
      <c r="R168" s="2">
        <f t="shared" si="89"/>
        <v>1.03374323</v>
      </c>
      <c r="S168" s="2">
        <f t="shared" si="124"/>
        <v>1.0128566699999999</v>
      </c>
      <c r="T168" s="2">
        <f t="shared" si="106"/>
        <v>333949.28129498003</v>
      </c>
      <c r="U168" s="2">
        <f t="shared" si="107"/>
        <v>247.8439341856444</v>
      </c>
      <c r="V168" s="2">
        <f t="shared" si="108"/>
        <v>10475.006898273759</v>
      </c>
      <c r="W168" s="2">
        <f t="shared" si="109"/>
        <v>340433.15554416942</v>
      </c>
      <c r="X168" s="29">
        <f t="shared" si="110"/>
        <v>0</v>
      </c>
      <c r="Y168" s="2">
        <f t="shared" si="125"/>
        <v>0</v>
      </c>
      <c r="Z168" s="82">
        <f t="shared" si="111"/>
        <v>0</v>
      </c>
      <c r="AA168" s="2">
        <f t="shared" si="112"/>
        <v>0</v>
      </c>
      <c r="AB168" s="27">
        <f t="shared" si="121"/>
        <v>6.7299999999999999E-2</v>
      </c>
      <c r="AC168" s="29">
        <f t="shared" si="94"/>
        <v>8</v>
      </c>
      <c r="AD168" s="29">
        <v>252</v>
      </c>
      <c r="AE168" s="11">
        <f t="shared" si="127"/>
        <v>1.002069825</v>
      </c>
      <c r="AF168" s="2">
        <f t="shared" si="113"/>
        <v>691.21657115000005</v>
      </c>
      <c r="AG168" s="2">
        <f t="shared" si="114"/>
        <v>704.63705617000005</v>
      </c>
      <c r="AH168" s="3">
        <f t="shared" si="115"/>
        <v>0</v>
      </c>
      <c r="AI168" s="4" t="str">
        <f t="shared" si="122"/>
        <v>A+J=</v>
      </c>
      <c r="AJ168" s="12">
        <f t="shared" si="123"/>
        <v>41306</v>
      </c>
      <c r="AK168" s="12"/>
      <c r="AL168" s="4"/>
      <c r="AM168" s="18"/>
      <c r="AN168" s="70">
        <v>39569</v>
      </c>
      <c r="AO168" s="67" t="s">
        <v>97</v>
      </c>
      <c r="AP168" s="22"/>
      <c r="AQ168" s="65"/>
      <c r="AR168" s="19">
        <f t="shared" si="116"/>
        <v>42095</v>
      </c>
      <c r="AS168" s="19">
        <f t="shared" si="95"/>
        <v>42094</v>
      </c>
      <c r="AT168" s="19">
        <f t="shared" si="96"/>
        <v>42095</v>
      </c>
      <c r="AU168" s="19">
        <f t="shared" si="97"/>
        <v>42128</v>
      </c>
      <c r="AV168" s="19">
        <f t="shared" si="98"/>
        <v>42100</v>
      </c>
      <c r="AW168" s="24">
        <f t="shared" si="99"/>
        <v>20</v>
      </c>
      <c r="AX168" s="1"/>
      <c r="AY168" s="1"/>
      <c r="AZ168" s="1"/>
      <c r="BA168" s="1"/>
      <c r="BB168" s="1"/>
    </row>
    <row r="169" spans="1:54" x14ac:dyDescent="0.2">
      <c r="A169" s="178">
        <f t="shared" si="117"/>
        <v>41288</v>
      </c>
      <c r="B169" s="2">
        <f t="shared" si="100"/>
        <v>341137.79260033939</v>
      </c>
      <c r="C169" s="2">
        <f t="shared" si="118"/>
        <v>329710.30471171002</v>
      </c>
      <c r="D169" s="2">
        <f>SUM(Y169:Y$400)</f>
        <v>19277.459418779999</v>
      </c>
      <c r="E169" s="11">
        <f t="shared" si="101"/>
        <v>310432.84529293003</v>
      </c>
      <c r="F169" s="99">
        <f t="shared" si="91"/>
        <v>3574.22</v>
      </c>
      <c r="G169" s="3">
        <f>IF(N169=1,VLOOKUP(A168,[1]Plan1!$BG$69:$BI$188,3),G168)</f>
        <v>3602.46</v>
      </c>
      <c r="H169" s="200">
        <f t="shared" si="92"/>
        <v>41216</v>
      </c>
      <c r="I169" s="200">
        <f t="shared" si="93"/>
        <v>41246</v>
      </c>
      <c r="J169" s="27">
        <f t="shared" si="102"/>
        <v>7.9010245592046058E-3</v>
      </c>
      <c r="K169" s="12">
        <f t="shared" si="119"/>
        <v>41306</v>
      </c>
      <c r="L169" s="12">
        <f t="shared" si="103"/>
        <v>41306</v>
      </c>
      <c r="M169" s="1">
        <f t="shared" si="120"/>
        <v>22</v>
      </c>
      <c r="N169" s="1">
        <f t="shared" si="104"/>
        <v>8</v>
      </c>
      <c r="O169" s="2">
        <f t="shared" si="105"/>
        <v>1.0028659</v>
      </c>
      <c r="P169" s="11">
        <f t="shared" si="90"/>
        <v>1.00600073</v>
      </c>
      <c r="Q169" s="11">
        <f t="shared" si="126"/>
        <v>1.0307890923672716</v>
      </c>
      <c r="R169" s="2">
        <f t="shared" ref="R169:R232" si="128">TRUNC(TRUNC((O169*Q169),15),8)</f>
        <v>1.03374323</v>
      </c>
      <c r="S169" s="2">
        <f t="shared" si="124"/>
        <v>1.0128566699999999</v>
      </c>
      <c r="T169" s="2">
        <f t="shared" si="106"/>
        <v>333949.28129498003</v>
      </c>
      <c r="U169" s="2">
        <f t="shared" si="107"/>
        <v>247.8439341856444</v>
      </c>
      <c r="V169" s="2">
        <f t="shared" si="108"/>
        <v>10475.006898273759</v>
      </c>
      <c r="W169" s="2">
        <f t="shared" si="109"/>
        <v>340433.15554416942</v>
      </c>
      <c r="X169" s="29">
        <f t="shared" si="110"/>
        <v>0</v>
      </c>
      <c r="Y169" s="2">
        <f t="shared" si="125"/>
        <v>0</v>
      </c>
      <c r="Z169" s="82">
        <f t="shared" si="111"/>
        <v>0</v>
      </c>
      <c r="AA169" s="2">
        <f t="shared" si="112"/>
        <v>0</v>
      </c>
      <c r="AB169" s="27">
        <f t="shared" si="121"/>
        <v>6.7299999999999999E-2</v>
      </c>
      <c r="AC169" s="29">
        <f t="shared" si="94"/>
        <v>8</v>
      </c>
      <c r="AD169" s="29">
        <v>252</v>
      </c>
      <c r="AE169" s="11">
        <f t="shared" si="127"/>
        <v>1.002069825</v>
      </c>
      <c r="AF169" s="2">
        <f t="shared" si="113"/>
        <v>691.21657115000005</v>
      </c>
      <c r="AG169" s="2">
        <f t="shared" si="114"/>
        <v>704.63705617000005</v>
      </c>
      <c r="AH169" s="3">
        <f t="shared" si="115"/>
        <v>0</v>
      </c>
      <c r="AI169" s="4" t="str">
        <f t="shared" si="122"/>
        <v>A+J=</v>
      </c>
      <c r="AJ169" s="12">
        <f t="shared" si="123"/>
        <v>41306</v>
      </c>
      <c r="AK169" s="12"/>
      <c r="AL169" s="4"/>
      <c r="AM169" s="18"/>
      <c r="AN169" s="70">
        <v>39590</v>
      </c>
      <c r="AO169" s="67" t="s">
        <v>98</v>
      </c>
      <c r="AP169" s="22"/>
      <c r="AQ169" s="65"/>
      <c r="AR169" s="19">
        <f t="shared" si="116"/>
        <v>42125</v>
      </c>
      <c r="AS169" s="19">
        <f t="shared" si="95"/>
        <v>42124</v>
      </c>
      <c r="AT169" s="19">
        <f t="shared" si="96"/>
        <v>42128</v>
      </c>
      <c r="AU169" s="19">
        <f t="shared" si="97"/>
        <v>42156</v>
      </c>
      <c r="AV169" s="19">
        <f t="shared" si="98"/>
        <v>42130</v>
      </c>
      <c r="AW169" s="24">
        <f t="shared" si="99"/>
        <v>20</v>
      </c>
      <c r="AX169" s="1"/>
      <c r="AY169" s="1"/>
      <c r="AZ169" s="1"/>
      <c r="BA169" s="1"/>
      <c r="BB169" s="1"/>
    </row>
    <row r="170" spans="1:54" x14ac:dyDescent="0.2">
      <c r="A170" s="178">
        <f t="shared" si="117"/>
        <v>41289</v>
      </c>
      <c r="B170" s="2">
        <f t="shared" si="100"/>
        <v>341341.05874365947</v>
      </c>
      <c r="C170" s="2">
        <f t="shared" si="118"/>
        <v>329710.30471171002</v>
      </c>
      <c r="D170" s="2">
        <f>SUM(Y170:Y$400)</f>
        <v>19277.459418779999</v>
      </c>
      <c r="E170" s="11">
        <f t="shared" si="101"/>
        <v>310432.84529293003</v>
      </c>
      <c r="F170" s="99">
        <f t="shared" si="91"/>
        <v>3574.22</v>
      </c>
      <c r="G170" s="3">
        <f>IF(N170=1,VLOOKUP(A169,[1]Plan1!$BG$69:$BI$188,3),G169)</f>
        <v>3602.46</v>
      </c>
      <c r="H170" s="200">
        <f t="shared" si="92"/>
        <v>41216</v>
      </c>
      <c r="I170" s="200">
        <f t="shared" si="93"/>
        <v>41246</v>
      </c>
      <c r="J170" s="27">
        <f t="shared" si="102"/>
        <v>7.9010245592046058E-3</v>
      </c>
      <c r="K170" s="12">
        <f t="shared" si="119"/>
        <v>41306</v>
      </c>
      <c r="L170" s="12">
        <f t="shared" si="103"/>
        <v>41306</v>
      </c>
      <c r="M170" s="1">
        <f t="shared" si="120"/>
        <v>22</v>
      </c>
      <c r="N170" s="1">
        <f t="shared" si="104"/>
        <v>9</v>
      </c>
      <c r="O170" s="2">
        <f t="shared" si="105"/>
        <v>1.00322472</v>
      </c>
      <c r="P170" s="11">
        <f t="shared" ref="P170:P233" si="129">IF(L170&gt;L169,O169,P169)</f>
        <v>1.00600073</v>
      </c>
      <c r="Q170" s="11">
        <f t="shared" si="126"/>
        <v>1.0307890923672716</v>
      </c>
      <c r="R170" s="2">
        <f t="shared" si="128"/>
        <v>1.03411309</v>
      </c>
      <c r="S170" s="2">
        <f t="shared" si="124"/>
        <v>1.0128566699999999</v>
      </c>
      <c r="T170" s="2">
        <f t="shared" si="106"/>
        <v>333949.28129498003</v>
      </c>
      <c r="U170" s="2">
        <f t="shared" si="107"/>
        <v>247.8439341856444</v>
      </c>
      <c r="V170" s="2">
        <f t="shared" si="108"/>
        <v>10589.823590433785</v>
      </c>
      <c r="W170" s="2">
        <f t="shared" si="109"/>
        <v>340547.97223632946</v>
      </c>
      <c r="X170" s="29">
        <f t="shared" si="110"/>
        <v>0</v>
      </c>
      <c r="Y170" s="2">
        <f t="shared" si="125"/>
        <v>0</v>
      </c>
      <c r="Z170" s="82">
        <f t="shared" si="111"/>
        <v>0</v>
      </c>
      <c r="AA170" s="2">
        <f t="shared" si="112"/>
        <v>0</v>
      </c>
      <c r="AB170" s="27">
        <f t="shared" si="121"/>
        <v>6.7299999999999999E-2</v>
      </c>
      <c r="AC170" s="29">
        <f t="shared" si="94"/>
        <v>9</v>
      </c>
      <c r="AD170" s="29">
        <v>252</v>
      </c>
      <c r="AE170" s="11">
        <f t="shared" si="127"/>
        <v>1.0023288539999999</v>
      </c>
      <c r="AF170" s="2">
        <f t="shared" si="113"/>
        <v>777.71911953999995</v>
      </c>
      <c r="AG170" s="2">
        <f t="shared" si="114"/>
        <v>793.08650733000002</v>
      </c>
      <c r="AH170" s="3">
        <f t="shared" si="115"/>
        <v>0</v>
      </c>
      <c r="AI170" s="4" t="str">
        <f t="shared" si="122"/>
        <v>A+J=</v>
      </c>
      <c r="AJ170" s="12">
        <f t="shared" si="123"/>
        <v>41306</v>
      </c>
      <c r="AK170" s="12"/>
      <c r="AL170" s="4"/>
      <c r="AM170" s="18"/>
      <c r="AN170" s="70">
        <v>39807</v>
      </c>
      <c r="AO170" s="67" t="s">
        <v>99</v>
      </c>
      <c r="AP170" s="22"/>
      <c r="AQ170" s="65"/>
      <c r="AR170" s="19">
        <f t="shared" si="116"/>
        <v>42156</v>
      </c>
      <c r="AS170" s="19">
        <f t="shared" si="95"/>
        <v>42153</v>
      </c>
      <c r="AT170" s="19">
        <f t="shared" si="96"/>
        <v>42156</v>
      </c>
      <c r="AU170" s="19">
        <f t="shared" si="97"/>
        <v>42186</v>
      </c>
      <c r="AV170" s="19">
        <f t="shared" si="98"/>
        <v>42158</v>
      </c>
      <c r="AW170" s="24">
        <f t="shared" si="99"/>
        <v>21</v>
      </c>
      <c r="AX170" s="1"/>
      <c r="AY170" s="1"/>
      <c r="AZ170" s="1"/>
      <c r="BA170" s="1"/>
      <c r="BB170" s="1"/>
    </row>
    <row r="171" spans="1:54" x14ac:dyDescent="0.2">
      <c r="A171" s="178">
        <f t="shared" si="117"/>
        <v>41290</v>
      </c>
      <c r="B171" s="2">
        <f t="shared" si="100"/>
        <v>341544.45076616784</v>
      </c>
      <c r="C171" s="2">
        <f t="shared" si="118"/>
        <v>329710.30471171002</v>
      </c>
      <c r="D171" s="2">
        <f>SUM(Y171:Y$400)</f>
        <v>19277.459418779999</v>
      </c>
      <c r="E171" s="11">
        <f t="shared" si="101"/>
        <v>310432.84529293003</v>
      </c>
      <c r="F171" s="99">
        <f t="shared" si="91"/>
        <v>3574.22</v>
      </c>
      <c r="G171" s="3">
        <f>IF(N171=1,VLOOKUP(A170,[1]Plan1!$BG$69:$BI$188,3),G170)</f>
        <v>3602.46</v>
      </c>
      <c r="H171" s="200">
        <f t="shared" si="92"/>
        <v>41216</v>
      </c>
      <c r="I171" s="200">
        <f t="shared" si="93"/>
        <v>41246</v>
      </c>
      <c r="J171" s="27">
        <f t="shared" si="102"/>
        <v>7.9010245592046058E-3</v>
      </c>
      <c r="K171" s="12">
        <f t="shared" si="119"/>
        <v>41306</v>
      </c>
      <c r="L171" s="12">
        <f t="shared" si="103"/>
        <v>41306</v>
      </c>
      <c r="M171" s="1">
        <f t="shared" si="120"/>
        <v>22</v>
      </c>
      <c r="N171" s="1">
        <f t="shared" si="104"/>
        <v>10</v>
      </c>
      <c r="O171" s="2">
        <f t="shared" si="105"/>
        <v>1.0035836600000001</v>
      </c>
      <c r="P171" s="11">
        <f t="shared" si="129"/>
        <v>1.00600073</v>
      </c>
      <c r="Q171" s="11">
        <f t="shared" si="126"/>
        <v>1.0307890923672716</v>
      </c>
      <c r="R171" s="2">
        <f t="shared" si="128"/>
        <v>1.0344830899999999</v>
      </c>
      <c r="S171" s="2">
        <f t="shared" si="124"/>
        <v>1.0128566699999999</v>
      </c>
      <c r="T171" s="2">
        <f t="shared" si="106"/>
        <v>333949.28129498003</v>
      </c>
      <c r="U171" s="2">
        <f t="shared" si="107"/>
        <v>247.8439341856444</v>
      </c>
      <c r="V171" s="2">
        <f t="shared" si="108"/>
        <v>10704.683743192163</v>
      </c>
      <c r="W171" s="2">
        <f t="shared" si="109"/>
        <v>340662.83238908782</v>
      </c>
      <c r="X171" s="29">
        <f t="shared" si="110"/>
        <v>0</v>
      </c>
      <c r="Y171" s="2">
        <f t="shared" si="125"/>
        <v>0</v>
      </c>
      <c r="Z171" s="82">
        <f t="shared" si="111"/>
        <v>0</v>
      </c>
      <c r="AA171" s="2">
        <f t="shared" si="112"/>
        <v>0</v>
      </c>
      <c r="AB171" s="27">
        <f t="shared" si="121"/>
        <v>6.7299999999999999E-2</v>
      </c>
      <c r="AC171" s="29">
        <f t="shared" si="94"/>
        <v>10</v>
      </c>
      <c r="AD171" s="29">
        <v>252</v>
      </c>
      <c r="AE171" s="11">
        <f t="shared" si="127"/>
        <v>1.0025879499999999</v>
      </c>
      <c r="AF171" s="2">
        <f t="shared" si="113"/>
        <v>864.24404251999999</v>
      </c>
      <c r="AG171" s="2">
        <f t="shared" si="114"/>
        <v>881.61837707999996</v>
      </c>
      <c r="AH171" s="3">
        <f t="shared" si="115"/>
        <v>0</v>
      </c>
      <c r="AI171" s="4" t="str">
        <f t="shared" si="122"/>
        <v>A+J=</v>
      </c>
      <c r="AJ171" s="12">
        <f t="shared" si="123"/>
        <v>41306</v>
      </c>
      <c r="AK171" s="12"/>
      <c r="AL171" s="4"/>
      <c r="AM171" s="18"/>
      <c r="AN171" s="70">
        <v>39814</v>
      </c>
      <c r="AO171" s="67" t="s">
        <v>100</v>
      </c>
      <c r="AP171" s="22"/>
      <c r="AQ171" s="65"/>
      <c r="AR171" s="19">
        <f t="shared" si="116"/>
        <v>42186</v>
      </c>
      <c r="AS171" s="19">
        <f t="shared" si="95"/>
        <v>42185</v>
      </c>
      <c r="AT171" s="19">
        <f t="shared" si="96"/>
        <v>42186</v>
      </c>
      <c r="AU171" s="19">
        <f t="shared" si="97"/>
        <v>42219</v>
      </c>
      <c r="AV171" s="19">
        <f t="shared" si="98"/>
        <v>42188</v>
      </c>
      <c r="AW171" s="24">
        <f t="shared" si="99"/>
        <v>23</v>
      </c>
      <c r="AX171" s="1"/>
      <c r="AY171" s="1"/>
      <c r="AZ171" s="1"/>
      <c r="BA171" s="1"/>
      <c r="BB171" s="1"/>
    </row>
    <row r="172" spans="1:54" x14ac:dyDescent="0.2">
      <c r="A172" s="178">
        <f t="shared" si="117"/>
        <v>41291</v>
      </c>
      <c r="B172" s="2">
        <f t="shared" si="100"/>
        <v>341747.96249838773</v>
      </c>
      <c r="C172" s="2">
        <f t="shared" si="118"/>
        <v>329710.30471171002</v>
      </c>
      <c r="D172" s="2">
        <f>SUM(Y172:Y$400)</f>
        <v>19277.459418779999</v>
      </c>
      <c r="E172" s="11">
        <f t="shared" si="101"/>
        <v>310432.84529293003</v>
      </c>
      <c r="F172" s="99">
        <f t="shared" si="91"/>
        <v>3574.22</v>
      </c>
      <c r="G172" s="3">
        <f>IF(N172=1,VLOOKUP(A171,[1]Plan1!$BG$69:$BI$188,3),G171)</f>
        <v>3602.46</v>
      </c>
      <c r="H172" s="200">
        <f t="shared" si="92"/>
        <v>41216</v>
      </c>
      <c r="I172" s="200">
        <f t="shared" si="93"/>
        <v>41246</v>
      </c>
      <c r="J172" s="27">
        <f t="shared" si="102"/>
        <v>7.9010245592046058E-3</v>
      </c>
      <c r="K172" s="12">
        <f t="shared" si="119"/>
        <v>41306</v>
      </c>
      <c r="L172" s="12">
        <f t="shared" si="103"/>
        <v>41306</v>
      </c>
      <c r="M172" s="1">
        <f t="shared" si="120"/>
        <v>22</v>
      </c>
      <c r="N172" s="1">
        <f t="shared" si="104"/>
        <v>11</v>
      </c>
      <c r="O172" s="2">
        <f t="shared" si="105"/>
        <v>1.0039427299999999</v>
      </c>
      <c r="P172" s="11">
        <f t="shared" si="129"/>
        <v>1.00600073</v>
      </c>
      <c r="Q172" s="11">
        <f t="shared" si="126"/>
        <v>1.0307890923672716</v>
      </c>
      <c r="R172" s="2">
        <f t="shared" si="128"/>
        <v>1.0348532100000001</v>
      </c>
      <c r="S172" s="2">
        <f t="shared" si="124"/>
        <v>1.0128566699999999</v>
      </c>
      <c r="T172" s="2">
        <f t="shared" si="106"/>
        <v>333949.28129498003</v>
      </c>
      <c r="U172" s="2">
        <f t="shared" si="107"/>
        <v>247.8439341856444</v>
      </c>
      <c r="V172" s="2">
        <f t="shared" si="108"/>
        <v>10819.581147892026</v>
      </c>
      <c r="W172" s="2">
        <f t="shared" si="109"/>
        <v>340777.7297937877</v>
      </c>
      <c r="X172" s="29">
        <f t="shared" si="110"/>
        <v>0</v>
      </c>
      <c r="Y172" s="2">
        <f t="shared" si="125"/>
        <v>0</v>
      </c>
      <c r="Z172" s="82">
        <f t="shared" si="111"/>
        <v>0</v>
      </c>
      <c r="AA172" s="2">
        <f t="shared" si="112"/>
        <v>0</v>
      </c>
      <c r="AB172" s="27">
        <f t="shared" si="121"/>
        <v>6.7299999999999999E-2</v>
      </c>
      <c r="AC172" s="29">
        <f t="shared" si="94"/>
        <v>11</v>
      </c>
      <c r="AD172" s="29">
        <v>252</v>
      </c>
      <c r="AE172" s="11">
        <f t="shared" si="127"/>
        <v>1.0028471130000001</v>
      </c>
      <c r="AF172" s="2">
        <f t="shared" si="113"/>
        <v>950.79134010999996</v>
      </c>
      <c r="AG172" s="2">
        <f t="shared" si="114"/>
        <v>970.23270460000003</v>
      </c>
      <c r="AH172" s="3">
        <f t="shared" si="115"/>
        <v>0</v>
      </c>
      <c r="AI172" s="4" t="str">
        <f t="shared" si="122"/>
        <v>A+J=</v>
      </c>
      <c r="AJ172" s="12">
        <f t="shared" si="123"/>
        <v>41306</v>
      </c>
      <c r="AK172" s="12"/>
      <c r="AL172" s="4"/>
      <c r="AM172" s="18"/>
      <c r="AN172" s="70">
        <v>39867</v>
      </c>
      <c r="AO172" s="67" t="s">
        <v>94</v>
      </c>
      <c r="AP172" s="22"/>
      <c r="AQ172" s="65"/>
      <c r="AR172" s="19">
        <f t="shared" si="116"/>
        <v>42217</v>
      </c>
      <c r="AS172" s="19">
        <f t="shared" si="95"/>
        <v>42216</v>
      </c>
      <c r="AT172" s="19">
        <f t="shared" si="96"/>
        <v>42219</v>
      </c>
      <c r="AU172" s="19">
        <f t="shared" si="97"/>
        <v>42248</v>
      </c>
      <c r="AV172" s="19">
        <f t="shared" si="98"/>
        <v>42221</v>
      </c>
      <c r="AW172" s="24">
        <f t="shared" si="99"/>
        <v>21</v>
      </c>
      <c r="AX172" s="1"/>
      <c r="AY172" s="1"/>
      <c r="AZ172" s="1"/>
      <c r="BA172" s="1"/>
      <c r="BB172" s="1"/>
    </row>
    <row r="173" spans="1:54" x14ac:dyDescent="0.2">
      <c r="A173" s="178">
        <f t="shared" si="117"/>
        <v>41292</v>
      </c>
      <c r="B173" s="2">
        <f t="shared" si="100"/>
        <v>341951.60333430424</v>
      </c>
      <c r="C173" s="2">
        <f t="shared" si="118"/>
        <v>329710.30471171002</v>
      </c>
      <c r="D173" s="2">
        <f>SUM(Y173:Y$400)</f>
        <v>19277.459418779999</v>
      </c>
      <c r="E173" s="11">
        <f t="shared" si="101"/>
        <v>310432.84529293003</v>
      </c>
      <c r="F173" s="99">
        <f t="shared" si="91"/>
        <v>3574.22</v>
      </c>
      <c r="G173" s="3">
        <f>IF(N173=1,VLOOKUP(A172,[1]Plan1!$BG$69:$BI$188,3),G172)</f>
        <v>3602.46</v>
      </c>
      <c r="H173" s="200">
        <f t="shared" si="92"/>
        <v>41216</v>
      </c>
      <c r="I173" s="200">
        <f t="shared" si="93"/>
        <v>41246</v>
      </c>
      <c r="J173" s="27">
        <f t="shared" si="102"/>
        <v>7.9010245592046058E-3</v>
      </c>
      <c r="K173" s="12">
        <f t="shared" si="119"/>
        <v>41306</v>
      </c>
      <c r="L173" s="12">
        <f t="shared" si="103"/>
        <v>41306</v>
      </c>
      <c r="M173" s="1">
        <f t="shared" si="120"/>
        <v>22</v>
      </c>
      <c r="N173" s="1">
        <f t="shared" si="104"/>
        <v>12</v>
      </c>
      <c r="O173" s="2">
        <f t="shared" si="105"/>
        <v>1.0043019399999999</v>
      </c>
      <c r="P173" s="11">
        <f t="shared" si="129"/>
        <v>1.00600073</v>
      </c>
      <c r="Q173" s="11">
        <f t="shared" si="126"/>
        <v>1.0307890923672716</v>
      </c>
      <c r="R173" s="2">
        <f t="shared" si="128"/>
        <v>1.03522348</v>
      </c>
      <c r="S173" s="2">
        <f t="shared" si="124"/>
        <v>1.0128566699999999</v>
      </c>
      <c r="T173" s="2">
        <f t="shared" si="106"/>
        <v>333949.28129498003</v>
      </c>
      <c r="U173" s="2">
        <f t="shared" si="107"/>
        <v>247.8439341856444</v>
      </c>
      <c r="V173" s="2">
        <f t="shared" si="108"/>
        <v>10934.525117518606</v>
      </c>
      <c r="W173" s="2">
        <f t="shared" si="109"/>
        <v>340892.67376341426</v>
      </c>
      <c r="X173" s="29">
        <f t="shared" si="110"/>
        <v>0</v>
      </c>
      <c r="Y173" s="2">
        <f t="shared" si="125"/>
        <v>0</v>
      </c>
      <c r="Z173" s="82">
        <f t="shared" si="111"/>
        <v>0</v>
      </c>
      <c r="AA173" s="2">
        <f t="shared" si="112"/>
        <v>0</v>
      </c>
      <c r="AB173" s="27">
        <f t="shared" si="121"/>
        <v>6.7299999999999999E-2</v>
      </c>
      <c r="AC173" s="29">
        <f t="shared" si="94"/>
        <v>12</v>
      </c>
      <c r="AD173" s="29">
        <v>252</v>
      </c>
      <c r="AE173" s="11">
        <f t="shared" si="127"/>
        <v>1.003106343</v>
      </c>
      <c r="AF173" s="2">
        <f t="shared" si="113"/>
        <v>1037.3610123000001</v>
      </c>
      <c r="AG173" s="2">
        <f t="shared" si="114"/>
        <v>1058.9295708899999</v>
      </c>
      <c r="AH173" s="3">
        <f t="shared" si="115"/>
        <v>0</v>
      </c>
      <c r="AI173" s="4" t="str">
        <f t="shared" si="122"/>
        <v>A+J=</v>
      </c>
      <c r="AJ173" s="12">
        <f t="shared" si="123"/>
        <v>41306</v>
      </c>
      <c r="AK173" s="12"/>
      <c r="AL173" s="4"/>
      <c r="AM173" s="18"/>
      <c r="AN173" s="70">
        <v>39868</v>
      </c>
      <c r="AO173" s="67" t="s">
        <v>94</v>
      </c>
      <c r="AP173" s="22"/>
      <c r="AQ173" s="65"/>
      <c r="AR173" s="19">
        <f t="shared" si="116"/>
        <v>42248</v>
      </c>
      <c r="AS173" s="19">
        <f t="shared" si="95"/>
        <v>42247</v>
      </c>
      <c r="AT173" s="19">
        <f t="shared" si="96"/>
        <v>42248</v>
      </c>
      <c r="AU173" s="19">
        <f t="shared" si="97"/>
        <v>42278</v>
      </c>
      <c r="AV173" s="19">
        <f t="shared" si="98"/>
        <v>42250</v>
      </c>
      <c r="AW173" s="24">
        <f t="shared" si="99"/>
        <v>21</v>
      </c>
      <c r="AX173" s="1"/>
      <c r="AY173" s="1"/>
      <c r="AZ173" s="1"/>
      <c r="BA173" s="1"/>
      <c r="BB173" s="1"/>
    </row>
    <row r="174" spans="1:54" x14ac:dyDescent="0.2">
      <c r="A174" s="178">
        <f t="shared" si="117"/>
        <v>41293</v>
      </c>
      <c r="B174" s="2">
        <f t="shared" si="100"/>
        <v>342155.36087412387</v>
      </c>
      <c r="C174" s="2">
        <f t="shared" si="118"/>
        <v>329710.30471171002</v>
      </c>
      <c r="D174" s="2">
        <f>SUM(Y174:Y$400)</f>
        <v>19277.459418779999</v>
      </c>
      <c r="E174" s="11">
        <f t="shared" si="101"/>
        <v>310432.84529293003</v>
      </c>
      <c r="F174" s="99">
        <f t="shared" si="91"/>
        <v>3574.22</v>
      </c>
      <c r="G174" s="3">
        <f>IF(N174=1,VLOOKUP(A173,[1]Plan1!$BG$69:$BI$188,3),G173)</f>
        <v>3602.46</v>
      </c>
      <c r="H174" s="200">
        <f t="shared" si="92"/>
        <v>41216</v>
      </c>
      <c r="I174" s="200">
        <f t="shared" si="93"/>
        <v>41246</v>
      </c>
      <c r="J174" s="27">
        <f t="shared" si="102"/>
        <v>7.9010245592046058E-3</v>
      </c>
      <c r="K174" s="12">
        <f t="shared" si="119"/>
        <v>41306</v>
      </c>
      <c r="L174" s="12">
        <f t="shared" si="103"/>
        <v>41306</v>
      </c>
      <c r="M174" s="1">
        <f t="shared" si="120"/>
        <v>22</v>
      </c>
      <c r="N174" s="1">
        <f t="shared" si="104"/>
        <v>13</v>
      </c>
      <c r="O174" s="2">
        <f t="shared" si="105"/>
        <v>1.00466126</v>
      </c>
      <c r="P174" s="11">
        <f t="shared" si="129"/>
        <v>1.00600073</v>
      </c>
      <c r="Q174" s="11">
        <f t="shared" si="126"/>
        <v>1.0307890923672716</v>
      </c>
      <c r="R174" s="2">
        <f t="shared" si="128"/>
        <v>1.0355938600000001</v>
      </c>
      <c r="S174" s="2">
        <f t="shared" si="124"/>
        <v>1.0128566699999999</v>
      </c>
      <c r="T174" s="2">
        <f t="shared" si="106"/>
        <v>333949.28129498003</v>
      </c>
      <c r="U174" s="2">
        <f t="shared" si="107"/>
        <v>247.8439341856444</v>
      </c>
      <c r="V174" s="2">
        <f t="shared" si="108"/>
        <v>11049.503234758238</v>
      </c>
      <c r="W174" s="2">
        <f t="shared" si="109"/>
        <v>341007.65188065387</v>
      </c>
      <c r="X174" s="29">
        <f t="shared" si="110"/>
        <v>0</v>
      </c>
      <c r="Y174" s="2">
        <f t="shared" si="125"/>
        <v>0</v>
      </c>
      <c r="Z174" s="82">
        <f t="shared" si="111"/>
        <v>0</v>
      </c>
      <c r="AA174" s="2">
        <f t="shared" si="112"/>
        <v>0</v>
      </c>
      <c r="AB174" s="27">
        <f t="shared" si="121"/>
        <v>6.7299999999999999E-2</v>
      </c>
      <c r="AC174" s="29">
        <f t="shared" si="94"/>
        <v>13</v>
      </c>
      <c r="AD174" s="29">
        <v>252</v>
      </c>
      <c r="AE174" s="11">
        <f t="shared" si="127"/>
        <v>1.0033656399999999</v>
      </c>
      <c r="AF174" s="2">
        <f t="shared" si="113"/>
        <v>1123.9530590899999</v>
      </c>
      <c r="AG174" s="2">
        <f t="shared" si="114"/>
        <v>1147.70899347</v>
      </c>
      <c r="AH174" s="3">
        <f t="shared" si="115"/>
        <v>0</v>
      </c>
      <c r="AI174" s="4" t="str">
        <f t="shared" si="122"/>
        <v>A+J=</v>
      </c>
      <c r="AJ174" s="12">
        <f t="shared" si="123"/>
        <v>41306</v>
      </c>
      <c r="AK174" s="12"/>
      <c r="AL174" s="4"/>
      <c r="AM174" s="18"/>
      <c r="AN174" s="70">
        <v>39913</v>
      </c>
      <c r="AO174" s="67" t="s">
        <v>95</v>
      </c>
      <c r="AP174" s="22"/>
      <c r="AQ174" s="65"/>
      <c r="AR174" s="19">
        <f t="shared" si="116"/>
        <v>42278</v>
      </c>
      <c r="AS174" s="19">
        <f t="shared" si="95"/>
        <v>42277</v>
      </c>
      <c r="AT174" s="19">
        <f t="shared" si="96"/>
        <v>42278</v>
      </c>
      <c r="AU174" s="19">
        <f t="shared" si="97"/>
        <v>42311</v>
      </c>
      <c r="AV174" s="19">
        <f t="shared" si="98"/>
        <v>42282</v>
      </c>
      <c r="AW174" s="24">
        <f t="shared" si="99"/>
        <v>21</v>
      </c>
      <c r="AX174" s="1"/>
      <c r="AY174" s="1"/>
      <c r="AZ174" s="1"/>
      <c r="BA174" s="1"/>
      <c r="BB174" s="1"/>
    </row>
    <row r="175" spans="1:54" x14ac:dyDescent="0.2">
      <c r="A175" s="178">
        <f t="shared" si="117"/>
        <v>41294</v>
      </c>
      <c r="B175" s="2">
        <f t="shared" si="100"/>
        <v>342155.36087412387</v>
      </c>
      <c r="C175" s="2">
        <f t="shared" si="118"/>
        <v>329710.30471171002</v>
      </c>
      <c r="D175" s="2">
        <f>SUM(Y175:Y$400)</f>
        <v>19277.459418779999</v>
      </c>
      <c r="E175" s="11">
        <f t="shared" si="101"/>
        <v>310432.84529293003</v>
      </c>
      <c r="F175" s="99">
        <f t="shared" si="91"/>
        <v>3574.22</v>
      </c>
      <c r="G175" s="3">
        <f>IF(N175=1,VLOOKUP(A174,[1]Plan1!$BG$69:$BI$188,3),G174)</f>
        <v>3602.46</v>
      </c>
      <c r="H175" s="200">
        <f t="shared" si="92"/>
        <v>41216</v>
      </c>
      <c r="I175" s="200">
        <f t="shared" si="93"/>
        <v>41246</v>
      </c>
      <c r="J175" s="27">
        <f t="shared" si="102"/>
        <v>7.9010245592046058E-3</v>
      </c>
      <c r="K175" s="12">
        <f t="shared" si="119"/>
        <v>41306</v>
      </c>
      <c r="L175" s="12">
        <f t="shared" si="103"/>
        <v>41306</v>
      </c>
      <c r="M175" s="1">
        <f t="shared" si="120"/>
        <v>22</v>
      </c>
      <c r="N175" s="1">
        <f t="shared" si="104"/>
        <v>13</v>
      </c>
      <c r="O175" s="2">
        <f t="shared" si="105"/>
        <v>1.00466126</v>
      </c>
      <c r="P175" s="11">
        <f t="shared" si="129"/>
        <v>1.00600073</v>
      </c>
      <c r="Q175" s="11">
        <f t="shared" si="126"/>
        <v>1.0307890923672716</v>
      </c>
      <c r="R175" s="2">
        <f t="shared" si="128"/>
        <v>1.0355938600000001</v>
      </c>
      <c r="S175" s="2">
        <f t="shared" si="124"/>
        <v>1.0128566699999999</v>
      </c>
      <c r="T175" s="2">
        <f t="shared" si="106"/>
        <v>333949.28129498003</v>
      </c>
      <c r="U175" s="2">
        <f t="shared" si="107"/>
        <v>247.8439341856444</v>
      </c>
      <c r="V175" s="2">
        <f t="shared" si="108"/>
        <v>11049.503234758238</v>
      </c>
      <c r="W175" s="2">
        <f t="shared" si="109"/>
        <v>341007.65188065387</v>
      </c>
      <c r="X175" s="29">
        <f t="shared" si="110"/>
        <v>0</v>
      </c>
      <c r="Y175" s="2">
        <f t="shared" si="125"/>
        <v>0</v>
      </c>
      <c r="Z175" s="82">
        <f t="shared" si="111"/>
        <v>0</v>
      </c>
      <c r="AA175" s="2">
        <f t="shared" si="112"/>
        <v>0</v>
      </c>
      <c r="AB175" s="27">
        <f t="shared" si="121"/>
        <v>6.7299999999999999E-2</v>
      </c>
      <c r="AC175" s="29">
        <f t="shared" si="94"/>
        <v>13</v>
      </c>
      <c r="AD175" s="29">
        <v>252</v>
      </c>
      <c r="AE175" s="11">
        <f t="shared" si="127"/>
        <v>1.0033656399999999</v>
      </c>
      <c r="AF175" s="2">
        <f t="shared" si="113"/>
        <v>1123.9530590899999</v>
      </c>
      <c r="AG175" s="2">
        <f t="shared" si="114"/>
        <v>1147.70899347</v>
      </c>
      <c r="AH175" s="3">
        <f t="shared" si="115"/>
        <v>0</v>
      </c>
      <c r="AI175" s="4" t="str">
        <f t="shared" si="122"/>
        <v>A+J=</v>
      </c>
      <c r="AJ175" s="12">
        <f t="shared" si="123"/>
        <v>41306</v>
      </c>
      <c r="AK175" s="12"/>
      <c r="AL175" s="4"/>
      <c r="AM175" s="18"/>
      <c r="AN175" s="70">
        <v>39924</v>
      </c>
      <c r="AO175" s="67" t="s">
        <v>96</v>
      </c>
      <c r="AP175" s="22"/>
      <c r="AQ175" s="65"/>
      <c r="AR175" s="19">
        <f t="shared" si="116"/>
        <v>42309</v>
      </c>
      <c r="AS175" s="19">
        <f t="shared" si="95"/>
        <v>42307</v>
      </c>
      <c r="AT175" s="19">
        <f t="shared" si="96"/>
        <v>42311</v>
      </c>
      <c r="AU175" s="19">
        <f t="shared" si="97"/>
        <v>42339</v>
      </c>
      <c r="AV175" s="19">
        <f t="shared" si="98"/>
        <v>42313</v>
      </c>
      <c r="AW175" s="24">
        <f t="shared" si="99"/>
        <v>20</v>
      </c>
      <c r="AX175" s="1"/>
      <c r="AY175" s="1"/>
      <c r="AZ175" s="1"/>
      <c r="BA175" s="1"/>
      <c r="BB175" s="1"/>
    </row>
    <row r="176" spans="1:54" x14ac:dyDescent="0.2">
      <c r="A176" s="178">
        <f t="shared" si="117"/>
        <v>41295</v>
      </c>
      <c r="B176" s="2">
        <f t="shared" si="100"/>
        <v>342155.36087412387</v>
      </c>
      <c r="C176" s="2">
        <f t="shared" si="118"/>
        <v>329710.30471171002</v>
      </c>
      <c r="D176" s="2">
        <f>SUM(Y176:Y$400)</f>
        <v>19277.459418779999</v>
      </c>
      <c r="E176" s="11">
        <f t="shared" si="101"/>
        <v>310432.84529293003</v>
      </c>
      <c r="F176" s="99">
        <f t="shared" si="91"/>
        <v>3574.22</v>
      </c>
      <c r="G176" s="3">
        <f>IF(N176=1,VLOOKUP(A175,[1]Plan1!$BG$69:$BI$188,3),G175)</f>
        <v>3602.46</v>
      </c>
      <c r="H176" s="200">
        <f t="shared" si="92"/>
        <v>41216</v>
      </c>
      <c r="I176" s="200">
        <f t="shared" si="93"/>
        <v>41246</v>
      </c>
      <c r="J176" s="27">
        <f t="shared" si="102"/>
        <v>7.9010245592046058E-3</v>
      </c>
      <c r="K176" s="12">
        <f t="shared" si="119"/>
        <v>41306</v>
      </c>
      <c r="L176" s="12">
        <f t="shared" si="103"/>
        <v>41306</v>
      </c>
      <c r="M176" s="1">
        <f t="shared" si="120"/>
        <v>22</v>
      </c>
      <c r="N176" s="1">
        <f t="shared" si="104"/>
        <v>13</v>
      </c>
      <c r="O176" s="2">
        <f t="shared" si="105"/>
        <v>1.00466126</v>
      </c>
      <c r="P176" s="11">
        <f t="shared" si="129"/>
        <v>1.00600073</v>
      </c>
      <c r="Q176" s="11">
        <f t="shared" si="126"/>
        <v>1.0307890923672716</v>
      </c>
      <c r="R176" s="2">
        <f t="shared" si="128"/>
        <v>1.0355938600000001</v>
      </c>
      <c r="S176" s="2">
        <f t="shared" si="124"/>
        <v>1.0128566699999999</v>
      </c>
      <c r="T176" s="2">
        <f t="shared" si="106"/>
        <v>333949.28129498003</v>
      </c>
      <c r="U176" s="2">
        <f t="shared" si="107"/>
        <v>247.8439341856444</v>
      </c>
      <c r="V176" s="2">
        <f t="shared" si="108"/>
        <v>11049.503234758238</v>
      </c>
      <c r="W176" s="2">
        <f t="shared" si="109"/>
        <v>341007.65188065387</v>
      </c>
      <c r="X176" s="29">
        <f t="shared" si="110"/>
        <v>0</v>
      </c>
      <c r="Y176" s="2">
        <f t="shared" si="125"/>
        <v>0</v>
      </c>
      <c r="Z176" s="82">
        <f t="shared" si="111"/>
        <v>0</v>
      </c>
      <c r="AA176" s="2">
        <f t="shared" si="112"/>
        <v>0</v>
      </c>
      <c r="AB176" s="27">
        <f t="shared" si="121"/>
        <v>6.7299999999999999E-2</v>
      </c>
      <c r="AC176" s="29">
        <f t="shared" si="94"/>
        <v>13</v>
      </c>
      <c r="AD176" s="29">
        <v>252</v>
      </c>
      <c r="AE176" s="11">
        <f t="shared" si="127"/>
        <v>1.0033656399999999</v>
      </c>
      <c r="AF176" s="2">
        <f t="shared" si="113"/>
        <v>1123.9530590899999</v>
      </c>
      <c r="AG176" s="2">
        <f t="shared" si="114"/>
        <v>1147.70899347</v>
      </c>
      <c r="AH176" s="3">
        <f t="shared" si="115"/>
        <v>0</v>
      </c>
      <c r="AI176" s="4" t="str">
        <f t="shared" si="122"/>
        <v>A+J=</v>
      </c>
      <c r="AJ176" s="12">
        <f t="shared" si="123"/>
        <v>41306</v>
      </c>
      <c r="AK176" s="12"/>
      <c r="AL176" s="4"/>
      <c r="AM176" s="18"/>
      <c r="AN176" s="70">
        <v>39934</v>
      </c>
      <c r="AO176" s="67" t="s">
        <v>97</v>
      </c>
      <c r="AP176" s="22"/>
      <c r="AQ176" s="65"/>
      <c r="AR176" s="19">
        <f t="shared" si="116"/>
        <v>42339</v>
      </c>
      <c r="AS176" s="19">
        <f t="shared" si="95"/>
        <v>42338</v>
      </c>
      <c r="AT176" s="19">
        <f t="shared" si="96"/>
        <v>42339</v>
      </c>
      <c r="AU176" s="19">
        <f t="shared" si="97"/>
        <v>42373</v>
      </c>
      <c r="AV176" s="19">
        <f t="shared" si="98"/>
        <v>42341</v>
      </c>
      <c r="AW176" s="24">
        <f t="shared" si="99"/>
        <v>22</v>
      </c>
      <c r="AX176" s="1"/>
      <c r="AY176" s="1"/>
      <c r="AZ176" s="1"/>
      <c r="BA176" s="1"/>
      <c r="BB176" s="1"/>
    </row>
    <row r="177" spans="1:138" x14ac:dyDescent="0.2">
      <c r="A177" s="178">
        <f t="shared" si="117"/>
        <v>41296</v>
      </c>
      <c r="B177" s="2">
        <f t="shared" si="100"/>
        <v>342359.24762985023</v>
      </c>
      <c r="C177" s="2">
        <f t="shared" si="118"/>
        <v>329710.30471171002</v>
      </c>
      <c r="D177" s="2">
        <f>SUM(Y177:Y$400)</f>
        <v>19277.459418779999</v>
      </c>
      <c r="E177" s="11">
        <f t="shared" si="101"/>
        <v>310432.84529293003</v>
      </c>
      <c r="F177" s="99">
        <f t="shared" si="91"/>
        <v>3574.22</v>
      </c>
      <c r="G177" s="3">
        <f>IF(N177=1,VLOOKUP(A176,[1]Plan1!$BG$69:$BI$188,3),G176)</f>
        <v>3602.46</v>
      </c>
      <c r="H177" s="200">
        <f t="shared" si="92"/>
        <v>41216</v>
      </c>
      <c r="I177" s="200">
        <f t="shared" si="93"/>
        <v>41246</v>
      </c>
      <c r="J177" s="27">
        <f t="shared" si="102"/>
        <v>7.9010245592046058E-3</v>
      </c>
      <c r="K177" s="12">
        <f t="shared" si="119"/>
        <v>41306</v>
      </c>
      <c r="L177" s="12">
        <f t="shared" si="103"/>
        <v>41306</v>
      </c>
      <c r="M177" s="1">
        <f t="shared" si="120"/>
        <v>22</v>
      </c>
      <c r="N177" s="1">
        <f t="shared" si="104"/>
        <v>14</v>
      </c>
      <c r="O177" s="2">
        <f t="shared" si="105"/>
        <v>1.0050207200000001</v>
      </c>
      <c r="P177" s="11">
        <f t="shared" si="129"/>
        <v>1.00600073</v>
      </c>
      <c r="Q177" s="11">
        <f t="shared" si="126"/>
        <v>1.0307890923672716</v>
      </c>
      <c r="R177" s="2">
        <f t="shared" si="128"/>
        <v>1.03596439</v>
      </c>
      <c r="S177" s="2">
        <f t="shared" si="124"/>
        <v>1.0128566699999999</v>
      </c>
      <c r="T177" s="2">
        <f t="shared" si="106"/>
        <v>333949.28129498003</v>
      </c>
      <c r="U177" s="2">
        <f t="shared" si="107"/>
        <v>247.8439341856444</v>
      </c>
      <c r="V177" s="2">
        <f t="shared" si="108"/>
        <v>11164.527916924586</v>
      </c>
      <c r="W177" s="2">
        <f t="shared" si="109"/>
        <v>341122.67656282021</v>
      </c>
      <c r="X177" s="29">
        <f t="shared" si="110"/>
        <v>0</v>
      </c>
      <c r="Y177" s="2">
        <f t="shared" si="125"/>
        <v>0</v>
      </c>
      <c r="Z177" s="82">
        <f t="shared" si="111"/>
        <v>0</v>
      </c>
      <c r="AA177" s="2">
        <f t="shared" si="112"/>
        <v>0</v>
      </c>
      <c r="AB177" s="27">
        <f t="shared" si="121"/>
        <v>6.7299999999999999E-2</v>
      </c>
      <c r="AC177" s="29">
        <f t="shared" si="94"/>
        <v>14</v>
      </c>
      <c r="AD177" s="29">
        <v>252</v>
      </c>
      <c r="AE177" s="11">
        <f t="shared" si="127"/>
        <v>1.0036250040000001</v>
      </c>
      <c r="AF177" s="2">
        <f t="shared" si="113"/>
        <v>1210.56748049</v>
      </c>
      <c r="AG177" s="2">
        <f t="shared" si="114"/>
        <v>1236.57106703</v>
      </c>
      <c r="AH177" s="3">
        <f t="shared" si="115"/>
        <v>0</v>
      </c>
      <c r="AI177" s="4" t="str">
        <f t="shared" si="122"/>
        <v>A+J=</v>
      </c>
      <c r="AJ177" s="12">
        <f t="shared" si="123"/>
        <v>41306</v>
      </c>
      <c r="AK177" s="12"/>
      <c r="AL177" s="4"/>
      <c r="AM177" s="18"/>
      <c r="AN177" s="70">
        <v>39975</v>
      </c>
      <c r="AO177" s="67" t="s">
        <v>98</v>
      </c>
      <c r="AP177" s="22"/>
      <c r="AQ177" s="65"/>
      <c r="AR177" s="19">
        <f t="shared" si="116"/>
        <v>42370</v>
      </c>
      <c r="AS177" s="19">
        <f t="shared" si="95"/>
        <v>42369</v>
      </c>
      <c r="AT177" s="19">
        <f t="shared" si="96"/>
        <v>42373</v>
      </c>
      <c r="AU177" s="19">
        <f t="shared" si="97"/>
        <v>42401</v>
      </c>
      <c r="AV177" s="19">
        <f t="shared" si="98"/>
        <v>42375</v>
      </c>
      <c r="AW177" s="24">
        <f t="shared" si="99"/>
        <v>20</v>
      </c>
      <c r="AX177" s="1"/>
      <c r="AY177" s="1"/>
      <c r="AZ177" s="1"/>
      <c r="BA177" s="1"/>
      <c r="BB177" s="1"/>
    </row>
    <row r="178" spans="1:138" x14ac:dyDescent="0.2">
      <c r="A178" s="178">
        <f t="shared" si="117"/>
        <v>41297</v>
      </c>
      <c r="B178" s="2">
        <f t="shared" si="100"/>
        <v>342563.25742804649</v>
      </c>
      <c r="C178" s="2">
        <f t="shared" si="118"/>
        <v>329710.30471171002</v>
      </c>
      <c r="D178" s="2">
        <f>SUM(Y178:Y$400)</f>
        <v>19277.459418779999</v>
      </c>
      <c r="E178" s="11">
        <f t="shared" si="101"/>
        <v>310432.84529293003</v>
      </c>
      <c r="F178" s="99">
        <f t="shared" si="91"/>
        <v>3574.22</v>
      </c>
      <c r="G178" s="3">
        <f>IF(N178=1,VLOOKUP(A177,[1]Plan1!$BG$69:$BI$188,3),G177)</f>
        <v>3602.46</v>
      </c>
      <c r="H178" s="200">
        <f t="shared" si="92"/>
        <v>41216</v>
      </c>
      <c r="I178" s="200">
        <f t="shared" si="93"/>
        <v>41246</v>
      </c>
      <c r="J178" s="27">
        <f t="shared" si="102"/>
        <v>7.9010245592046058E-3</v>
      </c>
      <c r="K178" s="12">
        <f t="shared" si="119"/>
        <v>41306</v>
      </c>
      <c r="L178" s="12">
        <f t="shared" si="103"/>
        <v>41306</v>
      </c>
      <c r="M178" s="1">
        <f t="shared" si="120"/>
        <v>22</v>
      </c>
      <c r="N178" s="1">
        <f t="shared" si="104"/>
        <v>15</v>
      </c>
      <c r="O178" s="2">
        <f t="shared" si="105"/>
        <v>1.0053803100000001</v>
      </c>
      <c r="P178" s="11">
        <f t="shared" si="129"/>
        <v>1.00600073</v>
      </c>
      <c r="Q178" s="11">
        <f t="shared" si="126"/>
        <v>1.0307890923672716</v>
      </c>
      <c r="R178" s="2">
        <f t="shared" si="128"/>
        <v>1.0363350499999999</v>
      </c>
      <c r="S178" s="2">
        <f t="shared" si="124"/>
        <v>1.0128566699999999</v>
      </c>
      <c r="T178" s="2">
        <f t="shared" si="106"/>
        <v>333949.28129498003</v>
      </c>
      <c r="U178" s="2">
        <f t="shared" si="107"/>
        <v>247.8439341856444</v>
      </c>
      <c r="V178" s="2">
        <f t="shared" si="108"/>
        <v>11279.592955360853</v>
      </c>
      <c r="W178" s="2">
        <f t="shared" si="109"/>
        <v>341237.74160125648</v>
      </c>
      <c r="X178" s="29">
        <f t="shared" si="110"/>
        <v>0</v>
      </c>
      <c r="Y178" s="2">
        <f t="shared" si="125"/>
        <v>0</v>
      </c>
      <c r="Z178" s="82">
        <f t="shared" si="111"/>
        <v>0</v>
      </c>
      <c r="AA178" s="2">
        <f t="shared" si="112"/>
        <v>0</v>
      </c>
      <c r="AB178" s="27">
        <f t="shared" si="121"/>
        <v>6.7299999999999999E-2</v>
      </c>
      <c r="AC178" s="29">
        <f t="shared" si="94"/>
        <v>15</v>
      </c>
      <c r="AD178" s="29">
        <v>252</v>
      </c>
      <c r="AE178" s="11">
        <f t="shared" si="127"/>
        <v>1.003884435</v>
      </c>
      <c r="AF178" s="2">
        <f t="shared" si="113"/>
        <v>1297.2042764800001</v>
      </c>
      <c r="AG178" s="2">
        <f t="shared" si="114"/>
        <v>1325.5158267899999</v>
      </c>
      <c r="AH178" s="3">
        <f t="shared" si="115"/>
        <v>0</v>
      </c>
      <c r="AI178" s="4" t="str">
        <f t="shared" si="122"/>
        <v>A+J=</v>
      </c>
      <c r="AJ178" s="12">
        <f t="shared" si="123"/>
        <v>41306</v>
      </c>
      <c r="AK178" s="12"/>
      <c r="AL178" s="4"/>
      <c r="AM178" s="18"/>
      <c r="AN178" s="70">
        <v>40063</v>
      </c>
      <c r="AO178" s="67" t="s">
        <v>90</v>
      </c>
      <c r="AP178" s="22"/>
      <c r="AQ178" s="65"/>
      <c r="AR178" s="19">
        <f t="shared" si="116"/>
        <v>42401</v>
      </c>
      <c r="AS178" s="19">
        <f t="shared" si="95"/>
        <v>42398</v>
      </c>
      <c r="AT178" s="19">
        <f t="shared" si="96"/>
        <v>42401</v>
      </c>
      <c r="AU178" s="19">
        <f t="shared" si="97"/>
        <v>42430</v>
      </c>
      <c r="AV178" s="19">
        <f t="shared" si="98"/>
        <v>42403</v>
      </c>
      <c r="AW178" s="24">
        <f t="shared" si="99"/>
        <v>19</v>
      </c>
      <c r="AX178" s="1"/>
      <c r="AY178" s="1"/>
      <c r="AZ178" s="1"/>
      <c r="BA178" s="1"/>
      <c r="BB178" s="1"/>
    </row>
    <row r="179" spans="1:138" x14ac:dyDescent="0.2">
      <c r="A179" s="178">
        <f t="shared" si="117"/>
        <v>41298</v>
      </c>
      <c r="B179" s="2">
        <f t="shared" si="100"/>
        <v>342767.39066462265</v>
      </c>
      <c r="C179" s="2">
        <f t="shared" si="118"/>
        <v>329710.30471171002</v>
      </c>
      <c r="D179" s="2">
        <f>SUM(Y179:Y$400)</f>
        <v>19277.459418779999</v>
      </c>
      <c r="E179" s="11">
        <f t="shared" si="101"/>
        <v>310432.84529293003</v>
      </c>
      <c r="F179" s="99">
        <f t="shared" si="91"/>
        <v>3574.22</v>
      </c>
      <c r="G179" s="3">
        <f>IF(N179=1,VLOOKUP(A178,[1]Plan1!$BG$69:$BI$188,3),G178)</f>
        <v>3602.46</v>
      </c>
      <c r="H179" s="200">
        <f t="shared" si="92"/>
        <v>41216</v>
      </c>
      <c r="I179" s="200">
        <f t="shared" si="93"/>
        <v>41246</v>
      </c>
      <c r="J179" s="27">
        <f t="shared" si="102"/>
        <v>7.9010245592046058E-3</v>
      </c>
      <c r="K179" s="12">
        <f t="shared" si="119"/>
        <v>41306</v>
      </c>
      <c r="L179" s="12">
        <f t="shared" si="103"/>
        <v>41306</v>
      </c>
      <c r="M179" s="1">
        <f t="shared" si="120"/>
        <v>22</v>
      </c>
      <c r="N179" s="1">
        <f t="shared" si="104"/>
        <v>16</v>
      </c>
      <c r="O179" s="2">
        <f t="shared" si="105"/>
        <v>1.00574002</v>
      </c>
      <c r="P179" s="11">
        <f t="shared" si="129"/>
        <v>1.00600073</v>
      </c>
      <c r="Q179" s="11">
        <f t="shared" si="126"/>
        <v>1.0307890923672716</v>
      </c>
      <c r="R179" s="2">
        <f t="shared" si="128"/>
        <v>1.03670584</v>
      </c>
      <c r="S179" s="2">
        <f t="shared" si="124"/>
        <v>1.0128566699999999</v>
      </c>
      <c r="T179" s="2">
        <f t="shared" si="106"/>
        <v>333949.28129498003</v>
      </c>
      <c r="U179" s="2">
        <f t="shared" si="107"/>
        <v>247.8439341856444</v>
      </c>
      <c r="V179" s="2">
        <f t="shared" si="108"/>
        <v>11394.698350067039</v>
      </c>
      <c r="W179" s="2">
        <f t="shared" si="109"/>
        <v>341352.84699596267</v>
      </c>
      <c r="X179" s="29">
        <f t="shared" si="110"/>
        <v>0</v>
      </c>
      <c r="Y179" s="2">
        <f t="shared" si="125"/>
        <v>0</v>
      </c>
      <c r="Z179" s="82">
        <f t="shared" si="111"/>
        <v>0</v>
      </c>
      <c r="AA179" s="2">
        <f t="shared" si="112"/>
        <v>0</v>
      </c>
      <c r="AB179" s="27">
        <f t="shared" si="121"/>
        <v>6.7299999999999999E-2</v>
      </c>
      <c r="AC179" s="29">
        <f t="shared" si="94"/>
        <v>16</v>
      </c>
      <c r="AD179" s="29">
        <v>252</v>
      </c>
      <c r="AE179" s="11">
        <f t="shared" si="127"/>
        <v>1.004143934</v>
      </c>
      <c r="AF179" s="2">
        <f t="shared" si="113"/>
        <v>1383.8637810299999</v>
      </c>
      <c r="AG179" s="2">
        <f t="shared" si="114"/>
        <v>1414.5436686600001</v>
      </c>
      <c r="AH179" s="3">
        <f t="shared" si="115"/>
        <v>0</v>
      </c>
      <c r="AI179" s="4" t="str">
        <f t="shared" si="122"/>
        <v>A+J=</v>
      </c>
      <c r="AJ179" s="12">
        <f t="shared" si="123"/>
        <v>41306</v>
      </c>
      <c r="AK179" s="12"/>
      <c r="AL179" s="4"/>
      <c r="AM179" s="18"/>
      <c r="AN179" s="70">
        <v>40098</v>
      </c>
      <c r="AO179" s="67" t="s">
        <v>91</v>
      </c>
      <c r="AP179" s="22"/>
      <c r="AQ179" s="65"/>
      <c r="AR179" s="19">
        <f t="shared" si="116"/>
        <v>42430</v>
      </c>
      <c r="AS179" s="19">
        <f t="shared" si="95"/>
        <v>42429</v>
      </c>
      <c r="AT179" s="19">
        <f t="shared" si="96"/>
        <v>42430</v>
      </c>
      <c r="AU179" s="19">
        <f t="shared" si="97"/>
        <v>42461</v>
      </c>
      <c r="AV179" s="19">
        <f t="shared" si="98"/>
        <v>42432</v>
      </c>
      <c r="AW179" s="24">
        <f t="shared" si="99"/>
        <v>22</v>
      </c>
      <c r="AX179" s="1"/>
      <c r="AY179" s="1"/>
      <c r="AZ179" s="1"/>
      <c r="BA179" s="1"/>
      <c r="BB179" s="1"/>
    </row>
    <row r="180" spans="1:138" x14ac:dyDescent="0.2">
      <c r="A180" s="178">
        <f t="shared" si="117"/>
        <v>41299</v>
      </c>
      <c r="B180" s="2">
        <f t="shared" si="100"/>
        <v>342971.64982952725</v>
      </c>
      <c r="C180" s="2">
        <f t="shared" si="118"/>
        <v>329710.30471171002</v>
      </c>
      <c r="D180" s="2">
        <f>SUM(Y180:Y$400)</f>
        <v>19277.459418779999</v>
      </c>
      <c r="E180" s="11">
        <f t="shared" si="101"/>
        <v>310432.84529293003</v>
      </c>
      <c r="F180" s="99">
        <f t="shared" si="91"/>
        <v>3574.22</v>
      </c>
      <c r="G180" s="3">
        <f>IF(N180=1,VLOOKUP(A179,[1]Plan1!$BG$69:$BI$188,3),G179)</f>
        <v>3602.46</v>
      </c>
      <c r="H180" s="200">
        <f t="shared" si="92"/>
        <v>41216</v>
      </c>
      <c r="I180" s="200">
        <f t="shared" si="93"/>
        <v>41246</v>
      </c>
      <c r="J180" s="27">
        <f t="shared" si="102"/>
        <v>7.9010245592046058E-3</v>
      </c>
      <c r="K180" s="12">
        <f t="shared" si="119"/>
        <v>41306</v>
      </c>
      <c r="L180" s="12">
        <f t="shared" si="103"/>
        <v>41306</v>
      </c>
      <c r="M180" s="1">
        <f t="shared" si="120"/>
        <v>22</v>
      </c>
      <c r="N180" s="1">
        <f t="shared" si="104"/>
        <v>17</v>
      </c>
      <c r="O180" s="2">
        <f t="shared" si="105"/>
        <v>1.0060998699999999</v>
      </c>
      <c r="P180" s="11">
        <f t="shared" si="129"/>
        <v>1.00600073</v>
      </c>
      <c r="Q180" s="11">
        <f t="shared" si="126"/>
        <v>1.0307890923672716</v>
      </c>
      <c r="R180" s="2">
        <f t="shared" si="128"/>
        <v>1.0370767700000001</v>
      </c>
      <c r="S180" s="2">
        <f t="shared" si="124"/>
        <v>1.0128566699999999</v>
      </c>
      <c r="T180" s="2">
        <f t="shared" si="106"/>
        <v>333949.28129498003</v>
      </c>
      <c r="U180" s="2">
        <f t="shared" si="107"/>
        <v>247.8439341856444</v>
      </c>
      <c r="V180" s="2">
        <f t="shared" si="108"/>
        <v>11509.847205371578</v>
      </c>
      <c r="W180" s="2">
        <f t="shared" si="109"/>
        <v>341467.99585126725</v>
      </c>
      <c r="X180" s="29">
        <f t="shared" si="110"/>
        <v>0</v>
      </c>
      <c r="Y180" s="2">
        <f t="shared" si="125"/>
        <v>0</v>
      </c>
      <c r="Z180" s="82">
        <f t="shared" si="111"/>
        <v>0</v>
      </c>
      <c r="AA180" s="2">
        <f t="shared" si="112"/>
        <v>0</v>
      </c>
      <c r="AB180" s="27">
        <f t="shared" si="121"/>
        <v>6.7299999999999999E-2</v>
      </c>
      <c r="AC180" s="29">
        <f t="shared" si="94"/>
        <v>17</v>
      </c>
      <c r="AD180" s="29">
        <v>252</v>
      </c>
      <c r="AE180" s="11">
        <f t="shared" si="127"/>
        <v>1.0044034989999999</v>
      </c>
      <c r="AF180" s="2">
        <f t="shared" si="113"/>
        <v>1470.54532623</v>
      </c>
      <c r="AG180" s="2">
        <f t="shared" si="114"/>
        <v>1503.65397826</v>
      </c>
      <c r="AH180" s="3">
        <f t="shared" si="115"/>
        <v>0</v>
      </c>
      <c r="AI180" s="4" t="str">
        <f t="shared" si="122"/>
        <v>A+J=</v>
      </c>
      <c r="AJ180" s="12">
        <f t="shared" si="123"/>
        <v>41306</v>
      </c>
      <c r="AK180" s="14"/>
      <c r="AL180" s="13"/>
      <c r="AM180" s="69"/>
      <c r="AN180" s="71">
        <v>40119</v>
      </c>
      <c r="AO180" s="66" t="s">
        <v>92</v>
      </c>
      <c r="AP180" s="21"/>
      <c r="AQ180" s="72"/>
      <c r="AR180" s="19">
        <f t="shared" si="116"/>
        <v>42461</v>
      </c>
      <c r="AS180" s="19">
        <f t="shared" si="95"/>
        <v>42460</v>
      </c>
      <c r="AT180" s="19">
        <f t="shared" si="96"/>
        <v>42461</v>
      </c>
      <c r="AU180" s="19">
        <f t="shared" si="97"/>
        <v>42492</v>
      </c>
      <c r="AV180" s="19">
        <f t="shared" si="98"/>
        <v>42465</v>
      </c>
      <c r="AW180" s="24">
        <f t="shared" si="99"/>
        <v>20</v>
      </c>
      <c r="AX180" s="5"/>
      <c r="AY180" s="5"/>
      <c r="AZ180" s="5"/>
      <c r="BA180" s="5"/>
      <c r="BB180" s="5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</row>
    <row r="181" spans="1:138" x14ac:dyDescent="0.2">
      <c r="A181" s="178">
        <f t="shared" si="117"/>
        <v>41300</v>
      </c>
      <c r="B181" s="2">
        <f t="shared" si="100"/>
        <v>343176.02908337308</v>
      </c>
      <c r="C181" s="2">
        <f t="shared" si="118"/>
        <v>329710.30471171002</v>
      </c>
      <c r="D181" s="2">
        <f>SUM(Y181:Y$400)</f>
        <v>19277.459418779999</v>
      </c>
      <c r="E181" s="11">
        <f t="shared" si="101"/>
        <v>310432.84529293003</v>
      </c>
      <c r="F181" s="99">
        <f t="shared" si="91"/>
        <v>3574.22</v>
      </c>
      <c r="G181" s="3">
        <f>IF(N181=1,VLOOKUP(A180,[1]Plan1!$BG$69:$BI$188,3),G180)</f>
        <v>3602.46</v>
      </c>
      <c r="H181" s="200">
        <f t="shared" si="92"/>
        <v>41216</v>
      </c>
      <c r="I181" s="200">
        <f t="shared" si="93"/>
        <v>41246</v>
      </c>
      <c r="J181" s="27">
        <f t="shared" si="102"/>
        <v>7.9010245592046058E-3</v>
      </c>
      <c r="K181" s="12">
        <f t="shared" si="119"/>
        <v>41306</v>
      </c>
      <c r="L181" s="12">
        <f t="shared" si="103"/>
        <v>41306</v>
      </c>
      <c r="M181" s="1">
        <f t="shared" si="120"/>
        <v>22</v>
      </c>
      <c r="N181" s="1">
        <f t="shared" si="104"/>
        <v>18</v>
      </c>
      <c r="O181" s="2">
        <f t="shared" si="105"/>
        <v>1.00645984</v>
      </c>
      <c r="P181" s="11">
        <f t="shared" si="129"/>
        <v>1.00600073</v>
      </c>
      <c r="Q181" s="11">
        <f t="shared" si="126"/>
        <v>1.0307890923672716</v>
      </c>
      <c r="R181" s="2">
        <f t="shared" si="128"/>
        <v>1.0374478199999999</v>
      </c>
      <c r="S181" s="2">
        <f t="shared" si="124"/>
        <v>1.0128566699999999</v>
      </c>
      <c r="T181" s="2">
        <f t="shared" si="106"/>
        <v>333949.28129498003</v>
      </c>
      <c r="U181" s="2">
        <f t="shared" si="107"/>
        <v>247.8439341856444</v>
      </c>
      <c r="V181" s="2">
        <f t="shared" si="108"/>
        <v>11625.033312617463</v>
      </c>
      <c r="W181" s="2">
        <f t="shared" si="109"/>
        <v>341583.1819585131</v>
      </c>
      <c r="X181" s="29">
        <f t="shared" si="110"/>
        <v>0</v>
      </c>
      <c r="Y181" s="2">
        <f t="shared" si="125"/>
        <v>0</v>
      </c>
      <c r="Z181" s="82">
        <f t="shared" si="111"/>
        <v>0</v>
      </c>
      <c r="AA181" s="2">
        <f t="shared" si="112"/>
        <v>0</v>
      </c>
      <c r="AB181" s="27">
        <f t="shared" si="121"/>
        <v>6.7299999999999999E-2</v>
      </c>
      <c r="AC181" s="29">
        <f t="shared" si="94"/>
        <v>18</v>
      </c>
      <c r="AD181" s="29">
        <v>252</v>
      </c>
      <c r="AE181" s="11">
        <f t="shared" si="127"/>
        <v>1.004663131</v>
      </c>
      <c r="AF181" s="2">
        <f t="shared" si="113"/>
        <v>1557.24924603</v>
      </c>
      <c r="AG181" s="2">
        <f t="shared" si="114"/>
        <v>1592.8471248599999</v>
      </c>
      <c r="AH181" s="3">
        <f t="shared" si="115"/>
        <v>0</v>
      </c>
      <c r="AI181" s="4" t="str">
        <f t="shared" si="122"/>
        <v>A+J=</v>
      </c>
      <c r="AJ181" s="12">
        <f t="shared" si="123"/>
        <v>41306</v>
      </c>
      <c r="AK181" s="12"/>
      <c r="AL181" s="4"/>
      <c r="AM181" s="18"/>
      <c r="AN181" s="70">
        <v>40172</v>
      </c>
      <c r="AO181" s="67" t="s">
        <v>99</v>
      </c>
      <c r="AP181" s="22"/>
      <c r="AQ181" s="65"/>
      <c r="AR181" s="19">
        <f t="shared" si="116"/>
        <v>42491</v>
      </c>
      <c r="AS181" s="19">
        <f t="shared" si="95"/>
        <v>42489</v>
      </c>
      <c r="AT181" s="19">
        <f t="shared" si="96"/>
        <v>42492</v>
      </c>
      <c r="AU181" s="19">
        <f t="shared" si="97"/>
        <v>42522</v>
      </c>
      <c r="AV181" s="19">
        <f t="shared" si="98"/>
        <v>42494</v>
      </c>
      <c r="AW181" s="24">
        <f t="shared" si="99"/>
        <v>21</v>
      </c>
      <c r="AX181" s="1"/>
      <c r="AY181" s="1"/>
      <c r="AZ181" s="1"/>
      <c r="BA181" s="1"/>
      <c r="BB181" s="1"/>
    </row>
    <row r="182" spans="1:138" x14ac:dyDescent="0.2">
      <c r="A182" s="178">
        <f t="shared" si="117"/>
        <v>41301</v>
      </c>
      <c r="B182" s="2">
        <f t="shared" si="100"/>
        <v>343176.02908337308</v>
      </c>
      <c r="C182" s="2">
        <f t="shared" si="118"/>
        <v>329710.30471171002</v>
      </c>
      <c r="D182" s="2">
        <f>SUM(Y182:Y$400)</f>
        <v>19277.459418779999</v>
      </c>
      <c r="E182" s="11">
        <f t="shared" si="101"/>
        <v>310432.84529293003</v>
      </c>
      <c r="F182" s="99">
        <f t="shared" si="91"/>
        <v>3574.22</v>
      </c>
      <c r="G182" s="3">
        <f>IF(N182=1,VLOOKUP(A181,[1]Plan1!$BG$69:$BI$188,3),G181)</f>
        <v>3602.46</v>
      </c>
      <c r="H182" s="200">
        <f t="shared" si="92"/>
        <v>41216</v>
      </c>
      <c r="I182" s="200">
        <f t="shared" si="93"/>
        <v>41246</v>
      </c>
      <c r="J182" s="27">
        <f t="shared" si="102"/>
        <v>7.9010245592046058E-3</v>
      </c>
      <c r="K182" s="12">
        <f t="shared" si="119"/>
        <v>41306</v>
      </c>
      <c r="L182" s="12">
        <f t="shared" si="103"/>
        <v>41306</v>
      </c>
      <c r="M182" s="1">
        <f t="shared" si="120"/>
        <v>22</v>
      </c>
      <c r="N182" s="1">
        <f t="shared" si="104"/>
        <v>18</v>
      </c>
      <c r="O182" s="2">
        <f t="shared" si="105"/>
        <v>1.00645984</v>
      </c>
      <c r="P182" s="11">
        <f t="shared" si="129"/>
        <v>1.00600073</v>
      </c>
      <c r="Q182" s="11">
        <f t="shared" si="126"/>
        <v>1.0307890923672716</v>
      </c>
      <c r="R182" s="2">
        <f t="shared" si="128"/>
        <v>1.0374478199999999</v>
      </c>
      <c r="S182" s="2">
        <f t="shared" si="124"/>
        <v>1.0128566699999999</v>
      </c>
      <c r="T182" s="2">
        <f t="shared" si="106"/>
        <v>333949.28129498003</v>
      </c>
      <c r="U182" s="2">
        <f t="shared" si="107"/>
        <v>247.8439341856444</v>
      </c>
      <c r="V182" s="2">
        <f t="shared" si="108"/>
        <v>11625.033312617463</v>
      </c>
      <c r="W182" s="2">
        <f t="shared" si="109"/>
        <v>341583.1819585131</v>
      </c>
      <c r="X182" s="29">
        <f t="shared" si="110"/>
        <v>0</v>
      </c>
      <c r="Y182" s="2">
        <f t="shared" si="125"/>
        <v>0</v>
      </c>
      <c r="Z182" s="82">
        <f t="shared" si="111"/>
        <v>0</v>
      </c>
      <c r="AA182" s="2">
        <f t="shared" si="112"/>
        <v>0</v>
      </c>
      <c r="AB182" s="27">
        <f t="shared" si="121"/>
        <v>6.7299999999999999E-2</v>
      </c>
      <c r="AC182" s="29">
        <f t="shared" si="94"/>
        <v>18</v>
      </c>
      <c r="AD182" s="29">
        <v>252</v>
      </c>
      <c r="AE182" s="11">
        <f t="shared" si="127"/>
        <v>1.004663131</v>
      </c>
      <c r="AF182" s="2">
        <f t="shared" si="113"/>
        <v>1557.24924603</v>
      </c>
      <c r="AG182" s="2">
        <f t="shared" si="114"/>
        <v>1592.8471248599999</v>
      </c>
      <c r="AH182" s="3">
        <f t="shared" si="115"/>
        <v>0</v>
      </c>
      <c r="AI182" s="4" t="str">
        <f t="shared" si="122"/>
        <v>A+J=</v>
      </c>
      <c r="AJ182" s="12">
        <f t="shared" si="123"/>
        <v>41306</v>
      </c>
      <c r="AK182" s="12"/>
      <c r="AL182" s="4"/>
      <c r="AM182" s="18"/>
      <c r="AN182" s="70">
        <v>40179</v>
      </c>
      <c r="AO182" s="67" t="s">
        <v>100</v>
      </c>
      <c r="AP182" s="22"/>
      <c r="AQ182" s="65"/>
      <c r="AR182" s="19">
        <f t="shared" si="116"/>
        <v>42522</v>
      </c>
      <c r="AS182" s="19">
        <f t="shared" si="95"/>
        <v>42521</v>
      </c>
      <c r="AT182" s="19">
        <f t="shared" si="96"/>
        <v>42522</v>
      </c>
      <c r="AU182" s="19">
        <f t="shared" si="97"/>
        <v>42552</v>
      </c>
      <c r="AV182" s="19">
        <f t="shared" si="98"/>
        <v>42524</v>
      </c>
      <c r="AW182" s="24">
        <f t="shared" si="99"/>
        <v>22</v>
      </c>
      <c r="AX182" s="1"/>
      <c r="AY182" s="1"/>
      <c r="AZ182" s="1"/>
      <c r="BA182" s="1"/>
      <c r="BB182" s="1"/>
    </row>
    <row r="183" spans="1:138" x14ac:dyDescent="0.2">
      <c r="A183" s="178">
        <f t="shared" si="117"/>
        <v>41302</v>
      </c>
      <c r="B183" s="2">
        <f t="shared" si="100"/>
        <v>343176.02908337308</v>
      </c>
      <c r="C183" s="2">
        <f t="shared" si="118"/>
        <v>329710.30471171002</v>
      </c>
      <c r="D183" s="2">
        <f>SUM(Y183:Y$400)</f>
        <v>19277.459418779999</v>
      </c>
      <c r="E183" s="11">
        <f t="shared" si="101"/>
        <v>310432.84529293003</v>
      </c>
      <c r="F183" s="99">
        <f t="shared" si="91"/>
        <v>3574.22</v>
      </c>
      <c r="G183" s="3">
        <f>IF(N183=1,VLOOKUP(A182,[1]Plan1!$BG$69:$BI$188,3),G182)</f>
        <v>3602.46</v>
      </c>
      <c r="H183" s="200">
        <f t="shared" si="92"/>
        <v>41216</v>
      </c>
      <c r="I183" s="200">
        <f t="shared" si="93"/>
        <v>41246</v>
      </c>
      <c r="J183" s="27">
        <f t="shared" si="102"/>
        <v>7.9010245592046058E-3</v>
      </c>
      <c r="K183" s="12">
        <f t="shared" si="119"/>
        <v>41306</v>
      </c>
      <c r="L183" s="12">
        <f t="shared" si="103"/>
        <v>41306</v>
      </c>
      <c r="M183" s="1">
        <f t="shared" si="120"/>
        <v>22</v>
      </c>
      <c r="N183" s="1">
        <f t="shared" si="104"/>
        <v>18</v>
      </c>
      <c r="O183" s="2">
        <f t="shared" si="105"/>
        <v>1.00645984</v>
      </c>
      <c r="P183" s="11">
        <f t="shared" si="129"/>
        <v>1.00600073</v>
      </c>
      <c r="Q183" s="11">
        <f t="shared" si="126"/>
        <v>1.0307890923672716</v>
      </c>
      <c r="R183" s="2">
        <f t="shared" si="128"/>
        <v>1.0374478199999999</v>
      </c>
      <c r="S183" s="2">
        <f t="shared" si="124"/>
        <v>1.0128566699999999</v>
      </c>
      <c r="T183" s="2">
        <f t="shared" si="106"/>
        <v>333949.28129498003</v>
      </c>
      <c r="U183" s="2">
        <f t="shared" si="107"/>
        <v>247.8439341856444</v>
      </c>
      <c r="V183" s="2">
        <f t="shared" si="108"/>
        <v>11625.033312617463</v>
      </c>
      <c r="W183" s="2">
        <f t="shared" si="109"/>
        <v>341583.1819585131</v>
      </c>
      <c r="X183" s="29">
        <f t="shared" si="110"/>
        <v>0</v>
      </c>
      <c r="Y183" s="2">
        <f t="shared" si="125"/>
        <v>0</v>
      </c>
      <c r="Z183" s="82">
        <f t="shared" si="111"/>
        <v>0</v>
      </c>
      <c r="AA183" s="2">
        <f t="shared" si="112"/>
        <v>0</v>
      </c>
      <c r="AB183" s="27">
        <f t="shared" si="121"/>
        <v>6.7299999999999999E-2</v>
      </c>
      <c r="AC183" s="29">
        <f t="shared" si="94"/>
        <v>18</v>
      </c>
      <c r="AD183" s="29">
        <v>252</v>
      </c>
      <c r="AE183" s="11">
        <f t="shared" si="127"/>
        <v>1.004663131</v>
      </c>
      <c r="AF183" s="2">
        <f t="shared" si="113"/>
        <v>1557.24924603</v>
      </c>
      <c r="AG183" s="2">
        <f t="shared" si="114"/>
        <v>1592.8471248599999</v>
      </c>
      <c r="AH183" s="3">
        <f t="shared" si="115"/>
        <v>0</v>
      </c>
      <c r="AI183" s="4" t="str">
        <f t="shared" si="122"/>
        <v>A+J=</v>
      </c>
      <c r="AJ183" s="12">
        <f t="shared" si="123"/>
        <v>41306</v>
      </c>
      <c r="AK183" s="12"/>
      <c r="AL183" s="4"/>
      <c r="AM183" s="18"/>
      <c r="AN183" s="70">
        <v>40224</v>
      </c>
      <c r="AO183" s="67" t="s">
        <v>94</v>
      </c>
      <c r="AP183" s="22"/>
      <c r="AQ183" s="65"/>
      <c r="AR183" s="19">
        <f t="shared" si="116"/>
        <v>42552</v>
      </c>
      <c r="AS183" s="19">
        <f t="shared" si="95"/>
        <v>42551</v>
      </c>
      <c r="AT183" s="19">
        <f t="shared" si="96"/>
        <v>42552</v>
      </c>
      <c r="AU183" s="19">
        <f t="shared" si="97"/>
        <v>42583</v>
      </c>
      <c r="AV183" s="19">
        <f t="shared" si="98"/>
        <v>42556</v>
      </c>
      <c r="AW183" s="24">
        <f t="shared" si="99"/>
        <v>21</v>
      </c>
      <c r="AX183" s="1"/>
      <c r="AY183" s="1"/>
      <c r="AZ183" s="1"/>
      <c r="BA183" s="1"/>
      <c r="BB183" s="1"/>
    </row>
    <row r="184" spans="1:138" x14ac:dyDescent="0.2">
      <c r="A184" s="178">
        <f t="shared" si="117"/>
        <v>41303</v>
      </c>
      <c r="B184" s="2">
        <f t="shared" si="100"/>
        <v>343380.53505926742</v>
      </c>
      <c r="C184" s="2">
        <f t="shared" si="118"/>
        <v>329710.30471171002</v>
      </c>
      <c r="D184" s="2">
        <f>SUM(Y184:Y$400)</f>
        <v>19277.459418779999</v>
      </c>
      <c r="E184" s="11">
        <f t="shared" si="101"/>
        <v>310432.84529293003</v>
      </c>
      <c r="F184" s="99">
        <f t="shared" si="91"/>
        <v>3574.22</v>
      </c>
      <c r="G184" s="3">
        <f>IF(N184=1,VLOOKUP(A183,[1]Plan1!$BG$69:$BI$188,3),G183)</f>
        <v>3602.46</v>
      </c>
      <c r="H184" s="200">
        <f t="shared" si="92"/>
        <v>41216</v>
      </c>
      <c r="I184" s="200">
        <f t="shared" si="93"/>
        <v>41246</v>
      </c>
      <c r="J184" s="27">
        <f t="shared" si="102"/>
        <v>7.9010245592046058E-3</v>
      </c>
      <c r="K184" s="12">
        <f t="shared" si="119"/>
        <v>41306</v>
      </c>
      <c r="L184" s="12">
        <f t="shared" si="103"/>
        <v>41306</v>
      </c>
      <c r="M184" s="1">
        <f t="shared" si="120"/>
        <v>22</v>
      </c>
      <c r="N184" s="1">
        <f t="shared" si="104"/>
        <v>19</v>
      </c>
      <c r="O184" s="2">
        <f t="shared" si="105"/>
        <v>1.00681994</v>
      </c>
      <c r="P184" s="11">
        <f t="shared" si="129"/>
        <v>1.00600073</v>
      </c>
      <c r="Q184" s="11">
        <f t="shared" si="126"/>
        <v>1.0307890923672716</v>
      </c>
      <c r="R184" s="2">
        <f t="shared" si="128"/>
        <v>1.03781901</v>
      </c>
      <c r="S184" s="2">
        <f t="shared" si="124"/>
        <v>1.0128566699999999</v>
      </c>
      <c r="T184" s="2">
        <f t="shared" si="106"/>
        <v>333949.28129498003</v>
      </c>
      <c r="U184" s="2">
        <f t="shared" si="107"/>
        <v>247.8439341856444</v>
      </c>
      <c r="V184" s="2">
        <f t="shared" si="108"/>
        <v>11740.262880461769</v>
      </c>
      <c r="W184" s="2">
        <f t="shared" si="109"/>
        <v>341698.41152635741</v>
      </c>
      <c r="X184" s="29">
        <f t="shared" si="110"/>
        <v>0</v>
      </c>
      <c r="Y184" s="2">
        <f t="shared" si="125"/>
        <v>0</v>
      </c>
      <c r="Z184" s="82">
        <f t="shared" si="111"/>
        <v>0</v>
      </c>
      <c r="AA184" s="2">
        <f t="shared" si="112"/>
        <v>0</v>
      </c>
      <c r="AB184" s="27">
        <f t="shared" si="121"/>
        <v>6.7299999999999999E-2</v>
      </c>
      <c r="AC184" s="29">
        <f t="shared" si="94"/>
        <v>19</v>
      </c>
      <c r="AD184" s="29">
        <v>252</v>
      </c>
      <c r="AE184" s="11">
        <f t="shared" si="127"/>
        <v>1.004922831</v>
      </c>
      <c r="AF184" s="2">
        <f t="shared" si="113"/>
        <v>1643.9758743800001</v>
      </c>
      <c r="AG184" s="2">
        <f t="shared" si="114"/>
        <v>1682.12353291</v>
      </c>
      <c r="AH184" s="3">
        <f t="shared" si="115"/>
        <v>0</v>
      </c>
      <c r="AI184" s="4" t="str">
        <f t="shared" si="122"/>
        <v>A+J=</v>
      </c>
      <c r="AJ184" s="12">
        <f t="shared" si="123"/>
        <v>41306</v>
      </c>
      <c r="AK184" s="12"/>
      <c r="AL184" s="4"/>
      <c r="AM184" s="18"/>
      <c r="AN184" s="70">
        <v>40225</v>
      </c>
      <c r="AO184" s="67" t="s">
        <v>94</v>
      </c>
      <c r="AP184" s="22"/>
      <c r="AQ184" s="65"/>
      <c r="AR184" s="19">
        <f t="shared" si="116"/>
        <v>42583</v>
      </c>
      <c r="AS184" s="19">
        <f t="shared" si="95"/>
        <v>42580</v>
      </c>
      <c r="AT184" s="19">
        <f t="shared" si="96"/>
        <v>42583</v>
      </c>
      <c r="AU184" s="19">
        <f t="shared" si="97"/>
        <v>42614</v>
      </c>
      <c r="AV184" s="19">
        <f t="shared" si="98"/>
        <v>42585</v>
      </c>
      <c r="AW184" s="24">
        <f t="shared" si="99"/>
        <v>23</v>
      </c>
      <c r="AX184" s="1"/>
      <c r="AY184" s="1"/>
      <c r="AZ184" s="1"/>
      <c r="BA184" s="1"/>
      <c r="BB184" s="1"/>
    </row>
    <row r="185" spans="1:138" x14ac:dyDescent="0.2">
      <c r="A185" s="178">
        <f t="shared" si="117"/>
        <v>41304</v>
      </c>
      <c r="B185" s="2">
        <f t="shared" si="100"/>
        <v>343585.16401051159</v>
      </c>
      <c r="C185" s="2">
        <f t="shared" si="118"/>
        <v>329710.30471171002</v>
      </c>
      <c r="D185" s="2">
        <f>SUM(Y185:Y$400)</f>
        <v>19277.459418779999</v>
      </c>
      <c r="E185" s="11">
        <f t="shared" si="101"/>
        <v>310432.84529293003</v>
      </c>
      <c r="F185" s="99">
        <f t="shared" si="91"/>
        <v>3574.22</v>
      </c>
      <c r="G185" s="3">
        <f>IF(N185=1,VLOOKUP(A184,[1]Plan1!$BG$69:$BI$188,3),G184)</f>
        <v>3602.46</v>
      </c>
      <c r="H185" s="200">
        <f t="shared" si="92"/>
        <v>41216</v>
      </c>
      <c r="I185" s="200">
        <f t="shared" si="93"/>
        <v>41246</v>
      </c>
      <c r="J185" s="27">
        <f t="shared" si="102"/>
        <v>7.9010245592046058E-3</v>
      </c>
      <c r="K185" s="12">
        <f t="shared" si="119"/>
        <v>41306</v>
      </c>
      <c r="L185" s="12">
        <f t="shared" si="103"/>
        <v>41306</v>
      </c>
      <c r="M185" s="1">
        <f t="shared" si="120"/>
        <v>22</v>
      </c>
      <c r="N185" s="1">
        <f t="shared" si="104"/>
        <v>20</v>
      </c>
      <c r="O185" s="2">
        <f t="shared" si="105"/>
        <v>1.00718017</v>
      </c>
      <c r="P185" s="11">
        <f t="shared" si="129"/>
        <v>1.00600073</v>
      </c>
      <c r="Q185" s="11">
        <f t="shared" si="126"/>
        <v>1.0307890923672716</v>
      </c>
      <c r="R185" s="2">
        <f t="shared" si="128"/>
        <v>1.0381903299999999</v>
      </c>
      <c r="S185" s="2">
        <f t="shared" si="124"/>
        <v>1.0128566699999999</v>
      </c>
      <c r="T185" s="2">
        <f t="shared" si="106"/>
        <v>333949.28129498003</v>
      </c>
      <c r="U185" s="2">
        <f t="shared" si="107"/>
        <v>247.8439341856444</v>
      </c>
      <c r="V185" s="2">
        <f t="shared" si="108"/>
        <v>11855.532804575925</v>
      </c>
      <c r="W185" s="2">
        <f t="shared" si="109"/>
        <v>341813.68145047157</v>
      </c>
      <c r="X185" s="29">
        <f t="shared" si="110"/>
        <v>0</v>
      </c>
      <c r="Y185" s="2">
        <f t="shared" si="125"/>
        <v>0</v>
      </c>
      <c r="Z185" s="82">
        <f t="shared" si="111"/>
        <v>0</v>
      </c>
      <c r="AA185" s="2">
        <f t="shared" si="112"/>
        <v>0</v>
      </c>
      <c r="AB185" s="27">
        <f t="shared" si="121"/>
        <v>6.7299999999999999E-2</v>
      </c>
      <c r="AC185" s="29">
        <f t="shared" si="94"/>
        <v>20</v>
      </c>
      <c r="AD185" s="29">
        <v>252</v>
      </c>
      <c r="AE185" s="11">
        <f t="shared" si="127"/>
        <v>1.0051825969999999</v>
      </c>
      <c r="AF185" s="2">
        <f t="shared" si="113"/>
        <v>1730.72454339</v>
      </c>
      <c r="AG185" s="2">
        <f t="shared" si="114"/>
        <v>1771.48256004</v>
      </c>
      <c r="AH185" s="3">
        <f t="shared" si="115"/>
        <v>0</v>
      </c>
      <c r="AI185" s="4" t="str">
        <f t="shared" si="122"/>
        <v>A+J=</v>
      </c>
      <c r="AJ185" s="12">
        <f t="shared" si="123"/>
        <v>41306</v>
      </c>
      <c r="AK185" s="12"/>
      <c r="AL185" s="4"/>
      <c r="AM185" s="18"/>
      <c r="AN185" s="70">
        <v>40270</v>
      </c>
      <c r="AO185" s="67" t="s">
        <v>95</v>
      </c>
      <c r="AP185" s="22"/>
      <c r="AQ185" s="65"/>
      <c r="AR185" s="19">
        <f t="shared" si="116"/>
        <v>42614</v>
      </c>
      <c r="AS185" s="19">
        <f t="shared" si="95"/>
        <v>42613</v>
      </c>
      <c r="AT185" s="19">
        <f t="shared" si="96"/>
        <v>42614</v>
      </c>
      <c r="AU185" s="19">
        <f t="shared" si="97"/>
        <v>42646</v>
      </c>
      <c r="AV185" s="19">
        <f t="shared" si="98"/>
        <v>42618</v>
      </c>
      <c r="AW185" s="24">
        <f t="shared" si="99"/>
        <v>21</v>
      </c>
      <c r="AX185" s="1"/>
      <c r="AY185" s="1"/>
      <c r="AZ185" s="1"/>
      <c r="BA185" s="1"/>
      <c r="BB185" s="1"/>
    </row>
    <row r="186" spans="1:138" x14ac:dyDescent="0.2">
      <c r="A186" s="178">
        <f t="shared" si="117"/>
        <v>41305</v>
      </c>
      <c r="B186" s="2">
        <f t="shared" si="100"/>
        <v>343789.91667524568</v>
      </c>
      <c r="C186" s="2">
        <f t="shared" si="118"/>
        <v>329710.30471171002</v>
      </c>
      <c r="D186" s="2">
        <f>SUM(Y186:Y$400)</f>
        <v>19277.459418779999</v>
      </c>
      <c r="E186" s="11">
        <f t="shared" si="101"/>
        <v>310432.84529293003</v>
      </c>
      <c r="F186" s="99">
        <f t="shared" si="91"/>
        <v>3574.22</v>
      </c>
      <c r="G186" s="3">
        <f>IF(N186=1,VLOOKUP(A185,[1]Plan1!$BG$69:$BI$188,3),G185)</f>
        <v>3602.46</v>
      </c>
      <c r="H186" s="200">
        <f t="shared" si="92"/>
        <v>41216</v>
      </c>
      <c r="I186" s="200">
        <f t="shared" si="93"/>
        <v>41246</v>
      </c>
      <c r="J186" s="27">
        <f t="shared" si="102"/>
        <v>7.9010245592046058E-3</v>
      </c>
      <c r="K186" s="12">
        <f t="shared" si="119"/>
        <v>41306</v>
      </c>
      <c r="L186" s="12">
        <f t="shared" si="103"/>
        <v>41306</v>
      </c>
      <c r="M186" s="1">
        <f t="shared" si="120"/>
        <v>22</v>
      </c>
      <c r="N186" s="1">
        <f t="shared" si="104"/>
        <v>21</v>
      </c>
      <c r="O186" s="2">
        <f t="shared" si="105"/>
        <v>1.00754053</v>
      </c>
      <c r="P186" s="11">
        <f t="shared" si="129"/>
        <v>1.00600073</v>
      </c>
      <c r="Q186" s="11">
        <f t="shared" si="126"/>
        <v>1.0307890923672716</v>
      </c>
      <c r="R186" s="2">
        <f t="shared" si="128"/>
        <v>1.03856178</v>
      </c>
      <c r="S186" s="2">
        <f t="shared" si="124"/>
        <v>1.0128566699999999</v>
      </c>
      <c r="T186" s="2">
        <f t="shared" si="106"/>
        <v>333949.28129498003</v>
      </c>
      <c r="U186" s="2">
        <f t="shared" si="107"/>
        <v>247.8439341856444</v>
      </c>
      <c r="V186" s="2">
        <f t="shared" si="108"/>
        <v>11970.843084960001</v>
      </c>
      <c r="W186" s="2">
        <f t="shared" si="109"/>
        <v>341928.99173085566</v>
      </c>
      <c r="X186" s="29">
        <f t="shared" si="110"/>
        <v>0</v>
      </c>
      <c r="Y186" s="2">
        <f t="shared" si="125"/>
        <v>0</v>
      </c>
      <c r="Z186" s="82">
        <f t="shared" si="111"/>
        <v>0</v>
      </c>
      <c r="AA186" s="2">
        <f t="shared" si="112"/>
        <v>0</v>
      </c>
      <c r="AB186" s="27">
        <f t="shared" si="121"/>
        <v>6.7299999999999999E-2</v>
      </c>
      <c r="AC186" s="29">
        <f t="shared" si="94"/>
        <v>21</v>
      </c>
      <c r="AD186" s="29">
        <v>252</v>
      </c>
      <c r="AE186" s="11">
        <f t="shared" si="127"/>
        <v>1.0054424310000001</v>
      </c>
      <c r="AF186" s="2">
        <f t="shared" si="113"/>
        <v>1817.4959209399999</v>
      </c>
      <c r="AG186" s="2">
        <f t="shared" si="114"/>
        <v>1860.9249443900001</v>
      </c>
      <c r="AH186" s="3">
        <f t="shared" si="115"/>
        <v>0</v>
      </c>
      <c r="AI186" s="4" t="str">
        <f t="shared" si="122"/>
        <v>A+J=</v>
      </c>
      <c r="AJ186" s="12">
        <f t="shared" si="123"/>
        <v>41306</v>
      </c>
      <c r="AK186" s="12"/>
      <c r="AL186" s="4"/>
      <c r="AM186" s="24"/>
      <c r="AN186" s="70">
        <v>40289</v>
      </c>
      <c r="AO186" s="67" t="s">
        <v>96</v>
      </c>
      <c r="AP186" s="22"/>
      <c r="AQ186" s="65"/>
      <c r="AR186" s="19">
        <f t="shared" si="116"/>
        <v>42644</v>
      </c>
      <c r="AS186" s="19">
        <f t="shared" si="95"/>
        <v>42643</v>
      </c>
      <c r="AT186" s="19">
        <f t="shared" si="96"/>
        <v>42646</v>
      </c>
      <c r="AU186" s="19">
        <f t="shared" si="97"/>
        <v>42675</v>
      </c>
      <c r="AV186" s="19">
        <f t="shared" si="98"/>
        <v>42648</v>
      </c>
      <c r="AW186" s="24">
        <f t="shared" si="99"/>
        <v>20</v>
      </c>
      <c r="AX186" s="1"/>
      <c r="AY186" s="1"/>
      <c r="AZ186" s="1"/>
      <c r="BA186" s="1"/>
      <c r="BB186" s="1"/>
    </row>
    <row r="187" spans="1:138" x14ac:dyDescent="0.2">
      <c r="A187" s="178">
        <f t="shared" si="117"/>
        <v>41306</v>
      </c>
      <c r="B187" s="2">
        <f t="shared" si="100"/>
        <v>343994.79588843806</v>
      </c>
      <c r="C187" s="2">
        <f t="shared" si="118"/>
        <v>329710.30471171002</v>
      </c>
      <c r="D187" s="2">
        <f>SUM(Y187:Y$400)</f>
        <v>19277.459418779999</v>
      </c>
      <c r="E187" s="11">
        <f t="shared" si="101"/>
        <v>310432.84529293003</v>
      </c>
      <c r="F187" s="99">
        <f t="shared" si="91"/>
        <v>3574.22</v>
      </c>
      <c r="G187" s="3">
        <f>IF(N187=1,VLOOKUP(A186,[1]Plan1!$BG$69:$BI$188,3),G186)</f>
        <v>3602.46</v>
      </c>
      <c r="H187" s="200">
        <f t="shared" si="92"/>
        <v>41216</v>
      </c>
      <c r="I187" s="200">
        <f t="shared" si="93"/>
        <v>41246</v>
      </c>
      <c r="J187" s="27">
        <f t="shared" si="102"/>
        <v>7.9010245592046058E-3</v>
      </c>
      <c r="K187" s="12">
        <f t="shared" si="119"/>
        <v>41334</v>
      </c>
      <c r="L187" s="12">
        <f t="shared" si="103"/>
        <v>41306</v>
      </c>
      <c r="M187" s="1">
        <f t="shared" si="120"/>
        <v>22</v>
      </c>
      <c r="N187" s="1">
        <f t="shared" si="104"/>
        <v>22</v>
      </c>
      <c r="O187" s="2">
        <f t="shared" si="105"/>
        <v>1.00790102</v>
      </c>
      <c r="P187" s="11">
        <f t="shared" si="129"/>
        <v>1.00600073</v>
      </c>
      <c r="Q187" s="11">
        <f t="shared" si="126"/>
        <v>1.0307890923672716</v>
      </c>
      <c r="R187" s="2">
        <f t="shared" si="128"/>
        <v>1.0389333700000001</v>
      </c>
      <c r="S187" s="2">
        <f t="shared" si="124"/>
        <v>1.0128566699999999</v>
      </c>
      <c r="T187" s="2">
        <f t="shared" si="106"/>
        <v>333949.28129498003</v>
      </c>
      <c r="U187" s="2">
        <f t="shared" si="107"/>
        <v>247.8439341856444</v>
      </c>
      <c r="V187" s="2">
        <f t="shared" si="108"/>
        <v>12086.196825942427</v>
      </c>
      <c r="W187" s="2">
        <f t="shared" si="109"/>
        <v>342044.34547183808</v>
      </c>
      <c r="X187" s="29">
        <f t="shared" si="110"/>
        <v>6</v>
      </c>
      <c r="Y187" s="2">
        <f t="shared" si="125"/>
        <v>2276.8507773199999</v>
      </c>
      <c r="Z187" s="82">
        <f t="shared" si="111"/>
        <v>6.9056100000000004E-3</v>
      </c>
      <c r="AA187" s="2">
        <f t="shared" si="112"/>
        <v>2306.1234964</v>
      </c>
      <c r="AB187" s="27">
        <f t="shared" si="121"/>
        <v>6.7299999999999999E-2</v>
      </c>
      <c r="AC187" s="29">
        <f t="shared" si="94"/>
        <v>22</v>
      </c>
      <c r="AD187" s="29">
        <v>252</v>
      </c>
      <c r="AE187" s="11">
        <f t="shared" si="127"/>
        <v>1.005702332</v>
      </c>
      <c r="AF187" s="2">
        <f t="shared" si="113"/>
        <v>1904.2896731000001</v>
      </c>
      <c r="AG187" s="2">
        <f t="shared" si="114"/>
        <v>1950.4504165999999</v>
      </c>
      <c r="AH187" s="3">
        <f t="shared" si="115"/>
        <v>4210.4131694999996</v>
      </c>
      <c r="AI187" s="4" t="str">
        <f t="shared" si="122"/>
        <v>A+J=</v>
      </c>
      <c r="AJ187" s="12">
        <f t="shared" si="123"/>
        <v>41306</v>
      </c>
      <c r="AK187" s="12"/>
      <c r="AL187" s="4"/>
      <c r="AM187" s="24"/>
      <c r="AN187" s="70">
        <v>40332</v>
      </c>
      <c r="AO187" s="67" t="s">
        <v>98</v>
      </c>
      <c r="AP187" s="24"/>
      <c r="AQ187" s="65"/>
      <c r="AR187" s="19">
        <f t="shared" si="116"/>
        <v>42675</v>
      </c>
      <c r="AS187" s="19">
        <f t="shared" si="95"/>
        <v>42674</v>
      </c>
      <c r="AT187" s="19">
        <f t="shared" si="96"/>
        <v>42675</v>
      </c>
      <c r="AU187" s="19">
        <f t="shared" si="97"/>
        <v>42705</v>
      </c>
      <c r="AV187" s="19">
        <f t="shared" si="98"/>
        <v>42678</v>
      </c>
      <c r="AW187" s="24">
        <f t="shared" si="99"/>
        <v>20</v>
      </c>
      <c r="AX187" s="1"/>
      <c r="AY187" s="1"/>
      <c r="AZ187" s="1"/>
      <c r="BA187" s="1"/>
      <c r="BB187" s="1"/>
    </row>
    <row r="188" spans="1:138" x14ac:dyDescent="0.2">
      <c r="A188" s="178">
        <f t="shared" si="117"/>
        <v>41307</v>
      </c>
      <c r="B188" s="2">
        <f t="shared" si="100"/>
        <v>339979.54751871387</v>
      </c>
      <c r="C188" s="2">
        <f t="shared" si="118"/>
        <v>327433.45393438998</v>
      </c>
      <c r="D188" s="2">
        <f>SUM(Y188:Y$400)</f>
        <v>17000.608641459999</v>
      </c>
      <c r="E188" s="11">
        <f t="shared" si="101"/>
        <v>310432.84529292997</v>
      </c>
      <c r="F188" s="99">
        <f t="shared" si="91"/>
        <v>3602.46</v>
      </c>
      <c r="G188" s="3">
        <f>IF(N188=1,VLOOKUP(A187,[1]Plan1!$BG$69:$BI$188,3),G187)</f>
        <v>3633.44</v>
      </c>
      <c r="H188" s="200">
        <f t="shared" si="92"/>
        <v>41245</v>
      </c>
      <c r="I188" s="200">
        <f t="shared" si="93"/>
        <v>41276</v>
      </c>
      <c r="J188" s="27">
        <f t="shared" si="102"/>
        <v>8.5996791081650592E-3</v>
      </c>
      <c r="K188" s="12">
        <f t="shared" si="119"/>
        <v>41334</v>
      </c>
      <c r="L188" s="12">
        <f t="shared" si="103"/>
        <v>41334</v>
      </c>
      <c r="M188" s="1">
        <f t="shared" si="120"/>
        <v>18</v>
      </c>
      <c r="N188" s="1">
        <f t="shared" si="104"/>
        <v>1</v>
      </c>
      <c r="O188" s="2">
        <f t="shared" si="105"/>
        <v>1.0004758300000001</v>
      </c>
      <c r="P188" s="11">
        <f t="shared" si="129"/>
        <v>1.00790102</v>
      </c>
      <c r="Q188" s="11">
        <f t="shared" si="126"/>
        <v>1.0389333776018472</v>
      </c>
      <c r="R188" s="2">
        <f t="shared" si="128"/>
        <v>1.0394277300000001</v>
      </c>
      <c r="S188" s="2">
        <f t="shared" si="124"/>
        <v>1.0128566699999999</v>
      </c>
      <c r="T188" s="2">
        <f t="shared" si="106"/>
        <v>331643.15779858001</v>
      </c>
      <c r="U188" s="2">
        <f t="shared" si="107"/>
        <v>218.5712151023979</v>
      </c>
      <c r="V188" s="2">
        <f t="shared" si="108"/>
        <v>12239.662407341446</v>
      </c>
      <c r="W188" s="2">
        <f t="shared" si="109"/>
        <v>339891.68755683384</v>
      </c>
      <c r="X188" s="29">
        <f t="shared" si="110"/>
        <v>0</v>
      </c>
      <c r="Y188" s="2">
        <f t="shared" si="125"/>
        <v>0</v>
      </c>
      <c r="Z188" s="82">
        <f t="shared" si="111"/>
        <v>0</v>
      </c>
      <c r="AA188" s="2">
        <f t="shared" si="112"/>
        <v>0</v>
      </c>
      <c r="AB188" s="27">
        <f t="shared" si="121"/>
        <v>6.7299999999999999E-2</v>
      </c>
      <c r="AC188" s="29">
        <f t="shared" si="94"/>
        <v>1</v>
      </c>
      <c r="AD188" s="29">
        <v>252</v>
      </c>
      <c r="AE188" s="11">
        <f t="shared" si="127"/>
        <v>1.0002584940000001</v>
      </c>
      <c r="AF188" s="2">
        <f t="shared" si="113"/>
        <v>85.727766430000003</v>
      </c>
      <c r="AG188" s="2">
        <f t="shared" si="114"/>
        <v>87.85996188</v>
      </c>
      <c r="AH188" s="3">
        <f t="shared" si="115"/>
        <v>0</v>
      </c>
      <c r="AI188" s="4" t="str">
        <f t="shared" si="122"/>
        <v>A+J=</v>
      </c>
      <c r="AJ188" s="12">
        <f t="shared" si="123"/>
        <v>41334</v>
      </c>
      <c r="AK188" s="12"/>
      <c r="AL188" s="4"/>
      <c r="AM188" s="74"/>
      <c r="AN188" s="70">
        <v>40428</v>
      </c>
      <c r="AO188" s="67" t="s">
        <v>90</v>
      </c>
      <c r="AP188" s="74"/>
      <c r="AQ188" s="65"/>
      <c r="AR188" s="19">
        <f t="shared" si="116"/>
        <v>42705</v>
      </c>
      <c r="AS188" s="19">
        <f t="shared" si="95"/>
        <v>42704</v>
      </c>
      <c r="AT188" s="19">
        <f t="shared" si="96"/>
        <v>42705</v>
      </c>
      <c r="AU188" s="19">
        <f t="shared" si="97"/>
        <v>42737</v>
      </c>
      <c r="AV188" s="19">
        <f t="shared" si="98"/>
        <v>42709</v>
      </c>
      <c r="AW188" s="24">
        <f t="shared" si="99"/>
        <v>22</v>
      </c>
      <c r="AX188" s="1"/>
      <c r="AY188" s="1"/>
      <c r="AZ188" s="1"/>
      <c r="BA188" s="1"/>
      <c r="BB188" s="1"/>
    </row>
    <row r="189" spans="1:138" x14ac:dyDescent="0.2">
      <c r="A189" s="178">
        <f t="shared" si="117"/>
        <v>41308</v>
      </c>
      <c r="B189" s="2">
        <f t="shared" si="100"/>
        <v>339979.54751871387</v>
      </c>
      <c r="C189" s="2">
        <f t="shared" si="118"/>
        <v>327433.45393438998</v>
      </c>
      <c r="D189" s="2">
        <f>SUM(Y189:Y$400)</f>
        <v>17000.608641459999</v>
      </c>
      <c r="E189" s="11">
        <f t="shared" si="101"/>
        <v>310432.84529292997</v>
      </c>
      <c r="F189" s="99">
        <f t="shared" si="91"/>
        <v>3602.46</v>
      </c>
      <c r="G189" s="3">
        <f>IF(N189=1,VLOOKUP(A188,[1]Plan1!$BG$69:$BI$188,3),G188)</f>
        <v>3633.44</v>
      </c>
      <c r="H189" s="200">
        <f t="shared" si="92"/>
        <v>41245</v>
      </c>
      <c r="I189" s="200">
        <f t="shared" si="93"/>
        <v>41276</v>
      </c>
      <c r="J189" s="27">
        <f t="shared" si="102"/>
        <v>8.5996791081650592E-3</v>
      </c>
      <c r="K189" s="12">
        <f t="shared" si="119"/>
        <v>41334</v>
      </c>
      <c r="L189" s="12">
        <f t="shared" si="103"/>
        <v>41334</v>
      </c>
      <c r="M189" s="1">
        <f t="shared" si="120"/>
        <v>18</v>
      </c>
      <c r="N189" s="1">
        <f t="shared" si="104"/>
        <v>1</v>
      </c>
      <c r="O189" s="2">
        <f t="shared" si="105"/>
        <v>1.0004758300000001</v>
      </c>
      <c r="P189" s="11">
        <f t="shared" si="129"/>
        <v>1.00790102</v>
      </c>
      <c r="Q189" s="11">
        <f t="shared" si="126"/>
        <v>1.0389333776018472</v>
      </c>
      <c r="R189" s="2">
        <f t="shared" si="128"/>
        <v>1.0394277300000001</v>
      </c>
      <c r="S189" s="2">
        <f t="shared" si="124"/>
        <v>1.0128566699999999</v>
      </c>
      <c r="T189" s="2">
        <f t="shared" si="106"/>
        <v>331643.15779858001</v>
      </c>
      <c r="U189" s="2">
        <f t="shared" si="107"/>
        <v>218.5712151023979</v>
      </c>
      <c r="V189" s="2">
        <f t="shared" si="108"/>
        <v>12239.662407341446</v>
      </c>
      <c r="W189" s="2">
        <f t="shared" si="109"/>
        <v>339891.68755683384</v>
      </c>
      <c r="X189" s="29">
        <f t="shared" si="110"/>
        <v>0</v>
      </c>
      <c r="Y189" s="2">
        <f t="shared" si="125"/>
        <v>0</v>
      </c>
      <c r="Z189" s="82">
        <f t="shared" si="111"/>
        <v>0</v>
      </c>
      <c r="AA189" s="2">
        <f t="shared" si="112"/>
        <v>0</v>
      </c>
      <c r="AB189" s="27">
        <f t="shared" si="121"/>
        <v>6.7299999999999999E-2</v>
      </c>
      <c r="AC189" s="29">
        <f t="shared" si="94"/>
        <v>1</v>
      </c>
      <c r="AD189" s="29">
        <v>252</v>
      </c>
      <c r="AE189" s="11">
        <f t="shared" si="127"/>
        <v>1.0002584940000001</v>
      </c>
      <c r="AF189" s="2">
        <f t="shared" si="113"/>
        <v>85.727766430000003</v>
      </c>
      <c r="AG189" s="2">
        <f t="shared" si="114"/>
        <v>87.85996188</v>
      </c>
      <c r="AH189" s="3">
        <f t="shared" si="115"/>
        <v>0</v>
      </c>
      <c r="AI189" s="4" t="str">
        <f t="shared" si="122"/>
        <v>A+J=</v>
      </c>
      <c r="AJ189" s="12">
        <f t="shared" si="123"/>
        <v>41334</v>
      </c>
      <c r="AK189" s="12"/>
      <c r="AL189" s="4"/>
      <c r="AM189" s="51"/>
      <c r="AN189" s="70">
        <v>40463</v>
      </c>
      <c r="AO189" s="67" t="s">
        <v>91</v>
      </c>
      <c r="AP189" s="54"/>
      <c r="AQ189" s="49"/>
      <c r="AR189" s="19">
        <f t="shared" si="116"/>
        <v>42736</v>
      </c>
      <c r="AS189" s="19">
        <f t="shared" si="95"/>
        <v>42734</v>
      </c>
      <c r="AT189" s="19">
        <f t="shared" si="96"/>
        <v>42737</v>
      </c>
      <c r="AU189" s="19">
        <f t="shared" si="97"/>
        <v>42767</v>
      </c>
      <c r="AV189" s="19">
        <f t="shared" si="98"/>
        <v>42739</v>
      </c>
      <c r="AW189" s="24">
        <f t="shared" si="99"/>
        <v>22</v>
      </c>
      <c r="AX189" s="1"/>
      <c r="AY189" s="1"/>
      <c r="AZ189" s="1"/>
      <c r="BA189" s="1"/>
      <c r="BB189" s="1"/>
    </row>
    <row r="190" spans="1:138" x14ac:dyDescent="0.2">
      <c r="A190" s="178">
        <f t="shared" si="117"/>
        <v>41309</v>
      </c>
      <c r="B190" s="2">
        <f t="shared" si="100"/>
        <v>339979.54751871387</v>
      </c>
      <c r="C190" s="2">
        <f t="shared" si="118"/>
        <v>327433.45393438998</v>
      </c>
      <c r="D190" s="2">
        <f>SUM(Y190:Y$400)</f>
        <v>17000.608641459999</v>
      </c>
      <c r="E190" s="11">
        <f t="shared" si="101"/>
        <v>310432.84529292997</v>
      </c>
      <c r="F190" s="99">
        <f t="shared" si="91"/>
        <v>3602.46</v>
      </c>
      <c r="G190" s="3">
        <f>IF(N190=1,VLOOKUP(A189,[1]Plan1!$BG$69:$BI$188,3),G189)</f>
        <v>3633.44</v>
      </c>
      <c r="H190" s="200">
        <f t="shared" si="92"/>
        <v>41245</v>
      </c>
      <c r="I190" s="200">
        <f t="shared" si="93"/>
        <v>41276</v>
      </c>
      <c r="J190" s="27">
        <f t="shared" si="102"/>
        <v>8.5996791081650592E-3</v>
      </c>
      <c r="K190" s="12">
        <f t="shared" si="119"/>
        <v>41334</v>
      </c>
      <c r="L190" s="12">
        <f t="shared" si="103"/>
        <v>41334</v>
      </c>
      <c r="M190" s="1">
        <f t="shared" si="120"/>
        <v>18</v>
      </c>
      <c r="N190" s="1">
        <f t="shared" si="104"/>
        <v>1</v>
      </c>
      <c r="O190" s="2">
        <f t="shared" si="105"/>
        <v>1.0004758300000001</v>
      </c>
      <c r="P190" s="11">
        <f t="shared" si="129"/>
        <v>1.00790102</v>
      </c>
      <c r="Q190" s="11">
        <f t="shared" si="126"/>
        <v>1.0389333776018472</v>
      </c>
      <c r="R190" s="2">
        <f t="shared" si="128"/>
        <v>1.0394277300000001</v>
      </c>
      <c r="S190" s="2">
        <f t="shared" si="124"/>
        <v>1.0128566699999999</v>
      </c>
      <c r="T190" s="2">
        <f t="shared" si="106"/>
        <v>331643.15779858001</v>
      </c>
      <c r="U190" s="2">
        <f t="shared" si="107"/>
        <v>218.5712151023979</v>
      </c>
      <c r="V190" s="2">
        <f t="shared" si="108"/>
        <v>12239.662407341446</v>
      </c>
      <c r="W190" s="2">
        <f t="shared" si="109"/>
        <v>339891.68755683384</v>
      </c>
      <c r="X190" s="29">
        <f t="shared" si="110"/>
        <v>0</v>
      </c>
      <c r="Y190" s="2">
        <f t="shared" si="125"/>
        <v>0</v>
      </c>
      <c r="Z190" s="82">
        <f t="shared" si="111"/>
        <v>0</v>
      </c>
      <c r="AA190" s="2">
        <f t="shared" si="112"/>
        <v>0</v>
      </c>
      <c r="AB190" s="27">
        <f t="shared" si="121"/>
        <v>6.7299999999999999E-2</v>
      </c>
      <c r="AC190" s="29">
        <f t="shared" si="94"/>
        <v>1</v>
      </c>
      <c r="AD190" s="29">
        <v>252</v>
      </c>
      <c r="AE190" s="11">
        <f t="shared" si="127"/>
        <v>1.0002584940000001</v>
      </c>
      <c r="AF190" s="2">
        <f t="shared" si="113"/>
        <v>85.727766430000003</v>
      </c>
      <c r="AG190" s="2">
        <f t="shared" si="114"/>
        <v>87.85996188</v>
      </c>
      <c r="AH190" s="3">
        <f t="shared" si="115"/>
        <v>0</v>
      </c>
      <c r="AI190" s="4" t="str">
        <f t="shared" si="122"/>
        <v>A+J=</v>
      </c>
      <c r="AJ190" s="12">
        <f t="shared" si="123"/>
        <v>41334</v>
      </c>
      <c r="AK190" s="12"/>
      <c r="AL190" s="4"/>
      <c r="AM190" s="19"/>
      <c r="AN190" s="70">
        <v>40484</v>
      </c>
      <c r="AO190" s="67" t="s">
        <v>92</v>
      </c>
      <c r="AP190" s="22"/>
      <c r="AQ190" s="3"/>
      <c r="AR190" s="19">
        <f t="shared" si="116"/>
        <v>42767</v>
      </c>
      <c r="AS190" s="19">
        <f t="shared" si="95"/>
        <v>42766</v>
      </c>
      <c r="AT190" s="19">
        <f t="shared" si="96"/>
        <v>42767</v>
      </c>
      <c r="AU190" s="19">
        <f t="shared" si="97"/>
        <v>42795</v>
      </c>
      <c r="AV190" s="19">
        <f t="shared" si="98"/>
        <v>42769</v>
      </c>
      <c r="AW190" s="24">
        <f t="shared" si="99"/>
        <v>18</v>
      </c>
      <c r="AX190" s="1"/>
      <c r="AY190" s="1"/>
      <c r="AZ190" s="1"/>
      <c r="BA190" s="1"/>
      <c r="BB190" s="1"/>
    </row>
    <row r="191" spans="1:138" x14ac:dyDescent="0.2">
      <c r="A191" s="178">
        <f t="shared" si="117"/>
        <v>41310</v>
      </c>
      <c r="B191" s="2">
        <f t="shared" si="100"/>
        <v>340221.04351541871</v>
      </c>
      <c r="C191" s="2">
        <f t="shared" si="118"/>
        <v>327433.45393438998</v>
      </c>
      <c r="D191" s="2">
        <f>SUM(Y191:Y$400)</f>
        <v>17000.608641459999</v>
      </c>
      <c r="E191" s="11">
        <f t="shared" si="101"/>
        <v>310432.84529292997</v>
      </c>
      <c r="F191" s="99">
        <f t="shared" si="91"/>
        <v>3602.46</v>
      </c>
      <c r="G191" s="3">
        <f>IF(N191=1,VLOOKUP(A190,[1]Plan1!$BG$69:$BI$188,3),G190)</f>
        <v>3633.44</v>
      </c>
      <c r="H191" s="200">
        <f t="shared" si="92"/>
        <v>41245</v>
      </c>
      <c r="I191" s="200">
        <f t="shared" si="93"/>
        <v>41276</v>
      </c>
      <c r="J191" s="27">
        <f t="shared" si="102"/>
        <v>8.5996791081650592E-3</v>
      </c>
      <c r="K191" s="12">
        <f t="shared" si="119"/>
        <v>41334</v>
      </c>
      <c r="L191" s="12">
        <f t="shared" si="103"/>
        <v>41334</v>
      </c>
      <c r="M191" s="1">
        <f t="shared" si="120"/>
        <v>18</v>
      </c>
      <c r="N191" s="1">
        <f t="shared" si="104"/>
        <v>2</v>
      </c>
      <c r="O191" s="2">
        <f t="shared" si="105"/>
        <v>1.0009518799999999</v>
      </c>
      <c r="P191" s="11">
        <f t="shared" si="129"/>
        <v>1.00790102</v>
      </c>
      <c r="Q191" s="11">
        <f t="shared" si="126"/>
        <v>1.0389333776018472</v>
      </c>
      <c r="R191" s="2">
        <f t="shared" si="128"/>
        <v>1.0399223099999999</v>
      </c>
      <c r="S191" s="2">
        <f t="shared" si="124"/>
        <v>1.0128566699999999</v>
      </c>
      <c r="T191" s="2">
        <f t="shared" si="106"/>
        <v>331643.15779858001</v>
      </c>
      <c r="U191" s="2">
        <f t="shared" si="107"/>
        <v>218.5712151023979</v>
      </c>
      <c r="V191" s="2">
        <f t="shared" si="108"/>
        <v>12393.196283966361</v>
      </c>
      <c r="W191" s="2">
        <f t="shared" si="109"/>
        <v>340045.22143345873</v>
      </c>
      <c r="X191" s="29">
        <f t="shared" si="110"/>
        <v>0</v>
      </c>
      <c r="Y191" s="2">
        <f t="shared" si="125"/>
        <v>0</v>
      </c>
      <c r="Z191" s="82">
        <f t="shared" si="111"/>
        <v>0</v>
      </c>
      <c r="AA191" s="2">
        <f t="shared" si="112"/>
        <v>0</v>
      </c>
      <c r="AB191" s="27">
        <f t="shared" si="121"/>
        <v>6.7299999999999999E-2</v>
      </c>
      <c r="AC191" s="29">
        <f t="shared" si="94"/>
        <v>2</v>
      </c>
      <c r="AD191" s="29">
        <v>252</v>
      </c>
      <c r="AE191" s="11">
        <f t="shared" si="127"/>
        <v>1.000517055</v>
      </c>
      <c r="AF191" s="2">
        <f t="shared" si="113"/>
        <v>171.47775295</v>
      </c>
      <c r="AG191" s="2">
        <f t="shared" si="114"/>
        <v>175.82208195999999</v>
      </c>
      <c r="AH191" s="3">
        <f t="shared" si="115"/>
        <v>0</v>
      </c>
      <c r="AI191" s="4" t="str">
        <f t="shared" si="122"/>
        <v>A+J=</v>
      </c>
      <c r="AJ191" s="12">
        <f t="shared" si="123"/>
        <v>41334</v>
      </c>
      <c r="AK191" s="12"/>
      <c r="AL191" s="4"/>
      <c r="AM191" s="19"/>
      <c r="AN191" s="70">
        <v>40497</v>
      </c>
      <c r="AO191" s="67" t="s">
        <v>93</v>
      </c>
      <c r="AP191" s="22"/>
      <c r="AQ191" s="3"/>
      <c r="AR191" s="19">
        <f t="shared" si="116"/>
        <v>42795</v>
      </c>
      <c r="AS191" s="19">
        <f t="shared" si="95"/>
        <v>42790</v>
      </c>
      <c r="AT191" s="19">
        <f t="shared" si="96"/>
        <v>42795</v>
      </c>
      <c r="AU191" s="19">
        <f t="shared" si="97"/>
        <v>42828</v>
      </c>
      <c r="AV191" s="19">
        <f t="shared" si="98"/>
        <v>42797</v>
      </c>
      <c r="AW191" s="24">
        <f t="shared" si="99"/>
        <v>23</v>
      </c>
      <c r="AX191" s="1"/>
      <c r="AY191" s="1"/>
      <c r="AZ191" s="1"/>
      <c r="BA191" s="1"/>
      <c r="BB191" s="1"/>
    </row>
    <row r="192" spans="1:138" x14ac:dyDescent="0.2">
      <c r="A192" s="178">
        <f t="shared" si="117"/>
        <v>41311</v>
      </c>
      <c r="B192" s="2">
        <f t="shared" si="100"/>
        <v>340462.72247634345</v>
      </c>
      <c r="C192" s="2">
        <f t="shared" si="118"/>
        <v>327433.45393438998</v>
      </c>
      <c r="D192" s="2">
        <f>SUM(Y192:Y$400)</f>
        <v>17000.608641459999</v>
      </c>
      <c r="E192" s="11">
        <f t="shared" si="101"/>
        <v>310432.84529292997</v>
      </c>
      <c r="F192" s="99">
        <f t="shared" si="91"/>
        <v>3602.46</v>
      </c>
      <c r="G192" s="3">
        <f>IF(N192=1,VLOOKUP(A191,[1]Plan1!$BG$69:$BI$188,3),G191)</f>
        <v>3633.44</v>
      </c>
      <c r="H192" s="200">
        <f t="shared" si="92"/>
        <v>41245</v>
      </c>
      <c r="I192" s="200">
        <f t="shared" si="93"/>
        <v>41276</v>
      </c>
      <c r="J192" s="27">
        <f t="shared" si="102"/>
        <v>8.5996791081650592E-3</v>
      </c>
      <c r="K192" s="12">
        <f t="shared" si="119"/>
        <v>41334</v>
      </c>
      <c r="L192" s="12">
        <f t="shared" si="103"/>
        <v>41334</v>
      </c>
      <c r="M192" s="1">
        <f t="shared" si="120"/>
        <v>18</v>
      </c>
      <c r="N192" s="1">
        <f t="shared" si="104"/>
        <v>3</v>
      </c>
      <c r="O192" s="2">
        <f t="shared" si="105"/>
        <v>1.0014281700000001</v>
      </c>
      <c r="P192" s="11">
        <f t="shared" si="129"/>
        <v>1.00790102</v>
      </c>
      <c r="Q192" s="11">
        <f t="shared" si="126"/>
        <v>1.0389333776018472</v>
      </c>
      <c r="R192" s="2">
        <f t="shared" si="128"/>
        <v>1.0404171499999999</v>
      </c>
      <c r="S192" s="2">
        <f t="shared" si="124"/>
        <v>1.0128566699999999</v>
      </c>
      <c r="T192" s="2">
        <f t="shared" si="106"/>
        <v>331643.15779858001</v>
      </c>
      <c r="U192" s="2">
        <f t="shared" si="107"/>
        <v>218.5712151023979</v>
      </c>
      <c r="V192" s="2">
        <f t="shared" si="108"/>
        <v>12546.810873131113</v>
      </c>
      <c r="W192" s="2">
        <f t="shared" si="109"/>
        <v>340198.83602262347</v>
      </c>
      <c r="X192" s="29">
        <f t="shared" si="110"/>
        <v>0</v>
      </c>
      <c r="Y192" s="2">
        <f t="shared" si="125"/>
        <v>0</v>
      </c>
      <c r="Z192" s="82">
        <f t="shared" si="111"/>
        <v>0</v>
      </c>
      <c r="AA192" s="2">
        <f t="shared" si="112"/>
        <v>0</v>
      </c>
      <c r="AB192" s="27">
        <f t="shared" si="121"/>
        <v>6.7299999999999999E-2</v>
      </c>
      <c r="AC192" s="29">
        <f t="shared" si="94"/>
        <v>3</v>
      </c>
      <c r="AD192" s="29">
        <v>252</v>
      </c>
      <c r="AE192" s="11">
        <f t="shared" si="127"/>
        <v>1.0007756830000001</v>
      </c>
      <c r="AF192" s="2">
        <f t="shared" si="113"/>
        <v>257.24995956999999</v>
      </c>
      <c r="AG192" s="2">
        <f t="shared" si="114"/>
        <v>263.88645372000002</v>
      </c>
      <c r="AH192" s="3">
        <f t="shared" si="115"/>
        <v>0</v>
      </c>
      <c r="AI192" s="4" t="str">
        <f t="shared" si="122"/>
        <v>A+J=</v>
      </c>
      <c r="AJ192" s="12">
        <f t="shared" si="123"/>
        <v>41334</v>
      </c>
      <c r="AK192" s="12"/>
      <c r="AL192" s="4"/>
      <c r="AM192" s="19"/>
      <c r="AN192" s="70">
        <v>40609</v>
      </c>
      <c r="AO192" s="67" t="s">
        <v>101</v>
      </c>
      <c r="AP192" s="22"/>
      <c r="AQ192" s="3"/>
      <c r="AR192" s="19">
        <f t="shared" si="116"/>
        <v>42826</v>
      </c>
      <c r="AS192" s="19">
        <f t="shared" si="95"/>
        <v>42825</v>
      </c>
      <c r="AT192" s="19">
        <f t="shared" si="96"/>
        <v>42828</v>
      </c>
      <c r="AU192" s="19">
        <f t="shared" si="97"/>
        <v>42857</v>
      </c>
      <c r="AV192" s="19">
        <f t="shared" si="98"/>
        <v>42830</v>
      </c>
      <c r="AW192" s="24">
        <f t="shared" si="99"/>
        <v>18</v>
      </c>
      <c r="AX192" s="1"/>
      <c r="AY192" s="1"/>
      <c r="AZ192" s="1"/>
      <c r="BA192" s="1"/>
      <c r="BB192" s="1"/>
    </row>
    <row r="193" spans="1:54" x14ac:dyDescent="0.2">
      <c r="A193" s="178">
        <f t="shared" si="117"/>
        <v>41312</v>
      </c>
      <c r="B193" s="2">
        <f t="shared" si="100"/>
        <v>340704.57172445423</v>
      </c>
      <c r="C193" s="2">
        <f t="shared" si="118"/>
        <v>327433.45393438998</v>
      </c>
      <c r="D193" s="2">
        <f>SUM(Y193:Y$400)</f>
        <v>17000.608641459999</v>
      </c>
      <c r="E193" s="11">
        <f t="shared" si="101"/>
        <v>310432.84529292997</v>
      </c>
      <c r="F193" s="99">
        <f t="shared" ref="F193:F256" si="130">IF(G193=G192,F192,G192)</f>
        <v>3602.46</v>
      </c>
      <c r="G193" s="3">
        <f>IF(N193=1,VLOOKUP(A192,[1]Plan1!$BG$69:$BI$188,3),G192)</f>
        <v>3633.44</v>
      </c>
      <c r="H193" s="200">
        <f t="shared" ref="H193:H256" si="131">EDATE(I193,-1)</f>
        <v>41245</v>
      </c>
      <c r="I193" s="200">
        <f t="shared" ref="I193:I256" si="132">IF(X192&gt;0,EDATE(A193,-1),+I192)</f>
        <v>41276</v>
      </c>
      <c r="J193" s="27">
        <f t="shared" si="102"/>
        <v>8.5996791081650592E-3</v>
      </c>
      <c r="K193" s="12">
        <f t="shared" si="119"/>
        <v>41334</v>
      </c>
      <c r="L193" s="12">
        <f t="shared" si="103"/>
        <v>41334</v>
      </c>
      <c r="M193" s="1">
        <f t="shared" si="120"/>
        <v>18</v>
      </c>
      <c r="N193" s="1">
        <f t="shared" si="104"/>
        <v>4</v>
      </c>
      <c r="O193" s="2">
        <f t="shared" si="105"/>
        <v>1.00190468</v>
      </c>
      <c r="P193" s="11">
        <f t="shared" si="129"/>
        <v>1.00790102</v>
      </c>
      <c r="Q193" s="11">
        <f t="shared" si="126"/>
        <v>1.0389333776018472</v>
      </c>
      <c r="R193" s="2">
        <f t="shared" si="128"/>
        <v>1.0409122099999999</v>
      </c>
      <c r="S193" s="2">
        <f t="shared" si="124"/>
        <v>1.0128566699999999</v>
      </c>
      <c r="T193" s="2">
        <f t="shared" si="106"/>
        <v>331643.15779858001</v>
      </c>
      <c r="U193" s="2">
        <f t="shared" si="107"/>
        <v>218.5712151023979</v>
      </c>
      <c r="V193" s="2">
        <f t="shared" si="108"/>
        <v>12700.49375752183</v>
      </c>
      <c r="W193" s="2">
        <f t="shared" si="109"/>
        <v>340352.51890701422</v>
      </c>
      <c r="X193" s="29">
        <f t="shared" si="110"/>
        <v>0</v>
      </c>
      <c r="Y193" s="2">
        <f t="shared" si="125"/>
        <v>0</v>
      </c>
      <c r="Z193" s="82">
        <f t="shared" si="111"/>
        <v>0</v>
      </c>
      <c r="AA193" s="2">
        <f t="shared" si="112"/>
        <v>0</v>
      </c>
      <c r="AB193" s="27">
        <f t="shared" si="121"/>
        <v>6.7299999999999999E-2</v>
      </c>
      <c r="AC193" s="29">
        <f t="shared" ref="AC193:AC256" si="133">N193</f>
        <v>4</v>
      </c>
      <c r="AD193" s="29">
        <v>252</v>
      </c>
      <c r="AE193" s="11">
        <f t="shared" si="127"/>
        <v>1.0010343770000001</v>
      </c>
      <c r="AF193" s="2">
        <f t="shared" si="113"/>
        <v>343.04405463000001</v>
      </c>
      <c r="AG193" s="2">
        <f t="shared" si="114"/>
        <v>352.05281744000001</v>
      </c>
      <c r="AH193" s="3">
        <f t="shared" si="115"/>
        <v>0</v>
      </c>
      <c r="AI193" s="4" t="str">
        <f t="shared" si="122"/>
        <v>A+J=</v>
      </c>
      <c r="AJ193" s="12">
        <f t="shared" si="123"/>
        <v>41334</v>
      </c>
      <c r="AK193" s="12"/>
      <c r="AL193" s="4"/>
      <c r="AM193" s="19"/>
      <c r="AN193" s="70">
        <v>40610</v>
      </c>
      <c r="AO193" s="67" t="s">
        <v>102</v>
      </c>
      <c r="AP193" s="22"/>
      <c r="AQ193" s="3"/>
      <c r="AR193" s="19">
        <f t="shared" si="116"/>
        <v>42856</v>
      </c>
      <c r="AS193" s="19">
        <f t="shared" si="95"/>
        <v>42853</v>
      </c>
      <c r="AT193" s="19">
        <f t="shared" si="96"/>
        <v>42857</v>
      </c>
      <c r="AU193" s="19">
        <f t="shared" si="97"/>
        <v>42887</v>
      </c>
      <c r="AV193" s="19">
        <f t="shared" si="98"/>
        <v>42859</v>
      </c>
      <c r="AW193" s="24">
        <f t="shared" si="99"/>
        <v>22</v>
      </c>
      <c r="AX193" s="1"/>
      <c r="AY193" s="1"/>
      <c r="AZ193" s="1"/>
      <c r="BA193" s="1"/>
      <c r="BB193" s="1"/>
    </row>
    <row r="194" spans="1:54" x14ac:dyDescent="0.2">
      <c r="A194" s="178">
        <f t="shared" si="117"/>
        <v>41313</v>
      </c>
      <c r="B194" s="2">
        <f t="shared" si="100"/>
        <v>340946.59513255936</v>
      </c>
      <c r="C194" s="2">
        <f t="shared" si="118"/>
        <v>327433.45393438998</v>
      </c>
      <c r="D194" s="2">
        <f>SUM(Y194:Y$400)</f>
        <v>17000.608641459999</v>
      </c>
      <c r="E194" s="11">
        <f t="shared" si="101"/>
        <v>310432.84529292997</v>
      </c>
      <c r="F194" s="99">
        <f t="shared" si="130"/>
        <v>3602.46</v>
      </c>
      <c r="G194" s="3">
        <f>IF(N194=1,VLOOKUP(A193,[1]Plan1!$BG$69:$BI$188,3),G193)</f>
        <v>3633.44</v>
      </c>
      <c r="H194" s="200">
        <f t="shared" si="131"/>
        <v>41245</v>
      </c>
      <c r="I194" s="200">
        <f t="shared" si="132"/>
        <v>41276</v>
      </c>
      <c r="J194" s="27">
        <f t="shared" si="102"/>
        <v>8.5996791081650592E-3</v>
      </c>
      <c r="K194" s="12">
        <f t="shared" si="119"/>
        <v>41334</v>
      </c>
      <c r="L194" s="12">
        <f t="shared" si="103"/>
        <v>41334</v>
      </c>
      <c r="M194" s="1">
        <f t="shared" si="120"/>
        <v>18</v>
      </c>
      <c r="N194" s="1">
        <f t="shared" si="104"/>
        <v>5</v>
      </c>
      <c r="O194" s="2">
        <f t="shared" si="105"/>
        <v>1.0023814099999999</v>
      </c>
      <c r="P194" s="11">
        <f t="shared" si="129"/>
        <v>1.00790102</v>
      </c>
      <c r="Q194" s="11">
        <f t="shared" si="126"/>
        <v>1.0389333776018472</v>
      </c>
      <c r="R194" s="2">
        <f t="shared" si="128"/>
        <v>1.0414075</v>
      </c>
      <c r="S194" s="2">
        <f t="shared" si="124"/>
        <v>1.0128566699999999</v>
      </c>
      <c r="T194" s="2">
        <f t="shared" si="106"/>
        <v>331643.15779858001</v>
      </c>
      <c r="U194" s="2">
        <f t="shared" si="107"/>
        <v>218.5712151023979</v>
      </c>
      <c r="V194" s="2">
        <f t="shared" si="108"/>
        <v>12854.24804146701</v>
      </c>
      <c r="W194" s="2">
        <f t="shared" si="109"/>
        <v>340506.27319095936</v>
      </c>
      <c r="X194" s="29">
        <f t="shared" si="110"/>
        <v>0</v>
      </c>
      <c r="Y194" s="2">
        <f t="shared" si="125"/>
        <v>0</v>
      </c>
      <c r="Z194" s="82">
        <f t="shared" si="111"/>
        <v>0</v>
      </c>
      <c r="AA194" s="2">
        <f t="shared" si="112"/>
        <v>0</v>
      </c>
      <c r="AB194" s="27">
        <f t="shared" si="121"/>
        <v>6.7299999999999999E-2</v>
      </c>
      <c r="AC194" s="29">
        <f t="shared" si="133"/>
        <v>5</v>
      </c>
      <c r="AD194" s="29">
        <v>252</v>
      </c>
      <c r="AE194" s="11">
        <f t="shared" si="127"/>
        <v>1.0012931389999999</v>
      </c>
      <c r="AF194" s="2">
        <f t="shared" si="113"/>
        <v>428.86070143000001</v>
      </c>
      <c r="AG194" s="2">
        <f t="shared" si="114"/>
        <v>440.3219416</v>
      </c>
      <c r="AH194" s="3">
        <f t="shared" si="115"/>
        <v>0</v>
      </c>
      <c r="AI194" s="4" t="str">
        <f t="shared" si="122"/>
        <v>A+J=</v>
      </c>
      <c r="AJ194" s="12">
        <f t="shared" si="123"/>
        <v>41334</v>
      </c>
      <c r="AK194" s="12"/>
      <c r="AL194" s="98"/>
      <c r="AM194" s="19"/>
      <c r="AN194" s="70">
        <v>40654</v>
      </c>
      <c r="AO194" s="67" t="s">
        <v>103</v>
      </c>
      <c r="AP194" s="22"/>
      <c r="AQ194" s="3"/>
      <c r="AR194" s="19">
        <f t="shared" si="116"/>
        <v>42887</v>
      </c>
      <c r="AS194" s="19">
        <f t="shared" si="95"/>
        <v>42886</v>
      </c>
      <c r="AT194" s="19">
        <f t="shared" si="96"/>
        <v>42887</v>
      </c>
      <c r="AU194" s="19">
        <f t="shared" si="97"/>
        <v>42919</v>
      </c>
      <c r="AV194" s="19">
        <f t="shared" si="98"/>
        <v>42891</v>
      </c>
      <c r="AW194" s="24">
        <f t="shared" si="99"/>
        <v>21</v>
      </c>
      <c r="AX194" s="38"/>
      <c r="AY194" s="38"/>
      <c r="AZ194" s="38"/>
      <c r="BA194" s="38"/>
      <c r="BB194" s="38"/>
    </row>
    <row r="195" spans="1:54" x14ac:dyDescent="0.2">
      <c r="A195" s="178">
        <f t="shared" si="117"/>
        <v>41314</v>
      </c>
      <c r="B195" s="2">
        <f t="shared" si="100"/>
        <v>341188.79832441581</v>
      </c>
      <c r="C195" s="2">
        <f t="shared" si="118"/>
        <v>327433.45393438998</v>
      </c>
      <c r="D195" s="2">
        <f>SUM(Y195:Y$400)</f>
        <v>17000.608641459999</v>
      </c>
      <c r="E195" s="11">
        <f t="shared" si="101"/>
        <v>310432.84529292997</v>
      </c>
      <c r="F195" s="99">
        <f t="shared" si="130"/>
        <v>3602.46</v>
      </c>
      <c r="G195" s="3">
        <f>IF(N195=1,VLOOKUP(A194,[1]Plan1!$BG$69:$BI$188,3),G194)</f>
        <v>3633.44</v>
      </c>
      <c r="H195" s="200">
        <f t="shared" si="131"/>
        <v>41245</v>
      </c>
      <c r="I195" s="200">
        <f t="shared" si="132"/>
        <v>41276</v>
      </c>
      <c r="J195" s="27">
        <f t="shared" si="102"/>
        <v>8.5996791081650592E-3</v>
      </c>
      <c r="K195" s="12">
        <f t="shared" si="119"/>
        <v>41334</v>
      </c>
      <c r="L195" s="12">
        <f t="shared" si="103"/>
        <v>41334</v>
      </c>
      <c r="M195" s="1">
        <f t="shared" si="120"/>
        <v>18</v>
      </c>
      <c r="N195" s="1">
        <f t="shared" si="104"/>
        <v>6</v>
      </c>
      <c r="O195" s="2">
        <f t="shared" si="105"/>
        <v>1.0028583799999999</v>
      </c>
      <c r="P195" s="11">
        <f t="shared" si="129"/>
        <v>1.00790102</v>
      </c>
      <c r="Q195" s="11">
        <f t="shared" si="126"/>
        <v>1.0389333776018472</v>
      </c>
      <c r="R195" s="2">
        <f t="shared" si="128"/>
        <v>1.04190304</v>
      </c>
      <c r="S195" s="2">
        <f t="shared" si="124"/>
        <v>1.0128566699999999</v>
      </c>
      <c r="T195" s="2">
        <f t="shared" si="106"/>
        <v>331643.15779858001</v>
      </c>
      <c r="U195" s="2">
        <f t="shared" si="107"/>
        <v>218.5712151023979</v>
      </c>
      <c r="V195" s="2">
        <f t="shared" si="108"/>
        <v>13008.079933623458</v>
      </c>
      <c r="W195" s="2">
        <f t="shared" si="109"/>
        <v>340660.10508311581</v>
      </c>
      <c r="X195" s="29">
        <f t="shared" si="110"/>
        <v>0</v>
      </c>
      <c r="Y195" s="2">
        <f t="shared" si="125"/>
        <v>0</v>
      </c>
      <c r="Z195" s="82">
        <f t="shared" si="111"/>
        <v>0</v>
      </c>
      <c r="AA195" s="2">
        <f t="shared" si="112"/>
        <v>0</v>
      </c>
      <c r="AB195" s="27">
        <f t="shared" si="121"/>
        <v>6.7299999999999999E-2</v>
      </c>
      <c r="AC195" s="29">
        <f t="shared" si="133"/>
        <v>6</v>
      </c>
      <c r="AD195" s="29">
        <v>252</v>
      </c>
      <c r="AE195" s="11">
        <f t="shared" si="127"/>
        <v>1.0015519669999999</v>
      </c>
      <c r="AF195" s="2">
        <f t="shared" si="113"/>
        <v>514.69923667</v>
      </c>
      <c r="AG195" s="2">
        <f t="shared" si="114"/>
        <v>528.69324129999995</v>
      </c>
      <c r="AH195" s="3">
        <f t="shared" si="115"/>
        <v>0</v>
      </c>
      <c r="AI195" s="4" t="str">
        <f t="shared" si="122"/>
        <v>A+J=</v>
      </c>
      <c r="AJ195" s="12">
        <f t="shared" si="123"/>
        <v>41334</v>
      </c>
      <c r="AK195" s="12"/>
      <c r="AL195" s="4"/>
      <c r="AM195" s="19"/>
      <c r="AN195" s="70">
        <v>40655</v>
      </c>
      <c r="AO195" s="67" t="s">
        <v>104</v>
      </c>
      <c r="AP195" s="22"/>
      <c r="AQ195" s="3"/>
      <c r="AR195" s="19">
        <f t="shared" si="116"/>
        <v>42917</v>
      </c>
      <c r="AS195" s="19">
        <f t="shared" si="95"/>
        <v>42916</v>
      </c>
      <c r="AT195" s="19">
        <f t="shared" si="96"/>
        <v>42919</v>
      </c>
      <c r="AU195" s="19">
        <f t="shared" si="97"/>
        <v>42948</v>
      </c>
      <c r="AV195" s="19">
        <f t="shared" si="98"/>
        <v>42921</v>
      </c>
      <c r="AW195" s="24">
        <f t="shared" si="99"/>
        <v>21</v>
      </c>
      <c r="AX195" s="1"/>
      <c r="AY195" s="1"/>
      <c r="AZ195" s="1"/>
      <c r="BA195" s="1"/>
      <c r="BB195" s="1"/>
    </row>
    <row r="196" spans="1:54" x14ac:dyDescent="0.2">
      <c r="A196" s="178">
        <f t="shared" si="117"/>
        <v>41315</v>
      </c>
      <c r="B196" s="2">
        <f t="shared" si="100"/>
        <v>341188.79832441581</v>
      </c>
      <c r="C196" s="2">
        <f t="shared" si="118"/>
        <v>327433.45393438998</v>
      </c>
      <c r="D196" s="2">
        <f>SUM(Y196:Y$400)</f>
        <v>17000.608641459999</v>
      </c>
      <c r="E196" s="11">
        <f t="shared" si="101"/>
        <v>310432.84529292997</v>
      </c>
      <c r="F196" s="99">
        <f t="shared" si="130"/>
        <v>3602.46</v>
      </c>
      <c r="G196" s="3">
        <f>IF(N196=1,VLOOKUP(A195,[1]Plan1!$BG$69:$BI$188,3),G195)</f>
        <v>3633.44</v>
      </c>
      <c r="H196" s="200">
        <f t="shared" si="131"/>
        <v>41245</v>
      </c>
      <c r="I196" s="200">
        <f t="shared" si="132"/>
        <v>41276</v>
      </c>
      <c r="J196" s="27">
        <f t="shared" si="102"/>
        <v>8.5996791081650592E-3</v>
      </c>
      <c r="K196" s="12">
        <f t="shared" si="119"/>
        <v>41334</v>
      </c>
      <c r="L196" s="12">
        <f t="shared" si="103"/>
        <v>41334</v>
      </c>
      <c r="M196" s="1">
        <f t="shared" si="120"/>
        <v>18</v>
      </c>
      <c r="N196" s="1">
        <f t="shared" si="104"/>
        <v>6</v>
      </c>
      <c r="O196" s="2">
        <f t="shared" si="105"/>
        <v>1.0028583799999999</v>
      </c>
      <c r="P196" s="11">
        <f t="shared" si="129"/>
        <v>1.00790102</v>
      </c>
      <c r="Q196" s="11">
        <f t="shared" si="126"/>
        <v>1.0389333776018472</v>
      </c>
      <c r="R196" s="2">
        <f t="shared" si="128"/>
        <v>1.04190304</v>
      </c>
      <c r="S196" s="2">
        <f t="shared" si="124"/>
        <v>1.0128566699999999</v>
      </c>
      <c r="T196" s="2">
        <f t="shared" si="106"/>
        <v>331643.15779858001</v>
      </c>
      <c r="U196" s="2">
        <f t="shared" si="107"/>
        <v>218.5712151023979</v>
      </c>
      <c r="V196" s="2">
        <f t="shared" si="108"/>
        <v>13008.079933623458</v>
      </c>
      <c r="W196" s="2">
        <f t="shared" si="109"/>
        <v>340660.10508311581</v>
      </c>
      <c r="X196" s="29">
        <f t="shared" si="110"/>
        <v>0</v>
      </c>
      <c r="Y196" s="2">
        <f t="shared" si="125"/>
        <v>0</v>
      </c>
      <c r="Z196" s="82">
        <f t="shared" si="111"/>
        <v>0</v>
      </c>
      <c r="AA196" s="2">
        <f t="shared" si="112"/>
        <v>0</v>
      </c>
      <c r="AB196" s="27">
        <f t="shared" si="121"/>
        <v>6.7299999999999999E-2</v>
      </c>
      <c r="AC196" s="29">
        <f t="shared" si="133"/>
        <v>6</v>
      </c>
      <c r="AD196" s="29">
        <v>252</v>
      </c>
      <c r="AE196" s="11">
        <f t="shared" si="127"/>
        <v>1.0015519669999999</v>
      </c>
      <c r="AF196" s="2">
        <f t="shared" si="113"/>
        <v>514.69923667</v>
      </c>
      <c r="AG196" s="2">
        <f t="shared" si="114"/>
        <v>528.69324129999995</v>
      </c>
      <c r="AH196" s="3">
        <f t="shared" si="115"/>
        <v>0</v>
      </c>
      <c r="AI196" s="4" t="str">
        <f t="shared" si="122"/>
        <v>A+J=</v>
      </c>
      <c r="AJ196" s="12">
        <f t="shared" si="123"/>
        <v>41334</v>
      </c>
      <c r="AK196" s="12"/>
      <c r="AL196" s="4"/>
      <c r="AM196" s="19"/>
      <c r="AN196" s="70">
        <v>40717</v>
      </c>
      <c r="AO196" s="67" t="s">
        <v>98</v>
      </c>
      <c r="AP196" s="22"/>
      <c r="AQ196" s="3"/>
      <c r="AR196" s="19">
        <f t="shared" si="116"/>
        <v>42948</v>
      </c>
      <c r="AS196" s="19">
        <f t="shared" si="95"/>
        <v>42947</v>
      </c>
      <c r="AT196" s="19">
        <f t="shared" si="96"/>
        <v>42948</v>
      </c>
      <c r="AU196" s="19">
        <f t="shared" si="97"/>
        <v>42979</v>
      </c>
      <c r="AV196" s="19">
        <f t="shared" si="98"/>
        <v>42950</v>
      </c>
      <c r="AW196" s="24">
        <f t="shared" si="99"/>
        <v>23</v>
      </c>
      <c r="AX196" s="1"/>
      <c r="AY196" s="1"/>
      <c r="AZ196" s="1"/>
      <c r="BA196" s="1"/>
      <c r="BB196" s="1"/>
    </row>
    <row r="197" spans="1:54" x14ac:dyDescent="0.2">
      <c r="A197" s="178">
        <f t="shared" si="117"/>
        <v>41316</v>
      </c>
      <c r="B197" s="2">
        <f t="shared" si="100"/>
        <v>341188.79832441581</v>
      </c>
      <c r="C197" s="2">
        <f t="shared" si="118"/>
        <v>327433.45393438998</v>
      </c>
      <c r="D197" s="2">
        <f>SUM(Y197:Y$400)</f>
        <v>17000.608641459999</v>
      </c>
      <c r="E197" s="11">
        <f t="shared" si="101"/>
        <v>310432.84529292997</v>
      </c>
      <c r="F197" s="99">
        <f t="shared" si="130"/>
        <v>3602.46</v>
      </c>
      <c r="G197" s="3">
        <f>IF(N197=1,VLOOKUP(A196,[1]Plan1!$BG$69:$BI$188,3),G196)</f>
        <v>3633.44</v>
      </c>
      <c r="H197" s="200">
        <f t="shared" si="131"/>
        <v>41245</v>
      </c>
      <c r="I197" s="200">
        <f t="shared" si="132"/>
        <v>41276</v>
      </c>
      <c r="J197" s="27">
        <f t="shared" si="102"/>
        <v>8.5996791081650592E-3</v>
      </c>
      <c r="K197" s="12">
        <f t="shared" si="119"/>
        <v>41334</v>
      </c>
      <c r="L197" s="12">
        <f t="shared" si="103"/>
        <v>41334</v>
      </c>
      <c r="M197" s="1">
        <f t="shared" si="120"/>
        <v>18</v>
      </c>
      <c r="N197" s="1">
        <f t="shared" si="104"/>
        <v>6</v>
      </c>
      <c r="O197" s="2">
        <f t="shared" si="105"/>
        <v>1.0028583799999999</v>
      </c>
      <c r="P197" s="11">
        <f t="shared" si="129"/>
        <v>1.00790102</v>
      </c>
      <c r="Q197" s="11">
        <f t="shared" si="126"/>
        <v>1.0389333776018472</v>
      </c>
      <c r="R197" s="2">
        <f t="shared" si="128"/>
        <v>1.04190304</v>
      </c>
      <c r="S197" s="2">
        <f t="shared" si="124"/>
        <v>1.0128566699999999</v>
      </c>
      <c r="T197" s="2">
        <f t="shared" si="106"/>
        <v>331643.15779858001</v>
      </c>
      <c r="U197" s="2">
        <f t="shared" si="107"/>
        <v>218.5712151023979</v>
      </c>
      <c r="V197" s="2">
        <f t="shared" si="108"/>
        <v>13008.079933623458</v>
      </c>
      <c r="W197" s="2">
        <f t="shared" si="109"/>
        <v>340660.10508311581</v>
      </c>
      <c r="X197" s="29">
        <f t="shared" si="110"/>
        <v>0</v>
      </c>
      <c r="Y197" s="2">
        <f t="shared" si="125"/>
        <v>0</v>
      </c>
      <c r="Z197" s="82">
        <f t="shared" si="111"/>
        <v>0</v>
      </c>
      <c r="AA197" s="2">
        <f t="shared" si="112"/>
        <v>0</v>
      </c>
      <c r="AB197" s="27">
        <f t="shared" si="121"/>
        <v>6.7299999999999999E-2</v>
      </c>
      <c r="AC197" s="29">
        <f t="shared" si="133"/>
        <v>6</v>
      </c>
      <c r="AD197" s="29">
        <v>252</v>
      </c>
      <c r="AE197" s="11">
        <f t="shared" si="127"/>
        <v>1.0015519669999999</v>
      </c>
      <c r="AF197" s="2">
        <f t="shared" si="113"/>
        <v>514.69923667</v>
      </c>
      <c r="AG197" s="2">
        <f t="shared" si="114"/>
        <v>528.69324129999995</v>
      </c>
      <c r="AH197" s="3">
        <f t="shared" si="115"/>
        <v>0</v>
      </c>
      <c r="AI197" s="4" t="str">
        <f t="shared" si="122"/>
        <v>A+J=</v>
      </c>
      <c r="AJ197" s="12">
        <f t="shared" si="123"/>
        <v>41334</v>
      </c>
      <c r="AK197" s="12"/>
      <c r="AL197" s="4"/>
      <c r="AM197" s="19"/>
      <c r="AN197" s="70">
        <v>40793</v>
      </c>
      <c r="AO197" s="67" t="s">
        <v>105</v>
      </c>
      <c r="AP197" s="22"/>
      <c r="AQ197" s="3"/>
      <c r="AR197" s="19">
        <f t="shared" si="116"/>
        <v>42979</v>
      </c>
      <c r="AS197" s="19">
        <f t="shared" si="95"/>
        <v>42978</v>
      </c>
      <c r="AT197" s="19">
        <f t="shared" si="96"/>
        <v>42979</v>
      </c>
      <c r="AU197" s="19">
        <f t="shared" si="97"/>
        <v>43010</v>
      </c>
      <c r="AV197" s="19">
        <f t="shared" si="98"/>
        <v>42983</v>
      </c>
      <c r="AW197" s="24">
        <f t="shared" si="99"/>
        <v>20</v>
      </c>
      <c r="AX197" s="1"/>
      <c r="AY197" s="1"/>
      <c r="AZ197" s="1"/>
      <c r="BA197" s="1"/>
      <c r="BB197" s="1"/>
    </row>
    <row r="198" spans="1:54" x14ac:dyDescent="0.2">
      <c r="A198" s="178">
        <f t="shared" si="117"/>
        <v>41317</v>
      </c>
      <c r="B198" s="2">
        <f t="shared" si="100"/>
        <v>341188.79832441581</v>
      </c>
      <c r="C198" s="2">
        <f t="shared" si="118"/>
        <v>327433.45393438998</v>
      </c>
      <c r="D198" s="2">
        <f>SUM(Y198:Y$400)</f>
        <v>17000.608641459999</v>
      </c>
      <c r="E198" s="11">
        <f t="shared" si="101"/>
        <v>310432.84529292997</v>
      </c>
      <c r="F198" s="99">
        <f t="shared" si="130"/>
        <v>3602.46</v>
      </c>
      <c r="G198" s="3">
        <f>IF(N198=1,VLOOKUP(A197,[1]Plan1!$BG$69:$BI$188,3),G197)</f>
        <v>3633.44</v>
      </c>
      <c r="H198" s="200">
        <f t="shared" si="131"/>
        <v>41245</v>
      </c>
      <c r="I198" s="200">
        <f t="shared" si="132"/>
        <v>41276</v>
      </c>
      <c r="J198" s="27">
        <f t="shared" si="102"/>
        <v>8.5996791081650592E-3</v>
      </c>
      <c r="K198" s="12">
        <f t="shared" si="119"/>
        <v>41334</v>
      </c>
      <c r="L198" s="12">
        <f t="shared" si="103"/>
        <v>41334</v>
      </c>
      <c r="M198" s="1">
        <f t="shared" si="120"/>
        <v>18</v>
      </c>
      <c r="N198" s="1">
        <f t="shared" si="104"/>
        <v>6</v>
      </c>
      <c r="O198" s="2">
        <f t="shared" si="105"/>
        <v>1.0028583799999999</v>
      </c>
      <c r="P198" s="11">
        <f t="shared" si="129"/>
        <v>1.00790102</v>
      </c>
      <c r="Q198" s="11">
        <f t="shared" si="126"/>
        <v>1.0389333776018472</v>
      </c>
      <c r="R198" s="2">
        <f t="shared" si="128"/>
        <v>1.04190304</v>
      </c>
      <c r="S198" s="2">
        <f t="shared" si="124"/>
        <v>1.0128566699999999</v>
      </c>
      <c r="T198" s="2">
        <f t="shared" si="106"/>
        <v>331643.15779858001</v>
      </c>
      <c r="U198" s="2">
        <f t="shared" si="107"/>
        <v>218.5712151023979</v>
      </c>
      <c r="V198" s="2">
        <f t="shared" si="108"/>
        <v>13008.079933623458</v>
      </c>
      <c r="W198" s="2">
        <f t="shared" si="109"/>
        <v>340660.10508311581</v>
      </c>
      <c r="X198" s="29">
        <f t="shared" si="110"/>
        <v>0</v>
      </c>
      <c r="Y198" s="2">
        <f t="shared" si="125"/>
        <v>0</v>
      </c>
      <c r="Z198" s="82">
        <f t="shared" si="111"/>
        <v>0</v>
      </c>
      <c r="AA198" s="2">
        <f t="shared" si="112"/>
        <v>0</v>
      </c>
      <c r="AB198" s="27">
        <f t="shared" si="121"/>
        <v>6.7299999999999999E-2</v>
      </c>
      <c r="AC198" s="29">
        <f t="shared" si="133"/>
        <v>6</v>
      </c>
      <c r="AD198" s="29">
        <v>252</v>
      </c>
      <c r="AE198" s="11">
        <f t="shared" si="127"/>
        <v>1.0015519669999999</v>
      </c>
      <c r="AF198" s="2">
        <f t="shared" si="113"/>
        <v>514.69923667</v>
      </c>
      <c r="AG198" s="2">
        <f t="shared" si="114"/>
        <v>528.69324129999995</v>
      </c>
      <c r="AH198" s="3">
        <f t="shared" si="115"/>
        <v>0</v>
      </c>
      <c r="AI198" s="4" t="str">
        <f t="shared" si="122"/>
        <v>A+J=</v>
      </c>
      <c r="AJ198" s="12">
        <f t="shared" si="123"/>
        <v>41334</v>
      </c>
      <c r="AK198" s="12"/>
      <c r="AL198" s="4"/>
      <c r="AM198" s="19"/>
      <c r="AN198" s="70">
        <v>40828</v>
      </c>
      <c r="AO198" s="67" t="s">
        <v>91</v>
      </c>
      <c r="AP198" s="22"/>
      <c r="AQ198" s="3"/>
      <c r="AR198" s="19">
        <f t="shared" si="116"/>
        <v>43009</v>
      </c>
      <c r="AS198" s="19">
        <f t="shared" si="95"/>
        <v>43007</v>
      </c>
      <c r="AT198" s="19">
        <f t="shared" si="96"/>
        <v>43010</v>
      </c>
      <c r="AU198" s="19">
        <f t="shared" si="97"/>
        <v>43040</v>
      </c>
      <c r="AV198" s="19">
        <f t="shared" si="98"/>
        <v>43012</v>
      </c>
      <c r="AW198" s="24">
        <f t="shared" si="99"/>
        <v>21</v>
      </c>
      <c r="AX198" s="1"/>
      <c r="AY198" s="1"/>
      <c r="AZ198" s="1"/>
      <c r="BA198" s="1"/>
      <c r="BB198" s="1"/>
    </row>
    <row r="199" spans="1:54" x14ac:dyDescent="0.2">
      <c r="A199" s="178">
        <f t="shared" si="117"/>
        <v>41318</v>
      </c>
      <c r="B199" s="2">
        <f t="shared" si="100"/>
        <v>341188.79832441581</v>
      </c>
      <c r="C199" s="2">
        <f t="shared" si="118"/>
        <v>327433.45393438998</v>
      </c>
      <c r="D199" s="2">
        <f>SUM(Y199:Y$400)</f>
        <v>17000.608641459999</v>
      </c>
      <c r="E199" s="11">
        <f t="shared" si="101"/>
        <v>310432.84529292997</v>
      </c>
      <c r="F199" s="99">
        <f t="shared" si="130"/>
        <v>3602.46</v>
      </c>
      <c r="G199" s="3">
        <f>IF(N199=1,VLOOKUP(A198,[1]Plan1!$BG$69:$BI$188,3),G198)</f>
        <v>3633.44</v>
      </c>
      <c r="H199" s="200">
        <f t="shared" si="131"/>
        <v>41245</v>
      </c>
      <c r="I199" s="200">
        <f t="shared" si="132"/>
        <v>41276</v>
      </c>
      <c r="J199" s="27">
        <f t="shared" si="102"/>
        <v>8.5996791081650592E-3</v>
      </c>
      <c r="K199" s="12">
        <f t="shared" si="119"/>
        <v>41334</v>
      </c>
      <c r="L199" s="12">
        <f t="shared" si="103"/>
        <v>41334</v>
      </c>
      <c r="M199" s="1">
        <f t="shared" si="120"/>
        <v>18</v>
      </c>
      <c r="N199" s="1">
        <f t="shared" si="104"/>
        <v>6</v>
      </c>
      <c r="O199" s="2">
        <f t="shared" si="105"/>
        <v>1.0028583799999999</v>
      </c>
      <c r="P199" s="11">
        <f t="shared" si="129"/>
        <v>1.00790102</v>
      </c>
      <c r="Q199" s="11">
        <f t="shared" si="126"/>
        <v>1.0389333776018472</v>
      </c>
      <c r="R199" s="2">
        <f t="shared" si="128"/>
        <v>1.04190304</v>
      </c>
      <c r="S199" s="2">
        <f t="shared" si="124"/>
        <v>1.0128566699999999</v>
      </c>
      <c r="T199" s="2">
        <f t="shared" si="106"/>
        <v>331643.15779858001</v>
      </c>
      <c r="U199" s="2">
        <f t="shared" si="107"/>
        <v>218.5712151023979</v>
      </c>
      <c r="V199" s="2">
        <f t="shared" si="108"/>
        <v>13008.079933623458</v>
      </c>
      <c r="W199" s="2">
        <f t="shared" si="109"/>
        <v>340660.10508311581</v>
      </c>
      <c r="X199" s="29">
        <f t="shared" si="110"/>
        <v>0</v>
      </c>
      <c r="Y199" s="2">
        <f t="shared" si="125"/>
        <v>0</v>
      </c>
      <c r="Z199" s="82">
        <f t="shared" si="111"/>
        <v>0</v>
      </c>
      <c r="AA199" s="2">
        <f t="shared" si="112"/>
        <v>0</v>
      </c>
      <c r="AB199" s="27">
        <f t="shared" si="121"/>
        <v>6.7299999999999999E-2</v>
      </c>
      <c r="AC199" s="29">
        <f t="shared" si="133"/>
        <v>6</v>
      </c>
      <c r="AD199" s="29">
        <v>252</v>
      </c>
      <c r="AE199" s="11">
        <f t="shared" si="127"/>
        <v>1.0015519669999999</v>
      </c>
      <c r="AF199" s="2">
        <f t="shared" si="113"/>
        <v>514.69923667</v>
      </c>
      <c r="AG199" s="2">
        <f t="shared" si="114"/>
        <v>528.69324129999995</v>
      </c>
      <c r="AH199" s="3">
        <f t="shared" si="115"/>
        <v>0</v>
      </c>
      <c r="AI199" s="4" t="str">
        <f t="shared" si="122"/>
        <v>A+J=</v>
      </c>
      <c r="AJ199" s="12">
        <f t="shared" si="123"/>
        <v>41334</v>
      </c>
      <c r="AK199" s="12"/>
      <c r="AL199" s="4"/>
      <c r="AM199" s="19"/>
      <c r="AN199" s="70">
        <v>40849</v>
      </c>
      <c r="AO199" s="67" t="s">
        <v>92</v>
      </c>
      <c r="AP199" s="22"/>
      <c r="AQ199" s="3"/>
      <c r="AR199" s="19">
        <f t="shared" si="116"/>
        <v>43040</v>
      </c>
      <c r="AS199" s="19">
        <f t="shared" si="95"/>
        <v>43039</v>
      </c>
      <c r="AT199" s="19">
        <f t="shared" si="96"/>
        <v>43040</v>
      </c>
      <c r="AU199" s="19">
        <f t="shared" si="97"/>
        <v>43070</v>
      </c>
      <c r="AV199" s="19">
        <f t="shared" si="98"/>
        <v>43045</v>
      </c>
      <c r="AW199" s="24">
        <f t="shared" si="99"/>
        <v>20</v>
      </c>
      <c r="AX199" s="1"/>
      <c r="AY199" s="1"/>
      <c r="AZ199" s="1"/>
      <c r="BA199" s="1"/>
      <c r="BB199" s="1"/>
    </row>
    <row r="200" spans="1:54" x14ac:dyDescent="0.2">
      <c r="A200" s="178">
        <f t="shared" si="117"/>
        <v>41319</v>
      </c>
      <c r="B200" s="2">
        <f t="shared" si="100"/>
        <v>341431.17551165668</v>
      </c>
      <c r="C200" s="2">
        <f t="shared" si="118"/>
        <v>327433.45393438998</v>
      </c>
      <c r="D200" s="2">
        <f>SUM(Y200:Y$400)</f>
        <v>17000.608641459999</v>
      </c>
      <c r="E200" s="11">
        <f t="shared" si="101"/>
        <v>310432.84529292997</v>
      </c>
      <c r="F200" s="99">
        <f t="shared" si="130"/>
        <v>3602.46</v>
      </c>
      <c r="G200" s="3">
        <f>IF(N200=1,VLOOKUP(A199,[1]Plan1!$BG$69:$BI$188,3),G199)</f>
        <v>3633.44</v>
      </c>
      <c r="H200" s="200">
        <f t="shared" si="131"/>
        <v>41245</v>
      </c>
      <c r="I200" s="200">
        <f t="shared" si="132"/>
        <v>41276</v>
      </c>
      <c r="J200" s="27">
        <f t="shared" si="102"/>
        <v>8.5996791081650592E-3</v>
      </c>
      <c r="K200" s="12">
        <f t="shared" si="119"/>
        <v>41334</v>
      </c>
      <c r="L200" s="12">
        <f t="shared" si="103"/>
        <v>41334</v>
      </c>
      <c r="M200" s="1">
        <f t="shared" si="120"/>
        <v>18</v>
      </c>
      <c r="N200" s="1">
        <f t="shared" si="104"/>
        <v>7</v>
      </c>
      <c r="O200" s="2">
        <f t="shared" si="105"/>
        <v>1.00333557</v>
      </c>
      <c r="P200" s="11">
        <f t="shared" si="129"/>
        <v>1.00790102</v>
      </c>
      <c r="Q200" s="11">
        <f t="shared" si="126"/>
        <v>1.0389333776018472</v>
      </c>
      <c r="R200" s="2">
        <f t="shared" si="128"/>
        <v>1.0423988099999999</v>
      </c>
      <c r="S200" s="2">
        <f t="shared" si="124"/>
        <v>1.0128566699999999</v>
      </c>
      <c r="T200" s="2">
        <f t="shared" si="106"/>
        <v>331643.15779858001</v>
      </c>
      <c r="U200" s="2">
        <f t="shared" si="107"/>
        <v>218.5712151023979</v>
      </c>
      <c r="V200" s="2">
        <f t="shared" si="108"/>
        <v>13161.983225334301</v>
      </c>
      <c r="W200" s="2">
        <f t="shared" si="109"/>
        <v>340814.00837482669</v>
      </c>
      <c r="X200" s="29">
        <f t="shared" si="110"/>
        <v>0</v>
      </c>
      <c r="Y200" s="2">
        <f t="shared" si="125"/>
        <v>0</v>
      </c>
      <c r="Z200" s="82">
        <f t="shared" si="111"/>
        <v>0</v>
      </c>
      <c r="AA200" s="2">
        <f t="shared" si="112"/>
        <v>0</v>
      </c>
      <c r="AB200" s="27">
        <f t="shared" si="121"/>
        <v>6.7299999999999999E-2</v>
      </c>
      <c r="AC200" s="29">
        <f t="shared" si="133"/>
        <v>7</v>
      </c>
      <c r="AD200" s="29">
        <v>252</v>
      </c>
      <c r="AE200" s="11">
        <f t="shared" si="127"/>
        <v>1.0018108619999999</v>
      </c>
      <c r="AF200" s="2">
        <f t="shared" si="113"/>
        <v>600.55999200999997</v>
      </c>
      <c r="AG200" s="2">
        <f t="shared" si="114"/>
        <v>617.16713683</v>
      </c>
      <c r="AH200" s="3">
        <f t="shared" si="115"/>
        <v>0</v>
      </c>
      <c r="AI200" s="4" t="str">
        <f t="shared" si="122"/>
        <v>A+J=</v>
      </c>
      <c r="AJ200" s="12">
        <f t="shared" si="123"/>
        <v>41334</v>
      </c>
      <c r="AK200" s="12"/>
      <c r="AL200" s="4"/>
      <c r="AM200" s="19"/>
      <c r="AN200" s="70">
        <v>40862</v>
      </c>
      <c r="AO200" s="67" t="s">
        <v>106</v>
      </c>
      <c r="AP200" s="22"/>
      <c r="AQ200" s="3"/>
      <c r="AR200" s="19">
        <f t="shared" si="116"/>
        <v>43070</v>
      </c>
      <c r="AS200" s="19">
        <f t="shared" si="95"/>
        <v>43069</v>
      </c>
      <c r="AT200" s="19">
        <f t="shared" si="96"/>
        <v>43070</v>
      </c>
      <c r="AU200" s="19">
        <f t="shared" si="97"/>
        <v>43102</v>
      </c>
      <c r="AV200" s="19">
        <f t="shared" si="98"/>
        <v>43074</v>
      </c>
      <c r="AW200" s="24">
        <f t="shared" si="99"/>
        <v>20</v>
      </c>
      <c r="AX200" s="1"/>
      <c r="AY200" s="1"/>
      <c r="AZ200" s="1"/>
      <c r="BA200" s="1"/>
      <c r="BB200" s="1"/>
    </row>
    <row r="201" spans="1:54" x14ac:dyDescent="0.2">
      <c r="A201" s="178">
        <f t="shared" si="117"/>
        <v>41320</v>
      </c>
      <c r="B201" s="2">
        <f t="shared" si="100"/>
        <v>341673.72401088354</v>
      </c>
      <c r="C201" s="2">
        <f t="shared" si="118"/>
        <v>327433.45393438998</v>
      </c>
      <c r="D201" s="2">
        <f>SUM(Y201:Y$400)</f>
        <v>17000.608641459999</v>
      </c>
      <c r="E201" s="11">
        <f t="shared" si="101"/>
        <v>310432.84529292997</v>
      </c>
      <c r="F201" s="99">
        <f t="shared" si="130"/>
        <v>3602.46</v>
      </c>
      <c r="G201" s="3">
        <f>IF(N201=1,VLOOKUP(A200,[1]Plan1!$BG$69:$BI$188,3),G200)</f>
        <v>3633.44</v>
      </c>
      <c r="H201" s="200">
        <f t="shared" si="131"/>
        <v>41245</v>
      </c>
      <c r="I201" s="200">
        <f t="shared" si="132"/>
        <v>41276</v>
      </c>
      <c r="J201" s="27">
        <f t="shared" si="102"/>
        <v>8.5996791081650592E-3</v>
      </c>
      <c r="K201" s="12">
        <f t="shared" si="119"/>
        <v>41334</v>
      </c>
      <c r="L201" s="12">
        <f t="shared" si="103"/>
        <v>41334</v>
      </c>
      <c r="M201" s="1">
        <f t="shared" si="120"/>
        <v>18</v>
      </c>
      <c r="N201" s="1">
        <f t="shared" si="104"/>
        <v>8</v>
      </c>
      <c r="O201" s="2">
        <f t="shared" si="105"/>
        <v>1.00381298</v>
      </c>
      <c r="P201" s="11">
        <f t="shared" si="129"/>
        <v>1.00790102</v>
      </c>
      <c r="Q201" s="11">
        <f t="shared" si="126"/>
        <v>1.0389333776018472</v>
      </c>
      <c r="R201" s="2">
        <f t="shared" si="128"/>
        <v>1.0428948</v>
      </c>
      <c r="S201" s="2">
        <f t="shared" si="124"/>
        <v>1.0128566699999999</v>
      </c>
      <c r="T201" s="2">
        <f t="shared" si="106"/>
        <v>331643.15779858001</v>
      </c>
      <c r="U201" s="2">
        <f t="shared" si="107"/>
        <v>218.5712151023979</v>
      </c>
      <c r="V201" s="2">
        <f t="shared" si="108"/>
        <v>13315.954812271175</v>
      </c>
      <c r="W201" s="2">
        <f t="shared" si="109"/>
        <v>340967.97996176354</v>
      </c>
      <c r="X201" s="29">
        <f t="shared" si="110"/>
        <v>0</v>
      </c>
      <c r="Y201" s="2">
        <f t="shared" si="125"/>
        <v>0</v>
      </c>
      <c r="Z201" s="82">
        <f t="shared" si="111"/>
        <v>0</v>
      </c>
      <c r="AA201" s="2">
        <f t="shared" si="112"/>
        <v>0</v>
      </c>
      <c r="AB201" s="27">
        <f t="shared" si="121"/>
        <v>6.7299999999999999E-2</v>
      </c>
      <c r="AC201" s="29">
        <f t="shared" si="133"/>
        <v>8</v>
      </c>
      <c r="AD201" s="29">
        <v>252</v>
      </c>
      <c r="AE201" s="11">
        <f t="shared" si="127"/>
        <v>1.002069825</v>
      </c>
      <c r="AF201" s="2">
        <f t="shared" si="113"/>
        <v>686.44329908999998</v>
      </c>
      <c r="AG201" s="2">
        <f t="shared" si="114"/>
        <v>705.74404912</v>
      </c>
      <c r="AH201" s="3">
        <f t="shared" si="115"/>
        <v>0</v>
      </c>
      <c r="AI201" s="4" t="str">
        <f t="shared" si="122"/>
        <v>A+J=</v>
      </c>
      <c r="AJ201" s="12">
        <f t="shared" si="123"/>
        <v>41334</v>
      </c>
      <c r="AK201" s="12"/>
      <c r="AL201" s="4"/>
      <c r="AM201" s="19"/>
      <c r="AN201" s="70">
        <v>40959</v>
      </c>
      <c r="AO201" s="67" t="s">
        <v>94</v>
      </c>
      <c r="AP201" s="22"/>
      <c r="AQ201" s="3"/>
      <c r="AR201" s="19">
        <f t="shared" si="116"/>
        <v>43101</v>
      </c>
      <c r="AS201" s="19">
        <f t="shared" ref="AS201:AS245" si="134">WORKDAY(AR201,-1,AN$137:AN$327)</f>
        <v>43098</v>
      </c>
      <c r="AT201" s="19">
        <f t="shared" ref="AT201:AT245" si="135">WORKDAY(AS201,1,AN$137:AN$327)</f>
        <v>43102</v>
      </c>
      <c r="AU201" s="19">
        <f t="shared" ref="AU201:AU244" si="136">AT202</f>
        <v>43132</v>
      </c>
      <c r="AV201" s="19">
        <f t="shared" ref="AV201:AV245" si="137">WORKDAY(AT201,2,AN$137:AN$327)</f>
        <v>43104</v>
      </c>
      <c r="AW201" s="24">
        <f t="shared" ref="AW201:AW244" si="138">NETWORKDAYS(AT201,AT202,$AN$137:$AN$327)-1</f>
        <v>22</v>
      </c>
      <c r="AX201" s="1"/>
      <c r="AY201" s="1"/>
      <c r="AZ201" s="1"/>
      <c r="BA201" s="1"/>
      <c r="BB201" s="1"/>
    </row>
    <row r="202" spans="1:54" x14ac:dyDescent="0.2">
      <c r="A202" s="178">
        <f t="shared" si="117"/>
        <v>41321</v>
      </c>
      <c r="B202" s="2">
        <f t="shared" ref="B202:B265" si="139">(W202+AG202)</f>
        <v>341916.45567055017</v>
      </c>
      <c r="C202" s="2">
        <f t="shared" si="118"/>
        <v>327433.45393438998</v>
      </c>
      <c r="D202" s="2">
        <f>SUM(Y202:Y$400)</f>
        <v>17000.608641459999</v>
      </c>
      <c r="E202" s="11">
        <f t="shared" ref="E202:E265" si="140">(C202-D202)</f>
        <v>310432.84529292997</v>
      </c>
      <c r="F202" s="99">
        <f t="shared" si="130"/>
        <v>3602.46</v>
      </c>
      <c r="G202" s="3">
        <f>IF(N202=1,VLOOKUP(A201,[1]Plan1!$BG$69:$BI$188,3),G201)</f>
        <v>3633.44</v>
      </c>
      <c r="H202" s="200">
        <f t="shared" si="131"/>
        <v>41245</v>
      </c>
      <c r="I202" s="200">
        <f t="shared" si="132"/>
        <v>41276</v>
      </c>
      <c r="J202" s="27">
        <f t="shared" ref="J202:J265" si="141">(G202/F202)-1</f>
        <v>8.5996791081650592E-3</v>
      </c>
      <c r="K202" s="12">
        <f t="shared" si="119"/>
        <v>41334</v>
      </c>
      <c r="L202" s="12">
        <f t="shared" ref="L202:L265" si="142">IF(A202&gt;L201,K202,L201)</f>
        <v>41334</v>
      </c>
      <c r="M202" s="1">
        <f t="shared" si="120"/>
        <v>18</v>
      </c>
      <c r="N202" s="1">
        <f t="shared" ref="N202:N265" si="143">(M202-(NETWORKDAYS(A202,L202,AN$137:AN$327)-1))</f>
        <v>9</v>
      </c>
      <c r="O202" s="2">
        <f t="shared" ref="O202:O265" si="144">TRUNC((G202/F202)^TRUNC((N202/M202),9),8)</f>
        <v>1.0042906300000001</v>
      </c>
      <c r="P202" s="11">
        <f t="shared" si="129"/>
        <v>1.00790102</v>
      </c>
      <c r="Q202" s="11">
        <f t="shared" si="126"/>
        <v>1.0389333776018472</v>
      </c>
      <c r="R202" s="2">
        <f t="shared" si="128"/>
        <v>1.0433910500000001</v>
      </c>
      <c r="S202" s="2">
        <f t="shared" si="124"/>
        <v>1.0128566699999999</v>
      </c>
      <c r="T202" s="2">
        <f t="shared" ref="T202:T265" si="145">TRUNC(C202*S202,8)</f>
        <v>331643.15779858001</v>
      </c>
      <c r="U202" s="2">
        <f t="shared" ref="U202:U265" si="146">(D202*(S202-1))</f>
        <v>218.5712151023979</v>
      </c>
      <c r="V202" s="2">
        <f t="shared" ref="V202:V265" si="147">(E202*(R202-1))</f>
        <v>13470.007111747818</v>
      </c>
      <c r="W202" s="2">
        <f t="shared" ref="W202:W265" si="148">(C202+U202+V202)</f>
        <v>341122.03226124018</v>
      </c>
      <c r="X202" s="29">
        <f t="shared" ref="X202:X265" si="149">IF(VLOOKUP(A202,AN$10:AU$131,8)=VLOOKUP(A201,AN$10:AU$131,8),0,VLOOKUP(A202,AN$10:AU$131,8))</f>
        <v>0</v>
      </c>
      <c r="Y202" s="2">
        <f t="shared" si="125"/>
        <v>0</v>
      </c>
      <c r="Z202" s="82">
        <f t="shared" ref="Z202:Z265" si="150">IF(X202&gt;0,VLOOKUP($A202,$AN$10:$AS$131,6),0)</f>
        <v>0</v>
      </c>
      <c r="AA202" s="2">
        <f t="shared" ref="AA202:AA265" si="151">IF(Z202&gt;0,TRUNC(Z202*T202,8),0)</f>
        <v>0</v>
      </c>
      <c r="AB202" s="27">
        <f t="shared" si="121"/>
        <v>6.7299999999999999E-2</v>
      </c>
      <c r="AC202" s="29">
        <f t="shared" si="133"/>
        <v>9</v>
      </c>
      <c r="AD202" s="29">
        <v>252</v>
      </c>
      <c r="AE202" s="11">
        <f t="shared" si="127"/>
        <v>1.0023288539999999</v>
      </c>
      <c r="AF202" s="2">
        <f t="shared" ref="AF202:AF265" si="152">TRUNC((T202*(AE202-1)),8)</f>
        <v>772.34849460999999</v>
      </c>
      <c r="AG202" s="2">
        <f t="shared" ref="AG202:AG265" si="153">TRUNC((W202*(AE202-1)),8)</f>
        <v>794.42340931000001</v>
      </c>
      <c r="AH202" s="3">
        <f t="shared" ref="AH202:AH265" si="154">IF(AA202&gt;0,AA202+AF202,0)</f>
        <v>0</v>
      </c>
      <c r="AI202" s="4" t="str">
        <f t="shared" si="122"/>
        <v>A+J=</v>
      </c>
      <c r="AJ202" s="12">
        <f t="shared" si="123"/>
        <v>41334</v>
      </c>
      <c r="AK202" s="12"/>
      <c r="AL202" s="4"/>
      <c r="AM202" s="19"/>
      <c r="AN202" s="70">
        <v>40960</v>
      </c>
      <c r="AO202" s="67" t="s">
        <v>94</v>
      </c>
      <c r="AP202" s="22"/>
      <c r="AQ202" s="3"/>
      <c r="AR202" s="19">
        <f t="shared" ref="AR202:AR245" si="155">EDATE(AR201,1)</f>
        <v>43132</v>
      </c>
      <c r="AS202" s="19">
        <f t="shared" si="134"/>
        <v>43131</v>
      </c>
      <c r="AT202" s="19">
        <f t="shared" si="135"/>
        <v>43132</v>
      </c>
      <c r="AU202" s="19">
        <f t="shared" si="136"/>
        <v>43160</v>
      </c>
      <c r="AV202" s="19">
        <f t="shared" si="137"/>
        <v>43136</v>
      </c>
      <c r="AW202" s="24">
        <f t="shared" si="138"/>
        <v>18</v>
      </c>
      <c r="AX202" s="1"/>
      <c r="AY202" s="1"/>
      <c r="AZ202" s="1"/>
      <c r="BA202" s="1"/>
      <c r="BB202" s="1"/>
    </row>
    <row r="203" spans="1:54" x14ac:dyDescent="0.2">
      <c r="A203" s="178">
        <f t="shared" ref="A203:A266" si="156">(A202+1)</f>
        <v>41322</v>
      </c>
      <c r="B203" s="2">
        <f t="shared" si="139"/>
        <v>341916.45567055017</v>
      </c>
      <c r="C203" s="2">
        <f t="shared" ref="C203:C266" si="157">TRUNC(IF(X202&gt;0,VLOOKUP(A202,$AN$12:$AO$131,2),C202),8)</f>
        <v>327433.45393438998</v>
      </c>
      <c r="D203" s="2">
        <f>SUM(Y203:Y$400)</f>
        <v>17000.608641459999</v>
      </c>
      <c r="E203" s="11">
        <f t="shared" si="140"/>
        <v>310432.84529292997</v>
      </c>
      <c r="F203" s="99">
        <f t="shared" si="130"/>
        <v>3602.46</v>
      </c>
      <c r="G203" s="3">
        <f>IF(N203=1,VLOOKUP(A202,[1]Plan1!$BG$69:$BI$188,3),G202)</f>
        <v>3633.44</v>
      </c>
      <c r="H203" s="200">
        <f t="shared" si="131"/>
        <v>41245</v>
      </c>
      <c r="I203" s="200">
        <f t="shared" si="132"/>
        <v>41276</v>
      </c>
      <c r="J203" s="27">
        <f t="shared" si="141"/>
        <v>8.5996791081650592E-3</v>
      </c>
      <c r="K203" s="12">
        <f t="shared" ref="K203:K266" si="158">IF(DAY(A203)=1,VLOOKUP(A203,AR$137:AW$275,4),K202)</f>
        <v>41334</v>
      </c>
      <c r="L203" s="12">
        <f t="shared" si="142"/>
        <v>41334</v>
      </c>
      <c r="M203" s="1">
        <f t="shared" ref="M203:M266" si="159">IF(L203=L202,M202,NETWORKDAYS(L202,L203,$AN$137:$AN$327)-1)</f>
        <v>18</v>
      </c>
      <c r="N203" s="1">
        <f t="shared" si="143"/>
        <v>9</v>
      </c>
      <c r="O203" s="2">
        <f t="shared" si="144"/>
        <v>1.0042906300000001</v>
      </c>
      <c r="P203" s="11">
        <f t="shared" si="129"/>
        <v>1.00790102</v>
      </c>
      <c r="Q203" s="11">
        <f t="shared" si="126"/>
        <v>1.0389333776018472</v>
      </c>
      <c r="R203" s="2">
        <f t="shared" si="128"/>
        <v>1.0433910500000001</v>
      </c>
      <c r="S203" s="2">
        <f t="shared" si="124"/>
        <v>1.0128566699999999</v>
      </c>
      <c r="T203" s="2">
        <f t="shared" si="145"/>
        <v>331643.15779858001</v>
      </c>
      <c r="U203" s="2">
        <f t="shared" si="146"/>
        <v>218.5712151023979</v>
      </c>
      <c r="V203" s="2">
        <f t="shared" si="147"/>
        <v>13470.007111747818</v>
      </c>
      <c r="W203" s="2">
        <f t="shared" si="148"/>
        <v>341122.03226124018</v>
      </c>
      <c r="X203" s="29">
        <f t="shared" si="149"/>
        <v>0</v>
      </c>
      <c r="Y203" s="2">
        <f t="shared" si="125"/>
        <v>0</v>
      </c>
      <c r="Z203" s="82">
        <f t="shared" si="150"/>
        <v>0</v>
      </c>
      <c r="AA203" s="2">
        <f t="shared" si="151"/>
        <v>0</v>
      </c>
      <c r="AB203" s="27">
        <f t="shared" ref="AB203:AB266" si="160">(AB202)</f>
        <v>6.7299999999999999E-2</v>
      </c>
      <c r="AC203" s="29">
        <f t="shared" si="133"/>
        <v>9</v>
      </c>
      <c r="AD203" s="29">
        <v>252</v>
      </c>
      <c r="AE203" s="11">
        <f t="shared" si="127"/>
        <v>1.0023288539999999</v>
      </c>
      <c r="AF203" s="2">
        <f t="shared" si="152"/>
        <v>772.34849460999999</v>
      </c>
      <c r="AG203" s="2">
        <f t="shared" si="153"/>
        <v>794.42340931000001</v>
      </c>
      <c r="AH203" s="3">
        <f t="shared" si="154"/>
        <v>0</v>
      </c>
      <c r="AI203" s="4" t="str">
        <f t="shared" ref="AI203:AI266" si="161">AI202</f>
        <v>A+J=</v>
      </c>
      <c r="AJ203" s="12">
        <f t="shared" ref="AJ203:AJ266" si="162">IF(X202&gt;0,VLOOKUP(A202,$AN$10:$AW$130,9),AJ202)</f>
        <v>41334</v>
      </c>
      <c r="AK203" s="12"/>
      <c r="AL203" s="4"/>
      <c r="AM203" s="19"/>
      <c r="AN203" s="70">
        <v>41005</v>
      </c>
      <c r="AO203" s="67" t="s">
        <v>95</v>
      </c>
      <c r="AP203" s="22"/>
      <c r="AQ203" s="3"/>
      <c r="AR203" s="19">
        <f t="shared" si="155"/>
        <v>43160</v>
      </c>
      <c r="AS203" s="19">
        <f t="shared" si="134"/>
        <v>43159</v>
      </c>
      <c r="AT203" s="19">
        <f t="shared" si="135"/>
        <v>43160</v>
      </c>
      <c r="AU203" s="19">
        <f t="shared" si="136"/>
        <v>43192</v>
      </c>
      <c r="AV203" s="19">
        <f t="shared" si="137"/>
        <v>43164</v>
      </c>
      <c r="AW203" s="24">
        <f t="shared" si="138"/>
        <v>21</v>
      </c>
      <c r="AX203" s="1"/>
      <c r="AY203" s="1"/>
      <c r="AZ203" s="1"/>
      <c r="BA203" s="1"/>
      <c r="BB203" s="1"/>
    </row>
    <row r="204" spans="1:54" x14ac:dyDescent="0.2">
      <c r="A204" s="178">
        <f t="shared" si="156"/>
        <v>41323</v>
      </c>
      <c r="B204" s="2">
        <f t="shared" si="139"/>
        <v>341916.45567055017</v>
      </c>
      <c r="C204" s="2">
        <f t="shared" si="157"/>
        <v>327433.45393438998</v>
      </c>
      <c r="D204" s="2">
        <f>SUM(Y204:Y$400)</f>
        <v>17000.608641459999</v>
      </c>
      <c r="E204" s="11">
        <f t="shared" si="140"/>
        <v>310432.84529292997</v>
      </c>
      <c r="F204" s="99">
        <f t="shared" si="130"/>
        <v>3602.46</v>
      </c>
      <c r="G204" s="3">
        <f>IF(N204=1,VLOOKUP(A203,[1]Plan1!$BG$69:$BI$188,3),G203)</f>
        <v>3633.44</v>
      </c>
      <c r="H204" s="200">
        <f t="shared" si="131"/>
        <v>41245</v>
      </c>
      <c r="I204" s="200">
        <f t="shared" si="132"/>
        <v>41276</v>
      </c>
      <c r="J204" s="27">
        <f t="shared" si="141"/>
        <v>8.5996791081650592E-3</v>
      </c>
      <c r="K204" s="12">
        <f t="shared" si="158"/>
        <v>41334</v>
      </c>
      <c r="L204" s="12">
        <f t="shared" si="142"/>
        <v>41334</v>
      </c>
      <c r="M204" s="1">
        <f t="shared" si="159"/>
        <v>18</v>
      </c>
      <c r="N204" s="1">
        <f t="shared" si="143"/>
        <v>9</v>
      </c>
      <c r="O204" s="2">
        <f t="shared" si="144"/>
        <v>1.0042906300000001</v>
      </c>
      <c r="P204" s="11">
        <f t="shared" si="129"/>
        <v>1.00790102</v>
      </c>
      <c r="Q204" s="11">
        <f t="shared" si="126"/>
        <v>1.0389333776018472</v>
      </c>
      <c r="R204" s="2">
        <f t="shared" si="128"/>
        <v>1.0433910500000001</v>
      </c>
      <c r="S204" s="2">
        <f t="shared" si="124"/>
        <v>1.0128566699999999</v>
      </c>
      <c r="T204" s="2">
        <f t="shared" si="145"/>
        <v>331643.15779858001</v>
      </c>
      <c r="U204" s="2">
        <f t="shared" si="146"/>
        <v>218.5712151023979</v>
      </c>
      <c r="V204" s="2">
        <f t="shared" si="147"/>
        <v>13470.007111747818</v>
      </c>
      <c r="W204" s="2">
        <f t="shared" si="148"/>
        <v>341122.03226124018</v>
      </c>
      <c r="X204" s="29">
        <f t="shared" si="149"/>
        <v>0</v>
      </c>
      <c r="Y204" s="2">
        <f t="shared" si="125"/>
        <v>0</v>
      </c>
      <c r="Z204" s="82">
        <f t="shared" si="150"/>
        <v>0</v>
      </c>
      <c r="AA204" s="2">
        <f t="shared" si="151"/>
        <v>0</v>
      </c>
      <c r="AB204" s="27">
        <f t="shared" si="160"/>
        <v>6.7299999999999999E-2</v>
      </c>
      <c r="AC204" s="29">
        <f t="shared" si="133"/>
        <v>9</v>
      </c>
      <c r="AD204" s="29">
        <v>252</v>
      </c>
      <c r="AE204" s="11">
        <f t="shared" si="127"/>
        <v>1.0023288539999999</v>
      </c>
      <c r="AF204" s="2">
        <f t="shared" si="152"/>
        <v>772.34849460999999</v>
      </c>
      <c r="AG204" s="2">
        <f t="shared" si="153"/>
        <v>794.42340931000001</v>
      </c>
      <c r="AH204" s="3">
        <f t="shared" si="154"/>
        <v>0</v>
      </c>
      <c r="AI204" s="4" t="str">
        <f t="shared" si="161"/>
        <v>A+J=</v>
      </c>
      <c r="AJ204" s="12">
        <f t="shared" si="162"/>
        <v>41334</v>
      </c>
      <c r="AK204" s="12"/>
      <c r="AL204" s="4"/>
      <c r="AM204" s="19"/>
      <c r="AN204" s="70">
        <v>41030</v>
      </c>
      <c r="AO204" s="67" t="s">
        <v>97</v>
      </c>
      <c r="AP204" s="22"/>
      <c r="AQ204" s="3"/>
      <c r="AR204" s="19">
        <f t="shared" si="155"/>
        <v>43191</v>
      </c>
      <c r="AS204" s="19">
        <f t="shared" si="134"/>
        <v>43188</v>
      </c>
      <c r="AT204" s="19">
        <f t="shared" si="135"/>
        <v>43192</v>
      </c>
      <c r="AU204" s="19">
        <f t="shared" si="136"/>
        <v>43222</v>
      </c>
      <c r="AV204" s="19">
        <f t="shared" si="137"/>
        <v>43194</v>
      </c>
      <c r="AW204" s="24">
        <f t="shared" si="138"/>
        <v>21</v>
      </c>
      <c r="AX204" s="1"/>
      <c r="AY204" s="1"/>
      <c r="AZ204" s="1"/>
      <c r="BA204" s="1"/>
      <c r="BB204" s="1"/>
    </row>
    <row r="205" spans="1:54" x14ac:dyDescent="0.2">
      <c r="A205" s="178">
        <f t="shared" si="156"/>
        <v>41324</v>
      </c>
      <c r="B205" s="2">
        <f t="shared" si="139"/>
        <v>342159.36158808111</v>
      </c>
      <c r="C205" s="2">
        <f t="shared" si="157"/>
        <v>327433.45393438998</v>
      </c>
      <c r="D205" s="2">
        <f>SUM(Y205:Y$400)</f>
        <v>17000.608641459999</v>
      </c>
      <c r="E205" s="11">
        <f t="shared" si="140"/>
        <v>310432.84529292997</v>
      </c>
      <c r="F205" s="99">
        <f t="shared" si="130"/>
        <v>3602.46</v>
      </c>
      <c r="G205" s="3">
        <f>IF(N205=1,VLOOKUP(A204,[1]Plan1!$BG$69:$BI$188,3),G204)</f>
        <v>3633.44</v>
      </c>
      <c r="H205" s="200">
        <f t="shared" si="131"/>
        <v>41245</v>
      </c>
      <c r="I205" s="200">
        <f t="shared" si="132"/>
        <v>41276</v>
      </c>
      <c r="J205" s="27">
        <f t="shared" si="141"/>
        <v>8.5996791081650592E-3</v>
      </c>
      <c r="K205" s="12">
        <f t="shared" si="158"/>
        <v>41334</v>
      </c>
      <c r="L205" s="12">
        <f t="shared" si="142"/>
        <v>41334</v>
      </c>
      <c r="M205" s="1">
        <f t="shared" si="159"/>
        <v>18</v>
      </c>
      <c r="N205" s="1">
        <f t="shared" si="143"/>
        <v>10</v>
      </c>
      <c r="O205" s="2">
        <f t="shared" si="144"/>
        <v>1.0047685</v>
      </c>
      <c r="P205" s="11">
        <f t="shared" si="129"/>
        <v>1.00790102</v>
      </c>
      <c r="Q205" s="11">
        <f t="shared" si="126"/>
        <v>1.0389333776018472</v>
      </c>
      <c r="R205" s="2">
        <f t="shared" si="128"/>
        <v>1.0438875299999999</v>
      </c>
      <c r="S205" s="2">
        <f t="shared" si="124"/>
        <v>1.0128566699999999</v>
      </c>
      <c r="T205" s="2">
        <f t="shared" si="145"/>
        <v>331643.15779858001</v>
      </c>
      <c r="U205" s="2">
        <f t="shared" si="146"/>
        <v>218.5712151023979</v>
      </c>
      <c r="V205" s="2">
        <f t="shared" si="147"/>
        <v>13624.13081077879</v>
      </c>
      <c r="W205" s="2">
        <f t="shared" si="148"/>
        <v>341276.15596027113</v>
      </c>
      <c r="X205" s="29">
        <f t="shared" si="149"/>
        <v>0</v>
      </c>
      <c r="Y205" s="2">
        <f t="shared" si="125"/>
        <v>0</v>
      </c>
      <c r="Z205" s="82">
        <f t="shared" si="150"/>
        <v>0</v>
      </c>
      <c r="AA205" s="2">
        <f t="shared" si="151"/>
        <v>0</v>
      </c>
      <c r="AB205" s="27">
        <f t="shared" si="160"/>
        <v>6.7299999999999999E-2</v>
      </c>
      <c r="AC205" s="29">
        <f t="shared" si="133"/>
        <v>10</v>
      </c>
      <c r="AD205" s="29">
        <v>252</v>
      </c>
      <c r="AE205" s="11">
        <f t="shared" si="127"/>
        <v>1.0025879499999999</v>
      </c>
      <c r="AF205" s="2">
        <f t="shared" si="152"/>
        <v>858.27591022000001</v>
      </c>
      <c r="AG205" s="2">
        <f t="shared" si="153"/>
        <v>883.20562781000001</v>
      </c>
      <c r="AH205" s="3">
        <f t="shared" si="154"/>
        <v>0</v>
      </c>
      <c r="AI205" s="4" t="str">
        <f t="shared" si="161"/>
        <v>A+J=</v>
      </c>
      <c r="AJ205" s="12">
        <f t="shared" si="162"/>
        <v>41334</v>
      </c>
      <c r="AK205" s="12"/>
      <c r="AL205" s="4"/>
      <c r="AM205" s="19"/>
      <c r="AN205" s="70">
        <v>41067</v>
      </c>
      <c r="AO205" s="67" t="s">
        <v>98</v>
      </c>
      <c r="AP205" s="22"/>
      <c r="AQ205" s="3"/>
      <c r="AR205" s="19">
        <f t="shared" si="155"/>
        <v>43221</v>
      </c>
      <c r="AS205" s="19">
        <f t="shared" si="134"/>
        <v>43220</v>
      </c>
      <c r="AT205" s="19">
        <f t="shared" si="135"/>
        <v>43222</v>
      </c>
      <c r="AU205" s="19">
        <f t="shared" si="136"/>
        <v>43252</v>
      </c>
      <c r="AV205" s="19">
        <f t="shared" si="137"/>
        <v>43224</v>
      </c>
      <c r="AW205" s="24">
        <f t="shared" si="138"/>
        <v>21</v>
      </c>
      <c r="AX205" s="1"/>
      <c r="AY205" s="1"/>
      <c r="AZ205" s="1"/>
      <c r="BA205" s="1"/>
      <c r="BB205" s="1"/>
    </row>
    <row r="206" spans="1:54" x14ac:dyDescent="0.2">
      <c r="A206" s="178">
        <f t="shared" si="156"/>
        <v>41325</v>
      </c>
      <c r="B206" s="2">
        <f t="shared" si="139"/>
        <v>342402.44184994663</v>
      </c>
      <c r="C206" s="2">
        <f t="shared" si="157"/>
        <v>327433.45393438998</v>
      </c>
      <c r="D206" s="2">
        <f>SUM(Y206:Y$400)</f>
        <v>17000.608641459999</v>
      </c>
      <c r="E206" s="11">
        <f t="shared" si="140"/>
        <v>310432.84529292997</v>
      </c>
      <c r="F206" s="99">
        <f t="shared" si="130"/>
        <v>3602.46</v>
      </c>
      <c r="G206" s="3">
        <f>IF(N206=1,VLOOKUP(A205,[1]Plan1!$BG$69:$BI$188,3),G205)</f>
        <v>3633.44</v>
      </c>
      <c r="H206" s="200">
        <f t="shared" si="131"/>
        <v>41245</v>
      </c>
      <c r="I206" s="200">
        <f t="shared" si="132"/>
        <v>41276</v>
      </c>
      <c r="J206" s="27">
        <f t="shared" si="141"/>
        <v>8.5996791081650592E-3</v>
      </c>
      <c r="K206" s="12">
        <f t="shared" si="158"/>
        <v>41334</v>
      </c>
      <c r="L206" s="12">
        <f t="shared" si="142"/>
        <v>41334</v>
      </c>
      <c r="M206" s="1">
        <f t="shared" si="159"/>
        <v>18</v>
      </c>
      <c r="N206" s="1">
        <f t="shared" si="143"/>
        <v>11</v>
      </c>
      <c r="O206" s="2">
        <f t="shared" si="144"/>
        <v>1.0052466</v>
      </c>
      <c r="P206" s="11">
        <f t="shared" si="129"/>
        <v>1.00790102</v>
      </c>
      <c r="Q206" s="11">
        <f t="shared" si="126"/>
        <v>1.0389333776018472</v>
      </c>
      <c r="R206" s="2">
        <f t="shared" si="128"/>
        <v>1.0443842400000001</v>
      </c>
      <c r="S206" s="2">
        <f t="shared" si="124"/>
        <v>1.0128566699999999</v>
      </c>
      <c r="T206" s="2">
        <f t="shared" si="145"/>
        <v>331643.15779858001</v>
      </c>
      <c r="U206" s="2">
        <f t="shared" si="146"/>
        <v>218.5712151023979</v>
      </c>
      <c r="V206" s="2">
        <f t="shared" si="147"/>
        <v>13778.325909364297</v>
      </c>
      <c r="W206" s="2">
        <f t="shared" si="148"/>
        <v>341430.35105885664</v>
      </c>
      <c r="X206" s="29">
        <f t="shared" si="149"/>
        <v>0</v>
      </c>
      <c r="Y206" s="2">
        <f t="shared" si="125"/>
        <v>0</v>
      </c>
      <c r="Z206" s="82">
        <f t="shared" si="150"/>
        <v>0</v>
      </c>
      <c r="AA206" s="2">
        <f t="shared" si="151"/>
        <v>0</v>
      </c>
      <c r="AB206" s="27">
        <f t="shared" si="160"/>
        <v>6.7299999999999999E-2</v>
      </c>
      <c r="AC206" s="29">
        <f t="shared" si="133"/>
        <v>11</v>
      </c>
      <c r="AD206" s="29">
        <v>252</v>
      </c>
      <c r="AE206" s="11">
        <f t="shared" si="127"/>
        <v>1.0028471130000001</v>
      </c>
      <c r="AF206" s="2">
        <f t="shared" si="152"/>
        <v>944.22554591999994</v>
      </c>
      <c r="AG206" s="2">
        <f t="shared" si="153"/>
        <v>972.09079109000004</v>
      </c>
      <c r="AH206" s="3">
        <f t="shared" si="154"/>
        <v>0</v>
      </c>
      <c r="AI206" s="4" t="str">
        <f t="shared" si="161"/>
        <v>A+J=</v>
      </c>
      <c r="AJ206" s="12">
        <f t="shared" si="162"/>
        <v>41334</v>
      </c>
      <c r="AK206" s="12"/>
      <c r="AL206" s="4"/>
      <c r="AM206" s="19"/>
      <c r="AN206" s="70">
        <v>41159</v>
      </c>
      <c r="AO206" s="67" t="s">
        <v>105</v>
      </c>
      <c r="AP206" s="22"/>
      <c r="AQ206" s="3"/>
      <c r="AR206" s="19">
        <f t="shared" si="155"/>
        <v>43252</v>
      </c>
      <c r="AS206" s="19">
        <f t="shared" si="134"/>
        <v>43250</v>
      </c>
      <c r="AT206" s="19">
        <f t="shared" si="135"/>
        <v>43252</v>
      </c>
      <c r="AU206" s="19">
        <f t="shared" si="136"/>
        <v>43283</v>
      </c>
      <c r="AV206" s="19">
        <f t="shared" si="137"/>
        <v>43256</v>
      </c>
      <c r="AW206" s="24">
        <f t="shared" si="138"/>
        <v>21</v>
      </c>
      <c r="AX206" s="1"/>
      <c r="AY206" s="1"/>
      <c r="AZ206" s="1"/>
      <c r="BA206" s="1"/>
      <c r="BB206" s="1"/>
    </row>
    <row r="207" spans="1:54" x14ac:dyDescent="0.2">
      <c r="A207" s="178">
        <f t="shared" si="156"/>
        <v>41326</v>
      </c>
      <c r="B207" s="2">
        <f t="shared" si="139"/>
        <v>342645.69965661492</v>
      </c>
      <c r="C207" s="2">
        <f t="shared" si="157"/>
        <v>327433.45393438998</v>
      </c>
      <c r="D207" s="2">
        <f>SUM(Y207:Y$400)</f>
        <v>17000.608641459999</v>
      </c>
      <c r="E207" s="11">
        <f t="shared" si="140"/>
        <v>310432.84529292997</v>
      </c>
      <c r="F207" s="99">
        <f t="shared" si="130"/>
        <v>3602.46</v>
      </c>
      <c r="G207" s="3">
        <f>IF(N207=1,VLOOKUP(A206,[1]Plan1!$BG$69:$BI$188,3),G206)</f>
        <v>3633.44</v>
      </c>
      <c r="H207" s="200">
        <f t="shared" si="131"/>
        <v>41245</v>
      </c>
      <c r="I207" s="200">
        <f t="shared" si="132"/>
        <v>41276</v>
      </c>
      <c r="J207" s="27">
        <f t="shared" si="141"/>
        <v>8.5996791081650592E-3</v>
      </c>
      <c r="K207" s="12">
        <f t="shared" si="158"/>
        <v>41334</v>
      </c>
      <c r="L207" s="12">
        <f t="shared" si="142"/>
        <v>41334</v>
      </c>
      <c r="M207" s="1">
        <f t="shared" si="159"/>
        <v>18</v>
      </c>
      <c r="N207" s="1">
        <f t="shared" si="143"/>
        <v>12</v>
      </c>
      <c r="O207" s="2">
        <f t="shared" si="144"/>
        <v>1.00572493</v>
      </c>
      <c r="P207" s="11">
        <f t="shared" si="129"/>
        <v>1.00790102</v>
      </c>
      <c r="Q207" s="11">
        <f t="shared" si="126"/>
        <v>1.0389333776018472</v>
      </c>
      <c r="R207" s="2">
        <f t="shared" si="128"/>
        <v>1.0448811899999999</v>
      </c>
      <c r="S207" s="2">
        <f t="shared" si="124"/>
        <v>1.0128566699999999</v>
      </c>
      <c r="T207" s="2">
        <f t="shared" si="145"/>
        <v>331643.15779858001</v>
      </c>
      <c r="U207" s="2">
        <f t="shared" si="146"/>
        <v>218.5712151023979</v>
      </c>
      <c r="V207" s="2">
        <f t="shared" si="147"/>
        <v>13932.595511832566</v>
      </c>
      <c r="W207" s="2">
        <f t="shared" si="148"/>
        <v>341584.62066132494</v>
      </c>
      <c r="X207" s="29">
        <f t="shared" si="149"/>
        <v>0</v>
      </c>
      <c r="Y207" s="2">
        <f t="shared" si="125"/>
        <v>0</v>
      </c>
      <c r="Z207" s="82">
        <f t="shared" si="150"/>
        <v>0</v>
      </c>
      <c r="AA207" s="2">
        <f t="shared" si="151"/>
        <v>0</v>
      </c>
      <c r="AB207" s="27">
        <f t="shared" si="160"/>
        <v>6.7299999999999999E-2</v>
      </c>
      <c r="AC207" s="29">
        <f t="shared" si="133"/>
        <v>12</v>
      </c>
      <c r="AD207" s="29">
        <v>252</v>
      </c>
      <c r="AE207" s="11">
        <f t="shared" si="127"/>
        <v>1.003106343</v>
      </c>
      <c r="AF207" s="2">
        <f t="shared" si="152"/>
        <v>1030.19740172</v>
      </c>
      <c r="AG207" s="2">
        <f t="shared" si="153"/>
        <v>1061.07899529</v>
      </c>
      <c r="AH207" s="3">
        <f t="shared" si="154"/>
        <v>0</v>
      </c>
      <c r="AI207" s="4" t="str">
        <f t="shared" si="161"/>
        <v>A+J=</v>
      </c>
      <c r="AJ207" s="12">
        <f t="shared" si="162"/>
        <v>41334</v>
      </c>
      <c r="AK207" s="12"/>
      <c r="AL207" s="4"/>
      <c r="AM207" s="19"/>
      <c r="AN207" s="70">
        <v>41194</v>
      </c>
      <c r="AO207" s="67" t="s">
        <v>107</v>
      </c>
      <c r="AP207" s="22"/>
      <c r="AQ207" s="3"/>
      <c r="AR207" s="19">
        <f t="shared" si="155"/>
        <v>43282</v>
      </c>
      <c r="AS207" s="19">
        <f t="shared" si="134"/>
        <v>43280</v>
      </c>
      <c r="AT207" s="19">
        <f t="shared" si="135"/>
        <v>43283</v>
      </c>
      <c r="AU207" s="19">
        <f t="shared" si="136"/>
        <v>43313</v>
      </c>
      <c r="AV207" s="19">
        <f t="shared" si="137"/>
        <v>43285</v>
      </c>
      <c r="AW207" s="24">
        <f t="shared" si="138"/>
        <v>22</v>
      </c>
      <c r="AX207" s="1"/>
      <c r="AY207" s="1"/>
      <c r="AZ207" s="1"/>
      <c r="BA207" s="1"/>
      <c r="BB207" s="1"/>
    </row>
    <row r="208" spans="1:54" x14ac:dyDescent="0.2">
      <c r="A208" s="178">
        <f t="shared" si="156"/>
        <v>41327</v>
      </c>
      <c r="B208" s="2">
        <f t="shared" si="139"/>
        <v>342889.13509705622</v>
      </c>
      <c r="C208" s="2">
        <f t="shared" si="157"/>
        <v>327433.45393438998</v>
      </c>
      <c r="D208" s="2">
        <f>SUM(Y208:Y$400)</f>
        <v>17000.608641459999</v>
      </c>
      <c r="E208" s="11">
        <f t="shared" si="140"/>
        <v>310432.84529292997</v>
      </c>
      <c r="F208" s="99">
        <f t="shared" si="130"/>
        <v>3602.46</v>
      </c>
      <c r="G208" s="3">
        <f>IF(N208=1,VLOOKUP(A207,[1]Plan1!$BG$69:$BI$188,3),G207)</f>
        <v>3633.44</v>
      </c>
      <c r="H208" s="200">
        <f t="shared" si="131"/>
        <v>41245</v>
      </c>
      <c r="I208" s="200">
        <f t="shared" si="132"/>
        <v>41276</v>
      </c>
      <c r="J208" s="27">
        <f t="shared" si="141"/>
        <v>8.5996791081650592E-3</v>
      </c>
      <c r="K208" s="12">
        <f t="shared" si="158"/>
        <v>41334</v>
      </c>
      <c r="L208" s="12">
        <f t="shared" si="142"/>
        <v>41334</v>
      </c>
      <c r="M208" s="1">
        <f t="shared" si="159"/>
        <v>18</v>
      </c>
      <c r="N208" s="1">
        <f t="shared" si="143"/>
        <v>13</v>
      </c>
      <c r="O208" s="2">
        <f t="shared" si="144"/>
        <v>1.0062034799999999</v>
      </c>
      <c r="P208" s="11">
        <f t="shared" si="129"/>
        <v>1.00790102</v>
      </c>
      <c r="Q208" s="11">
        <f t="shared" si="126"/>
        <v>1.0389333776018472</v>
      </c>
      <c r="R208" s="2">
        <f t="shared" si="128"/>
        <v>1.0453783800000001</v>
      </c>
      <c r="S208" s="2">
        <f t="shared" si="124"/>
        <v>1.0128566699999999</v>
      </c>
      <c r="T208" s="2">
        <f t="shared" si="145"/>
        <v>331643.15779858001</v>
      </c>
      <c r="U208" s="2">
        <f t="shared" si="146"/>
        <v>218.5712151023979</v>
      </c>
      <c r="V208" s="2">
        <f t="shared" si="147"/>
        <v>14086.939618183804</v>
      </c>
      <c r="W208" s="2">
        <f t="shared" si="148"/>
        <v>341738.9647676762</v>
      </c>
      <c r="X208" s="29">
        <f t="shared" si="149"/>
        <v>0</v>
      </c>
      <c r="Y208" s="2">
        <f t="shared" si="125"/>
        <v>0</v>
      </c>
      <c r="Z208" s="82">
        <f t="shared" si="150"/>
        <v>0</v>
      </c>
      <c r="AA208" s="2">
        <f t="shared" si="151"/>
        <v>0</v>
      </c>
      <c r="AB208" s="27">
        <f t="shared" si="160"/>
        <v>6.7299999999999999E-2</v>
      </c>
      <c r="AC208" s="29">
        <f t="shared" si="133"/>
        <v>13</v>
      </c>
      <c r="AD208" s="29">
        <v>252</v>
      </c>
      <c r="AE208" s="11">
        <f t="shared" si="127"/>
        <v>1.0033656399999999</v>
      </c>
      <c r="AF208" s="2">
        <f t="shared" si="152"/>
        <v>1116.19147761</v>
      </c>
      <c r="AG208" s="2">
        <f t="shared" si="153"/>
        <v>1150.1703293800001</v>
      </c>
      <c r="AH208" s="3">
        <f t="shared" si="154"/>
        <v>0</v>
      </c>
      <c r="AI208" s="4" t="str">
        <f t="shared" si="161"/>
        <v>A+J=</v>
      </c>
      <c r="AJ208" s="12">
        <f t="shared" si="162"/>
        <v>41334</v>
      </c>
      <c r="AK208" s="12"/>
      <c r="AL208" s="4"/>
      <c r="AM208" s="19"/>
      <c r="AN208" s="70">
        <v>41215</v>
      </c>
      <c r="AO208" s="67" t="s">
        <v>92</v>
      </c>
      <c r="AP208" s="22"/>
      <c r="AQ208" s="3"/>
      <c r="AR208" s="19">
        <f t="shared" si="155"/>
        <v>43313</v>
      </c>
      <c r="AS208" s="19">
        <f t="shared" si="134"/>
        <v>43312</v>
      </c>
      <c r="AT208" s="19">
        <f t="shared" si="135"/>
        <v>43313</v>
      </c>
      <c r="AU208" s="19">
        <f t="shared" si="136"/>
        <v>43346</v>
      </c>
      <c r="AV208" s="19">
        <f t="shared" si="137"/>
        <v>43315</v>
      </c>
      <c r="AW208" s="24">
        <f t="shared" si="138"/>
        <v>23</v>
      </c>
      <c r="AX208" s="1"/>
      <c r="AY208" s="1"/>
      <c r="AZ208" s="1"/>
      <c r="BA208" s="1"/>
      <c r="BB208" s="1"/>
    </row>
    <row r="209" spans="1:138" x14ac:dyDescent="0.2">
      <c r="A209" s="178">
        <f t="shared" si="156"/>
        <v>41328</v>
      </c>
      <c r="B209" s="2">
        <f t="shared" si="139"/>
        <v>343132.74826022022</v>
      </c>
      <c r="C209" s="2">
        <f t="shared" si="157"/>
        <v>327433.45393438998</v>
      </c>
      <c r="D209" s="2">
        <f>SUM(Y209:Y$400)</f>
        <v>17000.608641459999</v>
      </c>
      <c r="E209" s="11">
        <f t="shared" si="140"/>
        <v>310432.84529292997</v>
      </c>
      <c r="F209" s="99">
        <f t="shared" si="130"/>
        <v>3602.46</v>
      </c>
      <c r="G209" s="3">
        <f>IF(N209=1,VLOOKUP(A208,[1]Plan1!$BG$69:$BI$188,3),G208)</f>
        <v>3633.44</v>
      </c>
      <c r="H209" s="200">
        <f t="shared" si="131"/>
        <v>41245</v>
      </c>
      <c r="I209" s="200">
        <f t="shared" si="132"/>
        <v>41276</v>
      </c>
      <c r="J209" s="27">
        <f t="shared" si="141"/>
        <v>8.5996791081650592E-3</v>
      </c>
      <c r="K209" s="12">
        <f t="shared" si="158"/>
        <v>41334</v>
      </c>
      <c r="L209" s="12">
        <f t="shared" si="142"/>
        <v>41334</v>
      </c>
      <c r="M209" s="1">
        <f t="shared" si="159"/>
        <v>18</v>
      </c>
      <c r="N209" s="1">
        <f t="shared" si="143"/>
        <v>14</v>
      </c>
      <c r="O209" s="2">
        <f t="shared" si="144"/>
        <v>1.00668227</v>
      </c>
      <c r="P209" s="11">
        <f t="shared" si="129"/>
        <v>1.00790102</v>
      </c>
      <c r="Q209" s="11">
        <f t="shared" si="126"/>
        <v>1.0389333776018472</v>
      </c>
      <c r="R209" s="2">
        <f t="shared" si="128"/>
        <v>1.0458758100000001</v>
      </c>
      <c r="S209" s="2">
        <f t="shared" si="124"/>
        <v>1.0128566699999999</v>
      </c>
      <c r="T209" s="2">
        <f t="shared" si="145"/>
        <v>331643.15779858001</v>
      </c>
      <c r="U209" s="2">
        <f t="shared" si="146"/>
        <v>218.5712151023979</v>
      </c>
      <c r="V209" s="2">
        <f t="shared" si="147"/>
        <v>14241.358228417872</v>
      </c>
      <c r="W209" s="2">
        <f t="shared" si="148"/>
        <v>341893.38337791024</v>
      </c>
      <c r="X209" s="29">
        <f t="shared" si="149"/>
        <v>0</v>
      </c>
      <c r="Y209" s="2">
        <f t="shared" si="125"/>
        <v>0</v>
      </c>
      <c r="Z209" s="82">
        <f t="shared" si="150"/>
        <v>0</v>
      </c>
      <c r="AA209" s="2">
        <f t="shared" si="151"/>
        <v>0</v>
      </c>
      <c r="AB209" s="27">
        <f t="shared" si="160"/>
        <v>6.7299999999999999E-2</v>
      </c>
      <c r="AC209" s="29">
        <f t="shared" si="133"/>
        <v>14</v>
      </c>
      <c r="AD209" s="29">
        <v>252</v>
      </c>
      <c r="AE209" s="11">
        <f t="shared" si="127"/>
        <v>1.0036250040000001</v>
      </c>
      <c r="AF209" s="2">
        <f t="shared" si="152"/>
        <v>1202.20777359</v>
      </c>
      <c r="AG209" s="2">
        <f t="shared" si="153"/>
        <v>1239.36488231</v>
      </c>
      <c r="AH209" s="3">
        <f t="shared" si="154"/>
        <v>0</v>
      </c>
      <c r="AI209" s="4" t="str">
        <f t="shared" si="161"/>
        <v>A+J=</v>
      </c>
      <c r="AJ209" s="12">
        <f t="shared" si="162"/>
        <v>41334</v>
      </c>
      <c r="AK209" s="12"/>
      <c r="AL209" s="4"/>
      <c r="AM209" s="19"/>
      <c r="AN209" s="70">
        <v>41228</v>
      </c>
      <c r="AO209" s="67" t="s">
        <v>93</v>
      </c>
      <c r="AP209" s="22"/>
      <c r="AQ209" s="3"/>
      <c r="AR209" s="19">
        <f t="shared" si="155"/>
        <v>43344</v>
      </c>
      <c r="AS209" s="19">
        <f t="shared" si="134"/>
        <v>43343</v>
      </c>
      <c r="AT209" s="19">
        <f t="shared" si="135"/>
        <v>43346</v>
      </c>
      <c r="AU209" s="19">
        <f t="shared" si="136"/>
        <v>43374</v>
      </c>
      <c r="AV209" s="19">
        <f t="shared" si="137"/>
        <v>43348</v>
      </c>
      <c r="AW209" s="24">
        <f t="shared" si="138"/>
        <v>19</v>
      </c>
      <c r="AX209" s="1"/>
      <c r="AY209" s="1"/>
      <c r="AZ209" s="1"/>
      <c r="BA209" s="1"/>
      <c r="BB209" s="1"/>
    </row>
    <row r="210" spans="1:138" x14ac:dyDescent="0.2">
      <c r="A210" s="178">
        <f t="shared" si="156"/>
        <v>41329</v>
      </c>
      <c r="B210" s="2">
        <f t="shared" si="139"/>
        <v>343132.74826022022</v>
      </c>
      <c r="C210" s="2">
        <f t="shared" si="157"/>
        <v>327433.45393438998</v>
      </c>
      <c r="D210" s="2">
        <f>SUM(Y210:Y$400)</f>
        <v>17000.608641459999</v>
      </c>
      <c r="E210" s="11">
        <f t="shared" si="140"/>
        <v>310432.84529292997</v>
      </c>
      <c r="F210" s="99">
        <f t="shared" si="130"/>
        <v>3602.46</v>
      </c>
      <c r="G210" s="3">
        <f>IF(N210=1,VLOOKUP(A209,[1]Plan1!$BG$69:$BI$188,3),G209)</f>
        <v>3633.44</v>
      </c>
      <c r="H210" s="200">
        <f t="shared" si="131"/>
        <v>41245</v>
      </c>
      <c r="I210" s="200">
        <f t="shared" si="132"/>
        <v>41276</v>
      </c>
      <c r="J210" s="27">
        <f t="shared" si="141"/>
        <v>8.5996791081650592E-3</v>
      </c>
      <c r="K210" s="12">
        <f t="shared" si="158"/>
        <v>41334</v>
      </c>
      <c r="L210" s="12">
        <f t="shared" si="142"/>
        <v>41334</v>
      </c>
      <c r="M210" s="1">
        <f t="shared" si="159"/>
        <v>18</v>
      </c>
      <c r="N210" s="1">
        <f t="shared" si="143"/>
        <v>14</v>
      </c>
      <c r="O210" s="2">
        <f t="shared" si="144"/>
        <v>1.00668227</v>
      </c>
      <c r="P210" s="11">
        <f t="shared" si="129"/>
        <v>1.00790102</v>
      </c>
      <c r="Q210" s="11">
        <f t="shared" si="126"/>
        <v>1.0389333776018472</v>
      </c>
      <c r="R210" s="2">
        <f t="shared" si="128"/>
        <v>1.0458758100000001</v>
      </c>
      <c r="S210" s="2">
        <f t="shared" si="124"/>
        <v>1.0128566699999999</v>
      </c>
      <c r="T210" s="2">
        <f t="shared" si="145"/>
        <v>331643.15779858001</v>
      </c>
      <c r="U210" s="2">
        <f t="shared" si="146"/>
        <v>218.5712151023979</v>
      </c>
      <c r="V210" s="2">
        <f t="shared" si="147"/>
        <v>14241.358228417872</v>
      </c>
      <c r="W210" s="2">
        <f t="shared" si="148"/>
        <v>341893.38337791024</v>
      </c>
      <c r="X210" s="29">
        <f t="shared" si="149"/>
        <v>0</v>
      </c>
      <c r="Y210" s="2">
        <f t="shared" si="125"/>
        <v>0</v>
      </c>
      <c r="Z210" s="82">
        <f t="shared" si="150"/>
        <v>0</v>
      </c>
      <c r="AA210" s="2">
        <f t="shared" si="151"/>
        <v>0</v>
      </c>
      <c r="AB210" s="27">
        <f t="shared" si="160"/>
        <v>6.7299999999999999E-2</v>
      </c>
      <c r="AC210" s="29">
        <f t="shared" si="133"/>
        <v>14</v>
      </c>
      <c r="AD210" s="29">
        <v>252</v>
      </c>
      <c r="AE210" s="11">
        <f t="shared" si="127"/>
        <v>1.0036250040000001</v>
      </c>
      <c r="AF210" s="2">
        <f t="shared" si="152"/>
        <v>1202.20777359</v>
      </c>
      <c r="AG210" s="2">
        <f t="shared" si="153"/>
        <v>1239.36488231</v>
      </c>
      <c r="AH210" s="3">
        <f t="shared" si="154"/>
        <v>0</v>
      </c>
      <c r="AI210" s="4" t="str">
        <f t="shared" si="161"/>
        <v>A+J=</v>
      </c>
      <c r="AJ210" s="12">
        <f t="shared" si="162"/>
        <v>41334</v>
      </c>
      <c r="AK210" s="12"/>
      <c r="AL210" s="4"/>
      <c r="AM210" s="19"/>
      <c r="AN210" s="70">
        <v>41268</v>
      </c>
      <c r="AO210" s="67" t="s">
        <v>99</v>
      </c>
      <c r="AP210" s="22"/>
      <c r="AQ210" s="3"/>
      <c r="AR210" s="19">
        <f t="shared" si="155"/>
        <v>43374</v>
      </c>
      <c r="AS210" s="19">
        <f t="shared" si="134"/>
        <v>43371</v>
      </c>
      <c r="AT210" s="19">
        <f t="shared" si="135"/>
        <v>43374</v>
      </c>
      <c r="AU210" s="19">
        <f t="shared" si="136"/>
        <v>43405</v>
      </c>
      <c r="AV210" s="19">
        <f t="shared" si="137"/>
        <v>43376</v>
      </c>
      <c r="AW210" s="24">
        <f t="shared" si="138"/>
        <v>22</v>
      </c>
      <c r="AX210" s="1"/>
      <c r="AY210" s="1"/>
      <c r="AZ210" s="1"/>
      <c r="BA210" s="1"/>
      <c r="BB210" s="1"/>
    </row>
    <row r="211" spans="1:138" x14ac:dyDescent="0.2">
      <c r="A211" s="178">
        <f t="shared" si="156"/>
        <v>41330</v>
      </c>
      <c r="B211" s="2">
        <f t="shared" si="139"/>
        <v>343132.74826022022</v>
      </c>
      <c r="C211" s="2">
        <f t="shared" si="157"/>
        <v>327433.45393438998</v>
      </c>
      <c r="D211" s="2">
        <f>SUM(Y211:Y$400)</f>
        <v>17000.608641459999</v>
      </c>
      <c r="E211" s="11">
        <f t="shared" si="140"/>
        <v>310432.84529292997</v>
      </c>
      <c r="F211" s="99">
        <f t="shared" si="130"/>
        <v>3602.46</v>
      </c>
      <c r="G211" s="3">
        <f>IF(N211=1,VLOOKUP(A210,[1]Plan1!$BG$69:$BI$188,3),G210)</f>
        <v>3633.44</v>
      </c>
      <c r="H211" s="200">
        <f t="shared" si="131"/>
        <v>41245</v>
      </c>
      <c r="I211" s="200">
        <f t="shared" si="132"/>
        <v>41276</v>
      </c>
      <c r="J211" s="27">
        <f t="shared" si="141"/>
        <v>8.5996791081650592E-3</v>
      </c>
      <c r="K211" s="12">
        <f t="shared" si="158"/>
        <v>41334</v>
      </c>
      <c r="L211" s="12">
        <f t="shared" si="142"/>
        <v>41334</v>
      </c>
      <c r="M211" s="1">
        <f t="shared" si="159"/>
        <v>18</v>
      </c>
      <c r="N211" s="1">
        <f t="shared" si="143"/>
        <v>14</v>
      </c>
      <c r="O211" s="2">
        <f t="shared" si="144"/>
        <v>1.00668227</v>
      </c>
      <c r="P211" s="11">
        <f t="shared" si="129"/>
        <v>1.00790102</v>
      </c>
      <c r="Q211" s="11">
        <f t="shared" si="126"/>
        <v>1.0389333776018472</v>
      </c>
      <c r="R211" s="2">
        <f t="shared" si="128"/>
        <v>1.0458758100000001</v>
      </c>
      <c r="S211" s="2">
        <f t="shared" si="124"/>
        <v>1.0128566699999999</v>
      </c>
      <c r="T211" s="2">
        <f t="shared" si="145"/>
        <v>331643.15779858001</v>
      </c>
      <c r="U211" s="2">
        <f t="shared" si="146"/>
        <v>218.5712151023979</v>
      </c>
      <c r="V211" s="2">
        <f t="shared" si="147"/>
        <v>14241.358228417872</v>
      </c>
      <c r="W211" s="2">
        <f t="shared" si="148"/>
        <v>341893.38337791024</v>
      </c>
      <c r="X211" s="29">
        <f t="shared" si="149"/>
        <v>0</v>
      </c>
      <c r="Y211" s="2">
        <f t="shared" si="125"/>
        <v>0</v>
      </c>
      <c r="Z211" s="82">
        <f t="shared" si="150"/>
        <v>0</v>
      </c>
      <c r="AA211" s="2">
        <f t="shared" si="151"/>
        <v>0</v>
      </c>
      <c r="AB211" s="27">
        <f t="shared" si="160"/>
        <v>6.7299999999999999E-2</v>
      </c>
      <c r="AC211" s="29">
        <f t="shared" si="133"/>
        <v>14</v>
      </c>
      <c r="AD211" s="29">
        <v>252</v>
      </c>
      <c r="AE211" s="11">
        <f t="shared" si="127"/>
        <v>1.0036250040000001</v>
      </c>
      <c r="AF211" s="2">
        <f t="shared" si="152"/>
        <v>1202.20777359</v>
      </c>
      <c r="AG211" s="2">
        <f t="shared" si="153"/>
        <v>1239.36488231</v>
      </c>
      <c r="AH211" s="3">
        <f t="shared" si="154"/>
        <v>0</v>
      </c>
      <c r="AI211" s="4" t="str">
        <f t="shared" si="161"/>
        <v>A+J=</v>
      </c>
      <c r="AJ211" s="12">
        <f t="shared" si="162"/>
        <v>41334</v>
      </c>
      <c r="AK211" s="12"/>
      <c r="AL211" s="4"/>
      <c r="AM211" s="19"/>
      <c r="AN211" s="70">
        <v>41275</v>
      </c>
      <c r="AO211" s="67" t="s">
        <v>100</v>
      </c>
      <c r="AP211" s="22"/>
      <c r="AQ211" s="3"/>
      <c r="AR211" s="19">
        <f t="shared" si="155"/>
        <v>43405</v>
      </c>
      <c r="AS211" s="19">
        <f t="shared" si="134"/>
        <v>43404</v>
      </c>
      <c r="AT211" s="19">
        <f t="shared" si="135"/>
        <v>43405</v>
      </c>
      <c r="AU211" s="19">
        <f t="shared" si="136"/>
        <v>43437</v>
      </c>
      <c r="AV211" s="19">
        <f t="shared" si="137"/>
        <v>43410</v>
      </c>
      <c r="AW211" s="24">
        <f t="shared" si="138"/>
        <v>20</v>
      </c>
      <c r="AX211" s="1"/>
      <c r="AY211" s="1"/>
      <c r="AZ211" s="1"/>
      <c r="BA211" s="1"/>
      <c r="BB211" s="1"/>
    </row>
    <row r="212" spans="1:138" x14ac:dyDescent="0.2">
      <c r="A212" s="178">
        <f t="shared" si="156"/>
        <v>41331</v>
      </c>
      <c r="B212" s="2">
        <f t="shared" si="139"/>
        <v>343376.53611875873</v>
      </c>
      <c r="C212" s="2">
        <f t="shared" si="157"/>
        <v>327433.45393438998</v>
      </c>
      <c r="D212" s="2">
        <f>SUM(Y212:Y$400)</f>
        <v>17000.608641459999</v>
      </c>
      <c r="E212" s="11">
        <f t="shared" si="140"/>
        <v>310432.84529292997</v>
      </c>
      <c r="F212" s="99">
        <f t="shared" si="130"/>
        <v>3602.46</v>
      </c>
      <c r="G212" s="3">
        <f>IF(N212=1,VLOOKUP(A211,[1]Plan1!$BG$69:$BI$188,3),G211)</f>
        <v>3633.44</v>
      </c>
      <c r="H212" s="200">
        <f t="shared" si="131"/>
        <v>41245</v>
      </c>
      <c r="I212" s="200">
        <f t="shared" si="132"/>
        <v>41276</v>
      </c>
      <c r="J212" s="27">
        <f t="shared" si="141"/>
        <v>8.5996791081650592E-3</v>
      </c>
      <c r="K212" s="12">
        <f t="shared" si="158"/>
        <v>41334</v>
      </c>
      <c r="L212" s="12">
        <f t="shared" si="142"/>
        <v>41334</v>
      </c>
      <c r="M212" s="1">
        <f t="shared" si="159"/>
        <v>18</v>
      </c>
      <c r="N212" s="1">
        <f t="shared" si="143"/>
        <v>15</v>
      </c>
      <c r="O212" s="2">
        <f t="shared" si="144"/>
        <v>1.00716128</v>
      </c>
      <c r="P212" s="11">
        <f t="shared" si="129"/>
        <v>1.00790102</v>
      </c>
      <c r="Q212" s="11">
        <f t="shared" si="126"/>
        <v>1.0389333776018472</v>
      </c>
      <c r="R212" s="2">
        <f t="shared" si="128"/>
        <v>1.04637347</v>
      </c>
      <c r="S212" s="2">
        <f t="shared" si="124"/>
        <v>1.0128566699999999</v>
      </c>
      <c r="T212" s="2">
        <f t="shared" si="145"/>
        <v>331643.15779858001</v>
      </c>
      <c r="U212" s="2">
        <f t="shared" si="146"/>
        <v>218.5712151023979</v>
      </c>
      <c r="V212" s="2">
        <f t="shared" si="147"/>
        <v>14395.848238206338</v>
      </c>
      <c r="W212" s="2">
        <f t="shared" si="148"/>
        <v>342047.87338769872</v>
      </c>
      <c r="X212" s="29">
        <f t="shared" si="149"/>
        <v>0</v>
      </c>
      <c r="Y212" s="2">
        <f t="shared" si="125"/>
        <v>0</v>
      </c>
      <c r="Z212" s="82">
        <f t="shared" si="150"/>
        <v>0</v>
      </c>
      <c r="AA212" s="2">
        <f t="shared" si="151"/>
        <v>0</v>
      </c>
      <c r="AB212" s="27">
        <f t="shared" si="160"/>
        <v>6.7299999999999999E-2</v>
      </c>
      <c r="AC212" s="29">
        <f t="shared" si="133"/>
        <v>15</v>
      </c>
      <c r="AD212" s="29">
        <v>252</v>
      </c>
      <c r="AE212" s="11">
        <f t="shared" si="127"/>
        <v>1.003884435</v>
      </c>
      <c r="AF212" s="2">
        <f t="shared" si="152"/>
        <v>1288.24628966</v>
      </c>
      <c r="AG212" s="2">
        <f t="shared" si="153"/>
        <v>1328.6627310599999</v>
      </c>
      <c r="AH212" s="3">
        <f t="shared" si="154"/>
        <v>0</v>
      </c>
      <c r="AI212" s="4" t="str">
        <f t="shared" si="161"/>
        <v>A+J=</v>
      </c>
      <c r="AJ212" s="12">
        <f t="shared" si="162"/>
        <v>41334</v>
      </c>
      <c r="AK212" s="14"/>
      <c r="AL212" s="13"/>
      <c r="AM212" s="75"/>
      <c r="AN212" s="71">
        <v>41316</v>
      </c>
      <c r="AO212" s="66" t="s">
        <v>94</v>
      </c>
      <c r="AP212" s="21"/>
      <c r="AQ212" s="6"/>
      <c r="AR212" s="19">
        <f t="shared" si="155"/>
        <v>43435</v>
      </c>
      <c r="AS212" s="19">
        <f t="shared" si="134"/>
        <v>43434</v>
      </c>
      <c r="AT212" s="19">
        <f t="shared" si="135"/>
        <v>43437</v>
      </c>
      <c r="AU212" s="19">
        <f t="shared" si="136"/>
        <v>43467</v>
      </c>
      <c r="AV212" s="19">
        <f t="shared" si="137"/>
        <v>43439</v>
      </c>
      <c r="AW212" s="24">
        <f t="shared" si="138"/>
        <v>20</v>
      </c>
      <c r="AX212" s="5"/>
      <c r="AY212" s="5"/>
      <c r="AZ212" s="5"/>
      <c r="BA212" s="5"/>
      <c r="BB212" s="5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</row>
    <row r="213" spans="1:138" x14ac:dyDescent="0.2">
      <c r="A213" s="178">
        <f t="shared" si="156"/>
        <v>41332</v>
      </c>
      <c r="B213" s="2">
        <f t="shared" si="139"/>
        <v>343620.4959842831</v>
      </c>
      <c r="C213" s="2">
        <f t="shared" si="157"/>
        <v>327433.45393438998</v>
      </c>
      <c r="D213" s="2">
        <f>SUM(Y213:Y$400)</f>
        <v>17000.608641459999</v>
      </c>
      <c r="E213" s="11">
        <f t="shared" si="140"/>
        <v>310432.84529292997</v>
      </c>
      <c r="F213" s="99">
        <f t="shared" si="130"/>
        <v>3602.46</v>
      </c>
      <c r="G213" s="3">
        <f>IF(N213=1,VLOOKUP(A212,[1]Plan1!$BG$69:$BI$188,3),G212)</f>
        <v>3633.44</v>
      </c>
      <c r="H213" s="200">
        <f t="shared" si="131"/>
        <v>41245</v>
      </c>
      <c r="I213" s="200">
        <f t="shared" si="132"/>
        <v>41276</v>
      </c>
      <c r="J213" s="27">
        <f t="shared" si="141"/>
        <v>8.5996791081650592E-3</v>
      </c>
      <c r="K213" s="12">
        <f t="shared" si="158"/>
        <v>41334</v>
      </c>
      <c r="L213" s="12">
        <f t="shared" si="142"/>
        <v>41334</v>
      </c>
      <c r="M213" s="1">
        <f t="shared" si="159"/>
        <v>18</v>
      </c>
      <c r="N213" s="1">
        <f t="shared" si="143"/>
        <v>16</v>
      </c>
      <c r="O213" s="2">
        <f t="shared" si="144"/>
        <v>1.0076405100000001</v>
      </c>
      <c r="P213" s="11">
        <f t="shared" si="129"/>
        <v>1.00790102</v>
      </c>
      <c r="Q213" s="11">
        <f t="shared" si="126"/>
        <v>1.0389333776018472</v>
      </c>
      <c r="R213" s="2">
        <f t="shared" si="128"/>
        <v>1.04687135</v>
      </c>
      <c r="S213" s="2">
        <f t="shared" si="124"/>
        <v>1.0128566699999999</v>
      </c>
      <c r="T213" s="2">
        <f t="shared" si="145"/>
        <v>331643.15779858001</v>
      </c>
      <c r="U213" s="2">
        <f t="shared" si="146"/>
        <v>218.5712151023979</v>
      </c>
      <c r="V213" s="2">
        <f t="shared" si="147"/>
        <v>14550.406543220766</v>
      </c>
      <c r="W213" s="2">
        <f t="shared" si="148"/>
        <v>342202.43169271311</v>
      </c>
      <c r="X213" s="29">
        <f t="shared" si="149"/>
        <v>0</v>
      </c>
      <c r="Y213" s="2">
        <f t="shared" si="125"/>
        <v>0</v>
      </c>
      <c r="Z213" s="82">
        <f t="shared" si="150"/>
        <v>0</v>
      </c>
      <c r="AA213" s="2">
        <f t="shared" si="151"/>
        <v>0</v>
      </c>
      <c r="AB213" s="27">
        <f t="shared" si="160"/>
        <v>6.7299999999999999E-2</v>
      </c>
      <c r="AC213" s="29">
        <f t="shared" si="133"/>
        <v>16</v>
      </c>
      <c r="AD213" s="29">
        <v>252</v>
      </c>
      <c r="AE213" s="11">
        <f t="shared" si="127"/>
        <v>1.004143934</v>
      </c>
      <c r="AF213" s="2">
        <f t="shared" si="152"/>
        <v>1374.30735746</v>
      </c>
      <c r="AG213" s="2">
        <f t="shared" si="153"/>
        <v>1418.06429157</v>
      </c>
      <c r="AH213" s="3">
        <f t="shared" si="154"/>
        <v>0</v>
      </c>
      <c r="AI213" s="4" t="str">
        <f t="shared" si="161"/>
        <v>A+J=</v>
      </c>
      <c r="AJ213" s="12">
        <f t="shared" si="162"/>
        <v>41334</v>
      </c>
      <c r="AK213" s="12"/>
      <c r="AL213" s="4"/>
      <c r="AM213" s="19"/>
      <c r="AN213" s="70">
        <v>41317</v>
      </c>
      <c r="AO213" s="67" t="s">
        <v>94</v>
      </c>
      <c r="AP213" s="22"/>
      <c r="AQ213" s="3"/>
      <c r="AR213" s="19">
        <f t="shared" si="155"/>
        <v>43466</v>
      </c>
      <c r="AS213" s="19">
        <f t="shared" si="134"/>
        <v>43465</v>
      </c>
      <c r="AT213" s="19">
        <f t="shared" si="135"/>
        <v>43467</v>
      </c>
      <c r="AU213" s="19">
        <f t="shared" si="136"/>
        <v>43497</v>
      </c>
      <c r="AV213" s="19">
        <f t="shared" si="137"/>
        <v>43469</v>
      </c>
      <c r="AW213" s="24">
        <f t="shared" si="138"/>
        <v>22</v>
      </c>
      <c r="AX213" s="1"/>
      <c r="AY213" s="1"/>
      <c r="AZ213" s="1"/>
      <c r="BA213" s="1"/>
      <c r="BB213" s="1"/>
    </row>
    <row r="214" spans="1:138" x14ac:dyDescent="0.2">
      <c r="A214" s="178">
        <f t="shared" si="156"/>
        <v>41333</v>
      </c>
      <c r="B214" s="2">
        <f t="shared" si="139"/>
        <v>343864.63972877734</v>
      </c>
      <c r="C214" s="2">
        <f t="shared" si="157"/>
        <v>327433.45393438998</v>
      </c>
      <c r="D214" s="2">
        <f>SUM(Y214:Y$400)</f>
        <v>17000.608641459999</v>
      </c>
      <c r="E214" s="11">
        <f t="shared" si="140"/>
        <v>310432.84529292997</v>
      </c>
      <c r="F214" s="99">
        <f t="shared" si="130"/>
        <v>3602.46</v>
      </c>
      <c r="G214" s="3">
        <f>IF(N214=1,VLOOKUP(A213,[1]Plan1!$BG$69:$BI$188,3),G213)</f>
        <v>3633.44</v>
      </c>
      <c r="H214" s="200">
        <f t="shared" si="131"/>
        <v>41245</v>
      </c>
      <c r="I214" s="200">
        <f t="shared" si="132"/>
        <v>41276</v>
      </c>
      <c r="J214" s="27">
        <f t="shared" si="141"/>
        <v>8.5996791081650592E-3</v>
      </c>
      <c r="K214" s="12">
        <f t="shared" si="158"/>
        <v>41334</v>
      </c>
      <c r="L214" s="12">
        <f t="shared" si="142"/>
        <v>41334</v>
      </c>
      <c r="M214" s="1">
        <f t="shared" si="159"/>
        <v>18</v>
      </c>
      <c r="N214" s="1">
        <f t="shared" si="143"/>
        <v>17</v>
      </c>
      <c r="O214" s="2">
        <f t="shared" si="144"/>
        <v>1.00811998</v>
      </c>
      <c r="P214" s="11">
        <f t="shared" si="129"/>
        <v>1.00790102</v>
      </c>
      <c r="Q214" s="11">
        <f t="shared" si="126"/>
        <v>1.0389333776018472</v>
      </c>
      <c r="R214" s="2">
        <f t="shared" si="128"/>
        <v>1.0473694899999999</v>
      </c>
      <c r="S214" s="2">
        <f t="shared" si="124"/>
        <v>1.0128566699999999</v>
      </c>
      <c r="T214" s="2">
        <f t="shared" si="145"/>
        <v>331643.15779858001</v>
      </c>
      <c r="U214" s="2">
        <f t="shared" si="146"/>
        <v>218.5712151023979</v>
      </c>
      <c r="V214" s="2">
        <f t="shared" si="147"/>
        <v>14705.045560774963</v>
      </c>
      <c r="W214" s="2">
        <f t="shared" si="148"/>
        <v>342357.07071026735</v>
      </c>
      <c r="X214" s="29">
        <f t="shared" si="149"/>
        <v>0</v>
      </c>
      <c r="Y214" s="2">
        <f t="shared" si="125"/>
        <v>0</v>
      </c>
      <c r="Z214" s="82">
        <f t="shared" si="150"/>
        <v>0</v>
      </c>
      <c r="AA214" s="2">
        <f t="shared" si="151"/>
        <v>0</v>
      </c>
      <c r="AB214" s="27">
        <f t="shared" si="160"/>
        <v>6.7299999999999999E-2</v>
      </c>
      <c r="AC214" s="29">
        <f t="shared" si="133"/>
        <v>17</v>
      </c>
      <c r="AD214" s="29">
        <v>252</v>
      </c>
      <c r="AE214" s="11">
        <f t="shared" si="127"/>
        <v>1.0044034989999999</v>
      </c>
      <c r="AF214" s="2">
        <f t="shared" si="152"/>
        <v>1460.39031372</v>
      </c>
      <c r="AG214" s="2">
        <f t="shared" si="153"/>
        <v>1507.56901851</v>
      </c>
      <c r="AH214" s="3">
        <f t="shared" si="154"/>
        <v>0</v>
      </c>
      <c r="AI214" s="4" t="str">
        <f t="shared" si="161"/>
        <v>A+J=</v>
      </c>
      <c r="AJ214" s="12">
        <f t="shared" si="162"/>
        <v>41334</v>
      </c>
      <c r="AK214" s="12"/>
      <c r="AL214" s="4"/>
      <c r="AM214" s="19"/>
      <c r="AN214" s="70">
        <v>41362</v>
      </c>
      <c r="AO214" s="67" t="s">
        <v>95</v>
      </c>
      <c r="AP214" s="22"/>
      <c r="AQ214" s="3"/>
      <c r="AR214" s="19">
        <f t="shared" si="155"/>
        <v>43497</v>
      </c>
      <c r="AS214" s="19">
        <f t="shared" si="134"/>
        <v>43496</v>
      </c>
      <c r="AT214" s="19">
        <f t="shared" si="135"/>
        <v>43497</v>
      </c>
      <c r="AU214" s="19">
        <f t="shared" si="136"/>
        <v>43525</v>
      </c>
      <c r="AV214" s="19">
        <f t="shared" si="137"/>
        <v>43501</v>
      </c>
      <c r="AW214" s="24">
        <f t="shared" si="138"/>
        <v>20</v>
      </c>
      <c r="AX214" s="1"/>
      <c r="AY214" s="1"/>
      <c r="AZ214" s="1"/>
      <c r="BA214" s="1"/>
      <c r="BB214" s="1"/>
    </row>
    <row r="215" spans="1:138" x14ac:dyDescent="0.2">
      <c r="A215" s="178">
        <f t="shared" si="156"/>
        <v>41334</v>
      </c>
      <c r="B215" s="2">
        <f t="shared" si="139"/>
        <v>344108.95843181602</v>
      </c>
      <c r="C215" s="2">
        <f t="shared" si="157"/>
        <v>327433.45393438998</v>
      </c>
      <c r="D215" s="2">
        <f>SUM(Y215:Y$400)</f>
        <v>17000.608641459999</v>
      </c>
      <c r="E215" s="11">
        <f t="shared" si="140"/>
        <v>310432.84529292997</v>
      </c>
      <c r="F215" s="99">
        <f t="shared" si="130"/>
        <v>3602.46</v>
      </c>
      <c r="G215" s="3">
        <f>IF(N215=1,VLOOKUP(A214,[1]Plan1!$BG$69:$BI$188,3),G214)</f>
        <v>3633.44</v>
      </c>
      <c r="H215" s="200">
        <f t="shared" si="131"/>
        <v>41245</v>
      </c>
      <c r="I215" s="200">
        <f t="shared" si="132"/>
        <v>41276</v>
      </c>
      <c r="J215" s="27">
        <f t="shared" si="141"/>
        <v>8.5996791081650592E-3</v>
      </c>
      <c r="K215" s="12">
        <f t="shared" si="158"/>
        <v>41365</v>
      </c>
      <c r="L215" s="12">
        <f t="shared" si="142"/>
        <v>41334</v>
      </c>
      <c r="M215" s="1">
        <f t="shared" si="159"/>
        <v>18</v>
      </c>
      <c r="N215" s="1">
        <f t="shared" si="143"/>
        <v>18</v>
      </c>
      <c r="O215" s="2">
        <f t="shared" si="144"/>
        <v>1.0085996699999999</v>
      </c>
      <c r="P215" s="11">
        <f t="shared" si="129"/>
        <v>1.00790102</v>
      </c>
      <c r="Q215" s="11">
        <f t="shared" si="126"/>
        <v>1.0389333776018472</v>
      </c>
      <c r="R215" s="2">
        <f t="shared" si="128"/>
        <v>1.04786786</v>
      </c>
      <c r="S215" s="2">
        <f t="shared" si="124"/>
        <v>1.0128566699999999</v>
      </c>
      <c r="T215" s="2">
        <f t="shared" si="145"/>
        <v>331643.15779858001</v>
      </c>
      <c r="U215" s="2">
        <f t="shared" si="146"/>
        <v>218.5712151023979</v>
      </c>
      <c r="V215" s="2">
        <f t="shared" si="147"/>
        <v>14859.755977883626</v>
      </c>
      <c r="W215" s="2">
        <f t="shared" si="148"/>
        <v>342511.78112737602</v>
      </c>
      <c r="X215" s="29">
        <f t="shared" si="149"/>
        <v>7</v>
      </c>
      <c r="Y215" s="2">
        <f t="shared" si="125"/>
        <v>2630.1059443899999</v>
      </c>
      <c r="Z215" s="82">
        <f t="shared" si="150"/>
        <v>8.0324899999999998E-3</v>
      </c>
      <c r="AA215" s="2">
        <f t="shared" si="151"/>
        <v>2663.9203485799999</v>
      </c>
      <c r="AB215" s="27">
        <f t="shared" si="160"/>
        <v>6.7299999999999999E-2</v>
      </c>
      <c r="AC215" s="29">
        <f t="shared" si="133"/>
        <v>18</v>
      </c>
      <c r="AD215" s="29">
        <v>252</v>
      </c>
      <c r="AE215" s="11">
        <f t="shared" si="127"/>
        <v>1.004663131</v>
      </c>
      <c r="AF215" s="2">
        <f t="shared" si="152"/>
        <v>1546.4954900600001</v>
      </c>
      <c r="AG215" s="2">
        <f t="shared" si="153"/>
        <v>1597.1773044399999</v>
      </c>
      <c r="AH215" s="3">
        <f t="shared" si="154"/>
        <v>4210.4158386399995</v>
      </c>
      <c r="AI215" s="4" t="str">
        <f t="shared" si="161"/>
        <v>A+J=</v>
      </c>
      <c r="AJ215" s="12">
        <f t="shared" si="162"/>
        <v>41334</v>
      </c>
      <c r="AK215" s="12"/>
      <c r="AL215" s="4"/>
      <c r="AM215" s="19"/>
      <c r="AN215" s="70">
        <v>41395</v>
      </c>
      <c r="AO215" s="67" t="s">
        <v>97</v>
      </c>
      <c r="AP215" s="22"/>
      <c r="AQ215" s="3"/>
      <c r="AR215" s="19">
        <f t="shared" si="155"/>
        <v>43525</v>
      </c>
      <c r="AS215" s="19">
        <f t="shared" si="134"/>
        <v>43524</v>
      </c>
      <c r="AT215" s="19">
        <f t="shared" si="135"/>
        <v>43525</v>
      </c>
      <c r="AU215" s="19">
        <f t="shared" si="136"/>
        <v>43556</v>
      </c>
      <c r="AV215" s="19">
        <f t="shared" si="137"/>
        <v>43531</v>
      </c>
      <c r="AW215" s="24">
        <f t="shared" si="138"/>
        <v>19</v>
      </c>
      <c r="AX215" s="1"/>
      <c r="AY215" s="1"/>
      <c r="AZ215" s="1"/>
      <c r="BA215" s="1"/>
      <c r="BB215" s="1"/>
    </row>
    <row r="216" spans="1:138" x14ac:dyDescent="0.2">
      <c r="A216" s="178">
        <f t="shared" si="156"/>
        <v>41335</v>
      </c>
      <c r="B216" s="2">
        <f t="shared" si="139"/>
        <v>340033.03973987099</v>
      </c>
      <c r="C216" s="2">
        <f t="shared" si="157"/>
        <v>324803.34798999998</v>
      </c>
      <c r="D216" s="2">
        <f>SUM(Y216:Y$400)</f>
        <v>14370.502697069998</v>
      </c>
      <c r="E216" s="11">
        <f t="shared" si="140"/>
        <v>310432.84529292997</v>
      </c>
      <c r="F216" s="99">
        <f t="shared" si="130"/>
        <v>3633.44</v>
      </c>
      <c r="G216" s="3">
        <f>IF(N216=1,VLOOKUP(A215,[1]Plan1!$BG$69:$BI$188,3),G215)</f>
        <v>3655.24</v>
      </c>
      <c r="H216" s="200">
        <f t="shared" si="131"/>
        <v>41276</v>
      </c>
      <c r="I216" s="200">
        <f t="shared" si="132"/>
        <v>41307</v>
      </c>
      <c r="J216" s="27">
        <f t="shared" si="141"/>
        <v>5.9998238583820473E-3</v>
      </c>
      <c r="K216" s="12">
        <f t="shared" si="158"/>
        <v>41365</v>
      </c>
      <c r="L216" s="12">
        <f t="shared" si="142"/>
        <v>41365</v>
      </c>
      <c r="M216" s="1">
        <f t="shared" si="159"/>
        <v>20</v>
      </c>
      <c r="N216" s="1">
        <f t="shared" si="143"/>
        <v>1</v>
      </c>
      <c r="O216" s="2">
        <f t="shared" si="144"/>
        <v>1.0002991299999999</v>
      </c>
      <c r="P216" s="11">
        <f t="shared" si="129"/>
        <v>1.0085996699999999</v>
      </c>
      <c r="Q216" s="11">
        <f t="shared" si="126"/>
        <v>1.0478678618012085</v>
      </c>
      <c r="R216" s="2">
        <f t="shared" si="128"/>
        <v>1.0481813099999999</v>
      </c>
      <c r="S216" s="2">
        <f t="shared" si="124"/>
        <v>1.0128566699999999</v>
      </c>
      <c r="T216" s="2">
        <f t="shared" si="145"/>
        <v>328979.23745000002</v>
      </c>
      <c r="U216" s="2">
        <f t="shared" si="146"/>
        <v>184.75681091033755</v>
      </c>
      <c r="V216" s="2">
        <f t="shared" si="147"/>
        <v>14957.061153240675</v>
      </c>
      <c r="W216" s="2">
        <f t="shared" si="148"/>
        <v>339945.16595415102</v>
      </c>
      <c r="X216" s="29">
        <f t="shared" si="149"/>
        <v>0</v>
      </c>
      <c r="Y216" s="2">
        <f t="shared" si="125"/>
        <v>0</v>
      </c>
      <c r="Z216" s="82">
        <f t="shared" si="150"/>
        <v>0</v>
      </c>
      <c r="AA216" s="2">
        <f t="shared" si="151"/>
        <v>0</v>
      </c>
      <c r="AB216" s="27">
        <f t="shared" si="160"/>
        <v>6.7299999999999999E-2</v>
      </c>
      <c r="AC216" s="29">
        <f t="shared" si="133"/>
        <v>1</v>
      </c>
      <c r="AD216" s="29">
        <v>252</v>
      </c>
      <c r="AE216" s="11">
        <f t="shared" si="127"/>
        <v>1.0002584940000001</v>
      </c>
      <c r="AF216" s="2">
        <f t="shared" si="152"/>
        <v>85.039158999999998</v>
      </c>
      <c r="AG216" s="2">
        <f t="shared" si="153"/>
        <v>87.873785720000001</v>
      </c>
      <c r="AH216" s="3">
        <f t="shared" si="154"/>
        <v>0</v>
      </c>
      <c r="AI216" s="4" t="str">
        <f t="shared" si="161"/>
        <v>A+J=</v>
      </c>
      <c r="AJ216" s="12">
        <f t="shared" si="162"/>
        <v>41365</v>
      </c>
      <c r="AK216" s="12"/>
      <c r="AL216" s="4"/>
      <c r="AM216" s="19"/>
      <c r="AN216" s="70">
        <v>41424</v>
      </c>
      <c r="AO216" s="67" t="s">
        <v>98</v>
      </c>
      <c r="AP216" s="22"/>
      <c r="AQ216" s="3"/>
      <c r="AR216" s="19">
        <f t="shared" si="155"/>
        <v>43556</v>
      </c>
      <c r="AS216" s="19">
        <f t="shared" si="134"/>
        <v>43553</v>
      </c>
      <c r="AT216" s="19">
        <f t="shared" si="135"/>
        <v>43556</v>
      </c>
      <c r="AU216" s="19">
        <f t="shared" si="136"/>
        <v>43587</v>
      </c>
      <c r="AV216" s="19">
        <f t="shared" si="137"/>
        <v>43558</v>
      </c>
      <c r="AW216" s="24">
        <f t="shared" si="138"/>
        <v>21</v>
      </c>
      <c r="AX216" s="1"/>
      <c r="AY216" s="1"/>
      <c r="AZ216" s="1"/>
      <c r="BA216" s="1"/>
      <c r="BB216" s="1"/>
    </row>
    <row r="217" spans="1:138" x14ac:dyDescent="0.2">
      <c r="A217" s="178">
        <f t="shared" si="156"/>
        <v>41336</v>
      </c>
      <c r="B217" s="2">
        <f t="shared" si="139"/>
        <v>340033.03973987099</v>
      </c>
      <c r="C217" s="2">
        <f t="shared" si="157"/>
        <v>324803.34798999998</v>
      </c>
      <c r="D217" s="2">
        <f>SUM(Y217:Y$400)</f>
        <v>14370.502697069998</v>
      </c>
      <c r="E217" s="11">
        <f t="shared" si="140"/>
        <v>310432.84529292997</v>
      </c>
      <c r="F217" s="99">
        <f t="shared" si="130"/>
        <v>3633.44</v>
      </c>
      <c r="G217" s="3">
        <f>IF(N217=1,VLOOKUP(A216,[1]Plan1!$BG$69:$BI$188,3),G216)</f>
        <v>3655.24</v>
      </c>
      <c r="H217" s="200">
        <f t="shared" si="131"/>
        <v>41276</v>
      </c>
      <c r="I217" s="200">
        <f t="shared" si="132"/>
        <v>41307</v>
      </c>
      <c r="J217" s="27">
        <f t="shared" si="141"/>
        <v>5.9998238583820473E-3</v>
      </c>
      <c r="K217" s="12">
        <f t="shared" si="158"/>
        <v>41365</v>
      </c>
      <c r="L217" s="12">
        <f t="shared" si="142"/>
        <v>41365</v>
      </c>
      <c r="M217" s="1">
        <f t="shared" si="159"/>
        <v>20</v>
      </c>
      <c r="N217" s="1">
        <f t="shared" si="143"/>
        <v>1</v>
      </c>
      <c r="O217" s="2">
        <f t="shared" si="144"/>
        <v>1.0002991299999999</v>
      </c>
      <c r="P217" s="11">
        <f t="shared" si="129"/>
        <v>1.0085996699999999</v>
      </c>
      <c r="Q217" s="11">
        <f t="shared" si="126"/>
        <v>1.0478678618012085</v>
      </c>
      <c r="R217" s="2">
        <f t="shared" si="128"/>
        <v>1.0481813099999999</v>
      </c>
      <c r="S217" s="2">
        <f t="shared" si="124"/>
        <v>1.0128566699999999</v>
      </c>
      <c r="T217" s="2">
        <f t="shared" si="145"/>
        <v>328979.23745000002</v>
      </c>
      <c r="U217" s="2">
        <f t="shared" si="146"/>
        <v>184.75681091033755</v>
      </c>
      <c r="V217" s="2">
        <f t="shared" si="147"/>
        <v>14957.061153240675</v>
      </c>
      <c r="W217" s="2">
        <f t="shared" si="148"/>
        <v>339945.16595415102</v>
      </c>
      <c r="X217" s="29">
        <f t="shared" si="149"/>
        <v>0</v>
      </c>
      <c r="Y217" s="2">
        <f t="shared" si="125"/>
        <v>0</v>
      </c>
      <c r="Z217" s="82">
        <f t="shared" si="150"/>
        <v>0</v>
      </c>
      <c r="AA217" s="2">
        <f t="shared" si="151"/>
        <v>0</v>
      </c>
      <c r="AB217" s="27">
        <f t="shared" si="160"/>
        <v>6.7299999999999999E-2</v>
      </c>
      <c r="AC217" s="29">
        <f t="shared" si="133"/>
        <v>1</v>
      </c>
      <c r="AD217" s="29">
        <v>252</v>
      </c>
      <c r="AE217" s="11">
        <f t="shared" si="127"/>
        <v>1.0002584940000001</v>
      </c>
      <c r="AF217" s="2">
        <f t="shared" si="152"/>
        <v>85.039158999999998</v>
      </c>
      <c r="AG217" s="2">
        <f t="shared" si="153"/>
        <v>87.873785720000001</v>
      </c>
      <c r="AH217" s="3">
        <f t="shared" si="154"/>
        <v>0</v>
      </c>
      <c r="AI217" s="4" t="str">
        <f t="shared" si="161"/>
        <v>A+J=</v>
      </c>
      <c r="AJ217" s="12">
        <f t="shared" si="162"/>
        <v>41365</v>
      </c>
      <c r="AK217" s="12"/>
      <c r="AL217" s="4"/>
      <c r="AM217" s="19"/>
      <c r="AN217" s="70">
        <v>41593</v>
      </c>
      <c r="AO217" s="67" t="s">
        <v>93</v>
      </c>
      <c r="AP217" s="22"/>
      <c r="AQ217" s="3"/>
      <c r="AR217" s="19">
        <f t="shared" si="155"/>
        <v>43586</v>
      </c>
      <c r="AS217" s="19">
        <f t="shared" si="134"/>
        <v>43585</v>
      </c>
      <c r="AT217" s="19">
        <f t="shared" si="135"/>
        <v>43587</v>
      </c>
      <c r="AU217" s="19">
        <f t="shared" si="136"/>
        <v>43619</v>
      </c>
      <c r="AV217" s="19">
        <f t="shared" si="137"/>
        <v>43591</v>
      </c>
      <c r="AW217" s="24">
        <f t="shared" si="138"/>
        <v>22</v>
      </c>
      <c r="AX217" s="1"/>
      <c r="AY217" s="1"/>
      <c r="AZ217" s="1"/>
      <c r="BA217" s="1"/>
      <c r="BB217" s="1"/>
    </row>
    <row r="218" spans="1:138" x14ac:dyDescent="0.2">
      <c r="A218" s="178">
        <f t="shared" si="156"/>
        <v>41337</v>
      </c>
      <c r="B218" s="2">
        <f t="shared" si="139"/>
        <v>340033.03973987099</v>
      </c>
      <c r="C218" s="2">
        <f t="shared" si="157"/>
        <v>324803.34798999998</v>
      </c>
      <c r="D218" s="2">
        <f>SUM(Y218:Y$400)</f>
        <v>14370.502697069998</v>
      </c>
      <c r="E218" s="11">
        <f t="shared" si="140"/>
        <v>310432.84529292997</v>
      </c>
      <c r="F218" s="99">
        <f t="shared" si="130"/>
        <v>3633.44</v>
      </c>
      <c r="G218" s="3">
        <f>IF(N218=1,VLOOKUP(A217,[1]Plan1!$BG$69:$BI$188,3),G217)</f>
        <v>3655.24</v>
      </c>
      <c r="H218" s="200">
        <f t="shared" si="131"/>
        <v>41276</v>
      </c>
      <c r="I218" s="200">
        <f t="shared" si="132"/>
        <v>41307</v>
      </c>
      <c r="J218" s="27">
        <f t="shared" si="141"/>
        <v>5.9998238583820473E-3</v>
      </c>
      <c r="K218" s="12">
        <f t="shared" si="158"/>
        <v>41365</v>
      </c>
      <c r="L218" s="12">
        <f t="shared" si="142"/>
        <v>41365</v>
      </c>
      <c r="M218" s="1">
        <f t="shared" si="159"/>
        <v>20</v>
      </c>
      <c r="N218" s="1">
        <f t="shared" si="143"/>
        <v>1</v>
      </c>
      <c r="O218" s="2">
        <f t="shared" si="144"/>
        <v>1.0002991299999999</v>
      </c>
      <c r="P218" s="11">
        <f t="shared" si="129"/>
        <v>1.0085996699999999</v>
      </c>
      <c r="Q218" s="11">
        <f t="shared" si="126"/>
        <v>1.0478678618012085</v>
      </c>
      <c r="R218" s="2">
        <f t="shared" si="128"/>
        <v>1.0481813099999999</v>
      </c>
      <c r="S218" s="2">
        <f t="shared" si="124"/>
        <v>1.0128566699999999</v>
      </c>
      <c r="T218" s="2">
        <f t="shared" si="145"/>
        <v>328979.23745000002</v>
      </c>
      <c r="U218" s="2">
        <f t="shared" si="146"/>
        <v>184.75681091033755</v>
      </c>
      <c r="V218" s="2">
        <f t="shared" si="147"/>
        <v>14957.061153240675</v>
      </c>
      <c r="W218" s="2">
        <f t="shared" si="148"/>
        <v>339945.16595415102</v>
      </c>
      <c r="X218" s="29">
        <f t="shared" si="149"/>
        <v>0</v>
      </c>
      <c r="Y218" s="2">
        <f t="shared" si="125"/>
        <v>0</v>
      </c>
      <c r="Z218" s="82">
        <f t="shared" si="150"/>
        <v>0</v>
      </c>
      <c r="AA218" s="2">
        <f t="shared" si="151"/>
        <v>0</v>
      </c>
      <c r="AB218" s="27">
        <f t="shared" si="160"/>
        <v>6.7299999999999999E-2</v>
      </c>
      <c r="AC218" s="29">
        <f t="shared" si="133"/>
        <v>1</v>
      </c>
      <c r="AD218" s="29">
        <v>252</v>
      </c>
      <c r="AE218" s="11">
        <f t="shared" si="127"/>
        <v>1.0002584940000001</v>
      </c>
      <c r="AF218" s="2">
        <f t="shared" si="152"/>
        <v>85.039158999999998</v>
      </c>
      <c r="AG218" s="2">
        <f t="shared" si="153"/>
        <v>87.873785720000001</v>
      </c>
      <c r="AH218" s="3">
        <f t="shared" si="154"/>
        <v>0</v>
      </c>
      <c r="AI218" s="4" t="str">
        <f t="shared" si="161"/>
        <v>A+J=</v>
      </c>
      <c r="AJ218" s="12">
        <f t="shared" si="162"/>
        <v>41365</v>
      </c>
      <c r="AK218" s="12"/>
      <c r="AL218" s="4"/>
      <c r="AM218" s="19"/>
      <c r="AN218" s="70">
        <v>41633</v>
      </c>
      <c r="AO218" s="67" t="s">
        <v>99</v>
      </c>
      <c r="AP218" s="22"/>
      <c r="AQ218" s="3"/>
      <c r="AR218" s="19">
        <f t="shared" si="155"/>
        <v>43617</v>
      </c>
      <c r="AS218" s="19">
        <f t="shared" si="134"/>
        <v>43616</v>
      </c>
      <c r="AT218" s="19">
        <f t="shared" si="135"/>
        <v>43619</v>
      </c>
      <c r="AU218" s="19">
        <f t="shared" si="136"/>
        <v>43647</v>
      </c>
      <c r="AV218" s="19">
        <f t="shared" si="137"/>
        <v>43621</v>
      </c>
      <c r="AW218" s="24">
        <f t="shared" si="138"/>
        <v>19</v>
      </c>
      <c r="AX218" s="1"/>
      <c r="AY218" s="1"/>
      <c r="AZ218" s="1"/>
      <c r="BA218" s="1"/>
      <c r="BB218" s="1"/>
    </row>
    <row r="219" spans="1:138" x14ac:dyDescent="0.2">
      <c r="A219" s="178">
        <f t="shared" si="156"/>
        <v>41338</v>
      </c>
      <c r="B219" s="2">
        <f t="shared" si="139"/>
        <v>340218.32284875261</v>
      </c>
      <c r="C219" s="2">
        <f t="shared" si="157"/>
        <v>324803.34798999998</v>
      </c>
      <c r="D219" s="2">
        <f>SUM(Y219:Y$400)</f>
        <v>14370.502697069998</v>
      </c>
      <c r="E219" s="11">
        <f t="shared" si="140"/>
        <v>310432.84529292997</v>
      </c>
      <c r="F219" s="99">
        <f t="shared" si="130"/>
        <v>3633.44</v>
      </c>
      <c r="G219" s="3">
        <f>IF(N219=1,VLOOKUP(A218,[1]Plan1!$BG$69:$BI$188,3),G218)</f>
        <v>3655.24</v>
      </c>
      <c r="H219" s="200">
        <f t="shared" si="131"/>
        <v>41276</v>
      </c>
      <c r="I219" s="200">
        <f t="shared" si="132"/>
        <v>41307</v>
      </c>
      <c r="J219" s="27">
        <f t="shared" si="141"/>
        <v>5.9998238583820473E-3</v>
      </c>
      <c r="K219" s="12">
        <f t="shared" si="158"/>
        <v>41365</v>
      </c>
      <c r="L219" s="12">
        <f t="shared" si="142"/>
        <v>41365</v>
      </c>
      <c r="M219" s="1">
        <f t="shared" si="159"/>
        <v>20</v>
      </c>
      <c r="N219" s="1">
        <f t="shared" si="143"/>
        <v>2</v>
      </c>
      <c r="O219" s="2">
        <f t="shared" si="144"/>
        <v>1.0005983599999999</v>
      </c>
      <c r="P219" s="11">
        <f t="shared" si="129"/>
        <v>1.0085996699999999</v>
      </c>
      <c r="Q219" s="11">
        <f t="shared" si="126"/>
        <v>1.0478678618012085</v>
      </c>
      <c r="R219" s="2">
        <f t="shared" si="128"/>
        <v>1.0484948599999999</v>
      </c>
      <c r="S219" s="2">
        <f t="shared" si="124"/>
        <v>1.0128566699999999</v>
      </c>
      <c r="T219" s="2">
        <f t="shared" si="145"/>
        <v>328979.23745000002</v>
      </c>
      <c r="U219" s="2">
        <f t="shared" si="146"/>
        <v>184.75681091033755</v>
      </c>
      <c r="V219" s="2">
        <f t="shared" si="147"/>
        <v>15054.397371882273</v>
      </c>
      <c r="W219" s="2">
        <f t="shared" si="148"/>
        <v>340042.50217279262</v>
      </c>
      <c r="X219" s="29">
        <f t="shared" si="149"/>
        <v>0</v>
      </c>
      <c r="Y219" s="2">
        <f t="shared" si="125"/>
        <v>0</v>
      </c>
      <c r="Z219" s="82">
        <f t="shared" si="150"/>
        <v>0</v>
      </c>
      <c r="AA219" s="2">
        <f t="shared" si="151"/>
        <v>0</v>
      </c>
      <c r="AB219" s="27">
        <f t="shared" si="160"/>
        <v>6.7299999999999999E-2</v>
      </c>
      <c r="AC219" s="29">
        <f t="shared" si="133"/>
        <v>2</v>
      </c>
      <c r="AD219" s="29">
        <v>252</v>
      </c>
      <c r="AE219" s="11">
        <f t="shared" si="127"/>
        <v>1.000517055</v>
      </c>
      <c r="AF219" s="2">
        <f t="shared" si="152"/>
        <v>170.10035961</v>
      </c>
      <c r="AG219" s="2">
        <f t="shared" si="153"/>
        <v>175.82067595999999</v>
      </c>
      <c r="AH219" s="3">
        <f t="shared" si="154"/>
        <v>0</v>
      </c>
      <c r="AI219" s="4" t="str">
        <f t="shared" si="161"/>
        <v>A+J=</v>
      </c>
      <c r="AJ219" s="12">
        <f t="shared" si="162"/>
        <v>41365</v>
      </c>
      <c r="AK219" s="12"/>
      <c r="AL219" s="4"/>
      <c r="AM219" s="19"/>
      <c r="AN219" s="70">
        <v>41640</v>
      </c>
      <c r="AO219" s="67" t="s">
        <v>100</v>
      </c>
      <c r="AP219" s="22"/>
      <c r="AQ219" s="3"/>
      <c r="AR219" s="19">
        <f t="shared" si="155"/>
        <v>43647</v>
      </c>
      <c r="AS219" s="19">
        <f t="shared" si="134"/>
        <v>43644</v>
      </c>
      <c r="AT219" s="19">
        <f t="shared" si="135"/>
        <v>43647</v>
      </c>
      <c r="AU219" s="19">
        <f t="shared" si="136"/>
        <v>43678</v>
      </c>
      <c r="AV219" s="19">
        <f t="shared" si="137"/>
        <v>43649</v>
      </c>
      <c r="AW219" s="24">
        <f t="shared" si="138"/>
        <v>23</v>
      </c>
      <c r="AX219" s="1"/>
      <c r="AY219" s="1"/>
      <c r="AZ219" s="1"/>
      <c r="BA219" s="1"/>
      <c r="BB219" s="1"/>
    </row>
    <row r="220" spans="1:138" x14ac:dyDescent="0.2">
      <c r="A220" s="178">
        <f t="shared" si="156"/>
        <v>41339</v>
      </c>
      <c r="B220" s="2">
        <f t="shared" si="139"/>
        <v>340403.71014905872</v>
      </c>
      <c r="C220" s="2">
        <f t="shared" si="157"/>
        <v>324803.34798999998</v>
      </c>
      <c r="D220" s="2">
        <f>SUM(Y220:Y$400)</f>
        <v>14370.502697069998</v>
      </c>
      <c r="E220" s="11">
        <f t="shared" si="140"/>
        <v>310432.84529292997</v>
      </c>
      <c r="F220" s="99">
        <f t="shared" si="130"/>
        <v>3633.44</v>
      </c>
      <c r="G220" s="3">
        <f>IF(N220=1,VLOOKUP(A219,[1]Plan1!$BG$69:$BI$188,3),G219)</f>
        <v>3655.24</v>
      </c>
      <c r="H220" s="200">
        <f t="shared" si="131"/>
        <v>41276</v>
      </c>
      <c r="I220" s="200">
        <f t="shared" si="132"/>
        <v>41307</v>
      </c>
      <c r="J220" s="27">
        <f t="shared" si="141"/>
        <v>5.9998238583820473E-3</v>
      </c>
      <c r="K220" s="12">
        <f t="shared" si="158"/>
        <v>41365</v>
      </c>
      <c r="L220" s="12">
        <f t="shared" si="142"/>
        <v>41365</v>
      </c>
      <c r="M220" s="1">
        <f t="shared" si="159"/>
        <v>20</v>
      </c>
      <c r="N220" s="1">
        <f t="shared" si="143"/>
        <v>3</v>
      </c>
      <c r="O220" s="2">
        <f t="shared" si="144"/>
        <v>1.00089768</v>
      </c>
      <c r="P220" s="11">
        <f t="shared" si="129"/>
        <v>1.0085996699999999</v>
      </c>
      <c r="Q220" s="11">
        <f t="shared" si="126"/>
        <v>1.0478678618012085</v>
      </c>
      <c r="R220" s="2">
        <f t="shared" si="128"/>
        <v>1.04880851</v>
      </c>
      <c r="S220" s="2">
        <f t="shared" si="124"/>
        <v>1.0128566699999999</v>
      </c>
      <c r="T220" s="2">
        <f t="shared" si="145"/>
        <v>328979.23745000002</v>
      </c>
      <c r="U220" s="2">
        <f t="shared" si="146"/>
        <v>184.75681091033755</v>
      </c>
      <c r="V220" s="2">
        <f t="shared" si="147"/>
        <v>15151.764633808416</v>
      </c>
      <c r="W220" s="2">
        <f t="shared" si="148"/>
        <v>340139.86943471874</v>
      </c>
      <c r="X220" s="29">
        <f t="shared" si="149"/>
        <v>0</v>
      </c>
      <c r="Y220" s="2">
        <f t="shared" si="125"/>
        <v>0</v>
      </c>
      <c r="Z220" s="82">
        <f t="shared" si="150"/>
        <v>0</v>
      </c>
      <c r="AA220" s="2">
        <f t="shared" si="151"/>
        <v>0</v>
      </c>
      <c r="AB220" s="27">
        <f t="shared" si="160"/>
        <v>6.7299999999999999E-2</v>
      </c>
      <c r="AC220" s="29">
        <f t="shared" si="133"/>
        <v>3</v>
      </c>
      <c r="AD220" s="29">
        <v>252</v>
      </c>
      <c r="AE220" s="11">
        <f t="shared" si="127"/>
        <v>1.0007756830000001</v>
      </c>
      <c r="AF220" s="2">
        <f t="shared" si="152"/>
        <v>255.18360183999999</v>
      </c>
      <c r="AG220" s="2">
        <f t="shared" si="153"/>
        <v>263.84071433999998</v>
      </c>
      <c r="AH220" s="3">
        <f t="shared" si="154"/>
        <v>0</v>
      </c>
      <c r="AI220" s="4" t="str">
        <f t="shared" si="161"/>
        <v>A+J=</v>
      </c>
      <c r="AJ220" s="12">
        <f t="shared" si="162"/>
        <v>41365</v>
      </c>
      <c r="AK220" s="12"/>
      <c r="AL220" s="4"/>
      <c r="AM220" s="19"/>
      <c r="AN220" s="70">
        <v>41701</v>
      </c>
      <c r="AO220" s="67" t="s">
        <v>94</v>
      </c>
      <c r="AP220" s="22"/>
      <c r="AQ220" s="3"/>
      <c r="AR220" s="19">
        <f t="shared" si="155"/>
        <v>43678</v>
      </c>
      <c r="AS220" s="19">
        <f t="shared" si="134"/>
        <v>43677</v>
      </c>
      <c r="AT220" s="19">
        <f t="shared" si="135"/>
        <v>43678</v>
      </c>
      <c r="AU220" s="19">
        <f t="shared" si="136"/>
        <v>43710</v>
      </c>
      <c r="AV220" s="19">
        <f t="shared" si="137"/>
        <v>43682</v>
      </c>
      <c r="AW220" s="24">
        <f t="shared" si="138"/>
        <v>22</v>
      </c>
      <c r="AX220" s="1"/>
      <c r="AY220" s="1"/>
      <c r="AZ220" s="1"/>
      <c r="BA220" s="1"/>
      <c r="BB220" s="1"/>
    </row>
    <row r="221" spans="1:138" x14ac:dyDescent="0.2">
      <c r="A221" s="178">
        <f t="shared" si="156"/>
        <v>41340</v>
      </c>
      <c r="B221" s="2">
        <f t="shared" si="139"/>
        <v>340589.19823668094</v>
      </c>
      <c r="C221" s="2">
        <f t="shared" si="157"/>
        <v>324803.34798999998</v>
      </c>
      <c r="D221" s="2">
        <f>SUM(Y221:Y$400)</f>
        <v>14370.502697069998</v>
      </c>
      <c r="E221" s="11">
        <f t="shared" si="140"/>
        <v>310432.84529292997</v>
      </c>
      <c r="F221" s="99">
        <f t="shared" si="130"/>
        <v>3633.44</v>
      </c>
      <c r="G221" s="3">
        <f>IF(N221=1,VLOOKUP(A220,[1]Plan1!$BG$69:$BI$188,3),G220)</f>
        <v>3655.24</v>
      </c>
      <c r="H221" s="200">
        <f t="shared" si="131"/>
        <v>41276</v>
      </c>
      <c r="I221" s="200">
        <f t="shared" si="132"/>
        <v>41307</v>
      </c>
      <c r="J221" s="27">
        <f t="shared" si="141"/>
        <v>5.9998238583820473E-3</v>
      </c>
      <c r="K221" s="12">
        <f t="shared" si="158"/>
        <v>41365</v>
      </c>
      <c r="L221" s="12">
        <f t="shared" si="142"/>
        <v>41365</v>
      </c>
      <c r="M221" s="1">
        <f t="shared" si="159"/>
        <v>20</v>
      </c>
      <c r="N221" s="1">
        <f t="shared" si="143"/>
        <v>4</v>
      </c>
      <c r="O221" s="2">
        <f t="shared" si="144"/>
        <v>1.00119709</v>
      </c>
      <c r="P221" s="11">
        <f t="shared" si="129"/>
        <v>1.0085996699999999</v>
      </c>
      <c r="Q221" s="11">
        <f t="shared" si="126"/>
        <v>1.0478678618012085</v>
      </c>
      <c r="R221" s="2">
        <f t="shared" si="128"/>
        <v>1.0491222499999999</v>
      </c>
      <c r="S221" s="2">
        <f t="shared" si="124"/>
        <v>1.0128566699999999</v>
      </c>
      <c r="T221" s="2">
        <f t="shared" si="145"/>
        <v>328979.23745000002</v>
      </c>
      <c r="U221" s="2">
        <f t="shared" si="146"/>
        <v>184.75681091033755</v>
      </c>
      <c r="V221" s="2">
        <f t="shared" si="147"/>
        <v>15249.159834690605</v>
      </c>
      <c r="W221" s="2">
        <f t="shared" si="148"/>
        <v>340237.26463560096</v>
      </c>
      <c r="X221" s="29">
        <f t="shared" si="149"/>
        <v>0</v>
      </c>
      <c r="Y221" s="2">
        <f t="shared" si="125"/>
        <v>0</v>
      </c>
      <c r="Z221" s="82">
        <f t="shared" si="150"/>
        <v>0</v>
      </c>
      <c r="AA221" s="2">
        <f t="shared" si="151"/>
        <v>0</v>
      </c>
      <c r="AB221" s="27">
        <f t="shared" si="160"/>
        <v>6.7299999999999999E-2</v>
      </c>
      <c r="AC221" s="29">
        <f t="shared" si="133"/>
        <v>4</v>
      </c>
      <c r="AD221" s="29">
        <v>252</v>
      </c>
      <c r="AE221" s="11">
        <f t="shared" si="127"/>
        <v>1.0010343770000001</v>
      </c>
      <c r="AF221" s="2">
        <f t="shared" si="152"/>
        <v>340.28855669000001</v>
      </c>
      <c r="AG221" s="2">
        <f t="shared" si="153"/>
        <v>351.93360108000002</v>
      </c>
      <c r="AH221" s="3">
        <f t="shared" si="154"/>
        <v>0</v>
      </c>
      <c r="AI221" s="4" t="str">
        <f t="shared" si="161"/>
        <v>A+J=</v>
      </c>
      <c r="AJ221" s="12">
        <f t="shared" si="162"/>
        <v>41365</v>
      </c>
      <c r="AK221" s="12"/>
      <c r="AL221" s="4"/>
      <c r="AM221" s="19"/>
      <c r="AN221" s="70">
        <v>41702</v>
      </c>
      <c r="AO221" s="67" t="s">
        <v>94</v>
      </c>
      <c r="AP221" s="22"/>
      <c r="AQ221" s="3"/>
      <c r="AR221" s="19">
        <f t="shared" si="155"/>
        <v>43709</v>
      </c>
      <c r="AS221" s="19">
        <f t="shared" si="134"/>
        <v>43707</v>
      </c>
      <c r="AT221" s="19">
        <f t="shared" si="135"/>
        <v>43710</v>
      </c>
      <c r="AU221" s="19">
        <f t="shared" si="136"/>
        <v>43739</v>
      </c>
      <c r="AV221" s="19">
        <f t="shared" si="137"/>
        <v>43712</v>
      </c>
      <c r="AW221" s="24">
        <f t="shared" si="138"/>
        <v>21</v>
      </c>
      <c r="AX221" s="1"/>
      <c r="AY221" s="1"/>
      <c r="AZ221" s="1"/>
      <c r="BA221" s="1"/>
      <c r="BB221" s="1"/>
    </row>
    <row r="222" spans="1:138" x14ac:dyDescent="0.2">
      <c r="A222" s="178">
        <f t="shared" si="156"/>
        <v>41341</v>
      </c>
      <c r="B222" s="2">
        <f t="shared" si="139"/>
        <v>340774.79094158771</v>
      </c>
      <c r="C222" s="2">
        <f t="shared" si="157"/>
        <v>324803.34798999998</v>
      </c>
      <c r="D222" s="2">
        <f>SUM(Y222:Y$400)</f>
        <v>14370.502697069998</v>
      </c>
      <c r="E222" s="11">
        <f t="shared" si="140"/>
        <v>310432.84529292997</v>
      </c>
      <c r="F222" s="99">
        <f t="shared" si="130"/>
        <v>3633.44</v>
      </c>
      <c r="G222" s="3">
        <f>IF(N222=1,VLOOKUP(A221,[1]Plan1!$BG$69:$BI$188,3),G221)</f>
        <v>3655.24</v>
      </c>
      <c r="H222" s="200">
        <f t="shared" si="131"/>
        <v>41276</v>
      </c>
      <c r="I222" s="200">
        <f t="shared" si="132"/>
        <v>41307</v>
      </c>
      <c r="J222" s="27">
        <f t="shared" si="141"/>
        <v>5.9998238583820473E-3</v>
      </c>
      <c r="K222" s="12">
        <f t="shared" si="158"/>
        <v>41365</v>
      </c>
      <c r="L222" s="12">
        <f t="shared" si="142"/>
        <v>41365</v>
      </c>
      <c r="M222" s="1">
        <f t="shared" si="159"/>
        <v>20</v>
      </c>
      <c r="N222" s="1">
        <f t="shared" si="143"/>
        <v>5</v>
      </c>
      <c r="O222" s="2">
        <f t="shared" si="144"/>
        <v>1.0014965899999999</v>
      </c>
      <c r="P222" s="11">
        <f t="shared" si="129"/>
        <v>1.0085996699999999</v>
      </c>
      <c r="Q222" s="11">
        <f t="shared" si="126"/>
        <v>1.0478678618012085</v>
      </c>
      <c r="R222" s="2">
        <f t="shared" si="128"/>
        <v>1.0494360899999999</v>
      </c>
      <c r="S222" s="2">
        <f t="shared" ref="S222:S285" si="163">IF(AND(X222&gt;0,MONTH(A222)=10),R222,S221)</f>
        <v>1.0128566699999999</v>
      </c>
      <c r="T222" s="2">
        <f t="shared" si="145"/>
        <v>328979.23745000002</v>
      </c>
      <c r="U222" s="2">
        <f t="shared" si="146"/>
        <v>184.75681091033755</v>
      </c>
      <c r="V222" s="2">
        <f t="shared" si="147"/>
        <v>15346.586078857341</v>
      </c>
      <c r="W222" s="2">
        <f t="shared" si="148"/>
        <v>340334.6908797677</v>
      </c>
      <c r="X222" s="29">
        <f t="shared" si="149"/>
        <v>0</v>
      </c>
      <c r="Y222" s="2">
        <f t="shared" ref="Y222:Y285" si="164">IF(X222&gt;0,VLOOKUP(A222,AN$12:AR$131,5),0)</f>
        <v>0</v>
      </c>
      <c r="Z222" s="82">
        <f t="shared" si="150"/>
        <v>0</v>
      </c>
      <c r="AA222" s="2">
        <f t="shared" si="151"/>
        <v>0</v>
      </c>
      <c r="AB222" s="27">
        <f t="shared" si="160"/>
        <v>6.7299999999999999E-2</v>
      </c>
      <c r="AC222" s="29">
        <f t="shared" si="133"/>
        <v>5</v>
      </c>
      <c r="AD222" s="29">
        <v>252</v>
      </c>
      <c r="AE222" s="11">
        <f t="shared" si="127"/>
        <v>1.0012931389999999</v>
      </c>
      <c r="AF222" s="2">
        <f t="shared" si="152"/>
        <v>425.41588213</v>
      </c>
      <c r="AG222" s="2">
        <f t="shared" si="153"/>
        <v>440.10006182000001</v>
      </c>
      <c r="AH222" s="3">
        <f t="shared" si="154"/>
        <v>0</v>
      </c>
      <c r="AI222" s="4" t="str">
        <f t="shared" si="161"/>
        <v>A+J=</v>
      </c>
      <c r="AJ222" s="12">
        <f t="shared" si="162"/>
        <v>41365</v>
      </c>
      <c r="AK222" s="12"/>
      <c r="AL222" s="4"/>
      <c r="AM222" s="19"/>
      <c r="AN222" s="70">
        <v>41747</v>
      </c>
      <c r="AO222" s="67" t="s">
        <v>95</v>
      </c>
      <c r="AP222" s="22"/>
      <c r="AQ222" s="3"/>
      <c r="AR222" s="19">
        <f t="shared" si="155"/>
        <v>43739</v>
      </c>
      <c r="AS222" s="19">
        <f t="shared" si="134"/>
        <v>43738</v>
      </c>
      <c r="AT222" s="19">
        <f t="shared" si="135"/>
        <v>43739</v>
      </c>
      <c r="AU222" s="19">
        <f t="shared" si="136"/>
        <v>43770</v>
      </c>
      <c r="AV222" s="19">
        <f t="shared" si="137"/>
        <v>43741</v>
      </c>
      <c r="AW222" s="24">
        <f t="shared" si="138"/>
        <v>23</v>
      </c>
      <c r="AX222" s="1"/>
      <c r="AY222" s="1"/>
      <c r="AZ222" s="1"/>
      <c r="BA222" s="1"/>
      <c r="BB222" s="1"/>
    </row>
    <row r="223" spans="1:138" x14ac:dyDescent="0.2">
      <c r="A223" s="178">
        <f t="shared" si="156"/>
        <v>41342</v>
      </c>
      <c r="B223" s="2">
        <f t="shared" si="139"/>
        <v>340960.48451776052</v>
      </c>
      <c r="C223" s="2">
        <f t="shared" si="157"/>
        <v>324803.34798999998</v>
      </c>
      <c r="D223" s="2">
        <f>SUM(Y223:Y$400)</f>
        <v>14370.502697069998</v>
      </c>
      <c r="E223" s="11">
        <f t="shared" si="140"/>
        <v>310432.84529292997</v>
      </c>
      <c r="F223" s="99">
        <f t="shared" si="130"/>
        <v>3633.44</v>
      </c>
      <c r="G223" s="3">
        <f>IF(N223=1,VLOOKUP(A222,[1]Plan1!$BG$69:$BI$188,3),G222)</f>
        <v>3655.24</v>
      </c>
      <c r="H223" s="200">
        <f t="shared" si="131"/>
        <v>41276</v>
      </c>
      <c r="I223" s="200">
        <f t="shared" si="132"/>
        <v>41307</v>
      </c>
      <c r="J223" s="27">
        <f t="shared" si="141"/>
        <v>5.9998238583820473E-3</v>
      </c>
      <c r="K223" s="12">
        <f t="shared" si="158"/>
        <v>41365</v>
      </c>
      <c r="L223" s="12">
        <f t="shared" si="142"/>
        <v>41365</v>
      </c>
      <c r="M223" s="1">
        <f t="shared" si="159"/>
        <v>20</v>
      </c>
      <c r="N223" s="1">
        <f t="shared" si="143"/>
        <v>6</v>
      </c>
      <c r="O223" s="2">
        <f t="shared" si="144"/>
        <v>1.0017961799999999</v>
      </c>
      <c r="P223" s="11">
        <f t="shared" si="129"/>
        <v>1.0085996699999999</v>
      </c>
      <c r="Q223" s="11">
        <f t="shared" ref="Q223:Q286" si="165">IF(L223&gt;L222,Q222*P223,Q222)</f>
        <v>1.0478678618012085</v>
      </c>
      <c r="R223" s="2">
        <f t="shared" si="128"/>
        <v>1.0497500200000001</v>
      </c>
      <c r="S223" s="2">
        <f t="shared" si="163"/>
        <v>1.0128566699999999</v>
      </c>
      <c r="T223" s="2">
        <f t="shared" si="145"/>
        <v>328979.23745000002</v>
      </c>
      <c r="U223" s="2">
        <f t="shared" si="146"/>
        <v>184.75681091033755</v>
      </c>
      <c r="V223" s="2">
        <f t="shared" si="147"/>
        <v>15444.040261980192</v>
      </c>
      <c r="W223" s="2">
        <f t="shared" si="148"/>
        <v>340432.14506289054</v>
      </c>
      <c r="X223" s="29">
        <f t="shared" si="149"/>
        <v>0</v>
      </c>
      <c r="Y223" s="2">
        <f t="shared" si="164"/>
        <v>0</v>
      </c>
      <c r="Z223" s="82">
        <f t="shared" si="150"/>
        <v>0</v>
      </c>
      <c r="AA223" s="2">
        <f t="shared" si="151"/>
        <v>0</v>
      </c>
      <c r="AB223" s="27">
        <f t="shared" si="160"/>
        <v>6.7299999999999999E-2</v>
      </c>
      <c r="AC223" s="29">
        <f t="shared" si="133"/>
        <v>6</v>
      </c>
      <c r="AD223" s="29">
        <v>252</v>
      </c>
      <c r="AE223" s="11">
        <f t="shared" ref="AE223:AE286" si="166">ROUND((1+AB223)^TRUNC((AC223/AD223),9),9)</f>
        <v>1.0015519669999999</v>
      </c>
      <c r="AF223" s="2">
        <f t="shared" si="152"/>
        <v>510.56492020000002</v>
      </c>
      <c r="AG223" s="2">
        <f t="shared" si="153"/>
        <v>528.33945487000005</v>
      </c>
      <c r="AH223" s="3">
        <f t="shared" si="154"/>
        <v>0</v>
      </c>
      <c r="AI223" s="4" t="str">
        <f t="shared" si="161"/>
        <v>A+J=</v>
      </c>
      <c r="AJ223" s="12">
        <f t="shared" si="162"/>
        <v>41365</v>
      </c>
      <c r="AK223" s="12"/>
      <c r="AL223" s="4"/>
      <c r="AM223" s="19"/>
      <c r="AN223" s="70">
        <v>41750</v>
      </c>
      <c r="AO223" s="67" t="s">
        <v>96</v>
      </c>
      <c r="AP223" s="22"/>
      <c r="AQ223" s="3"/>
      <c r="AR223" s="19">
        <f t="shared" si="155"/>
        <v>43770</v>
      </c>
      <c r="AS223" s="19">
        <f t="shared" si="134"/>
        <v>43769</v>
      </c>
      <c r="AT223" s="19">
        <f t="shared" si="135"/>
        <v>43770</v>
      </c>
      <c r="AU223" s="19">
        <f t="shared" si="136"/>
        <v>43801</v>
      </c>
      <c r="AV223" s="19">
        <f t="shared" si="137"/>
        <v>43774</v>
      </c>
      <c r="AW223" s="24">
        <f t="shared" si="138"/>
        <v>20</v>
      </c>
      <c r="AX223" s="1"/>
      <c r="AY223" s="1"/>
      <c r="AZ223" s="1"/>
      <c r="BA223" s="1"/>
      <c r="BB223" s="1"/>
    </row>
    <row r="224" spans="1:138" x14ac:dyDescent="0.2">
      <c r="A224" s="178">
        <f t="shared" si="156"/>
        <v>41343</v>
      </c>
      <c r="B224" s="2">
        <f t="shared" si="139"/>
        <v>340960.48451776052</v>
      </c>
      <c r="C224" s="2">
        <f t="shared" si="157"/>
        <v>324803.34798999998</v>
      </c>
      <c r="D224" s="2">
        <f>SUM(Y224:Y$400)</f>
        <v>14370.502697069998</v>
      </c>
      <c r="E224" s="11">
        <f t="shared" si="140"/>
        <v>310432.84529292997</v>
      </c>
      <c r="F224" s="99">
        <f t="shared" si="130"/>
        <v>3633.44</v>
      </c>
      <c r="G224" s="3">
        <f>IF(N224=1,VLOOKUP(A223,[1]Plan1!$BG$69:$BI$188,3),G223)</f>
        <v>3655.24</v>
      </c>
      <c r="H224" s="200">
        <f t="shared" si="131"/>
        <v>41276</v>
      </c>
      <c r="I224" s="200">
        <f t="shared" si="132"/>
        <v>41307</v>
      </c>
      <c r="J224" s="27">
        <f t="shared" si="141"/>
        <v>5.9998238583820473E-3</v>
      </c>
      <c r="K224" s="12">
        <f t="shared" si="158"/>
        <v>41365</v>
      </c>
      <c r="L224" s="12">
        <f t="shared" si="142"/>
        <v>41365</v>
      </c>
      <c r="M224" s="1">
        <f t="shared" si="159"/>
        <v>20</v>
      </c>
      <c r="N224" s="1">
        <f t="shared" si="143"/>
        <v>6</v>
      </c>
      <c r="O224" s="2">
        <f t="shared" si="144"/>
        <v>1.0017961799999999</v>
      </c>
      <c r="P224" s="11">
        <f t="shared" si="129"/>
        <v>1.0085996699999999</v>
      </c>
      <c r="Q224" s="11">
        <f t="shared" si="165"/>
        <v>1.0478678618012085</v>
      </c>
      <c r="R224" s="2">
        <f t="shared" si="128"/>
        <v>1.0497500200000001</v>
      </c>
      <c r="S224" s="2">
        <f t="shared" si="163"/>
        <v>1.0128566699999999</v>
      </c>
      <c r="T224" s="2">
        <f t="shared" si="145"/>
        <v>328979.23745000002</v>
      </c>
      <c r="U224" s="2">
        <f t="shared" si="146"/>
        <v>184.75681091033755</v>
      </c>
      <c r="V224" s="2">
        <f t="shared" si="147"/>
        <v>15444.040261980192</v>
      </c>
      <c r="W224" s="2">
        <f t="shared" si="148"/>
        <v>340432.14506289054</v>
      </c>
      <c r="X224" s="29">
        <f t="shared" si="149"/>
        <v>0</v>
      </c>
      <c r="Y224" s="2">
        <f t="shared" si="164"/>
        <v>0</v>
      </c>
      <c r="Z224" s="82">
        <f t="shared" si="150"/>
        <v>0</v>
      </c>
      <c r="AA224" s="2">
        <f t="shared" si="151"/>
        <v>0</v>
      </c>
      <c r="AB224" s="27">
        <f t="shared" si="160"/>
        <v>6.7299999999999999E-2</v>
      </c>
      <c r="AC224" s="29">
        <f t="shared" si="133"/>
        <v>6</v>
      </c>
      <c r="AD224" s="29">
        <v>252</v>
      </c>
      <c r="AE224" s="11">
        <f t="shared" si="166"/>
        <v>1.0015519669999999</v>
      </c>
      <c r="AF224" s="2">
        <f t="shared" si="152"/>
        <v>510.56492020000002</v>
      </c>
      <c r="AG224" s="2">
        <f t="shared" si="153"/>
        <v>528.33945487000005</v>
      </c>
      <c r="AH224" s="3">
        <f t="shared" si="154"/>
        <v>0</v>
      </c>
      <c r="AI224" s="4" t="str">
        <f t="shared" si="161"/>
        <v>A+J=</v>
      </c>
      <c r="AJ224" s="12">
        <f t="shared" si="162"/>
        <v>41365</v>
      </c>
      <c r="AK224" s="12"/>
      <c r="AL224" s="4"/>
      <c r="AM224" s="19"/>
      <c r="AN224" s="70">
        <v>41760</v>
      </c>
      <c r="AO224" s="67" t="s">
        <v>97</v>
      </c>
      <c r="AP224" s="22"/>
      <c r="AQ224" s="3"/>
      <c r="AR224" s="19">
        <f t="shared" si="155"/>
        <v>43800</v>
      </c>
      <c r="AS224" s="19">
        <f t="shared" si="134"/>
        <v>43798</v>
      </c>
      <c r="AT224" s="19">
        <f t="shared" si="135"/>
        <v>43801</v>
      </c>
      <c r="AU224" s="19">
        <f t="shared" si="136"/>
        <v>43832</v>
      </c>
      <c r="AV224" s="19">
        <f t="shared" si="137"/>
        <v>43803</v>
      </c>
      <c r="AW224" s="24">
        <f t="shared" si="138"/>
        <v>21</v>
      </c>
      <c r="AX224" s="1"/>
      <c r="AY224" s="1"/>
      <c r="AZ224" s="1"/>
      <c r="BA224" s="1"/>
      <c r="BB224" s="1"/>
    </row>
    <row r="225" spans="1:54" x14ac:dyDescent="0.2">
      <c r="A225" s="178">
        <f t="shared" si="156"/>
        <v>41344</v>
      </c>
      <c r="B225" s="2">
        <f t="shared" si="139"/>
        <v>340960.48451776052</v>
      </c>
      <c r="C225" s="2">
        <f t="shared" si="157"/>
        <v>324803.34798999998</v>
      </c>
      <c r="D225" s="2">
        <f>SUM(Y225:Y$400)</f>
        <v>14370.502697069998</v>
      </c>
      <c r="E225" s="11">
        <f t="shared" si="140"/>
        <v>310432.84529292997</v>
      </c>
      <c r="F225" s="99">
        <f t="shared" si="130"/>
        <v>3633.44</v>
      </c>
      <c r="G225" s="3">
        <f>IF(N225=1,VLOOKUP(A224,[1]Plan1!$BG$69:$BI$188,3),G224)</f>
        <v>3655.24</v>
      </c>
      <c r="H225" s="200">
        <f t="shared" si="131"/>
        <v>41276</v>
      </c>
      <c r="I225" s="200">
        <f t="shared" si="132"/>
        <v>41307</v>
      </c>
      <c r="J225" s="27">
        <f t="shared" si="141"/>
        <v>5.9998238583820473E-3</v>
      </c>
      <c r="K225" s="12">
        <f t="shared" si="158"/>
        <v>41365</v>
      </c>
      <c r="L225" s="12">
        <f t="shared" si="142"/>
        <v>41365</v>
      </c>
      <c r="M225" s="1">
        <f t="shared" si="159"/>
        <v>20</v>
      </c>
      <c r="N225" s="1">
        <f t="shared" si="143"/>
        <v>6</v>
      </c>
      <c r="O225" s="2">
        <f t="shared" si="144"/>
        <v>1.0017961799999999</v>
      </c>
      <c r="P225" s="11">
        <f t="shared" si="129"/>
        <v>1.0085996699999999</v>
      </c>
      <c r="Q225" s="11">
        <f t="shared" si="165"/>
        <v>1.0478678618012085</v>
      </c>
      <c r="R225" s="2">
        <f t="shared" si="128"/>
        <v>1.0497500200000001</v>
      </c>
      <c r="S225" s="2">
        <f t="shared" si="163"/>
        <v>1.0128566699999999</v>
      </c>
      <c r="T225" s="2">
        <f t="shared" si="145"/>
        <v>328979.23745000002</v>
      </c>
      <c r="U225" s="2">
        <f t="shared" si="146"/>
        <v>184.75681091033755</v>
      </c>
      <c r="V225" s="2">
        <f t="shared" si="147"/>
        <v>15444.040261980192</v>
      </c>
      <c r="W225" s="2">
        <f t="shared" si="148"/>
        <v>340432.14506289054</v>
      </c>
      <c r="X225" s="29">
        <f t="shared" si="149"/>
        <v>0</v>
      </c>
      <c r="Y225" s="2">
        <f t="shared" si="164"/>
        <v>0</v>
      </c>
      <c r="Z225" s="82">
        <f t="shared" si="150"/>
        <v>0</v>
      </c>
      <c r="AA225" s="2">
        <f t="shared" si="151"/>
        <v>0</v>
      </c>
      <c r="AB225" s="27">
        <f t="shared" si="160"/>
        <v>6.7299999999999999E-2</v>
      </c>
      <c r="AC225" s="29">
        <f t="shared" si="133"/>
        <v>6</v>
      </c>
      <c r="AD225" s="29">
        <v>252</v>
      </c>
      <c r="AE225" s="11">
        <f t="shared" si="166"/>
        <v>1.0015519669999999</v>
      </c>
      <c r="AF225" s="2">
        <f t="shared" si="152"/>
        <v>510.56492020000002</v>
      </c>
      <c r="AG225" s="2">
        <f t="shared" si="153"/>
        <v>528.33945487000005</v>
      </c>
      <c r="AH225" s="3">
        <f t="shared" si="154"/>
        <v>0</v>
      </c>
      <c r="AI225" s="4" t="str">
        <f t="shared" si="161"/>
        <v>A+J=</v>
      </c>
      <c r="AJ225" s="12">
        <f t="shared" si="162"/>
        <v>41365</v>
      </c>
      <c r="AK225" s="12"/>
      <c r="AL225" s="4"/>
      <c r="AM225" s="19"/>
      <c r="AN225" s="70">
        <v>41809</v>
      </c>
      <c r="AO225" s="67" t="s">
        <v>98</v>
      </c>
      <c r="AP225" s="22"/>
      <c r="AQ225" s="3"/>
      <c r="AR225" s="19">
        <f t="shared" si="155"/>
        <v>43831</v>
      </c>
      <c r="AS225" s="19">
        <f t="shared" si="134"/>
        <v>43830</v>
      </c>
      <c r="AT225" s="19">
        <f t="shared" si="135"/>
        <v>43832</v>
      </c>
      <c r="AU225" s="19">
        <f t="shared" si="136"/>
        <v>43864</v>
      </c>
      <c r="AV225" s="19">
        <f t="shared" si="137"/>
        <v>43836</v>
      </c>
      <c r="AW225" s="24">
        <f t="shared" si="138"/>
        <v>22</v>
      </c>
      <c r="AX225" s="1"/>
      <c r="AY225" s="1"/>
      <c r="AZ225" s="1"/>
      <c r="BA225" s="1"/>
      <c r="BB225" s="1"/>
    </row>
    <row r="226" spans="1:54" x14ac:dyDescent="0.2">
      <c r="A226" s="178">
        <f t="shared" si="156"/>
        <v>41345</v>
      </c>
      <c r="B226" s="2">
        <f t="shared" si="139"/>
        <v>341146.2762367609</v>
      </c>
      <c r="C226" s="2">
        <f t="shared" si="157"/>
        <v>324803.34798999998</v>
      </c>
      <c r="D226" s="2">
        <f>SUM(Y226:Y$400)</f>
        <v>14370.502697069998</v>
      </c>
      <c r="E226" s="11">
        <f t="shared" si="140"/>
        <v>310432.84529292997</v>
      </c>
      <c r="F226" s="99">
        <f t="shared" si="130"/>
        <v>3633.44</v>
      </c>
      <c r="G226" s="3">
        <f>IF(N226=1,VLOOKUP(A225,[1]Plan1!$BG$69:$BI$188,3),G225)</f>
        <v>3655.24</v>
      </c>
      <c r="H226" s="200">
        <f t="shared" si="131"/>
        <v>41276</v>
      </c>
      <c r="I226" s="200">
        <f t="shared" si="132"/>
        <v>41307</v>
      </c>
      <c r="J226" s="27">
        <f t="shared" si="141"/>
        <v>5.9998238583820473E-3</v>
      </c>
      <c r="K226" s="12">
        <f t="shared" si="158"/>
        <v>41365</v>
      </c>
      <c r="L226" s="12">
        <f t="shared" si="142"/>
        <v>41365</v>
      </c>
      <c r="M226" s="1">
        <f t="shared" si="159"/>
        <v>20</v>
      </c>
      <c r="N226" s="1">
        <f t="shared" si="143"/>
        <v>7</v>
      </c>
      <c r="O226" s="2">
        <f t="shared" si="144"/>
        <v>1.0020958499999999</v>
      </c>
      <c r="P226" s="11">
        <f t="shared" si="129"/>
        <v>1.0085996699999999</v>
      </c>
      <c r="Q226" s="11">
        <f t="shared" si="165"/>
        <v>1.0478678618012085</v>
      </c>
      <c r="R226" s="2">
        <f t="shared" si="128"/>
        <v>1.0500640299999999</v>
      </c>
      <c r="S226" s="2">
        <f t="shared" si="163"/>
        <v>1.0128566699999999</v>
      </c>
      <c r="T226" s="2">
        <f t="shared" si="145"/>
        <v>328979.23745000002</v>
      </c>
      <c r="U226" s="2">
        <f t="shared" si="146"/>
        <v>184.75681091033755</v>
      </c>
      <c r="V226" s="2">
        <f t="shared" si="147"/>
        <v>15541.519279730583</v>
      </c>
      <c r="W226" s="2">
        <f t="shared" si="148"/>
        <v>340529.6240806409</v>
      </c>
      <c r="X226" s="29">
        <f t="shared" si="149"/>
        <v>0</v>
      </c>
      <c r="Y226" s="2">
        <f t="shared" si="164"/>
        <v>0</v>
      </c>
      <c r="Z226" s="82">
        <f t="shared" si="150"/>
        <v>0</v>
      </c>
      <c r="AA226" s="2">
        <f t="shared" si="151"/>
        <v>0</v>
      </c>
      <c r="AB226" s="27">
        <f t="shared" si="160"/>
        <v>6.7299999999999999E-2</v>
      </c>
      <c r="AC226" s="29">
        <f t="shared" si="133"/>
        <v>7</v>
      </c>
      <c r="AD226" s="29">
        <v>252</v>
      </c>
      <c r="AE226" s="11">
        <f t="shared" si="166"/>
        <v>1.0018108619999999</v>
      </c>
      <c r="AF226" s="2">
        <f t="shared" si="152"/>
        <v>595.73599988000001</v>
      </c>
      <c r="AG226" s="2">
        <f t="shared" si="153"/>
        <v>616.65215611999997</v>
      </c>
      <c r="AH226" s="3">
        <f t="shared" si="154"/>
        <v>0</v>
      </c>
      <c r="AI226" s="4" t="str">
        <f t="shared" si="161"/>
        <v>A+J=</v>
      </c>
      <c r="AJ226" s="12">
        <f t="shared" si="162"/>
        <v>41365</v>
      </c>
      <c r="AK226" s="12"/>
      <c r="AL226" s="4"/>
      <c r="AM226" s="19"/>
      <c r="AN226" s="70">
        <v>41998</v>
      </c>
      <c r="AO226" s="67" t="s">
        <v>99</v>
      </c>
      <c r="AP226" s="22"/>
      <c r="AQ226" s="3"/>
      <c r="AR226" s="19">
        <f t="shared" si="155"/>
        <v>43862</v>
      </c>
      <c r="AS226" s="19">
        <f t="shared" si="134"/>
        <v>43861</v>
      </c>
      <c r="AT226" s="19">
        <f t="shared" si="135"/>
        <v>43864</v>
      </c>
      <c r="AU226" s="19">
        <f t="shared" si="136"/>
        <v>43892</v>
      </c>
      <c r="AV226" s="19">
        <f t="shared" si="137"/>
        <v>43866</v>
      </c>
      <c r="AW226" s="24">
        <f t="shared" si="138"/>
        <v>18</v>
      </c>
      <c r="AX226" s="1"/>
      <c r="AY226" s="1"/>
      <c r="AZ226" s="1"/>
      <c r="BA226" s="1"/>
      <c r="BB226" s="1"/>
    </row>
    <row r="227" spans="1:54" x14ac:dyDescent="0.2">
      <c r="A227" s="178">
        <f t="shared" si="156"/>
        <v>41346</v>
      </c>
      <c r="B227" s="2">
        <f t="shared" si="139"/>
        <v>341332.17581035435</v>
      </c>
      <c r="C227" s="2">
        <f t="shared" si="157"/>
        <v>324803.34798999998</v>
      </c>
      <c r="D227" s="2">
        <f>SUM(Y227:Y$400)</f>
        <v>14370.502697069998</v>
      </c>
      <c r="E227" s="11">
        <f t="shared" si="140"/>
        <v>310432.84529292997</v>
      </c>
      <c r="F227" s="99">
        <f t="shared" si="130"/>
        <v>3633.44</v>
      </c>
      <c r="G227" s="3">
        <f>IF(N227=1,VLOOKUP(A226,[1]Plan1!$BG$69:$BI$188,3),G226)</f>
        <v>3655.24</v>
      </c>
      <c r="H227" s="200">
        <f t="shared" si="131"/>
        <v>41276</v>
      </c>
      <c r="I227" s="200">
        <f t="shared" si="132"/>
        <v>41307</v>
      </c>
      <c r="J227" s="27">
        <f t="shared" si="141"/>
        <v>5.9998238583820473E-3</v>
      </c>
      <c r="K227" s="12">
        <f t="shared" si="158"/>
        <v>41365</v>
      </c>
      <c r="L227" s="12">
        <f t="shared" si="142"/>
        <v>41365</v>
      </c>
      <c r="M227" s="1">
        <f t="shared" si="159"/>
        <v>20</v>
      </c>
      <c r="N227" s="1">
        <f t="shared" si="143"/>
        <v>8</v>
      </c>
      <c r="O227" s="2">
        <f t="shared" si="144"/>
        <v>1.0023956199999999</v>
      </c>
      <c r="P227" s="11">
        <f t="shared" si="129"/>
        <v>1.0085996699999999</v>
      </c>
      <c r="Q227" s="11">
        <f t="shared" si="165"/>
        <v>1.0478678618012085</v>
      </c>
      <c r="R227" s="2">
        <f t="shared" si="128"/>
        <v>1.05037815</v>
      </c>
      <c r="S227" s="2">
        <f t="shared" si="163"/>
        <v>1.0128566699999999</v>
      </c>
      <c r="T227" s="2">
        <f t="shared" si="145"/>
        <v>328979.23745000002</v>
      </c>
      <c r="U227" s="2">
        <f t="shared" si="146"/>
        <v>184.75681091033755</v>
      </c>
      <c r="V227" s="2">
        <f t="shared" si="147"/>
        <v>15639.032445094022</v>
      </c>
      <c r="W227" s="2">
        <f t="shared" si="148"/>
        <v>340627.13724600436</v>
      </c>
      <c r="X227" s="29">
        <f t="shared" si="149"/>
        <v>0</v>
      </c>
      <c r="Y227" s="2">
        <f t="shared" si="164"/>
        <v>0</v>
      </c>
      <c r="Z227" s="82">
        <f t="shared" si="150"/>
        <v>0</v>
      </c>
      <c r="AA227" s="2">
        <f t="shared" si="151"/>
        <v>0</v>
      </c>
      <c r="AB227" s="27">
        <f t="shared" si="160"/>
        <v>6.7299999999999999E-2</v>
      </c>
      <c r="AC227" s="29">
        <f t="shared" si="133"/>
        <v>8</v>
      </c>
      <c r="AD227" s="29">
        <v>252</v>
      </c>
      <c r="AE227" s="11">
        <f t="shared" si="166"/>
        <v>1.002069825</v>
      </c>
      <c r="AF227" s="2">
        <f t="shared" si="152"/>
        <v>680.92945014999998</v>
      </c>
      <c r="AG227" s="2">
        <f t="shared" si="153"/>
        <v>705.03856435</v>
      </c>
      <c r="AH227" s="3">
        <f t="shared" si="154"/>
        <v>0</v>
      </c>
      <c r="AI227" s="4" t="str">
        <f t="shared" si="161"/>
        <v>A+J=</v>
      </c>
      <c r="AJ227" s="12">
        <f t="shared" si="162"/>
        <v>41365</v>
      </c>
      <c r="AK227" s="12"/>
      <c r="AL227" s="4"/>
      <c r="AM227" s="19"/>
      <c r="AN227" s="70">
        <v>42005</v>
      </c>
      <c r="AO227" s="67" t="s">
        <v>100</v>
      </c>
      <c r="AP227" s="22"/>
      <c r="AQ227" s="3"/>
      <c r="AR227" s="19">
        <f t="shared" si="155"/>
        <v>43891</v>
      </c>
      <c r="AS227" s="19">
        <f t="shared" si="134"/>
        <v>43889</v>
      </c>
      <c r="AT227" s="19">
        <f t="shared" si="135"/>
        <v>43892</v>
      </c>
      <c r="AU227" s="19">
        <f t="shared" si="136"/>
        <v>43922</v>
      </c>
      <c r="AV227" s="19">
        <f t="shared" si="137"/>
        <v>43894</v>
      </c>
      <c r="AW227" s="24">
        <f t="shared" si="138"/>
        <v>22</v>
      </c>
      <c r="AX227" s="1"/>
      <c r="AY227" s="1"/>
      <c r="AZ227" s="1"/>
      <c r="BA227" s="1"/>
      <c r="BB227" s="1"/>
    </row>
    <row r="228" spans="1:54" x14ac:dyDescent="0.2">
      <c r="A228" s="178">
        <f t="shared" si="156"/>
        <v>41347</v>
      </c>
      <c r="B228" s="2">
        <f t="shared" si="139"/>
        <v>341518.17326883541</v>
      </c>
      <c r="C228" s="2">
        <f t="shared" si="157"/>
        <v>324803.34798999998</v>
      </c>
      <c r="D228" s="2">
        <f>SUM(Y228:Y$400)</f>
        <v>14370.502697069998</v>
      </c>
      <c r="E228" s="11">
        <f t="shared" si="140"/>
        <v>310432.84529292997</v>
      </c>
      <c r="F228" s="99">
        <f t="shared" si="130"/>
        <v>3633.44</v>
      </c>
      <c r="G228" s="3">
        <f>IF(N228=1,VLOOKUP(A227,[1]Plan1!$BG$69:$BI$188,3),G227)</f>
        <v>3655.24</v>
      </c>
      <c r="H228" s="200">
        <f t="shared" si="131"/>
        <v>41276</v>
      </c>
      <c r="I228" s="200">
        <f t="shared" si="132"/>
        <v>41307</v>
      </c>
      <c r="J228" s="27">
        <f t="shared" si="141"/>
        <v>5.9998238583820473E-3</v>
      </c>
      <c r="K228" s="12">
        <f t="shared" si="158"/>
        <v>41365</v>
      </c>
      <c r="L228" s="12">
        <f t="shared" si="142"/>
        <v>41365</v>
      </c>
      <c r="M228" s="1">
        <f t="shared" si="159"/>
        <v>20</v>
      </c>
      <c r="N228" s="1">
        <f t="shared" si="143"/>
        <v>9</v>
      </c>
      <c r="O228" s="2">
        <f t="shared" si="144"/>
        <v>1.0026954699999999</v>
      </c>
      <c r="P228" s="11">
        <f t="shared" si="129"/>
        <v>1.0085996699999999</v>
      </c>
      <c r="Q228" s="11">
        <f t="shared" si="165"/>
        <v>1.0478678618012085</v>
      </c>
      <c r="R228" s="2">
        <f t="shared" si="128"/>
        <v>1.0506923500000001</v>
      </c>
      <c r="S228" s="2">
        <f t="shared" si="163"/>
        <v>1.0128566699999999</v>
      </c>
      <c r="T228" s="2">
        <f t="shared" si="145"/>
        <v>328979.23745000002</v>
      </c>
      <c r="U228" s="2">
        <f t="shared" si="146"/>
        <v>184.75681091033755</v>
      </c>
      <c r="V228" s="2">
        <f t="shared" si="147"/>
        <v>15736.570445085075</v>
      </c>
      <c r="W228" s="2">
        <f t="shared" si="148"/>
        <v>340724.6752459954</v>
      </c>
      <c r="X228" s="29">
        <f t="shared" si="149"/>
        <v>0</v>
      </c>
      <c r="Y228" s="2">
        <f t="shared" si="164"/>
        <v>0</v>
      </c>
      <c r="Z228" s="82">
        <f t="shared" si="150"/>
        <v>0</v>
      </c>
      <c r="AA228" s="2">
        <f t="shared" si="151"/>
        <v>0</v>
      </c>
      <c r="AB228" s="27">
        <f t="shared" si="160"/>
        <v>6.7299999999999999E-2</v>
      </c>
      <c r="AC228" s="29">
        <f t="shared" si="133"/>
        <v>9</v>
      </c>
      <c r="AD228" s="29">
        <v>252</v>
      </c>
      <c r="AE228" s="11">
        <f t="shared" si="166"/>
        <v>1.0023288539999999</v>
      </c>
      <c r="AF228" s="2">
        <f t="shared" si="152"/>
        <v>766.14461304999998</v>
      </c>
      <c r="AG228" s="2">
        <f t="shared" si="153"/>
        <v>793.49802283999998</v>
      </c>
      <c r="AH228" s="3">
        <f t="shared" si="154"/>
        <v>0</v>
      </c>
      <c r="AI228" s="4" t="str">
        <f t="shared" si="161"/>
        <v>A+J=</v>
      </c>
      <c r="AJ228" s="12">
        <f t="shared" si="162"/>
        <v>41365</v>
      </c>
      <c r="AK228" s="12"/>
      <c r="AL228" s="4"/>
      <c r="AM228" s="19"/>
      <c r="AN228" s="70">
        <v>42051</v>
      </c>
      <c r="AO228" s="67" t="s">
        <v>94</v>
      </c>
      <c r="AP228" s="22"/>
      <c r="AQ228" s="3"/>
      <c r="AR228" s="19">
        <f t="shared" si="155"/>
        <v>43922</v>
      </c>
      <c r="AS228" s="19">
        <f t="shared" si="134"/>
        <v>43921</v>
      </c>
      <c r="AT228" s="19">
        <f t="shared" si="135"/>
        <v>43922</v>
      </c>
      <c r="AU228" s="19">
        <f t="shared" si="136"/>
        <v>43955</v>
      </c>
      <c r="AV228" s="19">
        <f t="shared" si="137"/>
        <v>43924</v>
      </c>
      <c r="AW228" s="24">
        <f t="shared" si="138"/>
        <v>20</v>
      </c>
      <c r="AX228" s="1"/>
      <c r="AY228" s="1"/>
      <c r="AZ228" s="1"/>
      <c r="BA228" s="1"/>
      <c r="BB228" s="1"/>
    </row>
    <row r="229" spans="1:54" x14ac:dyDescent="0.2">
      <c r="A229" s="178">
        <f t="shared" si="156"/>
        <v>41348</v>
      </c>
      <c r="B229" s="2">
        <f t="shared" si="139"/>
        <v>341704.2783287394</v>
      </c>
      <c r="C229" s="2">
        <f t="shared" si="157"/>
        <v>324803.34798999998</v>
      </c>
      <c r="D229" s="2">
        <f>SUM(Y229:Y$400)</f>
        <v>14370.502697069998</v>
      </c>
      <c r="E229" s="11">
        <f t="shared" si="140"/>
        <v>310432.84529292997</v>
      </c>
      <c r="F229" s="99">
        <f t="shared" si="130"/>
        <v>3633.44</v>
      </c>
      <c r="G229" s="3">
        <f>IF(N229=1,VLOOKUP(A228,[1]Plan1!$BG$69:$BI$188,3),G228)</f>
        <v>3655.24</v>
      </c>
      <c r="H229" s="200">
        <f t="shared" si="131"/>
        <v>41276</v>
      </c>
      <c r="I229" s="200">
        <f t="shared" si="132"/>
        <v>41307</v>
      </c>
      <c r="J229" s="27">
        <f t="shared" si="141"/>
        <v>5.9998238583820473E-3</v>
      </c>
      <c r="K229" s="12">
        <f t="shared" si="158"/>
        <v>41365</v>
      </c>
      <c r="L229" s="12">
        <f t="shared" si="142"/>
        <v>41365</v>
      </c>
      <c r="M229" s="1">
        <f t="shared" si="159"/>
        <v>20</v>
      </c>
      <c r="N229" s="1">
        <f t="shared" si="143"/>
        <v>10</v>
      </c>
      <c r="O229" s="2">
        <f t="shared" si="144"/>
        <v>1.00299542</v>
      </c>
      <c r="P229" s="11">
        <f t="shared" si="129"/>
        <v>1.0085996699999999</v>
      </c>
      <c r="Q229" s="11">
        <f t="shared" si="165"/>
        <v>1.0478678618012085</v>
      </c>
      <c r="R229" s="2">
        <f t="shared" si="128"/>
        <v>1.0510066600000001</v>
      </c>
      <c r="S229" s="2">
        <f t="shared" si="163"/>
        <v>1.0128566699999999</v>
      </c>
      <c r="T229" s="2">
        <f t="shared" si="145"/>
        <v>328979.23745000002</v>
      </c>
      <c r="U229" s="2">
        <f t="shared" si="146"/>
        <v>184.75681091033755</v>
      </c>
      <c r="V229" s="2">
        <f t="shared" si="147"/>
        <v>15834.142592689108</v>
      </c>
      <c r="W229" s="2">
        <f t="shared" si="148"/>
        <v>340822.24739359942</v>
      </c>
      <c r="X229" s="29">
        <f t="shared" si="149"/>
        <v>0</v>
      </c>
      <c r="Y229" s="2">
        <f t="shared" si="164"/>
        <v>0</v>
      </c>
      <c r="Z229" s="82">
        <f t="shared" si="150"/>
        <v>0</v>
      </c>
      <c r="AA229" s="2">
        <f t="shared" si="151"/>
        <v>0</v>
      </c>
      <c r="AB229" s="27">
        <f t="shared" si="160"/>
        <v>6.7299999999999999E-2</v>
      </c>
      <c r="AC229" s="29">
        <f t="shared" si="133"/>
        <v>10</v>
      </c>
      <c r="AD229" s="29">
        <v>252</v>
      </c>
      <c r="AE229" s="11">
        <f t="shared" si="166"/>
        <v>1.0025879499999999</v>
      </c>
      <c r="AF229" s="2">
        <f t="shared" si="152"/>
        <v>851.38181755000005</v>
      </c>
      <c r="AG229" s="2">
        <f t="shared" si="153"/>
        <v>882.03093514</v>
      </c>
      <c r="AH229" s="3">
        <f t="shared" si="154"/>
        <v>0</v>
      </c>
      <c r="AI229" s="4" t="str">
        <f t="shared" si="161"/>
        <v>A+J=</v>
      </c>
      <c r="AJ229" s="12">
        <f t="shared" si="162"/>
        <v>41365</v>
      </c>
      <c r="AK229" s="12"/>
      <c r="AL229" s="4"/>
      <c r="AM229" s="19"/>
      <c r="AN229" s="70">
        <v>42052</v>
      </c>
      <c r="AO229" s="67" t="s">
        <v>94</v>
      </c>
      <c r="AP229" s="22"/>
      <c r="AQ229" s="3"/>
      <c r="AR229" s="19">
        <f t="shared" si="155"/>
        <v>43952</v>
      </c>
      <c r="AS229" s="19">
        <f t="shared" si="134"/>
        <v>43951</v>
      </c>
      <c r="AT229" s="19">
        <f t="shared" si="135"/>
        <v>43955</v>
      </c>
      <c r="AU229" s="19">
        <f t="shared" si="136"/>
        <v>43983</v>
      </c>
      <c r="AV229" s="19">
        <f t="shared" si="137"/>
        <v>43957</v>
      </c>
      <c r="AW229" s="24">
        <f t="shared" si="138"/>
        <v>20</v>
      </c>
      <c r="AX229" s="1"/>
      <c r="AY229" s="1"/>
      <c r="AZ229" s="1"/>
      <c r="BA229" s="1"/>
      <c r="BB229" s="1"/>
    </row>
    <row r="230" spans="1:54" x14ac:dyDescent="0.2">
      <c r="A230" s="178">
        <f t="shared" si="156"/>
        <v>41349</v>
      </c>
      <c r="B230" s="2">
        <f t="shared" si="139"/>
        <v>341890.48480986955</v>
      </c>
      <c r="C230" s="2">
        <f t="shared" si="157"/>
        <v>324803.34798999998</v>
      </c>
      <c r="D230" s="2">
        <f>SUM(Y230:Y$400)</f>
        <v>14370.502697069998</v>
      </c>
      <c r="E230" s="11">
        <f t="shared" si="140"/>
        <v>310432.84529292997</v>
      </c>
      <c r="F230" s="99">
        <f t="shared" si="130"/>
        <v>3633.44</v>
      </c>
      <c r="G230" s="3">
        <f>IF(N230=1,VLOOKUP(A229,[1]Plan1!$BG$69:$BI$188,3),G229)</f>
        <v>3655.24</v>
      </c>
      <c r="H230" s="200">
        <f t="shared" si="131"/>
        <v>41276</v>
      </c>
      <c r="I230" s="200">
        <f t="shared" si="132"/>
        <v>41307</v>
      </c>
      <c r="J230" s="27">
        <f t="shared" si="141"/>
        <v>5.9998238583820473E-3</v>
      </c>
      <c r="K230" s="12">
        <f t="shared" si="158"/>
        <v>41365</v>
      </c>
      <c r="L230" s="12">
        <f t="shared" si="142"/>
        <v>41365</v>
      </c>
      <c r="M230" s="1">
        <f t="shared" si="159"/>
        <v>20</v>
      </c>
      <c r="N230" s="1">
        <f t="shared" si="143"/>
        <v>11</v>
      </c>
      <c r="O230" s="2">
        <f t="shared" si="144"/>
        <v>1.0032954599999999</v>
      </c>
      <c r="P230" s="11">
        <f t="shared" si="129"/>
        <v>1.0085996699999999</v>
      </c>
      <c r="Q230" s="11">
        <f t="shared" si="165"/>
        <v>1.0478678618012085</v>
      </c>
      <c r="R230" s="2">
        <f t="shared" si="128"/>
        <v>1.05132106</v>
      </c>
      <c r="S230" s="2">
        <f t="shared" si="163"/>
        <v>1.0128566699999999</v>
      </c>
      <c r="T230" s="2">
        <f t="shared" si="145"/>
        <v>328979.23745000002</v>
      </c>
      <c r="U230" s="2">
        <f t="shared" si="146"/>
        <v>184.75681091033755</v>
      </c>
      <c r="V230" s="2">
        <f t="shared" si="147"/>
        <v>15931.742679249186</v>
      </c>
      <c r="W230" s="2">
        <f t="shared" si="148"/>
        <v>340919.84748015954</v>
      </c>
      <c r="X230" s="29">
        <f t="shared" si="149"/>
        <v>0</v>
      </c>
      <c r="Y230" s="2">
        <f t="shared" si="164"/>
        <v>0</v>
      </c>
      <c r="Z230" s="82">
        <f t="shared" si="150"/>
        <v>0</v>
      </c>
      <c r="AA230" s="2">
        <f t="shared" si="151"/>
        <v>0</v>
      </c>
      <c r="AB230" s="27">
        <f t="shared" si="160"/>
        <v>6.7299999999999999E-2</v>
      </c>
      <c r="AC230" s="29">
        <f t="shared" si="133"/>
        <v>11</v>
      </c>
      <c r="AD230" s="29">
        <v>252</v>
      </c>
      <c r="AE230" s="11">
        <f t="shared" si="166"/>
        <v>1.0028471130000001</v>
      </c>
      <c r="AF230" s="2">
        <f t="shared" si="152"/>
        <v>936.64106366999999</v>
      </c>
      <c r="AG230" s="2">
        <f t="shared" si="153"/>
        <v>970.63732971000002</v>
      </c>
      <c r="AH230" s="3">
        <f t="shared" si="154"/>
        <v>0</v>
      </c>
      <c r="AI230" s="4" t="str">
        <f t="shared" si="161"/>
        <v>A+J=</v>
      </c>
      <c r="AJ230" s="12">
        <f t="shared" si="162"/>
        <v>41365</v>
      </c>
      <c r="AK230" s="12"/>
      <c r="AL230" s="4"/>
      <c r="AM230" s="19"/>
      <c r="AN230" s="70">
        <v>42097</v>
      </c>
      <c r="AO230" s="67" t="s">
        <v>95</v>
      </c>
      <c r="AP230" s="22"/>
      <c r="AQ230" s="3"/>
      <c r="AR230" s="19">
        <f t="shared" si="155"/>
        <v>43983</v>
      </c>
      <c r="AS230" s="19">
        <f t="shared" si="134"/>
        <v>43980</v>
      </c>
      <c r="AT230" s="19">
        <f t="shared" si="135"/>
        <v>43983</v>
      </c>
      <c r="AU230" s="19">
        <f t="shared" si="136"/>
        <v>44013</v>
      </c>
      <c r="AV230" s="19">
        <f t="shared" si="137"/>
        <v>43985</v>
      </c>
      <c r="AW230" s="24">
        <f t="shared" si="138"/>
        <v>21</v>
      </c>
      <c r="AX230" s="1"/>
      <c r="AY230" s="1"/>
      <c r="AZ230" s="1"/>
      <c r="BA230" s="1"/>
      <c r="BB230" s="1"/>
    </row>
    <row r="231" spans="1:54" x14ac:dyDescent="0.2">
      <c r="A231" s="178">
        <f t="shared" si="156"/>
        <v>41350</v>
      </c>
      <c r="B231" s="2">
        <f t="shared" si="139"/>
        <v>341890.48480986955</v>
      </c>
      <c r="C231" s="2">
        <f t="shared" si="157"/>
        <v>324803.34798999998</v>
      </c>
      <c r="D231" s="2">
        <f>SUM(Y231:Y$400)</f>
        <v>14370.502697069998</v>
      </c>
      <c r="E231" s="11">
        <f t="shared" si="140"/>
        <v>310432.84529292997</v>
      </c>
      <c r="F231" s="99">
        <f t="shared" si="130"/>
        <v>3633.44</v>
      </c>
      <c r="G231" s="3">
        <f>IF(N231=1,VLOOKUP(A230,[1]Plan1!$BG$69:$BI$188,3),G230)</f>
        <v>3655.24</v>
      </c>
      <c r="H231" s="200">
        <f t="shared" si="131"/>
        <v>41276</v>
      </c>
      <c r="I231" s="200">
        <f t="shared" si="132"/>
        <v>41307</v>
      </c>
      <c r="J231" s="27">
        <f t="shared" si="141"/>
        <v>5.9998238583820473E-3</v>
      </c>
      <c r="K231" s="12">
        <f t="shared" si="158"/>
        <v>41365</v>
      </c>
      <c r="L231" s="12">
        <f t="shared" si="142"/>
        <v>41365</v>
      </c>
      <c r="M231" s="1">
        <f t="shared" si="159"/>
        <v>20</v>
      </c>
      <c r="N231" s="1">
        <f t="shared" si="143"/>
        <v>11</v>
      </c>
      <c r="O231" s="2">
        <f t="shared" si="144"/>
        <v>1.0032954599999999</v>
      </c>
      <c r="P231" s="11">
        <f t="shared" si="129"/>
        <v>1.0085996699999999</v>
      </c>
      <c r="Q231" s="11">
        <f t="shared" si="165"/>
        <v>1.0478678618012085</v>
      </c>
      <c r="R231" s="2">
        <f t="shared" si="128"/>
        <v>1.05132106</v>
      </c>
      <c r="S231" s="2">
        <f t="shared" si="163"/>
        <v>1.0128566699999999</v>
      </c>
      <c r="T231" s="2">
        <f t="shared" si="145"/>
        <v>328979.23745000002</v>
      </c>
      <c r="U231" s="2">
        <f t="shared" si="146"/>
        <v>184.75681091033755</v>
      </c>
      <c r="V231" s="2">
        <f t="shared" si="147"/>
        <v>15931.742679249186</v>
      </c>
      <c r="W231" s="2">
        <f t="shared" si="148"/>
        <v>340919.84748015954</v>
      </c>
      <c r="X231" s="29">
        <f t="shared" si="149"/>
        <v>0</v>
      </c>
      <c r="Y231" s="2">
        <f t="shared" si="164"/>
        <v>0</v>
      </c>
      <c r="Z231" s="82">
        <f t="shared" si="150"/>
        <v>0</v>
      </c>
      <c r="AA231" s="2">
        <f t="shared" si="151"/>
        <v>0</v>
      </c>
      <c r="AB231" s="27">
        <f t="shared" si="160"/>
        <v>6.7299999999999999E-2</v>
      </c>
      <c r="AC231" s="29">
        <f t="shared" si="133"/>
        <v>11</v>
      </c>
      <c r="AD231" s="29">
        <v>252</v>
      </c>
      <c r="AE231" s="11">
        <f t="shared" si="166"/>
        <v>1.0028471130000001</v>
      </c>
      <c r="AF231" s="2">
        <f t="shared" si="152"/>
        <v>936.64106366999999</v>
      </c>
      <c r="AG231" s="2">
        <f t="shared" si="153"/>
        <v>970.63732971000002</v>
      </c>
      <c r="AH231" s="3">
        <f t="shared" si="154"/>
        <v>0</v>
      </c>
      <c r="AI231" s="4" t="str">
        <f t="shared" si="161"/>
        <v>A+J=</v>
      </c>
      <c r="AJ231" s="12">
        <f t="shared" si="162"/>
        <v>41365</v>
      </c>
      <c r="AK231" s="12"/>
      <c r="AL231" s="4"/>
      <c r="AM231" s="19"/>
      <c r="AN231" s="70">
        <v>42115</v>
      </c>
      <c r="AO231" s="67" t="s">
        <v>96</v>
      </c>
      <c r="AP231" s="22"/>
      <c r="AQ231" s="3"/>
      <c r="AR231" s="19">
        <f t="shared" si="155"/>
        <v>44013</v>
      </c>
      <c r="AS231" s="19">
        <f t="shared" si="134"/>
        <v>44012</v>
      </c>
      <c r="AT231" s="19">
        <f t="shared" si="135"/>
        <v>44013</v>
      </c>
      <c r="AU231" s="19">
        <f t="shared" si="136"/>
        <v>44046</v>
      </c>
      <c r="AV231" s="19">
        <f t="shared" si="137"/>
        <v>44015</v>
      </c>
      <c r="AW231" s="24">
        <f t="shared" si="138"/>
        <v>23</v>
      </c>
      <c r="AX231" s="1"/>
      <c r="AY231" s="1"/>
      <c r="AZ231" s="1"/>
      <c r="BA231" s="1"/>
      <c r="BB231" s="1"/>
    </row>
    <row r="232" spans="1:54" x14ac:dyDescent="0.2">
      <c r="A232" s="178">
        <f t="shared" si="156"/>
        <v>41351</v>
      </c>
      <c r="B232" s="2">
        <f t="shared" si="139"/>
        <v>341890.48480986955</v>
      </c>
      <c r="C232" s="2">
        <f t="shared" si="157"/>
        <v>324803.34798999998</v>
      </c>
      <c r="D232" s="2">
        <f>SUM(Y232:Y$400)</f>
        <v>14370.502697069998</v>
      </c>
      <c r="E232" s="11">
        <f t="shared" si="140"/>
        <v>310432.84529292997</v>
      </c>
      <c r="F232" s="99">
        <f t="shared" si="130"/>
        <v>3633.44</v>
      </c>
      <c r="G232" s="3">
        <f>IF(N232=1,VLOOKUP(A231,[1]Plan1!$BG$69:$BI$188,3),G231)</f>
        <v>3655.24</v>
      </c>
      <c r="H232" s="200">
        <f t="shared" si="131"/>
        <v>41276</v>
      </c>
      <c r="I232" s="200">
        <f t="shared" si="132"/>
        <v>41307</v>
      </c>
      <c r="J232" s="27">
        <f t="shared" si="141"/>
        <v>5.9998238583820473E-3</v>
      </c>
      <c r="K232" s="12">
        <f t="shared" si="158"/>
        <v>41365</v>
      </c>
      <c r="L232" s="12">
        <f t="shared" si="142"/>
        <v>41365</v>
      </c>
      <c r="M232" s="1">
        <f t="shared" si="159"/>
        <v>20</v>
      </c>
      <c r="N232" s="1">
        <f t="shared" si="143"/>
        <v>11</v>
      </c>
      <c r="O232" s="2">
        <f t="shared" si="144"/>
        <v>1.0032954599999999</v>
      </c>
      <c r="P232" s="11">
        <f t="shared" si="129"/>
        <v>1.0085996699999999</v>
      </c>
      <c r="Q232" s="11">
        <f t="shared" si="165"/>
        <v>1.0478678618012085</v>
      </c>
      <c r="R232" s="2">
        <f t="shared" si="128"/>
        <v>1.05132106</v>
      </c>
      <c r="S232" s="2">
        <f t="shared" si="163"/>
        <v>1.0128566699999999</v>
      </c>
      <c r="T232" s="2">
        <f t="shared" si="145"/>
        <v>328979.23745000002</v>
      </c>
      <c r="U232" s="2">
        <f t="shared" si="146"/>
        <v>184.75681091033755</v>
      </c>
      <c r="V232" s="2">
        <f t="shared" si="147"/>
        <v>15931.742679249186</v>
      </c>
      <c r="W232" s="2">
        <f t="shared" si="148"/>
        <v>340919.84748015954</v>
      </c>
      <c r="X232" s="29">
        <f t="shared" si="149"/>
        <v>0</v>
      </c>
      <c r="Y232" s="2">
        <f t="shared" si="164"/>
        <v>0</v>
      </c>
      <c r="Z232" s="82">
        <f t="shared" si="150"/>
        <v>0</v>
      </c>
      <c r="AA232" s="2">
        <f t="shared" si="151"/>
        <v>0</v>
      </c>
      <c r="AB232" s="27">
        <f t="shared" si="160"/>
        <v>6.7299999999999999E-2</v>
      </c>
      <c r="AC232" s="29">
        <f t="shared" si="133"/>
        <v>11</v>
      </c>
      <c r="AD232" s="29">
        <v>252</v>
      </c>
      <c r="AE232" s="11">
        <f t="shared" si="166"/>
        <v>1.0028471130000001</v>
      </c>
      <c r="AF232" s="2">
        <f t="shared" si="152"/>
        <v>936.64106366999999</v>
      </c>
      <c r="AG232" s="2">
        <f t="shared" si="153"/>
        <v>970.63732971000002</v>
      </c>
      <c r="AH232" s="3">
        <f t="shared" si="154"/>
        <v>0</v>
      </c>
      <c r="AI232" s="4" t="str">
        <f t="shared" si="161"/>
        <v>A+J=</v>
      </c>
      <c r="AJ232" s="12">
        <f t="shared" si="162"/>
        <v>41365</v>
      </c>
      <c r="AK232" s="12"/>
      <c r="AL232" s="4"/>
      <c r="AM232" s="19"/>
      <c r="AN232" s="70">
        <v>42125</v>
      </c>
      <c r="AO232" s="67" t="s">
        <v>97</v>
      </c>
      <c r="AP232" s="22"/>
      <c r="AQ232" s="3"/>
      <c r="AR232" s="19">
        <f t="shared" si="155"/>
        <v>44044</v>
      </c>
      <c r="AS232" s="19">
        <f t="shared" si="134"/>
        <v>44043</v>
      </c>
      <c r="AT232" s="19">
        <f t="shared" si="135"/>
        <v>44046</v>
      </c>
      <c r="AU232" s="19">
        <f t="shared" si="136"/>
        <v>44075</v>
      </c>
      <c r="AV232" s="19">
        <f t="shared" si="137"/>
        <v>44048</v>
      </c>
      <c r="AW232" s="24">
        <f t="shared" si="138"/>
        <v>21</v>
      </c>
      <c r="AX232" s="1"/>
      <c r="AY232" s="1"/>
      <c r="AZ232" s="1"/>
      <c r="BA232" s="1"/>
      <c r="BB232" s="1"/>
    </row>
    <row r="233" spans="1:54" x14ac:dyDescent="0.2">
      <c r="A233" s="178">
        <f t="shared" si="156"/>
        <v>41352</v>
      </c>
      <c r="B233" s="2">
        <f t="shared" si="139"/>
        <v>342076.79275358573</v>
      </c>
      <c r="C233" s="2">
        <f t="shared" si="157"/>
        <v>324803.34798999998</v>
      </c>
      <c r="D233" s="2">
        <f>SUM(Y233:Y$400)</f>
        <v>14370.502697069998</v>
      </c>
      <c r="E233" s="11">
        <f t="shared" si="140"/>
        <v>310432.84529292997</v>
      </c>
      <c r="F233" s="99">
        <f t="shared" si="130"/>
        <v>3633.44</v>
      </c>
      <c r="G233" s="3">
        <f>IF(N233=1,VLOOKUP(A232,[1]Plan1!$BG$69:$BI$188,3),G232)</f>
        <v>3655.24</v>
      </c>
      <c r="H233" s="200">
        <f t="shared" si="131"/>
        <v>41276</v>
      </c>
      <c r="I233" s="200">
        <f t="shared" si="132"/>
        <v>41307</v>
      </c>
      <c r="J233" s="27">
        <f t="shared" si="141"/>
        <v>5.9998238583820473E-3</v>
      </c>
      <c r="K233" s="12">
        <f t="shared" si="158"/>
        <v>41365</v>
      </c>
      <c r="L233" s="12">
        <f t="shared" si="142"/>
        <v>41365</v>
      </c>
      <c r="M233" s="1">
        <f t="shared" si="159"/>
        <v>20</v>
      </c>
      <c r="N233" s="1">
        <f t="shared" si="143"/>
        <v>12</v>
      </c>
      <c r="O233" s="2">
        <f t="shared" si="144"/>
        <v>1.00359558</v>
      </c>
      <c r="P233" s="11">
        <f t="shared" si="129"/>
        <v>1.0085996699999999</v>
      </c>
      <c r="Q233" s="11">
        <f t="shared" si="165"/>
        <v>1.0478678618012085</v>
      </c>
      <c r="R233" s="2">
        <f t="shared" ref="R233:R296" si="167">TRUNC(TRUNC((O233*Q233),15),8)</f>
        <v>1.0516355500000001</v>
      </c>
      <c r="S233" s="2">
        <f t="shared" si="163"/>
        <v>1.0128566699999999</v>
      </c>
      <c r="T233" s="2">
        <f t="shared" si="145"/>
        <v>328979.23745000002</v>
      </c>
      <c r="U233" s="2">
        <f t="shared" si="146"/>
        <v>184.75681091033755</v>
      </c>
      <c r="V233" s="2">
        <f t="shared" si="147"/>
        <v>16029.370704765377</v>
      </c>
      <c r="W233" s="2">
        <f t="shared" si="148"/>
        <v>341017.47550567571</v>
      </c>
      <c r="X233" s="29">
        <f t="shared" si="149"/>
        <v>0</v>
      </c>
      <c r="Y233" s="2">
        <f t="shared" si="164"/>
        <v>0</v>
      </c>
      <c r="Z233" s="82">
        <f t="shared" si="150"/>
        <v>0</v>
      </c>
      <c r="AA233" s="2">
        <f t="shared" si="151"/>
        <v>0</v>
      </c>
      <c r="AB233" s="27">
        <f t="shared" si="160"/>
        <v>6.7299999999999999E-2</v>
      </c>
      <c r="AC233" s="29">
        <f t="shared" si="133"/>
        <v>12</v>
      </c>
      <c r="AD233" s="29">
        <v>252</v>
      </c>
      <c r="AE233" s="11">
        <f t="shared" si="166"/>
        <v>1.003106343</v>
      </c>
      <c r="AF233" s="2">
        <f t="shared" si="152"/>
        <v>1021.92235139</v>
      </c>
      <c r="AG233" s="2">
        <f t="shared" si="153"/>
        <v>1059.3172479100001</v>
      </c>
      <c r="AH233" s="3">
        <f t="shared" si="154"/>
        <v>0</v>
      </c>
      <c r="AI233" s="4" t="str">
        <f t="shared" si="161"/>
        <v>A+J=</v>
      </c>
      <c r="AJ233" s="12">
        <f t="shared" si="162"/>
        <v>41365</v>
      </c>
      <c r="AK233" s="12"/>
      <c r="AL233" s="4"/>
      <c r="AM233" s="19"/>
      <c r="AN233" s="70">
        <v>42159</v>
      </c>
      <c r="AO233" s="67" t="s">
        <v>98</v>
      </c>
      <c r="AP233" s="22"/>
      <c r="AQ233" s="3"/>
      <c r="AR233" s="19">
        <f t="shared" si="155"/>
        <v>44075</v>
      </c>
      <c r="AS233" s="19">
        <f t="shared" si="134"/>
        <v>44074</v>
      </c>
      <c r="AT233" s="19">
        <f t="shared" si="135"/>
        <v>44075</v>
      </c>
      <c r="AU233" s="19">
        <f t="shared" si="136"/>
        <v>44105</v>
      </c>
      <c r="AV233" s="19">
        <f t="shared" si="137"/>
        <v>44077</v>
      </c>
      <c r="AW233" s="24">
        <f t="shared" si="138"/>
        <v>21</v>
      </c>
      <c r="AX233" s="1"/>
      <c r="AY233" s="1"/>
      <c r="AZ233" s="1"/>
      <c r="BA233" s="1"/>
      <c r="BB233" s="1"/>
    </row>
    <row r="234" spans="1:54" x14ac:dyDescent="0.2">
      <c r="A234" s="178">
        <f t="shared" si="156"/>
        <v>41353</v>
      </c>
      <c r="B234" s="2">
        <f t="shared" si="139"/>
        <v>342263.20531599637</v>
      </c>
      <c r="C234" s="2">
        <f t="shared" si="157"/>
        <v>324803.34798999998</v>
      </c>
      <c r="D234" s="2">
        <f>SUM(Y234:Y$400)</f>
        <v>14370.502697069998</v>
      </c>
      <c r="E234" s="11">
        <f t="shared" si="140"/>
        <v>310432.84529292997</v>
      </c>
      <c r="F234" s="99">
        <f t="shared" si="130"/>
        <v>3633.44</v>
      </c>
      <c r="G234" s="3">
        <f>IF(N234=1,VLOOKUP(A233,[1]Plan1!$BG$69:$BI$188,3),G233)</f>
        <v>3655.24</v>
      </c>
      <c r="H234" s="200">
        <f t="shared" si="131"/>
        <v>41276</v>
      </c>
      <c r="I234" s="200">
        <f t="shared" si="132"/>
        <v>41307</v>
      </c>
      <c r="J234" s="27">
        <f t="shared" si="141"/>
        <v>5.9998238583820473E-3</v>
      </c>
      <c r="K234" s="12">
        <f t="shared" si="158"/>
        <v>41365</v>
      </c>
      <c r="L234" s="12">
        <f t="shared" si="142"/>
        <v>41365</v>
      </c>
      <c r="M234" s="1">
        <f t="shared" si="159"/>
        <v>20</v>
      </c>
      <c r="N234" s="1">
        <f t="shared" si="143"/>
        <v>13</v>
      </c>
      <c r="O234" s="2">
        <f t="shared" si="144"/>
        <v>1.0038958</v>
      </c>
      <c r="P234" s="11">
        <f t="shared" ref="P234:P297" si="168">IF(L234&gt;L233,O233,P233)</f>
        <v>1.0085996699999999</v>
      </c>
      <c r="Q234" s="11">
        <f t="shared" si="165"/>
        <v>1.0478678618012085</v>
      </c>
      <c r="R234" s="2">
        <f t="shared" si="167"/>
        <v>1.05195014</v>
      </c>
      <c r="S234" s="2">
        <f t="shared" si="163"/>
        <v>1.0128566699999999</v>
      </c>
      <c r="T234" s="2">
        <f t="shared" si="145"/>
        <v>328979.23745000002</v>
      </c>
      <c r="U234" s="2">
        <f t="shared" si="146"/>
        <v>184.75681091033755</v>
      </c>
      <c r="V234" s="2">
        <f t="shared" si="147"/>
        <v>16127.029773566046</v>
      </c>
      <c r="W234" s="2">
        <f t="shared" si="148"/>
        <v>341115.1345744764</v>
      </c>
      <c r="X234" s="29">
        <f t="shared" si="149"/>
        <v>0</v>
      </c>
      <c r="Y234" s="2">
        <f t="shared" si="164"/>
        <v>0</v>
      </c>
      <c r="Z234" s="82">
        <f t="shared" si="150"/>
        <v>0</v>
      </c>
      <c r="AA234" s="2">
        <f t="shared" si="151"/>
        <v>0</v>
      </c>
      <c r="AB234" s="27">
        <f t="shared" si="160"/>
        <v>6.7299999999999999E-2</v>
      </c>
      <c r="AC234" s="29">
        <f t="shared" si="133"/>
        <v>13</v>
      </c>
      <c r="AD234" s="29">
        <v>252</v>
      </c>
      <c r="AE234" s="11">
        <f t="shared" si="166"/>
        <v>1.0033656399999999</v>
      </c>
      <c r="AF234" s="2">
        <f t="shared" si="152"/>
        <v>1107.22568073</v>
      </c>
      <c r="AG234" s="2">
        <f t="shared" si="153"/>
        <v>1148.07074152</v>
      </c>
      <c r="AH234" s="3">
        <f t="shared" si="154"/>
        <v>0</v>
      </c>
      <c r="AI234" s="4" t="str">
        <f t="shared" si="161"/>
        <v>A+J=</v>
      </c>
      <c r="AJ234" s="12">
        <f t="shared" si="162"/>
        <v>41365</v>
      </c>
      <c r="AK234" s="12"/>
      <c r="AL234" s="4"/>
      <c r="AM234" s="19"/>
      <c r="AN234" s="70">
        <v>42254</v>
      </c>
      <c r="AO234" s="67" t="s">
        <v>108</v>
      </c>
      <c r="AP234" s="22"/>
      <c r="AQ234" s="3"/>
      <c r="AR234" s="19">
        <f t="shared" si="155"/>
        <v>44105</v>
      </c>
      <c r="AS234" s="19">
        <f t="shared" si="134"/>
        <v>44104</v>
      </c>
      <c r="AT234" s="19">
        <f t="shared" si="135"/>
        <v>44105</v>
      </c>
      <c r="AU234" s="19">
        <f t="shared" si="136"/>
        <v>44138</v>
      </c>
      <c r="AV234" s="19">
        <f t="shared" si="137"/>
        <v>44109</v>
      </c>
      <c r="AW234" s="24">
        <f t="shared" si="138"/>
        <v>21</v>
      </c>
      <c r="AX234" s="1"/>
      <c r="AY234" s="1"/>
      <c r="AZ234" s="1"/>
      <c r="BA234" s="1"/>
      <c r="BB234" s="1"/>
    </row>
    <row r="235" spans="1:54" x14ac:dyDescent="0.2">
      <c r="A235" s="178">
        <f t="shared" si="156"/>
        <v>41354</v>
      </c>
      <c r="B235" s="2">
        <f t="shared" si="139"/>
        <v>342449.71942531317</v>
      </c>
      <c r="C235" s="2">
        <f t="shared" si="157"/>
        <v>324803.34798999998</v>
      </c>
      <c r="D235" s="2">
        <f>SUM(Y235:Y$400)</f>
        <v>14370.502697069998</v>
      </c>
      <c r="E235" s="11">
        <f t="shared" si="140"/>
        <v>310432.84529292997</v>
      </c>
      <c r="F235" s="99">
        <f t="shared" si="130"/>
        <v>3633.44</v>
      </c>
      <c r="G235" s="3">
        <f>IF(N235=1,VLOOKUP(A234,[1]Plan1!$BG$69:$BI$188,3),G234)</f>
        <v>3655.24</v>
      </c>
      <c r="H235" s="200">
        <f t="shared" si="131"/>
        <v>41276</v>
      </c>
      <c r="I235" s="200">
        <f t="shared" si="132"/>
        <v>41307</v>
      </c>
      <c r="J235" s="27">
        <f t="shared" si="141"/>
        <v>5.9998238583820473E-3</v>
      </c>
      <c r="K235" s="12">
        <f t="shared" si="158"/>
        <v>41365</v>
      </c>
      <c r="L235" s="12">
        <f t="shared" si="142"/>
        <v>41365</v>
      </c>
      <c r="M235" s="1">
        <f t="shared" si="159"/>
        <v>20</v>
      </c>
      <c r="N235" s="1">
        <f t="shared" si="143"/>
        <v>14</v>
      </c>
      <c r="O235" s="2">
        <f t="shared" si="144"/>
        <v>1.0041960999999999</v>
      </c>
      <c r="P235" s="11">
        <f t="shared" si="168"/>
        <v>1.0085996699999999</v>
      </c>
      <c r="Q235" s="11">
        <f t="shared" si="165"/>
        <v>1.0478678618012085</v>
      </c>
      <c r="R235" s="2">
        <f t="shared" si="167"/>
        <v>1.05226482</v>
      </c>
      <c r="S235" s="2">
        <f t="shared" si="163"/>
        <v>1.0128566699999999</v>
      </c>
      <c r="T235" s="2">
        <f t="shared" si="145"/>
        <v>328979.23745000002</v>
      </c>
      <c r="U235" s="2">
        <f t="shared" si="146"/>
        <v>184.75681091033755</v>
      </c>
      <c r="V235" s="2">
        <f t="shared" si="147"/>
        <v>16224.716781322828</v>
      </c>
      <c r="W235" s="2">
        <f t="shared" si="148"/>
        <v>341212.82158223318</v>
      </c>
      <c r="X235" s="29">
        <f t="shared" si="149"/>
        <v>0</v>
      </c>
      <c r="Y235" s="2">
        <f t="shared" si="164"/>
        <v>0</v>
      </c>
      <c r="Z235" s="82">
        <f t="shared" si="150"/>
        <v>0</v>
      </c>
      <c r="AA235" s="2">
        <f t="shared" si="151"/>
        <v>0</v>
      </c>
      <c r="AB235" s="27">
        <f t="shared" si="160"/>
        <v>6.7299999999999999E-2</v>
      </c>
      <c r="AC235" s="29">
        <f t="shared" si="133"/>
        <v>14</v>
      </c>
      <c r="AD235" s="29">
        <v>252</v>
      </c>
      <c r="AE235" s="11">
        <f t="shared" si="166"/>
        <v>1.0036250040000001</v>
      </c>
      <c r="AF235" s="2">
        <f t="shared" si="152"/>
        <v>1192.5510516700001</v>
      </c>
      <c r="AG235" s="2">
        <f t="shared" si="153"/>
        <v>1236.89784308</v>
      </c>
      <c r="AH235" s="3">
        <f t="shared" si="154"/>
        <v>0</v>
      </c>
      <c r="AI235" s="4" t="str">
        <f t="shared" si="161"/>
        <v>A+J=</v>
      </c>
      <c r="AJ235" s="12">
        <f t="shared" si="162"/>
        <v>41365</v>
      </c>
      <c r="AK235" s="12"/>
      <c r="AL235" s="4"/>
      <c r="AM235" s="19"/>
      <c r="AN235" s="70">
        <v>42289</v>
      </c>
      <c r="AO235" s="67" t="s">
        <v>107</v>
      </c>
      <c r="AP235" s="22"/>
      <c r="AQ235" s="3"/>
      <c r="AR235" s="19">
        <f t="shared" si="155"/>
        <v>44136</v>
      </c>
      <c r="AS235" s="19">
        <f t="shared" si="134"/>
        <v>44134</v>
      </c>
      <c r="AT235" s="19">
        <f t="shared" si="135"/>
        <v>44138</v>
      </c>
      <c r="AU235" s="19">
        <f t="shared" si="136"/>
        <v>44166</v>
      </c>
      <c r="AV235" s="19">
        <f t="shared" si="137"/>
        <v>44140</v>
      </c>
      <c r="AW235" s="24">
        <f t="shared" si="138"/>
        <v>20</v>
      </c>
      <c r="AX235" s="1"/>
      <c r="AY235" s="1"/>
      <c r="AZ235" s="1"/>
      <c r="BA235" s="1"/>
      <c r="BB235" s="1"/>
    </row>
    <row r="236" spans="1:54" x14ac:dyDescent="0.2">
      <c r="A236" s="178">
        <f t="shared" si="156"/>
        <v>41355</v>
      </c>
      <c r="B236" s="2">
        <f t="shared" si="139"/>
        <v>342636.33512290602</v>
      </c>
      <c r="C236" s="2">
        <f t="shared" si="157"/>
        <v>324803.34798999998</v>
      </c>
      <c r="D236" s="2">
        <f>SUM(Y236:Y$400)</f>
        <v>14370.502697069998</v>
      </c>
      <c r="E236" s="11">
        <f t="shared" si="140"/>
        <v>310432.84529292997</v>
      </c>
      <c r="F236" s="99">
        <f t="shared" si="130"/>
        <v>3633.44</v>
      </c>
      <c r="G236" s="3">
        <f>IF(N236=1,VLOOKUP(A235,[1]Plan1!$BG$69:$BI$188,3),G235)</f>
        <v>3655.24</v>
      </c>
      <c r="H236" s="200">
        <f t="shared" si="131"/>
        <v>41276</v>
      </c>
      <c r="I236" s="200">
        <f t="shared" si="132"/>
        <v>41307</v>
      </c>
      <c r="J236" s="27">
        <f t="shared" si="141"/>
        <v>5.9998238583820473E-3</v>
      </c>
      <c r="K236" s="12">
        <f t="shared" si="158"/>
        <v>41365</v>
      </c>
      <c r="L236" s="12">
        <f t="shared" si="142"/>
        <v>41365</v>
      </c>
      <c r="M236" s="1">
        <f t="shared" si="159"/>
        <v>20</v>
      </c>
      <c r="N236" s="1">
        <f t="shared" si="143"/>
        <v>15</v>
      </c>
      <c r="O236" s="2">
        <f t="shared" si="144"/>
        <v>1.0044964999999999</v>
      </c>
      <c r="P236" s="11">
        <f t="shared" si="168"/>
        <v>1.0085996699999999</v>
      </c>
      <c r="Q236" s="11">
        <f t="shared" si="165"/>
        <v>1.0478678618012085</v>
      </c>
      <c r="R236" s="2">
        <f t="shared" si="167"/>
        <v>1.0525795899999999</v>
      </c>
      <c r="S236" s="2">
        <f t="shared" si="163"/>
        <v>1.0128566699999999</v>
      </c>
      <c r="T236" s="2">
        <f t="shared" si="145"/>
        <v>328979.23745000002</v>
      </c>
      <c r="U236" s="2">
        <f t="shared" si="146"/>
        <v>184.75681091033755</v>
      </c>
      <c r="V236" s="2">
        <f t="shared" si="147"/>
        <v>16322.431728035655</v>
      </c>
      <c r="W236" s="2">
        <f t="shared" si="148"/>
        <v>341310.53652894602</v>
      </c>
      <c r="X236" s="29">
        <f t="shared" si="149"/>
        <v>0</v>
      </c>
      <c r="Y236" s="2">
        <f t="shared" si="164"/>
        <v>0</v>
      </c>
      <c r="Z236" s="82">
        <f t="shared" si="150"/>
        <v>0</v>
      </c>
      <c r="AA236" s="2">
        <f t="shared" si="151"/>
        <v>0</v>
      </c>
      <c r="AB236" s="27">
        <f t="shared" si="160"/>
        <v>6.7299999999999999E-2</v>
      </c>
      <c r="AC236" s="29">
        <f t="shared" si="133"/>
        <v>15</v>
      </c>
      <c r="AD236" s="29">
        <v>252</v>
      </c>
      <c r="AE236" s="11">
        <f t="shared" si="166"/>
        <v>1.003884435</v>
      </c>
      <c r="AF236" s="2">
        <f t="shared" si="152"/>
        <v>1277.8984642200001</v>
      </c>
      <c r="AG236" s="2">
        <f t="shared" si="153"/>
        <v>1325.7985939600001</v>
      </c>
      <c r="AH236" s="3">
        <f t="shared" si="154"/>
        <v>0</v>
      </c>
      <c r="AI236" s="4" t="str">
        <f t="shared" si="161"/>
        <v>A+J=</v>
      </c>
      <c r="AJ236" s="12">
        <f t="shared" si="162"/>
        <v>41365</v>
      </c>
      <c r="AK236" s="12"/>
      <c r="AL236" s="4"/>
      <c r="AM236" s="19"/>
      <c r="AN236" s="70">
        <v>42310</v>
      </c>
      <c r="AO236" s="67" t="s">
        <v>92</v>
      </c>
      <c r="AP236" s="22"/>
      <c r="AQ236" s="3"/>
      <c r="AR236" s="19">
        <f t="shared" si="155"/>
        <v>44166</v>
      </c>
      <c r="AS236" s="19">
        <f t="shared" si="134"/>
        <v>44165</v>
      </c>
      <c r="AT236" s="19">
        <f t="shared" si="135"/>
        <v>44166</v>
      </c>
      <c r="AU236" s="19">
        <f t="shared" si="136"/>
        <v>44200</v>
      </c>
      <c r="AV236" s="19">
        <f t="shared" si="137"/>
        <v>44168</v>
      </c>
      <c r="AW236" s="24">
        <f t="shared" si="138"/>
        <v>22</v>
      </c>
      <c r="AX236" s="1"/>
      <c r="AY236" s="1"/>
      <c r="AZ236" s="1"/>
      <c r="BA236" s="1"/>
      <c r="BB236" s="1"/>
    </row>
    <row r="237" spans="1:54" x14ac:dyDescent="0.2">
      <c r="A237" s="178">
        <f t="shared" si="156"/>
        <v>41356</v>
      </c>
      <c r="B237" s="2">
        <f t="shared" si="139"/>
        <v>342823.05590875342</v>
      </c>
      <c r="C237" s="2">
        <f t="shared" si="157"/>
        <v>324803.34798999998</v>
      </c>
      <c r="D237" s="2">
        <f>SUM(Y237:Y$400)</f>
        <v>14370.502697069998</v>
      </c>
      <c r="E237" s="11">
        <f t="shared" si="140"/>
        <v>310432.84529292997</v>
      </c>
      <c r="F237" s="99">
        <f t="shared" si="130"/>
        <v>3633.44</v>
      </c>
      <c r="G237" s="3">
        <f>IF(N237=1,VLOOKUP(A236,[1]Plan1!$BG$69:$BI$188,3),G236)</f>
        <v>3655.24</v>
      </c>
      <c r="H237" s="200">
        <f t="shared" si="131"/>
        <v>41276</v>
      </c>
      <c r="I237" s="200">
        <f t="shared" si="132"/>
        <v>41307</v>
      </c>
      <c r="J237" s="27">
        <f t="shared" si="141"/>
        <v>5.9998238583820473E-3</v>
      </c>
      <c r="K237" s="12">
        <f t="shared" si="158"/>
        <v>41365</v>
      </c>
      <c r="L237" s="12">
        <f t="shared" si="142"/>
        <v>41365</v>
      </c>
      <c r="M237" s="1">
        <f t="shared" si="159"/>
        <v>20</v>
      </c>
      <c r="N237" s="1">
        <f t="shared" si="143"/>
        <v>16</v>
      </c>
      <c r="O237" s="2">
        <f t="shared" si="144"/>
        <v>1.0047969800000001</v>
      </c>
      <c r="P237" s="11">
        <f t="shared" si="168"/>
        <v>1.0085996699999999</v>
      </c>
      <c r="Q237" s="11">
        <f t="shared" si="165"/>
        <v>1.0478678618012085</v>
      </c>
      <c r="R237" s="2">
        <f t="shared" si="167"/>
        <v>1.0528944600000001</v>
      </c>
      <c r="S237" s="2">
        <f t="shared" si="163"/>
        <v>1.0128566699999999</v>
      </c>
      <c r="T237" s="2">
        <f t="shared" si="145"/>
        <v>328979.23745000002</v>
      </c>
      <c r="U237" s="2">
        <f t="shared" si="146"/>
        <v>184.75681091033755</v>
      </c>
      <c r="V237" s="2">
        <f t="shared" si="147"/>
        <v>16420.177718033101</v>
      </c>
      <c r="W237" s="2">
        <f t="shared" si="148"/>
        <v>341408.28251894342</v>
      </c>
      <c r="X237" s="29">
        <f t="shared" si="149"/>
        <v>0</v>
      </c>
      <c r="Y237" s="2">
        <f t="shared" si="164"/>
        <v>0</v>
      </c>
      <c r="Z237" s="82">
        <f t="shared" si="150"/>
        <v>0</v>
      </c>
      <c r="AA237" s="2">
        <f t="shared" si="151"/>
        <v>0</v>
      </c>
      <c r="AB237" s="27">
        <f t="shared" si="160"/>
        <v>6.7299999999999999E-2</v>
      </c>
      <c r="AC237" s="29">
        <f t="shared" si="133"/>
        <v>16</v>
      </c>
      <c r="AD237" s="29">
        <v>252</v>
      </c>
      <c r="AE237" s="11">
        <f t="shared" si="166"/>
        <v>1.004143934</v>
      </c>
      <c r="AF237" s="2">
        <f t="shared" si="152"/>
        <v>1363.26824736</v>
      </c>
      <c r="AG237" s="2">
        <f t="shared" si="153"/>
        <v>1414.77338981</v>
      </c>
      <c r="AH237" s="3">
        <f t="shared" si="154"/>
        <v>0</v>
      </c>
      <c r="AI237" s="4" t="str">
        <f t="shared" si="161"/>
        <v>A+J=</v>
      </c>
      <c r="AJ237" s="12">
        <f t="shared" si="162"/>
        <v>41365</v>
      </c>
      <c r="AK237" s="12"/>
      <c r="AL237" s="4"/>
      <c r="AM237" s="19"/>
      <c r="AN237" s="70">
        <v>42363</v>
      </c>
      <c r="AO237" s="67" t="s">
        <v>99</v>
      </c>
      <c r="AP237" s="22"/>
      <c r="AQ237" s="3"/>
      <c r="AR237" s="19">
        <f t="shared" si="155"/>
        <v>44197</v>
      </c>
      <c r="AS237" s="19">
        <f t="shared" si="134"/>
        <v>44196</v>
      </c>
      <c r="AT237" s="19">
        <f t="shared" si="135"/>
        <v>44200</v>
      </c>
      <c r="AU237" s="19">
        <f t="shared" si="136"/>
        <v>44228</v>
      </c>
      <c r="AV237" s="19">
        <f t="shared" si="137"/>
        <v>44202</v>
      </c>
      <c r="AW237" s="24">
        <f t="shared" si="138"/>
        <v>20</v>
      </c>
      <c r="AX237" s="1"/>
      <c r="AY237" s="1"/>
      <c r="AZ237" s="1"/>
      <c r="BA237" s="1"/>
      <c r="BB237" s="1"/>
    </row>
    <row r="238" spans="1:54" x14ac:dyDescent="0.2">
      <c r="A238" s="178">
        <f t="shared" si="156"/>
        <v>41357</v>
      </c>
      <c r="B238" s="2">
        <f t="shared" si="139"/>
        <v>342823.05590875342</v>
      </c>
      <c r="C238" s="2">
        <f t="shared" si="157"/>
        <v>324803.34798999998</v>
      </c>
      <c r="D238" s="2">
        <f>SUM(Y238:Y$400)</f>
        <v>14370.502697069998</v>
      </c>
      <c r="E238" s="11">
        <f t="shared" si="140"/>
        <v>310432.84529292997</v>
      </c>
      <c r="F238" s="99">
        <f t="shared" si="130"/>
        <v>3633.44</v>
      </c>
      <c r="G238" s="3">
        <f>IF(N238=1,VLOOKUP(A237,[1]Plan1!$BG$69:$BI$188,3),G237)</f>
        <v>3655.24</v>
      </c>
      <c r="H238" s="200">
        <f t="shared" si="131"/>
        <v>41276</v>
      </c>
      <c r="I238" s="200">
        <f t="shared" si="132"/>
        <v>41307</v>
      </c>
      <c r="J238" s="27">
        <f t="shared" si="141"/>
        <v>5.9998238583820473E-3</v>
      </c>
      <c r="K238" s="12">
        <f t="shared" si="158"/>
        <v>41365</v>
      </c>
      <c r="L238" s="12">
        <f t="shared" si="142"/>
        <v>41365</v>
      </c>
      <c r="M238" s="1">
        <f t="shared" si="159"/>
        <v>20</v>
      </c>
      <c r="N238" s="1">
        <f t="shared" si="143"/>
        <v>16</v>
      </c>
      <c r="O238" s="2">
        <f t="shared" si="144"/>
        <v>1.0047969800000001</v>
      </c>
      <c r="P238" s="11">
        <f t="shared" si="168"/>
        <v>1.0085996699999999</v>
      </c>
      <c r="Q238" s="11">
        <f t="shared" si="165"/>
        <v>1.0478678618012085</v>
      </c>
      <c r="R238" s="2">
        <f t="shared" si="167"/>
        <v>1.0528944600000001</v>
      </c>
      <c r="S238" s="2">
        <f t="shared" si="163"/>
        <v>1.0128566699999999</v>
      </c>
      <c r="T238" s="2">
        <f t="shared" si="145"/>
        <v>328979.23745000002</v>
      </c>
      <c r="U238" s="2">
        <f t="shared" si="146"/>
        <v>184.75681091033755</v>
      </c>
      <c r="V238" s="2">
        <f t="shared" si="147"/>
        <v>16420.177718033101</v>
      </c>
      <c r="W238" s="2">
        <f t="shared" si="148"/>
        <v>341408.28251894342</v>
      </c>
      <c r="X238" s="29">
        <f t="shared" si="149"/>
        <v>0</v>
      </c>
      <c r="Y238" s="2">
        <f t="shared" si="164"/>
        <v>0</v>
      </c>
      <c r="Z238" s="82">
        <f t="shared" si="150"/>
        <v>0</v>
      </c>
      <c r="AA238" s="2">
        <f t="shared" si="151"/>
        <v>0</v>
      </c>
      <c r="AB238" s="27">
        <f t="shared" si="160"/>
        <v>6.7299999999999999E-2</v>
      </c>
      <c r="AC238" s="29">
        <f t="shared" si="133"/>
        <v>16</v>
      </c>
      <c r="AD238" s="29">
        <v>252</v>
      </c>
      <c r="AE238" s="11">
        <f t="shared" si="166"/>
        <v>1.004143934</v>
      </c>
      <c r="AF238" s="2">
        <f t="shared" si="152"/>
        <v>1363.26824736</v>
      </c>
      <c r="AG238" s="2">
        <f t="shared" si="153"/>
        <v>1414.77338981</v>
      </c>
      <c r="AH238" s="3">
        <f t="shared" si="154"/>
        <v>0</v>
      </c>
      <c r="AI238" s="4" t="str">
        <f t="shared" si="161"/>
        <v>A+J=</v>
      </c>
      <c r="AJ238" s="12">
        <f t="shared" si="162"/>
        <v>41365</v>
      </c>
      <c r="AK238" s="12"/>
      <c r="AL238" s="4"/>
      <c r="AM238" s="19"/>
      <c r="AN238" s="70">
        <v>42370</v>
      </c>
      <c r="AO238" s="67" t="s">
        <v>100</v>
      </c>
      <c r="AP238" s="22"/>
      <c r="AQ238" s="3"/>
      <c r="AR238" s="19">
        <f t="shared" si="155"/>
        <v>44228</v>
      </c>
      <c r="AS238" s="19">
        <f t="shared" si="134"/>
        <v>44225</v>
      </c>
      <c r="AT238" s="19">
        <f t="shared" si="135"/>
        <v>44228</v>
      </c>
      <c r="AU238" s="19">
        <f t="shared" si="136"/>
        <v>44256</v>
      </c>
      <c r="AV238" s="19">
        <f t="shared" si="137"/>
        <v>44230</v>
      </c>
      <c r="AW238" s="24">
        <f t="shared" si="138"/>
        <v>18</v>
      </c>
      <c r="AX238" s="1"/>
      <c r="AY238" s="1"/>
      <c r="AZ238" s="1"/>
      <c r="BA238" s="1"/>
      <c r="BB238" s="1"/>
    </row>
    <row r="239" spans="1:54" x14ac:dyDescent="0.2">
      <c r="A239" s="178">
        <f t="shared" si="156"/>
        <v>41358</v>
      </c>
      <c r="B239" s="2">
        <f t="shared" si="139"/>
        <v>342823.05590875342</v>
      </c>
      <c r="C239" s="2">
        <f t="shared" si="157"/>
        <v>324803.34798999998</v>
      </c>
      <c r="D239" s="2">
        <f>SUM(Y239:Y$400)</f>
        <v>14370.502697069998</v>
      </c>
      <c r="E239" s="11">
        <f t="shared" si="140"/>
        <v>310432.84529292997</v>
      </c>
      <c r="F239" s="99">
        <f t="shared" si="130"/>
        <v>3633.44</v>
      </c>
      <c r="G239" s="3">
        <f>IF(N239=1,VLOOKUP(A238,[1]Plan1!$BG$69:$BI$188,3),G238)</f>
        <v>3655.24</v>
      </c>
      <c r="H239" s="200">
        <f t="shared" si="131"/>
        <v>41276</v>
      </c>
      <c r="I239" s="200">
        <f t="shared" si="132"/>
        <v>41307</v>
      </c>
      <c r="J239" s="27">
        <f t="shared" si="141"/>
        <v>5.9998238583820473E-3</v>
      </c>
      <c r="K239" s="12">
        <f t="shared" si="158"/>
        <v>41365</v>
      </c>
      <c r="L239" s="12">
        <f t="shared" si="142"/>
        <v>41365</v>
      </c>
      <c r="M239" s="1">
        <f t="shared" si="159"/>
        <v>20</v>
      </c>
      <c r="N239" s="1">
        <f t="shared" si="143"/>
        <v>16</v>
      </c>
      <c r="O239" s="2">
        <f t="shared" si="144"/>
        <v>1.0047969800000001</v>
      </c>
      <c r="P239" s="11">
        <f t="shared" si="168"/>
        <v>1.0085996699999999</v>
      </c>
      <c r="Q239" s="11">
        <f t="shared" si="165"/>
        <v>1.0478678618012085</v>
      </c>
      <c r="R239" s="2">
        <f t="shared" si="167"/>
        <v>1.0528944600000001</v>
      </c>
      <c r="S239" s="2">
        <f t="shared" si="163"/>
        <v>1.0128566699999999</v>
      </c>
      <c r="T239" s="2">
        <f t="shared" si="145"/>
        <v>328979.23745000002</v>
      </c>
      <c r="U239" s="2">
        <f t="shared" si="146"/>
        <v>184.75681091033755</v>
      </c>
      <c r="V239" s="2">
        <f t="shared" si="147"/>
        <v>16420.177718033101</v>
      </c>
      <c r="W239" s="2">
        <f t="shared" si="148"/>
        <v>341408.28251894342</v>
      </c>
      <c r="X239" s="29">
        <f t="shared" si="149"/>
        <v>0</v>
      </c>
      <c r="Y239" s="2">
        <f t="shared" si="164"/>
        <v>0</v>
      </c>
      <c r="Z239" s="82">
        <f t="shared" si="150"/>
        <v>0</v>
      </c>
      <c r="AA239" s="2">
        <f t="shared" si="151"/>
        <v>0</v>
      </c>
      <c r="AB239" s="27">
        <f t="shared" si="160"/>
        <v>6.7299999999999999E-2</v>
      </c>
      <c r="AC239" s="29">
        <f t="shared" si="133"/>
        <v>16</v>
      </c>
      <c r="AD239" s="29">
        <v>252</v>
      </c>
      <c r="AE239" s="11">
        <f t="shared" si="166"/>
        <v>1.004143934</v>
      </c>
      <c r="AF239" s="2">
        <f t="shared" si="152"/>
        <v>1363.26824736</v>
      </c>
      <c r="AG239" s="2">
        <f t="shared" si="153"/>
        <v>1414.77338981</v>
      </c>
      <c r="AH239" s="3">
        <f t="shared" si="154"/>
        <v>0</v>
      </c>
      <c r="AI239" s="4" t="str">
        <f t="shared" si="161"/>
        <v>A+J=</v>
      </c>
      <c r="AJ239" s="12">
        <f t="shared" si="162"/>
        <v>41365</v>
      </c>
      <c r="AK239" s="12"/>
      <c r="AL239" s="4"/>
      <c r="AM239" s="19"/>
      <c r="AN239" s="70">
        <v>42408</v>
      </c>
      <c r="AO239" s="67" t="s">
        <v>94</v>
      </c>
      <c r="AP239" s="22"/>
      <c r="AQ239" s="3"/>
      <c r="AR239" s="19">
        <f t="shared" si="155"/>
        <v>44256</v>
      </c>
      <c r="AS239" s="19">
        <f t="shared" si="134"/>
        <v>44253</v>
      </c>
      <c r="AT239" s="19">
        <f t="shared" si="135"/>
        <v>44256</v>
      </c>
      <c r="AU239" s="19">
        <f t="shared" si="136"/>
        <v>44287</v>
      </c>
      <c r="AV239" s="19">
        <f t="shared" si="137"/>
        <v>44258</v>
      </c>
      <c r="AW239" s="24">
        <f t="shared" si="138"/>
        <v>23</v>
      </c>
      <c r="AX239" s="1"/>
      <c r="AY239" s="1"/>
      <c r="AZ239" s="1"/>
      <c r="BA239" s="1"/>
      <c r="BB239" s="1"/>
    </row>
    <row r="240" spans="1:54" x14ac:dyDescent="0.2">
      <c r="A240" s="178">
        <f t="shared" si="156"/>
        <v>41359</v>
      </c>
      <c r="B240" s="2">
        <f t="shared" si="139"/>
        <v>343009.88114395528</v>
      </c>
      <c r="C240" s="2">
        <f t="shared" si="157"/>
        <v>324803.34798999998</v>
      </c>
      <c r="D240" s="2">
        <f>SUM(Y240:Y$400)</f>
        <v>14370.502697069998</v>
      </c>
      <c r="E240" s="11">
        <f t="shared" si="140"/>
        <v>310432.84529292997</v>
      </c>
      <c r="F240" s="99">
        <f t="shared" si="130"/>
        <v>3633.44</v>
      </c>
      <c r="G240" s="3">
        <f>IF(N240=1,VLOOKUP(A239,[1]Plan1!$BG$69:$BI$188,3),G239)</f>
        <v>3655.24</v>
      </c>
      <c r="H240" s="200">
        <f t="shared" si="131"/>
        <v>41276</v>
      </c>
      <c r="I240" s="200">
        <f t="shared" si="132"/>
        <v>41307</v>
      </c>
      <c r="J240" s="27">
        <f t="shared" si="141"/>
        <v>5.9998238583820473E-3</v>
      </c>
      <c r="K240" s="12">
        <f t="shared" si="158"/>
        <v>41365</v>
      </c>
      <c r="L240" s="12">
        <f t="shared" si="142"/>
        <v>41365</v>
      </c>
      <c r="M240" s="1">
        <f t="shared" si="159"/>
        <v>20</v>
      </c>
      <c r="N240" s="1">
        <f t="shared" si="143"/>
        <v>17</v>
      </c>
      <c r="O240" s="2">
        <f t="shared" si="144"/>
        <v>1.0050975600000001</v>
      </c>
      <c r="P240" s="11">
        <f t="shared" si="168"/>
        <v>1.0085996699999999</v>
      </c>
      <c r="Q240" s="11">
        <f t="shared" si="165"/>
        <v>1.0478678618012085</v>
      </c>
      <c r="R240" s="2">
        <f t="shared" si="167"/>
        <v>1.0532094299999999</v>
      </c>
      <c r="S240" s="2">
        <f t="shared" si="163"/>
        <v>1.0128566699999999</v>
      </c>
      <c r="T240" s="2">
        <f t="shared" si="145"/>
        <v>328979.23745000002</v>
      </c>
      <c r="U240" s="2">
        <f t="shared" si="146"/>
        <v>184.75681091033755</v>
      </c>
      <c r="V240" s="2">
        <f t="shared" si="147"/>
        <v>16517.954751314952</v>
      </c>
      <c r="W240" s="2">
        <f t="shared" si="148"/>
        <v>341506.05955222528</v>
      </c>
      <c r="X240" s="29">
        <f t="shared" si="149"/>
        <v>0</v>
      </c>
      <c r="Y240" s="2">
        <f t="shared" si="164"/>
        <v>0</v>
      </c>
      <c r="Z240" s="82">
        <f t="shared" si="150"/>
        <v>0</v>
      </c>
      <c r="AA240" s="2">
        <f t="shared" si="151"/>
        <v>0</v>
      </c>
      <c r="AB240" s="27">
        <f t="shared" si="160"/>
        <v>6.7299999999999999E-2</v>
      </c>
      <c r="AC240" s="29">
        <f t="shared" si="133"/>
        <v>17</v>
      </c>
      <c r="AD240" s="29">
        <v>252</v>
      </c>
      <c r="AE240" s="11">
        <f t="shared" si="166"/>
        <v>1.0044034989999999</v>
      </c>
      <c r="AF240" s="2">
        <f t="shared" si="152"/>
        <v>1448.6597431299999</v>
      </c>
      <c r="AG240" s="2">
        <f t="shared" si="153"/>
        <v>1503.8215917299999</v>
      </c>
      <c r="AH240" s="3">
        <f t="shared" si="154"/>
        <v>0</v>
      </c>
      <c r="AI240" s="4" t="str">
        <f t="shared" si="161"/>
        <v>A+J=</v>
      </c>
      <c r="AJ240" s="12">
        <f t="shared" si="162"/>
        <v>41365</v>
      </c>
      <c r="AK240" s="12"/>
      <c r="AL240" s="4"/>
      <c r="AM240" s="19"/>
      <c r="AN240" s="70">
        <v>42409</v>
      </c>
      <c r="AO240" s="67" t="s">
        <v>94</v>
      </c>
      <c r="AP240" s="22"/>
      <c r="AQ240" s="3"/>
      <c r="AR240" s="19">
        <f t="shared" si="155"/>
        <v>44287</v>
      </c>
      <c r="AS240" s="19">
        <f t="shared" si="134"/>
        <v>44286</v>
      </c>
      <c r="AT240" s="19">
        <f t="shared" si="135"/>
        <v>44287</v>
      </c>
      <c r="AU240" s="19">
        <f t="shared" si="136"/>
        <v>44319</v>
      </c>
      <c r="AV240" s="19">
        <f t="shared" si="137"/>
        <v>44292</v>
      </c>
      <c r="AW240" s="24">
        <f t="shared" si="138"/>
        <v>20</v>
      </c>
      <c r="AX240" s="1"/>
      <c r="AY240" s="1"/>
      <c r="AZ240" s="1"/>
      <c r="BA240" s="1"/>
      <c r="BB240" s="1"/>
    </row>
    <row r="241" spans="1:138" x14ac:dyDescent="0.2">
      <c r="A241" s="178">
        <f t="shared" si="156"/>
        <v>41360</v>
      </c>
      <c r="B241" s="2">
        <f t="shared" si="139"/>
        <v>343196.80497603491</v>
      </c>
      <c r="C241" s="2">
        <f t="shared" si="157"/>
        <v>324803.34798999998</v>
      </c>
      <c r="D241" s="2">
        <f>SUM(Y241:Y$400)</f>
        <v>14370.502697069998</v>
      </c>
      <c r="E241" s="11">
        <f t="shared" si="140"/>
        <v>310432.84529292997</v>
      </c>
      <c r="F241" s="99">
        <f t="shared" si="130"/>
        <v>3633.44</v>
      </c>
      <c r="G241" s="3">
        <f>IF(N241=1,VLOOKUP(A240,[1]Plan1!$BG$69:$BI$188,3),G240)</f>
        <v>3655.24</v>
      </c>
      <c r="H241" s="200">
        <f t="shared" si="131"/>
        <v>41276</v>
      </c>
      <c r="I241" s="200">
        <f t="shared" si="132"/>
        <v>41307</v>
      </c>
      <c r="J241" s="27">
        <f t="shared" si="141"/>
        <v>5.9998238583820473E-3</v>
      </c>
      <c r="K241" s="12">
        <f t="shared" si="158"/>
        <v>41365</v>
      </c>
      <c r="L241" s="12">
        <f t="shared" si="142"/>
        <v>41365</v>
      </c>
      <c r="M241" s="1">
        <f t="shared" si="159"/>
        <v>20</v>
      </c>
      <c r="N241" s="1">
        <f t="shared" si="143"/>
        <v>18</v>
      </c>
      <c r="O241" s="2">
        <f t="shared" si="144"/>
        <v>1.00539822</v>
      </c>
      <c r="P241" s="11">
        <f t="shared" si="168"/>
        <v>1.0085996699999999</v>
      </c>
      <c r="Q241" s="11">
        <f t="shared" si="165"/>
        <v>1.0478678618012085</v>
      </c>
      <c r="R241" s="2">
        <f t="shared" si="167"/>
        <v>1.0535244800000001</v>
      </c>
      <c r="S241" s="2">
        <f t="shared" si="163"/>
        <v>1.0128566699999999</v>
      </c>
      <c r="T241" s="2">
        <f t="shared" si="145"/>
        <v>328979.23745000002</v>
      </c>
      <c r="U241" s="2">
        <f t="shared" si="146"/>
        <v>184.75681091033755</v>
      </c>
      <c r="V241" s="2">
        <f t="shared" si="147"/>
        <v>16615.756619224554</v>
      </c>
      <c r="W241" s="2">
        <f t="shared" si="148"/>
        <v>341603.8614201349</v>
      </c>
      <c r="X241" s="29">
        <f t="shared" si="149"/>
        <v>0</v>
      </c>
      <c r="Y241" s="2">
        <f t="shared" si="164"/>
        <v>0</v>
      </c>
      <c r="Z241" s="82">
        <f t="shared" si="150"/>
        <v>0</v>
      </c>
      <c r="AA241" s="2">
        <f t="shared" si="151"/>
        <v>0</v>
      </c>
      <c r="AB241" s="27">
        <f t="shared" si="160"/>
        <v>6.7299999999999999E-2</v>
      </c>
      <c r="AC241" s="29">
        <f t="shared" si="133"/>
        <v>18</v>
      </c>
      <c r="AD241" s="29">
        <v>252</v>
      </c>
      <c r="AE241" s="11">
        <f t="shared" si="166"/>
        <v>1.004663131</v>
      </c>
      <c r="AF241" s="2">
        <f t="shared" si="152"/>
        <v>1534.0732805</v>
      </c>
      <c r="AG241" s="2">
        <f t="shared" si="153"/>
        <v>1592.9435559000001</v>
      </c>
      <c r="AH241" s="3">
        <f t="shared" si="154"/>
        <v>0</v>
      </c>
      <c r="AI241" s="4" t="str">
        <f t="shared" si="161"/>
        <v>A+J=</v>
      </c>
      <c r="AJ241" s="12">
        <f t="shared" si="162"/>
        <v>41365</v>
      </c>
      <c r="AK241" s="12"/>
      <c r="AL241" s="4"/>
      <c r="AM241" s="19"/>
      <c r="AN241" s="70">
        <v>42454</v>
      </c>
      <c r="AO241" s="67" t="s">
        <v>95</v>
      </c>
      <c r="AP241" s="22"/>
      <c r="AQ241" s="3"/>
      <c r="AR241" s="19">
        <f t="shared" si="155"/>
        <v>44317</v>
      </c>
      <c r="AS241" s="19">
        <f t="shared" si="134"/>
        <v>44316</v>
      </c>
      <c r="AT241" s="19">
        <f t="shared" si="135"/>
        <v>44319</v>
      </c>
      <c r="AU241" s="19">
        <f t="shared" si="136"/>
        <v>44348</v>
      </c>
      <c r="AV241" s="19">
        <f t="shared" si="137"/>
        <v>44321</v>
      </c>
      <c r="AW241" s="24">
        <f t="shared" si="138"/>
        <v>21</v>
      </c>
      <c r="AX241" s="1"/>
      <c r="AY241" s="1"/>
      <c r="AZ241" s="1"/>
      <c r="BA241" s="1"/>
      <c r="BB241" s="1"/>
    </row>
    <row r="242" spans="1:138" x14ac:dyDescent="0.2">
      <c r="A242" s="178">
        <f t="shared" si="156"/>
        <v>41361</v>
      </c>
      <c r="B242" s="2">
        <f t="shared" si="139"/>
        <v>343383.83090532047</v>
      </c>
      <c r="C242" s="2">
        <f t="shared" si="157"/>
        <v>324803.34798999998</v>
      </c>
      <c r="D242" s="2">
        <f>SUM(Y242:Y$400)</f>
        <v>14370.502697069998</v>
      </c>
      <c r="E242" s="11">
        <f t="shared" si="140"/>
        <v>310432.84529292997</v>
      </c>
      <c r="F242" s="99">
        <f t="shared" si="130"/>
        <v>3633.44</v>
      </c>
      <c r="G242" s="3">
        <f>IF(N242=1,VLOOKUP(A241,[1]Plan1!$BG$69:$BI$188,3),G241)</f>
        <v>3655.24</v>
      </c>
      <c r="H242" s="200">
        <f t="shared" si="131"/>
        <v>41276</v>
      </c>
      <c r="I242" s="200">
        <f t="shared" si="132"/>
        <v>41307</v>
      </c>
      <c r="J242" s="27">
        <f t="shared" si="141"/>
        <v>5.9998238583820473E-3</v>
      </c>
      <c r="K242" s="12">
        <f t="shared" si="158"/>
        <v>41365</v>
      </c>
      <c r="L242" s="12">
        <f t="shared" si="142"/>
        <v>41365</v>
      </c>
      <c r="M242" s="1">
        <f t="shared" si="159"/>
        <v>20</v>
      </c>
      <c r="N242" s="1">
        <f t="shared" si="143"/>
        <v>19</v>
      </c>
      <c r="O242" s="2">
        <f t="shared" si="144"/>
        <v>1.0056989700000001</v>
      </c>
      <c r="P242" s="11">
        <f t="shared" si="168"/>
        <v>1.0085996699999999</v>
      </c>
      <c r="Q242" s="11">
        <f t="shared" si="165"/>
        <v>1.0478678618012085</v>
      </c>
      <c r="R242" s="2">
        <f t="shared" si="167"/>
        <v>1.05383962</v>
      </c>
      <c r="S242" s="2">
        <f t="shared" si="163"/>
        <v>1.0128566699999999</v>
      </c>
      <c r="T242" s="2">
        <f t="shared" si="145"/>
        <v>328979.23745000002</v>
      </c>
      <c r="U242" s="2">
        <f t="shared" si="146"/>
        <v>184.75681091033755</v>
      </c>
      <c r="V242" s="2">
        <f t="shared" si="147"/>
        <v>16713.586426090133</v>
      </c>
      <c r="W242" s="2">
        <f t="shared" si="148"/>
        <v>341701.6912270005</v>
      </c>
      <c r="X242" s="29">
        <f t="shared" si="149"/>
        <v>0</v>
      </c>
      <c r="Y242" s="2">
        <f t="shared" si="164"/>
        <v>0</v>
      </c>
      <c r="Z242" s="82">
        <f t="shared" si="150"/>
        <v>0</v>
      </c>
      <c r="AA242" s="2">
        <f t="shared" si="151"/>
        <v>0</v>
      </c>
      <c r="AB242" s="27">
        <f t="shared" si="160"/>
        <v>6.7299999999999999E-2</v>
      </c>
      <c r="AC242" s="29">
        <f t="shared" si="133"/>
        <v>19</v>
      </c>
      <c r="AD242" s="29">
        <v>252</v>
      </c>
      <c r="AE242" s="11">
        <f t="shared" si="166"/>
        <v>1.004922831</v>
      </c>
      <c r="AF242" s="2">
        <f t="shared" si="152"/>
        <v>1619.50918847</v>
      </c>
      <c r="AG242" s="2">
        <f t="shared" si="153"/>
        <v>1682.13967832</v>
      </c>
      <c r="AH242" s="3">
        <f t="shared" si="154"/>
        <v>0</v>
      </c>
      <c r="AI242" s="4" t="str">
        <f t="shared" si="161"/>
        <v>A+J=</v>
      </c>
      <c r="AJ242" s="12">
        <f t="shared" si="162"/>
        <v>41365</v>
      </c>
      <c r="AK242" s="14"/>
      <c r="AL242" s="13"/>
      <c r="AM242" s="75"/>
      <c r="AN242" s="71">
        <v>42481</v>
      </c>
      <c r="AO242" s="66" t="s">
        <v>96</v>
      </c>
      <c r="AP242" s="21"/>
      <c r="AQ242" s="6"/>
      <c r="AR242" s="19">
        <f t="shared" si="155"/>
        <v>44348</v>
      </c>
      <c r="AS242" s="19">
        <f t="shared" si="134"/>
        <v>44347</v>
      </c>
      <c r="AT242" s="19">
        <f t="shared" si="135"/>
        <v>44348</v>
      </c>
      <c r="AU242" s="19">
        <f t="shared" si="136"/>
        <v>44378</v>
      </c>
      <c r="AV242" s="19">
        <f t="shared" si="137"/>
        <v>44351</v>
      </c>
      <c r="AW242" s="24">
        <f t="shared" si="138"/>
        <v>21</v>
      </c>
      <c r="AX242" s="5"/>
      <c r="AY242" s="5"/>
      <c r="AZ242" s="5"/>
      <c r="BA242" s="5"/>
      <c r="BB242" s="5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</row>
    <row r="243" spans="1:138" x14ac:dyDescent="0.2">
      <c r="A243" s="178">
        <f t="shared" si="156"/>
        <v>41362</v>
      </c>
      <c r="B243" s="2">
        <f t="shared" si="139"/>
        <v>343570.96765117755</v>
      </c>
      <c r="C243" s="2">
        <f t="shared" si="157"/>
        <v>324803.34798999998</v>
      </c>
      <c r="D243" s="2">
        <f>SUM(Y243:Y$400)</f>
        <v>14370.502697069998</v>
      </c>
      <c r="E243" s="11">
        <f t="shared" si="140"/>
        <v>310432.84529292997</v>
      </c>
      <c r="F243" s="99">
        <f t="shared" si="130"/>
        <v>3633.44</v>
      </c>
      <c r="G243" s="3">
        <f>IF(N243=1,VLOOKUP(A242,[1]Plan1!$BG$69:$BI$188,3),G242)</f>
        <v>3655.24</v>
      </c>
      <c r="H243" s="200">
        <f t="shared" si="131"/>
        <v>41276</v>
      </c>
      <c r="I243" s="200">
        <f t="shared" si="132"/>
        <v>41307</v>
      </c>
      <c r="J243" s="27">
        <f t="shared" si="141"/>
        <v>5.9998238583820473E-3</v>
      </c>
      <c r="K243" s="12">
        <f t="shared" si="158"/>
        <v>41365</v>
      </c>
      <c r="L243" s="12">
        <f t="shared" si="142"/>
        <v>41365</v>
      </c>
      <c r="M243" s="1">
        <f t="shared" si="159"/>
        <v>20</v>
      </c>
      <c r="N243" s="1">
        <f t="shared" si="143"/>
        <v>20</v>
      </c>
      <c r="O243" s="2">
        <f t="shared" si="144"/>
        <v>1.00599982</v>
      </c>
      <c r="P243" s="11">
        <f t="shared" si="168"/>
        <v>1.0085996699999999</v>
      </c>
      <c r="Q243" s="11">
        <f t="shared" si="165"/>
        <v>1.0478678618012085</v>
      </c>
      <c r="R243" s="2">
        <f t="shared" si="167"/>
        <v>1.05415488</v>
      </c>
      <c r="S243" s="2">
        <f t="shared" si="163"/>
        <v>1.0128566699999999</v>
      </c>
      <c r="T243" s="2">
        <f t="shared" si="145"/>
        <v>328979.23745000002</v>
      </c>
      <c r="U243" s="2">
        <f t="shared" si="146"/>
        <v>184.75681091033755</v>
      </c>
      <c r="V243" s="2">
        <f t="shared" si="147"/>
        <v>16811.453484897193</v>
      </c>
      <c r="W243" s="2">
        <f t="shared" si="148"/>
        <v>341799.55828580755</v>
      </c>
      <c r="X243" s="29">
        <f t="shared" si="149"/>
        <v>0</v>
      </c>
      <c r="Y243" s="2">
        <f t="shared" si="164"/>
        <v>0</v>
      </c>
      <c r="Z243" s="82">
        <f t="shared" si="150"/>
        <v>0</v>
      </c>
      <c r="AA243" s="2">
        <f t="shared" si="151"/>
        <v>0</v>
      </c>
      <c r="AB243" s="27">
        <f t="shared" si="160"/>
        <v>6.7299999999999999E-2</v>
      </c>
      <c r="AC243" s="29">
        <f t="shared" si="133"/>
        <v>20</v>
      </c>
      <c r="AD243" s="29">
        <v>252</v>
      </c>
      <c r="AE243" s="11">
        <f t="shared" si="166"/>
        <v>1.0051825969999999</v>
      </c>
      <c r="AF243" s="2">
        <f t="shared" si="152"/>
        <v>1704.96680907</v>
      </c>
      <c r="AG243" s="2">
        <f t="shared" si="153"/>
        <v>1771.4093653699999</v>
      </c>
      <c r="AH243" s="3">
        <f t="shared" si="154"/>
        <v>0</v>
      </c>
      <c r="AI243" s="4" t="str">
        <f t="shared" si="161"/>
        <v>A+J=</v>
      </c>
      <c r="AJ243" s="12">
        <f t="shared" si="162"/>
        <v>41365</v>
      </c>
      <c r="AK243" s="12"/>
      <c r="AL243" s="4"/>
      <c r="AM243" s="19"/>
      <c r="AN243" s="70">
        <v>42516</v>
      </c>
      <c r="AO243" s="67" t="s">
        <v>98</v>
      </c>
      <c r="AP243" s="22"/>
      <c r="AQ243" s="3"/>
      <c r="AR243" s="19">
        <f t="shared" si="155"/>
        <v>44378</v>
      </c>
      <c r="AS243" s="19">
        <f t="shared" si="134"/>
        <v>44377</v>
      </c>
      <c r="AT243" s="19">
        <f t="shared" si="135"/>
        <v>44378</v>
      </c>
      <c r="AU243" s="19">
        <f t="shared" si="136"/>
        <v>44410</v>
      </c>
      <c r="AV243" s="19">
        <f t="shared" si="137"/>
        <v>44382</v>
      </c>
      <c r="AW243" s="24">
        <f t="shared" si="138"/>
        <v>22</v>
      </c>
      <c r="AX243" s="1"/>
      <c r="AY243" s="1"/>
      <c r="AZ243" s="1"/>
      <c r="BA243" s="1"/>
      <c r="BB243" s="1"/>
    </row>
    <row r="244" spans="1:138" x14ac:dyDescent="0.2">
      <c r="A244" s="178">
        <f t="shared" si="156"/>
        <v>41363</v>
      </c>
      <c r="B244" s="2">
        <f t="shared" si="139"/>
        <v>343570.96765117755</v>
      </c>
      <c r="C244" s="2">
        <f t="shared" si="157"/>
        <v>324803.34798999998</v>
      </c>
      <c r="D244" s="2">
        <f>SUM(Y244:Y$400)</f>
        <v>14370.502697069998</v>
      </c>
      <c r="E244" s="11">
        <f t="shared" si="140"/>
        <v>310432.84529292997</v>
      </c>
      <c r="F244" s="99">
        <f t="shared" si="130"/>
        <v>3633.44</v>
      </c>
      <c r="G244" s="3">
        <f>IF(N244=1,VLOOKUP(A243,[1]Plan1!$BG$69:$BI$188,3),G243)</f>
        <v>3655.24</v>
      </c>
      <c r="H244" s="200">
        <f t="shared" si="131"/>
        <v>41276</v>
      </c>
      <c r="I244" s="200">
        <f t="shared" si="132"/>
        <v>41307</v>
      </c>
      <c r="J244" s="27">
        <f t="shared" si="141"/>
        <v>5.9998238583820473E-3</v>
      </c>
      <c r="K244" s="12">
        <f t="shared" si="158"/>
        <v>41365</v>
      </c>
      <c r="L244" s="12">
        <f t="shared" si="142"/>
        <v>41365</v>
      </c>
      <c r="M244" s="1">
        <f t="shared" si="159"/>
        <v>20</v>
      </c>
      <c r="N244" s="1">
        <f t="shared" si="143"/>
        <v>20</v>
      </c>
      <c r="O244" s="2">
        <f t="shared" si="144"/>
        <v>1.00599982</v>
      </c>
      <c r="P244" s="11">
        <f t="shared" si="168"/>
        <v>1.0085996699999999</v>
      </c>
      <c r="Q244" s="11">
        <f t="shared" si="165"/>
        <v>1.0478678618012085</v>
      </c>
      <c r="R244" s="2">
        <f t="shared" si="167"/>
        <v>1.05415488</v>
      </c>
      <c r="S244" s="2">
        <f t="shared" si="163"/>
        <v>1.0128566699999999</v>
      </c>
      <c r="T244" s="2">
        <f t="shared" si="145"/>
        <v>328979.23745000002</v>
      </c>
      <c r="U244" s="2">
        <f t="shared" si="146"/>
        <v>184.75681091033755</v>
      </c>
      <c r="V244" s="2">
        <f t="shared" si="147"/>
        <v>16811.453484897193</v>
      </c>
      <c r="W244" s="2">
        <f t="shared" si="148"/>
        <v>341799.55828580755</v>
      </c>
      <c r="X244" s="29">
        <f t="shared" si="149"/>
        <v>0</v>
      </c>
      <c r="Y244" s="2">
        <f t="shared" si="164"/>
        <v>0</v>
      </c>
      <c r="Z244" s="82">
        <f t="shared" si="150"/>
        <v>0</v>
      </c>
      <c r="AA244" s="2">
        <f t="shared" si="151"/>
        <v>0</v>
      </c>
      <c r="AB244" s="27">
        <f t="shared" si="160"/>
        <v>6.7299999999999999E-2</v>
      </c>
      <c r="AC244" s="29">
        <f t="shared" si="133"/>
        <v>20</v>
      </c>
      <c r="AD244" s="29">
        <v>252</v>
      </c>
      <c r="AE244" s="11">
        <f t="shared" si="166"/>
        <v>1.0051825969999999</v>
      </c>
      <c r="AF244" s="2">
        <f t="shared" si="152"/>
        <v>1704.96680907</v>
      </c>
      <c r="AG244" s="2">
        <f t="shared" si="153"/>
        <v>1771.4093653699999</v>
      </c>
      <c r="AH244" s="3">
        <f t="shared" si="154"/>
        <v>0</v>
      </c>
      <c r="AI244" s="4" t="str">
        <f t="shared" si="161"/>
        <v>A+J=</v>
      </c>
      <c r="AJ244" s="12">
        <f t="shared" si="162"/>
        <v>41365</v>
      </c>
      <c r="AK244" s="12"/>
      <c r="AL244" s="4"/>
      <c r="AM244" s="19"/>
      <c r="AN244" s="70">
        <v>42620</v>
      </c>
      <c r="AO244" s="67" t="s">
        <v>90</v>
      </c>
      <c r="AP244" s="22"/>
      <c r="AQ244" s="3"/>
      <c r="AR244" s="19">
        <f t="shared" si="155"/>
        <v>44409</v>
      </c>
      <c r="AS244" s="19">
        <f t="shared" si="134"/>
        <v>44407</v>
      </c>
      <c r="AT244" s="19">
        <f t="shared" si="135"/>
        <v>44410</v>
      </c>
      <c r="AU244" s="19">
        <f t="shared" si="136"/>
        <v>44440</v>
      </c>
      <c r="AV244" s="19">
        <f t="shared" si="137"/>
        <v>44412</v>
      </c>
      <c r="AW244" s="24">
        <f t="shared" si="138"/>
        <v>22</v>
      </c>
      <c r="AX244" s="1"/>
      <c r="AY244" s="1"/>
      <c r="AZ244" s="1"/>
      <c r="BA244" s="1"/>
      <c r="BB244" s="1"/>
    </row>
    <row r="245" spans="1:138" x14ac:dyDescent="0.2">
      <c r="A245" s="178">
        <f t="shared" si="156"/>
        <v>41364</v>
      </c>
      <c r="B245" s="2">
        <f t="shared" si="139"/>
        <v>343570.96765117755</v>
      </c>
      <c r="C245" s="2">
        <f t="shared" si="157"/>
        <v>324803.34798999998</v>
      </c>
      <c r="D245" s="2">
        <f>SUM(Y245:Y$400)</f>
        <v>14370.502697069998</v>
      </c>
      <c r="E245" s="11">
        <f t="shared" si="140"/>
        <v>310432.84529292997</v>
      </c>
      <c r="F245" s="99">
        <f t="shared" si="130"/>
        <v>3633.44</v>
      </c>
      <c r="G245" s="3">
        <f>IF(N245=1,VLOOKUP(A244,[1]Plan1!$BG$69:$BI$188,3),G244)</f>
        <v>3655.24</v>
      </c>
      <c r="H245" s="200">
        <f t="shared" si="131"/>
        <v>41276</v>
      </c>
      <c r="I245" s="200">
        <f t="shared" si="132"/>
        <v>41307</v>
      </c>
      <c r="J245" s="27">
        <f t="shared" si="141"/>
        <v>5.9998238583820473E-3</v>
      </c>
      <c r="K245" s="12">
        <f t="shared" si="158"/>
        <v>41365</v>
      </c>
      <c r="L245" s="12">
        <f t="shared" si="142"/>
        <v>41365</v>
      </c>
      <c r="M245" s="1">
        <f t="shared" si="159"/>
        <v>20</v>
      </c>
      <c r="N245" s="1">
        <f t="shared" si="143"/>
        <v>20</v>
      </c>
      <c r="O245" s="2">
        <f t="shared" si="144"/>
        <v>1.00599982</v>
      </c>
      <c r="P245" s="11">
        <f t="shared" si="168"/>
        <v>1.0085996699999999</v>
      </c>
      <c r="Q245" s="11">
        <f t="shared" si="165"/>
        <v>1.0478678618012085</v>
      </c>
      <c r="R245" s="2">
        <f t="shared" si="167"/>
        <v>1.05415488</v>
      </c>
      <c r="S245" s="2">
        <f t="shared" si="163"/>
        <v>1.0128566699999999</v>
      </c>
      <c r="T245" s="2">
        <f t="shared" si="145"/>
        <v>328979.23745000002</v>
      </c>
      <c r="U245" s="2">
        <f t="shared" si="146"/>
        <v>184.75681091033755</v>
      </c>
      <c r="V245" s="2">
        <f t="shared" si="147"/>
        <v>16811.453484897193</v>
      </c>
      <c r="W245" s="2">
        <f t="shared" si="148"/>
        <v>341799.55828580755</v>
      </c>
      <c r="X245" s="29">
        <f t="shared" si="149"/>
        <v>0</v>
      </c>
      <c r="Y245" s="2">
        <f t="shared" si="164"/>
        <v>0</v>
      </c>
      <c r="Z245" s="82">
        <f t="shared" si="150"/>
        <v>0</v>
      </c>
      <c r="AA245" s="2">
        <f t="shared" si="151"/>
        <v>0</v>
      </c>
      <c r="AB245" s="27">
        <f t="shared" si="160"/>
        <v>6.7299999999999999E-2</v>
      </c>
      <c r="AC245" s="29">
        <f t="shared" si="133"/>
        <v>20</v>
      </c>
      <c r="AD245" s="29">
        <v>252</v>
      </c>
      <c r="AE245" s="11">
        <f t="shared" si="166"/>
        <v>1.0051825969999999</v>
      </c>
      <c r="AF245" s="2">
        <f t="shared" si="152"/>
        <v>1704.96680907</v>
      </c>
      <c r="AG245" s="2">
        <f t="shared" si="153"/>
        <v>1771.4093653699999</v>
      </c>
      <c r="AH245" s="3">
        <f t="shared" si="154"/>
        <v>0</v>
      </c>
      <c r="AI245" s="4" t="str">
        <f t="shared" si="161"/>
        <v>A+J=</v>
      </c>
      <c r="AJ245" s="12">
        <f t="shared" si="162"/>
        <v>41365</v>
      </c>
      <c r="AK245" s="12"/>
      <c r="AL245" s="4"/>
      <c r="AM245" s="19"/>
      <c r="AN245" s="70">
        <v>42655</v>
      </c>
      <c r="AO245" s="67" t="s">
        <v>107</v>
      </c>
      <c r="AP245" s="22"/>
      <c r="AQ245" s="3"/>
      <c r="AR245" s="19">
        <f t="shared" si="155"/>
        <v>44440</v>
      </c>
      <c r="AS245" s="19">
        <f t="shared" si="134"/>
        <v>44439</v>
      </c>
      <c r="AT245" s="19">
        <f t="shared" si="135"/>
        <v>44440</v>
      </c>
      <c r="AU245" s="19"/>
      <c r="AV245" s="19">
        <f t="shared" si="137"/>
        <v>44442</v>
      </c>
      <c r="AW245" s="24"/>
      <c r="AX245" s="1"/>
      <c r="AY245" s="1"/>
      <c r="AZ245" s="1"/>
      <c r="BA245" s="1"/>
      <c r="BB245" s="1"/>
    </row>
    <row r="246" spans="1:138" x14ac:dyDescent="0.2">
      <c r="A246" s="178">
        <f t="shared" si="156"/>
        <v>41365</v>
      </c>
      <c r="B246" s="2">
        <f t="shared" si="139"/>
        <v>343570.96765117755</v>
      </c>
      <c r="C246" s="2">
        <f t="shared" si="157"/>
        <v>324803.34798999998</v>
      </c>
      <c r="D246" s="2">
        <f>SUM(Y246:Y$400)</f>
        <v>14370.502697069998</v>
      </c>
      <c r="E246" s="11">
        <f t="shared" si="140"/>
        <v>310432.84529292997</v>
      </c>
      <c r="F246" s="99">
        <f t="shared" si="130"/>
        <v>3633.44</v>
      </c>
      <c r="G246" s="3">
        <f>IF(N246=1,VLOOKUP(A245,[1]Plan1!$BG$69:$BI$188,3),G245)</f>
        <v>3655.24</v>
      </c>
      <c r="H246" s="200">
        <f t="shared" si="131"/>
        <v>41276</v>
      </c>
      <c r="I246" s="200">
        <f t="shared" si="132"/>
        <v>41307</v>
      </c>
      <c r="J246" s="27">
        <f t="shared" si="141"/>
        <v>5.9998238583820473E-3</v>
      </c>
      <c r="K246" s="12">
        <f t="shared" si="158"/>
        <v>41396</v>
      </c>
      <c r="L246" s="12">
        <f t="shared" si="142"/>
        <v>41365</v>
      </c>
      <c r="M246" s="1">
        <f t="shared" si="159"/>
        <v>20</v>
      </c>
      <c r="N246" s="1">
        <f t="shared" si="143"/>
        <v>20</v>
      </c>
      <c r="O246" s="2">
        <f t="shared" si="144"/>
        <v>1.00599982</v>
      </c>
      <c r="P246" s="11">
        <f t="shared" si="168"/>
        <v>1.0085996699999999</v>
      </c>
      <c r="Q246" s="11">
        <f t="shared" si="165"/>
        <v>1.0478678618012085</v>
      </c>
      <c r="R246" s="2">
        <f t="shared" si="167"/>
        <v>1.05415488</v>
      </c>
      <c r="S246" s="2">
        <f t="shared" si="163"/>
        <v>1.0128566699999999</v>
      </c>
      <c r="T246" s="2">
        <f t="shared" si="145"/>
        <v>328979.23745000002</v>
      </c>
      <c r="U246" s="2">
        <f t="shared" si="146"/>
        <v>184.75681091033755</v>
      </c>
      <c r="V246" s="2">
        <f t="shared" si="147"/>
        <v>16811.453484897193</v>
      </c>
      <c r="W246" s="2">
        <f t="shared" si="148"/>
        <v>341799.55828580755</v>
      </c>
      <c r="X246" s="29">
        <f t="shared" si="149"/>
        <v>8</v>
      </c>
      <c r="Y246" s="2">
        <f t="shared" si="164"/>
        <v>2473.6438336800002</v>
      </c>
      <c r="Z246" s="82">
        <f t="shared" si="150"/>
        <v>7.6158199999999997E-3</v>
      </c>
      <c r="AA246" s="2">
        <f t="shared" si="151"/>
        <v>2505.4466561499999</v>
      </c>
      <c r="AB246" s="27">
        <f t="shared" si="160"/>
        <v>6.7299999999999999E-2</v>
      </c>
      <c r="AC246" s="29">
        <f t="shared" si="133"/>
        <v>20</v>
      </c>
      <c r="AD246" s="29">
        <v>252</v>
      </c>
      <c r="AE246" s="11">
        <f t="shared" si="166"/>
        <v>1.0051825969999999</v>
      </c>
      <c r="AF246" s="2">
        <f t="shared" si="152"/>
        <v>1704.96680907</v>
      </c>
      <c r="AG246" s="2">
        <f t="shared" si="153"/>
        <v>1771.4093653699999</v>
      </c>
      <c r="AH246" s="3">
        <f t="shared" si="154"/>
        <v>4210.41346522</v>
      </c>
      <c r="AI246" s="4" t="str">
        <f t="shared" si="161"/>
        <v>A+J=</v>
      </c>
      <c r="AJ246" s="12">
        <f t="shared" si="162"/>
        <v>41365</v>
      </c>
      <c r="AK246" s="12"/>
      <c r="AL246" s="4"/>
      <c r="AM246" s="19"/>
      <c r="AN246" s="70">
        <v>42676</v>
      </c>
      <c r="AO246" s="67" t="s">
        <v>92</v>
      </c>
      <c r="AP246" s="22"/>
      <c r="AQ246" s="3"/>
      <c r="AR246" s="22"/>
      <c r="AS246" s="19"/>
      <c r="AT246" s="19"/>
      <c r="AU246" s="19"/>
      <c r="AV246" s="19"/>
      <c r="AW246" s="24"/>
      <c r="AX246" s="1"/>
      <c r="AY246" s="1"/>
      <c r="AZ246" s="1"/>
      <c r="BA246" s="1"/>
      <c r="BB246" s="1"/>
    </row>
    <row r="247" spans="1:138" x14ac:dyDescent="0.2">
      <c r="A247" s="178">
        <f t="shared" si="156"/>
        <v>41366</v>
      </c>
      <c r="B247" s="2">
        <f t="shared" si="139"/>
        <v>339451.5894131377</v>
      </c>
      <c r="C247" s="2">
        <f t="shared" si="157"/>
        <v>322329.70415632002</v>
      </c>
      <c r="D247" s="2">
        <f>SUM(Y247:Y$400)</f>
        <v>11896.85886339</v>
      </c>
      <c r="E247" s="11">
        <f t="shared" si="140"/>
        <v>310432.84529293003</v>
      </c>
      <c r="F247" s="99">
        <f t="shared" si="130"/>
        <v>3655.24</v>
      </c>
      <c r="G247" s="3">
        <f>IF(N247=1,VLOOKUP(A246,[1]Plan1!$BG$69:$BI$188,3),G246)</f>
        <v>3672.42</v>
      </c>
      <c r="H247" s="200">
        <f t="shared" si="131"/>
        <v>41307</v>
      </c>
      <c r="I247" s="200">
        <f t="shared" si="132"/>
        <v>41335</v>
      </c>
      <c r="J247" s="27">
        <f t="shared" si="141"/>
        <v>4.7001017717032134E-3</v>
      </c>
      <c r="K247" s="12">
        <f t="shared" si="158"/>
        <v>41396</v>
      </c>
      <c r="L247" s="12">
        <f t="shared" si="142"/>
        <v>41396</v>
      </c>
      <c r="M247" s="1">
        <f t="shared" si="159"/>
        <v>22</v>
      </c>
      <c r="N247" s="1">
        <f t="shared" si="143"/>
        <v>1</v>
      </c>
      <c r="O247" s="2">
        <f t="shared" si="144"/>
        <v>1.0002131599999999</v>
      </c>
      <c r="P247" s="11">
        <f t="shared" si="168"/>
        <v>1.00599982</v>
      </c>
      <c r="Q247" s="11">
        <f t="shared" si="165"/>
        <v>1.0541548803558005</v>
      </c>
      <c r="R247" s="2">
        <f t="shared" si="167"/>
        <v>1.05437958</v>
      </c>
      <c r="S247" s="2">
        <f t="shared" si="163"/>
        <v>1.0128566699999999</v>
      </c>
      <c r="T247" s="2">
        <f t="shared" si="145"/>
        <v>326473.79079385003</v>
      </c>
      <c r="U247" s="2">
        <f t="shared" si="146"/>
        <v>152.95398844317916</v>
      </c>
      <c r="V247" s="2">
        <f t="shared" si="147"/>
        <v>16881.207745234507</v>
      </c>
      <c r="W247" s="2">
        <f t="shared" si="148"/>
        <v>339363.86588999769</v>
      </c>
      <c r="X247" s="29">
        <f t="shared" si="149"/>
        <v>0</v>
      </c>
      <c r="Y247" s="2">
        <f t="shared" si="164"/>
        <v>0</v>
      </c>
      <c r="Z247" s="82">
        <f t="shared" si="150"/>
        <v>0</v>
      </c>
      <c r="AA247" s="2">
        <f t="shared" si="151"/>
        <v>0</v>
      </c>
      <c r="AB247" s="27">
        <f t="shared" si="160"/>
        <v>6.7299999999999999E-2</v>
      </c>
      <c r="AC247" s="29">
        <f t="shared" si="133"/>
        <v>1</v>
      </c>
      <c r="AD247" s="29">
        <v>252</v>
      </c>
      <c r="AE247" s="11">
        <f t="shared" si="166"/>
        <v>1.0002584940000001</v>
      </c>
      <c r="AF247" s="2">
        <f t="shared" si="152"/>
        <v>84.391516069999994</v>
      </c>
      <c r="AG247" s="2">
        <f t="shared" si="153"/>
        <v>87.723523139999998</v>
      </c>
      <c r="AH247" s="3">
        <f t="shared" si="154"/>
        <v>0</v>
      </c>
      <c r="AI247" s="4" t="str">
        <f t="shared" si="161"/>
        <v>A+J=</v>
      </c>
      <c r="AJ247" s="12">
        <f t="shared" si="162"/>
        <v>41396</v>
      </c>
      <c r="AK247" s="12"/>
      <c r="AL247" s="4"/>
      <c r="AM247" s="19"/>
      <c r="AN247" s="70">
        <v>42689</v>
      </c>
      <c r="AO247" s="67" t="s">
        <v>93</v>
      </c>
      <c r="AP247" s="22"/>
      <c r="AQ247" s="3"/>
      <c r="AR247" s="22"/>
      <c r="AS247" s="19"/>
      <c r="AT247" s="19"/>
      <c r="AU247" s="19"/>
      <c r="AV247" s="19"/>
      <c r="AW247" s="24"/>
      <c r="AX247" s="1"/>
      <c r="AY247" s="1"/>
      <c r="AZ247" s="1"/>
      <c r="BA247" s="1"/>
      <c r="BB247" s="1"/>
    </row>
    <row r="248" spans="1:138" x14ac:dyDescent="0.2">
      <c r="A248" s="178">
        <f t="shared" si="156"/>
        <v>41367</v>
      </c>
      <c r="B248" s="2">
        <f t="shared" si="139"/>
        <v>339609.14463639579</v>
      </c>
      <c r="C248" s="2">
        <f t="shared" si="157"/>
        <v>322329.70415632002</v>
      </c>
      <c r="D248" s="2">
        <f>SUM(Y248:Y$400)</f>
        <v>11896.85886339</v>
      </c>
      <c r="E248" s="11">
        <f t="shared" si="140"/>
        <v>310432.84529293003</v>
      </c>
      <c r="F248" s="99">
        <f t="shared" si="130"/>
        <v>3655.24</v>
      </c>
      <c r="G248" s="3">
        <f>IF(N248=1,VLOOKUP(A247,[1]Plan1!$BG$69:$BI$188,3),G247)</f>
        <v>3672.42</v>
      </c>
      <c r="H248" s="200">
        <f t="shared" si="131"/>
        <v>41307</v>
      </c>
      <c r="I248" s="200">
        <f t="shared" si="132"/>
        <v>41335</v>
      </c>
      <c r="J248" s="27">
        <f t="shared" si="141"/>
        <v>4.7001017717032134E-3</v>
      </c>
      <c r="K248" s="12">
        <f t="shared" si="158"/>
        <v>41396</v>
      </c>
      <c r="L248" s="12">
        <f t="shared" si="142"/>
        <v>41396</v>
      </c>
      <c r="M248" s="1">
        <f t="shared" si="159"/>
        <v>22</v>
      </c>
      <c r="N248" s="1">
        <f t="shared" si="143"/>
        <v>2</v>
      </c>
      <c r="O248" s="2">
        <f t="shared" si="144"/>
        <v>1.00042637</v>
      </c>
      <c r="P248" s="11">
        <f t="shared" si="168"/>
        <v>1.00599982</v>
      </c>
      <c r="Q248" s="11">
        <f t="shared" si="165"/>
        <v>1.0541548803558005</v>
      </c>
      <c r="R248" s="2">
        <f t="shared" si="167"/>
        <v>1.05460434</v>
      </c>
      <c r="S248" s="2">
        <f t="shared" si="163"/>
        <v>1.0128566699999999</v>
      </c>
      <c r="T248" s="2">
        <f t="shared" si="145"/>
        <v>326473.79079385003</v>
      </c>
      <c r="U248" s="2">
        <f t="shared" si="146"/>
        <v>152.95398844317916</v>
      </c>
      <c r="V248" s="2">
        <f t="shared" si="147"/>
        <v>16950.980631542559</v>
      </c>
      <c r="W248" s="2">
        <f t="shared" si="148"/>
        <v>339433.63877630577</v>
      </c>
      <c r="X248" s="29">
        <f t="shared" si="149"/>
        <v>0</v>
      </c>
      <c r="Y248" s="2">
        <f t="shared" si="164"/>
        <v>0</v>
      </c>
      <c r="Z248" s="82">
        <f t="shared" si="150"/>
        <v>0</v>
      </c>
      <c r="AA248" s="2">
        <f t="shared" si="151"/>
        <v>0</v>
      </c>
      <c r="AB248" s="27">
        <f t="shared" si="160"/>
        <v>6.7299999999999999E-2</v>
      </c>
      <c r="AC248" s="29">
        <f t="shared" si="133"/>
        <v>2</v>
      </c>
      <c r="AD248" s="29">
        <v>252</v>
      </c>
      <c r="AE248" s="11">
        <f t="shared" si="166"/>
        <v>1.000517055</v>
      </c>
      <c r="AF248" s="2">
        <f t="shared" si="152"/>
        <v>168.80490588999999</v>
      </c>
      <c r="AG248" s="2">
        <f t="shared" si="153"/>
        <v>175.50586009</v>
      </c>
      <c r="AH248" s="3">
        <f t="shared" si="154"/>
        <v>0</v>
      </c>
      <c r="AI248" s="4" t="str">
        <f t="shared" si="161"/>
        <v>A+J=</v>
      </c>
      <c r="AJ248" s="12">
        <f t="shared" si="162"/>
        <v>41396</v>
      </c>
      <c r="AK248" s="12"/>
      <c r="AL248" s="4"/>
      <c r="AM248" s="19"/>
      <c r="AN248" s="76">
        <v>42793</v>
      </c>
      <c r="AO248" s="37" t="s">
        <v>101</v>
      </c>
      <c r="AP248" s="22"/>
      <c r="AQ248" s="3"/>
      <c r="AR248" s="22"/>
      <c r="AS248" s="19"/>
      <c r="AT248" s="19"/>
      <c r="AU248" s="19"/>
      <c r="AV248" s="19"/>
      <c r="AW248" s="24"/>
      <c r="AX248" s="1"/>
      <c r="AY248" s="1"/>
      <c r="AZ248" s="1"/>
      <c r="BA248" s="1"/>
      <c r="BB248" s="1"/>
    </row>
    <row r="249" spans="1:138" x14ac:dyDescent="0.2">
      <c r="A249" s="178">
        <f t="shared" si="156"/>
        <v>41368</v>
      </c>
      <c r="B249" s="2">
        <f t="shared" si="139"/>
        <v>339766.76800768916</v>
      </c>
      <c r="C249" s="2">
        <f t="shared" si="157"/>
        <v>322329.70415632002</v>
      </c>
      <c r="D249" s="2">
        <f>SUM(Y249:Y$400)</f>
        <v>11896.85886339</v>
      </c>
      <c r="E249" s="11">
        <f t="shared" si="140"/>
        <v>310432.84529293003</v>
      </c>
      <c r="F249" s="99">
        <f t="shared" si="130"/>
        <v>3655.24</v>
      </c>
      <c r="G249" s="3">
        <f>IF(N249=1,VLOOKUP(A248,[1]Plan1!$BG$69:$BI$188,3),G248)</f>
        <v>3672.42</v>
      </c>
      <c r="H249" s="200">
        <f t="shared" si="131"/>
        <v>41307</v>
      </c>
      <c r="I249" s="200">
        <f t="shared" si="132"/>
        <v>41335</v>
      </c>
      <c r="J249" s="27">
        <f t="shared" si="141"/>
        <v>4.7001017717032134E-3</v>
      </c>
      <c r="K249" s="12">
        <f t="shared" si="158"/>
        <v>41396</v>
      </c>
      <c r="L249" s="12">
        <f t="shared" si="142"/>
        <v>41396</v>
      </c>
      <c r="M249" s="1">
        <f t="shared" si="159"/>
        <v>22</v>
      </c>
      <c r="N249" s="1">
        <f t="shared" si="143"/>
        <v>3</v>
      </c>
      <c r="O249" s="2">
        <f t="shared" si="144"/>
        <v>1.0006396200000001</v>
      </c>
      <c r="P249" s="11">
        <f t="shared" si="168"/>
        <v>1.00599982</v>
      </c>
      <c r="Q249" s="11">
        <f t="shared" si="165"/>
        <v>1.0541548803558005</v>
      </c>
      <c r="R249" s="2">
        <f t="shared" si="167"/>
        <v>1.0548291299999999</v>
      </c>
      <c r="S249" s="2">
        <f t="shared" si="163"/>
        <v>1.0128566699999999</v>
      </c>
      <c r="T249" s="2">
        <f t="shared" si="145"/>
        <v>326473.79079385003</v>
      </c>
      <c r="U249" s="2">
        <f t="shared" si="146"/>
        <v>152.95398844317916</v>
      </c>
      <c r="V249" s="2">
        <f t="shared" si="147"/>
        <v>17020.762830835916</v>
      </c>
      <c r="W249" s="2">
        <f t="shared" si="148"/>
        <v>339503.42097559915</v>
      </c>
      <c r="X249" s="29">
        <f t="shared" si="149"/>
        <v>0</v>
      </c>
      <c r="Y249" s="2">
        <f t="shared" si="164"/>
        <v>0</v>
      </c>
      <c r="Z249" s="82">
        <f t="shared" si="150"/>
        <v>0</v>
      </c>
      <c r="AA249" s="2">
        <f t="shared" si="151"/>
        <v>0</v>
      </c>
      <c r="AB249" s="27">
        <f t="shared" si="160"/>
        <v>6.7299999999999999E-2</v>
      </c>
      <c r="AC249" s="29">
        <f t="shared" si="133"/>
        <v>3</v>
      </c>
      <c r="AD249" s="29">
        <v>252</v>
      </c>
      <c r="AE249" s="11">
        <f t="shared" si="166"/>
        <v>1.0007756830000001</v>
      </c>
      <c r="AF249" s="2">
        <f t="shared" si="152"/>
        <v>253.24016946</v>
      </c>
      <c r="AG249" s="2">
        <f t="shared" si="153"/>
        <v>263.34703209000003</v>
      </c>
      <c r="AH249" s="3">
        <f t="shared" si="154"/>
        <v>0</v>
      </c>
      <c r="AI249" s="4" t="str">
        <f t="shared" si="161"/>
        <v>A+J=</v>
      </c>
      <c r="AJ249" s="12">
        <f t="shared" si="162"/>
        <v>41396</v>
      </c>
      <c r="AK249" s="12"/>
      <c r="AL249" s="4"/>
      <c r="AM249" s="77"/>
      <c r="AN249" s="76">
        <v>42794</v>
      </c>
      <c r="AO249" s="37" t="s">
        <v>101</v>
      </c>
      <c r="AP249" s="22"/>
      <c r="AQ249" s="3"/>
      <c r="AR249" s="22"/>
      <c r="AS249" s="19"/>
      <c r="AT249" s="19"/>
      <c r="AU249" s="19"/>
      <c r="AV249" s="19"/>
      <c r="AW249" s="24"/>
      <c r="AX249" s="1"/>
      <c r="AY249" s="1"/>
      <c r="AZ249" s="1"/>
      <c r="BA249" s="1"/>
      <c r="BB249" s="1"/>
    </row>
    <row r="250" spans="1:138" x14ac:dyDescent="0.2">
      <c r="A250" s="178">
        <f t="shared" si="156"/>
        <v>41369</v>
      </c>
      <c r="B250" s="2">
        <f t="shared" si="139"/>
        <v>339924.47163884173</v>
      </c>
      <c r="C250" s="2">
        <f t="shared" si="157"/>
        <v>322329.70415632002</v>
      </c>
      <c r="D250" s="2">
        <f>SUM(Y250:Y$400)</f>
        <v>11896.85886339</v>
      </c>
      <c r="E250" s="11">
        <f t="shared" si="140"/>
        <v>310432.84529293003</v>
      </c>
      <c r="F250" s="99">
        <f t="shared" si="130"/>
        <v>3655.24</v>
      </c>
      <c r="G250" s="3">
        <f>IF(N250=1,VLOOKUP(A249,[1]Plan1!$BG$69:$BI$188,3),G249)</f>
        <v>3672.42</v>
      </c>
      <c r="H250" s="200">
        <f t="shared" si="131"/>
        <v>41307</v>
      </c>
      <c r="I250" s="200">
        <f t="shared" si="132"/>
        <v>41335</v>
      </c>
      <c r="J250" s="27">
        <f t="shared" si="141"/>
        <v>4.7001017717032134E-3</v>
      </c>
      <c r="K250" s="12">
        <f t="shared" si="158"/>
        <v>41396</v>
      </c>
      <c r="L250" s="12">
        <f t="shared" si="142"/>
        <v>41396</v>
      </c>
      <c r="M250" s="1">
        <f t="shared" si="159"/>
        <v>22</v>
      </c>
      <c r="N250" s="1">
        <f t="shared" si="143"/>
        <v>4</v>
      </c>
      <c r="O250" s="2">
        <f t="shared" si="144"/>
        <v>1.00085292</v>
      </c>
      <c r="P250" s="11">
        <f t="shared" si="168"/>
        <v>1.00599982</v>
      </c>
      <c r="Q250" s="11">
        <f t="shared" si="165"/>
        <v>1.0541548803558005</v>
      </c>
      <c r="R250" s="2">
        <f t="shared" si="167"/>
        <v>1.05505399</v>
      </c>
      <c r="S250" s="2">
        <f t="shared" si="163"/>
        <v>1.0128566699999999</v>
      </c>
      <c r="T250" s="2">
        <f t="shared" si="145"/>
        <v>326473.79079385003</v>
      </c>
      <c r="U250" s="2">
        <f t="shared" si="146"/>
        <v>152.95398844317916</v>
      </c>
      <c r="V250" s="2">
        <f t="shared" si="147"/>
        <v>17090.566760428515</v>
      </c>
      <c r="W250" s="2">
        <f t="shared" si="148"/>
        <v>339573.22490519175</v>
      </c>
      <c r="X250" s="29">
        <f t="shared" si="149"/>
        <v>0</v>
      </c>
      <c r="Y250" s="2">
        <f t="shared" si="164"/>
        <v>0</v>
      </c>
      <c r="Z250" s="82">
        <f t="shared" si="150"/>
        <v>0</v>
      </c>
      <c r="AA250" s="2">
        <f t="shared" si="151"/>
        <v>0</v>
      </c>
      <c r="AB250" s="27">
        <f t="shared" si="160"/>
        <v>6.7299999999999999E-2</v>
      </c>
      <c r="AC250" s="29">
        <f t="shared" si="133"/>
        <v>4</v>
      </c>
      <c r="AD250" s="29">
        <v>252</v>
      </c>
      <c r="AE250" s="11">
        <f t="shared" si="166"/>
        <v>1.0010343770000001</v>
      </c>
      <c r="AF250" s="2">
        <f t="shared" si="152"/>
        <v>337.69698029</v>
      </c>
      <c r="AG250" s="2">
        <f t="shared" si="153"/>
        <v>351.24673365000001</v>
      </c>
      <c r="AH250" s="3">
        <f t="shared" si="154"/>
        <v>0</v>
      </c>
      <c r="AI250" s="4" t="str">
        <f t="shared" si="161"/>
        <v>A+J=</v>
      </c>
      <c r="AJ250" s="12">
        <f t="shared" si="162"/>
        <v>41396</v>
      </c>
      <c r="AK250" s="12"/>
      <c r="AL250" s="4"/>
      <c r="AM250" s="77"/>
      <c r="AN250" s="76">
        <v>42839</v>
      </c>
      <c r="AO250" s="37" t="s">
        <v>109</v>
      </c>
      <c r="AP250" s="22"/>
      <c r="AQ250" s="3"/>
      <c r="AR250" s="22"/>
      <c r="AS250" s="19"/>
      <c r="AT250" s="19"/>
      <c r="AU250" s="19"/>
      <c r="AV250" s="19"/>
      <c r="AW250" s="24"/>
      <c r="AX250" s="1"/>
      <c r="AY250" s="1"/>
      <c r="AZ250" s="1"/>
      <c r="BA250" s="1"/>
      <c r="BB250" s="1"/>
    </row>
    <row r="251" spans="1:138" x14ac:dyDescent="0.2">
      <c r="A251" s="178">
        <f t="shared" si="156"/>
        <v>41370</v>
      </c>
      <c r="B251" s="2">
        <f t="shared" si="139"/>
        <v>340082.24691481813</v>
      </c>
      <c r="C251" s="2">
        <f t="shared" si="157"/>
        <v>322329.70415632002</v>
      </c>
      <c r="D251" s="2">
        <f>SUM(Y251:Y$400)</f>
        <v>11896.85886339</v>
      </c>
      <c r="E251" s="11">
        <f t="shared" si="140"/>
        <v>310432.84529293003</v>
      </c>
      <c r="F251" s="99">
        <f t="shared" si="130"/>
        <v>3655.24</v>
      </c>
      <c r="G251" s="3">
        <f>IF(N251=1,VLOOKUP(A250,[1]Plan1!$BG$69:$BI$188,3),G250)</f>
        <v>3672.42</v>
      </c>
      <c r="H251" s="200">
        <f t="shared" si="131"/>
        <v>41307</v>
      </c>
      <c r="I251" s="200">
        <f t="shared" si="132"/>
        <v>41335</v>
      </c>
      <c r="J251" s="27">
        <f t="shared" si="141"/>
        <v>4.7001017717032134E-3</v>
      </c>
      <c r="K251" s="12">
        <f t="shared" si="158"/>
        <v>41396</v>
      </c>
      <c r="L251" s="12">
        <f t="shared" si="142"/>
        <v>41396</v>
      </c>
      <c r="M251" s="1">
        <f t="shared" si="159"/>
        <v>22</v>
      </c>
      <c r="N251" s="1">
        <f t="shared" si="143"/>
        <v>5</v>
      </c>
      <c r="O251" s="2">
        <f t="shared" si="144"/>
        <v>1.0010662699999999</v>
      </c>
      <c r="P251" s="11">
        <f t="shared" si="168"/>
        <v>1.00599982</v>
      </c>
      <c r="Q251" s="11">
        <f t="shared" si="165"/>
        <v>1.0541548803558005</v>
      </c>
      <c r="R251" s="2">
        <f t="shared" si="167"/>
        <v>1.0552788900000001</v>
      </c>
      <c r="S251" s="2">
        <f t="shared" si="163"/>
        <v>1.0128566699999999</v>
      </c>
      <c r="T251" s="2">
        <f t="shared" si="145"/>
        <v>326473.79079385003</v>
      </c>
      <c r="U251" s="2">
        <f t="shared" si="146"/>
        <v>152.95398844317916</v>
      </c>
      <c r="V251" s="2">
        <f t="shared" si="147"/>
        <v>17160.383107334921</v>
      </c>
      <c r="W251" s="2">
        <f t="shared" si="148"/>
        <v>339643.0412520981</v>
      </c>
      <c r="X251" s="29">
        <f t="shared" si="149"/>
        <v>0</v>
      </c>
      <c r="Y251" s="2">
        <f t="shared" si="164"/>
        <v>0</v>
      </c>
      <c r="Z251" s="82">
        <f t="shared" si="150"/>
        <v>0</v>
      </c>
      <c r="AA251" s="2">
        <f t="shared" si="151"/>
        <v>0</v>
      </c>
      <c r="AB251" s="27">
        <f t="shared" si="160"/>
        <v>6.7299999999999999E-2</v>
      </c>
      <c r="AC251" s="29">
        <f t="shared" si="133"/>
        <v>5</v>
      </c>
      <c r="AD251" s="29">
        <v>252</v>
      </c>
      <c r="AE251" s="11">
        <f t="shared" si="166"/>
        <v>1.0012931389999999</v>
      </c>
      <c r="AF251" s="2">
        <f t="shared" si="152"/>
        <v>422.17599135</v>
      </c>
      <c r="AG251" s="2">
        <f t="shared" si="153"/>
        <v>439.20566272000002</v>
      </c>
      <c r="AH251" s="3">
        <f t="shared" si="154"/>
        <v>0</v>
      </c>
      <c r="AI251" s="4" t="str">
        <f t="shared" si="161"/>
        <v>A+J=</v>
      </c>
      <c r="AJ251" s="12">
        <f t="shared" si="162"/>
        <v>41396</v>
      </c>
      <c r="AK251" s="12"/>
      <c r="AL251" s="4"/>
      <c r="AM251" s="77"/>
      <c r="AN251" s="76">
        <v>42846</v>
      </c>
      <c r="AO251" s="37" t="s">
        <v>103</v>
      </c>
      <c r="AP251" s="22"/>
      <c r="AQ251" s="3"/>
      <c r="AR251" s="22"/>
      <c r="AS251" s="19"/>
      <c r="AT251" s="19"/>
      <c r="AU251" s="19"/>
      <c r="AV251" s="19"/>
      <c r="AW251" s="24"/>
      <c r="AX251" s="1"/>
      <c r="AY251" s="1"/>
      <c r="AZ251" s="1"/>
      <c r="BA251" s="1"/>
      <c r="BB251" s="1"/>
    </row>
    <row r="252" spans="1:138" x14ac:dyDescent="0.2">
      <c r="A252" s="178">
        <f t="shared" si="156"/>
        <v>41371</v>
      </c>
      <c r="B252" s="2">
        <f t="shared" si="139"/>
        <v>340082.24691481813</v>
      </c>
      <c r="C252" s="2">
        <f t="shared" si="157"/>
        <v>322329.70415632002</v>
      </c>
      <c r="D252" s="2">
        <f>SUM(Y252:Y$400)</f>
        <v>11896.85886339</v>
      </c>
      <c r="E252" s="11">
        <f t="shared" si="140"/>
        <v>310432.84529293003</v>
      </c>
      <c r="F252" s="99">
        <f t="shared" si="130"/>
        <v>3655.24</v>
      </c>
      <c r="G252" s="3">
        <f>IF(N252=1,VLOOKUP(A251,[1]Plan1!$BG$69:$BI$188,3),G251)</f>
        <v>3672.42</v>
      </c>
      <c r="H252" s="200">
        <f t="shared" si="131"/>
        <v>41307</v>
      </c>
      <c r="I252" s="200">
        <f t="shared" si="132"/>
        <v>41335</v>
      </c>
      <c r="J252" s="27">
        <f t="shared" si="141"/>
        <v>4.7001017717032134E-3</v>
      </c>
      <c r="K252" s="12">
        <f t="shared" si="158"/>
        <v>41396</v>
      </c>
      <c r="L252" s="12">
        <f t="shared" si="142"/>
        <v>41396</v>
      </c>
      <c r="M252" s="1">
        <f t="shared" si="159"/>
        <v>22</v>
      </c>
      <c r="N252" s="1">
        <f t="shared" si="143"/>
        <v>5</v>
      </c>
      <c r="O252" s="2">
        <f t="shared" si="144"/>
        <v>1.0010662699999999</v>
      </c>
      <c r="P252" s="11">
        <f t="shared" si="168"/>
        <v>1.00599982</v>
      </c>
      <c r="Q252" s="11">
        <f t="shared" si="165"/>
        <v>1.0541548803558005</v>
      </c>
      <c r="R252" s="2">
        <f t="shared" si="167"/>
        <v>1.0552788900000001</v>
      </c>
      <c r="S252" s="2">
        <f t="shared" si="163"/>
        <v>1.0128566699999999</v>
      </c>
      <c r="T252" s="2">
        <f t="shared" si="145"/>
        <v>326473.79079385003</v>
      </c>
      <c r="U252" s="2">
        <f t="shared" si="146"/>
        <v>152.95398844317916</v>
      </c>
      <c r="V252" s="2">
        <f t="shared" si="147"/>
        <v>17160.383107334921</v>
      </c>
      <c r="W252" s="2">
        <f t="shared" si="148"/>
        <v>339643.0412520981</v>
      </c>
      <c r="X252" s="29">
        <f t="shared" si="149"/>
        <v>0</v>
      </c>
      <c r="Y252" s="2">
        <f t="shared" si="164"/>
        <v>0</v>
      </c>
      <c r="Z252" s="82">
        <f t="shared" si="150"/>
        <v>0</v>
      </c>
      <c r="AA252" s="2">
        <f t="shared" si="151"/>
        <v>0</v>
      </c>
      <c r="AB252" s="27">
        <f t="shared" si="160"/>
        <v>6.7299999999999999E-2</v>
      </c>
      <c r="AC252" s="29">
        <f t="shared" si="133"/>
        <v>5</v>
      </c>
      <c r="AD252" s="29">
        <v>252</v>
      </c>
      <c r="AE252" s="11">
        <f t="shared" si="166"/>
        <v>1.0012931389999999</v>
      </c>
      <c r="AF252" s="2">
        <f t="shared" si="152"/>
        <v>422.17599135</v>
      </c>
      <c r="AG252" s="2">
        <f t="shared" si="153"/>
        <v>439.20566272000002</v>
      </c>
      <c r="AH252" s="3">
        <f t="shared" si="154"/>
        <v>0</v>
      </c>
      <c r="AI252" s="4" t="str">
        <f t="shared" si="161"/>
        <v>A+J=</v>
      </c>
      <c r="AJ252" s="12">
        <f t="shared" si="162"/>
        <v>41396</v>
      </c>
      <c r="AK252" s="12"/>
      <c r="AL252" s="4"/>
      <c r="AM252" s="77"/>
      <c r="AN252" s="76">
        <v>42856</v>
      </c>
      <c r="AO252" s="37" t="s">
        <v>110</v>
      </c>
      <c r="AP252" s="22"/>
      <c r="AQ252" s="3"/>
      <c r="AR252" s="22"/>
      <c r="AS252" s="19"/>
      <c r="AT252" s="19"/>
      <c r="AU252" s="19"/>
      <c r="AV252" s="19"/>
      <c r="AW252" s="24"/>
      <c r="AX252" s="1"/>
      <c r="AY252" s="1"/>
      <c r="AZ252" s="1"/>
      <c r="BA252" s="1"/>
      <c r="BB252" s="1"/>
    </row>
    <row r="253" spans="1:138" x14ac:dyDescent="0.2">
      <c r="A253" s="178">
        <f t="shared" si="156"/>
        <v>41372</v>
      </c>
      <c r="B253" s="2">
        <f t="shared" si="139"/>
        <v>340082.24691481813</v>
      </c>
      <c r="C253" s="2">
        <f t="shared" si="157"/>
        <v>322329.70415632002</v>
      </c>
      <c r="D253" s="2">
        <f>SUM(Y253:Y$400)</f>
        <v>11896.85886339</v>
      </c>
      <c r="E253" s="11">
        <f t="shared" si="140"/>
        <v>310432.84529293003</v>
      </c>
      <c r="F253" s="99">
        <f t="shared" si="130"/>
        <v>3655.24</v>
      </c>
      <c r="G253" s="3">
        <f>IF(N253=1,VLOOKUP(A252,[1]Plan1!$BG$69:$BI$188,3),G252)</f>
        <v>3672.42</v>
      </c>
      <c r="H253" s="200">
        <f t="shared" si="131"/>
        <v>41307</v>
      </c>
      <c r="I253" s="200">
        <f t="shared" si="132"/>
        <v>41335</v>
      </c>
      <c r="J253" s="27">
        <f t="shared" si="141"/>
        <v>4.7001017717032134E-3</v>
      </c>
      <c r="K253" s="12">
        <f t="shared" si="158"/>
        <v>41396</v>
      </c>
      <c r="L253" s="12">
        <f t="shared" si="142"/>
        <v>41396</v>
      </c>
      <c r="M253" s="1">
        <f t="shared" si="159"/>
        <v>22</v>
      </c>
      <c r="N253" s="1">
        <f t="shared" si="143"/>
        <v>5</v>
      </c>
      <c r="O253" s="2">
        <f t="shared" si="144"/>
        <v>1.0010662699999999</v>
      </c>
      <c r="P253" s="11">
        <f t="shared" si="168"/>
        <v>1.00599982</v>
      </c>
      <c r="Q253" s="11">
        <f t="shared" si="165"/>
        <v>1.0541548803558005</v>
      </c>
      <c r="R253" s="2">
        <f t="shared" si="167"/>
        <v>1.0552788900000001</v>
      </c>
      <c r="S253" s="2">
        <f t="shared" si="163"/>
        <v>1.0128566699999999</v>
      </c>
      <c r="T253" s="2">
        <f t="shared" si="145"/>
        <v>326473.79079385003</v>
      </c>
      <c r="U253" s="2">
        <f t="shared" si="146"/>
        <v>152.95398844317916</v>
      </c>
      <c r="V253" s="2">
        <f t="shared" si="147"/>
        <v>17160.383107334921</v>
      </c>
      <c r="W253" s="2">
        <f t="shared" si="148"/>
        <v>339643.0412520981</v>
      </c>
      <c r="X253" s="29">
        <f t="shared" si="149"/>
        <v>0</v>
      </c>
      <c r="Y253" s="2">
        <f t="shared" si="164"/>
        <v>0</v>
      </c>
      <c r="Z253" s="82">
        <f t="shared" si="150"/>
        <v>0</v>
      </c>
      <c r="AA253" s="2">
        <f t="shared" si="151"/>
        <v>0</v>
      </c>
      <c r="AB253" s="27">
        <f t="shared" si="160"/>
        <v>6.7299999999999999E-2</v>
      </c>
      <c r="AC253" s="29">
        <f t="shared" si="133"/>
        <v>5</v>
      </c>
      <c r="AD253" s="29">
        <v>252</v>
      </c>
      <c r="AE253" s="11">
        <f t="shared" si="166"/>
        <v>1.0012931389999999</v>
      </c>
      <c r="AF253" s="2">
        <f t="shared" si="152"/>
        <v>422.17599135</v>
      </c>
      <c r="AG253" s="2">
        <f t="shared" si="153"/>
        <v>439.20566272000002</v>
      </c>
      <c r="AH253" s="3">
        <f t="shared" si="154"/>
        <v>0</v>
      </c>
      <c r="AI253" s="4" t="str">
        <f t="shared" si="161"/>
        <v>A+J=</v>
      </c>
      <c r="AJ253" s="12">
        <f t="shared" si="162"/>
        <v>41396</v>
      </c>
      <c r="AK253" s="12"/>
      <c r="AL253" s="4"/>
      <c r="AM253" s="77"/>
      <c r="AN253" s="76">
        <v>42901</v>
      </c>
      <c r="AO253" s="37" t="s">
        <v>111</v>
      </c>
      <c r="AP253" s="22"/>
      <c r="AQ253" s="3"/>
      <c r="AR253" s="22"/>
      <c r="AS253" s="19"/>
      <c r="AT253" s="19"/>
      <c r="AU253" s="19"/>
      <c r="AV253" s="19"/>
      <c r="AW253" s="24"/>
      <c r="AX253" s="1"/>
      <c r="AY253" s="1"/>
      <c r="AZ253" s="1"/>
      <c r="BA253" s="1"/>
      <c r="BB253" s="1"/>
    </row>
    <row r="254" spans="1:138" x14ac:dyDescent="0.2">
      <c r="A254" s="178">
        <f t="shared" si="156"/>
        <v>41373</v>
      </c>
      <c r="B254" s="2">
        <f t="shared" si="139"/>
        <v>340240.09628919675</v>
      </c>
      <c r="C254" s="2">
        <f t="shared" si="157"/>
        <v>322329.70415632002</v>
      </c>
      <c r="D254" s="2">
        <f>SUM(Y254:Y$400)</f>
        <v>11896.85886339</v>
      </c>
      <c r="E254" s="11">
        <f t="shared" si="140"/>
        <v>310432.84529293003</v>
      </c>
      <c r="F254" s="99">
        <f t="shared" si="130"/>
        <v>3655.24</v>
      </c>
      <c r="G254" s="3">
        <f>IF(N254=1,VLOOKUP(A253,[1]Plan1!$BG$69:$BI$188,3),G253)</f>
        <v>3672.42</v>
      </c>
      <c r="H254" s="200">
        <f t="shared" si="131"/>
        <v>41307</v>
      </c>
      <c r="I254" s="200">
        <f t="shared" si="132"/>
        <v>41335</v>
      </c>
      <c r="J254" s="27">
        <f t="shared" si="141"/>
        <v>4.7001017717032134E-3</v>
      </c>
      <c r="K254" s="12">
        <f t="shared" si="158"/>
        <v>41396</v>
      </c>
      <c r="L254" s="12">
        <f t="shared" si="142"/>
        <v>41396</v>
      </c>
      <c r="M254" s="1">
        <f t="shared" si="159"/>
        <v>22</v>
      </c>
      <c r="N254" s="1">
        <f t="shared" si="143"/>
        <v>6</v>
      </c>
      <c r="O254" s="2">
        <f t="shared" si="144"/>
        <v>1.00127966</v>
      </c>
      <c r="P254" s="11">
        <f t="shared" si="168"/>
        <v>1.00599982</v>
      </c>
      <c r="Q254" s="11">
        <f t="shared" si="165"/>
        <v>1.0541548803558005</v>
      </c>
      <c r="R254" s="2">
        <f t="shared" si="167"/>
        <v>1.0555038400000001</v>
      </c>
      <c r="S254" s="2">
        <f t="shared" si="163"/>
        <v>1.0128566699999999</v>
      </c>
      <c r="T254" s="2">
        <f t="shared" si="145"/>
        <v>326473.79079385003</v>
      </c>
      <c r="U254" s="2">
        <f t="shared" si="146"/>
        <v>152.95398844317916</v>
      </c>
      <c r="V254" s="2">
        <f t="shared" si="147"/>
        <v>17230.214975883566</v>
      </c>
      <c r="W254" s="2">
        <f t="shared" si="148"/>
        <v>339712.87312064675</v>
      </c>
      <c r="X254" s="29">
        <f t="shared" si="149"/>
        <v>0</v>
      </c>
      <c r="Y254" s="2">
        <f t="shared" si="164"/>
        <v>0</v>
      </c>
      <c r="Z254" s="82">
        <f t="shared" si="150"/>
        <v>0</v>
      </c>
      <c r="AA254" s="2">
        <f t="shared" si="151"/>
        <v>0</v>
      </c>
      <c r="AB254" s="27">
        <f t="shared" si="160"/>
        <v>6.7299999999999999E-2</v>
      </c>
      <c r="AC254" s="29">
        <f t="shared" si="133"/>
        <v>6</v>
      </c>
      <c r="AD254" s="29">
        <v>252</v>
      </c>
      <c r="AE254" s="11">
        <f t="shared" si="166"/>
        <v>1.0015519669999999</v>
      </c>
      <c r="AF254" s="2">
        <f t="shared" si="152"/>
        <v>506.67654966999999</v>
      </c>
      <c r="AG254" s="2">
        <f t="shared" si="153"/>
        <v>527.22316854999997</v>
      </c>
      <c r="AH254" s="3">
        <f t="shared" si="154"/>
        <v>0</v>
      </c>
      <c r="AI254" s="4" t="str">
        <f t="shared" si="161"/>
        <v>A+J=</v>
      </c>
      <c r="AJ254" s="12">
        <f t="shared" si="162"/>
        <v>41396</v>
      </c>
      <c r="AK254" s="12"/>
      <c r="AL254" s="4"/>
      <c r="AM254" s="31"/>
      <c r="AN254" s="76">
        <v>42985</v>
      </c>
      <c r="AO254" s="37" t="s">
        <v>112</v>
      </c>
      <c r="AP254" s="31"/>
      <c r="AR254" s="22"/>
      <c r="AS254" s="19"/>
      <c r="AT254" s="19"/>
      <c r="AU254" s="19"/>
      <c r="AV254" s="19"/>
      <c r="AW254" s="24"/>
      <c r="AX254" s="1"/>
      <c r="AY254" s="1"/>
      <c r="AZ254" s="1"/>
      <c r="BA254" s="1"/>
      <c r="BB254" s="1"/>
    </row>
    <row r="255" spans="1:138" x14ac:dyDescent="0.2">
      <c r="A255" s="178">
        <f t="shared" si="156"/>
        <v>41374</v>
      </c>
      <c r="B255" s="2">
        <f t="shared" si="139"/>
        <v>340398.01390776073</v>
      </c>
      <c r="C255" s="2">
        <f t="shared" si="157"/>
        <v>322329.70415632002</v>
      </c>
      <c r="D255" s="2">
        <f>SUM(Y255:Y$400)</f>
        <v>11896.85886339</v>
      </c>
      <c r="E255" s="11">
        <f t="shared" si="140"/>
        <v>310432.84529293003</v>
      </c>
      <c r="F255" s="99">
        <f t="shared" si="130"/>
        <v>3655.24</v>
      </c>
      <c r="G255" s="3">
        <f>IF(N255=1,VLOOKUP(A254,[1]Plan1!$BG$69:$BI$188,3),G254)</f>
        <v>3672.42</v>
      </c>
      <c r="H255" s="200">
        <f t="shared" si="131"/>
        <v>41307</v>
      </c>
      <c r="I255" s="200">
        <f t="shared" si="132"/>
        <v>41335</v>
      </c>
      <c r="J255" s="27">
        <f t="shared" si="141"/>
        <v>4.7001017717032134E-3</v>
      </c>
      <c r="K255" s="12">
        <f t="shared" si="158"/>
        <v>41396</v>
      </c>
      <c r="L255" s="12">
        <f t="shared" si="142"/>
        <v>41396</v>
      </c>
      <c r="M255" s="1">
        <f t="shared" si="159"/>
        <v>22</v>
      </c>
      <c r="N255" s="1">
        <f t="shared" si="143"/>
        <v>7</v>
      </c>
      <c r="O255" s="2">
        <f t="shared" si="144"/>
        <v>1.0014930900000001</v>
      </c>
      <c r="P255" s="11">
        <f t="shared" si="168"/>
        <v>1.00599982</v>
      </c>
      <c r="Q255" s="11">
        <f t="shared" si="165"/>
        <v>1.0541548803558005</v>
      </c>
      <c r="R255" s="2">
        <f t="shared" si="167"/>
        <v>1.0557288199999999</v>
      </c>
      <c r="S255" s="2">
        <f t="shared" si="163"/>
        <v>1.0128566699999999</v>
      </c>
      <c r="T255" s="2">
        <f t="shared" si="145"/>
        <v>326473.79079385003</v>
      </c>
      <c r="U255" s="2">
        <f t="shared" si="146"/>
        <v>152.95398844317916</v>
      </c>
      <c r="V255" s="2">
        <f t="shared" si="147"/>
        <v>17300.056157417515</v>
      </c>
      <c r="W255" s="2">
        <f t="shared" si="148"/>
        <v>339782.71430218074</v>
      </c>
      <c r="X255" s="29">
        <f t="shared" si="149"/>
        <v>0</v>
      </c>
      <c r="Y255" s="2">
        <f t="shared" si="164"/>
        <v>0</v>
      </c>
      <c r="Z255" s="82">
        <f t="shared" si="150"/>
        <v>0</v>
      </c>
      <c r="AA255" s="2">
        <f t="shared" si="151"/>
        <v>0</v>
      </c>
      <c r="AB255" s="27">
        <f t="shared" si="160"/>
        <v>6.7299999999999999E-2</v>
      </c>
      <c r="AC255" s="29">
        <f t="shared" si="133"/>
        <v>7</v>
      </c>
      <c r="AD255" s="29">
        <v>252</v>
      </c>
      <c r="AE255" s="11">
        <f t="shared" si="166"/>
        <v>1.0018108619999999</v>
      </c>
      <c r="AF255" s="2">
        <f t="shared" si="152"/>
        <v>591.19898174000002</v>
      </c>
      <c r="AG255" s="2">
        <f t="shared" si="153"/>
        <v>615.29960558000005</v>
      </c>
      <c r="AH255" s="3">
        <f t="shared" si="154"/>
        <v>0</v>
      </c>
      <c r="AI255" s="4" t="str">
        <f t="shared" si="161"/>
        <v>A+J=</v>
      </c>
      <c r="AJ255" s="12">
        <f t="shared" si="162"/>
        <v>41396</v>
      </c>
      <c r="AK255" s="12"/>
      <c r="AL255" s="4"/>
      <c r="AM255" s="31"/>
      <c r="AN255" s="76">
        <v>43020</v>
      </c>
      <c r="AO255" s="37" t="s">
        <v>113</v>
      </c>
      <c r="AP255" s="31"/>
      <c r="AR255" s="22"/>
      <c r="AS255" s="19"/>
      <c r="AT255" s="19"/>
      <c r="AU255" s="19"/>
      <c r="AV255" s="19"/>
      <c r="AW255" s="24"/>
      <c r="AX255" s="1"/>
      <c r="AY255" s="1"/>
      <c r="AZ255" s="1"/>
      <c r="BA255" s="1"/>
      <c r="BB255" s="1"/>
    </row>
    <row r="256" spans="1:138" x14ac:dyDescent="0.2">
      <c r="A256" s="178">
        <f t="shared" si="156"/>
        <v>41375</v>
      </c>
      <c r="B256" s="2">
        <f t="shared" si="139"/>
        <v>340556.00946388551</v>
      </c>
      <c r="C256" s="2">
        <f t="shared" si="157"/>
        <v>322329.70415632002</v>
      </c>
      <c r="D256" s="2">
        <f>SUM(Y256:Y$400)</f>
        <v>11896.85886339</v>
      </c>
      <c r="E256" s="11">
        <f t="shared" si="140"/>
        <v>310432.84529293003</v>
      </c>
      <c r="F256" s="99">
        <f t="shared" si="130"/>
        <v>3655.24</v>
      </c>
      <c r="G256" s="3">
        <f>IF(N256=1,VLOOKUP(A255,[1]Plan1!$BG$69:$BI$188,3),G255)</f>
        <v>3672.42</v>
      </c>
      <c r="H256" s="200">
        <f t="shared" si="131"/>
        <v>41307</v>
      </c>
      <c r="I256" s="200">
        <f t="shared" si="132"/>
        <v>41335</v>
      </c>
      <c r="J256" s="27">
        <f t="shared" si="141"/>
        <v>4.7001017717032134E-3</v>
      </c>
      <c r="K256" s="12">
        <f t="shared" si="158"/>
        <v>41396</v>
      </c>
      <c r="L256" s="12">
        <f t="shared" si="142"/>
        <v>41396</v>
      </c>
      <c r="M256" s="1">
        <f t="shared" si="159"/>
        <v>22</v>
      </c>
      <c r="N256" s="1">
        <f t="shared" si="143"/>
        <v>8</v>
      </c>
      <c r="O256" s="2">
        <f t="shared" si="144"/>
        <v>1.0017065700000001</v>
      </c>
      <c r="P256" s="11">
        <f t="shared" si="168"/>
        <v>1.00599982</v>
      </c>
      <c r="Q256" s="11">
        <f t="shared" si="165"/>
        <v>1.0541548803558005</v>
      </c>
      <c r="R256" s="2">
        <f t="shared" si="167"/>
        <v>1.05595386</v>
      </c>
      <c r="S256" s="2">
        <f t="shared" si="163"/>
        <v>1.0128566699999999</v>
      </c>
      <c r="T256" s="2">
        <f t="shared" si="145"/>
        <v>326473.79079385003</v>
      </c>
      <c r="U256" s="2">
        <f t="shared" si="146"/>
        <v>152.95398844317916</v>
      </c>
      <c r="V256" s="2">
        <f t="shared" si="147"/>
        <v>17369.915964922271</v>
      </c>
      <c r="W256" s="2">
        <f t="shared" si="148"/>
        <v>339852.57410968549</v>
      </c>
      <c r="X256" s="29">
        <f t="shared" si="149"/>
        <v>0</v>
      </c>
      <c r="Y256" s="2">
        <f t="shared" si="164"/>
        <v>0</v>
      </c>
      <c r="Z256" s="82">
        <f t="shared" si="150"/>
        <v>0</v>
      </c>
      <c r="AA256" s="2">
        <f t="shared" si="151"/>
        <v>0</v>
      </c>
      <c r="AB256" s="27">
        <f t="shared" si="160"/>
        <v>6.7299999999999999E-2</v>
      </c>
      <c r="AC256" s="29">
        <f t="shared" si="133"/>
        <v>8</v>
      </c>
      <c r="AD256" s="29">
        <v>252</v>
      </c>
      <c r="AE256" s="11">
        <f t="shared" si="166"/>
        <v>1.002069825</v>
      </c>
      <c r="AF256" s="2">
        <f t="shared" si="152"/>
        <v>675.74361402</v>
      </c>
      <c r="AG256" s="2">
        <f t="shared" si="153"/>
        <v>703.43535420000001</v>
      </c>
      <c r="AH256" s="3">
        <f t="shared" si="154"/>
        <v>0</v>
      </c>
      <c r="AI256" s="4" t="str">
        <f t="shared" si="161"/>
        <v>A+J=</v>
      </c>
      <c r="AJ256" s="12">
        <f t="shared" si="162"/>
        <v>41396</v>
      </c>
      <c r="AK256" s="12"/>
      <c r="AL256" s="4"/>
      <c r="AM256" s="31"/>
      <c r="AN256" s="76">
        <v>43041</v>
      </c>
      <c r="AO256" s="37" t="s">
        <v>114</v>
      </c>
      <c r="AP256" s="31"/>
      <c r="AR256" s="22"/>
      <c r="AS256" s="19"/>
      <c r="AT256" s="19"/>
      <c r="AU256" s="19"/>
      <c r="AV256" s="19"/>
      <c r="AW256" s="24"/>
      <c r="AX256" s="1"/>
      <c r="AY256" s="1"/>
      <c r="AZ256" s="1"/>
      <c r="BA256" s="1"/>
      <c r="BB256" s="1"/>
    </row>
    <row r="257" spans="1:138" x14ac:dyDescent="0.2">
      <c r="A257" s="178">
        <f t="shared" si="156"/>
        <v>41376</v>
      </c>
      <c r="B257" s="2">
        <f t="shared" si="139"/>
        <v>340714.08230645093</v>
      </c>
      <c r="C257" s="2">
        <f t="shared" si="157"/>
        <v>322329.70415632002</v>
      </c>
      <c r="D257" s="2">
        <f>SUM(Y257:Y$400)</f>
        <v>11896.85886339</v>
      </c>
      <c r="E257" s="11">
        <f t="shared" si="140"/>
        <v>310432.84529293003</v>
      </c>
      <c r="F257" s="99">
        <f t="shared" ref="F257:F320" si="169">IF(G257=G256,F256,G256)</f>
        <v>3655.24</v>
      </c>
      <c r="G257" s="3">
        <f>IF(N257=1,VLOOKUP(A256,[1]Plan1!$BG$69:$BI$188,3),G256)</f>
        <v>3672.42</v>
      </c>
      <c r="H257" s="200">
        <f t="shared" ref="H257:H320" si="170">EDATE(I257,-1)</f>
        <v>41307</v>
      </c>
      <c r="I257" s="200">
        <f t="shared" ref="I257:I320" si="171">IF(X256&gt;0,EDATE(A257,-1),+I256)</f>
        <v>41335</v>
      </c>
      <c r="J257" s="27">
        <f t="shared" si="141"/>
        <v>4.7001017717032134E-3</v>
      </c>
      <c r="K257" s="12">
        <f t="shared" si="158"/>
        <v>41396</v>
      </c>
      <c r="L257" s="12">
        <f t="shared" si="142"/>
        <v>41396</v>
      </c>
      <c r="M257" s="1">
        <f t="shared" si="159"/>
        <v>22</v>
      </c>
      <c r="N257" s="1">
        <f t="shared" si="143"/>
        <v>9</v>
      </c>
      <c r="O257" s="2">
        <f t="shared" si="144"/>
        <v>1.0019201</v>
      </c>
      <c r="P257" s="11">
        <f t="shared" si="168"/>
        <v>1.00599982</v>
      </c>
      <c r="Q257" s="11">
        <f t="shared" si="165"/>
        <v>1.0541548803558005</v>
      </c>
      <c r="R257" s="2">
        <f t="shared" si="167"/>
        <v>1.05617896</v>
      </c>
      <c r="S257" s="2">
        <f t="shared" si="163"/>
        <v>1.0128566699999999</v>
      </c>
      <c r="T257" s="2">
        <f t="shared" si="145"/>
        <v>326473.79079385003</v>
      </c>
      <c r="U257" s="2">
        <f t="shared" si="146"/>
        <v>152.95398844317916</v>
      </c>
      <c r="V257" s="2">
        <f t="shared" si="147"/>
        <v>17439.794398397706</v>
      </c>
      <c r="W257" s="2">
        <f t="shared" si="148"/>
        <v>339922.45254316094</v>
      </c>
      <c r="X257" s="29">
        <f t="shared" si="149"/>
        <v>0</v>
      </c>
      <c r="Y257" s="2">
        <f t="shared" si="164"/>
        <v>0</v>
      </c>
      <c r="Z257" s="82">
        <f t="shared" si="150"/>
        <v>0</v>
      </c>
      <c r="AA257" s="2">
        <f t="shared" si="151"/>
        <v>0</v>
      </c>
      <c r="AB257" s="27">
        <f t="shared" si="160"/>
        <v>6.7299999999999999E-2</v>
      </c>
      <c r="AC257" s="29">
        <f t="shared" ref="AC257:AC320" si="172">N257</f>
        <v>9</v>
      </c>
      <c r="AD257" s="29">
        <v>252</v>
      </c>
      <c r="AE257" s="11">
        <f t="shared" si="166"/>
        <v>1.0023288539999999</v>
      </c>
      <c r="AF257" s="2">
        <f t="shared" si="152"/>
        <v>760.30979358000002</v>
      </c>
      <c r="AG257" s="2">
        <f t="shared" si="153"/>
        <v>791.62976329000003</v>
      </c>
      <c r="AH257" s="3">
        <f t="shared" si="154"/>
        <v>0</v>
      </c>
      <c r="AI257" s="4" t="str">
        <f t="shared" si="161"/>
        <v>A+J=</v>
      </c>
      <c r="AJ257" s="12">
        <f t="shared" si="162"/>
        <v>41396</v>
      </c>
      <c r="AK257" s="12"/>
      <c r="AL257" s="4"/>
      <c r="AM257" s="31"/>
      <c r="AN257" s="76">
        <v>43054</v>
      </c>
      <c r="AO257" s="37" t="s">
        <v>115</v>
      </c>
      <c r="AP257" s="31"/>
      <c r="AR257" s="22"/>
      <c r="AS257" s="19"/>
      <c r="AT257" s="19"/>
      <c r="AU257" s="19"/>
      <c r="AV257" s="19"/>
      <c r="AW257" s="24"/>
      <c r="AX257" s="1"/>
      <c r="AY257" s="1"/>
      <c r="AZ257" s="1"/>
      <c r="BA257" s="1"/>
      <c r="BB257" s="1"/>
    </row>
    <row r="258" spans="1:138" x14ac:dyDescent="0.2">
      <c r="A258" s="178">
        <f t="shared" si="156"/>
        <v>41377</v>
      </c>
      <c r="B258" s="2">
        <f t="shared" si="139"/>
        <v>340872.22346667171</v>
      </c>
      <c r="C258" s="2">
        <f t="shared" si="157"/>
        <v>322329.70415632002</v>
      </c>
      <c r="D258" s="2">
        <f>SUM(Y258:Y$400)</f>
        <v>11896.85886339</v>
      </c>
      <c r="E258" s="11">
        <f t="shared" si="140"/>
        <v>310432.84529293003</v>
      </c>
      <c r="F258" s="99">
        <f t="shared" si="169"/>
        <v>3655.24</v>
      </c>
      <c r="G258" s="3">
        <f>IF(N258=1,VLOOKUP(A257,[1]Plan1!$BG$69:$BI$188,3),G257)</f>
        <v>3672.42</v>
      </c>
      <c r="H258" s="200">
        <f t="shared" si="170"/>
        <v>41307</v>
      </c>
      <c r="I258" s="200">
        <f t="shared" si="171"/>
        <v>41335</v>
      </c>
      <c r="J258" s="27">
        <f t="shared" si="141"/>
        <v>4.7001017717032134E-3</v>
      </c>
      <c r="K258" s="12">
        <f t="shared" si="158"/>
        <v>41396</v>
      </c>
      <c r="L258" s="12">
        <f t="shared" si="142"/>
        <v>41396</v>
      </c>
      <c r="M258" s="1">
        <f t="shared" si="159"/>
        <v>22</v>
      </c>
      <c r="N258" s="1">
        <f t="shared" si="143"/>
        <v>10</v>
      </c>
      <c r="O258" s="2">
        <f t="shared" si="144"/>
        <v>1.0021336700000001</v>
      </c>
      <c r="P258" s="11">
        <f t="shared" si="168"/>
        <v>1.00599982</v>
      </c>
      <c r="Q258" s="11">
        <f t="shared" si="165"/>
        <v>1.0541548803558005</v>
      </c>
      <c r="R258" s="2">
        <f t="shared" si="167"/>
        <v>1.05640409</v>
      </c>
      <c r="S258" s="2">
        <f t="shared" si="163"/>
        <v>1.0128566699999999</v>
      </c>
      <c r="T258" s="2">
        <f t="shared" si="145"/>
        <v>326473.79079385003</v>
      </c>
      <c r="U258" s="2">
        <f t="shared" si="146"/>
        <v>152.95398844317916</v>
      </c>
      <c r="V258" s="2">
        <f t="shared" si="147"/>
        <v>17509.682144858507</v>
      </c>
      <c r="W258" s="2">
        <f t="shared" si="148"/>
        <v>339992.34028962173</v>
      </c>
      <c r="X258" s="29">
        <f t="shared" si="149"/>
        <v>0</v>
      </c>
      <c r="Y258" s="2">
        <f t="shared" si="164"/>
        <v>0</v>
      </c>
      <c r="Z258" s="82">
        <f t="shared" si="150"/>
        <v>0</v>
      </c>
      <c r="AA258" s="2">
        <f t="shared" si="151"/>
        <v>0</v>
      </c>
      <c r="AB258" s="27">
        <f t="shared" si="160"/>
        <v>6.7299999999999999E-2</v>
      </c>
      <c r="AC258" s="29">
        <f t="shared" si="172"/>
        <v>10</v>
      </c>
      <c r="AD258" s="29">
        <v>252</v>
      </c>
      <c r="AE258" s="11">
        <f t="shared" si="166"/>
        <v>1.0025879499999999</v>
      </c>
      <c r="AF258" s="2">
        <f t="shared" si="152"/>
        <v>844.89784687999997</v>
      </c>
      <c r="AG258" s="2">
        <f t="shared" si="153"/>
        <v>879.88317704999997</v>
      </c>
      <c r="AH258" s="3">
        <f t="shared" si="154"/>
        <v>0</v>
      </c>
      <c r="AI258" s="4" t="str">
        <f t="shared" si="161"/>
        <v>A+J=</v>
      </c>
      <c r="AJ258" s="12">
        <f t="shared" si="162"/>
        <v>41396</v>
      </c>
      <c r="AK258" s="12"/>
      <c r="AL258" s="4"/>
      <c r="AM258" s="31"/>
      <c r="AN258" s="76">
        <v>43094</v>
      </c>
      <c r="AO258" s="37" t="s">
        <v>116</v>
      </c>
      <c r="AP258" s="31"/>
      <c r="AR258" s="22"/>
      <c r="AS258" s="19"/>
      <c r="AT258" s="19"/>
      <c r="AU258" s="19"/>
      <c r="AV258" s="19"/>
      <c r="AW258" s="24"/>
      <c r="AX258" s="1"/>
      <c r="AY258" s="1"/>
      <c r="AZ258" s="1"/>
      <c r="BA258" s="1"/>
      <c r="BB258" s="1"/>
    </row>
    <row r="259" spans="1:138" x14ac:dyDescent="0.2">
      <c r="A259" s="178">
        <f t="shared" si="156"/>
        <v>41378</v>
      </c>
      <c r="B259" s="2">
        <f t="shared" si="139"/>
        <v>340872.22346667171</v>
      </c>
      <c r="C259" s="2">
        <f t="shared" si="157"/>
        <v>322329.70415632002</v>
      </c>
      <c r="D259" s="2">
        <f>SUM(Y259:Y$400)</f>
        <v>11896.85886339</v>
      </c>
      <c r="E259" s="11">
        <f t="shared" si="140"/>
        <v>310432.84529293003</v>
      </c>
      <c r="F259" s="99">
        <f t="shared" si="169"/>
        <v>3655.24</v>
      </c>
      <c r="G259" s="3">
        <f>IF(N259=1,VLOOKUP(A258,[1]Plan1!$BG$69:$BI$188,3),G258)</f>
        <v>3672.42</v>
      </c>
      <c r="H259" s="200">
        <f t="shared" si="170"/>
        <v>41307</v>
      </c>
      <c r="I259" s="200">
        <f t="shared" si="171"/>
        <v>41335</v>
      </c>
      <c r="J259" s="27">
        <f t="shared" si="141"/>
        <v>4.7001017717032134E-3</v>
      </c>
      <c r="K259" s="12">
        <f t="shared" si="158"/>
        <v>41396</v>
      </c>
      <c r="L259" s="12">
        <f t="shared" si="142"/>
        <v>41396</v>
      </c>
      <c r="M259" s="1">
        <f t="shared" si="159"/>
        <v>22</v>
      </c>
      <c r="N259" s="1">
        <f t="shared" si="143"/>
        <v>10</v>
      </c>
      <c r="O259" s="2">
        <f t="shared" si="144"/>
        <v>1.0021336700000001</v>
      </c>
      <c r="P259" s="11">
        <f t="shared" si="168"/>
        <v>1.00599982</v>
      </c>
      <c r="Q259" s="11">
        <f t="shared" si="165"/>
        <v>1.0541548803558005</v>
      </c>
      <c r="R259" s="2">
        <f t="shared" si="167"/>
        <v>1.05640409</v>
      </c>
      <c r="S259" s="2">
        <f t="shared" si="163"/>
        <v>1.0128566699999999</v>
      </c>
      <c r="T259" s="2">
        <f t="shared" si="145"/>
        <v>326473.79079385003</v>
      </c>
      <c r="U259" s="2">
        <f t="shared" si="146"/>
        <v>152.95398844317916</v>
      </c>
      <c r="V259" s="2">
        <f t="shared" si="147"/>
        <v>17509.682144858507</v>
      </c>
      <c r="W259" s="2">
        <f t="shared" si="148"/>
        <v>339992.34028962173</v>
      </c>
      <c r="X259" s="29">
        <f t="shared" si="149"/>
        <v>0</v>
      </c>
      <c r="Y259" s="2">
        <f t="shared" si="164"/>
        <v>0</v>
      </c>
      <c r="Z259" s="82">
        <f t="shared" si="150"/>
        <v>0</v>
      </c>
      <c r="AA259" s="2">
        <f t="shared" si="151"/>
        <v>0</v>
      </c>
      <c r="AB259" s="27">
        <f t="shared" si="160"/>
        <v>6.7299999999999999E-2</v>
      </c>
      <c r="AC259" s="29">
        <f t="shared" si="172"/>
        <v>10</v>
      </c>
      <c r="AD259" s="29">
        <v>252</v>
      </c>
      <c r="AE259" s="11">
        <f t="shared" si="166"/>
        <v>1.0025879499999999</v>
      </c>
      <c r="AF259" s="2">
        <f t="shared" si="152"/>
        <v>844.89784687999997</v>
      </c>
      <c r="AG259" s="2">
        <f t="shared" si="153"/>
        <v>879.88317704999997</v>
      </c>
      <c r="AH259" s="3">
        <f t="shared" si="154"/>
        <v>0</v>
      </c>
      <c r="AI259" s="4" t="str">
        <f t="shared" si="161"/>
        <v>A+J=</v>
      </c>
      <c r="AJ259" s="12">
        <f t="shared" si="162"/>
        <v>41396</v>
      </c>
      <c r="AK259" s="12"/>
      <c r="AL259" s="4"/>
      <c r="AM259" s="31"/>
      <c r="AN259" s="76">
        <v>43101</v>
      </c>
      <c r="AO259" s="37" t="s">
        <v>117</v>
      </c>
      <c r="AP259" s="31"/>
      <c r="AR259" s="22"/>
      <c r="AS259" s="19"/>
      <c r="AT259" s="19"/>
      <c r="AU259" s="19"/>
      <c r="AV259" s="19"/>
      <c r="AW259" s="24"/>
      <c r="AX259" s="1"/>
      <c r="AY259" s="1"/>
      <c r="AZ259" s="1"/>
      <c r="BA259" s="1"/>
      <c r="BB259" s="1"/>
    </row>
    <row r="260" spans="1:138" x14ac:dyDescent="0.2">
      <c r="A260" s="178">
        <f t="shared" si="156"/>
        <v>41379</v>
      </c>
      <c r="B260" s="2">
        <f t="shared" si="139"/>
        <v>340872.22346667171</v>
      </c>
      <c r="C260" s="2">
        <f t="shared" si="157"/>
        <v>322329.70415632002</v>
      </c>
      <c r="D260" s="2">
        <f>SUM(Y260:Y$400)</f>
        <v>11896.85886339</v>
      </c>
      <c r="E260" s="11">
        <f t="shared" si="140"/>
        <v>310432.84529293003</v>
      </c>
      <c r="F260" s="99">
        <f t="shared" si="169"/>
        <v>3655.24</v>
      </c>
      <c r="G260" s="3">
        <f>IF(N260=1,VLOOKUP(A259,[1]Plan1!$BG$69:$BI$188,3),G259)</f>
        <v>3672.42</v>
      </c>
      <c r="H260" s="200">
        <f t="shared" si="170"/>
        <v>41307</v>
      </c>
      <c r="I260" s="200">
        <f t="shared" si="171"/>
        <v>41335</v>
      </c>
      <c r="J260" s="27">
        <f t="shared" si="141"/>
        <v>4.7001017717032134E-3</v>
      </c>
      <c r="K260" s="12">
        <f t="shared" si="158"/>
        <v>41396</v>
      </c>
      <c r="L260" s="12">
        <f t="shared" si="142"/>
        <v>41396</v>
      </c>
      <c r="M260" s="1">
        <f t="shared" si="159"/>
        <v>22</v>
      </c>
      <c r="N260" s="1">
        <f t="shared" si="143"/>
        <v>10</v>
      </c>
      <c r="O260" s="2">
        <f t="shared" si="144"/>
        <v>1.0021336700000001</v>
      </c>
      <c r="P260" s="11">
        <f t="shared" si="168"/>
        <v>1.00599982</v>
      </c>
      <c r="Q260" s="11">
        <f t="shared" si="165"/>
        <v>1.0541548803558005</v>
      </c>
      <c r="R260" s="2">
        <f t="shared" si="167"/>
        <v>1.05640409</v>
      </c>
      <c r="S260" s="2">
        <f t="shared" si="163"/>
        <v>1.0128566699999999</v>
      </c>
      <c r="T260" s="2">
        <f t="shared" si="145"/>
        <v>326473.79079385003</v>
      </c>
      <c r="U260" s="2">
        <f t="shared" si="146"/>
        <v>152.95398844317916</v>
      </c>
      <c r="V260" s="2">
        <f t="shared" si="147"/>
        <v>17509.682144858507</v>
      </c>
      <c r="W260" s="2">
        <f t="shared" si="148"/>
        <v>339992.34028962173</v>
      </c>
      <c r="X260" s="29">
        <f t="shared" si="149"/>
        <v>0</v>
      </c>
      <c r="Y260" s="2">
        <f t="shared" si="164"/>
        <v>0</v>
      </c>
      <c r="Z260" s="82">
        <f t="shared" si="150"/>
        <v>0</v>
      </c>
      <c r="AA260" s="2">
        <f t="shared" si="151"/>
        <v>0</v>
      </c>
      <c r="AB260" s="27">
        <f t="shared" si="160"/>
        <v>6.7299999999999999E-2</v>
      </c>
      <c r="AC260" s="29">
        <f t="shared" si="172"/>
        <v>10</v>
      </c>
      <c r="AD260" s="29">
        <v>252</v>
      </c>
      <c r="AE260" s="11">
        <f t="shared" si="166"/>
        <v>1.0025879499999999</v>
      </c>
      <c r="AF260" s="2">
        <f t="shared" si="152"/>
        <v>844.89784687999997</v>
      </c>
      <c r="AG260" s="2">
        <f t="shared" si="153"/>
        <v>879.88317704999997</v>
      </c>
      <c r="AH260" s="3">
        <f t="shared" si="154"/>
        <v>0</v>
      </c>
      <c r="AI260" s="4" t="str">
        <f t="shared" si="161"/>
        <v>A+J=</v>
      </c>
      <c r="AJ260" s="12">
        <f t="shared" si="162"/>
        <v>41396</v>
      </c>
      <c r="AK260" s="12"/>
      <c r="AL260" s="4"/>
      <c r="AM260" s="31"/>
      <c r="AN260" s="76">
        <v>43143</v>
      </c>
      <c r="AO260" s="37" t="s">
        <v>101</v>
      </c>
      <c r="AP260" s="31"/>
      <c r="AR260" s="22"/>
      <c r="AS260" s="19"/>
      <c r="AT260" s="19"/>
      <c r="AU260" s="19"/>
      <c r="AV260" s="19"/>
      <c r="AW260" s="24"/>
      <c r="AX260" s="1"/>
      <c r="AY260" s="1"/>
      <c r="AZ260" s="1"/>
      <c r="BA260" s="1"/>
      <c r="BB260" s="1"/>
    </row>
    <row r="261" spans="1:138" x14ac:dyDescent="0.2">
      <c r="A261" s="178">
        <f t="shared" si="156"/>
        <v>41380</v>
      </c>
      <c r="B261" s="2">
        <f t="shared" si="139"/>
        <v>341030.44230533316</v>
      </c>
      <c r="C261" s="2">
        <f t="shared" si="157"/>
        <v>322329.70415632002</v>
      </c>
      <c r="D261" s="2">
        <f>SUM(Y261:Y$400)</f>
        <v>11896.85886339</v>
      </c>
      <c r="E261" s="11">
        <f t="shared" si="140"/>
        <v>310432.84529293003</v>
      </c>
      <c r="F261" s="99">
        <f t="shared" si="169"/>
        <v>3655.24</v>
      </c>
      <c r="G261" s="3">
        <f>IF(N261=1,VLOOKUP(A260,[1]Plan1!$BG$69:$BI$188,3),G260)</f>
        <v>3672.42</v>
      </c>
      <c r="H261" s="200">
        <f t="shared" si="170"/>
        <v>41307</v>
      </c>
      <c r="I261" s="200">
        <f t="shared" si="171"/>
        <v>41335</v>
      </c>
      <c r="J261" s="27">
        <f t="shared" si="141"/>
        <v>4.7001017717032134E-3</v>
      </c>
      <c r="K261" s="12">
        <f t="shared" si="158"/>
        <v>41396</v>
      </c>
      <c r="L261" s="12">
        <f t="shared" si="142"/>
        <v>41396</v>
      </c>
      <c r="M261" s="1">
        <f t="shared" si="159"/>
        <v>22</v>
      </c>
      <c r="N261" s="1">
        <f t="shared" si="143"/>
        <v>11</v>
      </c>
      <c r="O261" s="2">
        <f t="shared" si="144"/>
        <v>1.0023472899999999</v>
      </c>
      <c r="P261" s="11">
        <f t="shared" si="168"/>
        <v>1.00599982</v>
      </c>
      <c r="Q261" s="11">
        <f t="shared" si="165"/>
        <v>1.0541548803558005</v>
      </c>
      <c r="R261" s="2">
        <f t="shared" si="167"/>
        <v>1.0566292799999999</v>
      </c>
      <c r="S261" s="2">
        <f t="shared" si="163"/>
        <v>1.0128566699999999</v>
      </c>
      <c r="T261" s="2">
        <f t="shared" si="145"/>
        <v>326473.79079385003</v>
      </c>
      <c r="U261" s="2">
        <f t="shared" si="146"/>
        <v>152.95398844317916</v>
      </c>
      <c r="V261" s="2">
        <f t="shared" si="147"/>
        <v>17579.588517289983</v>
      </c>
      <c r="W261" s="2">
        <f t="shared" si="148"/>
        <v>340062.24666205316</v>
      </c>
      <c r="X261" s="29">
        <f t="shared" si="149"/>
        <v>0</v>
      </c>
      <c r="Y261" s="2">
        <f t="shared" si="164"/>
        <v>0</v>
      </c>
      <c r="Z261" s="82">
        <f t="shared" si="150"/>
        <v>0</v>
      </c>
      <c r="AA261" s="2">
        <f t="shared" si="151"/>
        <v>0</v>
      </c>
      <c r="AB261" s="27">
        <f t="shared" si="160"/>
        <v>6.7299999999999999E-2</v>
      </c>
      <c r="AC261" s="29">
        <f t="shared" si="172"/>
        <v>11</v>
      </c>
      <c r="AD261" s="29">
        <v>252</v>
      </c>
      <c r="AE261" s="11">
        <f t="shared" si="166"/>
        <v>1.0028471130000001</v>
      </c>
      <c r="AF261" s="2">
        <f t="shared" si="152"/>
        <v>929.50777391999998</v>
      </c>
      <c r="AG261" s="2">
        <f t="shared" si="153"/>
        <v>968.19564328000001</v>
      </c>
      <c r="AH261" s="3">
        <f t="shared" si="154"/>
        <v>0</v>
      </c>
      <c r="AI261" s="4" t="str">
        <f t="shared" si="161"/>
        <v>A+J=</v>
      </c>
      <c r="AJ261" s="12">
        <f t="shared" si="162"/>
        <v>41396</v>
      </c>
      <c r="AK261" s="12"/>
      <c r="AL261" s="4"/>
      <c r="AM261" s="31"/>
      <c r="AN261" s="76">
        <v>43144</v>
      </c>
      <c r="AO261" s="37" t="s">
        <v>101</v>
      </c>
      <c r="AP261" s="31"/>
      <c r="AR261" s="22"/>
      <c r="AS261" s="19"/>
      <c r="AT261" s="19"/>
      <c r="AU261" s="19"/>
      <c r="AV261" s="19"/>
      <c r="AW261" s="24"/>
      <c r="AX261" s="1"/>
      <c r="AY261" s="1"/>
      <c r="AZ261" s="1"/>
      <c r="BA261" s="1"/>
      <c r="BB261" s="1"/>
    </row>
    <row r="262" spans="1:138" x14ac:dyDescent="0.2">
      <c r="A262" s="178">
        <f t="shared" si="156"/>
        <v>41381</v>
      </c>
      <c r="B262" s="2">
        <f t="shared" si="139"/>
        <v>341188.73262301856</v>
      </c>
      <c r="C262" s="2">
        <f t="shared" si="157"/>
        <v>322329.70415632002</v>
      </c>
      <c r="D262" s="2">
        <f>SUM(Y262:Y$400)</f>
        <v>11896.85886339</v>
      </c>
      <c r="E262" s="11">
        <f t="shared" si="140"/>
        <v>310432.84529293003</v>
      </c>
      <c r="F262" s="99">
        <f t="shared" si="169"/>
        <v>3655.24</v>
      </c>
      <c r="G262" s="3">
        <f>IF(N262=1,VLOOKUP(A261,[1]Plan1!$BG$69:$BI$188,3),G261)</f>
        <v>3672.42</v>
      </c>
      <c r="H262" s="200">
        <f t="shared" si="170"/>
        <v>41307</v>
      </c>
      <c r="I262" s="200">
        <f t="shared" si="171"/>
        <v>41335</v>
      </c>
      <c r="J262" s="27">
        <f t="shared" si="141"/>
        <v>4.7001017717032134E-3</v>
      </c>
      <c r="K262" s="12">
        <f t="shared" si="158"/>
        <v>41396</v>
      </c>
      <c r="L262" s="12">
        <f t="shared" si="142"/>
        <v>41396</v>
      </c>
      <c r="M262" s="1">
        <f t="shared" si="159"/>
        <v>22</v>
      </c>
      <c r="N262" s="1">
        <f t="shared" si="143"/>
        <v>12</v>
      </c>
      <c r="O262" s="2">
        <f t="shared" si="144"/>
        <v>1.0025609499999999</v>
      </c>
      <c r="P262" s="11">
        <f t="shared" si="168"/>
        <v>1.00599982</v>
      </c>
      <c r="Q262" s="11">
        <f t="shared" si="165"/>
        <v>1.0541548803558005</v>
      </c>
      <c r="R262" s="2">
        <f t="shared" si="167"/>
        <v>1.05685451</v>
      </c>
      <c r="S262" s="2">
        <f t="shared" si="163"/>
        <v>1.0128566699999999</v>
      </c>
      <c r="T262" s="2">
        <f t="shared" si="145"/>
        <v>326473.79079385003</v>
      </c>
      <c r="U262" s="2">
        <f t="shared" si="146"/>
        <v>152.95398844317916</v>
      </c>
      <c r="V262" s="2">
        <f t="shared" si="147"/>
        <v>17649.507307035332</v>
      </c>
      <c r="W262" s="2">
        <f t="shared" si="148"/>
        <v>340132.16545179853</v>
      </c>
      <c r="X262" s="29">
        <f t="shared" si="149"/>
        <v>0</v>
      </c>
      <c r="Y262" s="2">
        <f t="shared" si="164"/>
        <v>0</v>
      </c>
      <c r="Z262" s="82">
        <f t="shared" si="150"/>
        <v>0</v>
      </c>
      <c r="AA262" s="2">
        <f t="shared" si="151"/>
        <v>0</v>
      </c>
      <c r="AB262" s="27">
        <f t="shared" si="160"/>
        <v>6.7299999999999999E-2</v>
      </c>
      <c r="AC262" s="29">
        <f t="shared" si="172"/>
        <v>12</v>
      </c>
      <c r="AD262" s="29">
        <v>252</v>
      </c>
      <c r="AE262" s="11">
        <f t="shared" si="166"/>
        <v>1.003106343</v>
      </c>
      <c r="AF262" s="2">
        <f t="shared" si="152"/>
        <v>1014.13957471</v>
      </c>
      <c r="AG262" s="2">
        <f t="shared" si="153"/>
        <v>1056.5671712200001</v>
      </c>
      <c r="AH262" s="3">
        <f t="shared" si="154"/>
        <v>0</v>
      </c>
      <c r="AI262" s="4" t="str">
        <f t="shared" si="161"/>
        <v>A+J=</v>
      </c>
      <c r="AJ262" s="12">
        <f t="shared" si="162"/>
        <v>41396</v>
      </c>
      <c r="AK262" s="12"/>
      <c r="AL262" s="4"/>
      <c r="AM262" s="31"/>
      <c r="AN262" s="76">
        <v>43189</v>
      </c>
      <c r="AO262" s="37" t="s">
        <v>109</v>
      </c>
      <c r="AP262" s="31"/>
      <c r="AR262" s="22"/>
      <c r="AS262" s="19"/>
      <c r="AT262" s="19"/>
      <c r="AU262" s="19"/>
      <c r="AV262" s="19"/>
      <c r="AW262" s="24"/>
      <c r="AX262" s="1"/>
      <c r="AY262" s="1"/>
      <c r="AZ262" s="1"/>
      <c r="BA262" s="1"/>
      <c r="BB262" s="1"/>
    </row>
    <row r="263" spans="1:138" x14ac:dyDescent="0.2">
      <c r="A263" s="178">
        <f t="shared" si="156"/>
        <v>41382</v>
      </c>
      <c r="B263" s="2">
        <f t="shared" si="139"/>
        <v>341347.10067300452</v>
      </c>
      <c r="C263" s="2">
        <f t="shared" si="157"/>
        <v>322329.70415632002</v>
      </c>
      <c r="D263" s="2">
        <f>SUM(Y263:Y$400)</f>
        <v>11896.85886339</v>
      </c>
      <c r="E263" s="11">
        <f t="shared" si="140"/>
        <v>310432.84529293003</v>
      </c>
      <c r="F263" s="99">
        <f t="shared" si="169"/>
        <v>3655.24</v>
      </c>
      <c r="G263" s="3">
        <f>IF(N263=1,VLOOKUP(A262,[1]Plan1!$BG$69:$BI$188,3),G262)</f>
        <v>3672.42</v>
      </c>
      <c r="H263" s="200">
        <f t="shared" si="170"/>
        <v>41307</v>
      </c>
      <c r="I263" s="200">
        <f t="shared" si="171"/>
        <v>41335</v>
      </c>
      <c r="J263" s="27">
        <f t="shared" si="141"/>
        <v>4.7001017717032134E-3</v>
      </c>
      <c r="K263" s="12">
        <f t="shared" si="158"/>
        <v>41396</v>
      </c>
      <c r="L263" s="12">
        <f t="shared" si="142"/>
        <v>41396</v>
      </c>
      <c r="M263" s="1">
        <f t="shared" si="159"/>
        <v>22</v>
      </c>
      <c r="N263" s="1">
        <f t="shared" si="143"/>
        <v>13</v>
      </c>
      <c r="O263" s="2">
        <f t="shared" si="144"/>
        <v>1.00277466</v>
      </c>
      <c r="P263" s="11">
        <f t="shared" si="168"/>
        <v>1.00599982</v>
      </c>
      <c r="Q263" s="11">
        <f t="shared" si="165"/>
        <v>1.0541548803558005</v>
      </c>
      <c r="R263" s="2">
        <f t="shared" si="167"/>
        <v>1.0570797999999999</v>
      </c>
      <c r="S263" s="2">
        <f t="shared" si="163"/>
        <v>1.0128566699999999</v>
      </c>
      <c r="T263" s="2">
        <f t="shared" si="145"/>
        <v>326473.79079385003</v>
      </c>
      <c r="U263" s="2">
        <f t="shared" si="146"/>
        <v>152.95398844317916</v>
      </c>
      <c r="V263" s="2">
        <f t="shared" si="147"/>
        <v>17719.444722751356</v>
      </c>
      <c r="W263" s="2">
        <f t="shared" si="148"/>
        <v>340202.10286751454</v>
      </c>
      <c r="X263" s="29">
        <f t="shared" si="149"/>
        <v>0</v>
      </c>
      <c r="Y263" s="2">
        <f t="shared" si="164"/>
        <v>0</v>
      </c>
      <c r="Z263" s="82">
        <f t="shared" si="150"/>
        <v>0</v>
      </c>
      <c r="AA263" s="2">
        <f t="shared" si="151"/>
        <v>0</v>
      </c>
      <c r="AB263" s="27">
        <f t="shared" si="160"/>
        <v>6.7299999999999999E-2</v>
      </c>
      <c r="AC263" s="29">
        <f t="shared" si="172"/>
        <v>13</v>
      </c>
      <c r="AD263" s="29">
        <v>252</v>
      </c>
      <c r="AE263" s="11">
        <f t="shared" si="166"/>
        <v>1.0033656399999999</v>
      </c>
      <c r="AF263" s="2">
        <f t="shared" si="152"/>
        <v>1098.79324924</v>
      </c>
      <c r="AG263" s="2">
        <f t="shared" si="153"/>
        <v>1144.99780549</v>
      </c>
      <c r="AH263" s="3">
        <f t="shared" si="154"/>
        <v>0</v>
      </c>
      <c r="AI263" s="4" t="str">
        <f t="shared" si="161"/>
        <v>A+J=</v>
      </c>
      <c r="AJ263" s="12">
        <f t="shared" si="162"/>
        <v>41396</v>
      </c>
      <c r="AK263" s="12"/>
      <c r="AL263" s="4"/>
      <c r="AM263" s="31"/>
      <c r="AN263" s="76">
        <v>43221</v>
      </c>
      <c r="AO263" s="37" t="s">
        <v>110</v>
      </c>
      <c r="AP263" s="31"/>
      <c r="AR263" s="22"/>
      <c r="AS263" s="19"/>
      <c r="AT263" s="19"/>
      <c r="AU263" s="19"/>
      <c r="AV263" s="19"/>
      <c r="AW263" s="24"/>
      <c r="AX263" s="1"/>
      <c r="AY263" s="1"/>
      <c r="AZ263" s="1"/>
      <c r="BA263" s="1"/>
      <c r="BB263" s="1"/>
    </row>
    <row r="264" spans="1:138" x14ac:dyDescent="0.2">
      <c r="A264" s="178">
        <f t="shared" si="156"/>
        <v>41383</v>
      </c>
      <c r="B264" s="2">
        <f t="shared" si="139"/>
        <v>341505.54025266448</v>
      </c>
      <c r="C264" s="2">
        <f t="shared" si="157"/>
        <v>322329.70415632002</v>
      </c>
      <c r="D264" s="2">
        <f>SUM(Y264:Y$400)</f>
        <v>11896.85886339</v>
      </c>
      <c r="E264" s="11">
        <f t="shared" si="140"/>
        <v>310432.84529293003</v>
      </c>
      <c r="F264" s="99">
        <f t="shared" si="169"/>
        <v>3655.24</v>
      </c>
      <c r="G264" s="3">
        <f>IF(N264=1,VLOOKUP(A263,[1]Plan1!$BG$69:$BI$188,3),G263)</f>
        <v>3672.42</v>
      </c>
      <c r="H264" s="200">
        <f t="shared" si="170"/>
        <v>41307</v>
      </c>
      <c r="I264" s="200">
        <f t="shared" si="171"/>
        <v>41335</v>
      </c>
      <c r="J264" s="27">
        <f t="shared" si="141"/>
        <v>4.7001017717032134E-3</v>
      </c>
      <c r="K264" s="12">
        <f t="shared" si="158"/>
        <v>41396</v>
      </c>
      <c r="L264" s="12">
        <f t="shared" si="142"/>
        <v>41396</v>
      </c>
      <c r="M264" s="1">
        <f t="shared" si="159"/>
        <v>22</v>
      </c>
      <c r="N264" s="1">
        <f t="shared" si="143"/>
        <v>14</v>
      </c>
      <c r="O264" s="2">
        <f t="shared" si="144"/>
        <v>1.0029884200000001</v>
      </c>
      <c r="P264" s="11">
        <f t="shared" si="168"/>
        <v>1.00599982</v>
      </c>
      <c r="Q264" s="11">
        <f t="shared" si="165"/>
        <v>1.0541548803558005</v>
      </c>
      <c r="R264" s="2">
        <f t="shared" si="167"/>
        <v>1.05730513</v>
      </c>
      <c r="S264" s="2">
        <f t="shared" si="163"/>
        <v>1.0128566699999999</v>
      </c>
      <c r="T264" s="2">
        <f t="shared" si="145"/>
        <v>326473.79079385003</v>
      </c>
      <c r="U264" s="2">
        <f t="shared" si="146"/>
        <v>152.95398844317916</v>
      </c>
      <c r="V264" s="2">
        <f t="shared" si="147"/>
        <v>17789.394555781255</v>
      </c>
      <c r="W264" s="2">
        <f t="shared" si="148"/>
        <v>340272.05270054447</v>
      </c>
      <c r="X264" s="29">
        <f t="shared" si="149"/>
        <v>0</v>
      </c>
      <c r="Y264" s="2">
        <f t="shared" si="164"/>
        <v>0</v>
      </c>
      <c r="Z264" s="82">
        <f t="shared" si="150"/>
        <v>0</v>
      </c>
      <c r="AA264" s="2">
        <f t="shared" si="151"/>
        <v>0</v>
      </c>
      <c r="AB264" s="27">
        <f t="shared" si="160"/>
        <v>6.7299999999999999E-2</v>
      </c>
      <c r="AC264" s="29">
        <f t="shared" si="172"/>
        <v>14</v>
      </c>
      <c r="AD264" s="29">
        <v>252</v>
      </c>
      <c r="AE264" s="11">
        <f t="shared" si="166"/>
        <v>1.0036250040000001</v>
      </c>
      <c r="AF264" s="2">
        <f t="shared" si="152"/>
        <v>1183.46879752</v>
      </c>
      <c r="AG264" s="2">
        <f t="shared" si="153"/>
        <v>1233.4875521199999</v>
      </c>
      <c r="AH264" s="3">
        <f t="shared" si="154"/>
        <v>0</v>
      </c>
      <c r="AI264" s="4" t="str">
        <f t="shared" si="161"/>
        <v>A+J=</v>
      </c>
      <c r="AJ264" s="12">
        <f t="shared" si="162"/>
        <v>41396</v>
      </c>
      <c r="AK264" s="12"/>
      <c r="AL264" s="4"/>
      <c r="AM264" s="31"/>
      <c r="AN264" s="76">
        <v>43251</v>
      </c>
      <c r="AO264" s="37" t="s">
        <v>111</v>
      </c>
      <c r="AP264" s="31"/>
      <c r="AR264" s="22"/>
      <c r="AS264" s="19"/>
      <c r="AT264" s="19"/>
      <c r="AU264" s="19"/>
      <c r="AV264" s="19"/>
      <c r="AW264" s="24"/>
      <c r="AX264" s="1"/>
      <c r="AY264" s="1"/>
      <c r="AZ264" s="1"/>
      <c r="BA264" s="1"/>
      <c r="BB264" s="1"/>
    </row>
    <row r="265" spans="1:138" x14ac:dyDescent="0.2">
      <c r="A265" s="178">
        <f t="shared" si="156"/>
        <v>41384</v>
      </c>
      <c r="B265" s="2">
        <f t="shared" si="139"/>
        <v>341664.05450211657</v>
      </c>
      <c r="C265" s="2">
        <f t="shared" si="157"/>
        <v>322329.70415632002</v>
      </c>
      <c r="D265" s="2">
        <f>SUM(Y265:Y$400)</f>
        <v>11896.85886339</v>
      </c>
      <c r="E265" s="11">
        <f t="shared" si="140"/>
        <v>310432.84529293003</v>
      </c>
      <c r="F265" s="99">
        <f t="shared" si="169"/>
        <v>3655.24</v>
      </c>
      <c r="G265" s="3">
        <f>IF(N265=1,VLOOKUP(A264,[1]Plan1!$BG$69:$BI$188,3),G264)</f>
        <v>3672.42</v>
      </c>
      <c r="H265" s="200">
        <f t="shared" si="170"/>
        <v>41307</v>
      </c>
      <c r="I265" s="200">
        <f t="shared" si="171"/>
        <v>41335</v>
      </c>
      <c r="J265" s="27">
        <f t="shared" si="141"/>
        <v>4.7001017717032134E-3</v>
      </c>
      <c r="K265" s="12">
        <f t="shared" si="158"/>
        <v>41396</v>
      </c>
      <c r="L265" s="12">
        <f t="shared" si="142"/>
        <v>41396</v>
      </c>
      <c r="M265" s="1">
        <f t="shared" si="159"/>
        <v>22</v>
      </c>
      <c r="N265" s="1">
        <f t="shared" si="143"/>
        <v>15</v>
      </c>
      <c r="O265" s="2">
        <f t="shared" si="144"/>
        <v>1.0032022199999999</v>
      </c>
      <c r="P265" s="11">
        <f t="shared" si="168"/>
        <v>1.00599982</v>
      </c>
      <c r="Q265" s="11">
        <f t="shared" si="165"/>
        <v>1.0541548803558005</v>
      </c>
      <c r="R265" s="2">
        <f t="shared" si="167"/>
        <v>1.0575305100000001</v>
      </c>
      <c r="S265" s="2">
        <f t="shared" si="163"/>
        <v>1.0128566699999999</v>
      </c>
      <c r="T265" s="2">
        <f t="shared" si="145"/>
        <v>326473.79079385003</v>
      </c>
      <c r="U265" s="2">
        <f t="shared" si="146"/>
        <v>152.95398844317916</v>
      </c>
      <c r="V265" s="2">
        <f t="shared" si="147"/>
        <v>17859.359910453393</v>
      </c>
      <c r="W265" s="2">
        <f t="shared" si="148"/>
        <v>340342.01805521658</v>
      </c>
      <c r="X265" s="29">
        <f t="shared" si="149"/>
        <v>0</v>
      </c>
      <c r="Y265" s="2">
        <f t="shared" si="164"/>
        <v>0</v>
      </c>
      <c r="Z265" s="82">
        <f t="shared" si="150"/>
        <v>0</v>
      </c>
      <c r="AA265" s="2">
        <f t="shared" si="151"/>
        <v>0</v>
      </c>
      <c r="AB265" s="27">
        <f t="shared" si="160"/>
        <v>6.7299999999999999E-2</v>
      </c>
      <c r="AC265" s="29">
        <f t="shared" si="172"/>
        <v>15</v>
      </c>
      <c r="AD265" s="29">
        <v>252</v>
      </c>
      <c r="AE265" s="11">
        <f t="shared" si="166"/>
        <v>1.003884435</v>
      </c>
      <c r="AF265" s="2">
        <f t="shared" si="152"/>
        <v>1268.1662195399999</v>
      </c>
      <c r="AG265" s="2">
        <f t="shared" si="153"/>
        <v>1322.0364469000001</v>
      </c>
      <c r="AH265" s="3">
        <f t="shared" si="154"/>
        <v>0</v>
      </c>
      <c r="AI265" s="4" t="str">
        <f t="shared" si="161"/>
        <v>A+J=</v>
      </c>
      <c r="AJ265" s="12">
        <f t="shared" si="162"/>
        <v>41396</v>
      </c>
      <c r="AK265" s="12"/>
      <c r="AL265" s="4"/>
      <c r="AM265" s="31"/>
      <c r="AN265" s="76">
        <v>43350</v>
      </c>
      <c r="AO265" s="37" t="s">
        <v>112</v>
      </c>
      <c r="AP265" s="31"/>
      <c r="AR265" s="22"/>
      <c r="AS265" s="19"/>
      <c r="AT265" s="19"/>
      <c r="AU265" s="19"/>
      <c r="AV265" s="19"/>
      <c r="AW265" s="24"/>
      <c r="AX265" s="1"/>
      <c r="AY265" s="1"/>
      <c r="AZ265" s="1"/>
      <c r="BA265" s="1"/>
      <c r="BB265" s="1"/>
    </row>
    <row r="266" spans="1:138" x14ac:dyDescent="0.2">
      <c r="A266" s="178">
        <f t="shared" si="156"/>
        <v>41385</v>
      </c>
      <c r="B266" s="2">
        <f t="shared" ref="B266:B329" si="173">(W266+AG266)</f>
        <v>341664.05450211657</v>
      </c>
      <c r="C266" s="2">
        <f t="shared" si="157"/>
        <v>322329.70415632002</v>
      </c>
      <c r="D266" s="2">
        <f>SUM(Y266:Y$400)</f>
        <v>11896.85886339</v>
      </c>
      <c r="E266" s="11">
        <f t="shared" ref="E266:E329" si="174">(C266-D266)</f>
        <v>310432.84529293003</v>
      </c>
      <c r="F266" s="99">
        <f t="shared" si="169"/>
        <v>3655.24</v>
      </c>
      <c r="G266" s="3">
        <f>IF(N266=1,VLOOKUP(A265,[1]Plan1!$BG$69:$BI$188,3),G265)</f>
        <v>3672.42</v>
      </c>
      <c r="H266" s="200">
        <f t="shared" si="170"/>
        <v>41307</v>
      </c>
      <c r="I266" s="200">
        <f t="shared" si="171"/>
        <v>41335</v>
      </c>
      <c r="J266" s="27">
        <f t="shared" ref="J266:J329" si="175">(G266/F266)-1</f>
        <v>4.7001017717032134E-3</v>
      </c>
      <c r="K266" s="12">
        <f t="shared" si="158"/>
        <v>41396</v>
      </c>
      <c r="L266" s="12">
        <f t="shared" ref="L266:L329" si="176">IF(A266&gt;L265,K266,L265)</f>
        <v>41396</v>
      </c>
      <c r="M266" s="1">
        <f t="shared" si="159"/>
        <v>22</v>
      </c>
      <c r="N266" s="1">
        <f t="shared" ref="N266:N329" si="177">(M266-(NETWORKDAYS(A266,L266,AN$137:AN$327)-1))</f>
        <v>15</v>
      </c>
      <c r="O266" s="2">
        <f t="shared" ref="O266:O329" si="178">TRUNC((G266/F266)^TRUNC((N266/M266),9),8)</f>
        <v>1.0032022199999999</v>
      </c>
      <c r="P266" s="11">
        <f t="shared" si="168"/>
        <v>1.00599982</v>
      </c>
      <c r="Q266" s="11">
        <f t="shared" si="165"/>
        <v>1.0541548803558005</v>
      </c>
      <c r="R266" s="2">
        <f t="shared" si="167"/>
        <v>1.0575305100000001</v>
      </c>
      <c r="S266" s="2">
        <f t="shared" si="163"/>
        <v>1.0128566699999999</v>
      </c>
      <c r="T266" s="2">
        <f t="shared" ref="T266:T329" si="179">TRUNC(C266*S266,8)</f>
        <v>326473.79079385003</v>
      </c>
      <c r="U266" s="2">
        <f t="shared" ref="U266:U329" si="180">(D266*(S266-1))</f>
        <v>152.95398844317916</v>
      </c>
      <c r="V266" s="2">
        <f t="shared" ref="V266:V329" si="181">(E266*(R266-1))</f>
        <v>17859.359910453393</v>
      </c>
      <c r="W266" s="2">
        <f t="shared" ref="W266:W329" si="182">(C266+U266+V266)</f>
        <v>340342.01805521658</v>
      </c>
      <c r="X266" s="29">
        <f t="shared" ref="X266:X329" si="183">IF(VLOOKUP(A266,AN$10:AU$131,8)=VLOOKUP(A265,AN$10:AU$131,8),0,VLOOKUP(A266,AN$10:AU$131,8))</f>
        <v>0</v>
      </c>
      <c r="Y266" s="2">
        <f t="shared" si="164"/>
        <v>0</v>
      </c>
      <c r="Z266" s="82">
        <f t="shared" ref="Z266:Z329" si="184">IF(X266&gt;0,VLOOKUP($A266,$AN$10:$AS$131,6),0)</f>
        <v>0</v>
      </c>
      <c r="AA266" s="2">
        <f t="shared" ref="AA266:AA329" si="185">IF(Z266&gt;0,TRUNC(Z266*T266,8),0)</f>
        <v>0</v>
      </c>
      <c r="AB266" s="27">
        <f t="shared" si="160"/>
        <v>6.7299999999999999E-2</v>
      </c>
      <c r="AC266" s="29">
        <f t="shared" si="172"/>
        <v>15</v>
      </c>
      <c r="AD266" s="29">
        <v>252</v>
      </c>
      <c r="AE266" s="11">
        <f t="shared" si="166"/>
        <v>1.003884435</v>
      </c>
      <c r="AF266" s="2">
        <f t="shared" ref="AF266:AF329" si="186">TRUNC((T266*(AE266-1)),8)</f>
        <v>1268.1662195399999</v>
      </c>
      <c r="AG266" s="2">
        <f t="shared" ref="AG266:AG329" si="187">TRUNC((W266*(AE266-1)),8)</f>
        <v>1322.0364469000001</v>
      </c>
      <c r="AH266" s="3">
        <f t="shared" ref="AH266:AH329" si="188">IF(AA266&gt;0,AA266+AF266,0)</f>
        <v>0</v>
      </c>
      <c r="AI266" s="4" t="str">
        <f t="shared" si="161"/>
        <v>A+J=</v>
      </c>
      <c r="AJ266" s="12">
        <f t="shared" si="162"/>
        <v>41396</v>
      </c>
      <c r="AK266" s="12"/>
      <c r="AL266" s="4"/>
      <c r="AM266" s="31"/>
      <c r="AN266" s="76">
        <v>43385</v>
      </c>
      <c r="AO266" s="37" t="s">
        <v>113</v>
      </c>
      <c r="AP266" s="31"/>
      <c r="AR266" s="22"/>
      <c r="AS266" s="19"/>
      <c r="AT266" s="19"/>
      <c r="AU266" s="19"/>
      <c r="AV266" s="19"/>
      <c r="AW266" s="24"/>
      <c r="AX266" s="1"/>
      <c r="AY266" s="1"/>
      <c r="AZ266" s="1"/>
      <c r="BA266" s="1"/>
      <c r="BB266" s="1"/>
    </row>
    <row r="267" spans="1:138" x14ac:dyDescent="0.2">
      <c r="A267" s="178">
        <f t="shared" ref="A267:A330" si="189">(A266+1)</f>
        <v>41386</v>
      </c>
      <c r="B267" s="2">
        <f t="shared" si="173"/>
        <v>341664.05450211657</v>
      </c>
      <c r="C267" s="2">
        <f t="shared" ref="C267:C330" si="190">TRUNC(IF(X266&gt;0,VLOOKUP(A266,$AN$12:$AO$131,2),C266),8)</f>
        <v>322329.70415632002</v>
      </c>
      <c r="D267" s="2">
        <f>SUM(Y267:Y$400)</f>
        <v>11896.85886339</v>
      </c>
      <c r="E267" s="11">
        <f t="shared" si="174"/>
        <v>310432.84529293003</v>
      </c>
      <c r="F267" s="99">
        <f t="shared" si="169"/>
        <v>3655.24</v>
      </c>
      <c r="G267" s="3">
        <f>IF(N267=1,VLOOKUP(A266,[1]Plan1!$BG$69:$BI$188,3),G266)</f>
        <v>3672.42</v>
      </c>
      <c r="H267" s="200">
        <f t="shared" si="170"/>
        <v>41307</v>
      </c>
      <c r="I267" s="200">
        <f t="shared" si="171"/>
        <v>41335</v>
      </c>
      <c r="J267" s="27">
        <f t="shared" si="175"/>
        <v>4.7001017717032134E-3</v>
      </c>
      <c r="K267" s="12">
        <f t="shared" ref="K267:K330" si="191">IF(DAY(A267)=1,VLOOKUP(A267,AR$137:AW$275,4),K266)</f>
        <v>41396</v>
      </c>
      <c r="L267" s="12">
        <f t="shared" si="176"/>
        <v>41396</v>
      </c>
      <c r="M267" s="1">
        <f t="shared" ref="M267:M330" si="192">IF(L267=L266,M266,NETWORKDAYS(L266,L267,$AN$137:$AN$327)-1)</f>
        <v>22</v>
      </c>
      <c r="N267" s="1">
        <f t="shared" si="177"/>
        <v>15</v>
      </c>
      <c r="O267" s="2">
        <f t="shared" si="178"/>
        <v>1.0032022199999999</v>
      </c>
      <c r="P267" s="11">
        <f t="shared" si="168"/>
        <v>1.00599982</v>
      </c>
      <c r="Q267" s="11">
        <f t="shared" si="165"/>
        <v>1.0541548803558005</v>
      </c>
      <c r="R267" s="2">
        <f t="shared" si="167"/>
        <v>1.0575305100000001</v>
      </c>
      <c r="S267" s="2">
        <f t="shared" si="163"/>
        <v>1.0128566699999999</v>
      </c>
      <c r="T267" s="2">
        <f t="shared" si="179"/>
        <v>326473.79079385003</v>
      </c>
      <c r="U267" s="2">
        <f t="shared" si="180"/>
        <v>152.95398844317916</v>
      </c>
      <c r="V267" s="2">
        <f t="shared" si="181"/>
        <v>17859.359910453393</v>
      </c>
      <c r="W267" s="2">
        <f t="shared" si="182"/>
        <v>340342.01805521658</v>
      </c>
      <c r="X267" s="29">
        <f t="shared" si="183"/>
        <v>0</v>
      </c>
      <c r="Y267" s="2">
        <f t="shared" si="164"/>
        <v>0</v>
      </c>
      <c r="Z267" s="82">
        <f t="shared" si="184"/>
        <v>0</v>
      </c>
      <c r="AA267" s="2">
        <f t="shared" si="185"/>
        <v>0</v>
      </c>
      <c r="AB267" s="27">
        <f t="shared" ref="AB267:AB330" si="193">(AB266)</f>
        <v>6.7299999999999999E-2</v>
      </c>
      <c r="AC267" s="29">
        <f t="shared" si="172"/>
        <v>15</v>
      </c>
      <c r="AD267" s="29">
        <v>252</v>
      </c>
      <c r="AE267" s="11">
        <f t="shared" si="166"/>
        <v>1.003884435</v>
      </c>
      <c r="AF267" s="2">
        <f t="shared" si="186"/>
        <v>1268.1662195399999</v>
      </c>
      <c r="AG267" s="2">
        <f t="shared" si="187"/>
        <v>1322.0364469000001</v>
      </c>
      <c r="AH267" s="3">
        <f t="shared" si="188"/>
        <v>0</v>
      </c>
      <c r="AI267" s="4" t="str">
        <f t="shared" ref="AI267:AI330" si="194">AI266</f>
        <v>A+J=</v>
      </c>
      <c r="AJ267" s="12">
        <f t="shared" ref="AJ267:AJ330" si="195">IF(X266&gt;0,VLOOKUP(A266,$AN$10:$AW$130,9),AJ266)</f>
        <v>41396</v>
      </c>
      <c r="AK267" s="12"/>
      <c r="AL267" s="4"/>
      <c r="AM267" s="31"/>
      <c r="AN267" s="76">
        <v>43406</v>
      </c>
      <c r="AO267" s="37" t="s">
        <v>114</v>
      </c>
      <c r="AP267" s="31"/>
      <c r="AR267" s="22"/>
      <c r="AS267" s="19"/>
      <c r="AT267" s="19"/>
      <c r="AU267" s="19"/>
      <c r="AV267" s="19"/>
      <c r="AW267" s="24"/>
      <c r="AX267" s="1"/>
      <c r="AY267" s="1"/>
      <c r="AZ267" s="1"/>
      <c r="BA267" s="1"/>
      <c r="BB267" s="1"/>
    </row>
    <row r="268" spans="1:138" x14ac:dyDescent="0.2">
      <c r="A268" s="178">
        <f t="shared" si="189"/>
        <v>41387</v>
      </c>
      <c r="B268" s="2">
        <f t="shared" si="173"/>
        <v>341822.64067071246</v>
      </c>
      <c r="C268" s="2">
        <f t="shared" si="190"/>
        <v>322329.70415632002</v>
      </c>
      <c r="D268" s="2">
        <f>SUM(Y268:Y$400)</f>
        <v>11896.85886339</v>
      </c>
      <c r="E268" s="11">
        <f t="shared" si="174"/>
        <v>310432.84529293003</v>
      </c>
      <c r="F268" s="99">
        <f t="shared" si="169"/>
        <v>3655.24</v>
      </c>
      <c r="G268" s="3">
        <f>IF(N268=1,VLOOKUP(A267,[1]Plan1!$BG$69:$BI$188,3),G267)</f>
        <v>3672.42</v>
      </c>
      <c r="H268" s="200">
        <f t="shared" si="170"/>
        <v>41307</v>
      </c>
      <c r="I268" s="200">
        <f t="shared" si="171"/>
        <v>41335</v>
      </c>
      <c r="J268" s="27">
        <f t="shared" si="175"/>
        <v>4.7001017717032134E-3</v>
      </c>
      <c r="K268" s="12">
        <f t="shared" si="191"/>
        <v>41396</v>
      </c>
      <c r="L268" s="12">
        <f t="shared" si="176"/>
        <v>41396</v>
      </c>
      <c r="M268" s="1">
        <f t="shared" si="192"/>
        <v>22</v>
      </c>
      <c r="N268" s="1">
        <f t="shared" si="177"/>
        <v>16</v>
      </c>
      <c r="O268" s="2">
        <f t="shared" si="178"/>
        <v>1.0034160599999999</v>
      </c>
      <c r="P268" s="11">
        <f t="shared" si="168"/>
        <v>1.00599982</v>
      </c>
      <c r="Q268" s="11">
        <f t="shared" si="165"/>
        <v>1.0541548803558005</v>
      </c>
      <c r="R268" s="2">
        <f t="shared" si="167"/>
        <v>1.0577559299999999</v>
      </c>
      <c r="S268" s="2">
        <f t="shared" si="163"/>
        <v>1.0128566699999999</v>
      </c>
      <c r="T268" s="2">
        <f t="shared" si="179"/>
        <v>326473.79079385003</v>
      </c>
      <c r="U268" s="2">
        <f t="shared" si="180"/>
        <v>152.95398844317916</v>
      </c>
      <c r="V268" s="2">
        <f t="shared" si="181"/>
        <v>17929.337682439265</v>
      </c>
      <c r="W268" s="2">
        <f t="shared" si="182"/>
        <v>340411.99582720245</v>
      </c>
      <c r="X268" s="29">
        <f t="shared" si="183"/>
        <v>0</v>
      </c>
      <c r="Y268" s="2">
        <f t="shared" si="164"/>
        <v>0</v>
      </c>
      <c r="Z268" s="82">
        <f t="shared" si="184"/>
        <v>0</v>
      </c>
      <c r="AA268" s="2">
        <f t="shared" si="185"/>
        <v>0</v>
      </c>
      <c r="AB268" s="27">
        <f t="shared" si="193"/>
        <v>6.7299999999999999E-2</v>
      </c>
      <c r="AC268" s="29">
        <f t="shared" si="172"/>
        <v>16</v>
      </c>
      <c r="AD268" s="29">
        <v>252</v>
      </c>
      <c r="AE268" s="11">
        <f t="shared" si="166"/>
        <v>1.004143934</v>
      </c>
      <c r="AF268" s="2">
        <f t="shared" si="186"/>
        <v>1352.8858417700001</v>
      </c>
      <c r="AG268" s="2">
        <f t="shared" si="187"/>
        <v>1410.6448435100001</v>
      </c>
      <c r="AH268" s="3">
        <f t="shared" si="188"/>
        <v>0</v>
      </c>
      <c r="AI268" s="4" t="str">
        <f t="shared" si="194"/>
        <v>A+J=</v>
      </c>
      <c r="AJ268" s="12">
        <f t="shared" si="195"/>
        <v>41396</v>
      </c>
      <c r="AK268" s="12"/>
      <c r="AL268" s="4"/>
      <c r="AM268" s="31"/>
      <c r="AN268" s="76">
        <v>43419</v>
      </c>
      <c r="AO268" s="37" t="s">
        <v>115</v>
      </c>
      <c r="AP268" s="31"/>
      <c r="AR268" s="22"/>
      <c r="AS268" s="19"/>
      <c r="AT268" s="19"/>
      <c r="AU268" s="19"/>
      <c r="AV268" s="19"/>
      <c r="AW268" s="24"/>
      <c r="AX268" s="1"/>
      <c r="AY268" s="1"/>
      <c r="AZ268" s="1"/>
      <c r="BA268" s="1"/>
      <c r="BB268" s="1"/>
    </row>
    <row r="269" spans="1:138" x14ac:dyDescent="0.2">
      <c r="A269" s="178">
        <f t="shared" si="189"/>
        <v>41388</v>
      </c>
      <c r="B269" s="2">
        <f t="shared" si="173"/>
        <v>341981.30745543761</v>
      </c>
      <c r="C269" s="2">
        <f t="shared" si="190"/>
        <v>322329.70415632002</v>
      </c>
      <c r="D269" s="2">
        <f>SUM(Y269:Y$400)</f>
        <v>11896.85886339</v>
      </c>
      <c r="E269" s="11">
        <f t="shared" si="174"/>
        <v>310432.84529293003</v>
      </c>
      <c r="F269" s="99">
        <f t="shared" si="169"/>
        <v>3655.24</v>
      </c>
      <c r="G269" s="3">
        <f>IF(N269=1,VLOOKUP(A268,[1]Plan1!$BG$69:$BI$188,3),G268)</f>
        <v>3672.42</v>
      </c>
      <c r="H269" s="200">
        <f t="shared" si="170"/>
        <v>41307</v>
      </c>
      <c r="I269" s="200">
        <f t="shared" si="171"/>
        <v>41335</v>
      </c>
      <c r="J269" s="27">
        <f t="shared" si="175"/>
        <v>4.7001017717032134E-3</v>
      </c>
      <c r="K269" s="12">
        <f t="shared" si="191"/>
        <v>41396</v>
      </c>
      <c r="L269" s="12">
        <f t="shared" si="176"/>
        <v>41396</v>
      </c>
      <c r="M269" s="1">
        <f t="shared" si="192"/>
        <v>22</v>
      </c>
      <c r="N269" s="1">
        <f t="shared" si="177"/>
        <v>17</v>
      </c>
      <c r="O269" s="2">
        <f t="shared" si="178"/>
        <v>1.00362996</v>
      </c>
      <c r="P269" s="11">
        <f t="shared" si="168"/>
        <v>1.00599982</v>
      </c>
      <c r="Q269" s="11">
        <f t="shared" si="165"/>
        <v>1.0541548803558005</v>
      </c>
      <c r="R269" s="2">
        <f t="shared" si="167"/>
        <v>1.05798142</v>
      </c>
      <c r="S269" s="2">
        <f t="shared" si="163"/>
        <v>1.0128566699999999</v>
      </c>
      <c r="T269" s="2">
        <f t="shared" si="179"/>
        <v>326473.79079385003</v>
      </c>
      <c r="U269" s="2">
        <f t="shared" si="180"/>
        <v>152.95398844317916</v>
      </c>
      <c r="V269" s="2">
        <f t="shared" si="181"/>
        <v>17999.337184724383</v>
      </c>
      <c r="W269" s="2">
        <f t="shared" si="182"/>
        <v>340481.9953294876</v>
      </c>
      <c r="X269" s="29">
        <f t="shared" si="183"/>
        <v>0</v>
      </c>
      <c r="Y269" s="2">
        <f t="shared" si="164"/>
        <v>0</v>
      </c>
      <c r="Z269" s="82">
        <f t="shared" si="184"/>
        <v>0</v>
      </c>
      <c r="AA269" s="2">
        <f t="shared" si="185"/>
        <v>0</v>
      </c>
      <c r="AB269" s="27">
        <f t="shared" si="193"/>
        <v>6.7299999999999999E-2</v>
      </c>
      <c r="AC269" s="29">
        <f t="shared" si="172"/>
        <v>17</v>
      </c>
      <c r="AD269" s="29">
        <v>252</v>
      </c>
      <c r="AE269" s="11">
        <f t="shared" si="166"/>
        <v>1.0044034989999999</v>
      </c>
      <c r="AF269" s="2">
        <f t="shared" si="186"/>
        <v>1437.62701128</v>
      </c>
      <c r="AG269" s="2">
        <f t="shared" si="187"/>
        <v>1499.3121259500001</v>
      </c>
      <c r="AH269" s="3">
        <f t="shared" si="188"/>
        <v>0</v>
      </c>
      <c r="AI269" s="4" t="str">
        <f t="shared" si="194"/>
        <v>A+J=</v>
      </c>
      <c r="AJ269" s="12">
        <f t="shared" si="195"/>
        <v>41396</v>
      </c>
      <c r="AK269" s="12"/>
      <c r="AL269" s="4"/>
      <c r="AM269" s="31"/>
      <c r="AN269" s="76">
        <v>43459</v>
      </c>
      <c r="AO269" s="37" t="s">
        <v>116</v>
      </c>
      <c r="AP269" s="31"/>
      <c r="AR269" s="22"/>
      <c r="AS269" s="19"/>
      <c r="AT269" s="19"/>
      <c r="AU269" s="19"/>
      <c r="AV269" s="19"/>
      <c r="AW269" s="24"/>
      <c r="AX269" s="1"/>
      <c r="AY269" s="1"/>
      <c r="AZ269" s="1"/>
      <c r="BA269" s="1"/>
      <c r="BB269" s="1"/>
    </row>
    <row r="270" spans="1:138" x14ac:dyDescent="0.2">
      <c r="A270" s="178">
        <f t="shared" si="189"/>
        <v>41389</v>
      </c>
      <c r="B270" s="2">
        <f t="shared" si="173"/>
        <v>342140.03963358962</v>
      </c>
      <c r="C270" s="2">
        <f t="shared" si="190"/>
        <v>322329.70415632002</v>
      </c>
      <c r="D270" s="2">
        <f>SUM(Y270:Y$400)</f>
        <v>11896.85886339</v>
      </c>
      <c r="E270" s="11">
        <f t="shared" si="174"/>
        <v>310432.84529293003</v>
      </c>
      <c r="F270" s="99">
        <f t="shared" si="169"/>
        <v>3655.24</v>
      </c>
      <c r="G270" s="3">
        <f>IF(N270=1,VLOOKUP(A269,[1]Plan1!$BG$69:$BI$188,3),G269)</f>
        <v>3672.42</v>
      </c>
      <c r="H270" s="200">
        <f t="shared" si="170"/>
        <v>41307</v>
      </c>
      <c r="I270" s="200">
        <f t="shared" si="171"/>
        <v>41335</v>
      </c>
      <c r="J270" s="27">
        <f t="shared" si="175"/>
        <v>4.7001017717032134E-3</v>
      </c>
      <c r="K270" s="12">
        <f t="shared" si="191"/>
        <v>41396</v>
      </c>
      <c r="L270" s="12">
        <f t="shared" si="176"/>
        <v>41396</v>
      </c>
      <c r="M270" s="1">
        <f t="shared" si="192"/>
        <v>22</v>
      </c>
      <c r="N270" s="1">
        <f t="shared" si="177"/>
        <v>18</v>
      </c>
      <c r="O270" s="2">
        <f t="shared" si="178"/>
        <v>1.00384389</v>
      </c>
      <c r="P270" s="11">
        <f t="shared" si="168"/>
        <v>1.00599982</v>
      </c>
      <c r="Q270" s="11">
        <f t="shared" si="165"/>
        <v>1.0541548803558005</v>
      </c>
      <c r="R270" s="2">
        <f t="shared" si="167"/>
        <v>1.0582069300000001</v>
      </c>
      <c r="S270" s="2">
        <f t="shared" si="163"/>
        <v>1.0128566699999999</v>
      </c>
      <c r="T270" s="2">
        <f t="shared" si="179"/>
        <v>326473.79079385003</v>
      </c>
      <c r="U270" s="2">
        <f t="shared" si="180"/>
        <v>152.95398844317916</v>
      </c>
      <c r="V270" s="2">
        <f t="shared" si="181"/>
        <v>18069.342895666439</v>
      </c>
      <c r="W270" s="2">
        <f t="shared" si="182"/>
        <v>340552.00104042963</v>
      </c>
      <c r="X270" s="29">
        <f t="shared" si="183"/>
        <v>0</v>
      </c>
      <c r="Y270" s="2">
        <f t="shared" si="164"/>
        <v>0</v>
      </c>
      <c r="Z270" s="82">
        <f t="shared" si="184"/>
        <v>0</v>
      </c>
      <c r="AA270" s="2">
        <f t="shared" si="185"/>
        <v>0</v>
      </c>
      <c r="AB270" s="27">
        <f t="shared" si="193"/>
        <v>6.7299999999999999E-2</v>
      </c>
      <c r="AC270" s="29">
        <f t="shared" si="172"/>
        <v>18</v>
      </c>
      <c r="AD270" s="29">
        <v>252</v>
      </c>
      <c r="AE270" s="11">
        <f t="shared" si="166"/>
        <v>1.004663131</v>
      </c>
      <c r="AF270" s="2">
        <f t="shared" si="186"/>
        <v>1522.39005453</v>
      </c>
      <c r="AG270" s="2">
        <f t="shared" si="187"/>
        <v>1588.0385931599999</v>
      </c>
      <c r="AH270" s="3">
        <f t="shared" si="188"/>
        <v>0</v>
      </c>
      <c r="AI270" s="4" t="str">
        <f t="shared" si="194"/>
        <v>A+J=</v>
      </c>
      <c r="AJ270" s="12">
        <f t="shared" si="195"/>
        <v>41396</v>
      </c>
      <c r="AK270" s="12"/>
      <c r="AL270" s="4"/>
      <c r="AM270" s="31"/>
      <c r="AN270" s="76">
        <v>43466</v>
      </c>
      <c r="AO270" s="37" t="s">
        <v>117</v>
      </c>
      <c r="AP270" s="31"/>
      <c r="AR270" s="22"/>
      <c r="AS270" s="19"/>
      <c r="AT270" s="19"/>
      <c r="AU270" s="19"/>
      <c r="AV270" s="19"/>
      <c r="AW270" s="24"/>
      <c r="AX270" s="1"/>
      <c r="AY270" s="1"/>
      <c r="AZ270" s="1"/>
      <c r="BA270" s="1"/>
      <c r="BB270" s="1"/>
    </row>
    <row r="271" spans="1:138" x14ac:dyDescent="0.2">
      <c r="A271" s="178">
        <f t="shared" si="189"/>
        <v>41390</v>
      </c>
      <c r="B271" s="2">
        <f t="shared" si="173"/>
        <v>342298.85316276085</v>
      </c>
      <c r="C271" s="2">
        <f t="shared" si="190"/>
        <v>322329.70415632002</v>
      </c>
      <c r="D271" s="2">
        <f>SUM(Y271:Y$400)</f>
        <v>11896.85886339</v>
      </c>
      <c r="E271" s="11">
        <f t="shared" si="174"/>
        <v>310432.84529293003</v>
      </c>
      <c r="F271" s="99">
        <f t="shared" si="169"/>
        <v>3655.24</v>
      </c>
      <c r="G271" s="3">
        <f>IF(N271=1,VLOOKUP(A270,[1]Plan1!$BG$69:$BI$188,3),G270)</f>
        <v>3672.42</v>
      </c>
      <c r="H271" s="200">
        <f t="shared" si="170"/>
        <v>41307</v>
      </c>
      <c r="I271" s="200">
        <f t="shared" si="171"/>
        <v>41335</v>
      </c>
      <c r="J271" s="27">
        <f t="shared" si="175"/>
        <v>4.7001017717032134E-3</v>
      </c>
      <c r="K271" s="12">
        <f t="shared" si="191"/>
        <v>41396</v>
      </c>
      <c r="L271" s="12">
        <f t="shared" si="176"/>
        <v>41396</v>
      </c>
      <c r="M271" s="1">
        <f t="shared" si="192"/>
        <v>22</v>
      </c>
      <c r="N271" s="1">
        <f t="shared" si="177"/>
        <v>19</v>
      </c>
      <c r="O271" s="2">
        <f t="shared" si="178"/>
        <v>1.00405788</v>
      </c>
      <c r="P271" s="11">
        <f t="shared" si="168"/>
        <v>1.00599982</v>
      </c>
      <c r="Q271" s="11">
        <f t="shared" si="165"/>
        <v>1.0541548803558005</v>
      </c>
      <c r="R271" s="2">
        <f t="shared" si="167"/>
        <v>1.05843251</v>
      </c>
      <c r="S271" s="2">
        <f t="shared" si="163"/>
        <v>1.0128566699999999</v>
      </c>
      <c r="T271" s="2">
        <f t="shared" si="179"/>
        <v>326473.79079385003</v>
      </c>
      <c r="U271" s="2">
        <f t="shared" si="180"/>
        <v>152.95398844317916</v>
      </c>
      <c r="V271" s="2">
        <f t="shared" si="181"/>
        <v>18139.370336907603</v>
      </c>
      <c r="W271" s="2">
        <f t="shared" si="182"/>
        <v>340622.02848167083</v>
      </c>
      <c r="X271" s="29">
        <f t="shared" si="183"/>
        <v>0</v>
      </c>
      <c r="Y271" s="2">
        <f t="shared" si="164"/>
        <v>0</v>
      </c>
      <c r="Z271" s="82">
        <f t="shared" si="184"/>
        <v>0</v>
      </c>
      <c r="AA271" s="2">
        <f t="shared" si="185"/>
        <v>0</v>
      </c>
      <c r="AB271" s="27">
        <f t="shared" si="193"/>
        <v>6.7299999999999999E-2</v>
      </c>
      <c r="AC271" s="29">
        <f t="shared" si="172"/>
        <v>19</v>
      </c>
      <c r="AD271" s="29">
        <v>252</v>
      </c>
      <c r="AE271" s="11">
        <f t="shared" si="166"/>
        <v>1.004922831</v>
      </c>
      <c r="AF271" s="2">
        <f t="shared" si="186"/>
        <v>1607.1752980000001</v>
      </c>
      <c r="AG271" s="2">
        <f t="shared" si="187"/>
        <v>1676.82468109</v>
      </c>
      <c r="AH271" s="3">
        <f t="shared" si="188"/>
        <v>0</v>
      </c>
      <c r="AI271" s="4" t="str">
        <f t="shared" si="194"/>
        <v>A+J=</v>
      </c>
      <c r="AJ271" s="12">
        <f t="shared" si="195"/>
        <v>41396</v>
      </c>
      <c r="AK271" s="12"/>
      <c r="AL271" s="4"/>
      <c r="AM271" s="31"/>
      <c r="AN271" s="76">
        <v>43528</v>
      </c>
      <c r="AO271" s="37" t="s">
        <v>101</v>
      </c>
      <c r="AP271" s="31"/>
      <c r="AR271" s="22"/>
      <c r="AS271" s="19"/>
      <c r="AT271" s="19"/>
      <c r="AU271" s="19"/>
      <c r="AV271" s="19"/>
      <c r="AW271" s="24"/>
      <c r="AX271" s="1"/>
      <c r="AY271" s="1"/>
      <c r="AZ271" s="1"/>
      <c r="BA271" s="1"/>
      <c r="BB271" s="1"/>
    </row>
    <row r="272" spans="1:138" x14ac:dyDescent="0.2">
      <c r="A272" s="178">
        <f t="shared" si="189"/>
        <v>41391</v>
      </c>
      <c r="B272" s="2">
        <f t="shared" si="173"/>
        <v>342457.73491110734</v>
      </c>
      <c r="C272" s="2">
        <f t="shared" si="190"/>
        <v>322329.70415632002</v>
      </c>
      <c r="D272" s="2">
        <f>SUM(Y272:Y$400)</f>
        <v>11896.85886339</v>
      </c>
      <c r="E272" s="11">
        <f t="shared" si="174"/>
        <v>310432.84529293003</v>
      </c>
      <c r="F272" s="99">
        <f t="shared" si="169"/>
        <v>3655.24</v>
      </c>
      <c r="G272" s="3">
        <f>IF(N272=1,VLOOKUP(A271,[1]Plan1!$BG$69:$BI$188,3),G271)</f>
        <v>3672.42</v>
      </c>
      <c r="H272" s="200">
        <f t="shared" si="170"/>
        <v>41307</v>
      </c>
      <c r="I272" s="200">
        <f t="shared" si="171"/>
        <v>41335</v>
      </c>
      <c r="J272" s="27">
        <f t="shared" si="175"/>
        <v>4.7001017717032134E-3</v>
      </c>
      <c r="K272" s="12">
        <f t="shared" si="191"/>
        <v>41396</v>
      </c>
      <c r="L272" s="12">
        <f t="shared" si="176"/>
        <v>41396</v>
      </c>
      <c r="M272" s="1">
        <f t="shared" si="192"/>
        <v>22</v>
      </c>
      <c r="N272" s="1">
        <f t="shared" si="177"/>
        <v>20</v>
      </c>
      <c r="O272" s="2">
        <f t="shared" si="178"/>
        <v>1.0042719</v>
      </c>
      <c r="P272" s="11">
        <f t="shared" si="168"/>
        <v>1.00599982</v>
      </c>
      <c r="Q272" s="11">
        <f t="shared" si="165"/>
        <v>1.0541548803558005</v>
      </c>
      <c r="R272" s="2">
        <f t="shared" si="167"/>
        <v>1.05865812</v>
      </c>
      <c r="S272" s="2">
        <f t="shared" si="163"/>
        <v>1.0128566699999999</v>
      </c>
      <c r="T272" s="2">
        <f t="shared" si="179"/>
        <v>326473.79079385003</v>
      </c>
      <c r="U272" s="2">
        <f t="shared" si="180"/>
        <v>152.95398844317916</v>
      </c>
      <c r="V272" s="2">
        <f t="shared" si="181"/>
        <v>18209.407091134137</v>
      </c>
      <c r="W272" s="2">
        <f t="shared" si="182"/>
        <v>340692.06523589732</v>
      </c>
      <c r="X272" s="29">
        <f t="shared" si="183"/>
        <v>0</v>
      </c>
      <c r="Y272" s="2">
        <f t="shared" si="164"/>
        <v>0</v>
      </c>
      <c r="Z272" s="82">
        <f t="shared" si="184"/>
        <v>0</v>
      </c>
      <c r="AA272" s="2">
        <f t="shared" si="185"/>
        <v>0</v>
      </c>
      <c r="AB272" s="27">
        <f t="shared" si="193"/>
        <v>6.7299999999999999E-2</v>
      </c>
      <c r="AC272" s="29">
        <f t="shared" si="172"/>
        <v>20</v>
      </c>
      <c r="AD272" s="29">
        <v>252</v>
      </c>
      <c r="AE272" s="11">
        <f t="shared" si="166"/>
        <v>1.0051825969999999</v>
      </c>
      <c r="AF272" s="2">
        <f t="shared" si="186"/>
        <v>1691.9820887400001</v>
      </c>
      <c r="AG272" s="2">
        <f t="shared" si="187"/>
        <v>1765.6696752099999</v>
      </c>
      <c r="AH272" s="3">
        <f t="shared" si="188"/>
        <v>0</v>
      </c>
      <c r="AI272" s="4" t="str">
        <f t="shared" si="194"/>
        <v>A+J=</v>
      </c>
      <c r="AJ272" s="12">
        <f t="shared" si="195"/>
        <v>41396</v>
      </c>
      <c r="AK272" s="14"/>
      <c r="AL272" s="13"/>
      <c r="AM272" s="59"/>
      <c r="AN272" s="78">
        <v>43529</v>
      </c>
      <c r="AO272" s="36" t="s">
        <v>101</v>
      </c>
      <c r="AP272" s="59"/>
      <c r="AQ272" s="79"/>
      <c r="AR272" s="22"/>
      <c r="AS272" s="19"/>
      <c r="AT272" s="19"/>
      <c r="AU272" s="19"/>
      <c r="AV272" s="19"/>
      <c r="AW272" s="24"/>
      <c r="AX272" s="5"/>
      <c r="AY272" s="5"/>
      <c r="AZ272" s="5"/>
      <c r="BA272" s="5"/>
      <c r="BB272" s="5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</row>
    <row r="273" spans="1:54" x14ac:dyDescent="0.2">
      <c r="A273" s="178">
        <f t="shared" si="189"/>
        <v>41392</v>
      </c>
      <c r="B273" s="2">
        <f t="shared" si="173"/>
        <v>342457.73491110734</v>
      </c>
      <c r="C273" s="2">
        <f t="shared" si="190"/>
        <v>322329.70415632002</v>
      </c>
      <c r="D273" s="2">
        <f>SUM(Y273:Y$400)</f>
        <v>11896.85886339</v>
      </c>
      <c r="E273" s="11">
        <f t="shared" si="174"/>
        <v>310432.84529293003</v>
      </c>
      <c r="F273" s="99">
        <f t="shared" si="169"/>
        <v>3655.24</v>
      </c>
      <c r="G273" s="3">
        <f>IF(N273=1,VLOOKUP(A272,[1]Plan1!$BG$69:$BI$188,3),G272)</f>
        <v>3672.42</v>
      </c>
      <c r="H273" s="200">
        <f t="shared" si="170"/>
        <v>41307</v>
      </c>
      <c r="I273" s="200">
        <f t="shared" si="171"/>
        <v>41335</v>
      </c>
      <c r="J273" s="27">
        <f t="shared" si="175"/>
        <v>4.7001017717032134E-3</v>
      </c>
      <c r="K273" s="12">
        <f t="shared" si="191"/>
        <v>41396</v>
      </c>
      <c r="L273" s="12">
        <f t="shared" si="176"/>
        <v>41396</v>
      </c>
      <c r="M273" s="1">
        <f t="shared" si="192"/>
        <v>22</v>
      </c>
      <c r="N273" s="1">
        <f t="shared" si="177"/>
        <v>20</v>
      </c>
      <c r="O273" s="2">
        <f t="shared" si="178"/>
        <v>1.0042719</v>
      </c>
      <c r="P273" s="11">
        <f t="shared" si="168"/>
        <v>1.00599982</v>
      </c>
      <c r="Q273" s="11">
        <f t="shared" si="165"/>
        <v>1.0541548803558005</v>
      </c>
      <c r="R273" s="2">
        <f t="shared" si="167"/>
        <v>1.05865812</v>
      </c>
      <c r="S273" s="2">
        <f t="shared" si="163"/>
        <v>1.0128566699999999</v>
      </c>
      <c r="T273" s="2">
        <f t="shared" si="179"/>
        <v>326473.79079385003</v>
      </c>
      <c r="U273" s="2">
        <f t="shared" si="180"/>
        <v>152.95398844317916</v>
      </c>
      <c r="V273" s="2">
        <f t="shared" si="181"/>
        <v>18209.407091134137</v>
      </c>
      <c r="W273" s="2">
        <f t="shared" si="182"/>
        <v>340692.06523589732</v>
      </c>
      <c r="X273" s="29">
        <f t="shared" si="183"/>
        <v>0</v>
      </c>
      <c r="Y273" s="2">
        <f t="shared" si="164"/>
        <v>0</v>
      </c>
      <c r="Z273" s="82">
        <f t="shared" si="184"/>
        <v>0</v>
      </c>
      <c r="AA273" s="2">
        <f t="shared" si="185"/>
        <v>0</v>
      </c>
      <c r="AB273" s="27">
        <f t="shared" si="193"/>
        <v>6.7299999999999999E-2</v>
      </c>
      <c r="AC273" s="29">
        <f t="shared" si="172"/>
        <v>20</v>
      </c>
      <c r="AD273" s="29">
        <v>252</v>
      </c>
      <c r="AE273" s="11">
        <f t="shared" si="166"/>
        <v>1.0051825969999999</v>
      </c>
      <c r="AF273" s="2">
        <f t="shared" si="186"/>
        <v>1691.9820887400001</v>
      </c>
      <c r="AG273" s="2">
        <f t="shared" si="187"/>
        <v>1765.6696752099999</v>
      </c>
      <c r="AH273" s="3">
        <f t="shared" si="188"/>
        <v>0</v>
      </c>
      <c r="AI273" s="4" t="str">
        <f t="shared" si="194"/>
        <v>A+J=</v>
      </c>
      <c r="AJ273" s="12">
        <f t="shared" si="195"/>
        <v>41396</v>
      </c>
      <c r="AK273" s="12"/>
      <c r="AL273" s="4"/>
      <c r="AM273" s="31"/>
      <c r="AN273" s="76">
        <v>43574</v>
      </c>
      <c r="AO273" s="37" t="s">
        <v>109</v>
      </c>
      <c r="AP273" s="31"/>
      <c r="AR273" s="22"/>
      <c r="AS273" s="19"/>
      <c r="AT273" s="19"/>
      <c r="AU273" s="19"/>
      <c r="AV273" s="19"/>
      <c r="AW273" s="24"/>
      <c r="AX273" s="1"/>
      <c r="AY273" s="1"/>
      <c r="AZ273" s="1"/>
      <c r="BA273" s="1"/>
      <c r="BB273" s="1"/>
    </row>
    <row r="274" spans="1:54" x14ac:dyDescent="0.2">
      <c r="A274" s="178">
        <f t="shared" si="189"/>
        <v>41393</v>
      </c>
      <c r="B274" s="2">
        <f t="shared" si="173"/>
        <v>342457.73491110734</v>
      </c>
      <c r="C274" s="2">
        <f t="shared" si="190"/>
        <v>322329.70415632002</v>
      </c>
      <c r="D274" s="2">
        <f>SUM(Y274:Y$400)</f>
        <v>11896.85886339</v>
      </c>
      <c r="E274" s="11">
        <f t="shared" si="174"/>
        <v>310432.84529293003</v>
      </c>
      <c r="F274" s="99">
        <f t="shared" si="169"/>
        <v>3655.24</v>
      </c>
      <c r="G274" s="3">
        <f>IF(N274=1,VLOOKUP(A273,[1]Plan1!$BG$69:$BI$188,3),G273)</f>
        <v>3672.42</v>
      </c>
      <c r="H274" s="200">
        <f t="shared" si="170"/>
        <v>41307</v>
      </c>
      <c r="I274" s="200">
        <f t="shared" si="171"/>
        <v>41335</v>
      </c>
      <c r="J274" s="27">
        <f t="shared" si="175"/>
        <v>4.7001017717032134E-3</v>
      </c>
      <c r="K274" s="12">
        <f t="shared" si="191"/>
        <v>41396</v>
      </c>
      <c r="L274" s="12">
        <f t="shared" si="176"/>
        <v>41396</v>
      </c>
      <c r="M274" s="1">
        <f t="shared" si="192"/>
        <v>22</v>
      </c>
      <c r="N274" s="1">
        <f t="shared" si="177"/>
        <v>20</v>
      </c>
      <c r="O274" s="2">
        <f t="shared" si="178"/>
        <v>1.0042719</v>
      </c>
      <c r="P274" s="11">
        <f t="shared" si="168"/>
        <v>1.00599982</v>
      </c>
      <c r="Q274" s="11">
        <f t="shared" si="165"/>
        <v>1.0541548803558005</v>
      </c>
      <c r="R274" s="2">
        <f t="shared" si="167"/>
        <v>1.05865812</v>
      </c>
      <c r="S274" s="2">
        <f t="shared" si="163"/>
        <v>1.0128566699999999</v>
      </c>
      <c r="T274" s="2">
        <f t="shared" si="179"/>
        <v>326473.79079385003</v>
      </c>
      <c r="U274" s="2">
        <f t="shared" si="180"/>
        <v>152.95398844317916</v>
      </c>
      <c r="V274" s="2">
        <f t="shared" si="181"/>
        <v>18209.407091134137</v>
      </c>
      <c r="W274" s="2">
        <f t="shared" si="182"/>
        <v>340692.06523589732</v>
      </c>
      <c r="X274" s="29">
        <f t="shared" si="183"/>
        <v>0</v>
      </c>
      <c r="Y274" s="2">
        <f t="shared" si="164"/>
        <v>0</v>
      </c>
      <c r="Z274" s="82">
        <f t="shared" si="184"/>
        <v>0</v>
      </c>
      <c r="AA274" s="2">
        <f t="shared" si="185"/>
        <v>0</v>
      </c>
      <c r="AB274" s="27">
        <f t="shared" si="193"/>
        <v>6.7299999999999999E-2</v>
      </c>
      <c r="AC274" s="29">
        <f t="shared" si="172"/>
        <v>20</v>
      </c>
      <c r="AD274" s="29">
        <v>252</v>
      </c>
      <c r="AE274" s="11">
        <f t="shared" si="166"/>
        <v>1.0051825969999999</v>
      </c>
      <c r="AF274" s="2">
        <f t="shared" si="186"/>
        <v>1691.9820887400001</v>
      </c>
      <c r="AG274" s="2">
        <f t="shared" si="187"/>
        <v>1765.6696752099999</v>
      </c>
      <c r="AH274" s="3">
        <f t="shared" si="188"/>
        <v>0</v>
      </c>
      <c r="AI274" s="4" t="str">
        <f t="shared" si="194"/>
        <v>A+J=</v>
      </c>
      <c r="AJ274" s="12">
        <f t="shared" si="195"/>
        <v>41396</v>
      </c>
      <c r="AK274" s="12"/>
      <c r="AL274" s="4"/>
      <c r="AM274" s="31"/>
      <c r="AN274" s="76">
        <v>43586</v>
      </c>
      <c r="AO274" s="37" t="s">
        <v>110</v>
      </c>
      <c r="AP274" s="31"/>
      <c r="AR274" s="22"/>
      <c r="AS274" s="19"/>
      <c r="AT274" s="19"/>
      <c r="AU274" s="19"/>
      <c r="AV274" s="19"/>
      <c r="AW274" s="24"/>
      <c r="AX274" s="1"/>
      <c r="AY274" s="1"/>
      <c r="AZ274" s="1"/>
      <c r="BA274" s="1"/>
      <c r="BB274" s="1"/>
    </row>
    <row r="275" spans="1:54" x14ac:dyDescent="0.2">
      <c r="A275" s="178">
        <f t="shared" si="189"/>
        <v>41394</v>
      </c>
      <c r="B275" s="2">
        <f t="shared" si="173"/>
        <v>342616.69494495459</v>
      </c>
      <c r="C275" s="2">
        <f t="shared" si="190"/>
        <v>322329.70415632002</v>
      </c>
      <c r="D275" s="2">
        <f>SUM(Y275:Y$400)</f>
        <v>11896.85886339</v>
      </c>
      <c r="E275" s="11">
        <f t="shared" si="174"/>
        <v>310432.84529293003</v>
      </c>
      <c r="F275" s="99">
        <f t="shared" si="169"/>
        <v>3655.24</v>
      </c>
      <c r="G275" s="3">
        <f>IF(N275=1,VLOOKUP(A274,[1]Plan1!$BG$69:$BI$188,3),G274)</f>
        <v>3672.42</v>
      </c>
      <c r="H275" s="200">
        <f t="shared" si="170"/>
        <v>41307</v>
      </c>
      <c r="I275" s="200">
        <f t="shared" si="171"/>
        <v>41335</v>
      </c>
      <c r="J275" s="27">
        <f t="shared" si="175"/>
        <v>4.7001017717032134E-3</v>
      </c>
      <c r="K275" s="12">
        <f t="shared" si="191"/>
        <v>41396</v>
      </c>
      <c r="L275" s="12">
        <f t="shared" si="176"/>
        <v>41396</v>
      </c>
      <c r="M275" s="1">
        <f t="shared" si="192"/>
        <v>22</v>
      </c>
      <c r="N275" s="1">
        <f t="shared" si="177"/>
        <v>21</v>
      </c>
      <c r="O275" s="2">
        <f t="shared" si="178"/>
        <v>1.0044859799999999</v>
      </c>
      <c r="P275" s="11">
        <f t="shared" si="168"/>
        <v>1.00599982</v>
      </c>
      <c r="Q275" s="11">
        <f t="shared" si="165"/>
        <v>1.0541548803558005</v>
      </c>
      <c r="R275" s="2">
        <f t="shared" si="167"/>
        <v>1.0588837900000001</v>
      </c>
      <c r="S275" s="2">
        <f t="shared" si="163"/>
        <v>1.0128566699999999</v>
      </c>
      <c r="T275" s="2">
        <f t="shared" si="179"/>
        <v>326473.79079385003</v>
      </c>
      <c r="U275" s="2">
        <f t="shared" si="180"/>
        <v>152.95398844317916</v>
      </c>
      <c r="V275" s="2">
        <f t="shared" si="181"/>
        <v>18279.462471331412</v>
      </c>
      <c r="W275" s="2">
        <f t="shared" si="182"/>
        <v>340762.12061609462</v>
      </c>
      <c r="X275" s="29">
        <f t="shared" si="183"/>
        <v>0</v>
      </c>
      <c r="Y275" s="2">
        <f t="shared" si="164"/>
        <v>0</v>
      </c>
      <c r="Z275" s="82">
        <f t="shared" si="184"/>
        <v>0</v>
      </c>
      <c r="AA275" s="2">
        <f t="shared" si="185"/>
        <v>0</v>
      </c>
      <c r="AB275" s="27">
        <f t="shared" si="193"/>
        <v>6.7299999999999999E-2</v>
      </c>
      <c r="AC275" s="29">
        <f t="shared" si="172"/>
        <v>21</v>
      </c>
      <c r="AD275" s="29">
        <v>252</v>
      </c>
      <c r="AE275" s="11">
        <f t="shared" si="166"/>
        <v>1.0054424310000001</v>
      </c>
      <c r="AF275" s="2">
        <f t="shared" si="186"/>
        <v>1776.8110796999999</v>
      </c>
      <c r="AG275" s="2">
        <f t="shared" si="187"/>
        <v>1854.5743288599999</v>
      </c>
      <c r="AH275" s="3">
        <f t="shared" si="188"/>
        <v>0</v>
      </c>
      <c r="AI275" s="4" t="str">
        <f t="shared" si="194"/>
        <v>A+J=</v>
      </c>
      <c r="AJ275" s="12">
        <f t="shared" si="195"/>
        <v>41396</v>
      </c>
      <c r="AK275" s="12"/>
      <c r="AL275" s="4"/>
      <c r="AM275" s="31"/>
      <c r="AN275" s="76">
        <v>43636</v>
      </c>
      <c r="AO275" s="37" t="s">
        <v>111</v>
      </c>
      <c r="AP275" s="31"/>
      <c r="AR275" s="22"/>
      <c r="AS275" s="19"/>
      <c r="AT275" s="19"/>
      <c r="AU275" s="19"/>
      <c r="AV275" s="19"/>
      <c r="AW275" s="24"/>
      <c r="AX275" s="1"/>
      <c r="AY275" s="1"/>
      <c r="AZ275" s="1"/>
      <c r="BA275" s="1"/>
      <c r="BB275" s="1"/>
    </row>
    <row r="276" spans="1:54" x14ac:dyDescent="0.2">
      <c r="A276" s="178">
        <f t="shared" si="189"/>
        <v>41395</v>
      </c>
      <c r="B276" s="2">
        <f t="shared" si="173"/>
        <v>342775.72983025416</v>
      </c>
      <c r="C276" s="2">
        <f t="shared" si="190"/>
        <v>322329.70415632002</v>
      </c>
      <c r="D276" s="2">
        <f>SUM(Y276:Y$400)</f>
        <v>11896.85886339</v>
      </c>
      <c r="E276" s="11">
        <f t="shared" si="174"/>
        <v>310432.84529293003</v>
      </c>
      <c r="F276" s="99">
        <f t="shared" si="169"/>
        <v>3655.24</v>
      </c>
      <c r="G276" s="3">
        <f>IF(N276=1,VLOOKUP(A275,[1]Plan1!$BG$69:$BI$188,3),G275)</f>
        <v>3672.42</v>
      </c>
      <c r="H276" s="200">
        <f t="shared" si="170"/>
        <v>41307</v>
      </c>
      <c r="I276" s="200">
        <f t="shared" si="171"/>
        <v>41335</v>
      </c>
      <c r="J276" s="27">
        <f t="shared" si="175"/>
        <v>4.7001017717032134E-3</v>
      </c>
      <c r="K276" s="12">
        <f t="shared" si="191"/>
        <v>41428</v>
      </c>
      <c r="L276" s="12">
        <f t="shared" si="176"/>
        <v>41396</v>
      </c>
      <c r="M276" s="1">
        <f t="shared" si="192"/>
        <v>22</v>
      </c>
      <c r="N276" s="1">
        <f t="shared" si="177"/>
        <v>22</v>
      </c>
      <c r="O276" s="2">
        <f t="shared" si="178"/>
        <v>1.0047001</v>
      </c>
      <c r="P276" s="11">
        <f t="shared" si="168"/>
        <v>1.00599982</v>
      </c>
      <c r="Q276" s="11">
        <f t="shared" si="165"/>
        <v>1.0541548803558005</v>
      </c>
      <c r="R276" s="2">
        <f t="shared" si="167"/>
        <v>1.0591095100000001</v>
      </c>
      <c r="S276" s="2">
        <f t="shared" si="163"/>
        <v>1.0128566699999999</v>
      </c>
      <c r="T276" s="2">
        <f t="shared" si="179"/>
        <v>326473.79079385003</v>
      </c>
      <c r="U276" s="2">
        <f t="shared" si="180"/>
        <v>152.95398844317916</v>
      </c>
      <c r="V276" s="2">
        <f t="shared" si="181"/>
        <v>18349.533373170929</v>
      </c>
      <c r="W276" s="2">
        <f t="shared" si="182"/>
        <v>340832.19151793414</v>
      </c>
      <c r="X276" s="29">
        <f t="shared" si="183"/>
        <v>0</v>
      </c>
      <c r="Y276" s="2">
        <f t="shared" si="164"/>
        <v>0</v>
      </c>
      <c r="Z276" s="82">
        <f t="shared" si="184"/>
        <v>0</v>
      </c>
      <c r="AA276" s="2">
        <f t="shared" si="185"/>
        <v>0</v>
      </c>
      <c r="AB276" s="27">
        <f t="shared" si="193"/>
        <v>6.7299999999999999E-2</v>
      </c>
      <c r="AC276" s="29">
        <f t="shared" si="172"/>
        <v>22</v>
      </c>
      <c r="AD276" s="29">
        <v>252</v>
      </c>
      <c r="AE276" s="11">
        <f t="shared" si="166"/>
        <v>1.005702332</v>
      </c>
      <c r="AF276" s="2">
        <f t="shared" si="186"/>
        <v>1861.6619444</v>
      </c>
      <c r="AG276" s="2">
        <f t="shared" si="187"/>
        <v>1943.5383123199999</v>
      </c>
      <c r="AH276" s="3">
        <f t="shared" si="188"/>
        <v>0</v>
      </c>
      <c r="AI276" s="4" t="str">
        <f t="shared" si="194"/>
        <v>A+J=</v>
      </c>
      <c r="AJ276" s="12">
        <f t="shared" si="195"/>
        <v>41396</v>
      </c>
      <c r="AK276" s="12"/>
      <c r="AL276" s="4"/>
      <c r="AM276" s="31"/>
      <c r="AN276" s="76">
        <v>43784</v>
      </c>
      <c r="AO276" s="37" t="s">
        <v>115</v>
      </c>
      <c r="AP276" s="31"/>
      <c r="AR276" s="22"/>
      <c r="AS276" s="19"/>
      <c r="AT276" s="19"/>
      <c r="AU276" s="19"/>
      <c r="AV276" s="19"/>
      <c r="AW276" s="1"/>
      <c r="AX276" s="1"/>
      <c r="AY276" s="1"/>
      <c r="AZ276" s="1"/>
      <c r="BA276" s="1"/>
      <c r="BB276" s="1"/>
    </row>
    <row r="277" spans="1:54" x14ac:dyDescent="0.2">
      <c r="A277" s="178">
        <f t="shared" si="189"/>
        <v>41396</v>
      </c>
      <c r="B277" s="2">
        <f t="shared" si="173"/>
        <v>342775.72983025416</v>
      </c>
      <c r="C277" s="2">
        <f t="shared" si="190"/>
        <v>322329.70415632002</v>
      </c>
      <c r="D277" s="2">
        <f>SUM(Y277:Y$400)</f>
        <v>11896.85886339</v>
      </c>
      <c r="E277" s="11">
        <f t="shared" si="174"/>
        <v>310432.84529293003</v>
      </c>
      <c r="F277" s="99">
        <f t="shared" si="169"/>
        <v>3655.24</v>
      </c>
      <c r="G277" s="3">
        <f>IF(N277=1,VLOOKUP(A276,[1]Plan1!$BG$69:$BI$188,3),G276)</f>
        <v>3672.42</v>
      </c>
      <c r="H277" s="200">
        <f t="shared" si="170"/>
        <v>41307</v>
      </c>
      <c r="I277" s="200">
        <f t="shared" si="171"/>
        <v>41335</v>
      </c>
      <c r="J277" s="27">
        <f t="shared" si="175"/>
        <v>4.7001017717032134E-3</v>
      </c>
      <c r="K277" s="12">
        <f t="shared" si="191"/>
        <v>41428</v>
      </c>
      <c r="L277" s="12">
        <f t="shared" si="176"/>
        <v>41396</v>
      </c>
      <c r="M277" s="1">
        <f t="shared" si="192"/>
        <v>22</v>
      </c>
      <c r="N277" s="1">
        <f t="shared" si="177"/>
        <v>22</v>
      </c>
      <c r="O277" s="2">
        <f t="shared" si="178"/>
        <v>1.0047001</v>
      </c>
      <c r="P277" s="11">
        <f t="shared" si="168"/>
        <v>1.00599982</v>
      </c>
      <c r="Q277" s="11">
        <f t="shared" si="165"/>
        <v>1.0541548803558005</v>
      </c>
      <c r="R277" s="2">
        <f t="shared" si="167"/>
        <v>1.0591095100000001</v>
      </c>
      <c r="S277" s="2">
        <f t="shared" si="163"/>
        <v>1.0128566699999999</v>
      </c>
      <c r="T277" s="2">
        <f t="shared" si="179"/>
        <v>326473.79079385003</v>
      </c>
      <c r="U277" s="2">
        <f t="shared" si="180"/>
        <v>152.95398844317916</v>
      </c>
      <c r="V277" s="2">
        <f t="shared" si="181"/>
        <v>18349.533373170929</v>
      </c>
      <c r="W277" s="2">
        <f t="shared" si="182"/>
        <v>340832.19151793414</v>
      </c>
      <c r="X277" s="29">
        <f t="shared" si="183"/>
        <v>9</v>
      </c>
      <c r="Y277" s="2">
        <f t="shared" si="164"/>
        <v>2318.9398139</v>
      </c>
      <c r="Z277" s="82">
        <f t="shared" si="184"/>
        <v>7.1943099999999998E-3</v>
      </c>
      <c r="AA277" s="2">
        <f t="shared" si="185"/>
        <v>2348.75365784</v>
      </c>
      <c r="AB277" s="27">
        <f t="shared" si="193"/>
        <v>6.7299999999999999E-2</v>
      </c>
      <c r="AC277" s="29">
        <f t="shared" si="172"/>
        <v>22</v>
      </c>
      <c r="AD277" s="29">
        <v>252</v>
      </c>
      <c r="AE277" s="11">
        <f t="shared" si="166"/>
        <v>1.005702332</v>
      </c>
      <c r="AF277" s="2">
        <f t="shared" si="186"/>
        <v>1861.6619444</v>
      </c>
      <c r="AG277" s="2">
        <f t="shared" si="187"/>
        <v>1943.5383123199999</v>
      </c>
      <c r="AH277" s="3">
        <f t="shared" si="188"/>
        <v>4210.4156022400002</v>
      </c>
      <c r="AI277" s="4" t="str">
        <f t="shared" si="194"/>
        <v>A+J=</v>
      </c>
      <c r="AJ277" s="12">
        <f t="shared" si="195"/>
        <v>41396</v>
      </c>
      <c r="AK277" s="12"/>
      <c r="AL277" s="4"/>
      <c r="AM277" s="31"/>
      <c r="AN277" s="76">
        <v>43824</v>
      </c>
      <c r="AO277" s="37" t="s">
        <v>116</v>
      </c>
      <c r="AP277" s="31"/>
      <c r="AX277" s="1"/>
      <c r="AY277" s="1"/>
      <c r="AZ277" s="1"/>
      <c r="BA277" s="1"/>
      <c r="BB277" s="1"/>
    </row>
    <row r="278" spans="1:54" x14ac:dyDescent="0.2">
      <c r="A278" s="178">
        <f t="shared" si="189"/>
        <v>41397</v>
      </c>
      <c r="B278" s="2">
        <f t="shared" si="173"/>
        <v>338656.84655971249</v>
      </c>
      <c r="C278" s="2">
        <f t="shared" si="190"/>
        <v>320010.76434241998</v>
      </c>
      <c r="D278" s="2">
        <f>SUM(Y278:Y$400)</f>
        <v>9577.9190494899995</v>
      </c>
      <c r="E278" s="11">
        <f t="shared" si="174"/>
        <v>310432.84529292997</v>
      </c>
      <c r="F278" s="99">
        <f t="shared" si="169"/>
        <v>3672.42</v>
      </c>
      <c r="G278" s="3">
        <f>IF(N278=1,VLOOKUP(A277,[1]Plan1!$BG$69:$BI$188,3),G277)</f>
        <v>3692.62</v>
      </c>
      <c r="H278" s="200">
        <f t="shared" si="170"/>
        <v>41336</v>
      </c>
      <c r="I278" s="200">
        <f t="shared" si="171"/>
        <v>41367</v>
      </c>
      <c r="J278" s="27">
        <f t="shared" si="175"/>
        <v>5.5004601870156655E-3</v>
      </c>
      <c r="K278" s="12">
        <f t="shared" si="191"/>
        <v>41428</v>
      </c>
      <c r="L278" s="12">
        <f t="shared" si="176"/>
        <v>41428</v>
      </c>
      <c r="M278" s="1">
        <f t="shared" si="192"/>
        <v>21</v>
      </c>
      <c r="N278" s="1">
        <f t="shared" si="177"/>
        <v>1</v>
      </c>
      <c r="O278" s="2">
        <f t="shared" si="178"/>
        <v>1.0002612399999999</v>
      </c>
      <c r="P278" s="11">
        <f t="shared" si="168"/>
        <v>1.0047001</v>
      </c>
      <c r="Q278" s="11">
        <f t="shared" si="165"/>
        <v>1.0591095137089608</v>
      </c>
      <c r="R278" s="2">
        <f t="shared" si="167"/>
        <v>1.0593861899999999</v>
      </c>
      <c r="S278" s="2">
        <f t="shared" si="163"/>
        <v>1.0128566699999999</v>
      </c>
      <c r="T278" s="2">
        <f t="shared" si="179"/>
        <v>324125.03713601001</v>
      </c>
      <c r="U278" s="2">
        <f t="shared" si="180"/>
        <v>123.14014450600567</v>
      </c>
      <c r="V278" s="2">
        <f t="shared" si="181"/>
        <v>18435.423932806512</v>
      </c>
      <c r="W278" s="2">
        <f t="shared" si="182"/>
        <v>338569.32841973251</v>
      </c>
      <c r="X278" s="29">
        <f t="shared" si="183"/>
        <v>0</v>
      </c>
      <c r="Y278" s="2">
        <f t="shared" si="164"/>
        <v>0</v>
      </c>
      <c r="Z278" s="82">
        <f t="shared" si="184"/>
        <v>0</v>
      </c>
      <c r="AA278" s="2">
        <f t="shared" si="185"/>
        <v>0</v>
      </c>
      <c r="AB278" s="27">
        <f t="shared" si="193"/>
        <v>6.7299999999999999E-2</v>
      </c>
      <c r="AC278" s="29">
        <f t="shared" si="172"/>
        <v>1</v>
      </c>
      <c r="AD278" s="29">
        <v>252</v>
      </c>
      <c r="AE278" s="11">
        <f t="shared" si="166"/>
        <v>1.0002584940000001</v>
      </c>
      <c r="AF278" s="2">
        <f t="shared" si="186"/>
        <v>83.784377340000006</v>
      </c>
      <c r="AG278" s="2">
        <f t="shared" si="187"/>
        <v>87.518139980000001</v>
      </c>
      <c r="AH278" s="3">
        <f t="shared" si="188"/>
        <v>0</v>
      </c>
      <c r="AI278" s="4" t="str">
        <f t="shared" si="194"/>
        <v>A+J=</v>
      </c>
      <c r="AJ278" s="12">
        <f t="shared" si="195"/>
        <v>41428</v>
      </c>
      <c r="AK278" s="12"/>
      <c r="AL278" s="4"/>
      <c r="AM278" s="31"/>
      <c r="AN278" s="76">
        <v>43831</v>
      </c>
      <c r="AO278" s="37" t="s">
        <v>117</v>
      </c>
      <c r="AP278" s="31"/>
      <c r="AX278" s="1"/>
      <c r="AY278" s="1"/>
      <c r="AZ278" s="1"/>
      <c r="BA278" s="1"/>
      <c r="BB278" s="1"/>
    </row>
    <row r="279" spans="1:54" x14ac:dyDescent="0.2">
      <c r="A279" s="178">
        <f t="shared" si="189"/>
        <v>41398</v>
      </c>
      <c r="B279" s="2">
        <f t="shared" si="173"/>
        <v>338830.34720108588</v>
      </c>
      <c r="C279" s="2">
        <f t="shared" si="190"/>
        <v>320010.76434241998</v>
      </c>
      <c r="D279" s="2">
        <f>SUM(Y279:Y$400)</f>
        <v>9577.9190494899995</v>
      </c>
      <c r="E279" s="11">
        <f t="shared" si="174"/>
        <v>310432.84529292997</v>
      </c>
      <c r="F279" s="99">
        <f t="shared" si="169"/>
        <v>3672.42</v>
      </c>
      <c r="G279" s="3">
        <f>IF(N279=1,VLOOKUP(A278,[1]Plan1!$BG$69:$BI$188,3),G278)</f>
        <v>3692.62</v>
      </c>
      <c r="H279" s="200">
        <f t="shared" si="170"/>
        <v>41336</v>
      </c>
      <c r="I279" s="200">
        <f t="shared" si="171"/>
        <v>41367</v>
      </c>
      <c r="J279" s="27">
        <f t="shared" si="175"/>
        <v>5.5004601870156655E-3</v>
      </c>
      <c r="K279" s="12">
        <f t="shared" si="191"/>
        <v>41428</v>
      </c>
      <c r="L279" s="12">
        <f t="shared" si="176"/>
        <v>41428</v>
      </c>
      <c r="M279" s="1">
        <f t="shared" si="192"/>
        <v>21</v>
      </c>
      <c r="N279" s="1">
        <f t="shared" si="177"/>
        <v>2</v>
      </c>
      <c r="O279" s="2">
        <f t="shared" si="178"/>
        <v>1.0005225499999999</v>
      </c>
      <c r="P279" s="11">
        <f t="shared" si="168"/>
        <v>1.0047001</v>
      </c>
      <c r="Q279" s="11">
        <f t="shared" si="165"/>
        <v>1.0591095137089608</v>
      </c>
      <c r="R279" s="2">
        <f t="shared" si="167"/>
        <v>1.0596629500000001</v>
      </c>
      <c r="S279" s="2">
        <f t="shared" si="163"/>
        <v>1.0128566699999999</v>
      </c>
      <c r="T279" s="2">
        <f t="shared" si="179"/>
        <v>324125.03713601001</v>
      </c>
      <c r="U279" s="2">
        <f t="shared" si="180"/>
        <v>123.14014450600567</v>
      </c>
      <c r="V279" s="2">
        <f t="shared" si="181"/>
        <v>18521.339327069847</v>
      </c>
      <c r="W279" s="2">
        <f t="shared" si="182"/>
        <v>338655.24381399585</v>
      </c>
      <c r="X279" s="29">
        <f t="shared" si="183"/>
        <v>0</v>
      </c>
      <c r="Y279" s="2">
        <f t="shared" si="164"/>
        <v>0</v>
      </c>
      <c r="Z279" s="82">
        <f t="shared" si="184"/>
        <v>0</v>
      </c>
      <c r="AA279" s="2">
        <f t="shared" si="185"/>
        <v>0</v>
      </c>
      <c r="AB279" s="27">
        <f t="shared" si="193"/>
        <v>6.7299999999999999E-2</v>
      </c>
      <c r="AC279" s="29">
        <f t="shared" si="172"/>
        <v>2</v>
      </c>
      <c r="AD279" s="29">
        <v>252</v>
      </c>
      <c r="AE279" s="11">
        <f t="shared" si="166"/>
        <v>1.000517055</v>
      </c>
      <c r="AF279" s="2">
        <f t="shared" si="186"/>
        <v>167.59047107000001</v>
      </c>
      <c r="AG279" s="2">
        <f t="shared" si="187"/>
        <v>175.10338709000001</v>
      </c>
      <c r="AH279" s="3">
        <f t="shared" si="188"/>
        <v>0</v>
      </c>
      <c r="AI279" s="4" t="str">
        <f t="shared" si="194"/>
        <v>A+J=</v>
      </c>
      <c r="AJ279" s="12">
        <f t="shared" si="195"/>
        <v>41428</v>
      </c>
      <c r="AK279" s="12"/>
      <c r="AL279" s="4"/>
      <c r="AM279" s="31"/>
      <c r="AN279" s="76">
        <v>43885</v>
      </c>
      <c r="AO279" s="37" t="s">
        <v>101</v>
      </c>
      <c r="AP279" s="31"/>
      <c r="AX279" s="1"/>
      <c r="AY279" s="1"/>
      <c r="AZ279" s="1"/>
      <c r="BA279" s="1"/>
      <c r="BB279" s="1"/>
    </row>
    <row r="280" spans="1:54" x14ac:dyDescent="0.2">
      <c r="A280" s="178">
        <f t="shared" si="189"/>
        <v>41399</v>
      </c>
      <c r="B280" s="2">
        <f t="shared" si="173"/>
        <v>338830.34720108588</v>
      </c>
      <c r="C280" s="2">
        <f t="shared" si="190"/>
        <v>320010.76434241998</v>
      </c>
      <c r="D280" s="2">
        <f>SUM(Y280:Y$400)</f>
        <v>9577.9190494899995</v>
      </c>
      <c r="E280" s="11">
        <f t="shared" si="174"/>
        <v>310432.84529292997</v>
      </c>
      <c r="F280" s="99">
        <f t="shared" si="169"/>
        <v>3672.42</v>
      </c>
      <c r="G280" s="3">
        <f>IF(N280=1,VLOOKUP(A279,[1]Plan1!$BG$69:$BI$188,3),G279)</f>
        <v>3692.62</v>
      </c>
      <c r="H280" s="200">
        <f t="shared" si="170"/>
        <v>41336</v>
      </c>
      <c r="I280" s="200">
        <f t="shared" si="171"/>
        <v>41367</v>
      </c>
      <c r="J280" s="27">
        <f t="shared" si="175"/>
        <v>5.5004601870156655E-3</v>
      </c>
      <c r="K280" s="12">
        <f t="shared" si="191"/>
        <v>41428</v>
      </c>
      <c r="L280" s="12">
        <f t="shared" si="176"/>
        <v>41428</v>
      </c>
      <c r="M280" s="1">
        <f t="shared" si="192"/>
        <v>21</v>
      </c>
      <c r="N280" s="1">
        <f t="shared" si="177"/>
        <v>2</v>
      </c>
      <c r="O280" s="2">
        <f t="shared" si="178"/>
        <v>1.0005225499999999</v>
      </c>
      <c r="P280" s="11">
        <f t="shared" si="168"/>
        <v>1.0047001</v>
      </c>
      <c r="Q280" s="11">
        <f t="shared" si="165"/>
        <v>1.0591095137089608</v>
      </c>
      <c r="R280" s="2">
        <f t="shared" si="167"/>
        <v>1.0596629500000001</v>
      </c>
      <c r="S280" s="2">
        <f t="shared" si="163"/>
        <v>1.0128566699999999</v>
      </c>
      <c r="T280" s="2">
        <f t="shared" si="179"/>
        <v>324125.03713601001</v>
      </c>
      <c r="U280" s="2">
        <f t="shared" si="180"/>
        <v>123.14014450600567</v>
      </c>
      <c r="V280" s="2">
        <f t="shared" si="181"/>
        <v>18521.339327069847</v>
      </c>
      <c r="W280" s="2">
        <f t="shared" si="182"/>
        <v>338655.24381399585</v>
      </c>
      <c r="X280" s="29">
        <f t="shared" si="183"/>
        <v>0</v>
      </c>
      <c r="Y280" s="2">
        <f t="shared" si="164"/>
        <v>0</v>
      </c>
      <c r="Z280" s="82">
        <f t="shared" si="184"/>
        <v>0</v>
      </c>
      <c r="AA280" s="2">
        <f t="shared" si="185"/>
        <v>0</v>
      </c>
      <c r="AB280" s="27">
        <f t="shared" si="193"/>
        <v>6.7299999999999999E-2</v>
      </c>
      <c r="AC280" s="29">
        <f t="shared" si="172"/>
        <v>2</v>
      </c>
      <c r="AD280" s="29">
        <v>252</v>
      </c>
      <c r="AE280" s="11">
        <f t="shared" si="166"/>
        <v>1.000517055</v>
      </c>
      <c r="AF280" s="2">
        <f t="shared" si="186"/>
        <v>167.59047107000001</v>
      </c>
      <c r="AG280" s="2">
        <f t="shared" si="187"/>
        <v>175.10338709000001</v>
      </c>
      <c r="AH280" s="3">
        <f t="shared" si="188"/>
        <v>0</v>
      </c>
      <c r="AI280" s="4" t="str">
        <f t="shared" si="194"/>
        <v>A+J=</v>
      </c>
      <c r="AJ280" s="12">
        <f t="shared" si="195"/>
        <v>41428</v>
      </c>
      <c r="AK280" s="12"/>
      <c r="AL280" s="4"/>
      <c r="AM280" s="31"/>
      <c r="AN280" s="76">
        <v>43886</v>
      </c>
      <c r="AO280" s="37" t="s">
        <v>101</v>
      </c>
      <c r="AP280" s="31"/>
      <c r="AX280" s="1"/>
      <c r="AY280" s="1"/>
      <c r="AZ280" s="1"/>
      <c r="BA280" s="1"/>
      <c r="BB280" s="1"/>
    </row>
    <row r="281" spans="1:54" x14ac:dyDescent="0.2">
      <c r="A281" s="178">
        <f t="shared" si="189"/>
        <v>41400</v>
      </c>
      <c r="B281" s="2">
        <f t="shared" si="173"/>
        <v>338830.34720108588</v>
      </c>
      <c r="C281" s="2">
        <f t="shared" si="190"/>
        <v>320010.76434241998</v>
      </c>
      <c r="D281" s="2">
        <f>SUM(Y281:Y$400)</f>
        <v>9577.9190494899995</v>
      </c>
      <c r="E281" s="11">
        <f t="shared" si="174"/>
        <v>310432.84529292997</v>
      </c>
      <c r="F281" s="99">
        <f t="shared" si="169"/>
        <v>3672.42</v>
      </c>
      <c r="G281" s="3">
        <f>IF(N281=1,VLOOKUP(A280,[1]Plan1!$BG$69:$BI$188,3),G280)</f>
        <v>3692.62</v>
      </c>
      <c r="H281" s="200">
        <f t="shared" si="170"/>
        <v>41336</v>
      </c>
      <c r="I281" s="200">
        <f t="shared" si="171"/>
        <v>41367</v>
      </c>
      <c r="J281" s="27">
        <f t="shared" si="175"/>
        <v>5.5004601870156655E-3</v>
      </c>
      <c r="K281" s="12">
        <f t="shared" si="191"/>
        <v>41428</v>
      </c>
      <c r="L281" s="12">
        <f t="shared" si="176"/>
        <v>41428</v>
      </c>
      <c r="M281" s="1">
        <f t="shared" si="192"/>
        <v>21</v>
      </c>
      <c r="N281" s="1">
        <f t="shared" si="177"/>
        <v>2</v>
      </c>
      <c r="O281" s="2">
        <f t="shared" si="178"/>
        <v>1.0005225499999999</v>
      </c>
      <c r="P281" s="11">
        <f t="shared" si="168"/>
        <v>1.0047001</v>
      </c>
      <c r="Q281" s="11">
        <f t="shared" si="165"/>
        <v>1.0591095137089608</v>
      </c>
      <c r="R281" s="2">
        <f t="shared" si="167"/>
        <v>1.0596629500000001</v>
      </c>
      <c r="S281" s="2">
        <f t="shared" si="163"/>
        <v>1.0128566699999999</v>
      </c>
      <c r="T281" s="2">
        <f t="shared" si="179"/>
        <v>324125.03713601001</v>
      </c>
      <c r="U281" s="2">
        <f t="shared" si="180"/>
        <v>123.14014450600567</v>
      </c>
      <c r="V281" s="2">
        <f t="shared" si="181"/>
        <v>18521.339327069847</v>
      </c>
      <c r="W281" s="2">
        <f t="shared" si="182"/>
        <v>338655.24381399585</v>
      </c>
      <c r="X281" s="29">
        <f t="shared" si="183"/>
        <v>0</v>
      </c>
      <c r="Y281" s="2">
        <f t="shared" si="164"/>
        <v>0</v>
      </c>
      <c r="Z281" s="82">
        <f t="shared" si="184"/>
        <v>0</v>
      </c>
      <c r="AA281" s="2">
        <f t="shared" si="185"/>
        <v>0</v>
      </c>
      <c r="AB281" s="27">
        <f t="shared" si="193"/>
        <v>6.7299999999999999E-2</v>
      </c>
      <c r="AC281" s="29">
        <f t="shared" si="172"/>
        <v>2</v>
      </c>
      <c r="AD281" s="29">
        <v>252</v>
      </c>
      <c r="AE281" s="11">
        <f t="shared" si="166"/>
        <v>1.000517055</v>
      </c>
      <c r="AF281" s="2">
        <f t="shared" si="186"/>
        <v>167.59047107000001</v>
      </c>
      <c r="AG281" s="2">
        <f t="shared" si="187"/>
        <v>175.10338709000001</v>
      </c>
      <c r="AH281" s="3">
        <f t="shared" si="188"/>
        <v>0</v>
      </c>
      <c r="AI281" s="4" t="str">
        <f t="shared" si="194"/>
        <v>A+J=</v>
      </c>
      <c r="AJ281" s="12">
        <f t="shared" si="195"/>
        <v>41428</v>
      </c>
      <c r="AK281" s="12"/>
      <c r="AL281" s="4"/>
      <c r="AM281" s="31"/>
      <c r="AN281" s="76">
        <v>43931</v>
      </c>
      <c r="AO281" s="37" t="s">
        <v>109</v>
      </c>
      <c r="AP281" s="31"/>
      <c r="AX281" s="1"/>
      <c r="AY281" s="1"/>
      <c r="AZ281" s="1"/>
      <c r="BA281" s="1"/>
      <c r="BB281" s="1"/>
    </row>
    <row r="282" spans="1:54" x14ac:dyDescent="0.2">
      <c r="A282" s="178">
        <f t="shared" si="189"/>
        <v>41401</v>
      </c>
      <c r="B282" s="2">
        <f t="shared" si="173"/>
        <v>339003.93671400828</v>
      </c>
      <c r="C282" s="2">
        <f t="shared" si="190"/>
        <v>320010.76434241998</v>
      </c>
      <c r="D282" s="2">
        <f>SUM(Y282:Y$400)</f>
        <v>9577.9190494899995</v>
      </c>
      <c r="E282" s="11">
        <f t="shared" si="174"/>
        <v>310432.84529292997</v>
      </c>
      <c r="F282" s="99">
        <f t="shared" si="169"/>
        <v>3672.42</v>
      </c>
      <c r="G282" s="3">
        <f>IF(N282=1,VLOOKUP(A281,[1]Plan1!$BG$69:$BI$188,3),G281)</f>
        <v>3692.62</v>
      </c>
      <c r="H282" s="200">
        <f t="shared" si="170"/>
        <v>41336</v>
      </c>
      <c r="I282" s="200">
        <f t="shared" si="171"/>
        <v>41367</v>
      </c>
      <c r="J282" s="27">
        <f t="shared" si="175"/>
        <v>5.5004601870156655E-3</v>
      </c>
      <c r="K282" s="12">
        <f t="shared" si="191"/>
        <v>41428</v>
      </c>
      <c r="L282" s="12">
        <f t="shared" si="176"/>
        <v>41428</v>
      </c>
      <c r="M282" s="1">
        <f t="shared" si="192"/>
        <v>21</v>
      </c>
      <c r="N282" s="1">
        <f t="shared" si="177"/>
        <v>3</v>
      </c>
      <c r="O282" s="2">
        <f t="shared" si="178"/>
        <v>1.0007839300000001</v>
      </c>
      <c r="P282" s="11">
        <f t="shared" si="168"/>
        <v>1.0047001</v>
      </c>
      <c r="Q282" s="11">
        <f t="shared" si="165"/>
        <v>1.0591095137089608</v>
      </c>
      <c r="R282" s="2">
        <f t="shared" si="167"/>
        <v>1.0599397800000001</v>
      </c>
      <c r="S282" s="2">
        <f t="shared" si="163"/>
        <v>1.0128566699999999</v>
      </c>
      <c r="T282" s="2">
        <f t="shared" si="179"/>
        <v>324125.03713601001</v>
      </c>
      <c r="U282" s="2">
        <f t="shared" si="180"/>
        <v>123.14014450600567</v>
      </c>
      <c r="V282" s="2">
        <f t="shared" si="181"/>
        <v>18607.276451632293</v>
      </c>
      <c r="W282" s="2">
        <f t="shared" si="182"/>
        <v>338741.1809385583</v>
      </c>
      <c r="X282" s="29">
        <f t="shared" si="183"/>
        <v>0</v>
      </c>
      <c r="Y282" s="2">
        <f t="shared" si="164"/>
        <v>0</v>
      </c>
      <c r="Z282" s="82">
        <f t="shared" si="184"/>
        <v>0</v>
      </c>
      <c r="AA282" s="2">
        <f t="shared" si="185"/>
        <v>0</v>
      </c>
      <c r="AB282" s="27">
        <f t="shared" si="193"/>
        <v>6.7299999999999999E-2</v>
      </c>
      <c r="AC282" s="29">
        <f t="shared" si="172"/>
        <v>3</v>
      </c>
      <c r="AD282" s="29">
        <v>252</v>
      </c>
      <c r="AE282" s="11">
        <f t="shared" si="166"/>
        <v>1.0007756830000001</v>
      </c>
      <c r="AF282" s="2">
        <f t="shared" si="186"/>
        <v>251.41828118000001</v>
      </c>
      <c r="AG282" s="2">
        <f t="shared" si="187"/>
        <v>262.75577544999999</v>
      </c>
      <c r="AH282" s="3">
        <f t="shared" si="188"/>
        <v>0</v>
      </c>
      <c r="AI282" s="4" t="str">
        <f t="shared" si="194"/>
        <v>A+J=</v>
      </c>
      <c r="AJ282" s="12">
        <f t="shared" si="195"/>
        <v>41428</v>
      </c>
      <c r="AK282" s="12"/>
      <c r="AL282" s="4"/>
      <c r="AM282" s="31"/>
      <c r="AN282" s="76">
        <v>43942</v>
      </c>
      <c r="AO282" s="37" t="s">
        <v>103</v>
      </c>
      <c r="AP282" s="31"/>
      <c r="AX282" s="1"/>
      <c r="AY282" s="1"/>
      <c r="AZ282" s="1"/>
      <c r="BA282" s="1"/>
      <c r="BB282" s="1"/>
    </row>
    <row r="283" spans="1:54" x14ac:dyDescent="0.2">
      <c r="A283" s="178">
        <f t="shared" si="189"/>
        <v>41402</v>
      </c>
      <c r="B283" s="2">
        <f t="shared" si="173"/>
        <v>339177.61479378981</v>
      </c>
      <c r="C283" s="2">
        <f t="shared" si="190"/>
        <v>320010.76434241998</v>
      </c>
      <c r="D283" s="2">
        <f>SUM(Y283:Y$400)</f>
        <v>9577.9190494899995</v>
      </c>
      <c r="E283" s="11">
        <f t="shared" si="174"/>
        <v>310432.84529292997</v>
      </c>
      <c r="F283" s="99">
        <f t="shared" si="169"/>
        <v>3672.42</v>
      </c>
      <c r="G283" s="3">
        <f>IF(N283=1,VLOOKUP(A282,[1]Plan1!$BG$69:$BI$188,3),G282)</f>
        <v>3692.62</v>
      </c>
      <c r="H283" s="200">
        <f t="shared" si="170"/>
        <v>41336</v>
      </c>
      <c r="I283" s="200">
        <f t="shared" si="171"/>
        <v>41367</v>
      </c>
      <c r="J283" s="27">
        <f t="shared" si="175"/>
        <v>5.5004601870156655E-3</v>
      </c>
      <c r="K283" s="12">
        <f t="shared" si="191"/>
        <v>41428</v>
      </c>
      <c r="L283" s="12">
        <f t="shared" si="176"/>
        <v>41428</v>
      </c>
      <c r="M283" s="1">
        <f t="shared" si="192"/>
        <v>21</v>
      </c>
      <c r="N283" s="1">
        <f t="shared" si="177"/>
        <v>4</v>
      </c>
      <c r="O283" s="2">
        <f t="shared" si="178"/>
        <v>1.0010453800000001</v>
      </c>
      <c r="P283" s="11">
        <f t="shared" si="168"/>
        <v>1.0047001</v>
      </c>
      <c r="Q283" s="11">
        <f t="shared" si="165"/>
        <v>1.0591095137089608</v>
      </c>
      <c r="R283" s="2">
        <f t="shared" si="167"/>
        <v>1.0602166799999999</v>
      </c>
      <c r="S283" s="2">
        <f t="shared" si="163"/>
        <v>1.0128566699999999</v>
      </c>
      <c r="T283" s="2">
        <f t="shared" si="179"/>
        <v>324125.03713601001</v>
      </c>
      <c r="U283" s="2">
        <f t="shared" si="180"/>
        <v>123.14014450600567</v>
      </c>
      <c r="V283" s="2">
        <f t="shared" si="181"/>
        <v>18693.235306493843</v>
      </c>
      <c r="W283" s="2">
        <f t="shared" si="182"/>
        <v>338827.1397934198</v>
      </c>
      <c r="X283" s="29">
        <f t="shared" si="183"/>
        <v>0</v>
      </c>
      <c r="Y283" s="2">
        <f t="shared" si="164"/>
        <v>0</v>
      </c>
      <c r="Z283" s="82">
        <f t="shared" si="184"/>
        <v>0</v>
      </c>
      <c r="AA283" s="2">
        <f t="shared" si="185"/>
        <v>0</v>
      </c>
      <c r="AB283" s="27">
        <f t="shared" si="193"/>
        <v>6.7299999999999999E-2</v>
      </c>
      <c r="AC283" s="29">
        <f t="shared" si="172"/>
        <v>4</v>
      </c>
      <c r="AD283" s="29">
        <v>252</v>
      </c>
      <c r="AE283" s="11">
        <f t="shared" si="166"/>
        <v>1.0010343770000001</v>
      </c>
      <c r="AF283" s="2">
        <f t="shared" si="186"/>
        <v>335.26748352999999</v>
      </c>
      <c r="AG283" s="2">
        <f t="shared" si="187"/>
        <v>350.47500036999998</v>
      </c>
      <c r="AH283" s="3">
        <f t="shared" si="188"/>
        <v>0</v>
      </c>
      <c r="AI283" s="4" t="str">
        <f t="shared" si="194"/>
        <v>A+J=</v>
      </c>
      <c r="AJ283" s="12">
        <f t="shared" si="195"/>
        <v>41428</v>
      </c>
      <c r="AK283" s="12"/>
      <c r="AL283" s="4"/>
      <c r="AM283" s="31"/>
      <c r="AN283" s="76">
        <v>43952</v>
      </c>
      <c r="AO283" s="37" t="s">
        <v>110</v>
      </c>
      <c r="AP283" s="31"/>
      <c r="AX283" s="1"/>
      <c r="AY283" s="1"/>
      <c r="AZ283" s="1"/>
      <c r="BA283" s="1"/>
      <c r="BB283" s="1"/>
    </row>
    <row r="284" spans="1:54" x14ac:dyDescent="0.2">
      <c r="A284" s="178">
        <f t="shared" si="189"/>
        <v>41403</v>
      </c>
      <c r="B284" s="2">
        <f t="shared" si="173"/>
        <v>339351.38215215062</v>
      </c>
      <c r="C284" s="2">
        <f t="shared" si="190"/>
        <v>320010.76434241998</v>
      </c>
      <c r="D284" s="2">
        <f>SUM(Y284:Y$400)</f>
        <v>9577.9190494899995</v>
      </c>
      <c r="E284" s="11">
        <f t="shared" si="174"/>
        <v>310432.84529292997</v>
      </c>
      <c r="F284" s="99">
        <f t="shared" si="169"/>
        <v>3672.42</v>
      </c>
      <c r="G284" s="3">
        <f>IF(N284=1,VLOOKUP(A283,[1]Plan1!$BG$69:$BI$188,3),G283)</f>
        <v>3692.62</v>
      </c>
      <c r="H284" s="200">
        <f t="shared" si="170"/>
        <v>41336</v>
      </c>
      <c r="I284" s="200">
        <f t="shared" si="171"/>
        <v>41367</v>
      </c>
      <c r="J284" s="27">
        <f t="shared" si="175"/>
        <v>5.5004601870156655E-3</v>
      </c>
      <c r="K284" s="12">
        <f t="shared" si="191"/>
        <v>41428</v>
      </c>
      <c r="L284" s="12">
        <f t="shared" si="176"/>
        <v>41428</v>
      </c>
      <c r="M284" s="1">
        <f t="shared" si="192"/>
        <v>21</v>
      </c>
      <c r="N284" s="1">
        <f t="shared" si="177"/>
        <v>5</v>
      </c>
      <c r="O284" s="2">
        <f t="shared" si="178"/>
        <v>1.0013068899999999</v>
      </c>
      <c r="P284" s="11">
        <f t="shared" si="168"/>
        <v>1.0047001</v>
      </c>
      <c r="Q284" s="11">
        <f t="shared" si="165"/>
        <v>1.0591095137089608</v>
      </c>
      <c r="R284" s="2">
        <f t="shared" si="167"/>
        <v>1.06049365</v>
      </c>
      <c r="S284" s="2">
        <f t="shared" si="163"/>
        <v>1.0128566699999999</v>
      </c>
      <c r="T284" s="2">
        <f t="shared" si="179"/>
        <v>324125.03713601001</v>
      </c>
      <c r="U284" s="2">
        <f t="shared" si="180"/>
        <v>123.14014450600567</v>
      </c>
      <c r="V284" s="2">
        <f t="shared" si="181"/>
        <v>18779.21589165464</v>
      </c>
      <c r="W284" s="2">
        <f t="shared" si="182"/>
        <v>338913.12037858064</v>
      </c>
      <c r="X284" s="29">
        <f t="shared" si="183"/>
        <v>0</v>
      </c>
      <c r="Y284" s="2">
        <f t="shared" si="164"/>
        <v>0</v>
      </c>
      <c r="Z284" s="82">
        <f t="shared" si="184"/>
        <v>0</v>
      </c>
      <c r="AA284" s="2">
        <f t="shared" si="185"/>
        <v>0</v>
      </c>
      <c r="AB284" s="27">
        <f t="shared" si="193"/>
        <v>6.7299999999999999E-2</v>
      </c>
      <c r="AC284" s="29">
        <f t="shared" si="172"/>
        <v>5</v>
      </c>
      <c r="AD284" s="29">
        <v>252</v>
      </c>
      <c r="AE284" s="11">
        <f t="shared" si="166"/>
        <v>1.0012931389999999</v>
      </c>
      <c r="AF284" s="2">
        <f t="shared" si="186"/>
        <v>419.13872638999999</v>
      </c>
      <c r="AG284" s="2">
        <f t="shared" si="187"/>
        <v>438.26177357</v>
      </c>
      <c r="AH284" s="3">
        <f t="shared" si="188"/>
        <v>0</v>
      </c>
      <c r="AI284" s="4" t="str">
        <f t="shared" si="194"/>
        <v>A+J=</v>
      </c>
      <c r="AJ284" s="12">
        <f t="shared" si="195"/>
        <v>41428</v>
      </c>
      <c r="AK284" s="12"/>
      <c r="AL284" s="4"/>
      <c r="AM284" s="31"/>
      <c r="AN284" s="76">
        <v>43993</v>
      </c>
      <c r="AO284" s="37" t="s">
        <v>111</v>
      </c>
      <c r="AP284" s="31"/>
      <c r="AX284" s="1"/>
      <c r="AY284" s="1"/>
      <c r="AZ284" s="1"/>
      <c r="BA284" s="1"/>
      <c r="BB284" s="1"/>
    </row>
    <row r="285" spans="1:54" x14ac:dyDescent="0.2">
      <c r="A285" s="178">
        <f t="shared" si="189"/>
        <v>41404</v>
      </c>
      <c r="B285" s="2">
        <f t="shared" si="173"/>
        <v>339525.24125462899</v>
      </c>
      <c r="C285" s="2">
        <f t="shared" si="190"/>
        <v>320010.76434241998</v>
      </c>
      <c r="D285" s="2">
        <f>SUM(Y285:Y$400)</f>
        <v>9577.9190494899995</v>
      </c>
      <c r="E285" s="11">
        <f t="shared" si="174"/>
        <v>310432.84529292997</v>
      </c>
      <c r="F285" s="99">
        <f t="shared" si="169"/>
        <v>3672.42</v>
      </c>
      <c r="G285" s="3">
        <f>IF(N285=1,VLOOKUP(A284,[1]Plan1!$BG$69:$BI$188,3),G284)</f>
        <v>3692.62</v>
      </c>
      <c r="H285" s="200">
        <f t="shared" si="170"/>
        <v>41336</v>
      </c>
      <c r="I285" s="200">
        <f t="shared" si="171"/>
        <v>41367</v>
      </c>
      <c r="J285" s="27">
        <f t="shared" si="175"/>
        <v>5.5004601870156655E-3</v>
      </c>
      <c r="K285" s="12">
        <f t="shared" si="191"/>
        <v>41428</v>
      </c>
      <c r="L285" s="12">
        <f t="shared" si="176"/>
        <v>41428</v>
      </c>
      <c r="M285" s="1">
        <f t="shared" si="192"/>
        <v>21</v>
      </c>
      <c r="N285" s="1">
        <f t="shared" si="177"/>
        <v>6</v>
      </c>
      <c r="O285" s="2">
        <f t="shared" si="178"/>
        <v>1.00156848</v>
      </c>
      <c r="P285" s="11">
        <f t="shared" si="168"/>
        <v>1.0047001</v>
      </c>
      <c r="Q285" s="11">
        <f t="shared" si="165"/>
        <v>1.0591095137089608</v>
      </c>
      <c r="R285" s="2">
        <f t="shared" si="167"/>
        <v>1.0607707</v>
      </c>
      <c r="S285" s="2">
        <f t="shared" si="163"/>
        <v>1.0128566699999999</v>
      </c>
      <c r="T285" s="2">
        <f t="shared" si="179"/>
        <v>324125.03713601001</v>
      </c>
      <c r="U285" s="2">
        <f t="shared" si="180"/>
        <v>123.14014450600567</v>
      </c>
      <c r="V285" s="2">
        <f t="shared" si="181"/>
        <v>18865.221311443045</v>
      </c>
      <c r="W285" s="2">
        <f t="shared" si="182"/>
        <v>338999.125798369</v>
      </c>
      <c r="X285" s="29">
        <f t="shared" si="183"/>
        <v>0</v>
      </c>
      <c r="Y285" s="2">
        <f t="shared" si="164"/>
        <v>0</v>
      </c>
      <c r="Z285" s="82">
        <f t="shared" si="184"/>
        <v>0</v>
      </c>
      <c r="AA285" s="2">
        <f t="shared" si="185"/>
        <v>0</v>
      </c>
      <c r="AB285" s="27">
        <f t="shared" si="193"/>
        <v>6.7299999999999999E-2</v>
      </c>
      <c r="AC285" s="29">
        <f t="shared" si="172"/>
        <v>6</v>
      </c>
      <c r="AD285" s="29">
        <v>252</v>
      </c>
      <c r="AE285" s="11">
        <f t="shared" si="166"/>
        <v>1.0015519669999999</v>
      </c>
      <c r="AF285" s="2">
        <f t="shared" si="186"/>
        <v>503.0313615</v>
      </c>
      <c r="AG285" s="2">
        <f t="shared" si="187"/>
        <v>526.11545625999997</v>
      </c>
      <c r="AH285" s="3">
        <f t="shared" si="188"/>
        <v>0</v>
      </c>
      <c r="AI285" s="4" t="str">
        <f t="shared" si="194"/>
        <v>A+J=</v>
      </c>
      <c r="AJ285" s="12">
        <f t="shared" si="195"/>
        <v>41428</v>
      </c>
      <c r="AK285" s="12"/>
      <c r="AL285" s="4"/>
      <c r="AM285" s="31"/>
      <c r="AN285" s="76">
        <v>44081</v>
      </c>
      <c r="AO285" s="37" t="s">
        <v>112</v>
      </c>
      <c r="AP285" s="31"/>
      <c r="AX285" s="1"/>
      <c r="AY285" s="1"/>
      <c r="AZ285" s="1"/>
      <c r="BA285" s="1"/>
      <c r="BB285" s="1"/>
    </row>
    <row r="286" spans="1:54" x14ac:dyDescent="0.2">
      <c r="A286" s="178">
        <f t="shared" si="189"/>
        <v>41405</v>
      </c>
      <c r="B286" s="2">
        <f t="shared" si="173"/>
        <v>339699.18936668657</v>
      </c>
      <c r="C286" s="2">
        <f t="shared" si="190"/>
        <v>320010.76434241998</v>
      </c>
      <c r="D286" s="2">
        <f>SUM(Y286:Y$400)</f>
        <v>9577.9190494899995</v>
      </c>
      <c r="E286" s="11">
        <f t="shared" si="174"/>
        <v>310432.84529292997</v>
      </c>
      <c r="F286" s="99">
        <f t="shared" si="169"/>
        <v>3672.42</v>
      </c>
      <c r="G286" s="3">
        <f>IF(N286=1,VLOOKUP(A285,[1]Plan1!$BG$69:$BI$188,3),G285)</f>
        <v>3692.62</v>
      </c>
      <c r="H286" s="200">
        <f t="shared" si="170"/>
        <v>41336</v>
      </c>
      <c r="I286" s="200">
        <f t="shared" si="171"/>
        <v>41367</v>
      </c>
      <c r="J286" s="27">
        <f t="shared" si="175"/>
        <v>5.5004601870156655E-3</v>
      </c>
      <c r="K286" s="12">
        <f t="shared" si="191"/>
        <v>41428</v>
      </c>
      <c r="L286" s="12">
        <f t="shared" si="176"/>
        <v>41428</v>
      </c>
      <c r="M286" s="1">
        <f t="shared" si="192"/>
        <v>21</v>
      </c>
      <c r="N286" s="1">
        <f t="shared" si="177"/>
        <v>7</v>
      </c>
      <c r="O286" s="2">
        <f t="shared" si="178"/>
        <v>1.0018301300000001</v>
      </c>
      <c r="P286" s="11">
        <f t="shared" si="168"/>
        <v>1.0047001</v>
      </c>
      <c r="Q286" s="11">
        <f t="shared" si="165"/>
        <v>1.0591095137089608</v>
      </c>
      <c r="R286" s="2">
        <f t="shared" si="167"/>
        <v>1.06104782</v>
      </c>
      <c r="S286" s="2">
        <f t="shared" ref="S286:S349" si="196">IF(AND(X286&gt;0,MONTH(A286)=10),R286,S285)</f>
        <v>1.0128566699999999</v>
      </c>
      <c r="T286" s="2">
        <f t="shared" si="179"/>
        <v>324125.03713601001</v>
      </c>
      <c r="U286" s="2">
        <f t="shared" si="180"/>
        <v>123.14014450600567</v>
      </c>
      <c r="V286" s="2">
        <f t="shared" si="181"/>
        <v>18951.248461530628</v>
      </c>
      <c r="W286" s="2">
        <f t="shared" si="182"/>
        <v>339085.15294845658</v>
      </c>
      <c r="X286" s="29">
        <f t="shared" si="183"/>
        <v>0</v>
      </c>
      <c r="Y286" s="2">
        <f t="shared" ref="Y286:Y349" si="197">IF(X286&gt;0,VLOOKUP(A286,AN$12:AR$131,5),0)</f>
        <v>0</v>
      </c>
      <c r="Z286" s="82">
        <f t="shared" si="184"/>
        <v>0</v>
      </c>
      <c r="AA286" s="2">
        <f t="shared" si="185"/>
        <v>0</v>
      </c>
      <c r="AB286" s="27">
        <f t="shared" si="193"/>
        <v>6.7299999999999999E-2</v>
      </c>
      <c r="AC286" s="29">
        <f t="shared" si="172"/>
        <v>7</v>
      </c>
      <c r="AD286" s="29">
        <v>252</v>
      </c>
      <c r="AE286" s="11">
        <f t="shared" si="166"/>
        <v>1.0018108619999999</v>
      </c>
      <c r="AF286" s="2">
        <f t="shared" si="186"/>
        <v>586.94571298999995</v>
      </c>
      <c r="AG286" s="2">
        <f t="shared" si="187"/>
        <v>614.03641822999998</v>
      </c>
      <c r="AH286" s="3">
        <f t="shared" si="188"/>
        <v>0</v>
      </c>
      <c r="AI286" s="4" t="str">
        <f t="shared" si="194"/>
        <v>A+J=</v>
      </c>
      <c r="AJ286" s="12">
        <f t="shared" si="195"/>
        <v>41428</v>
      </c>
      <c r="AK286" s="12"/>
      <c r="AL286" s="4"/>
      <c r="AM286" s="31"/>
      <c r="AN286" s="76">
        <v>44116</v>
      </c>
      <c r="AO286" s="37" t="s">
        <v>113</v>
      </c>
      <c r="AP286" s="31"/>
      <c r="AX286" s="1"/>
      <c r="AY286" s="1"/>
      <c r="AZ286" s="1"/>
      <c r="BA286" s="1"/>
      <c r="BB286" s="1"/>
    </row>
    <row r="287" spans="1:54" x14ac:dyDescent="0.2">
      <c r="A287" s="178">
        <f t="shared" si="189"/>
        <v>41406</v>
      </c>
      <c r="B287" s="2">
        <f t="shared" si="173"/>
        <v>339699.18936668657</v>
      </c>
      <c r="C287" s="2">
        <f t="shared" si="190"/>
        <v>320010.76434241998</v>
      </c>
      <c r="D287" s="2">
        <f>SUM(Y287:Y$400)</f>
        <v>9577.9190494899995</v>
      </c>
      <c r="E287" s="11">
        <f t="shared" si="174"/>
        <v>310432.84529292997</v>
      </c>
      <c r="F287" s="99">
        <f t="shared" si="169"/>
        <v>3672.42</v>
      </c>
      <c r="G287" s="3">
        <f>IF(N287=1,VLOOKUP(A286,[1]Plan1!$BG$69:$BI$188,3),G286)</f>
        <v>3692.62</v>
      </c>
      <c r="H287" s="200">
        <f t="shared" si="170"/>
        <v>41336</v>
      </c>
      <c r="I287" s="200">
        <f t="shared" si="171"/>
        <v>41367</v>
      </c>
      <c r="J287" s="27">
        <f t="shared" si="175"/>
        <v>5.5004601870156655E-3</v>
      </c>
      <c r="K287" s="12">
        <f t="shared" si="191"/>
        <v>41428</v>
      </c>
      <c r="L287" s="12">
        <f t="shared" si="176"/>
        <v>41428</v>
      </c>
      <c r="M287" s="1">
        <f t="shared" si="192"/>
        <v>21</v>
      </c>
      <c r="N287" s="1">
        <f t="shared" si="177"/>
        <v>7</v>
      </c>
      <c r="O287" s="2">
        <f t="shared" si="178"/>
        <v>1.0018301300000001</v>
      </c>
      <c r="P287" s="11">
        <f t="shared" si="168"/>
        <v>1.0047001</v>
      </c>
      <c r="Q287" s="11">
        <f t="shared" ref="Q287:Q350" si="198">IF(L287&gt;L286,Q286*P287,Q286)</f>
        <v>1.0591095137089608</v>
      </c>
      <c r="R287" s="2">
        <f t="shared" si="167"/>
        <v>1.06104782</v>
      </c>
      <c r="S287" s="2">
        <f t="shared" si="196"/>
        <v>1.0128566699999999</v>
      </c>
      <c r="T287" s="2">
        <f t="shared" si="179"/>
        <v>324125.03713601001</v>
      </c>
      <c r="U287" s="2">
        <f t="shared" si="180"/>
        <v>123.14014450600567</v>
      </c>
      <c r="V287" s="2">
        <f t="shared" si="181"/>
        <v>18951.248461530628</v>
      </c>
      <c r="W287" s="2">
        <f t="shared" si="182"/>
        <v>339085.15294845658</v>
      </c>
      <c r="X287" s="29">
        <f t="shared" si="183"/>
        <v>0</v>
      </c>
      <c r="Y287" s="2">
        <f t="shared" si="197"/>
        <v>0</v>
      </c>
      <c r="Z287" s="82">
        <f t="shared" si="184"/>
        <v>0</v>
      </c>
      <c r="AA287" s="2">
        <f t="shared" si="185"/>
        <v>0</v>
      </c>
      <c r="AB287" s="27">
        <f t="shared" si="193"/>
        <v>6.7299999999999999E-2</v>
      </c>
      <c r="AC287" s="29">
        <f t="shared" si="172"/>
        <v>7</v>
      </c>
      <c r="AD287" s="29">
        <v>252</v>
      </c>
      <c r="AE287" s="11">
        <f t="shared" ref="AE287:AE350" si="199">ROUND((1+AB287)^TRUNC((AC287/AD287),9),9)</f>
        <v>1.0018108619999999</v>
      </c>
      <c r="AF287" s="2">
        <f t="shared" si="186"/>
        <v>586.94571298999995</v>
      </c>
      <c r="AG287" s="2">
        <f t="shared" si="187"/>
        <v>614.03641822999998</v>
      </c>
      <c r="AH287" s="3">
        <f t="shared" si="188"/>
        <v>0</v>
      </c>
      <c r="AI287" s="4" t="str">
        <f t="shared" si="194"/>
        <v>A+J=</v>
      </c>
      <c r="AJ287" s="12">
        <f t="shared" si="195"/>
        <v>41428</v>
      </c>
      <c r="AK287" s="12"/>
      <c r="AL287" s="4"/>
      <c r="AM287" s="31"/>
      <c r="AN287" s="76">
        <v>44137</v>
      </c>
      <c r="AO287" s="37" t="s">
        <v>114</v>
      </c>
      <c r="AP287" s="31"/>
      <c r="AX287" s="1"/>
      <c r="AY287" s="1"/>
      <c r="AZ287" s="1"/>
      <c r="BA287" s="1"/>
      <c r="BB287" s="1"/>
    </row>
    <row r="288" spans="1:54" x14ac:dyDescent="0.2">
      <c r="A288" s="178">
        <f t="shared" si="189"/>
        <v>41407</v>
      </c>
      <c r="B288" s="2">
        <f t="shared" si="173"/>
        <v>339699.18936668657</v>
      </c>
      <c r="C288" s="2">
        <f t="shared" si="190"/>
        <v>320010.76434241998</v>
      </c>
      <c r="D288" s="2">
        <f>SUM(Y288:Y$400)</f>
        <v>9577.9190494899995</v>
      </c>
      <c r="E288" s="11">
        <f t="shared" si="174"/>
        <v>310432.84529292997</v>
      </c>
      <c r="F288" s="99">
        <f t="shared" si="169"/>
        <v>3672.42</v>
      </c>
      <c r="G288" s="3">
        <f>IF(N288=1,VLOOKUP(A287,[1]Plan1!$BG$69:$BI$188,3),G287)</f>
        <v>3692.62</v>
      </c>
      <c r="H288" s="200">
        <f t="shared" si="170"/>
        <v>41336</v>
      </c>
      <c r="I288" s="200">
        <f t="shared" si="171"/>
        <v>41367</v>
      </c>
      <c r="J288" s="27">
        <f t="shared" si="175"/>
        <v>5.5004601870156655E-3</v>
      </c>
      <c r="K288" s="12">
        <f t="shared" si="191"/>
        <v>41428</v>
      </c>
      <c r="L288" s="12">
        <f t="shared" si="176"/>
        <v>41428</v>
      </c>
      <c r="M288" s="1">
        <f t="shared" si="192"/>
        <v>21</v>
      </c>
      <c r="N288" s="1">
        <f t="shared" si="177"/>
        <v>7</v>
      </c>
      <c r="O288" s="2">
        <f t="shared" si="178"/>
        <v>1.0018301300000001</v>
      </c>
      <c r="P288" s="11">
        <f t="shared" si="168"/>
        <v>1.0047001</v>
      </c>
      <c r="Q288" s="11">
        <f t="shared" si="198"/>
        <v>1.0591095137089608</v>
      </c>
      <c r="R288" s="2">
        <f t="shared" si="167"/>
        <v>1.06104782</v>
      </c>
      <c r="S288" s="2">
        <f t="shared" si="196"/>
        <v>1.0128566699999999</v>
      </c>
      <c r="T288" s="2">
        <f t="shared" si="179"/>
        <v>324125.03713601001</v>
      </c>
      <c r="U288" s="2">
        <f t="shared" si="180"/>
        <v>123.14014450600567</v>
      </c>
      <c r="V288" s="2">
        <f t="shared" si="181"/>
        <v>18951.248461530628</v>
      </c>
      <c r="W288" s="2">
        <f t="shared" si="182"/>
        <v>339085.15294845658</v>
      </c>
      <c r="X288" s="29">
        <f t="shared" si="183"/>
        <v>0</v>
      </c>
      <c r="Y288" s="2">
        <f t="shared" si="197"/>
        <v>0</v>
      </c>
      <c r="Z288" s="82">
        <f t="shared" si="184"/>
        <v>0</v>
      </c>
      <c r="AA288" s="2">
        <f t="shared" si="185"/>
        <v>0</v>
      </c>
      <c r="AB288" s="27">
        <f t="shared" si="193"/>
        <v>6.7299999999999999E-2</v>
      </c>
      <c r="AC288" s="29">
        <f t="shared" si="172"/>
        <v>7</v>
      </c>
      <c r="AD288" s="29">
        <v>252</v>
      </c>
      <c r="AE288" s="11">
        <f t="shared" si="199"/>
        <v>1.0018108619999999</v>
      </c>
      <c r="AF288" s="2">
        <f t="shared" si="186"/>
        <v>586.94571298999995</v>
      </c>
      <c r="AG288" s="2">
        <f t="shared" si="187"/>
        <v>614.03641822999998</v>
      </c>
      <c r="AH288" s="3">
        <f t="shared" si="188"/>
        <v>0</v>
      </c>
      <c r="AI288" s="4" t="str">
        <f t="shared" si="194"/>
        <v>A+J=</v>
      </c>
      <c r="AJ288" s="12">
        <f t="shared" si="195"/>
        <v>41428</v>
      </c>
      <c r="AK288" s="12"/>
      <c r="AL288" s="4"/>
      <c r="AM288" s="31"/>
      <c r="AN288" s="76">
        <v>44190</v>
      </c>
      <c r="AO288" s="37" t="s">
        <v>116</v>
      </c>
      <c r="AP288" s="31"/>
      <c r="AX288" s="1"/>
      <c r="AY288" s="1"/>
      <c r="AZ288" s="1"/>
      <c r="BA288" s="1"/>
      <c r="BB288" s="1"/>
    </row>
    <row r="289" spans="1:138" x14ac:dyDescent="0.2">
      <c r="A289" s="178">
        <f t="shared" si="189"/>
        <v>41408</v>
      </c>
      <c r="B289" s="2">
        <f t="shared" si="173"/>
        <v>339873.2268616634</v>
      </c>
      <c r="C289" s="2">
        <f t="shared" si="190"/>
        <v>320010.76434241998</v>
      </c>
      <c r="D289" s="2">
        <f>SUM(Y289:Y$400)</f>
        <v>9577.9190494899995</v>
      </c>
      <c r="E289" s="11">
        <f t="shared" si="174"/>
        <v>310432.84529292997</v>
      </c>
      <c r="F289" s="99">
        <f t="shared" si="169"/>
        <v>3672.42</v>
      </c>
      <c r="G289" s="3">
        <f>IF(N289=1,VLOOKUP(A288,[1]Plan1!$BG$69:$BI$188,3),G288)</f>
        <v>3692.62</v>
      </c>
      <c r="H289" s="200">
        <f t="shared" si="170"/>
        <v>41336</v>
      </c>
      <c r="I289" s="200">
        <f t="shared" si="171"/>
        <v>41367</v>
      </c>
      <c r="J289" s="27">
        <f t="shared" si="175"/>
        <v>5.5004601870156655E-3</v>
      </c>
      <c r="K289" s="12">
        <f t="shared" si="191"/>
        <v>41428</v>
      </c>
      <c r="L289" s="12">
        <f t="shared" si="176"/>
        <v>41428</v>
      </c>
      <c r="M289" s="1">
        <f t="shared" si="192"/>
        <v>21</v>
      </c>
      <c r="N289" s="1">
        <f t="shared" si="177"/>
        <v>8</v>
      </c>
      <c r="O289" s="2">
        <f t="shared" si="178"/>
        <v>1.00209185</v>
      </c>
      <c r="P289" s="11">
        <f t="shared" si="168"/>
        <v>1.0047001</v>
      </c>
      <c r="Q289" s="11">
        <f t="shared" si="198"/>
        <v>1.0591095137089608</v>
      </c>
      <c r="R289" s="2">
        <f t="shared" si="167"/>
        <v>1.06132501</v>
      </c>
      <c r="S289" s="2">
        <f t="shared" si="196"/>
        <v>1.0128566699999999</v>
      </c>
      <c r="T289" s="2">
        <f t="shared" si="179"/>
        <v>324125.03713601001</v>
      </c>
      <c r="U289" s="2">
        <f t="shared" si="180"/>
        <v>123.14014450600567</v>
      </c>
      <c r="V289" s="2">
        <f t="shared" si="181"/>
        <v>19037.297341917387</v>
      </c>
      <c r="W289" s="2">
        <f t="shared" si="182"/>
        <v>339171.20182884339</v>
      </c>
      <c r="X289" s="29">
        <f t="shared" si="183"/>
        <v>0</v>
      </c>
      <c r="Y289" s="2">
        <f t="shared" si="197"/>
        <v>0</v>
      </c>
      <c r="Z289" s="82">
        <f t="shared" si="184"/>
        <v>0</v>
      </c>
      <c r="AA289" s="2">
        <f t="shared" si="185"/>
        <v>0</v>
      </c>
      <c r="AB289" s="27">
        <f t="shared" si="193"/>
        <v>6.7299999999999999E-2</v>
      </c>
      <c r="AC289" s="29">
        <f t="shared" si="172"/>
        <v>8</v>
      </c>
      <c r="AD289" s="29">
        <v>252</v>
      </c>
      <c r="AE289" s="11">
        <f t="shared" si="199"/>
        <v>1.002069825</v>
      </c>
      <c r="AF289" s="2">
        <f t="shared" si="186"/>
        <v>670.88210499000002</v>
      </c>
      <c r="AG289" s="2">
        <f t="shared" si="187"/>
        <v>702.02503281999998</v>
      </c>
      <c r="AH289" s="3">
        <f t="shared" si="188"/>
        <v>0</v>
      </c>
      <c r="AI289" s="4" t="str">
        <f t="shared" si="194"/>
        <v>A+J=</v>
      </c>
      <c r="AJ289" s="12">
        <f t="shared" si="195"/>
        <v>41428</v>
      </c>
      <c r="AK289" s="12"/>
      <c r="AL289" s="4"/>
      <c r="AM289" s="31"/>
      <c r="AN289" s="76">
        <v>44197</v>
      </c>
      <c r="AO289" s="37" t="s">
        <v>117</v>
      </c>
      <c r="AP289" s="31"/>
      <c r="AX289" s="1"/>
      <c r="AY289" s="1"/>
      <c r="AZ289" s="1"/>
      <c r="BA289" s="1"/>
      <c r="BB289" s="1"/>
    </row>
    <row r="290" spans="1:138" x14ac:dyDescent="0.2">
      <c r="A290" s="178">
        <f t="shared" si="189"/>
        <v>41409</v>
      </c>
      <c r="B290" s="2">
        <f t="shared" si="173"/>
        <v>340047.3530954693</v>
      </c>
      <c r="C290" s="2">
        <f t="shared" si="190"/>
        <v>320010.76434241998</v>
      </c>
      <c r="D290" s="2">
        <f>SUM(Y290:Y$400)</f>
        <v>9577.9190494899995</v>
      </c>
      <c r="E290" s="11">
        <f t="shared" si="174"/>
        <v>310432.84529292997</v>
      </c>
      <c r="F290" s="99">
        <f t="shared" si="169"/>
        <v>3672.42</v>
      </c>
      <c r="G290" s="3">
        <f>IF(N290=1,VLOOKUP(A289,[1]Plan1!$BG$69:$BI$188,3),G289)</f>
        <v>3692.62</v>
      </c>
      <c r="H290" s="200">
        <f t="shared" si="170"/>
        <v>41336</v>
      </c>
      <c r="I290" s="200">
        <f t="shared" si="171"/>
        <v>41367</v>
      </c>
      <c r="J290" s="27">
        <f t="shared" si="175"/>
        <v>5.5004601870156655E-3</v>
      </c>
      <c r="K290" s="12">
        <f t="shared" si="191"/>
        <v>41428</v>
      </c>
      <c r="L290" s="12">
        <f t="shared" si="176"/>
        <v>41428</v>
      </c>
      <c r="M290" s="1">
        <f t="shared" si="192"/>
        <v>21</v>
      </c>
      <c r="N290" s="1">
        <f t="shared" si="177"/>
        <v>9</v>
      </c>
      <c r="O290" s="2">
        <f t="shared" si="178"/>
        <v>1.0023536399999999</v>
      </c>
      <c r="P290" s="11">
        <f t="shared" si="168"/>
        <v>1.0047001</v>
      </c>
      <c r="Q290" s="11">
        <f t="shared" si="198"/>
        <v>1.0591095137089608</v>
      </c>
      <c r="R290" s="2">
        <f t="shared" si="167"/>
        <v>1.0616022700000001</v>
      </c>
      <c r="S290" s="2">
        <f t="shared" si="196"/>
        <v>1.0128566699999999</v>
      </c>
      <c r="T290" s="2">
        <f t="shared" si="179"/>
        <v>324125.03713601001</v>
      </c>
      <c r="U290" s="2">
        <f t="shared" si="180"/>
        <v>123.14014450600567</v>
      </c>
      <c r="V290" s="2">
        <f t="shared" si="181"/>
        <v>19123.367952603323</v>
      </c>
      <c r="W290" s="2">
        <f t="shared" si="182"/>
        <v>339257.2724395293</v>
      </c>
      <c r="X290" s="29">
        <f t="shared" si="183"/>
        <v>0</v>
      </c>
      <c r="Y290" s="2">
        <f t="shared" si="197"/>
        <v>0</v>
      </c>
      <c r="Z290" s="82">
        <f t="shared" si="184"/>
        <v>0</v>
      </c>
      <c r="AA290" s="2">
        <f t="shared" si="185"/>
        <v>0</v>
      </c>
      <c r="AB290" s="27">
        <f t="shared" si="193"/>
        <v>6.7299999999999999E-2</v>
      </c>
      <c r="AC290" s="29">
        <f t="shared" si="172"/>
        <v>9</v>
      </c>
      <c r="AD290" s="29">
        <v>252</v>
      </c>
      <c r="AE290" s="11">
        <f t="shared" si="199"/>
        <v>1.0023288539999999</v>
      </c>
      <c r="AF290" s="2">
        <f t="shared" si="186"/>
        <v>754.83988923000004</v>
      </c>
      <c r="AG290" s="2">
        <f t="shared" si="187"/>
        <v>790.08065594000004</v>
      </c>
      <c r="AH290" s="3">
        <f t="shared" si="188"/>
        <v>0</v>
      </c>
      <c r="AI290" s="4" t="str">
        <f t="shared" si="194"/>
        <v>A+J=</v>
      </c>
      <c r="AJ290" s="12">
        <f t="shared" si="195"/>
        <v>41428</v>
      </c>
      <c r="AK290" s="12"/>
      <c r="AL290" s="4"/>
      <c r="AM290" s="31"/>
      <c r="AN290" s="76">
        <v>44242</v>
      </c>
      <c r="AO290" s="37" t="s">
        <v>101</v>
      </c>
      <c r="AP290" s="31"/>
      <c r="AX290" s="1"/>
      <c r="AY290" s="1"/>
      <c r="AZ290" s="1"/>
      <c r="BA290" s="1"/>
      <c r="BB290" s="1"/>
    </row>
    <row r="291" spans="1:138" x14ac:dyDescent="0.2">
      <c r="A291" s="178">
        <f t="shared" si="189"/>
        <v>41410</v>
      </c>
      <c r="B291" s="2">
        <f t="shared" si="173"/>
        <v>340221.57155375287</v>
      </c>
      <c r="C291" s="2">
        <f t="shared" si="190"/>
        <v>320010.76434241998</v>
      </c>
      <c r="D291" s="2">
        <f>SUM(Y291:Y$400)</f>
        <v>9577.9190494899995</v>
      </c>
      <c r="E291" s="11">
        <f t="shared" si="174"/>
        <v>310432.84529292997</v>
      </c>
      <c r="F291" s="99">
        <f t="shared" si="169"/>
        <v>3672.42</v>
      </c>
      <c r="G291" s="3">
        <f>IF(N291=1,VLOOKUP(A290,[1]Plan1!$BG$69:$BI$188,3),G290)</f>
        <v>3692.62</v>
      </c>
      <c r="H291" s="200">
        <f t="shared" si="170"/>
        <v>41336</v>
      </c>
      <c r="I291" s="200">
        <f t="shared" si="171"/>
        <v>41367</v>
      </c>
      <c r="J291" s="27">
        <f t="shared" si="175"/>
        <v>5.5004601870156655E-3</v>
      </c>
      <c r="K291" s="12">
        <f t="shared" si="191"/>
        <v>41428</v>
      </c>
      <c r="L291" s="12">
        <f t="shared" si="176"/>
        <v>41428</v>
      </c>
      <c r="M291" s="1">
        <f t="shared" si="192"/>
        <v>21</v>
      </c>
      <c r="N291" s="1">
        <f t="shared" si="177"/>
        <v>10</v>
      </c>
      <c r="O291" s="2">
        <f t="shared" si="178"/>
        <v>1.0026155000000001</v>
      </c>
      <c r="P291" s="11">
        <f t="shared" si="168"/>
        <v>1.0047001</v>
      </c>
      <c r="Q291" s="11">
        <f t="shared" si="198"/>
        <v>1.0591095137089608</v>
      </c>
      <c r="R291" s="2">
        <f t="shared" si="167"/>
        <v>1.0618796100000001</v>
      </c>
      <c r="S291" s="2">
        <f t="shared" si="196"/>
        <v>1.0128566699999999</v>
      </c>
      <c r="T291" s="2">
        <f t="shared" si="179"/>
        <v>324125.03713601001</v>
      </c>
      <c r="U291" s="2">
        <f t="shared" si="180"/>
        <v>123.14014450600567</v>
      </c>
      <c r="V291" s="2">
        <f t="shared" si="181"/>
        <v>19209.463397916868</v>
      </c>
      <c r="W291" s="2">
        <f t="shared" si="182"/>
        <v>339343.36788484285</v>
      </c>
      <c r="X291" s="29">
        <f t="shared" si="183"/>
        <v>0</v>
      </c>
      <c r="Y291" s="2">
        <f t="shared" si="197"/>
        <v>0</v>
      </c>
      <c r="Z291" s="82">
        <f t="shared" si="184"/>
        <v>0</v>
      </c>
      <c r="AA291" s="2">
        <f t="shared" si="185"/>
        <v>0</v>
      </c>
      <c r="AB291" s="27">
        <f t="shared" si="193"/>
        <v>6.7299999999999999E-2</v>
      </c>
      <c r="AC291" s="29">
        <f t="shared" si="172"/>
        <v>10</v>
      </c>
      <c r="AD291" s="29">
        <v>252</v>
      </c>
      <c r="AE291" s="11">
        <f t="shared" si="199"/>
        <v>1.0025879499999999</v>
      </c>
      <c r="AF291" s="2">
        <f t="shared" si="186"/>
        <v>838.81938984999999</v>
      </c>
      <c r="AG291" s="2">
        <f t="shared" si="187"/>
        <v>878.20366891000003</v>
      </c>
      <c r="AH291" s="3">
        <f t="shared" si="188"/>
        <v>0</v>
      </c>
      <c r="AI291" s="4" t="str">
        <f t="shared" si="194"/>
        <v>A+J=</v>
      </c>
      <c r="AJ291" s="12">
        <f t="shared" si="195"/>
        <v>41428</v>
      </c>
      <c r="AK291" s="12"/>
      <c r="AL291" s="4"/>
      <c r="AM291" s="31"/>
      <c r="AN291" s="76">
        <v>44243</v>
      </c>
      <c r="AO291" s="37" t="s">
        <v>101</v>
      </c>
      <c r="AP291" s="31"/>
      <c r="AX291" s="1"/>
      <c r="AY291" s="1"/>
      <c r="AZ291" s="1"/>
      <c r="BA291" s="1"/>
      <c r="BB291" s="1"/>
    </row>
    <row r="292" spans="1:138" x14ac:dyDescent="0.2">
      <c r="A292" s="178">
        <f t="shared" si="189"/>
        <v>41411</v>
      </c>
      <c r="B292" s="2">
        <f t="shared" si="173"/>
        <v>340395.87915994553</v>
      </c>
      <c r="C292" s="2">
        <f t="shared" si="190"/>
        <v>320010.76434241998</v>
      </c>
      <c r="D292" s="2">
        <f>SUM(Y292:Y$400)</f>
        <v>9577.9190494899995</v>
      </c>
      <c r="E292" s="11">
        <f t="shared" si="174"/>
        <v>310432.84529292997</v>
      </c>
      <c r="F292" s="99">
        <f t="shared" si="169"/>
        <v>3672.42</v>
      </c>
      <c r="G292" s="3">
        <f>IF(N292=1,VLOOKUP(A291,[1]Plan1!$BG$69:$BI$188,3),G291)</f>
        <v>3692.62</v>
      </c>
      <c r="H292" s="200">
        <f t="shared" si="170"/>
        <v>41336</v>
      </c>
      <c r="I292" s="200">
        <f t="shared" si="171"/>
        <v>41367</v>
      </c>
      <c r="J292" s="27">
        <f t="shared" si="175"/>
        <v>5.5004601870156655E-3</v>
      </c>
      <c r="K292" s="12">
        <f t="shared" si="191"/>
        <v>41428</v>
      </c>
      <c r="L292" s="12">
        <f t="shared" si="176"/>
        <v>41428</v>
      </c>
      <c r="M292" s="1">
        <f t="shared" si="192"/>
        <v>21</v>
      </c>
      <c r="N292" s="1">
        <f t="shared" si="177"/>
        <v>11</v>
      </c>
      <c r="O292" s="2">
        <f t="shared" si="178"/>
        <v>1.0028774300000001</v>
      </c>
      <c r="P292" s="11">
        <f t="shared" si="168"/>
        <v>1.0047001</v>
      </c>
      <c r="Q292" s="11">
        <f t="shared" si="198"/>
        <v>1.0591095137089608</v>
      </c>
      <c r="R292" s="2">
        <f t="shared" si="167"/>
        <v>1.0621570199999999</v>
      </c>
      <c r="S292" s="2">
        <f t="shared" si="196"/>
        <v>1.0128566699999999</v>
      </c>
      <c r="T292" s="2">
        <f t="shared" si="179"/>
        <v>324125.03713601001</v>
      </c>
      <c r="U292" s="2">
        <f t="shared" si="180"/>
        <v>123.14014450600567</v>
      </c>
      <c r="V292" s="2">
        <f t="shared" si="181"/>
        <v>19295.580573529522</v>
      </c>
      <c r="W292" s="2">
        <f t="shared" si="182"/>
        <v>339429.48506045551</v>
      </c>
      <c r="X292" s="29">
        <f t="shared" si="183"/>
        <v>0</v>
      </c>
      <c r="Y292" s="2">
        <f t="shared" si="197"/>
        <v>0</v>
      </c>
      <c r="Z292" s="82">
        <f t="shared" si="184"/>
        <v>0</v>
      </c>
      <c r="AA292" s="2">
        <f t="shared" si="185"/>
        <v>0</v>
      </c>
      <c r="AB292" s="27">
        <f t="shared" si="193"/>
        <v>6.7299999999999999E-2</v>
      </c>
      <c r="AC292" s="29">
        <f t="shared" si="172"/>
        <v>11</v>
      </c>
      <c r="AD292" s="29">
        <v>252</v>
      </c>
      <c r="AE292" s="11">
        <f t="shared" si="199"/>
        <v>1.0028471130000001</v>
      </c>
      <c r="AF292" s="2">
        <f t="shared" si="186"/>
        <v>922.82060684999999</v>
      </c>
      <c r="AG292" s="2">
        <f t="shared" si="187"/>
        <v>966.39409949000003</v>
      </c>
      <c r="AH292" s="3">
        <f t="shared" si="188"/>
        <v>0</v>
      </c>
      <c r="AI292" s="4" t="str">
        <f t="shared" si="194"/>
        <v>A+J=</v>
      </c>
      <c r="AJ292" s="12">
        <f t="shared" si="195"/>
        <v>41428</v>
      </c>
      <c r="AK292" s="12"/>
      <c r="AL292" s="4"/>
      <c r="AM292" s="31"/>
      <c r="AN292" s="76">
        <v>44288</v>
      </c>
      <c r="AO292" s="37" t="s">
        <v>109</v>
      </c>
      <c r="AP292" s="31"/>
      <c r="AX292" s="1"/>
      <c r="AY292" s="1"/>
      <c r="AZ292" s="1"/>
      <c r="BA292" s="1"/>
      <c r="BB292" s="1"/>
    </row>
    <row r="293" spans="1:138" x14ac:dyDescent="0.2">
      <c r="A293" s="178">
        <f t="shared" si="189"/>
        <v>41412</v>
      </c>
      <c r="B293" s="2">
        <f t="shared" si="173"/>
        <v>340570.27594825742</v>
      </c>
      <c r="C293" s="2">
        <f t="shared" si="190"/>
        <v>320010.76434241998</v>
      </c>
      <c r="D293" s="2">
        <f>SUM(Y293:Y$400)</f>
        <v>9577.9190494899995</v>
      </c>
      <c r="E293" s="11">
        <f t="shared" si="174"/>
        <v>310432.84529292997</v>
      </c>
      <c r="F293" s="99">
        <f t="shared" si="169"/>
        <v>3672.42</v>
      </c>
      <c r="G293" s="3">
        <f>IF(N293=1,VLOOKUP(A292,[1]Plan1!$BG$69:$BI$188,3),G292)</f>
        <v>3692.62</v>
      </c>
      <c r="H293" s="200">
        <f t="shared" si="170"/>
        <v>41336</v>
      </c>
      <c r="I293" s="200">
        <f t="shared" si="171"/>
        <v>41367</v>
      </c>
      <c r="J293" s="27">
        <f t="shared" si="175"/>
        <v>5.5004601870156655E-3</v>
      </c>
      <c r="K293" s="12">
        <f t="shared" si="191"/>
        <v>41428</v>
      </c>
      <c r="L293" s="12">
        <f t="shared" si="176"/>
        <v>41428</v>
      </c>
      <c r="M293" s="1">
        <f t="shared" si="192"/>
        <v>21</v>
      </c>
      <c r="N293" s="1">
        <f t="shared" si="177"/>
        <v>12</v>
      </c>
      <c r="O293" s="2">
        <f t="shared" si="178"/>
        <v>1.0031394199999999</v>
      </c>
      <c r="P293" s="11">
        <f t="shared" si="168"/>
        <v>1.0047001</v>
      </c>
      <c r="Q293" s="11">
        <f t="shared" si="198"/>
        <v>1.0591095137089608</v>
      </c>
      <c r="R293" s="2">
        <f t="shared" si="167"/>
        <v>1.0624344999999999</v>
      </c>
      <c r="S293" s="2">
        <f t="shared" si="196"/>
        <v>1.0128566699999999</v>
      </c>
      <c r="T293" s="2">
        <f t="shared" si="179"/>
        <v>324125.03713601001</v>
      </c>
      <c r="U293" s="2">
        <f t="shared" si="180"/>
        <v>123.14014450600567</v>
      </c>
      <c r="V293" s="2">
        <f t="shared" si="181"/>
        <v>19381.719479441421</v>
      </c>
      <c r="W293" s="2">
        <f t="shared" si="182"/>
        <v>339515.62396636739</v>
      </c>
      <c r="X293" s="29">
        <f t="shared" si="183"/>
        <v>0</v>
      </c>
      <c r="Y293" s="2">
        <f t="shared" si="197"/>
        <v>0</v>
      </c>
      <c r="Z293" s="82">
        <f t="shared" si="184"/>
        <v>0</v>
      </c>
      <c r="AA293" s="2">
        <f t="shared" si="185"/>
        <v>0</v>
      </c>
      <c r="AB293" s="27">
        <f t="shared" si="193"/>
        <v>6.7299999999999999E-2</v>
      </c>
      <c r="AC293" s="29">
        <f t="shared" si="172"/>
        <v>12</v>
      </c>
      <c r="AD293" s="29">
        <v>252</v>
      </c>
      <c r="AE293" s="11">
        <f t="shared" si="199"/>
        <v>1.003106343</v>
      </c>
      <c r="AF293" s="2">
        <f t="shared" si="186"/>
        <v>1006.84354023</v>
      </c>
      <c r="AG293" s="2">
        <f t="shared" si="187"/>
        <v>1054.6519818899999</v>
      </c>
      <c r="AH293" s="3">
        <f t="shared" si="188"/>
        <v>0</v>
      </c>
      <c r="AI293" s="4" t="str">
        <f t="shared" si="194"/>
        <v>A+J=</v>
      </c>
      <c r="AJ293" s="12">
        <f t="shared" si="195"/>
        <v>41428</v>
      </c>
      <c r="AK293" s="12"/>
      <c r="AL293" s="4"/>
      <c r="AM293" s="31"/>
      <c r="AN293" s="76">
        <v>44307</v>
      </c>
      <c r="AO293" s="37" t="s">
        <v>103</v>
      </c>
      <c r="AP293" s="31"/>
      <c r="AX293" s="1"/>
      <c r="AY293" s="1"/>
      <c r="AZ293" s="1"/>
      <c r="BA293" s="1"/>
      <c r="BB293" s="1"/>
    </row>
    <row r="294" spans="1:138" x14ac:dyDescent="0.2">
      <c r="A294" s="178">
        <f t="shared" si="189"/>
        <v>41413</v>
      </c>
      <c r="B294" s="2">
        <f t="shared" si="173"/>
        <v>340570.27594825742</v>
      </c>
      <c r="C294" s="2">
        <f t="shared" si="190"/>
        <v>320010.76434241998</v>
      </c>
      <c r="D294" s="2">
        <f>SUM(Y294:Y$400)</f>
        <v>9577.9190494899995</v>
      </c>
      <c r="E294" s="11">
        <f t="shared" si="174"/>
        <v>310432.84529292997</v>
      </c>
      <c r="F294" s="99">
        <f t="shared" si="169"/>
        <v>3672.42</v>
      </c>
      <c r="G294" s="3">
        <f>IF(N294=1,VLOOKUP(A293,[1]Plan1!$BG$69:$BI$188,3),G293)</f>
        <v>3692.62</v>
      </c>
      <c r="H294" s="200">
        <f t="shared" si="170"/>
        <v>41336</v>
      </c>
      <c r="I294" s="200">
        <f t="shared" si="171"/>
        <v>41367</v>
      </c>
      <c r="J294" s="27">
        <f t="shared" si="175"/>
        <v>5.5004601870156655E-3</v>
      </c>
      <c r="K294" s="12">
        <f t="shared" si="191"/>
        <v>41428</v>
      </c>
      <c r="L294" s="12">
        <f t="shared" si="176"/>
        <v>41428</v>
      </c>
      <c r="M294" s="1">
        <f t="shared" si="192"/>
        <v>21</v>
      </c>
      <c r="N294" s="1">
        <f t="shared" si="177"/>
        <v>12</v>
      </c>
      <c r="O294" s="2">
        <f t="shared" si="178"/>
        <v>1.0031394199999999</v>
      </c>
      <c r="P294" s="11">
        <f t="shared" si="168"/>
        <v>1.0047001</v>
      </c>
      <c r="Q294" s="11">
        <f t="shared" si="198"/>
        <v>1.0591095137089608</v>
      </c>
      <c r="R294" s="2">
        <f t="shared" si="167"/>
        <v>1.0624344999999999</v>
      </c>
      <c r="S294" s="2">
        <f t="shared" si="196"/>
        <v>1.0128566699999999</v>
      </c>
      <c r="T294" s="2">
        <f t="shared" si="179"/>
        <v>324125.03713601001</v>
      </c>
      <c r="U294" s="2">
        <f t="shared" si="180"/>
        <v>123.14014450600567</v>
      </c>
      <c r="V294" s="2">
        <f t="shared" si="181"/>
        <v>19381.719479441421</v>
      </c>
      <c r="W294" s="2">
        <f t="shared" si="182"/>
        <v>339515.62396636739</v>
      </c>
      <c r="X294" s="29">
        <f t="shared" si="183"/>
        <v>0</v>
      </c>
      <c r="Y294" s="2">
        <f t="shared" si="197"/>
        <v>0</v>
      </c>
      <c r="Z294" s="82">
        <f t="shared" si="184"/>
        <v>0</v>
      </c>
      <c r="AA294" s="2">
        <f t="shared" si="185"/>
        <v>0</v>
      </c>
      <c r="AB294" s="27">
        <f t="shared" si="193"/>
        <v>6.7299999999999999E-2</v>
      </c>
      <c r="AC294" s="29">
        <f t="shared" si="172"/>
        <v>12</v>
      </c>
      <c r="AD294" s="29">
        <v>252</v>
      </c>
      <c r="AE294" s="11">
        <f t="shared" si="199"/>
        <v>1.003106343</v>
      </c>
      <c r="AF294" s="2">
        <f t="shared" si="186"/>
        <v>1006.84354023</v>
      </c>
      <c r="AG294" s="2">
        <f t="shared" si="187"/>
        <v>1054.6519818899999</v>
      </c>
      <c r="AH294" s="3">
        <f t="shared" si="188"/>
        <v>0</v>
      </c>
      <c r="AI294" s="4" t="str">
        <f t="shared" si="194"/>
        <v>A+J=</v>
      </c>
      <c r="AJ294" s="12">
        <f t="shared" si="195"/>
        <v>41428</v>
      </c>
      <c r="AK294" s="12"/>
      <c r="AL294" s="4"/>
      <c r="AM294" s="31"/>
      <c r="AN294" s="76">
        <v>44350</v>
      </c>
      <c r="AO294" s="37" t="s">
        <v>111</v>
      </c>
      <c r="AP294" s="31"/>
      <c r="AX294" s="1"/>
      <c r="AY294" s="1"/>
      <c r="AZ294" s="1"/>
      <c r="BA294" s="1"/>
      <c r="BB294" s="1"/>
    </row>
    <row r="295" spans="1:138" x14ac:dyDescent="0.2">
      <c r="A295" s="178">
        <f t="shared" si="189"/>
        <v>41414</v>
      </c>
      <c r="B295" s="2">
        <f t="shared" si="173"/>
        <v>340570.27594825742</v>
      </c>
      <c r="C295" s="2">
        <f t="shared" si="190"/>
        <v>320010.76434241998</v>
      </c>
      <c r="D295" s="2">
        <f>SUM(Y295:Y$400)</f>
        <v>9577.9190494899995</v>
      </c>
      <c r="E295" s="11">
        <f t="shared" si="174"/>
        <v>310432.84529292997</v>
      </c>
      <c r="F295" s="99">
        <f t="shared" si="169"/>
        <v>3672.42</v>
      </c>
      <c r="G295" s="3">
        <f>IF(N295=1,VLOOKUP(A294,[1]Plan1!$BG$69:$BI$188,3),G294)</f>
        <v>3692.62</v>
      </c>
      <c r="H295" s="200">
        <f t="shared" si="170"/>
        <v>41336</v>
      </c>
      <c r="I295" s="200">
        <f t="shared" si="171"/>
        <v>41367</v>
      </c>
      <c r="J295" s="27">
        <f t="shared" si="175"/>
        <v>5.5004601870156655E-3</v>
      </c>
      <c r="K295" s="12">
        <f t="shared" si="191"/>
        <v>41428</v>
      </c>
      <c r="L295" s="12">
        <f t="shared" si="176"/>
        <v>41428</v>
      </c>
      <c r="M295" s="1">
        <f t="shared" si="192"/>
        <v>21</v>
      </c>
      <c r="N295" s="1">
        <f t="shared" si="177"/>
        <v>12</v>
      </c>
      <c r="O295" s="2">
        <f t="shared" si="178"/>
        <v>1.0031394199999999</v>
      </c>
      <c r="P295" s="11">
        <f t="shared" si="168"/>
        <v>1.0047001</v>
      </c>
      <c r="Q295" s="11">
        <f t="shared" si="198"/>
        <v>1.0591095137089608</v>
      </c>
      <c r="R295" s="2">
        <f t="shared" si="167"/>
        <v>1.0624344999999999</v>
      </c>
      <c r="S295" s="2">
        <f t="shared" si="196"/>
        <v>1.0128566699999999</v>
      </c>
      <c r="T295" s="2">
        <f t="shared" si="179"/>
        <v>324125.03713601001</v>
      </c>
      <c r="U295" s="2">
        <f t="shared" si="180"/>
        <v>123.14014450600567</v>
      </c>
      <c r="V295" s="2">
        <f t="shared" si="181"/>
        <v>19381.719479441421</v>
      </c>
      <c r="W295" s="2">
        <f t="shared" si="182"/>
        <v>339515.62396636739</v>
      </c>
      <c r="X295" s="29">
        <f t="shared" si="183"/>
        <v>0</v>
      </c>
      <c r="Y295" s="2">
        <f t="shared" si="197"/>
        <v>0</v>
      </c>
      <c r="Z295" s="82">
        <f t="shared" si="184"/>
        <v>0</v>
      </c>
      <c r="AA295" s="2">
        <f t="shared" si="185"/>
        <v>0</v>
      </c>
      <c r="AB295" s="27">
        <f t="shared" si="193"/>
        <v>6.7299999999999999E-2</v>
      </c>
      <c r="AC295" s="29">
        <f t="shared" si="172"/>
        <v>12</v>
      </c>
      <c r="AD295" s="29">
        <v>252</v>
      </c>
      <c r="AE295" s="11">
        <f t="shared" si="199"/>
        <v>1.003106343</v>
      </c>
      <c r="AF295" s="2">
        <f t="shared" si="186"/>
        <v>1006.84354023</v>
      </c>
      <c r="AG295" s="2">
        <f t="shared" si="187"/>
        <v>1054.6519818899999</v>
      </c>
      <c r="AH295" s="3">
        <f t="shared" si="188"/>
        <v>0</v>
      </c>
      <c r="AI295" s="4" t="str">
        <f t="shared" si="194"/>
        <v>A+J=</v>
      </c>
      <c r="AJ295" s="12">
        <f t="shared" si="195"/>
        <v>41428</v>
      </c>
      <c r="AK295" s="12"/>
      <c r="AL295" s="4"/>
      <c r="AM295" s="31"/>
      <c r="AN295" s="76">
        <v>44446</v>
      </c>
      <c r="AO295" s="37" t="s">
        <v>112</v>
      </c>
      <c r="AP295" s="31"/>
      <c r="AX295" s="1"/>
      <c r="AY295" s="1"/>
      <c r="AZ295" s="1"/>
      <c r="BA295" s="1"/>
      <c r="BB295" s="1"/>
    </row>
    <row r="296" spans="1:138" x14ac:dyDescent="0.2">
      <c r="A296" s="178">
        <f t="shared" si="189"/>
        <v>41415</v>
      </c>
      <c r="B296" s="2">
        <f t="shared" si="173"/>
        <v>340744.76195289852</v>
      </c>
      <c r="C296" s="2">
        <f t="shared" si="190"/>
        <v>320010.76434241998</v>
      </c>
      <c r="D296" s="2">
        <f>SUM(Y296:Y$400)</f>
        <v>9577.9190494899995</v>
      </c>
      <c r="E296" s="11">
        <f t="shared" si="174"/>
        <v>310432.84529292997</v>
      </c>
      <c r="F296" s="99">
        <f t="shared" si="169"/>
        <v>3672.42</v>
      </c>
      <c r="G296" s="3">
        <f>IF(N296=1,VLOOKUP(A295,[1]Plan1!$BG$69:$BI$188,3),G295)</f>
        <v>3692.62</v>
      </c>
      <c r="H296" s="200">
        <f t="shared" si="170"/>
        <v>41336</v>
      </c>
      <c r="I296" s="200">
        <f t="shared" si="171"/>
        <v>41367</v>
      </c>
      <c r="J296" s="27">
        <f t="shared" si="175"/>
        <v>5.5004601870156655E-3</v>
      </c>
      <c r="K296" s="12">
        <f t="shared" si="191"/>
        <v>41428</v>
      </c>
      <c r="L296" s="12">
        <f t="shared" si="176"/>
        <v>41428</v>
      </c>
      <c r="M296" s="1">
        <f t="shared" si="192"/>
        <v>21</v>
      </c>
      <c r="N296" s="1">
        <f t="shared" si="177"/>
        <v>13</v>
      </c>
      <c r="O296" s="2">
        <f t="shared" si="178"/>
        <v>1.00340148</v>
      </c>
      <c r="P296" s="11">
        <f t="shared" si="168"/>
        <v>1.0047001</v>
      </c>
      <c r="Q296" s="11">
        <f t="shared" si="198"/>
        <v>1.0591095137089608</v>
      </c>
      <c r="R296" s="2">
        <f t="shared" si="167"/>
        <v>1.06271205</v>
      </c>
      <c r="S296" s="2">
        <f t="shared" si="196"/>
        <v>1.0128566699999999</v>
      </c>
      <c r="T296" s="2">
        <f t="shared" si="179"/>
        <v>324125.03713601001</v>
      </c>
      <c r="U296" s="2">
        <f t="shared" si="180"/>
        <v>123.14014450600567</v>
      </c>
      <c r="V296" s="2">
        <f t="shared" si="181"/>
        <v>19467.880115652493</v>
      </c>
      <c r="W296" s="2">
        <f t="shared" si="182"/>
        <v>339601.7846025785</v>
      </c>
      <c r="X296" s="29">
        <f t="shared" si="183"/>
        <v>0</v>
      </c>
      <c r="Y296" s="2">
        <f t="shared" si="197"/>
        <v>0</v>
      </c>
      <c r="Z296" s="82">
        <f t="shared" si="184"/>
        <v>0</v>
      </c>
      <c r="AA296" s="2">
        <f t="shared" si="185"/>
        <v>0</v>
      </c>
      <c r="AB296" s="27">
        <f t="shared" si="193"/>
        <v>6.7299999999999999E-2</v>
      </c>
      <c r="AC296" s="29">
        <f t="shared" si="172"/>
        <v>13</v>
      </c>
      <c r="AD296" s="29">
        <v>252</v>
      </c>
      <c r="AE296" s="11">
        <f t="shared" si="199"/>
        <v>1.0033656399999999</v>
      </c>
      <c r="AF296" s="2">
        <f t="shared" si="186"/>
        <v>1090.8881899800001</v>
      </c>
      <c r="AG296" s="2">
        <f t="shared" si="187"/>
        <v>1142.9773503199999</v>
      </c>
      <c r="AH296" s="3">
        <f t="shared" si="188"/>
        <v>0</v>
      </c>
      <c r="AI296" s="4" t="str">
        <f t="shared" si="194"/>
        <v>A+J=</v>
      </c>
      <c r="AJ296" s="12">
        <f t="shared" si="195"/>
        <v>41428</v>
      </c>
      <c r="AK296" s="12"/>
      <c r="AL296" s="4"/>
      <c r="AM296" s="31"/>
      <c r="AN296" s="76">
        <v>44481</v>
      </c>
      <c r="AO296" s="37" t="s">
        <v>113</v>
      </c>
      <c r="AP296" s="31"/>
      <c r="AX296" s="1"/>
      <c r="AY296" s="1"/>
      <c r="AZ296" s="1"/>
      <c r="BA296" s="1"/>
      <c r="BB296" s="1"/>
    </row>
    <row r="297" spans="1:138" x14ac:dyDescent="0.2">
      <c r="A297" s="178">
        <f t="shared" si="189"/>
        <v>41416</v>
      </c>
      <c r="B297" s="2">
        <f t="shared" si="173"/>
        <v>340919.33720809873</v>
      </c>
      <c r="C297" s="2">
        <f t="shared" si="190"/>
        <v>320010.76434241998</v>
      </c>
      <c r="D297" s="2">
        <f>SUM(Y297:Y$400)</f>
        <v>9577.9190494899995</v>
      </c>
      <c r="E297" s="11">
        <f t="shared" si="174"/>
        <v>310432.84529292997</v>
      </c>
      <c r="F297" s="99">
        <f t="shared" si="169"/>
        <v>3672.42</v>
      </c>
      <c r="G297" s="3">
        <f>IF(N297=1,VLOOKUP(A296,[1]Plan1!$BG$69:$BI$188,3),G296)</f>
        <v>3692.62</v>
      </c>
      <c r="H297" s="200">
        <f t="shared" si="170"/>
        <v>41336</v>
      </c>
      <c r="I297" s="200">
        <f t="shared" si="171"/>
        <v>41367</v>
      </c>
      <c r="J297" s="27">
        <f t="shared" si="175"/>
        <v>5.5004601870156655E-3</v>
      </c>
      <c r="K297" s="12">
        <f t="shared" si="191"/>
        <v>41428</v>
      </c>
      <c r="L297" s="12">
        <f t="shared" si="176"/>
        <v>41428</v>
      </c>
      <c r="M297" s="1">
        <f t="shared" si="192"/>
        <v>21</v>
      </c>
      <c r="N297" s="1">
        <f t="shared" si="177"/>
        <v>14</v>
      </c>
      <c r="O297" s="2">
        <f t="shared" si="178"/>
        <v>1.00366361</v>
      </c>
      <c r="P297" s="11">
        <f t="shared" si="168"/>
        <v>1.0047001</v>
      </c>
      <c r="Q297" s="11">
        <f t="shared" si="198"/>
        <v>1.0591095137089608</v>
      </c>
      <c r="R297" s="2">
        <f t="shared" ref="R297:R360" si="200">TRUNC(TRUNC((O297*Q297),15),8)</f>
        <v>1.0629896700000001</v>
      </c>
      <c r="S297" s="2">
        <f t="shared" si="196"/>
        <v>1.0128566699999999</v>
      </c>
      <c r="T297" s="2">
        <f t="shared" si="179"/>
        <v>324125.03713601001</v>
      </c>
      <c r="U297" s="2">
        <f t="shared" si="180"/>
        <v>123.14014450600567</v>
      </c>
      <c r="V297" s="2">
        <f t="shared" si="181"/>
        <v>19554.062482162746</v>
      </c>
      <c r="W297" s="2">
        <f t="shared" si="182"/>
        <v>339687.96696908871</v>
      </c>
      <c r="X297" s="29">
        <f t="shared" si="183"/>
        <v>0</v>
      </c>
      <c r="Y297" s="2">
        <f t="shared" si="197"/>
        <v>0</v>
      </c>
      <c r="Z297" s="82">
        <f t="shared" si="184"/>
        <v>0</v>
      </c>
      <c r="AA297" s="2">
        <f t="shared" si="185"/>
        <v>0</v>
      </c>
      <c r="AB297" s="27">
        <f t="shared" si="193"/>
        <v>6.7299999999999999E-2</v>
      </c>
      <c r="AC297" s="29">
        <f t="shared" si="172"/>
        <v>14</v>
      </c>
      <c r="AD297" s="29">
        <v>252</v>
      </c>
      <c r="AE297" s="11">
        <f t="shared" si="199"/>
        <v>1.0036250040000001</v>
      </c>
      <c r="AF297" s="2">
        <f t="shared" si="186"/>
        <v>1174.9545561100001</v>
      </c>
      <c r="AG297" s="2">
        <f t="shared" si="187"/>
        <v>1231.37023901</v>
      </c>
      <c r="AH297" s="3">
        <f t="shared" si="188"/>
        <v>0</v>
      </c>
      <c r="AI297" s="4" t="str">
        <f t="shared" si="194"/>
        <v>A+J=</v>
      </c>
      <c r="AJ297" s="12">
        <f t="shared" si="195"/>
        <v>41428</v>
      </c>
      <c r="AK297" s="12"/>
      <c r="AL297" s="4"/>
      <c r="AM297" s="31"/>
      <c r="AN297" s="76">
        <v>44502</v>
      </c>
      <c r="AO297" s="37" t="s">
        <v>114</v>
      </c>
      <c r="AP297" s="31"/>
      <c r="AX297" s="1"/>
      <c r="AY297" s="1"/>
      <c r="AZ297" s="1"/>
      <c r="BA297" s="1"/>
      <c r="BB297" s="1"/>
    </row>
    <row r="298" spans="1:138" x14ac:dyDescent="0.2">
      <c r="A298" s="178">
        <f t="shared" si="189"/>
        <v>41417</v>
      </c>
      <c r="B298" s="2">
        <f t="shared" si="173"/>
        <v>341094.00798085501</v>
      </c>
      <c r="C298" s="2">
        <f t="shared" si="190"/>
        <v>320010.76434241998</v>
      </c>
      <c r="D298" s="2">
        <f>SUM(Y298:Y$400)</f>
        <v>9577.9190494899995</v>
      </c>
      <c r="E298" s="11">
        <f t="shared" si="174"/>
        <v>310432.84529292997</v>
      </c>
      <c r="F298" s="99">
        <f t="shared" si="169"/>
        <v>3672.42</v>
      </c>
      <c r="G298" s="3">
        <f>IF(N298=1,VLOOKUP(A297,[1]Plan1!$BG$69:$BI$188,3),G297)</f>
        <v>3692.62</v>
      </c>
      <c r="H298" s="200">
        <f t="shared" si="170"/>
        <v>41336</v>
      </c>
      <c r="I298" s="200">
        <f t="shared" si="171"/>
        <v>41367</v>
      </c>
      <c r="J298" s="27">
        <f t="shared" si="175"/>
        <v>5.5004601870156655E-3</v>
      </c>
      <c r="K298" s="12">
        <f t="shared" si="191"/>
        <v>41428</v>
      </c>
      <c r="L298" s="12">
        <f t="shared" si="176"/>
        <v>41428</v>
      </c>
      <c r="M298" s="1">
        <f t="shared" si="192"/>
        <v>21</v>
      </c>
      <c r="N298" s="1">
        <f t="shared" si="177"/>
        <v>15</v>
      </c>
      <c r="O298" s="2">
        <f t="shared" si="178"/>
        <v>1.0039258200000001</v>
      </c>
      <c r="P298" s="11">
        <f t="shared" ref="P298:P361" si="201">IF(L298&gt;L297,O297,P297)</f>
        <v>1.0047001</v>
      </c>
      <c r="Q298" s="11">
        <f t="shared" si="198"/>
        <v>1.0591095137089608</v>
      </c>
      <c r="R298" s="2">
        <f t="shared" si="200"/>
        <v>1.0632673800000001</v>
      </c>
      <c r="S298" s="2">
        <f t="shared" si="196"/>
        <v>1.0128566699999999</v>
      </c>
      <c r="T298" s="2">
        <f t="shared" si="179"/>
        <v>324125.03713601001</v>
      </c>
      <c r="U298" s="2">
        <f t="shared" si="180"/>
        <v>123.14014450600567</v>
      </c>
      <c r="V298" s="2">
        <f t="shared" si="181"/>
        <v>19640.272787629041</v>
      </c>
      <c r="W298" s="2">
        <f t="shared" si="182"/>
        <v>339774.17727455503</v>
      </c>
      <c r="X298" s="29">
        <f t="shared" si="183"/>
        <v>0</v>
      </c>
      <c r="Y298" s="2">
        <f t="shared" si="197"/>
        <v>0</v>
      </c>
      <c r="Z298" s="82">
        <f t="shared" si="184"/>
        <v>0</v>
      </c>
      <c r="AA298" s="2">
        <f t="shared" si="185"/>
        <v>0</v>
      </c>
      <c r="AB298" s="27">
        <f t="shared" si="193"/>
        <v>6.7299999999999999E-2</v>
      </c>
      <c r="AC298" s="29">
        <f t="shared" si="172"/>
        <v>15</v>
      </c>
      <c r="AD298" s="29">
        <v>252</v>
      </c>
      <c r="AE298" s="11">
        <f t="shared" si="199"/>
        <v>1.003884435</v>
      </c>
      <c r="AF298" s="2">
        <f t="shared" si="186"/>
        <v>1259.0426386199999</v>
      </c>
      <c r="AG298" s="2">
        <f t="shared" si="187"/>
        <v>1319.8307063</v>
      </c>
      <c r="AH298" s="3">
        <f t="shared" si="188"/>
        <v>0</v>
      </c>
      <c r="AI298" s="4" t="str">
        <f t="shared" si="194"/>
        <v>A+J=</v>
      </c>
      <c r="AJ298" s="12">
        <f t="shared" si="195"/>
        <v>41428</v>
      </c>
      <c r="AK298" s="12"/>
      <c r="AL298" s="4"/>
      <c r="AM298" s="31"/>
      <c r="AN298" s="76">
        <v>44515</v>
      </c>
      <c r="AO298" s="37" t="s">
        <v>115</v>
      </c>
      <c r="AP298" s="31"/>
      <c r="AX298" s="1"/>
      <c r="AY298" s="1"/>
      <c r="AZ298" s="1"/>
      <c r="BA298" s="1"/>
      <c r="BB298" s="1"/>
    </row>
    <row r="299" spans="1:138" x14ac:dyDescent="0.2">
      <c r="A299" s="178">
        <f t="shared" si="189"/>
        <v>41418</v>
      </c>
      <c r="B299" s="2">
        <f t="shared" si="173"/>
        <v>341268.76218132355</v>
      </c>
      <c r="C299" s="2">
        <f t="shared" si="190"/>
        <v>320010.76434241998</v>
      </c>
      <c r="D299" s="2">
        <f>SUM(Y299:Y$400)</f>
        <v>9577.9190494899995</v>
      </c>
      <c r="E299" s="11">
        <f t="shared" si="174"/>
        <v>310432.84529292997</v>
      </c>
      <c r="F299" s="99">
        <f t="shared" si="169"/>
        <v>3672.42</v>
      </c>
      <c r="G299" s="3">
        <f>IF(N299=1,VLOOKUP(A298,[1]Plan1!$BG$69:$BI$188,3),G298)</f>
        <v>3692.62</v>
      </c>
      <c r="H299" s="200">
        <f t="shared" si="170"/>
        <v>41336</v>
      </c>
      <c r="I299" s="200">
        <f t="shared" si="171"/>
        <v>41367</v>
      </c>
      <c r="J299" s="27">
        <f t="shared" si="175"/>
        <v>5.5004601870156655E-3</v>
      </c>
      <c r="K299" s="12">
        <f t="shared" si="191"/>
        <v>41428</v>
      </c>
      <c r="L299" s="12">
        <f t="shared" si="176"/>
        <v>41428</v>
      </c>
      <c r="M299" s="1">
        <f t="shared" si="192"/>
        <v>21</v>
      </c>
      <c r="N299" s="1">
        <f t="shared" si="177"/>
        <v>16</v>
      </c>
      <c r="O299" s="2">
        <f t="shared" si="178"/>
        <v>1.00418808</v>
      </c>
      <c r="P299" s="11">
        <f t="shared" si="201"/>
        <v>1.0047001</v>
      </c>
      <c r="Q299" s="11">
        <f t="shared" si="198"/>
        <v>1.0591095137089608</v>
      </c>
      <c r="R299" s="2">
        <f t="shared" si="200"/>
        <v>1.06354514</v>
      </c>
      <c r="S299" s="2">
        <f t="shared" si="196"/>
        <v>1.0128566699999999</v>
      </c>
      <c r="T299" s="2">
        <f t="shared" si="179"/>
        <v>324125.03713601001</v>
      </c>
      <c r="U299" s="2">
        <f t="shared" si="180"/>
        <v>123.14014450600567</v>
      </c>
      <c r="V299" s="2">
        <f t="shared" si="181"/>
        <v>19726.498614737575</v>
      </c>
      <c r="W299" s="2">
        <f t="shared" si="182"/>
        <v>339860.40310166357</v>
      </c>
      <c r="X299" s="29">
        <f t="shared" si="183"/>
        <v>0</v>
      </c>
      <c r="Y299" s="2">
        <f t="shared" si="197"/>
        <v>0</v>
      </c>
      <c r="Z299" s="82">
        <f t="shared" si="184"/>
        <v>0</v>
      </c>
      <c r="AA299" s="2">
        <f t="shared" si="185"/>
        <v>0</v>
      </c>
      <c r="AB299" s="27">
        <f t="shared" si="193"/>
        <v>6.7299999999999999E-2</v>
      </c>
      <c r="AC299" s="29">
        <f t="shared" si="172"/>
        <v>16</v>
      </c>
      <c r="AD299" s="29">
        <v>252</v>
      </c>
      <c r="AE299" s="11">
        <f t="shared" si="199"/>
        <v>1.004143934</v>
      </c>
      <c r="AF299" s="2">
        <f t="shared" si="186"/>
        <v>1343.15276163</v>
      </c>
      <c r="AG299" s="2">
        <f t="shared" si="187"/>
        <v>1408.3590796599999</v>
      </c>
      <c r="AH299" s="3">
        <f t="shared" si="188"/>
        <v>0</v>
      </c>
      <c r="AI299" s="4" t="str">
        <f t="shared" si="194"/>
        <v>A+J=</v>
      </c>
      <c r="AJ299" s="12">
        <f t="shared" si="195"/>
        <v>41428</v>
      </c>
      <c r="AK299" s="12"/>
      <c r="AL299" s="4"/>
      <c r="AM299" s="31"/>
      <c r="AN299" s="76">
        <v>44242</v>
      </c>
      <c r="AO299" s="37" t="s">
        <v>101</v>
      </c>
      <c r="AP299" s="31"/>
      <c r="AX299" s="1"/>
      <c r="AY299" s="1"/>
      <c r="AZ299" s="1"/>
      <c r="BA299" s="1"/>
      <c r="BB299" s="1"/>
    </row>
    <row r="300" spans="1:138" x14ac:dyDescent="0.2">
      <c r="A300" s="178">
        <f t="shared" si="189"/>
        <v>41419</v>
      </c>
      <c r="B300" s="2">
        <f t="shared" si="173"/>
        <v>341443.6116312982</v>
      </c>
      <c r="C300" s="2">
        <f t="shared" si="190"/>
        <v>320010.76434241998</v>
      </c>
      <c r="D300" s="2">
        <f>SUM(Y300:Y$400)</f>
        <v>9577.9190494899995</v>
      </c>
      <c r="E300" s="11">
        <f t="shared" si="174"/>
        <v>310432.84529292997</v>
      </c>
      <c r="F300" s="99">
        <f t="shared" si="169"/>
        <v>3672.42</v>
      </c>
      <c r="G300" s="3">
        <f>IF(N300=1,VLOOKUP(A299,[1]Plan1!$BG$69:$BI$188,3),G299)</f>
        <v>3692.62</v>
      </c>
      <c r="H300" s="200">
        <f t="shared" si="170"/>
        <v>41336</v>
      </c>
      <c r="I300" s="200">
        <f t="shared" si="171"/>
        <v>41367</v>
      </c>
      <c r="J300" s="27">
        <f t="shared" si="175"/>
        <v>5.5004601870156655E-3</v>
      </c>
      <c r="K300" s="12">
        <f t="shared" si="191"/>
        <v>41428</v>
      </c>
      <c r="L300" s="12">
        <f t="shared" si="176"/>
        <v>41428</v>
      </c>
      <c r="M300" s="1">
        <f t="shared" si="192"/>
        <v>21</v>
      </c>
      <c r="N300" s="1">
        <f t="shared" si="177"/>
        <v>17</v>
      </c>
      <c r="O300" s="2">
        <f t="shared" si="178"/>
        <v>1.00445042</v>
      </c>
      <c r="P300" s="11">
        <f t="shared" si="201"/>
        <v>1.0047001</v>
      </c>
      <c r="Q300" s="11">
        <f t="shared" si="198"/>
        <v>1.0591095137089608</v>
      </c>
      <c r="R300" s="2">
        <f t="shared" si="200"/>
        <v>1.06382299</v>
      </c>
      <c r="S300" s="2">
        <f t="shared" si="196"/>
        <v>1.0128566699999999</v>
      </c>
      <c r="T300" s="2">
        <f t="shared" si="179"/>
        <v>324125.03713601001</v>
      </c>
      <c r="U300" s="2">
        <f t="shared" si="180"/>
        <v>123.14014450600567</v>
      </c>
      <c r="V300" s="2">
        <f t="shared" si="181"/>
        <v>19812.752380802223</v>
      </c>
      <c r="W300" s="2">
        <f t="shared" si="182"/>
        <v>339946.65686772822</v>
      </c>
      <c r="X300" s="29">
        <f t="shared" si="183"/>
        <v>0</v>
      </c>
      <c r="Y300" s="2">
        <f t="shared" si="197"/>
        <v>0</v>
      </c>
      <c r="Z300" s="82">
        <f t="shared" si="184"/>
        <v>0</v>
      </c>
      <c r="AA300" s="2">
        <f t="shared" si="185"/>
        <v>0</v>
      </c>
      <c r="AB300" s="27">
        <f t="shared" si="193"/>
        <v>6.7299999999999999E-2</v>
      </c>
      <c r="AC300" s="29">
        <f t="shared" si="172"/>
        <v>17</v>
      </c>
      <c r="AD300" s="29">
        <v>252</v>
      </c>
      <c r="AE300" s="11">
        <f t="shared" si="199"/>
        <v>1.0044034989999999</v>
      </c>
      <c r="AF300" s="2">
        <f t="shared" si="186"/>
        <v>1427.2842768999999</v>
      </c>
      <c r="AG300" s="2">
        <f t="shared" si="187"/>
        <v>1496.9547635700001</v>
      </c>
      <c r="AH300" s="3">
        <f t="shared" si="188"/>
        <v>0</v>
      </c>
      <c r="AI300" s="4" t="str">
        <f t="shared" si="194"/>
        <v>A+J=</v>
      </c>
      <c r="AJ300" s="12">
        <f t="shared" si="195"/>
        <v>41428</v>
      </c>
      <c r="AK300" s="12"/>
      <c r="AL300" s="4"/>
      <c r="AM300" s="31"/>
      <c r="AN300" s="76">
        <v>44243</v>
      </c>
      <c r="AO300" s="37" t="s">
        <v>101</v>
      </c>
      <c r="AP300" s="31"/>
      <c r="AX300" s="1"/>
      <c r="AY300" s="1"/>
      <c r="AZ300" s="1"/>
      <c r="BA300" s="1"/>
      <c r="BB300" s="1"/>
    </row>
    <row r="301" spans="1:138" x14ac:dyDescent="0.2">
      <c r="A301" s="178">
        <f t="shared" si="189"/>
        <v>41420</v>
      </c>
      <c r="B301" s="2">
        <f t="shared" si="173"/>
        <v>341443.6116312982</v>
      </c>
      <c r="C301" s="2">
        <f t="shared" si="190"/>
        <v>320010.76434241998</v>
      </c>
      <c r="D301" s="2">
        <f>SUM(Y301:Y$400)</f>
        <v>9577.9190494899995</v>
      </c>
      <c r="E301" s="11">
        <f t="shared" si="174"/>
        <v>310432.84529292997</v>
      </c>
      <c r="F301" s="99">
        <f t="shared" si="169"/>
        <v>3672.42</v>
      </c>
      <c r="G301" s="3">
        <f>IF(N301=1,VLOOKUP(A300,[1]Plan1!$BG$69:$BI$188,3),G300)</f>
        <v>3692.62</v>
      </c>
      <c r="H301" s="200">
        <f t="shared" si="170"/>
        <v>41336</v>
      </c>
      <c r="I301" s="200">
        <f t="shared" si="171"/>
        <v>41367</v>
      </c>
      <c r="J301" s="27">
        <f t="shared" si="175"/>
        <v>5.5004601870156655E-3</v>
      </c>
      <c r="K301" s="12">
        <f t="shared" si="191"/>
        <v>41428</v>
      </c>
      <c r="L301" s="12">
        <f t="shared" si="176"/>
        <v>41428</v>
      </c>
      <c r="M301" s="1">
        <f t="shared" si="192"/>
        <v>21</v>
      </c>
      <c r="N301" s="1">
        <f t="shared" si="177"/>
        <v>17</v>
      </c>
      <c r="O301" s="2">
        <f t="shared" si="178"/>
        <v>1.00445042</v>
      </c>
      <c r="P301" s="11">
        <f t="shared" si="201"/>
        <v>1.0047001</v>
      </c>
      <c r="Q301" s="11">
        <f t="shared" si="198"/>
        <v>1.0591095137089608</v>
      </c>
      <c r="R301" s="2">
        <f t="shared" si="200"/>
        <v>1.06382299</v>
      </c>
      <c r="S301" s="2">
        <f t="shared" si="196"/>
        <v>1.0128566699999999</v>
      </c>
      <c r="T301" s="2">
        <f t="shared" si="179"/>
        <v>324125.03713601001</v>
      </c>
      <c r="U301" s="2">
        <f t="shared" si="180"/>
        <v>123.14014450600567</v>
      </c>
      <c r="V301" s="2">
        <f t="shared" si="181"/>
        <v>19812.752380802223</v>
      </c>
      <c r="W301" s="2">
        <f t="shared" si="182"/>
        <v>339946.65686772822</v>
      </c>
      <c r="X301" s="29">
        <f t="shared" si="183"/>
        <v>0</v>
      </c>
      <c r="Y301" s="2">
        <f t="shared" si="197"/>
        <v>0</v>
      </c>
      <c r="Z301" s="82">
        <f t="shared" si="184"/>
        <v>0</v>
      </c>
      <c r="AA301" s="2">
        <f t="shared" si="185"/>
        <v>0</v>
      </c>
      <c r="AB301" s="27">
        <f t="shared" si="193"/>
        <v>6.7299999999999999E-2</v>
      </c>
      <c r="AC301" s="29">
        <f t="shared" si="172"/>
        <v>17</v>
      </c>
      <c r="AD301" s="29">
        <v>252</v>
      </c>
      <c r="AE301" s="11">
        <f t="shared" si="199"/>
        <v>1.0044034989999999</v>
      </c>
      <c r="AF301" s="2">
        <f t="shared" si="186"/>
        <v>1427.2842768999999</v>
      </c>
      <c r="AG301" s="2">
        <f t="shared" si="187"/>
        <v>1496.9547635700001</v>
      </c>
      <c r="AH301" s="3">
        <f t="shared" si="188"/>
        <v>0</v>
      </c>
      <c r="AI301" s="4" t="str">
        <f t="shared" si="194"/>
        <v>A+J=</v>
      </c>
      <c r="AJ301" s="12">
        <f t="shared" si="195"/>
        <v>41428</v>
      </c>
      <c r="AK301" s="12"/>
      <c r="AL301" s="4"/>
      <c r="AM301" s="31"/>
      <c r="AN301" s="76">
        <v>44288</v>
      </c>
      <c r="AO301" s="37" t="s">
        <v>109</v>
      </c>
      <c r="AP301" s="31"/>
      <c r="AX301" s="1"/>
      <c r="AY301" s="1"/>
      <c r="AZ301" s="1"/>
      <c r="BA301" s="1"/>
      <c r="BB301" s="1"/>
    </row>
    <row r="302" spans="1:138" x14ac:dyDescent="0.2">
      <c r="A302" s="178">
        <f t="shared" si="189"/>
        <v>41421</v>
      </c>
      <c r="B302" s="2">
        <f t="shared" si="173"/>
        <v>341443.6116312982</v>
      </c>
      <c r="C302" s="2">
        <f t="shared" si="190"/>
        <v>320010.76434241998</v>
      </c>
      <c r="D302" s="2">
        <f>SUM(Y302:Y$400)</f>
        <v>9577.9190494899995</v>
      </c>
      <c r="E302" s="11">
        <f t="shared" si="174"/>
        <v>310432.84529292997</v>
      </c>
      <c r="F302" s="99">
        <f t="shared" si="169"/>
        <v>3672.42</v>
      </c>
      <c r="G302" s="3">
        <f>IF(N302=1,VLOOKUP(A301,[1]Plan1!$BG$69:$BI$188,3),G301)</f>
        <v>3692.62</v>
      </c>
      <c r="H302" s="200">
        <f t="shared" si="170"/>
        <v>41336</v>
      </c>
      <c r="I302" s="200">
        <f t="shared" si="171"/>
        <v>41367</v>
      </c>
      <c r="J302" s="27">
        <f t="shared" si="175"/>
        <v>5.5004601870156655E-3</v>
      </c>
      <c r="K302" s="12">
        <f t="shared" si="191"/>
        <v>41428</v>
      </c>
      <c r="L302" s="12">
        <f t="shared" si="176"/>
        <v>41428</v>
      </c>
      <c r="M302" s="1">
        <f t="shared" si="192"/>
        <v>21</v>
      </c>
      <c r="N302" s="1">
        <f t="shared" si="177"/>
        <v>17</v>
      </c>
      <c r="O302" s="2">
        <f t="shared" si="178"/>
        <v>1.00445042</v>
      </c>
      <c r="P302" s="11">
        <f t="shared" si="201"/>
        <v>1.0047001</v>
      </c>
      <c r="Q302" s="11">
        <f t="shared" si="198"/>
        <v>1.0591095137089608</v>
      </c>
      <c r="R302" s="2">
        <f t="shared" si="200"/>
        <v>1.06382299</v>
      </c>
      <c r="S302" s="2">
        <f t="shared" si="196"/>
        <v>1.0128566699999999</v>
      </c>
      <c r="T302" s="2">
        <f t="shared" si="179"/>
        <v>324125.03713601001</v>
      </c>
      <c r="U302" s="2">
        <f t="shared" si="180"/>
        <v>123.14014450600567</v>
      </c>
      <c r="V302" s="2">
        <f t="shared" si="181"/>
        <v>19812.752380802223</v>
      </c>
      <c r="W302" s="2">
        <f t="shared" si="182"/>
        <v>339946.65686772822</v>
      </c>
      <c r="X302" s="29">
        <f t="shared" si="183"/>
        <v>0</v>
      </c>
      <c r="Y302" s="2">
        <f t="shared" si="197"/>
        <v>0</v>
      </c>
      <c r="Z302" s="82">
        <f t="shared" si="184"/>
        <v>0</v>
      </c>
      <c r="AA302" s="2">
        <f t="shared" si="185"/>
        <v>0</v>
      </c>
      <c r="AB302" s="27">
        <f t="shared" si="193"/>
        <v>6.7299999999999999E-2</v>
      </c>
      <c r="AC302" s="29">
        <f t="shared" si="172"/>
        <v>17</v>
      </c>
      <c r="AD302" s="29">
        <v>252</v>
      </c>
      <c r="AE302" s="11">
        <f t="shared" si="199"/>
        <v>1.0044034989999999</v>
      </c>
      <c r="AF302" s="2">
        <f t="shared" si="186"/>
        <v>1427.2842768999999</v>
      </c>
      <c r="AG302" s="2">
        <f t="shared" si="187"/>
        <v>1496.9547635700001</v>
      </c>
      <c r="AH302" s="3">
        <f t="shared" si="188"/>
        <v>0</v>
      </c>
      <c r="AI302" s="4" t="str">
        <f t="shared" si="194"/>
        <v>A+J=</v>
      </c>
      <c r="AJ302" s="12">
        <f t="shared" si="195"/>
        <v>41428</v>
      </c>
      <c r="AK302" s="12"/>
      <c r="AL302" s="4"/>
      <c r="AM302" s="31"/>
      <c r="AN302" s="76">
        <v>44307</v>
      </c>
      <c r="AO302" s="37" t="s">
        <v>103</v>
      </c>
      <c r="AP302" s="31"/>
      <c r="AX302" s="1"/>
      <c r="AY302" s="1"/>
      <c r="AZ302" s="1"/>
      <c r="BA302" s="1"/>
      <c r="BB302" s="1"/>
    </row>
    <row r="303" spans="1:138" x14ac:dyDescent="0.2">
      <c r="A303" s="178">
        <f t="shared" si="189"/>
        <v>41422</v>
      </c>
      <c r="B303" s="2">
        <f t="shared" si="173"/>
        <v>341618.55047201202</v>
      </c>
      <c r="C303" s="2">
        <f t="shared" si="190"/>
        <v>320010.76434241998</v>
      </c>
      <c r="D303" s="2">
        <f>SUM(Y303:Y$400)</f>
        <v>9577.9190494899995</v>
      </c>
      <c r="E303" s="11">
        <f t="shared" si="174"/>
        <v>310432.84529292997</v>
      </c>
      <c r="F303" s="99">
        <f t="shared" si="169"/>
        <v>3672.42</v>
      </c>
      <c r="G303" s="3">
        <f>IF(N303=1,VLOOKUP(A302,[1]Plan1!$BG$69:$BI$188,3),G302)</f>
        <v>3692.62</v>
      </c>
      <c r="H303" s="200">
        <f t="shared" si="170"/>
        <v>41336</v>
      </c>
      <c r="I303" s="200">
        <f t="shared" si="171"/>
        <v>41367</v>
      </c>
      <c r="J303" s="27">
        <f t="shared" si="175"/>
        <v>5.5004601870156655E-3</v>
      </c>
      <c r="K303" s="12">
        <f t="shared" si="191"/>
        <v>41428</v>
      </c>
      <c r="L303" s="12">
        <f t="shared" si="176"/>
        <v>41428</v>
      </c>
      <c r="M303" s="1">
        <f t="shared" si="192"/>
        <v>21</v>
      </c>
      <c r="N303" s="1">
        <f t="shared" si="177"/>
        <v>18</v>
      </c>
      <c r="O303" s="2">
        <f t="shared" si="178"/>
        <v>1.0047128299999999</v>
      </c>
      <c r="P303" s="11">
        <f t="shared" si="201"/>
        <v>1.0047001</v>
      </c>
      <c r="Q303" s="11">
        <f t="shared" si="198"/>
        <v>1.0591095137089608</v>
      </c>
      <c r="R303" s="2">
        <f t="shared" si="200"/>
        <v>1.0641009100000001</v>
      </c>
      <c r="S303" s="2">
        <f t="shared" si="196"/>
        <v>1.0128566699999999</v>
      </c>
      <c r="T303" s="2">
        <f t="shared" si="179"/>
        <v>324125.03713601001</v>
      </c>
      <c r="U303" s="2">
        <f t="shared" si="180"/>
        <v>123.14014450600567</v>
      </c>
      <c r="V303" s="2">
        <f t="shared" si="181"/>
        <v>19899.027877166049</v>
      </c>
      <c r="W303" s="2">
        <f t="shared" si="182"/>
        <v>340032.93236409203</v>
      </c>
      <c r="X303" s="29">
        <f t="shared" si="183"/>
        <v>0</v>
      </c>
      <c r="Y303" s="2">
        <f t="shared" si="197"/>
        <v>0</v>
      </c>
      <c r="Z303" s="82">
        <f t="shared" si="184"/>
        <v>0</v>
      </c>
      <c r="AA303" s="2">
        <f t="shared" si="185"/>
        <v>0</v>
      </c>
      <c r="AB303" s="27">
        <f t="shared" si="193"/>
        <v>6.7299999999999999E-2</v>
      </c>
      <c r="AC303" s="29">
        <f t="shared" si="172"/>
        <v>18</v>
      </c>
      <c r="AD303" s="29">
        <v>252</v>
      </c>
      <c r="AE303" s="11">
        <f t="shared" si="199"/>
        <v>1.004663131</v>
      </c>
      <c r="AF303" s="2">
        <f t="shared" si="186"/>
        <v>1511.43750854</v>
      </c>
      <c r="AG303" s="2">
        <f t="shared" si="187"/>
        <v>1585.6181079200001</v>
      </c>
      <c r="AH303" s="3">
        <f t="shared" si="188"/>
        <v>0</v>
      </c>
      <c r="AI303" s="4" t="str">
        <f t="shared" si="194"/>
        <v>A+J=</v>
      </c>
      <c r="AJ303" s="12">
        <f t="shared" si="195"/>
        <v>41428</v>
      </c>
      <c r="AK303" s="14"/>
      <c r="AL303" s="13"/>
      <c r="AM303" s="59"/>
      <c r="AN303" s="78">
        <v>44350</v>
      </c>
      <c r="AO303" s="36" t="s">
        <v>111</v>
      </c>
      <c r="AP303" s="59"/>
      <c r="AQ303" s="79"/>
      <c r="AR303" s="79"/>
      <c r="AS303" s="61"/>
      <c r="AT303" s="61"/>
      <c r="AU303" s="61"/>
      <c r="AV303" s="61"/>
      <c r="AW303" s="61"/>
      <c r="AX303" s="5"/>
      <c r="AY303" s="5"/>
      <c r="AZ303" s="5"/>
      <c r="BA303" s="5"/>
      <c r="BB303" s="5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</row>
    <row r="304" spans="1:138" x14ac:dyDescent="0.2">
      <c r="A304" s="178">
        <f t="shared" si="189"/>
        <v>41423</v>
      </c>
      <c r="B304" s="2">
        <f t="shared" si="173"/>
        <v>341793.57907787495</v>
      </c>
      <c r="C304" s="2">
        <f t="shared" si="190"/>
        <v>320010.76434241998</v>
      </c>
      <c r="D304" s="2">
        <f>SUM(Y304:Y$400)</f>
        <v>9577.9190494899995</v>
      </c>
      <c r="E304" s="11">
        <f t="shared" si="174"/>
        <v>310432.84529292997</v>
      </c>
      <c r="F304" s="99">
        <f t="shared" si="169"/>
        <v>3672.42</v>
      </c>
      <c r="G304" s="3">
        <f>IF(N304=1,VLOOKUP(A303,[1]Plan1!$BG$69:$BI$188,3),G303)</f>
        <v>3692.62</v>
      </c>
      <c r="H304" s="200">
        <f t="shared" si="170"/>
        <v>41336</v>
      </c>
      <c r="I304" s="200">
        <f t="shared" si="171"/>
        <v>41367</v>
      </c>
      <c r="J304" s="27">
        <f t="shared" si="175"/>
        <v>5.5004601870156655E-3</v>
      </c>
      <c r="K304" s="12">
        <f t="shared" si="191"/>
        <v>41428</v>
      </c>
      <c r="L304" s="12">
        <f t="shared" si="176"/>
        <v>41428</v>
      </c>
      <c r="M304" s="1">
        <f t="shared" si="192"/>
        <v>21</v>
      </c>
      <c r="N304" s="1">
        <f t="shared" si="177"/>
        <v>19</v>
      </c>
      <c r="O304" s="2">
        <f t="shared" si="178"/>
        <v>1.0049752999999999</v>
      </c>
      <c r="P304" s="11">
        <f t="shared" si="201"/>
        <v>1.0047001</v>
      </c>
      <c r="Q304" s="11">
        <f t="shared" si="198"/>
        <v>1.0591095137089608</v>
      </c>
      <c r="R304" s="2">
        <f t="shared" si="200"/>
        <v>1.0643788999999999</v>
      </c>
      <c r="S304" s="2">
        <f t="shared" si="196"/>
        <v>1.0128566699999999</v>
      </c>
      <c r="T304" s="2">
        <f t="shared" si="179"/>
        <v>324125.03713601001</v>
      </c>
      <c r="U304" s="2">
        <f t="shared" si="180"/>
        <v>123.14014450600567</v>
      </c>
      <c r="V304" s="2">
        <f t="shared" si="181"/>
        <v>19985.325103828978</v>
      </c>
      <c r="W304" s="2">
        <f t="shared" si="182"/>
        <v>340119.22959075496</v>
      </c>
      <c r="X304" s="29">
        <f t="shared" si="183"/>
        <v>0</v>
      </c>
      <c r="Y304" s="2">
        <f t="shared" si="197"/>
        <v>0</v>
      </c>
      <c r="Z304" s="82">
        <f t="shared" si="184"/>
        <v>0</v>
      </c>
      <c r="AA304" s="2">
        <f t="shared" si="185"/>
        <v>0</v>
      </c>
      <c r="AB304" s="27">
        <f t="shared" si="193"/>
        <v>6.7299999999999999E-2</v>
      </c>
      <c r="AC304" s="29">
        <f t="shared" si="172"/>
        <v>19</v>
      </c>
      <c r="AD304" s="29">
        <v>252</v>
      </c>
      <c r="AE304" s="11">
        <f t="shared" si="199"/>
        <v>1.004922831</v>
      </c>
      <c r="AF304" s="2">
        <f t="shared" si="186"/>
        <v>1595.61278068</v>
      </c>
      <c r="AG304" s="2">
        <f t="shared" si="187"/>
        <v>1674.34948712</v>
      </c>
      <c r="AH304" s="3">
        <f t="shared" si="188"/>
        <v>0</v>
      </c>
      <c r="AI304" s="4" t="str">
        <f t="shared" si="194"/>
        <v>A+J=</v>
      </c>
      <c r="AJ304" s="12">
        <f t="shared" si="195"/>
        <v>41428</v>
      </c>
      <c r="AK304" s="12"/>
      <c r="AL304" s="4"/>
      <c r="AM304" s="31"/>
      <c r="AN304" s="76">
        <v>44446</v>
      </c>
      <c r="AO304" s="37" t="s">
        <v>112</v>
      </c>
      <c r="AP304" s="31"/>
      <c r="AX304" s="1"/>
      <c r="AY304" s="1"/>
      <c r="AZ304" s="1"/>
      <c r="BA304" s="1"/>
      <c r="BB304" s="1"/>
    </row>
    <row r="305" spans="1:54" x14ac:dyDescent="0.2">
      <c r="A305" s="178">
        <f t="shared" si="189"/>
        <v>41424</v>
      </c>
      <c r="B305" s="2">
        <f t="shared" si="173"/>
        <v>341968.69368257868</v>
      </c>
      <c r="C305" s="2">
        <f t="shared" si="190"/>
        <v>320010.76434241998</v>
      </c>
      <c r="D305" s="2">
        <f>SUM(Y305:Y$400)</f>
        <v>9577.9190494899995</v>
      </c>
      <c r="E305" s="11">
        <f t="shared" si="174"/>
        <v>310432.84529292997</v>
      </c>
      <c r="F305" s="99">
        <f t="shared" si="169"/>
        <v>3672.42</v>
      </c>
      <c r="G305" s="3">
        <f>IF(N305=1,VLOOKUP(A304,[1]Plan1!$BG$69:$BI$188,3),G304)</f>
        <v>3692.62</v>
      </c>
      <c r="H305" s="200">
        <f t="shared" si="170"/>
        <v>41336</v>
      </c>
      <c r="I305" s="200">
        <f t="shared" si="171"/>
        <v>41367</v>
      </c>
      <c r="J305" s="27">
        <f t="shared" si="175"/>
        <v>5.5004601870156655E-3</v>
      </c>
      <c r="K305" s="12">
        <f t="shared" si="191"/>
        <v>41428</v>
      </c>
      <c r="L305" s="12">
        <f t="shared" si="176"/>
        <v>41428</v>
      </c>
      <c r="M305" s="1">
        <f t="shared" si="192"/>
        <v>21</v>
      </c>
      <c r="N305" s="1">
        <f t="shared" si="177"/>
        <v>20</v>
      </c>
      <c r="O305" s="2">
        <f t="shared" si="178"/>
        <v>1.0052378399999999</v>
      </c>
      <c r="P305" s="11">
        <f t="shared" si="201"/>
        <v>1.0047001</v>
      </c>
      <c r="Q305" s="11">
        <f t="shared" si="198"/>
        <v>1.0591095137089608</v>
      </c>
      <c r="R305" s="2">
        <f t="shared" si="200"/>
        <v>1.06465695</v>
      </c>
      <c r="S305" s="2">
        <f t="shared" si="196"/>
        <v>1.0128566699999999</v>
      </c>
      <c r="T305" s="2">
        <f t="shared" si="179"/>
        <v>324125.03713601001</v>
      </c>
      <c r="U305" s="2">
        <f t="shared" si="180"/>
        <v>123.14014450600567</v>
      </c>
      <c r="V305" s="2">
        <f t="shared" si="181"/>
        <v>20071.640956462721</v>
      </c>
      <c r="W305" s="2">
        <f t="shared" si="182"/>
        <v>340205.54544338869</v>
      </c>
      <c r="X305" s="29">
        <f t="shared" si="183"/>
        <v>0</v>
      </c>
      <c r="Y305" s="2">
        <f t="shared" si="197"/>
        <v>0</v>
      </c>
      <c r="Z305" s="82">
        <f t="shared" si="184"/>
        <v>0</v>
      </c>
      <c r="AA305" s="2">
        <f t="shared" si="185"/>
        <v>0</v>
      </c>
      <c r="AB305" s="27">
        <f t="shared" si="193"/>
        <v>6.7299999999999999E-2</v>
      </c>
      <c r="AC305" s="29">
        <f t="shared" si="172"/>
        <v>20</v>
      </c>
      <c r="AD305" s="29">
        <v>252</v>
      </c>
      <c r="AE305" s="11">
        <f t="shared" si="199"/>
        <v>1.0051825969999999</v>
      </c>
      <c r="AF305" s="2">
        <f t="shared" si="186"/>
        <v>1679.8094450799999</v>
      </c>
      <c r="AG305" s="2">
        <f t="shared" si="187"/>
        <v>1763.1482391899999</v>
      </c>
      <c r="AH305" s="3">
        <f t="shared" si="188"/>
        <v>0</v>
      </c>
      <c r="AI305" s="4" t="str">
        <f t="shared" si="194"/>
        <v>A+J=</v>
      </c>
      <c r="AJ305" s="12">
        <f t="shared" si="195"/>
        <v>41428</v>
      </c>
      <c r="AK305" s="12"/>
      <c r="AL305" s="4"/>
      <c r="AM305" s="31"/>
      <c r="AN305" s="76">
        <v>44481</v>
      </c>
      <c r="AO305" s="37" t="s">
        <v>113</v>
      </c>
      <c r="AP305" s="31"/>
      <c r="AX305" s="1"/>
      <c r="AY305" s="1"/>
      <c r="AZ305" s="1"/>
      <c r="BA305" s="1"/>
      <c r="BB305" s="1"/>
    </row>
    <row r="306" spans="1:54" x14ac:dyDescent="0.2">
      <c r="A306" s="178">
        <f t="shared" si="189"/>
        <v>41425</v>
      </c>
      <c r="B306" s="2">
        <f t="shared" si="173"/>
        <v>341968.69368257868</v>
      </c>
      <c r="C306" s="2">
        <f t="shared" si="190"/>
        <v>320010.76434241998</v>
      </c>
      <c r="D306" s="2">
        <f>SUM(Y306:Y$400)</f>
        <v>9577.9190494899995</v>
      </c>
      <c r="E306" s="11">
        <f t="shared" si="174"/>
        <v>310432.84529292997</v>
      </c>
      <c r="F306" s="99">
        <f t="shared" si="169"/>
        <v>3672.42</v>
      </c>
      <c r="G306" s="3">
        <f>IF(N306=1,VLOOKUP(A305,[1]Plan1!$BG$69:$BI$188,3),G305)</f>
        <v>3692.62</v>
      </c>
      <c r="H306" s="200">
        <f t="shared" si="170"/>
        <v>41336</v>
      </c>
      <c r="I306" s="200">
        <f t="shared" si="171"/>
        <v>41367</v>
      </c>
      <c r="J306" s="27">
        <f t="shared" si="175"/>
        <v>5.5004601870156655E-3</v>
      </c>
      <c r="K306" s="12">
        <f t="shared" si="191"/>
        <v>41428</v>
      </c>
      <c r="L306" s="12">
        <f t="shared" si="176"/>
        <v>41428</v>
      </c>
      <c r="M306" s="1">
        <f t="shared" si="192"/>
        <v>21</v>
      </c>
      <c r="N306" s="1">
        <f t="shared" si="177"/>
        <v>20</v>
      </c>
      <c r="O306" s="2">
        <f t="shared" si="178"/>
        <v>1.0052378399999999</v>
      </c>
      <c r="P306" s="11">
        <f t="shared" si="201"/>
        <v>1.0047001</v>
      </c>
      <c r="Q306" s="11">
        <f t="shared" si="198"/>
        <v>1.0591095137089608</v>
      </c>
      <c r="R306" s="2">
        <f t="shared" si="200"/>
        <v>1.06465695</v>
      </c>
      <c r="S306" s="2">
        <f t="shared" si="196"/>
        <v>1.0128566699999999</v>
      </c>
      <c r="T306" s="2">
        <f t="shared" si="179"/>
        <v>324125.03713601001</v>
      </c>
      <c r="U306" s="2">
        <f t="shared" si="180"/>
        <v>123.14014450600567</v>
      </c>
      <c r="V306" s="2">
        <f t="shared" si="181"/>
        <v>20071.640956462721</v>
      </c>
      <c r="W306" s="2">
        <f t="shared" si="182"/>
        <v>340205.54544338869</v>
      </c>
      <c r="X306" s="29">
        <f t="shared" si="183"/>
        <v>0</v>
      </c>
      <c r="Y306" s="2">
        <f t="shared" si="197"/>
        <v>0</v>
      </c>
      <c r="Z306" s="82">
        <f t="shared" si="184"/>
        <v>0</v>
      </c>
      <c r="AA306" s="2">
        <f t="shared" si="185"/>
        <v>0</v>
      </c>
      <c r="AB306" s="27">
        <f t="shared" si="193"/>
        <v>6.7299999999999999E-2</v>
      </c>
      <c r="AC306" s="29">
        <f t="shared" si="172"/>
        <v>20</v>
      </c>
      <c r="AD306" s="29">
        <v>252</v>
      </c>
      <c r="AE306" s="11">
        <f t="shared" si="199"/>
        <v>1.0051825969999999</v>
      </c>
      <c r="AF306" s="2">
        <f t="shared" si="186"/>
        <v>1679.8094450799999</v>
      </c>
      <c r="AG306" s="2">
        <f t="shared" si="187"/>
        <v>1763.1482391899999</v>
      </c>
      <c r="AH306" s="3">
        <f t="shared" si="188"/>
        <v>0</v>
      </c>
      <c r="AI306" s="4" t="str">
        <f t="shared" si="194"/>
        <v>A+J=</v>
      </c>
      <c r="AJ306" s="12">
        <f t="shared" si="195"/>
        <v>41428</v>
      </c>
      <c r="AK306" s="12"/>
      <c r="AL306" s="4"/>
      <c r="AM306" s="31"/>
      <c r="AN306" s="76">
        <v>44502</v>
      </c>
      <c r="AO306" s="37" t="s">
        <v>114</v>
      </c>
      <c r="AP306" s="31"/>
      <c r="AX306" s="1"/>
      <c r="AY306" s="1"/>
      <c r="AZ306" s="1"/>
      <c r="BA306" s="1"/>
      <c r="BB306" s="1"/>
    </row>
    <row r="307" spans="1:54" x14ac:dyDescent="0.2">
      <c r="A307" s="178">
        <f t="shared" si="189"/>
        <v>41426</v>
      </c>
      <c r="B307" s="2">
        <f t="shared" si="173"/>
        <v>342143.90748321696</v>
      </c>
      <c r="C307" s="2">
        <f t="shared" si="190"/>
        <v>320010.76434241998</v>
      </c>
      <c r="D307" s="2">
        <f>SUM(Y307:Y$400)</f>
        <v>9577.9190494899995</v>
      </c>
      <c r="E307" s="11">
        <f t="shared" si="174"/>
        <v>310432.84529292997</v>
      </c>
      <c r="F307" s="99">
        <f t="shared" si="169"/>
        <v>3672.42</v>
      </c>
      <c r="G307" s="3">
        <f>IF(N307=1,VLOOKUP(A306,[1]Plan1!$BG$69:$BI$188,3),G306)</f>
        <v>3692.62</v>
      </c>
      <c r="H307" s="200">
        <f t="shared" si="170"/>
        <v>41336</v>
      </c>
      <c r="I307" s="200">
        <f t="shared" si="171"/>
        <v>41367</v>
      </c>
      <c r="J307" s="27">
        <f t="shared" si="175"/>
        <v>5.5004601870156655E-3</v>
      </c>
      <c r="K307" s="12">
        <f t="shared" si="191"/>
        <v>41456</v>
      </c>
      <c r="L307" s="12">
        <f t="shared" si="176"/>
        <v>41428</v>
      </c>
      <c r="M307" s="1">
        <f t="shared" si="192"/>
        <v>21</v>
      </c>
      <c r="N307" s="1">
        <f t="shared" si="177"/>
        <v>21</v>
      </c>
      <c r="O307" s="2">
        <f t="shared" si="178"/>
        <v>1.0055004599999999</v>
      </c>
      <c r="P307" s="11">
        <f t="shared" si="201"/>
        <v>1.0047001</v>
      </c>
      <c r="Q307" s="11">
        <f t="shared" si="198"/>
        <v>1.0591095137089608</v>
      </c>
      <c r="R307" s="2">
        <f t="shared" si="200"/>
        <v>1.0649351</v>
      </c>
      <c r="S307" s="2">
        <f t="shared" si="196"/>
        <v>1.0128566699999999</v>
      </c>
      <c r="T307" s="2">
        <f t="shared" si="179"/>
        <v>324125.03713601001</v>
      </c>
      <c r="U307" s="2">
        <f t="shared" si="180"/>
        <v>123.14014450600567</v>
      </c>
      <c r="V307" s="2">
        <f t="shared" si="181"/>
        <v>20157.987852380946</v>
      </c>
      <c r="W307" s="2">
        <f t="shared" si="182"/>
        <v>340291.89233930694</v>
      </c>
      <c r="X307" s="29">
        <f t="shared" si="183"/>
        <v>0</v>
      </c>
      <c r="Y307" s="2">
        <f t="shared" si="197"/>
        <v>0</v>
      </c>
      <c r="Z307" s="82">
        <f t="shared" si="184"/>
        <v>0</v>
      </c>
      <c r="AA307" s="2">
        <f t="shared" si="185"/>
        <v>0</v>
      </c>
      <c r="AB307" s="27">
        <f t="shared" si="193"/>
        <v>6.7299999999999999E-2</v>
      </c>
      <c r="AC307" s="29">
        <f t="shared" si="172"/>
        <v>21</v>
      </c>
      <c r="AD307" s="29">
        <v>252</v>
      </c>
      <c r="AE307" s="11">
        <f t="shared" si="199"/>
        <v>1.0054424310000001</v>
      </c>
      <c r="AF307" s="2">
        <f t="shared" si="186"/>
        <v>1764.0281499800001</v>
      </c>
      <c r="AG307" s="2">
        <f t="shared" si="187"/>
        <v>1852.01514391</v>
      </c>
      <c r="AH307" s="3">
        <f t="shared" si="188"/>
        <v>0</v>
      </c>
      <c r="AI307" s="4" t="str">
        <f t="shared" si="194"/>
        <v>A+J=</v>
      </c>
      <c r="AJ307" s="12">
        <f t="shared" si="195"/>
        <v>41428</v>
      </c>
      <c r="AK307" s="12"/>
      <c r="AL307" s="4"/>
      <c r="AM307" s="31"/>
      <c r="AN307" s="76">
        <v>44515</v>
      </c>
      <c r="AO307" s="37" t="s">
        <v>115</v>
      </c>
      <c r="AP307" s="31"/>
      <c r="AX307" s="1"/>
      <c r="AY307" s="1"/>
      <c r="AZ307" s="1"/>
      <c r="BA307" s="1"/>
      <c r="BB307" s="1"/>
    </row>
    <row r="308" spans="1:54" x14ac:dyDescent="0.2">
      <c r="A308" s="178">
        <f t="shared" si="189"/>
        <v>41427</v>
      </c>
      <c r="B308" s="2">
        <f t="shared" si="173"/>
        <v>342143.90748321696</v>
      </c>
      <c r="C308" s="2">
        <f t="shared" si="190"/>
        <v>320010.76434241998</v>
      </c>
      <c r="D308" s="2">
        <f>SUM(Y308:Y$400)</f>
        <v>9577.9190494899995</v>
      </c>
      <c r="E308" s="11">
        <f t="shared" si="174"/>
        <v>310432.84529292997</v>
      </c>
      <c r="F308" s="99">
        <f t="shared" si="169"/>
        <v>3672.42</v>
      </c>
      <c r="G308" s="3">
        <f>IF(N308=1,VLOOKUP(A307,[1]Plan1!$BG$69:$BI$188,3),G307)</f>
        <v>3692.62</v>
      </c>
      <c r="H308" s="200">
        <f t="shared" si="170"/>
        <v>41336</v>
      </c>
      <c r="I308" s="200">
        <f t="shared" si="171"/>
        <v>41367</v>
      </c>
      <c r="J308" s="27">
        <f t="shared" si="175"/>
        <v>5.5004601870156655E-3</v>
      </c>
      <c r="K308" s="12">
        <f t="shared" si="191"/>
        <v>41456</v>
      </c>
      <c r="L308" s="12">
        <f t="shared" si="176"/>
        <v>41428</v>
      </c>
      <c r="M308" s="1">
        <f t="shared" si="192"/>
        <v>21</v>
      </c>
      <c r="N308" s="1">
        <f t="shared" si="177"/>
        <v>21</v>
      </c>
      <c r="O308" s="2">
        <f t="shared" si="178"/>
        <v>1.0055004599999999</v>
      </c>
      <c r="P308" s="11">
        <f t="shared" si="201"/>
        <v>1.0047001</v>
      </c>
      <c r="Q308" s="11">
        <f t="shared" si="198"/>
        <v>1.0591095137089608</v>
      </c>
      <c r="R308" s="2">
        <f t="shared" si="200"/>
        <v>1.0649351</v>
      </c>
      <c r="S308" s="2">
        <f t="shared" si="196"/>
        <v>1.0128566699999999</v>
      </c>
      <c r="T308" s="2">
        <f t="shared" si="179"/>
        <v>324125.03713601001</v>
      </c>
      <c r="U308" s="2">
        <f t="shared" si="180"/>
        <v>123.14014450600567</v>
      </c>
      <c r="V308" s="2">
        <f t="shared" si="181"/>
        <v>20157.987852380946</v>
      </c>
      <c r="W308" s="2">
        <f t="shared" si="182"/>
        <v>340291.89233930694</v>
      </c>
      <c r="X308" s="29">
        <f t="shared" si="183"/>
        <v>0</v>
      </c>
      <c r="Y308" s="2">
        <f t="shared" si="197"/>
        <v>0</v>
      </c>
      <c r="Z308" s="82">
        <f t="shared" si="184"/>
        <v>0</v>
      </c>
      <c r="AA308" s="2">
        <f t="shared" si="185"/>
        <v>0</v>
      </c>
      <c r="AB308" s="27">
        <f t="shared" si="193"/>
        <v>6.7299999999999999E-2</v>
      </c>
      <c r="AC308" s="29">
        <f t="shared" si="172"/>
        <v>21</v>
      </c>
      <c r="AD308" s="29">
        <v>252</v>
      </c>
      <c r="AE308" s="11">
        <f t="shared" si="199"/>
        <v>1.0054424310000001</v>
      </c>
      <c r="AF308" s="2">
        <f t="shared" si="186"/>
        <v>1764.0281499800001</v>
      </c>
      <c r="AG308" s="2">
        <f t="shared" si="187"/>
        <v>1852.01514391</v>
      </c>
      <c r="AH308" s="3">
        <f t="shared" si="188"/>
        <v>0</v>
      </c>
      <c r="AI308" s="4" t="str">
        <f t="shared" si="194"/>
        <v>A+J=</v>
      </c>
      <c r="AJ308" s="12">
        <f t="shared" si="195"/>
        <v>41428</v>
      </c>
      <c r="AK308" s="12"/>
      <c r="AL308" s="4"/>
      <c r="AM308" s="31"/>
      <c r="AN308" s="76">
        <v>44620</v>
      </c>
      <c r="AO308" s="37" t="s">
        <v>101</v>
      </c>
      <c r="AP308" s="31"/>
      <c r="AX308" s="1"/>
      <c r="AY308" s="1"/>
      <c r="AZ308" s="1"/>
      <c r="BA308" s="1"/>
      <c r="BB308" s="1"/>
    </row>
    <row r="309" spans="1:54" x14ac:dyDescent="0.2">
      <c r="A309" s="178">
        <f t="shared" si="189"/>
        <v>41428</v>
      </c>
      <c r="B309" s="2">
        <f t="shared" si="173"/>
        <v>342143.90748321696</v>
      </c>
      <c r="C309" s="2">
        <f t="shared" si="190"/>
        <v>320010.76434241998</v>
      </c>
      <c r="D309" s="2">
        <f>SUM(Y309:Y$400)</f>
        <v>9577.9190494899995</v>
      </c>
      <c r="E309" s="11">
        <f t="shared" si="174"/>
        <v>310432.84529292997</v>
      </c>
      <c r="F309" s="99">
        <f t="shared" si="169"/>
        <v>3672.42</v>
      </c>
      <c r="G309" s="3">
        <f>IF(N309=1,VLOOKUP(A308,[1]Plan1!$BG$69:$BI$188,3),G308)</f>
        <v>3692.62</v>
      </c>
      <c r="H309" s="200">
        <f t="shared" si="170"/>
        <v>41336</v>
      </c>
      <c r="I309" s="200">
        <f t="shared" si="171"/>
        <v>41367</v>
      </c>
      <c r="J309" s="27">
        <f t="shared" si="175"/>
        <v>5.5004601870156655E-3</v>
      </c>
      <c r="K309" s="12">
        <f t="shared" si="191"/>
        <v>41456</v>
      </c>
      <c r="L309" s="12">
        <f t="shared" si="176"/>
        <v>41428</v>
      </c>
      <c r="M309" s="1">
        <f t="shared" si="192"/>
        <v>21</v>
      </c>
      <c r="N309" s="1">
        <f t="shared" si="177"/>
        <v>21</v>
      </c>
      <c r="O309" s="2">
        <f t="shared" si="178"/>
        <v>1.0055004599999999</v>
      </c>
      <c r="P309" s="11">
        <f t="shared" si="201"/>
        <v>1.0047001</v>
      </c>
      <c r="Q309" s="11">
        <f t="shared" si="198"/>
        <v>1.0591095137089608</v>
      </c>
      <c r="R309" s="2">
        <f t="shared" si="200"/>
        <v>1.0649351</v>
      </c>
      <c r="S309" s="2">
        <f t="shared" si="196"/>
        <v>1.0128566699999999</v>
      </c>
      <c r="T309" s="2">
        <f t="shared" si="179"/>
        <v>324125.03713601001</v>
      </c>
      <c r="U309" s="2">
        <f t="shared" si="180"/>
        <v>123.14014450600567</v>
      </c>
      <c r="V309" s="2">
        <f t="shared" si="181"/>
        <v>20157.987852380946</v>
      </c>
      <c r="W309" s="2">
        <f t="shared" si="182"/>
        <v>340291.89233930694</v>
      </c>
      <c r="X309" s="29">
        <f t="shared" si="183"/>
        <v>10</v>
      </c>
      <c r="Y309" s="2">
        <f t="shared" si="197"/>
        <v>2415.3324455900001</v>
      </c>
      <c r="Z309" s="82">
        <f t="shared" si="184"/>
        <v>7.5476600000000003E-3</v>
      </c>
      <c r="AA309" s="2">
        <f t="shared" si="185"/>
        <v>2446.3855777799999</v>
      </c>
      <c r="AB309" s="27">
        <f t="shared" si="193"/>
        <v>6.7299999999999999E-2</v>
      </c>
      <c r="AC309" s="29">
        <f t="shared" si="172"/>
        <v>21</v>
      </c>
      <c r="AD309" s="29">
        <v>252</v>
      </c>
      <c r="AE309" s="11">
        <f t="shared" si="199"/>
        <v>1.0054424310000001</v>
      </c>
      <c r="AF309" s="2">
        <f t="shared" si="186"/>
        <v>1764.0281499800001</v>
      </c>
      <c r="AG309" s="2">
        <f t="shared" si="187"/>
        <v>1852.01514391</v>
      </c>
      <c r="AH309" s="3">
        <f t="shared" si="188"/>
        <v>4210.4137277600003</v>
      </c>
      <c r="AI309" s="4" t="str">
        <f t="shared" si="194"/>
        <v>A+J=</v>
      </c>
      <c r="AJ309" s="12">
        <f t="shared" si="195"/>
        <v>41428</v>
      </c>
      <c r="AK309" s="12"/>
      <c r="AL309" s="4"/>
      <c r="AM309" s="31"/>
      <c r="AN309" s="76">
        <v>44621</v>
      </c>
      <c r="AO309" s="37" t="s">
        <v>101</v>
      </c>
      <c r="AP309" s="31"/>
      <c r="AX309" s="1"/>
      <c r="AY309" s="1"/>
      <c r="AZ309" s="1"/>
      <c r="BA309" s="1"/>
      <c r="BB309" s="1"/>
    </row>
    <row r="310" spans="1:54" x14ac:dyDescent="0.2">
      <c r="A310" s="178">
        <f t="shared" si="189"/>
        <v>41429</v>
      </c>
      <c r="B310" s="2">
        <f t="shared" si="173"/>
        <v>337993.89088176517</v>
      </c>
      <c r="C310" s="2">
        <f t="shared" si="190"/>
        <v>317595.43189682998</v>
      </c>
      <c r="D310" s="2">
        <f>SUM(Y310:Y$400)</f>
        <v>7162.5866039000002</v>
      </c>
      <c r="E310" s="11">
        <f t="shared" si="174"/>
        <v>310432.84529292997</v>
      </c>
      <c r="F310" s="99">
        <f t="shared" si="169"/>
        <v>3692.62</v>
      </c>
      <c r="G310" s="3">
        <f>IF(N310=1,VLOOKUP(A309,[1]Plan1!$BG$69:$BI$188,3),G309)</f>
        <v>3706.28</v>
      </c>
      <c r="H310" s="200">
        <f t="shared" si="170"/>
        <v>41368</v>
      </c>
      <c r="I310" s="200">
        <f t="shared" si="171"/>
        <v>41398</v>
      </c>
      <c r="J310" s="27">
        <f t="shared" si="175"/>
        <v>3.6992704367089235E-3</v>
      </c>
      <c r="K310" s="12">
        <f t="shared" si="191"/>
        <v>41456</v>
      </c>
      <c r="L310" s="12">
        <f t="shared" si="176"/>
        <v>41456</v>
      </c>
      <c r="M310" s="1">
        <f t="shared" si="192"/>
        <v>20</v>
      </c>
      <c r="N310" s="1">
        <f t="shared" si="177"/>
        <v>1</v>
      </c>
      <c r="O310" s="2">
        <f t="shared" si="178"/>
        <v>1.0001846299999999</v>
      </c>
      <c r="P310" s="11">
        <f t="shared" si="201"/>
        <v>1.0055004599999999</v>
      </c>
      <c r="Q310" s="11">
        <f t="shared" si="198"/>
        <v>1.0649351032247363</v>
      </c>
      <c r="R310" s="2">
        <f t="shared" si="200"/>
        <v>1.0651317199999999</v>
      </c>
      <c r="S310" s="2">
        <f t="shared" si="196"/>
        <v>1.0128566699999999</v>
      </c>
      <c r="T310" s="2">
        <f t="shared" si="179"/>
        <v>321678.65155822999</v>
      </c>
      <c r="U310" s="2">
        <f t="shared" si="180"/>
        <v>92.087012312762326</v>
      </c>
      <c r="V310" s="2">
        <f t="shared" si="181"/>
        <v>20219.025158422399</v>
      </c>
      <c r="W310" s="2">
        <f t="shared" si="182"/>
        <v>337906.54406756518</v>
      </c>
      <c r="X310" s="29">
        <f t="shared" si="183"/>
        <v>0</v>
      </c>
      <c r="Y310" s="2">
        <f t="shared" si="197"/>
        <v>0</v>
      </c>
      <c r="Z310" s="82">
        <f t="shared" si="184"/>
        <v>0</v>
      </c>
      <c r="AA310" s="2">
        <f t="shared" si="185"/>
        <v>0</v>
      </c>
      <c r="AB310" s="27">
        <f t="shared" si="193"/>
        <v>6.7299999999999999E-2</v>
      </c>
      <c r="AC310" s="29">
        <f t="shared" si="172"/>
        <v>1</v>
      </c>
      <c r="AD310" s="29">
        <v>252</v>
      </c>
      <c r="AE310" s="11">
        <f t="shared" si="199"/>
        <v>1.0002584940000001</v>
      </c>
      <c r="AF310" s="2">
        <f t="shared" si="186"/>
        <v>83.152001350000006</v>
      </c>
      <c r="AG310" s="2">
        <f t="shared" si="187"/>
        <v>87.346814199999997</v>
      </c>
      <c r="AH310" s="3">
        <f t="shared" si="188"/>
        <v>0</v>
      </c>
      <c r="AI310" s="4" t="str">
        <f t="shared" si="194"/>
        <v>A+J=</v>
      </c>
      <c r="AJ310" s="12">
        <f t="shared" si="195"/>
        <v>41456</v>
      </c>
      <c r="AK310" s="12"/>
      <c r="AL310" s="4"/>
      <c r="AM310" s="31"/>
      <c r="AN310" s="76">
        <v>44666</v>
      </c>
      <c r="AO310" s="37" t="s">
        <v>109</v>
      </c>
      <c r="AP310" s="31"/>
      <c r="AX310" s="1"/>
      <c r="AY310" s="1"/>
      <c r="AZ310" s="1"/>
      <c r="BA310" s="1"/>
      <c r="BB310" s="1"/>
    </row>
    <row r="311" spans="1:54" x14ac:dyDescent="0.2">
      <c r="A311" s="178">
        <f t="shared" si="189"/>
        <v>41430</v>
      </c>
      <c r="B311" s="2">
        <f t="shared" si="173"/>
        <v>338142.34473105893</v>
      </c>
      <c r="C311" s="2">
        <f t="shared" si="190"/>
        <v>317595.43189682998</v>
      </c>
      <c r="D311" s="2">
        <f>SUM(Y311:Y$400)</f>
        <v>7162.5866039000002</v>
      </c>
      <c r="E311" s="11">
        <f t="shared" si="174"/>
        <v>310432.84529292997</v>
      </c>
      <c r="F311" s="99">
        <f t="shared" si="169"/>
        <v>3692.62</v>
      </c>
      <c r="G311" s="3">
        <f>IF(N311=1,VLOOKUP(A310,[1]Plan1!$BG$69:$BI$188,3),G310)</f>
        <v>3706.28</v>
      </c>
      <c r="H311" s="200">
        <f t="shared" si="170"/>
        <v>41368</v>
      </c>
      <c r="I311" s="200">
        <f t="shared" si="171"/>
        <v>41398</v>
      </c>
      <c r="J311" s="27">
        <f t="shared" si="175"/>
        <v>3.6992704367089235E-3</v>
      </c>
      <c r="K311" s="12">
        <f t="shared" si="191"/>
        <v>41456</v>
      </c>
      <c r="L311" s="12">
        <f t="shared" si="176"/>
        <v>41456</v>
      </c>
      <c r="M311" s="1">
        <f t="shared" si="192"/>
        <v>20</v>
      </c>
      <c r="N311" s="1">
        <f t="shared" si="177"/>
        <v>2</v>
      </c>
      <c r="O311" s="2">
        <f t="shared" si="178"/>
        <v>1.00036931</v>
      </c>
      <c r="P311" s="11">
        <f t="shared" si="201"/>
        <v>1.0055004599999999</v>
      </c>
      <c r="Q311" s="11">
        <f t="shared" si="198"/>
        <v>1.0649351032247363</v>
      </c>
      <c r="R311" s="2">
        <f t="shared" si="200"/>
        <v>1.0653283899999999</v>
      </c>
      <c r="S311" s="2">
        <f t="shared" si="196"/>
        <v>1.0128566699999999</v>
      </c>
      <c r="T311" s="2">
        <f t="shared" si="179"/>
        <v>321678.65155822999</v>
      </c>
      <c r="U311" s="2">
        <f t="shared" si="180"/>
        <v>92.087012312762326</v>
      </c>
      <c r="V311" s="2">
        <f t="shared" si="181"/>
        <v>20280.077986106164</v>
      </c>
      <c r="W311" s="2">
        <f t="shared" si="182"/>
        <v>337967.59689524892</v>
      </c>
      <c r="X311" s="29">
        <f t="shared" si="183"/>
        <v>0</v>
      </c>
      <c r="Y311" s="2">
        <f t="shared" si="197"/>
        <v>0</v>
      </c>
      <c r="Z311" s="82">
        <f t="shared" si="184"/>
        <v>0</v>
      </c>
      <c r="AA311" s="2">
        <f t="shared" si="185"/>
        <v>0</v>
      </c>
      <c r="AB311" s="27">
        <f t="shared" si="193"/>
        <v>6.7299999999999999E-2</v>
      </c>
      <c r="AC311" s="29">
        <f t="shared" si="172"/>
        <v>2</v>
      </c>
      <c r="AD311" s="29">
        <v>252</v>
      </c>
      <c r="AE311" s="11">
        <f t="shared" si="199"/>
        <v>1.000517055</v>
      </c>
      <c r="AF311" s="2">
        <f t="shared" si="186"/>
        <v>166.32555518000001</v>
      </c>
      <c r="AG311" s="2">
        <f t="shared" si="187"/>
        <v>174.74783581</v>
      </c>
      <c r="AH311" s="3">
        <f t="shared" si="188"/>
        <v>0</v>
      </c>
      <c r="AI311" s="4" t="str">
        <f t="shared" si="194"/>
        <v>A+J=</v>
      </c>
      <c r="AJ311" s="12">
        <f t="shared" si="195"/>
        <v>41456</v>
      </c>
      <c r="AK311" s="12"/>
      <c r="AL311" s="4"/>
      <c r="AM311" s="31"/>
      <c r="AN311" s="76">
        <v>44672</v>
      </c>
      <c r="AO311" s="37" t="s">
        <v>103</v>
      </c>
      <c r="AP311" s="31"/>
      <c r="AX311" s="1"/>
      <c r="AY311" s="1"/>
      <c r="AZ311" s="1"/>
      <c r="BA311" s="1"/>
      <c r="BB311" s="1"/>
    </row>
    <row r="312" spans="1:54" x14ac:dyDescent="0.2">
      <c r="A312" s="178">
        <f t="shared" si="189"/>
        <v>41431</v>
      </c>
      <c r="B312" s="2">
        <f t="shared" si="173"/>
        <v>338290.86212023807</v>
      </c>
      <c r="C312" s="2">
        <f t="shared" si="190"/>
        <v>317595.43189682998</v>
      </c>
      <c r="D312" s="2">
        <f>SUM(Y312:Y$400)</f>
        <v>7162.5866039000002</v>
      </c>
      <c r="E312" s="11">
        <f t="shared" si="174"/>
        <v>310432.84529292997</v>
      </c>
      <c r="F312" s="99">
        <f t="shared" si="169"/>
        <v>3692.62</v>
      </c>
      <c r="G312" s="3">
        <f>IF(N312=1,VLOOKUP(A311,[1]Plan1!$BG$69:$BI$188,3),G311)</f>
        <v>3706.28</v>
      </c>
      <c r="H312" s="200">
        <f t="shared" si="170"/>
        <v>41368</v>
      </c>
      <c r="I312" s="200">
        <f t="shared" si="171"/>
        <v>41398</v>
      </c>
      <c r="J312" s="27">
        <f t="shared" si="175"/>
        <v>3.6992704367089235E-3</v>
      </c>
      <c r="K312" s="12">
        <f t="shared" si="191"/>
        <v>41456</v>
      </c>
      <c r="L312" s="12">
        <f t="shared" si="176"/>
        <v>41456</v>
      </c>
      <c r="M312" s="1">
        <f t="shared" si="192"/>
        <v>20</v>
      </c>
      <c r="N312" s="1">
        <f t="shared" si="177"/>
        <v>3</v>
      </c>
      <c r="O312" s="2">
        <f t="shared" si="178"/>
        <v>1.00055402</v>
      </c>
      <c r="P312" s="11">
        <f t="shared" si="201"/>
        <v>1.0055004599999999</v>
      </c>
      <c r="Q312" s="11">
        <f t="shared" si="198"/>
        <v>1.0649351032247363</v>
      </c>
      <c r="R312" s="2">
        <f t="shared" si="200"/>
        <v>1.06552509</v>
      </c>
      <c r="S312" s="2">
        <f t="shared" si="196"/>
        <v>1.0128566699999999</v>
      </c>
      <c r="T312" s="2">
        <f t="shared" si="179"/>
        <v>321678.65155822999</v>
      </c>
      <c r="U312" s="2">
        <f t="shared" si="180"/>
        <v>92.087012312762326</v>
      </c>
      <c r="V312" s="2">
        <f t="shared" si="181"/>
        <v>20341.140126775299</v>
      </c>
      <c r="W312" s="2">
        <f t="shared" si="182"/>
        <v>338028.65903591807</v>
      </c>
      <c r="X312" s="29">
        <f t="shared" si="183"/>
        <v>0</v>
      </c>
      <c r="Y312" s="2">
        <f t="shared" si="197"/>
        <v>0</v>
      </c>
      <c r="Z312" s="82">
        <f t="shared" si="184"/>
        <v>0</v>
      </c>
      <c r="AA312" s="2">
        <f t="shared" si="185"/>
        <v>0</v>
      </c>
      <c r="AB312" s="27">
        <f t="shared" si="193"/>
        <v>6.7299999999999999E-2</v>
      </c>
      <c r="AC312" s="29">
        <f t="shared" si="172"/>
        <v>3</v>
      </c>
      <c r="AD312" s="29">
        <v>252</v>
      </c>
      <c r="AE312" s="11">
        <f t="shared" si="199"/>
        <v>1.0007756830000001</v>
      </c>
      <c r="AF312" s="2">
        <f t="shared" si="186"/>
        <v>249.52066146999999</v>
      </c>
      <c r="AG312" s="2">
        <f t="shared" si="187"/>
        <v>262.20308432000002</v>
      </c>
      <c r="AH312" s="3">
        <f t="shared" si="188"/>
        <v>0</v>
      </c>
      <c r="AI312" s="4" t="str">
        <f t="shared" si="194"/>
        <v>A+J=</v>
      </c>
      <c r="AJ312" s="12">
        <f t="shared" si="195"/>
        <v>41456</v>
      </c>
      <c r="AK312" s="12"/>
      <c r="AL312" s="4"/>
      <c r="AM312" s="31"/>
      <c r="AN312" s="76">
        <v>44728</v>
      </c>
      <c r="AO312" s="37" t="s">
        <v>111</v>
      </c>
      <c r="AP312" s="31"/>
      <c r="AX312" s="1"/>
      <c r="AY312" s="1"/>
      <c r="AZ312" s="1"/>
      <c r="BA312" s="1"/>
      <c r="BB312" s="1"/>
    </row>
    <row r="313" spans="1:54" x14ac:dyDescent="0.2">
      <c r="A313" s="178">
        <f t="shared" si="189"/>
        <v>41432</v>
      </c>
      <c r="B313" s="2">
        <f t="shared" si="173"/>
        <v>338439.44583826099</v>
      </c>
      <c r="C313" s="2">
        <f t="shared" si="190"/>
        <v>317595.43189682998</v>
      </c>
      <c r="D313" s="2">
        <f>SUM(Y313:Y$400)</f>
        <v>7162.5866039000002</v>
      </c>
      <c r="E313" s="11">
        <f t="shared" si="174"/>
        <v>310432.84529292997</v>
      </c>
      <c r="F313" s="99">
        <f t="shared" si="169"/>
        <v>3692.62</v>
      </c>
      <c r="G313" s="3">
        <f>IF(N313=1,VLOOKUP(A312,[1]Plan1!$BG$69:$BI$188,3),G312)</f>
        <v>3706.28</v>
      </c>
      <c r="H313" s="200">
        <f t="shared" si="170"/>
        <v>41368</v>
      </c>
      <c r="I313" s="200">
        <f t="shared" si="171"/>
        <v>41398</v>
      </c>
      <c r="J313" s="27">
        <f t="shared" si="175"/>
        <v>3.6992704367089235E-3</v>
      </c>
      <c r="K313" s="12">
        <f t="shared" si="191"/>
        <v>41456</v>
      </c>
      <c r="L313" s="12">
        <f t="shared" si="176"/>
        <v>41456</v>
      </c>
      <c r="M313" s="1">
        <f t="shared" si="192"/>
        <v>20</v>
      </c>
      <c r="N313" s="1">
        <f t="shared" si="177"/>
        <v>4</v>
      </c>
      <c r="O313" s="2">
        <f t="shared" si="178"/>
        <v>1.0007387599999999</v>
      </c>
      <c r="P313" s="11">
        <f t="shared" si="201"/>
        <v>1.0055004599999999</v>
      </c>
      <c r="Q313" s="11">
        <f t="shared" si="198"/>
        <v>1.0649351032247363</v>
      </c>
      <c r="R313" s="2">
        <f t="shared" si="200"/>
        <v>1.06572183</v>
      </c>
      <c r="S313" s="2">
        <f t="shared" si="196"/>
        <v>1.0128566699999999</v>
      </c>
      <c r="T313" s="2">
        <f t="shared" si="179"/>
        <v>321678.65155822999</v>
      </c>
      <c r="U313" s="2">
        <f t="shared" si="180"/>
        <v>92.087012312762326</v>
      </c>
      <c r="V313" s="2">
        <f t="shared" si="181"/>
        <v>20402.214684758237</v>
      </c>
      <c r="W313" s="2">
        <f t="shared" si="182"/>
        <v>338089.73359390098</v>
      </c>
      <c r="X313" s="29">
        <f t="shared" si="183"/>
        <v>0</v>
      </c>
      <c r="Y313" s="2">
        <f t="shared" si="197"/>
        <v>0</v>
      </c>
      <c r="Z313" s="82">
        <f t="shared" si="184"/>
        <v>0</v>
      </c>
      <c r="AA313" s="2">
        <f t="shared" si="185"/>
        <v>0</v>
      </c>
      <c r="AB313" s="27">
        <f t="shared" si="193"/>
        <v>6.7299999999999999E-2</v>
      </c>
      <c r="AC313" s="29">
        <f t="shared" si="172"/>
        <v>4</v>
      </c>
      <c r="AD313" s="29">
        <v>252</v>
      </c>
      <c r="AE313" s="11">
        <f t="shared" si="199"/>
        <v>1.0010343770000001</v>
      </c>
      <c r="AF313" s="2">
        <f t="shared" si="186"/>
        <v>332.73699856000002</v>
      </c>
      <c r="AG313" s="2">
        <f t="shared" si="187"/>
        <v>349.71224436</v>
      </c>
      <c r="AH313" s="3">
        <f t="shared" si="188"/>
        <v>0</v>
      </c>
      <c r="AI313" s="4" t="str">
        <f t="shared" si="194"/>
        <v>A+J=</v>
      </c>
      <c r="AJ313" s="12">
        <f t="shared" si="195"/>
        <v>41456</v>
      </c>
      <c r="AK313" s="12"/>
      <c r="AL313" s="4"/>
      <c r="AM313" s="31"/>
      <c r="AN313" s="76">
        <v>44811</v>
      </c>
      <c r="AO313" s="37" t="s">
        <v>112</v>
      </c>
      <c r="AP313" s="31"/>
      <c r="AX313" s="1"/>
      <c r="AY313" s="1"/>
      <c r="AZ313" s="1"/>
      <c r="BA313" s="1"/>
      <c r="BB313" s="1"/>
    </row>
    <row r="314" spans="1:54" x14ac:dyDescent="0.2">
      <c r="A314" s="178">
        <f t="shared" si="189"/>
        <v>41433</v>
      </c>
      <c r="B314" s="2">
        <f t="shared" si="173"/>
        <v>338588.09347480931</v>
      </c>
      <c r="C314" s="2">
        <f t="shared" si="190"/>
        <v>317595.43189682998</v>
      </c>
      <c r="D314" s="2">
        <f>SUM(Y314:Y$400)</f>
        <v>7162.5866039000002</v>
      </c>
      <c r="E314" s="11">
        <f t="shared" si="174"/>
        <v>310432.84529292997</v>
      </c>
      <c r="F314" s="99">
        <f t="shared" si="169"/>
        <v>3692.62</v>
      </c>
      <c r="G314" s="3">
        <f>IF(N314=1,VLOOKUP(A313,[1]Plan1!$BG$69:$BI$188,3),G313)</f>
        <v>3706.28</v>
      </c>
      <c r="H314" s="200">
        <f t="shared" si="170"/>
        <v>41368</v>
      </c>
      <c r="I314" s="200">
        <f t="shared" si="171"/>
        <v>41398</v>
      </c>
      <c r="J314" s="27">
        <f t="shared" si="175"/>
        <v>3.6992704367089235E-3</v>
      </c>
      <c r="K314" s="12">
        <f t="shared" si="191"/>
        <v>41456</v>
      </c>
      <c r="L314" s="12">
        <f t="shared" si="176"/>
        <v>41456</v>
      </c>
      <c r="M314" s="1">
        <f t="shared" si="192"/>
        <v>20</v>
      </c>
      <c r="N314" s="1">
        <f t="shared" si="177"/>
        <v>5</v>
      </c>
      <c r="O314" s="2">
        <f t="shared" si="178"/>
        <v>1.0009235299999999</v>
      </c>
      <c r="P314" s="11">
        <f t="shared" si="201"/>
        <v>1.0055004599999999</v>
      </c>
      <c r="Q314" s="11">
        <f t="shared" si="198"/>
        <v>1.0649351032247363</v>
      </c>
      <c r="R314" s="2">
        <f t="shared" si="200"/>
        <v>1.0659186</v>
      </c>
      <c r="S314" s="2">
        <f t="shared" si="196"/>
        <v>1.0128566699999999</v>
      </c>
      <c r="T314" s="2">
        <f t="shared" si="179"/>
        <v>321678.65155822999</v>
      </c>
      <c r="U314" s="2">
        <f t="shared" si="180"/>
        <v>92.087012312762326</v>
      </c>
      <c r="V314" s="2">
        <f t="shared" si="181"/>
        <v>20463.298555726549</v>
      </c>
      <c r="W314" s="2">
        <f t="shared" si="182"/>
        <v>338150.81746486929</v>
      </c>
      <c r="X314" s="29">
        <f t="shared" si="183"/>
        <v>0</v>
      </c>
      <c r="Y314" s="2">
        <f t="shared" si="197"/>
        <v>0</v>
      </c>
      <c r="Z314" s="82">
        <f t="shared" si="184"/>
        <v>0</v>
      </c>
      <c r="AA314" s="2">
        <f t="shared" si="185"/>
        <v>0</v>
      </c>
      <c r="AB314" s="27">
        <f t="shared" si="193"/>
        <v>6.7299999999999999E-2</v>
      </c>
      <c r="AC314" s="29">
        <f t="shared" si="172"/>
        <v>5</v>
      </c>
      <c r="AD314" s="29">
        <v>252</v>
      </c>
      <c r="AE314" s="11">
        <f t="shared" si="199"/>
        <v>1.0012931389999999</v>
      </c>
      <c r="AF314" s="2">
        <f t="shared" si="186"/>
        <v>415.97520979000001</v>
      </c>
      <c r="AG314" s="2">
        <f t="shared" si="187"/>
        <v>437.27600993999999</v>
      </c>
      <c r="AH314" s="3">
        <f t="shared" si="188"/>
        <v>0</v>
      </c>
      <c r="AI314" s="4" t="str">
        <f t="shared" si="194"/>
        <v>A+J=</v>
      </c>
      <c r="AJ314" s="12">
        <f t="shared" si="195"/>
        <v>41456</v>
      </c>
      <c r="AK314" s="12"/>
      <c r="AL314" s="4"/>
      <c r="AM314" s="31"/>
      <c r="AN314" s="76">
        <v>44846</v>
      </c>
      <c r="AO314" s="37" t="s">
        <v>113</v>
      </c>
      <c r="AP314" s="31"/>
      <c r="AX314" s="1"/>
      <c r="AY314" s="1"/>
      <c r="AZ314" s="1"/>
      <c r="BA314" s="1"/>
      <c r="BB314" s="1"/>
    </row>
    <row r="315" spans="1:54" x14ac:dyDescent="0.2">
      <c r="A315" s="178">
        <f t="shared" si="189"/>
        <v>41434</v>
      </c>
      <c r="B315" s="2">
        <f t="shared" si="173"/>
        <v>338588.09347480931</v>
      </c>
      <c r="C315" s="2">
        <f t="shared" si="190"/>
        <v>317595.43189682998</v>
      </c>
      <c r="D315" s="2">
        <f>SUM(Y315:Y$400)</f>
        <v>7162.5866039000002</v>
      </c>
      <c r="E315" s="11">
        <f t="shared" si="174"/>
        <v>310432.84529292997</v>
      </c>
      <c r="F315" s="99">
        <f t="shared" si="169"/>
        <v>3692.62</v>
      </c>
      <c r="G315" s="3">
        <f>IF(N315=1,VLOOKUP(A314,[1]Plan1!$BG$69:$BI$188,3),G314)</f>
        <v>3706.28</v>
      </c>
      <c r="H315" s="200">
        <f t="shared" si="170"/>
        <v>41368</v>
      </c>
      <c r="I315" s="200">
        <f t="shared" si="171"/>
        <v>41398</v>
      </c>
      <c r="J315" s="27">
        <f t="shared" si="175"/>
        <v>3.6992704367089235E-3</v>
      </c>
      <c r="K315" s="12">
        <f t="shared" si="191"/>
        <v>41456</v>
      </c>
      <c r="L315" s="12">
        <f t="shared" si="176"/>
        <v>41456</v>
      </c>
      <c r="M315" s="1">
        <f t="shared" si="192"/>
        <v>20</v>
      </c>
      <c r="N315" s="1">
        <f t="shared" si="177"/>
        <v>5</v>
      </c>
      <c r="O315" s="2">
        <f t="shared" si="178"/>
        <v>1.0009235299999999</v>
      </c>
      <c r="P315" s="11">
        <f t="shared" si="201"/>
        <v>1.0055004599999999</v>
      </c>
      <c r="Q315" s="11">
        <f t="shared" si="198"/>
        <v>1.0649351032247363</v>
      </c>
      <c r="R315" s="2">
        <f t="shared" si="200"/>
        <v>1.0659186</v>
      </c>
      <c r="S315" s="2">
        <f t="shared" si="196"/>
        <v>1.0128566699999999</v>
      </c>
      <c r="T315" s="2">
        <f t="shared" si="179"/>
        <v>321678.65155822999</v>
      </c>
      <c r="U315" s="2">
        <f t="shared" si="180"/>
        <v>92.087012312762326</v>
      </c>
      <c r="V315" s="2">
        <f t="shared" si="181"/>
        <v>20463.298555726549</v>
      </c>
      <c r="W315" s="2">
        <f t="shared" si="182"/>
        <v>338150.81746486929</v>
      </c>
      <c r="X315" s="29">
        <f t="shared" si="183"/>
        <v>0</v>
      </c>
      <c r="Y315" s="2">
        <f t="shared" si="197"/>
        <v>0</v>
      </c>
      <c r="Z315" s="82">
        <f t="shared" si="184"/>
        <v>0</v>
      </c>
      <c r="AA315" s="2">
        <f t="shared" si="185"/>
        <v>0</v>
      </c>
      <c r="AB315" s="27">
        <f t="shared" si="193"/>
        <v>6.7299999999999999E-2</v>
      </c>
      <c r="AC315" s="29">
        <f t="shared" si="172"/>
        <v>5</v>
      </c>
      <c r="AD315" s="29">
        <v>252</v>
      </c>
      <c r="AE315" s="11">
        <f t="shared" si="199"/>
        <v>1.0012931389999999</v>
      </c>
      <c r="AF315" s="2">
        <f t="shared" si="186"/>
        <v>415.97520979000001</v>
      </c>
      <c r="AG315" s="2">
        <f t="shared" si="187"/>
        <v>437.27600993999999</v>
      </c>
      <c r="AH315" s="3">
        <f t="shared" si="188"/>
        <v>0</v>
      </c>
      <c r="AI315" s="4" t="str">
        <f t="shared" si="194"/>
        <v>A+J=</v>
      </c>
      <c r="AJ315" s="12">
        <f t="shared" si="195"/>
        <v>41456</v>
      </c>
      <c r="AK315" s="12"/>
      <c r="AL315" s="4"/>
      <c r="AM315" s="31"/>
      <c r="AN315" s="76">
        <v>44867</v>
      </c>
      <c r="AO315" s="37" t="s">
        <v>114</v>
      </c>
      <c r="AP315" s="31"/>
      <c r="AX315" s="1"/>
      <c r="AY315" s="1"/>
      <c r="AZ315" s="1"/>
      <c r="BA315" s="1"/>
      <c r="BB315" s="1"/>
    </row>
    <row r="316" spans="1:54" x14ac:dyDescent="0.2">
      <c r="A316" s="178">
        <f t="shared" si="189"/>
        <v>41435</v>
      </c>
      <c r="B316" s="2">
        <f t="shared" si="173"/>
        <v>338588.09347480931</v>
      </c>
      <c r="C316" s="2">
        <f t="shared" si="190"/>
        <v>317595.43189682998</v>
      </c>
      <c r="D316" s="2">
        <f>SUM(Y316:Y$400)</f>
        <v>7162.5866039000002</v>
      </c>
      <c r="E316" s="11">
        <f t="shared" si="174"/>
        <v>310432.84529292997</v>
      </c>
      <c r="F316" s="99">
        <f t="shared" si="169"/>
        <v>3692.62</v>
      </c>
      <c r="G316" s="3">
        <f>IF(N316=1,VLOOKUP(A315,[1]Plan1!$BG$69:$BI$188,3),G315)</f>
        <v>3706.28</v>
      </c>
      <c r="H316" s="200">
        <f t="shared" si="170"/>
        <v>41368</v>
      </c>
      <c r="I316" s="200">
        <f t="shared" si="171"/>
        <v>41398</v>
      </c>
      <c r="J316" s="27">
        <f t="shared" si="175"/>
        <v>3.6992704367089235E-3</v>
      </c>
      <c r="K316" s="12">
        <f t="shared" si="191"/>
        <v>41456</v>
      </c>
      <c r="L316" s="12">
        <f t="shared" si="176"/>
        <v>41456</v>
      </c>
      <c r="M316" s="1">
        <f t="shared" si="192"/>
        <v>20</v>
      </c>
      <c r="N316" s="1">
        <f t="shared" si="177"/>
        <v>5</v>
      </c>
      <c r="O316" s="2">
        <f t="shared" si="178"/>
        <v>1.0009235299999999</v>
      </c>
      <c r="P316" s="11">
        <f t="shared" si="201"/>
        <v>1.0055004599999999</v>
      </c>
      <c r="Q316" s="11">
        <f t="shared" si="198"/>
        <v>1.0649351032247363</v>
      </c>
      <c r="R316" s="2">
        <f t="shared" si="200"/>
        <v>1.0659186</v>
      </c>
      <c r="S316" s="2">
        <f t="shared" si="196"/>
        <v>1.0128566699999999</v>
      </c>
      <c r="T316" s="2">
        <f t="shared" si="179"/>
        <v>321678.65155822999</v>
      </c>
      <c r="U316" s="2">
        <f t="shared" si="180"/>
        <v>92.087012312762326</v>
      </c>
      <c r="V316" s="2">
        <f t="shared" si="181"/>
        <v>20463.298555726549</v>
      </c>
      <c r="W316" s="2">
        <f t="shared" si="182"/>
        <v>338150.81746486929</v>
      </c>
      <c r="X316" s="29">
        <f t="shared" si="183"/>
        <v>0</v>
      </c>
      <c r="Y316" s="2">
        <f t="shared" si="197"/>
        <v>0</v>
      </c>
      <c r="Z316" s="82">
        <f t="shared" si="184"/>
        <v>0</v>
      </c>
      <c r="AA316" s="2">
        <f t="shared" si="185"/>
        <v>0</v>
      </c>
      <c r="AB316" s="27">
        <f t="shared" si="193"/>
        <v>6.7299999999999999E-2</v>
      </c>
      <c r="AC316" s="29">
        <f t="shared" si="172"/>
        <v>5</v>
      </c>
      <c r="AD316" s="29">
        <v>252</v>
      </c>
      <c r="AE316" s="11">
        <f t="shared" si="199"/>
        <v>1.0012931389999999</v>
      </c>
      <c r="AF316" s="2">
        <f t="shared" si="186"/>
        <v>415.97520979000001</v>
      </c>
      <c r="AG316" s="2">
        <f t="shared" si="187"/>
        <v>437.27600993999999</v>
      </c>
      <c r="AH316" s="3">
        <f t="shared" si="188"/>
        <v>0</v>
      </c>
      <c r="AI316" s="4" t="str">
        <f t="shared" si="194"/>
        <v>A+J=</v>
      </c>
      <c r="AJ316" s="12">
        <f t="shared" si="195"/>
        <v>41456</v>
      </c>
      <c r="AK316" s="12"/>
      <c r="AL316" s="4"/>
      <c r="AM316" s="31"/>
      <c r="AN316" s="76">
        <v>44880</v>
      </c>
      <c r="AO316" s="37" t="s">
        <v>115</v>
      </c>
      <c r="AP316" s="31"/>
      <c r="AX316" s="1"/>
      <c r="AY316" s="1"/>
      <c r="AZ316" s="1"/>
      <c r="BA316" s="1"/>
      <c r="BB316" s="1"/>
    </row>
    <row r="317" spans="1:54" x14ac:dyDescent="0.2">
      <c r="A317" s="178">
        <f t="shared" si="189"/>
        <v>41436</v>
      </c>
      <c r="B317" s="2">
        <f t="shared" si="173"/>
        <v>338736.80748230143</v>
      </c>
      <c r="C317" s="2">
        <f t="shared" si="190"/>
        <v>317595.43189682998</v>
      </c>
      <c r="D317" s="2">
        <f>SUM(Y317:Y$400)</f>
        <v>7162.5866039000002</v>
      </c>
      <c r="E317" s="11">
        <f t="shared" si="174"/>
        <v>310432.84529292997</v>
      </c>
      <c r="F317" s="99">
        <f t="shared" si="169"/>
        <v>3692.62</v>
      </c>
      <c r="G317" s="3">
        <f>IF(N317=1,VLOOKUP(A316,[1]Plan1!$BG$69:$BI$188,3),G316)</f>
        <v>3706.28</v>
      </c>
      <c r="H317" s="200">
        <f t="shared" si="170"/>
        <v>41368</v>
      </c>
      <c r="I317" s="200">
        <f t="shared" si="171"/>
        <v>41398</v>
      </c>
      <c r="J317" s="27">
        <f t="shared" si="175"/>
        <v>3.6992704367089235E-3</v>
      </c>
      <c r="K317" s="12">
        <f t="shared" si="191"/>
        <v>41456</v>
      </c>
      <c r="L317" s="12">
        <f t="shared" si="176"/>
        <v>41456</v>
      </c>
      <c r="M317" s="1">
        <f t="shared" si="192"/>
        <v>20</v>
      </c>
      <c r="N317" s="1">
        <f t="shared" si="177"/>
        <v>6</v>
      </c>
      <c r="O317" s="2">
        <f t="shared" si="178"/>
        <v>1.00110834</v>
      </c>
      <c r="P317" s="11">
        <f t="shared" si="201"/>
        <v>1.0055004599999999</v>
      </c>
      <c r="Q317" s="11">
        <f t="shared" si="198"/>
        <v>1.0649351032247363</v>
      </c>
      <c r="R317" s="2">
        <f t="shared" si="200"/>
        <v>1.0661154100000001</v>
      </c>
      <c r="S317" s="2">
        <f t="shared" si="196"/>
        <v>1.0128566699999999</v>
      </c>
      <c r="T317" s="2">
        <f t="shared" si="179"/>
        <v>321678.65155822999</v>
      </c>
      <c r="U317" s="2">
        <f t="shared" si="180"/>
        <v>92.087012312762326</v>
      </c>
      <c r="V317" s="2">
        <f t="shared" si="181"/>
        <v>20524.394844008664</v>
      </c>
      <c r="W317" s="2">
        <f t="shared" si="182"/>
        <v>338211.91375315143</v>
      </c>
      <c r="X317" s="29">
        <f t="shared" si="183"/>
        <v>0</v>
      </c>
      <c r="Y317" s="2">
        <f t="shared" si="197"/>
        <v>0</v>
      </c>
      <c r="Z317" s="82">
        <f t="shared" si="184"/>
        <v>0</v>
      </c>
      <c r="AA317" s="2">
        <f t="shared" si="185"/>
        <v>0</v>
      </c>
      <c r="AB317" s="27">
        <f t="shared" si="193"/>
        <v>6.7299999999999999E-2</v>
      </c>
      <c r="AC317" s="29">
        <f t="shared" si="172"/>
        <v>6</v>
      </c>
      <c r="AD317" s="29">
        <v>252</v>
      </c>
      <c r="AE317" s="11">
        <f t="shared" si="199"/>
        <v>1.0015519669999999</v>
      </c>
      <c r="AF317" s="2">
        <f t="shared" si="186"/>
        <v>499.23465182000001</v>
      </c>
      <c r="AG317" s="2">
        <f t="shared" si="187"/>
        <v>524.89372915000001</v>
      </c>
      <c r="AH317" s="3">
        <f t="shared" si="188"/>
        <v>0</v>
      </c>
      <c r="AI317" s="4" t="str">
        <f t="shared" si="194"/>
        <v>A+J=</v>
      </c>
      <c r="AJ317" s="12">
        <f t="shared" si="195"/>
        <v>41456</v>
      </c>
      <c r="AK317" s="12"/>
      <c r="AL317" s="4"/>
      <c r="AM317" s="31"/>
      <c r="AN317" s="76">
        <v>44977</v>
      </c>
      <c r="AO317" s="37" t="s">
        <v>101</v>
      </c>
      <c r="AP317" s="31"/>
      <c r="AX317" s="1"/>
      <c r="AY317" s="1"/>
      <c r="AZ317" s="1"/>
      <c r="BA317" s="1"/>
      <c r="BB317" s="1"/>
    </row>
    <row r="318" spans="1:54" x14ac:dyDescent="0.2">
      <c r="A318" s="178">
        <f t="shared" si="189"/>
        <v>41437</v>
      </c>
      <c r="B318" s="2">
        <f t="shared" si="173"/>
        <v>338885.58822073723</v>
      </c>
      <c r="C318" s="2">
        <f t="shared" si="190"/>
        <v>317595.43189682998</v>
      </c>
      <c r="D318" s="2">
        <f>SUM(Y318:Y$400)</f>
        <v>7162.5866039000002</v>
      </c>
      <c r="E318" s="11">
        <f t="shared" si="174"/>
        <v>310432.84529292997</v>
      </c>
      <c r="F318" s="99">
        <f t="shared" si="169"/>
        <v>3692.62</v>
      </c>
      <c r="G318" s="3">
        <f>IF(N318=1,VLOOKUP(A317,[1]Plan1!$BG$69:$BI$188,3),G317)</f>
        <v>3706.28</v>
      </c>
      <c r="H318" s="200">
        <f t="shared" si="170"/>
        <v>41368</v>
      </c>
      <c r="I318" s="200">
        <f t="shared" si="171"/>
        <v>41398</v>
      </c>
      <c r="J318" s="27">
        <f t="shared" si="175"/>
        <v>3.6992704367089235E-3</v>
      </c>
      <c r="K318" s="12">
        <f t="shared" si="191"/>
        <v>41456</v>
      </c>
      <c r="L318" s="12">
        <f t="shared" si="176"/>
        <v>41456</v>
      </c>
      <c r="M318" s="1">
        <f t="shared" si="192"/>
        <v>20</v>
      </c>
      <c r="N318" s="1">
        <f t="shared" si="177"/>
        <v>7</v>
      </c>
      <c r="O318" s="2">
        <f t="shared" si="178"/>
        <v>1.0012931899999999</v>
      </c>
      <c r="P318" s="11">
        <f t="shared" si="201"/>
        <v>1.0055004599999999</v>
      </c>
      <c r="Q318" s="11">
        <f t="shared" si="198"/>
        <v>1.0649351032247363</v>
      </c>
      <c r="R318" s="2">
        <f t="shared" si="200"/>
        <v>1.0663122599999999</v>
      </c>
      <c r="S318" s="2">
        <f t="shared" si="196"/>
        <v>1.0128566699999999</v>
      </c>
      <c r="T318" s="2">
        <f t="shared" si="179"/>
        <v>321678.65155822999</v>
      </c>
      <c r="U318" s="2">
        <f t="shared" si="180"/>
        <v>92.087012312762326</v>
      </c>
      <c r="V318" s="2">
        <f t="shared" si="181"/>
        <v>20585.503549604517</v>
      </c>
      <c r="W318" s="2">
        <f t="shared" si="182"/>
        <v>338273.02245874726</v>
      </c>
      <c r="X318" s="29">
        <f t="shared" si="183"/>
        <v>0</v>
      </c>
      <c r="Y318" s="2">
        <f t="shared" si="197"/>
        <v>0</v>
      </c>
      <c r="Z318" s="82">
        <f t="shared" si="184"/>
        <v>0</v>
      </c>
      <c r="AA318" s="2">
        <f t="shared" si="185"/>
        <v>0</v>
      </c>
      <c r="AB318" s="27">
        <f t="shared" si="193"/>
        <v>6.7299999999999999E-2</v>
      </c>
      <c r="AC318" s="29">
        <f t="shared" si="172"/>
        <v>7</v>
      </c>
      <c r="AD318" s="29">
        <v>252</v>
      </c>
      <c r="AE318" s="11">
        <f t="shared" si="199"/>
        <v>1.0018108619999999</v>
      </c>
      <c r="AF318" s="2">
        <f t="shared" si="186"/>
        <v>582.51564630999997</v>
      </c>
      <c r="AG318" s="2">
        <f t="shared" si="187"/>
        <v>612.56576199000006</v>
      </c>
      <c r="AH318" s="3">
        <f t="shared" si="188"/>
        <v>0</v>
      </c>
      <c r="AI318" s="4" t="str">
        <f t="shared" si="194"/>
        <v>A+J=</v>
      </c>
      <c r="AJ318" s="12">
        <f t="shared" si="195"/>
        <v>41456</v>
      </c>
      <c r="AK318" s="12"/>
      <c r="AL318" s="4"/>
      <c r="AM318" s="31"/>
      <c r="AN318" s="76">
        <v>44978</v>
      </c>
      <c r="AO318" s="37" t="s">
        <v>101</v>
      </c>
      <c r="AP318" s="31"/>
      <c r="AX318" s="1"/>
      <c r="AY318" s="1"/>
      <c r="AZ318" s="1"/>
      <c r="BA318" s="1"/>
      <c r="BB318" s="1"/>
    </row>
    <row r="319" spans="1:54" x14ac:dyDescent="0.2">
      <c r="A319" s="178">
        <f t="shared" si="189"/>
        <v>41438</v>
      </c>
      <c r="B319" s="2">
        <f t="shared" si="173"/>
        <v>339034.43293963856</v>
      </c>
      <c r="C319" s="2">
        <f t="shared" si="190"/>
        <v>317595.43189682998</v>
      </c>
      <c r="D319" s="2">
        <f>SUM(Y319:Y$400)</f>
        <v>7162.5866039000002</v>
      </c>
      <c r="E319" s="11">
        <f t="shared" si="174"/>
        <v>310432.84529292997</v>
      </c>
      <c r="F319" s="99">
        <f t="shared" si="169"/>
        <v>3692.62</v>
      </c>
      <c r="G319" s="3">
        <f>IF(N319=1,VLOOKUP(A318,[1]Plan1!$BG$69:$BI$188,3),G318)</f>
        <v>3706.28</v>
      </c>
      <c r="H319" s="200">
        <f t="shared" si="170"/>
        <v>41368</v>
      </c>
      <c r="I319" s="200">
        <f t="shared" si="171"/>
        <v>41398</v>
      </c>
      <c r="J319" s="27">
        <f t="shared" si="175"/>
        <v>3.6992704367089235E-3</v>
      </c>
      <c r="K319" s="12">
        <f t="shared" si="191"/>
        <v>41456</v>
      </c>
      <c r="L319" s="12">
        <f t="shared" si="176"/>
        <v>41456</v>
      </c>
      <c r="M319" s="1">
        <f t="shared" si="192"/>
        <v>20</v>
      </c>
      <c r="N319" s="1">
        <f t="shared" si="177"/>
        <v>8</v>
      </c>
      <c r="O319" s="2">
        <f t="shared" si="178"/>
        <v>1.0014780599999999</v>
      </c>
      <c r="P319" s="11">
        <f t="shared" si="201"/>
        <v>1.0055004599999999</v>
      </c>
      <c r="Q319" s="11">
        <f t="shared" si="198"/>
        <v>1.0649351032247363</v>
      </c>
      <c r="R319" s="2">
        <f t="shared" si="200"/>
        <v>1.06650914</v>
      </c>
      <c r="S319" s="2">
        <f t="shared" si="196"/>
        <v>1.0128566699999999</v>
      </c>
      <c r="T319" s="2">
        <f t="shared" si="179"/>
        <v>321678.65155822999</v>
      </c>
      <c r="U319" s="2">
        <f t="shared" si="180"/>
        <v>92.087012312762326</v>
      </c>
      <c r="V319" s="2">
        <f t="shared" si="181"/>
        <v>20646.621568185808</v>
      </c>
      <c r="W319" s="2">
        <f t="shared" si="182"/>
        <v>338334.14047732856</v>
      </c>
      <c r="X319" s="29">
        <f t="shared" si="183"/>
        <v>0</v>
      </c>
      <c r="Y319" s="2">
        <f t="shared" si="197"/>
        <v>0</v>
      </c>
      <c r="Z319" s="82">
        <f t="shared" si="184"/>
        <v>0</v>
      </c>
      <c r="AA319" s="2">
        <f t="shared" si="185"/>
        <v>0</v>
      </c>
      <c r="AB319" s="27">
        <f t="shared" si="193"/>
        <v>6.7299999999999999E-2</v>
      </c>
      <c r="AC319" s="29">
        <f t="shared" si="172"/>
        <v>8</v>
      </c>
      <c r="AD319" s="29">
        <v>252</v>
      </c>
      <c r="AE319" s="11">
        <f t="shared" si="199"/>
        <v>1.002069825</v>
      </c>
      <c r="AF319" s="2">
        <f t="shared" si="186"/>
        <v>665.81851496000002</v>
      </c>
      <c r="AG319" s="2">
        <f t="shared" si="187"/>
        <v>700.29246231000002</v>
      </c>
      <c r="AH319" s="3">
        <f t="shared" si="188"/>
        <v>0</v>
      </c>
      <c r="AI319" s="4" t="str">
        <f t="shared" si="194"/>
        <v>A+J=</v>
      </c>
      <c r="AJ319" s="12">
        <f t="shared" si="195"/>
        <v>41456</v>
      </c>
      <c r="AK319" s="12"/>
      <c r="AL319" s="4"/>
      <c r="AM319" s="31"/>
      <c r="AN319" s="76">
        <v>45023</v>
      </c>
      <c r="AO319" s="37" t="s">
        <v>109</v>
      </c>
      <c r="AP319" s="31"/>
      <c r="AX319" s="1"/>
      <c r="AY319" s="1"/>
      <c r="AZ319" s="1"/>
      <c r="BA319" s="1"/>
      <c r="BB319" s="1"/>
    </row>
    <row r="320" spans="1:54" x14ac:dyDescent="0.2">
      <c r="A320" s="178">
        <f t="shared" si="189"/>
        <v>41439</v>
      </c>
      <c r="B320" s="2">
        <f t="shared" si="173"/>
        <v>339183.34409346367</v>
      </c>
      <c r="C320" s="2">
        <f t="shared" si="190"/>
        <v>317595.43189682998</v>
      </c>
      <c r="D320" s="2">
        <f>SUM(Y320:Y$400)</f>
        <v>7162.5866039000002</v>
      </c>
      <c r="E320" s="11">
        <f t="shared" si="174"/>
        <v>310432.84529292997</v>
      </c>
      <c r="F320" s="99">
        <f t="shared" si="169"/>
        <v>3692.62</v>
      </c>
      <c r="G320" s="3">
        <f>IF(N320=1,VLOOKUP(A319,[1]Plan1!$BG$69:$BI$188,3),G319)</f>
        <v>3706.28</v>
      </c>
      <c r="H320" s="200">
        <f t="shared" si="170"/>
        <v>41368</v>
      </c>
      <c r="I320" s="200">
        <f t="shared" si="171"/>
        <v>41398</v>
      </c>
      <c r="J320" s="27">
        <f t="shared" si="175"/>
        <v>3.6992704367089235E-3</v>
      </c>
      <c r="K320" s="12">
        <f t="shared" si="191"/>
        <v>41456</v>
      </c>
      <c r="L320" s="12">
        <f t="shared" si="176"/>
        <v>41456</v>
      </c>
      <c r="M320" s="1">
        <f t="shared" si="192"/>
        <v>20</v>
      </c>
      <c r="N320" s="1">
        <f t="shared" si="177"/>
        <v>9</v>
      </c>
      <c r="O320" s="2">
        <f t="shared" si="178"/>
        <v>1.0016629800000001</v>
      </c>
      <c r="P320" s="11">
        <f t="shared" si="201"/>
        <v>1.0055004599999999</v>
      </c>
      <c r="Q320" s="11">
        <f t="shared" si="198"/>
        <v>1.0649351032247363</v>
      </c>
      <c r="R320" s="2">
        <f t="shared" si="200"/>
        <v>1.06670606</v>
      </c>
      <c r="S320" s="2">
        <f t="shared" si="196"/>
        <v>1.0128566699999999</v>
      </c>
      <c r="T320" s="2">
        <f t="shared" si="179"/>
        <v>321678.65155822999</v>
      </c>
      <c r="U320" s="2">
        <f t="shared" si="180"/>
        <v>92.087012312762326</v>
      </c>
      <c r="V320" s="2">
        <f t="shared" si="181"/>
        <v>20707.752004080907</v>
      </c>
      <c r="W320" s="2">
        <f t="shared" si="182"/>
        <v>338395.27091322368</v>
      </c>
      <c r="X320" s="29">
        <f t="shared" si="183"/>
        <v>0</v>
      </c>
      <c r="Y320" s="2">
        <f t="shared" si="197"/>
        <v>0</v>
      </c>
      <c r="Z320" s="82">
        <f t="shared" si="184"/>
        <v>0</v>
      </c>
      <c r="AA320" s="2">
        <f t="shared" si="185"/>
        <v>0</v>
      </c>
      <c r="AB320" s="27">
        <f t="shared" si="193"/>
        <v>6.7299999999999999E-2</v>
      </c>
      <c r="AC320" s="29">
        <f t="shared" si="172"/>
        <v>9</v>
      </c>
      <c r="AD320" s="29">
        <v>252</v>
      </c>
      <c r="AE320" s="11">
        <f t="shared" si="199"/>
        <v>1.0023288539999999</v>
      </c>
      <c r="AF320" s="2">
        <f t="shared" si="186"/>
        <v>749.14261438999995</v>
      </c>
      <c r="AG320" s="2">
        <f t="shared" si="187"/>
        <v>788.07318024000006</v>
      </c>
      <c r="AH320" s="3">
        <f t="shared" si="188"/>
        <v>0</v>
      </c>
      <c r="AI320" s="4" t="str">
        <f t="shared" si="194"/>
        <v>A+J=</v>
      </c>
      <c r="AJ320" s="12">
        <f t="shared" si="195"/>
        <v>41456</v>
      </c>
      <c r="AK320" s="12"/>
      <c r="AL320" s="4"/>
      <c r="AM320" s="31"/>
      <c r="AN320" s="76">
        <v>45037</v>
      </c>
      <c r="AO320" s="37" t="s">
        <v>103</v>
      </c>
      <c r="AP320" s="31"/>
      <c r="AX320" s="1"/>
      <c r="AY320" s="1"/>
      <c r="AZ320" s="1"/>
      <c r="BA320" s="1"/>
      <c r="BB320" s="1"/>
    </row>
    <row r="321" spans="1:138" x14ac:dyDescent="0.2">
      <c r="A321" s="178">
        <f t="shared" si="189"/>
        <v>41440</v>
      </c>
      <c r="B321" s="2">
        <f t="shared" si="173"/>
        <v>339332.31893007417</v>
      </c>
      <c r="C321" s="2">
        <f t="shared" si="190"/>
        <v>317595.43189682998</v>
      </c>
      <c r="D321" s="2">
        <f>SUM(Y321:Y$400)</f>
        <v>7162.5866039000002</v>
      </c>
      <c r="E321" s="11">
        <f t="shared" si="174"/>
        <v>310432.84529292997</v>
      </c>
      <c r="F321" s="99">
        <f t="shared" ref="F321:F384" si="202">IF(G321=G320,F320,G320)</f>
        <v>3692.62</v>
      </c>
      <c r="G321" s="3">
        <f>IF(N321=1,VLOOKUP(A320,[1]Plan1!$BG$69:$BI$188,3),G320)</f>
        <v>3706.28</v>
      </c>
      <c r="H321" s="200">
        <f t="shared" ref="H321:H384" si="203">EDATE(I321,-1)</f>
        <v>41368</v>
      </c>
      <c r="I321" s="200">
        <f t="shared" ref="I321:I384" si="204">IF(X320&gt;0,EDATE(A321,-1),+I320)</f>
        <v>41398</v>
      </c>
      <c r="J321" s="27">
        <f t="shared" si="175"/>
        <v>3.6992704367089235E-3</v>
      </c>
      <c r="K321" s="12">
        <f t="shared" si="191"/>
        <v>41456</v>
      </c>
      <c r="L321" s="12">
        <f t="shared" si="176"/>
        <v>41456</v>
      </c>
      <c r="M321" s="1">
        <f t="shared" si="192"/>
        <v>20</v>
      </c>
      <c r="N321" s="1">
        <f t="shared" si="177"/>
        <v>10</v>
      </c>
      <c r="O321" s="2">
        <f t="shared" si="178"/>
        <v>1.0018479199999999</v>
      </c>
      <c r="P321" s="11">
        <f t="shared" si="201"/>
        <v>1.0055004599999999</v>
      </c>
      <c r="Q321" s="11">
        <f t="shared" si="198"/>
        <v>1.0649351032247363</v>
      </c>
      <c r="R321" s="2">
        <f t="shared" si="200"/>
        <v>1.0669030100000001</v>
      </c>
      <c r="S321" s="2">
        <f t="shared" si="196"/>
        <v>1.0128566699999999</v>
      </c>
      <c r="T321" s="2">
        <f t="shared" si="179"/>
        <v>321678.65155822999</v>
      </c>
      <c r="U321" s="2">
        <f t="shared" si="180"/>
        <v>92.087012312762326</v>
      </c>
      <c r="V321" s="2">
        <f t="shared" si="181"/>
        <v>20768.891752961375</v>
      </c>
      <c r="W321" s="2">
        <f t="shared" si="182"/>
        <v>338456.41066210414</v>
      </c>
      <c r="X321" s="29">
        <f t="shared" si="183"/>
        <v>0</v>
      </c>
      <c r="Y321" s="2">
        <f t="shared" si="197"/>
        <v>0</v>
      </c>
      <c r="Z321" s="82">
        <f t="shared" si="184"/>
        <v>0</v>
      </c>
      <c r="AA321" s="2">
        <f t="shared" si="185"/>
        <v>0</v>
      </c>
      <c r="AB321" s="27">
        <f t="shared" si="193"/>
        <v>6.7299999999999999E-2</v>
      </c>
      <c r="AC321" s="29">
        <f t="shared" ref="AC321:AC384" si="205">N321</f>
        <v>10</v>
      </c>
      <c r="AD321" s="29">
        <v>252</v>
      </c>
      <c r="AE321" s="11">
        <f t="shared" si="199"/>
        <v>1.0025879499999999</v>
      </c>
      <c r="AF321" s="2">
        <f t="shared" si="186"/>
        <v>832.48826629999996</v>
      </c>
      <c r="AG321" s="2">
        <f t="shared" si="187"/>
        <v>875.90826797</v>
      </c>
      <c r="AH321" s="3">
        <f t="shared" si="188"/>
        <v>0</v>
      </c>
      <c r="AI321" s="4" t="str">
        <f t="shared" si="194"/>
        <v>A+J=</v>
      </c>
      <c r="AJ321" s="12">
        <f t="shared" si="195"/>
        <v>41456</v>
      </c>
      <c r="AK321" s="12"/>
      <c r="AL321" s="4"/>
      <c r="AM321" s="31"/>
      <c r="AN321" s="76">
        <v>45047</v>
      </c>
      <c r="AO321" s="37" t="s">
        <v>110</v>
      </c>
      <c r="AP321" s="31"/>
      <c r="AX321" s="1"/>
      <c r="AY321" s="1"/>
      <c r="AZ321" s="1"/>
      <c r="BA321" s="1"/>
      <c r="BB321" s="1"/>
    </row>
    <row r="322" spans="1:138" x14ac:dyDescent="0.2">
      <c r="A322" s="178">
        <f t="shared" si="189"/>
        <v>41441</v>
      </c>
      <c r="B322" s="2">
        <f t="shared" si="173"/>
        <v>339332.31893007417</v>
      </c>
      <c r="C322" s="2">
        <f t="shared" si="190"/>
        <v>317595.43189682998</v>
      </c>
      <c r="D322" s="2">
        <f>SUM(Y322:Y$400)</f>
        <v>7162.5866039000002</v>
      </c>
      <c r="E322" s="11">
        <f t="shared" si="174"/>
        <v>310432.84529292997</v>
      </c>
      <c r="F322" s="99">
        <f t="shared" si="202"/>
        <v>3692.62</v>
      </c>
      <c r="G322" s="3">
        <f>IF(N322=1,VLOOKUP(A321,[1]Plan1!$BG$69:$BI$188,3),G321)</f>
        <v>3706.28</v>
      </c>
      <c r="H322" s="200">
        <f t="shared" si="203"/>
        <v>41368</v>
      </c>
      <c r="I322" s="200">
        <f t="shared" si="204"/>
        <v>41398</v>
      </c>
      <c r="J322" s="27">
        <f t="shared" si="175"/>
        <v>3.6992704367089235E-3</v>
      </c>
      <c r="K322" s="12">
        <f t="shared" si="191"/>
        <v>41456</v>
      </c>
      <c r="L322" s="12">
        <f t="shared" si="176"/>
        <v>41456</v>
      </c>
      <c r="M322" s="1">
        <f t="shared" si="192"/>
        <v>20</v>
      </c>
      <c r="N322" s="1">
        <f t="shared" si="177"/>
        <v>10</v>
      </c>
      <c r="O322" s="2">
        <f t="shared" si="178"/>
        <v>1.0018479199999999</v>
      </c>
      <c r="P322" s="11">
        <f t="shared" si="201"/>
        <v>1.0055004599999999</v>
      </c>
      <c r="Q322" s="11">
        <f t="shared" si="198"/>
        <v>1.0649351032247363</v>
      </c>
      <c r="R322" s="2">
        <f t="shared" si="200"/>
        <v>1.0669030100000001</v>
      </c>
      <c r="S322" s="2">
        <f t="shared" si="196"/>
        <v>1.0128566699999999</v>
      </c>
      <c r="T322" s="2">
        <f t="shared" si="179"/>
        <v>321678.65155822999</v>
      </c>
      <c r="U322" s="2">
        <f t="shared" si="180"/>
        <v>92.087012312762326</v>
      </c>
      <c r="V322" s="2">
        <f t="shared" si="181"/>
        <v>20768.891752961375</v>
      </c>
      <c r="W322" s="2">
        <f t="shared" si="182"/>
        <v>338456.41066210414</v>
      </c>
      <c r="X322" s="29">
        <f t="shared" si="183"/>
        <v>0</v>
      </c>
      <c r="Y322" s="2">
        <f t="shared" si="197"/>
        <v>0</v>
      </c>
      <c r="Z322" s="82">
        <f t="shared" si="184"/>
        <v>0</v>
      </c>
      <c r="AA322" s="2">
        <f t="shared" si="185"/>
        <v>0</v>
      </c>
      <c r="AB322" s="27">
        <f t="shared" si="193"/>
        <v>6.7299999999999999E-2</v>
      </c>
      <c r="AC322" s="29">
        <f t="shared" si="205"/>
        <v>10</v>
      </c>
      <c r="AD322" s="29">
        <v>252</v>
      </c>
      <c r="AE322" s="11">
        <f t="shared" si="199"/>
        <v>1.0025879499999999</v>
      </c>
      <c r="AF322" s="2">
        <f t="shared" si="186"/>
        <v>832.48826629999996</v>
      </c>
      <c r="AG322" s="2">
        <f t="shared" si="187"/>
        <v>875.90826797</v>
      </c>
      <c r="AH322" s="3">
        <f t="shared" si="188"/>
        <v>0</v>
      </c>
      <c r="AI322" s="4" t="str">
        <f t="shared" si="194"/>
        <v>A+J=</v>
      </c>
      <c r="AJ322" s="12">
        <f t="shared" si="195"/>
        <v>41456</v>
      </c>
      <c r="AK322" s="12"/>
      <c r="AL322" s="4"/>
      <c r="AM322" s="31"/>
      <c r="AN322" s="76">
        <v>45085</v>
      </c>
      <c r="AO322" s="37" t="s">
        <v>111</v>
      </c>
      <c r="AP322" s="31"/>
      <c r="AX322" s="1"/>
      <c r="AY322" s="1"/>
      <c r="AZ322" s="1"/>
      <c r="BA322" s="1"/>
      <c r="BB322" s="1"/>
    </row>
    <row r="323" spans="1:138" x14ac:dyDescent="0.2">
      <c r="A323" s="178">
        <f t="shared" si="189"/>
        <v>41442</v>
      </c>
      <c r="B323" s="2">
        <f t="shared" si="173"/>
        <v>339332.31893007417</v>
      </c>
      <c r="C323" s="2">
        <f t="shared" si="190"/>
        <v>317595.43189682998</v>
      </c>
      <c r="D323" s="2">
        <f>SUM(Y323:Y$400)</f>
        <v>7162.5866039000002</v>
      </c>
      <c r="E323" s="11">
        <f t="shared" si="174"/>
        <v>310432.84529292997</v>
      </c>
      <c r="F323" s="99">
        <f t="shared" si="202"/>
        <v>3692.62</v>
      </c>
      <c r="G323" s="3">
        <f>IF(N323=1,VLOOKUP(A322,[1]Plan1!$BG$69:$BI$188,3),G322)</f>
        <v>3706.28</v>
      </c>
      <c r="H323" s="200">
        <f t="shared" si="203"/>
        <v>41368</v>
      </c>
      <c r="I323" s="200">
        <f t="shared" si="204"/>
        <v>41398</v>
      </c>
      <c r="J323" s="27">
        <f t="shared" si="175"/>
        <v>3.6992704367089235E-3</v>
      </c>
      <c r="K323" s="12">
        <f t="shared" si="191"/>
        <v>41456</v>
      </c>
      <c r="L323" s="12">
        <f t="shared" si="176"/>
        <v>41456</v>
      </c>
      <c r="M323" s="1">
        <f t="shared" si="192"/>
        <v>20</v>
      </c>
      <c r="N323" s="1">
        <f t="shared" si="177"/>
        <v>10</v>
      </c>
      <c r="O323" s="2">
        <f t="shared" si="178"/>
        <v>1.0018479199999999</v>
      </c>
      <c r="P323" s="11">
        <f t="shared" si="201"/>
        <v>1.0055004599999999</v>
      </c>
      <c r="Q323" s="11">
        <f t="shared" si="198"/>
        <v>1.0649351032247363</v>
      </c>
      <c r="R323" s="2">
        <f t="shared" si="200"/>
        <v>1.0669030100000001</v>
      </c>
      <c r="S323" s="2">
        <f t="shared" si="196"/>
        <v>1.0128566699999999</v>
      </c>
      <c r="T323" s="2">
        <f t="shared" si="179"/>
        <v>321678.65155822999</v>
      </c>
      <c r="U323" s="2">
        <f t="shared" si="180"/>
        <v>92.087012312762326</v>
      </c>
      <c r="V323" s="2">
        <f t="shared" si="181"/>
        <v>20768.891752961375</v>
      </c>
      <c r="W323" s="2">
        <f t="shared" si="182"/>
        <v>338456.41066210414</v>
      </c>
      <c r="X323" s="29">
        <f t="shared" si="183"/>
        <v>0</v>
      </c>
      <c r="Y323" s="2">
        <f t="shared" si="197"/>
        <v>0</v>
      </c>
      <c r="Z323" s="82">
        <f t="shared" si="184"/>
        <v>0</v>
      </c>
      <c r="AA323" s="2">
        <f t="shared" si="185"/>
        <v>0</v>
      </c>
      <c r="AB323" s="27">
        <f t="shared" si="193"/>
        <v>6.7299999999999999E-2</v>
      </c>
      <c r="AC323" s="29">
        <f t="shared" si="205"/>
        <v>10</v>
      </c>
      <c r="AD323" s="29">
        <v>252</v>
      </c>
      <c r="AE323" s="11">
        <f t="shared" si="199"/>
        <v>1.0025879499999999</v>
      </c>
      <c r="AF323" s="2">
        <f t="shared" si="186"/>
        <v>832.48826629999996</v>
      </c>
      <c r="AG323" s="2">
        <f t="shared" si="187"/>
        <v>875.90826797</v>
      </c>
      <c r="AH323" s="3">
        <f t="shared" si="188"/>
        <v>0</v>
      </c>
      <c r="AI323" s="4" t="str">
        <f t="shared" si="194"/>
        <v>A+J=</v>
      </c>
      <c r="AJ323" s="12">
        <f t="shared" si="195"/>
        <v>41456</v>
      </c>
      <c r="AK323" s="12"/>
      <c r="AL323" s="4"/>
      <c r="AM323" s="31"/>
      <c r="AN323" s="76">
        <v>45176</v>
      </c>
      <c r="AO323" s="37" t="s">
        <v>112</v>
      </c>
      <c r="AP323" s="31"/>
      <c r="AX323" s="1"/>
      <c r="AY323" s="1"/>
      <c r="AZ323" s="1"/>
      <c r="BA323" s="1"/>
      <c r="BB323" s="1"/>
    </row>
    <row r="324" spans="1:138" x14ac:dyDescent="0.2">
      <c r="A324" s="178">
        <f t="shared" si="189"/>
        <v>41443</v>
      </c>
      <c r="B324" s="2">
        <f t="shared" si="173"/>
        <v>339481.36058214837</v>
      </c>
      <c r="C324" s="2">
        <f t="shared" si="190"/>
        <v>317595.43189682998</v>
      </c>
      <c r="D324" s="2">
        <f>SUM(Y324:Y$400)</f>
        <v>7162.5866039000002</v>
      </c>
      <c r="E324" s="11">
        <f t="shared" si="174"/>
        <v>310432.84529292997</v>
      </c>
      <c r="F324" s="99">
        <f t="shared" si="202"/>
        <v>3692.62</v>
      </c>
      <c r="G324" s="3">
        <f>IF(N324=1,VLOOKUP(A323,[1]Plan1!$BG$69:$BI$188,3),G323)</f>
        <v>3706.28</v>
      </c>
      <c r="H324" s="200">
        <f t="shared" si="203"/>
        <v>41368</v>
      </c>
      <c r="I324" s="200">
        <f t="shared" si="204"/>
        <v>41398</v>
      </c>
      <c r="J324" s="27">
        <f t="shared" si="175"/>
        <v>3.6992704367089235E-3</v>
      </c>
      <c r="K324" s="12">
        <f t="shared" si="191"/>
        <v>41456</v>
      </c>
      <c r="L324" s="12">
        <f t="shared" si="176"/>
        <v>41456</v>
      </c>
      <c r="M324" s="1">
        <f t="shared" si="192"/>
        <v>20</v>
      </c>
      <c r="N324" s="1">
        <f t="shared" si="177"/>
        <v>11</v>
      </c>
      <c r="O324" s="2">
        <f t="shared" si="178"/>
        <v>1.0020328999999999</v>
      </c>
      <c r="P324" s="11">
        <f t="shared" si="201"/>
        <v>1.0055004599999999</v>
      </c>
      <c r="Q324" s="11">
        <f t="shared" si="198"/>
        <v>1.0649351032247363</v>
      </c>
      <c r="R324" s="2">
        <f t="shared" si="200"/>
        <v>1.0670999999999999</v>
      </c>
      <c r="S324" s="2">
        <f t="shared" si="196"/>
        <v>1.0128566699999999</v>
      </c>
      <c r="T324" s="2">
        <f t="shared" si="179"/>
        <v>321678.65155822999</v>
      </c>
      <c r="U324" s="2">
        <f t="shared" si="180"/>
        <v>92.087012312762326</v>
      </c>
      <c r="V324" s="2">
        <f t="shared" si="181"/>
        <v>20830.043919155582</v>
      </c>
      <c r="W324" s="2">
        <f t="shared" si="182"/>
        <v>338517.56282829837</v>
      </c>
      <c r="X324" s="29">
        <f t="shared" si="183"/>
        <v>0</v>
      </c>
      <c r="Y324" s="2">
        <f t="shared" si="197"/>
        <v>0</v>
      </c>
      <c r="Z324" s="82">
        <f t="shared" si="184"/>
        <v>0</v>
      </c>
      <c r="AA324" s="2">
        <f t="shared" si="185"/>
        <v>0</v>
      </c>
      <c r="AB324" s="27">
        <f t="shared" si="193"/>
        <v>6.7299999999999999E-2</v>
      </c>
      <c r="AC324" s="29">
        <f t="shared" si="205"/>
        <v>11</v>
      </c>
      <c r="AD324" s="29">
        <v>252</v>
      </c>
      <c r="AE324" s="11">
        <f t="shared" si="199"/>
        <v>1.0028471130000001</v>
      </c>
      <c r="AF324" s="2">
        <f t="shared" si="186"/>
        <v>915.85547067000005</v>
      </c>
      <c r="AG324" s="2">
        <f t="shared" si="187"/>
        <v>963.79775385000005</v>
      </c>
      <c r="AH324" s="3">
        <f t="shared" si="188"/>
        <v>0</v>
      </c>
      <c r="AI324" s="4" t="str">
        <f t="shared" si="194"/>
        <v>A+J=</v>
      </c>
      <c r="AJ324" s="12">
        <f t="shared" si="195"/>
        <v>41456</v>
      </c>
      <c r="AK324" s="12"/>
      <c r="AL324" s="4"/>
      <c r="AM324" s="31"/>
      <c r="AN324" s="76">
        <v>45211</v>
      </c>
      <c r="AO324" s="37" t="s">
        <v>113</v>
      </c>
      <c r="AP324" s="31"/>
      <c r="AX324" s="1"/>
      <c r="AY324" s="1"/>
      <c r="AZ324" s="1"/>
      <c r="BA324" s="1"/>
      <c r="BB324" s="1"/>
    </row>
    <row r="325" spans="1:138" x14ac:dyDescent="0.2">
      <c r="A325" s="178">
        <f t="shared" si="189"/>
        <v>41444</v>
      </c>
      <c r="B325" s="2">
        <f t="shared" si="173"/>
        <v>339630.47218561487</v>
      </c>
      <c r="C325" s="2">
        <f t="shared" si="190"/>
        <v>317595.43189682998</v>
      </c>
      <c r="D325" s="2">
        <f>SUM(Y325:Y$400)</f>
        <v>7162.5866039000002</v>
      </c>
      <c r="E325" s="11">
        <f t="shared" si="174"/>
        <v>310432.84529292997</v>
      </c>
      <c r="F325" s="99">
        <f t="shared" si="202"/>
        <v>3692.62</v>
      </c>
      <c r="G325" s="3">
        <f>IF(N325=1,VLOOKUP(A324,[1]Plan1!$BG$69:$BI$188,3),G324)</f>
        <v>3706.28</v>
      </c>
      <c r="H325" s="200">
        <f t="shared" si="203"/>
        <v>41368</v>
      </c>
      <c r="I325" s="200">
        <f t="shared" si="204"/>
        <v>41398</v>
      </c>
      <c r="J325" s="27">
        <f t="shared" si="175"/>
        <v>3.6992704367089235E-3</v>
      </c>
      <c r="K325" s="12">
        <f t="shared" si="191"/>
        <v>41456</v>
      </c>
      <c r="L325" s="12">
        <f t="shared" si="176"/>
        <v>41456</v>
      </c>
      <c r="M325" s="1">
        <f t="shared" si="192"/>
        <v>20</v>
      </c>
      <c r="N325" s="1">
        <f t="shared" si="177"/>
        <v>12</v>
      </c>
      <c r="O325" s="2">
        <f t="shared" si="178"/>
        <v>1.0022179200000001</v>
      </c>
      <c r="P325" s="11">
        <f t="shared" si="201"/>
        <v>1.0055004599999999</v>
      </c>
      <c r="Q325" s="11">
        <f t="shared" si="198"/>
        <v>1.0649351032247363</v>
      </c>
      <c r="R325" s="2">
        <f t="shared" si="200"/>
        <v>1.0672970399999999</v>
      </c>
      <c r="S325" s="2">
        <f t="shared" si="196"/>
        <v>1.0128566699999999</v>
      </c>
      <c r="T325" s="2">
        <f t="shared" si="179"/>
        <v>321678.65155822999</v>
      </c>
      <c r="U325" s="2">
        <f t="shared" si="180"/>
        <v>92.087012312762326</v>
      </c>
      <c r="V325" s="2">
        <f t="shared" si="181"/>
        <v>20891.211606992096</v>
      </c>
      <c r="W325" s="2">
        <f t="shared" si="182"/>
        <v>338578.73051613488</v>
      </c>
      <c r="X325" s="29">
        <f t="shared" si="183"/>
        <v>0</v>
      </c>
      <c r="Y325" s="2">
        <f t="shared" si="197"/>
        <v>0</v>
      </c>
      <c r="Z325" s="82">
        <f t="shared" si="184"/>
        <v>0</v>
      </c>
      <c r="AA325" s="2">
        <f t="shared" si="185"/>
        <v>0</v>
      </c>
      <c r="AB325" s="27">
        <f t="shared" si="193"/>
        <v>6.7299999999999999E-2</v>
      </c>
      <c r="AC325" s="29">
        <f t="shared" si="205"/>
        <v>12</v>
      </c>
      <c r="AD325" s="29">
        <v>252</v>
      </c>
      <c r="AE325" s="11">
        <f t="shared" si="199"/>
        <v>1.003106343</v>
      </c>
      <c r="AF325" s="2">
        <f t="shared" si="186"/>
        <v>999.24422750999997</v>
      </c>
      <c r="AG325" s="2">
        <f t="shared" si="187"/>
        <v>1051.7416694799999</v>
      </c>
      <c r="AH325" s="3">
        <f t="shared" si="188"/>
        <v>0</v>
      </c>
      <c r="AI325" s="4" t="str">
        <f t="shared" si="194"/>
        <v>A+J=</v>
      </c>
      <c r="AJ325" s="12">
        <f t="shared" si="195"/>
        <v>41456</v>
      </c>
      <c r="AK325" s="12"/>
      <c r="AL325" s="4"/>
      <c r="AM325" s="31"/>
      <c r="AN325" s="76">
        <v>45232</v>
      </c>
      <c r="AO325" s="37" t="s">
        <v>114</v>
      </c>
      <c r="AP325" s="31"/>
      <c r="AX325" s="1"/>
      <c r="AY325" s="1"/>
      <c r="AZ325" s="1"/>
      <c r="BA325" s="1"/>
      <c r="BB325" s="1"/>
    </row>
    <row r="326" spans="1:138" x14ac:dyDescent="0.2">
      <c r="A326" s="178">
        <f t="shared" si="189"/>
        <v>41445</v>
      </c>
      <c r="B326" s="2">
        <f t="shared" si="173"/>
        <v>339779.64753528673</v>
      </c>
      <c r="C326" s="2">
        <f t="shared" si="190"/>
        <v>317595.43189682998</v>
      </c>
      <c r="D326" s="2">
        <f>SUM(Y326:Y$400)</f>
        <v>7162.5866039000002</v>
      </c>
      <c r="E326" s="11">
        <f t="shared" si="174"/>
        <v>310432.84529292997</v>
      </c>
      <c r="F326" s="99">
        <f t="shared" si="202"/>
        <v>3692.62</v>
      </c>
      <c r="G326" s="3">
        <f>IF(N326=1,VLOOKUP(A325,[1]Plan1!$BG$69:$BI$188,3),G325)</f>
        <v>3706.28</v>
      </c>
      <c r="H326" s="200">
        <f t="shared" si="203"/>
        <v>41368</v>
      </c>
      <c r="I326" s="200">
        <f t="shared" si="204"/>
        <v>41398</v>
      </c>
      <c r="J326" s="27">
        <f t="shared" si="175"/>
        <v>3.6992704367089235E-3</v>
      </c>
      <c r="K326" s="12">
        <f t="shared" si="191"/>
        <v>41456</v>
      </c>
      <c r="L326" s="12">
        <f t="shared" si="176"/>
        <v>41456</v>
      </c>
      <c r="M326" s="1">
        <f t="shared" si="192"/>
        <v>20</v>
      </c>
      <c r="N326" s="1">
        <f t="shared" si="177"/>
        <v>13</v>
      </c>
      <c r="O326" s="2">
        <f t="shared" si="178"/>
        <v>1.0024029699999999</v>
      </c>
      <c r="P326" s="11">
        <f t="shared" si="201"/>
        <v>1.0055004599999999</v>
      </c>
      <c r="Q326" s="11">
        <f t="shared" si="198"/>
        <v>1.0649351032247363</v>
      </c>
      <c r="R326" s="2">
        <f t="shared" si="200"/>
        <v>1.0674941099999999</v>
      </c>
      <c r="S326" s="2">
        <f t="shared" si="196"/>
        <v>1.0128566699999999</v>
      </c>
      <c r="T326" s="2">
        <f t="shared" si="179"/>
        <v>321678.65155822999</v>
      </c>
      <c r="U326" s="2">
        <f t="shared" si="180"/>
        <v>92.087012312762326</v>
      </c>
      <c r="V326" s="2">
        <f t="shared" si="181"/>
        <v>20952.38860781398</v>
      </c>
      <c r="W326" s="2">
        <f t="shared" si="182"/>
        <v>338639.90751695674</v>
      </c>
      <c r="X326" s="29">
        <f t="shared" si="183"/>
        <v>0</v>
      </c>
      <c r="Y326" s="2">
        <f t="shared" si="197"/>
        <v>0</v>
      </c>
      <c r="Z326" s="82">
        <f t="shared" si="184"/>
        <v>0</v>
      </c>
      <c r="AA326" s="2">
        <f t="shared" si="185"/>
        <v>0</v>
      </c>
      <c r="AB326" s="27">
        <f t="shared" si="193"/>
        <v>6.7299999999999999E-2</v>
      </c>
      <c r="AC326" s="29">
        <f t="shared" si="205"/>
        <v>13</v>
      </c>
      <c r="AD326" s="29">
        <v>252</v>
      </c>
      <c r="AE326" s="11">
        <f t="shared" si="199"/>
        <v>1.0033656399999999</v>
      </c>
      <c r="AF326" s="2">
        <f t="shared" si="186"/>
        <v>1082.6545368300001</v>
      </c>
      <c r="AG326" s="2">
        <f t="shared" si="187"/>
        <v>1139.7400183300001</v>
      </c>
      <c r="AH326" s="3">
        <f t="shared" si="188"/>
        <v>0</v>
      </c>
      <c r="AI326" s="4" t="str">
        <f t="shared" si="194"/>
        <v>A+J=</v>
      </c>
      <c r="AJ326" s="12">
        <f t="shared" si="195"/>
        <v>41456</v>
      </c>
      <c r="AK326" s="12"/>
      <c r="AL326" s="4"/>
      <c r="AM326" s="31"/>
      <c r="AN326" s="76">
        <v>45245</v>
      </c>
      <c r="AO326" s="37" t="s">
        <v>115</v>
      </c>
      <c r="AP326" s="31"/>
      <c r="AX326" s="1"/>
      <c r="AY326" s="1"/>
      <c r="AZ326" s="1"/>
      <c r="BA326" s="1"/>
      <c r="BB326" s="1"/>
    </row>
    <row r="327" spans="1:138" x14ac:dyDescent="0.2">
      <c r="A327" s="178">
        <f t="shared" si="189"/>
        <v>41446</v>
      </c>
      <c r="B327" s="2">
        <f t="shared" si="173"/>
        <v>339928.88353511551</v>
      </c>
      <c r="C327" s="2">
        <f t="shared" si="190"/>
        <v>317595.43189682998</v>
      </c>
      <c r="D327" s="2">
        <f>SUM(Y327:Y$400)</f>
        <v>7162.5866039000002</v>
      </c>
      <c r="E327" s="11">
        <f t="shared" si="174"/>
        <v>310432.84529292997</v>
      </c>
      <c r="F327" s="99">
        <f t="shared" si="202"/>
        <v>3692.62</v>
      </c>
      <c r="G327" s="3">
        <f>IF(N327=1,VLOOKUP(A326,[1]Plan1!$BG$69:$BI$188,3),G326)</f>
        <v>3706.28</v>
      </c>
      <c r="H327" s="200">
        <f t="shared" si="203"/>
        <v>41368</v>
      </c>
      <c r="I327" s="200">
        <f t="shared" si="204"/>
        <v>41398</v>
      </c>
      <c r="J327" s="27">
        <f t="shared" si="175"/>
        <v>3.6992704367089235E-3</v>
      </c>
      <c r="K327" s="12">
        <f t="shared" si="191"/>
        <v>41456</v>
      </c>
      <c r="L327" s="12">
        <f t="shared" si="176"/>
        <v>41456</v>
      </c>
      <c r="M327" s="1">
        <f t="shared" si="192"/>
        <v>20</v>
      </c>
      <c r="N327" s="1">
        <f t="shared" si="177"/>
        <v>14</v>
      </c>
      <c r="O327" s="2">
        <f t="shared" si="178"/>
        <v>1.00258805</v>
      </c>
      <c r="P327" s="11">
        <f t="shared" si="201"/>
        <v>1.0055004599999999</v>
      </c>
      <c r="Q327" s="11">
        <f t="shared" si="198"/>
        <v>1.0649351032247363</v>
      </c>
      <c r="R327" s="2">
        <f t="shared" si="200"/>
        <v>1.0676912000000001</v>
      </c>
      <c r="S327" s="2">
        <f t="shared" si="196"/>
        <v>1.0128566699999999</v>
      </c>
      <c r="T327" s="2">
        <f t="shared" si="179"/>
        <v>321678.65155822999</v>
      </c>
      <c r="U327" s="2">
        <f t="shared" si="180"/>
        <v>92.087012312762326</v>
      </c>
      <c r="V327" s="2">
        <f t="shared" si="181"/>
        <v>21013.571817292799</v>
      </c>
      <c r="W327" s="2">
        <f t="shared" si="182"/>
        <v>338701.09072643553</v>
      </c>
      <c r="X327" s="29">
        <f t="shared" si="183"/>
        <v>0</v>
      </c>
      <c r="Y327" s="2">
        <f t="shared" si="197"/>
        <v>0</v>
      </c>
      <c r="Z327" s="82">
        <f t="shared" si="184"/>
        <v>0</v>
      </c>
      <c r="AA327" s="2">
        <f t="shared" si="185"/>
        <v>0</v>
      </c>
      <c r="AB327" s="27">
        <f t="shared" si="193"/>
        <v>6.7299999999999999E-2</v>
      </c>
      <c r="AC327" s="29">
        <f t="shared" si="205"/>
        <v>14</v>
      </c>
      <c r="AD327" s="29">
        <v>252</v>
      </c>
      <c r="AE327" s="11">
        <f t="shared" si="199"/>
        <v>1.0036250040000001</v>
      </c>
      <c r="AF327" s="2">
        <f t="shared" si="186"/>
        <v>1166.0863986100001</v>
      </c>
      <c r="AG327" s="2">
        <f t="shared" si="187"/>
        <v>1227.79280868</v>
      </c>
      <c r="AH327" s="3">
        <f t="shared" si="188"/>
        <v>0</v>
      </c>
      <c r="AI327" s="4" t="str">
        <f t="shared" si="194"/>
        <v>A+J=</v>
      </c>
      <c r="AJ327" s="12">
        <f t="shared" si="195"/>
        <v>41456</v>
      </c>
      <c r="AK327" s="12"/>
      <c r="AL327" s="4"/>
      <c r="AM327" s="31"/>
      <c r="AN327" s="76">
        <v>45285</v>
      </c>
      <c r="AO327" s="37" t="s">
        <v>116</v>
      </c>
      <c r="AP327" s="31"/>
      <c r="AX327" s="1"/>
      <c r="AY327" s="1"/>
      <c r="AZ327" s="1"/>
      <c r="BA327" s="1"/>
      <c r="BB327" s="1"/>
    </row>
    <row r="328" spans="1:138" x14ac:dyDescent="0.2">
      <c r="A328" s="178">
        <f t="shared" si="189"/>
        <v>41447</v>
      </c>
      <c r="B328" s="2">
        <f t="shared" si="173"/>
        <v>340078.18955139664</v>
      </c>
      <c r="C328" s="2">
        <f t="shared" si="190"/>
        <v>317595.43189682998</v>
      </c>
      <c r="D328" s="2">
        <f>SUM(Y328:Y$400)</f>
        <v>7162.5866039000002</v>
      </c>
      <c r="E328" s="11">
        <f t="shared" si="174"/>
        <v>310432.84529292997</v>
      </c>
      <c r="F328" s="99">
        <f t="shared" si="202"/>
        <v>3692.62</v>
      </c>
      <c r="G328" s="3">
        <f>IF(N328=1,VLOOKUP(A327,[1]Plan1!$BG$69:$BI$188,3),G327)</f>
        <v>3706.28</v>
      </c>
      <c r="H328" s="200">
        <f t="shared" si="203"/>
        <v>41368</v>
      </c>
      <c r="I328" s="200">
        <f t="shared" si="204"/>
        <v>41398</v>
      </c>
      <c r="J328" s="27">
        <f t="shared" si="175"/>
        <v>3.6992704367089235E-3</v>
      </c>
      <c r="K328" s="12">
        <f t="shared" si="191"/>
        <v>41456</v>
      </c>
      <c r="L328" s="12">
        <f t="shared" si="176"/>
        <v>41456</v>
      </c>
      <c r="M328" s="1">
        <f t="shared" si="192"/>
        <v>20</v>
      </c>
      <c r="N328" s="1">
        <f t="shared" si="177"/>
        <v>15</v>
      </c>
      <c r="O328" s="2">
        <f t="shared" si="178"/>
        <v>1.00277317</v>
      </c>
      <c r="P328" s="11">
        <f t="shared" si="201"/>
        <v>1.0055004599999999</v>
      </c>
      <c r="Q328" s="11">
        <f t="shared" si="198"/>
        <v>1.0649351032247363</v>
      </c>
      <c r="R328" s="2">
        <f t="shared" si="200"/>
        <v>1.0678883400000001</v>
      </c>
      <c r="S328" s="2">
        <f t="shared" si="196"/>
        <v>1.0128566699999999</v>
      </c>
      <c r="T328" s="2">
        <f t="shared" si="179"/>
        <v>321678.65155822999</v>
      </c>
      <c r="U328" s="2">
        <f t="shared" si="180"/>
        <v>92.087012312762326</v>
      </c>
      <c r="V328" s="2">
        <f t="shared" si="181"/>
        <v>21074.770548413861</v>
      </c>
      <c r="W328" s="2">
        <f t="shared" si="182"/>
        <v>338762.28945755662</v>
      </c>
      <c r="X328" s="29">
        <f t="shared" si="183"/>
        <v>0</v>
      </c>
      <c r="Y328" s="2">
        <f t="shared" si="197"/>
        <v>0</v>
      </c>
      <c r="Z328" s="82">
        <f t="shared" si="184"/>
        <v>0</v>
      </c>
      <c r="AA328" s="2">
        <f t="shared" si="185"/>
        <v>0</v>
      </c>
      <c r="AB328" s="27">
        <f t="shared" si="193"/>
        <v>6.7299999999999999E-2</v>
      </c>
      <c r="AC328" s="29">
        <f t="shared" si="205"/>
        <v>15</v>
      </c>
      <c r="AD328" s="29">
        <v>252</v>
      </c>
      <c r="AE328" s="11">
        <f t="shared" si="199"/>
        <v>1.003884435</v>
      </c>
      <c r="AF328" s="2">
        <f t="shared" si="186"/>
        <v>1249.53981286</v>
      </c>
      <c r="AG328" s="2">
        <f t="shared" si="187"/>
        <v>1315.90009384</v>
      </c>
      <c r="AH328" s="3">
        <f t="shared" si="188"/>
        <v>0</v>
      </c>
      <c r="AI328" s="4" t="str">
        <f t="shared" si="194"/>
        <v>A+J=</v>
      </c>
      <c r="AJ328" s="12">
        <f t="shared" si="195"/>
        <v>41456</v>
      </c>
      <c r="AK328" s="12"/>
      <c r="AL328" s="4"/>
      <c r="AX328" s="1"/>
      <c r="AY328" s="1"/>
      <c r="AZ328" s="1"/>
      <c r="BA328" s="1"/>
      <c r="BB328" s="1"/>
    </row>
    <row r="329" spans="1:138" x14ac:dyDescent="0.2">
      <c r="A329" s="178">
        <f t="shared" si="189"/>
        <v>41448</v>
      </c>
      <c r="B329" s="2">
        <f t="shared" si="173"/>
        <v>340078.18955139664</v>
      </c>
      <c r="C329" s="2">
        <f t="shared" si="190"/>
        <v>317595.43189682998</v>
      </c>
      <c r="D329" s="2">
        <f>SUM(Y329:Y$400)</f>
        <v>7162.5866039000002</v>
      </c>
      <c r="E329" s="11">
        <f t="shared" si="174"/>
        <v>310432.84529292997</v>
      </c>
      <c r="F329" s="99">
        <f t="shared" si="202"/>
        <v>3692.62</v>
      </c>
      <c r="G329" s="3">
        <f>IF(N329=1,VLOOKUP(A328,[1]Plan1!$BG$69:$BI$188,3),G328)</f>
        <v>3706.28</v>
      </c>
      <c r="H329" s="200">
        <f t="shared" si="203"/>
        <v>41368</v>
      </c>
      <c r="I329" s="200">
        <f t="shared" si="204"/>
        <v>41398</v>
      </c>
      <c r="J329" s="27">
        <f t="shared" si="175"/>
        <v>3.6992704367089235E-3</v>
      </c>
      <c r="K329" s="12">
        <f t="shared" si="191"/>
        <v>41456</v>
      </c>
      <c r="L329" s="12">
        <f t="shared" si="176"/>
        <v>41456</v>
      </c>
      <c r="M329" s="1">
        <f t="shared" si="192"/>
        <v>20</v>
      </c>
      <c r="N329" s="1">
        <f t="shared" si="177"/>
        <v>15</v>
      </c>
      <c r="O329" s="2">
        <f t="shared" si="178"/>
        <v>1.00277317</v>
      </c>
      <c r="P329" s="11">
        <f t="shared" si="201"/>
        <v>1.0055004599999999</v>
      </c>
      <c r="Q329" s="11">
        <f t="shared" si="198"/>
        <v>1.0649351032247363</v>
      </c>
      <c r="R329" s="2">
        <f t="shared" si="200"/>
        <v>1.0678883400000001</v>
      </c>
      <c r="S329" s="2">
        <f t="shared" si="196"/>
        <v>1.0128566699999999</v>
      </c>
      <c r="T329" s="2">
        <f t="shared" si="179"/>
        <v>321678.65155822999</v>
      </c>
      <c r="U329" s="2">
        <f t="shared" si="180"/>
        <v>92.087012312762326</v>
      </c>
      <c r="V329" s="2">
        <f t="shared" si="181"/>
        <v>21074.770548413861</v>
      </c>
      <c r="W329" s="2">
        <f t="shared" si="182"/>
        <v>338762.28945755662</v>
      </c>
      <c r="X329" s="29">
        <f t="shared" si="183"/>
        <v>0</v>
      </c>
      <c r="Y329" s="2">
        <f t="shared" si="197"/>
        <v>0</v>
      </c>
      <c r="Z329" s="82">
        <f t="shared" si="184"/>
        <v>0</v>
      </c>
      <c r="AA329" s="2">
        <f t="shared" si="185"/>
        <v>0</v>
      </c>
      <c r="AB329" s="27">
        <f t="shared" si="193"/>
        <v>6.7299999999999999E-2</v>
      </c>
      <c r="AC329" s="29">
        <f t="shared" si="205"/>
        <v>15</v>
      </c>
      <c r="AD329" s="29">
        <v>252</v>
      </c>
      <c r="AE329" s="11">
        <f t="shared" si="199"/>
        <v>1.003884435</v>
      </c>
      <c r="AF329" s="2">
        <f t="shared" si="186"/>
        <v>1249.53981286</v>
      </c>
      <c r="AG329" s="2">
        <f t="shared" si="187"/>
        <v>1315.90009384</v>
      </c>
      <c r="AH329" s="3">
        <f t="shared" si="188"/>
        <v>0</v>
      </c>
      <c r="AI329" s="4" t="str">
        <f t="shared" si="194"/>
        <v>A+J=</v>
      </c>
      <c r="AJ329" s="12">
        <f t="shared" si="195"/>
        <v>41456</v>
      </c>
      <c r="AK329" s="12"/>
      <c r="AL329" s="4"/>
      <c r="AX329" s="1"/>
      <c r="AY329" s="1"/>
      <c r="AZ329" s="1"/>
      <c r="BA329" s="1"/>
      <c r="BB329" s="1"/>
    </row>
    <row r="330" spans="1:138" x14ac:dyDescent="0.2">
      <c r="A330" s="178">
        <f t="shared" si="189"/>
        <v>41449</v>
      </c>
      <c r="B330" s="2">
        <f t="shared" ref="B330:B393" si="206">(W330+AG330)</f>
        <v>340078.18955139664</v>
      </c>
      <c r="C330" s="2">
        <f t="shared" si="190"/>
        <v>317595.43189682998</v>
      </c>
      <c r="D330" s="2">
        <f>SUM(Y330:Y$400)</f>
        <v>7162.5866039000002</v>
      </c>
      <c r="E330" s="11">
        <f t="shared" ref="E330:E393" si="207">(C330-D330)</f>
        <v>310432.84529292997</v>
      </c>
      <c r="F330" s="99">
        <f t="shared" si="202"/>
        <v>3692.62</v>
      </c>
      <c r="G330" s="3">
        <f>IF(N330=1,VLOOKUP(A329,[1]Plan1!$BG$69:$BI$188,3),G329)</f>
        <v>3706.28</v>
      </c>
      <c r="H330" s="200">
        <f t="shared" si="203"/>
        <v>41368</v>
      </c>
      <c r="I330" s="200">
        <f t="shared" si="204"/>
        <v>41398</v>
      </c>
      <c r="J330" s="27">
        <f t="shared" ref="J330:J393" si="208">(G330/F330)-1</f>
        <v>3.6992704367089235E-3</v>
      </c>
      <c r="K330" s="12">
        <f t="shared" si="191"/>
        <v>41456</v>
      </c>
      <c r="L330" s="12">
        <f t="shared" ref="L330:L393" si="209">IF(A330&gt;L329,K330,L329)</f>
        <v>41456</v>
      </c>
      <c r="M330" s="1">
        <f t="shared" si="192"/>
        <v>20</v>
      </c>
      <c r="N330" s="1">
        <f t="shared" ref="N330:N393" si="210">(M330-(NETWORKDAYS(A330,L330,AN$137:AN$327)-1))</f>
        <v>15</v>
      </c>
      <c r="O330" s="2">
        <f t="shared" ref="O330:O393" si="211">TRUNC((G330/F330)^TRUNC((N330/M330),9),8)</f>
        <v>1.00277317</v>
      </c>
      <c r="P330" s="11">
        <f t="shared" si="201"/>
        <v>1.0055004599999999</v>
      </c>
      <c r="Q330" s="11">
        <f t="shared" si="198"/>
        <v>1.0649351032247363</v>
      </c>
      <c r="R330" s="2">
        <f t="shared" si="200"/>
        <v>1.0678883400000001</v>
      </c>
      <c r="S330" s="2">
        <f t="shared" si="196"/>
        <v>1.0128566699999999</v>
      </c>
      <c r="T330" s="2">
        <f t="shared" ref="T330:T393" si="212">TRUNC(C330*S330,8)</f>
        <v>321678.65155822999</v>
      </c>
      <c r="U330" s="2">
        <f t="shared" ref="U330:U393" si="213">(D330*(S330-1))</f>
        <v>92.087012312762326</v>
      </c>
      <c r="V330" s="2">
        <f t="shared" ref="V330:V393" si="214">(E330*(R330-1))</f>
        <v>21074.770548413861</v>
      </c>
      <c r="W330" s="2">
        <f t="shared" ref="W330:W393" si="215">(C330+U330+V330)</f>
        <v>338762.28945755662</v>
      </c>
      <c r="X330" s="29">
        <f t="shared" ref="X330:X393" si="216">IF(VLOOKUP(A330,AN$10:AU$131,8)=VLOOKUP(A329,AN$10:AU$131,8),0,VLOOKUP(A330,AN$10:AU$131,8))</f>
        <v>0</v>
      </c>
      <c r="Y330" s="2">
        <f t="shared" si="197"/>
        <v>0</v>
      </c>
      <c r="Z330" s="82">
        <f t="shared" ref="Z330:Z393" si="217">IF(X330&gt;0,VLOOKUP($A330,$AN$10:$AS$131,6),0)</f>
        <v>0</v>
      </c>
      <c r="AA330" s="2">
        <f t="shared" ref="AA330:AA393" si="218">IF(Z330&gt;0,TRUNC(Z330*T330,8),0)</f>
        <v>0</v>
      </c>
      <c r="AB330" s="27">
        <f t="shared" si="193"/>
        <v>6.7299999999999999E-2</v>
      </c>
      <c r="AC330" s="29">
        <f t="shared" si="205"/>
        <v>15</v>
      </c>
      <c r="AD330" s="29">
        <v>252</v>
      </c>
      <c r="AE330" s="11">
        <f t="shared" si="199"/>
        <v>1.003884435</v>
      </c>
      <c r="AF330" s="2">
        <f t="shared" ref="AF330:AF393" si="219">TRUNC((T330*(AE330-1)),8)</f>
        <v>1249.53981286</v>
      </c>
      <c r="AG330" s="2">
        <f t="shared" ref="AG330:AG393" si="220">TRUNC((W330*(AE330-1)),8)</f>
        <v>1315.90009384</v>
      </c>
      <c r="AH330" s="3">
        <f t="shared" ref="AH330:AH393" si="221">IF(AA330&gt;0,AA330+AF330,0)</f>
        <v>0</v>
      </c>
      <c r="AI330" s="4" t="str">
        <f t="shared" si="194"/>
        <v>A+J=</v>
      </c>
      <c r="AJ330" s="12">
        <f t="shared" si="195"/>
        <v>41456</v>
      </c>
      <c r="AK330" s="12"/>
      <c r="AL330" s="4"/>
      <c r="AX330" s="1"/>
      <c r="AY330" s="1"/>
      <c r="AZ330" s="1"/>
      <c r="BA330" s="1"/>
      <c r="BB330" s="1"/>
    </row>
    <row r="331" spans="1:138" x14ac:dyDescent="0.2">
      <c r="A331" s="178">
        <f t="shared" ref="A331:A394" si="222">(A330+1)</f>
        <v>41450</v>
      </c>
      <c r="B331" s="2">
        <f t="shared" si="206"/>
        <v>340227.56283015141</v>
      </c>
      <c r="C331" s="2">
        <f t="shared" ref="C331:C394" si="223">TRUNC(IF(X330&gt;0,VLOOKUP(A330,$AN$12:$AO$131,2),C330),8)</f>
        <v>317595.43189682998</v>
      </c>
      <c r="D331" s="2">
        <f>SUM(Y331:Y$400)</f>
        <v>7162.5866039000002</v>
      </c>
      <c r="E331" s="11">
        <f t="shared" si="207"/>
        <v>310432.84529292997</v>
      </c>
      <c r="F331" s="99">
        <f t="shared" si="202"/>
        <v>3692.62</v>
      </c>
      <c r="G331" s="3">
        <f>IF(N331=1,VLOOKUP(A330,[1]Plan1!$BG$69:$BI$188,3),G330)</f>
        <v>3706.28</v>
      </c>
      <c r="H331" s="200">
        <f t="shared" si="203"/>
        <v>41368</v>
      </c>
      <c r="I331" s="200">
        <f t="shared" si="204"/>
        <v>41398</v>
      </c>
      <c r="J331" s="27">
        <f t="shared" si="208"/>
        <v>3.6992704367089235E-3</v>
      </c>
      <c r="K331" s="12">
        <f t="shared" ref="K331:K394" si="224">IF(DAY(A331)=1,VLOOKUP(A331,AR$137:AW$275,4),K330)</f>
        <v>41456</v>
      </c>
      <c r="L331" s="12">
        <f t="shared" si="209"/>
        <v>41456</v>
      </c>
      <c r="M331" s="1">
        <f t="shared" ref="M331:M394" si="225">IF(L331=L330,M330,NETWORKDAYS(L330,L331,$AN$137:$AN$327)-1)</f>
        <v>20</v>
      </c>
      <c r="N331" s="1">
        <f t="shared" si="210"/>
        <v>16</v>
      </c>
      <c r="O331" s="2">
        <f t="shared" si="211"/>
        <v>1.0029583200000001</v>
      </c>
      <c r="P331" s="11">
        <f t="shared" si="201"/>
        <v>1.0055004599999999</v>
      </c>
      <c r="Q331" s="11">
        <f t="shared" si="198"/>
        <v>1.0649351032247363</v>
      </c>
      <c r="R331" s="2">
        <f t="shared" si="200"/>
        <v>1.0680855199999999</v>
      </c>
      <c r="S331" s="2">
        <f t="shared" si="196"/>
        <v>1.0128566699999999</v>
      </c>
      <c r="T331" s="2">
        <f t="shared" si="212"/>
        <v>321678.65155822999</v>
      </c>
      <c r="U331" s="2">
        <f t="shared" si="213"/>
        <v>92.087012312762326</v>
      </c>
      <c r="V331" s="2">
        <f t="shared" si="214"/>
        <v>21135.981696848659</v>
      </c>
      <c r="W331" s="2">
        <f t="shared" si="215"/>
        <v>338823.5006059914</v>
      </c>
      <c r="X331" s="29">
        <f t="shared" si="216"/>
        <v>0</v>
      </c>
      <c r="Y331" s="2">
        <f t="shared" si="197"/>
        <v>0</v>
      </c>
      <c r="Z331" s="82">
        <f t="shared" si="217"/>
        <v>0</v>
      </c>
      <c r="AA331" s="2">
        <f t="shared" si="218"/>
        <v>0</v>
      </c>
      <c r="AB331" s="27">
        <f t="shared" ref="AB331:AB394" si="226">(AB330)</f>
        <v>6.7299999999999999E-2</v>
      </c>
      <c r="AC331" s="29">
        <f t="shared" si="205"/>
        <v>16</v>
      </c>
      <c r="AD331" s="29">
        <v>252</v>
      </c>
      <c r="AE331" s="11">
        <f t="shared" si="199"/>
        <v>1.004143934</v>
      </c>
      <c r="AF331" s="2">
        <f t="shared" si="219"/>
        <v>1333.0151012599999</v>
      </c>
      <c r="AG331" s="2">
        <f t="shared" si="220"/>
        <v>1404.0622241599999</v>
      </c>
      <c r="AH331" s="3">
        <f t="shared" si="221"/>
        <v>0</v>
      </c>
      <c r="AI331" s="4" t="str">
        <f t="shared" ref="AI331:AI394" si="227">AI330</f>
        <v>A+J=</v>
      </c>
      <c r="AJ331" s="12">
        <f t="shared" ref="AJ331:AJ394" si="228">IF(X330&gt;0,VLOOKUP(A330,$AN$10:$AW$130,9),AJ330)</f>
        <v>41456</v>
      </c>
      <c r="AK331" s="12"/>
      <c r="AL331" s="4"/>
      <c r="AX331" s="1"/>
      <c r="AY331" s="1"/>
      <c r="AZ331" s="1"/>
      <c r="BA331" s="1"/>
      <c r="BB331" s="1"/>
    </row>
    <row r="332" spans="1:138" x14ac:dyDescent="0.2">
      <c r="A332" s="178">
        <f t="shared" si="222"/>
        <v>41451</v>
      </c>
      <c r="B332" s="2">
        <f t="shared" si="206"/>
        <v>340376.99647974322</v>
      </c>
      <c r="C332" s="2">
        <f t="shared" si="223"/>
        <v>317595.43189682998</v>
      </c>
      <c r="D332" s="2">
        <f>SUM(Y332:Y$400)</f>
        <v>7162.5866039000002</v>
      </c>
      <c r="E332" s="11">
        <f t="shared" si="207"/>
        <v>310432.84529292997</v>
      </c>
      <c r="F332" s="99">
        <f t="shared" si="202"/>
        <v>3692.62</v>
      </c>
      <c r="G332" s="3">
        <f>IF(N332=1,VLOOKUP(A331,[1]Plan1!$BG$69:$BI$188,3),G331)</f>
        <v>3706.28</v>
      </c>
      <c r="H332" s="200">
        <f t="shared" si="203"/>
        <v>41368</v>
      </c>
      <c r="I332" s="200">
        <f t="shared" si="204"/>
        <v>41398</v>
      </c>
      <c r="J332" s="27">
        <f t="shared" si="208"/>
        <v>3.6992704367089235E-3</v>
      </c>
      <c r="K332" s="12">
        <f t="shared" si="224"/>
        <v>41456</v>
      </c>
      <c r="L332" s="12">
        <f t="shared" si="209"/>
        <v>41456</v>
      </c>
      <c r="M332" s="1">
        <f t="shared" si="225"/>
        <v>20</v>
      </c>
      <c r="N332" s="1">
        <f t="shared" si="210"/>
        <v>17</v>
      </c>
      <c r="O332" s="2">
        <f t="shared" si="211"/>
        <v>1.0031435</v>
      </c>
      <c r="P332" s="11">
        <f t="shared" si="201"/>
        <v>1.0055004599999999</v>
      </c>
      <c r="Q332" s="11">
        <f t="shared" si="198"/>
        <v>1.0649351032247363</v>
      </c>
      <c r="R332" s="2">
        <f t="shared" si="200"/>
        <v>1.06828272</v>
      </c>
      <c r="S332" s="2">
        <f t="shared" si="196"/>
        <v>1.0128566699999999</v>
      </c>
      <c r="T332" s="2">
        <f t="shared" si="212"/>
        <v>321678.65155822999</v>
      </c>
      <c r="U332" s="2">
        <f t="shared" si="213"/>
        <v>92.087012312762326</v>
      </c>
      <c r="V332" s="2">
        <f t="shared" si="214"/>
        <v>21197.199053940461</v>
      </c>
      <c r="W332" s="2">
        <f t="shared" si="215"/>
        <v>338884.71796308324</v>
      </c>
      <c r="X332" s="29">
        <f t="shared" si="216"/>
        <v>0</v>
      </c>
      <c r="Y332" s="2">
        <f t="shared" si="197"/>
        <v>0</v>
      </c>
      <c r="Z332" s="82">
        <f t="shared" si="217"/>
        <v>0</v>
      </c>
      <c r="AA332" s="2">
        <f t="shared" si="218"/>
        <v>0</v>
      </c>
      <c r="AB332" s="27">
        <f t="shared" si="226"/>
        <v>6.7299999999999999E-2</v>
      </c>
      <c r="AC332" s="29">
        <f t="shared" si="205"/>
        <v>17</v>
      </c>
      <c r="AD332" s="29">
        <v>252</v>
      </c>
      <c r="AE332" s="11">
        <f t="shared" si="199"/>
        <v>1.0044034989999999</v>
      </c>
      <c r="AF332" s="2">
        <f t="shared" si="219"/>
        <v>1416.51162045</v>
      </c>
      <c r="AG332" s="2">
        <f t="shared" si="220"/>
        <v>1492.2785166599999</v>
      </c>
      <c r="AH332" s="3">
        <f t="shared" si="221"/>
        <v>0</v>
      </c>
      <c r="AI332" s="4" t="str">
        <f t="shared" si="227"/>
        <v>A+J=</v>
      </c>
      <c r="AJ332" s="12">
        <f t="shared" si="228"/>
        <v>41456</v>
      </c>
      <c r="AK332" s="12"/>
      <c r="AL332" s="4"/>
      <c r="AX332" s="1"/>
      <c r="AY332" s="1"/>
      <c r="AZ332" s="1"/>
      <c r="BA332" s="1"/>
      <c r="BB332" s="1"/>
    </row>
    <row r="333" spans="1:138" x14ac:dyDescent="0.2">
      <c r="A333" s="178">
        <f t="shared" si="222"/>
        <v>41452</v>
      </c>
      <c r="B333" s="2">
        <f t="shared" si="206"/>
        <v>340526.50021250726</v>
      </c>
      <c r="C333" s="2">
        <f t="shared" si="223"/>
        <v>317595.43189682998</v>
      </c>
      <c r="D333" s="2">
        <f>SUM(Y333:Y$400)</f>
        <v>7162.5866039000002</v>
      </c>
      <c r="E333" s="11">
        <f t="shared" si="207"/>
        <v>310432.84529292997</v>
      </c>
      <c r="F333" s="99">
        <f t="shared" si="202"/>
        <v>3692.62</v>
      </c>
      <c r="G333" s="3">
        <f>IF(N333=1,VLOOKUP(A332,[1]Plan1!$BG$69:$BI$188,3),G332)</f>
        <v>3706.28</v>
      </c>
      <c r="H333" s="200">
        <f t="shared" si="203"/>
        <v>41368</v>
      </c>
      <c r="I333" s="200">
        <f t="shared" si="204"/>
        <v>41398</v>
      </c>
      <c r="J333" s="27">
        <f t="shared" si="208"/>
        <v>3.6992704367089235E-3</v>
      </c>
      <c r="K333" s="12">
        <f t="shared" si="224"/>
        <v>41456</v>
      </c>
      <c r="L333" s="12">
        <f t="shared" si="209"/>
        <v>41456</v>
      </c>
      <c r="M333" s="1">
        <f t="shared" si="225"/>
        <v>20</v>
      </c>
      <c r="N333" s="1">
        <f t="shared" si="210"/>
        <v>18</v>
      </c>
      <c r="O333" s="2">
        <f t="shared" si="211"/>
        <v>1.0033287200000001</v>
      </c>
      <c r="P333" s="11">
        <f t="shared" si="201"/>
        <v>1.0055004599999999</v>
      </c>
      <c r="Q333" s="11">
        <f t="shared" si="198"/>
        <v>1.0649351032247363</v>
      </c>
      <c r="R333" s="2">
        <f t="shared" si="200"/>
        <v>1.0684799700000001</v>
      </c>
      <c r="S333" s="2">
        <f t="shared" si="196"/>
        <v>1.0128566699999999</v>
      </c>
      <c r="T333" s="2">
        <f t="shared" si="212"/>
        <v>321678.65155822999</v>
      </c>
      <c r="U333" s="2">
        <f t="shared" si="213"/>
        <v>92.087012312762326</v>
      </c>
      <c r="V333" s="2">
        <f t="shared" si="214"/>
        <v>21258.431932674503</v>
      </c>
      <c r="W333" s="2">
        <f t="shared" si="215"/>
        <v>338945.95084181725</v>
      </c>
      <c r="X333" s="29">
        <f t="shared" si="216"/>
        <v>0</v>
      </c>
      <c r="Y333" s="2">
        <f t="shared" si="197"/>
        <v>0</v>
      </c>
      <c r="Z333" s="82">
        <f t="shared" si="217"/>
        <v>0</v>
      </c>
      <c r="AA333" s="2">
        <f t="shared" si="218"/>
        <v>0</v>
      </c>
      <c r="AB333" s="27">
        <f t="shared" si="226"/>
        <v>6.7299999999999999E-2</v>
      </c>
      <c r="AC333" s="29">
        <f t="shared" si="205"/>
        <v>18</v>
      </c>
      <c r="AD333" s="29">
        <v>252</v>
      </c>
      <c r="AE333" s="11">
        <f t="shared" si="199"/>
        <v>1.004663131</v>
      </c>
      <c r="AF333" s="2">
        <f t="shared" si="219"/>
        <v>1500.02969211</v>
      </c>
      <c r="AG333" s="2">
        <f t="shared" si="220"/>
        <v>1580.5493706899999</v>
      </c>
      <c r="AH333" s="3">
        <f t="shared" si="221"/>
        <v>0</v>
      </c>
      <c r="AI333" s="4" t="str">
        <f t="shared" si="227"/>
        <v>A+J=</v>
      </c>
      <c r="AJ333" s="12">
        <f t="shared" si="228"/>
        <v>41456</v>
      </c>
      <c r="AK333" s="14"/>
      <c r="AL333" s="13"/>
      <c r="AM333" s="61"/>
      <c r="AN333" s="61"/>
      <c r="AO333" s="61"/>
      <c r="AP333" s="61"/>
      <c r="AQ333" s="79"/>
      <c r="AR333" s="79"/>
      <c r="AS333" s="61"/>
      <c r="AT333" s="61"/>
      <c r="AU333" s="61"/>
      <c r="AV333" s="61"/>
      <c r="AW333" s="61"/>
      <c r="AX333" s="5"/>
      <c r="AY333" s="5"/>
      <c r="AZ333" s="5"/>
      <c r="BA333" s="5"/>
      <c r="BB333" s="5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</row>
    <row r="334" spans="1:138" x14ac:dyDescent="0.2">
      <c r="A334" s="178">
        <f t="shared" si="222"/>
        <v>41453</v>
      </c>
      <c r="B334" s="2">
        <f t="shared" si="206"/>
        <v>340676.07127223513</v>
      </c>
      <c r="C334" s="2">
        <f t="shared" si="223"/>
        <v>317595.43189682998</v>
      </c>
      <c r="D334" s="2">
        <f>SUM(Y334:Y$400)</f>
        <v>7162.5866039000002</v>
      </c>
      <c r="E334" s="11">
        <f t="shared" si="207"/>
        <v>310432.84529292997</v>
      </c>
      <c r="F334" s="99">
        <f t="shared" si="202"/>
        <v>3692.62</v>
      </c>
      <c r="G334" s="3">
        <f>IF(N334=1,VLOOKUP(A333,[1]Plan1!$BG$69:$BI$188,3),G333)</f>
        <v>3706.28</v>
      </c>
      <c r="H334" s="200">
        <f t="shared" si="203"/>
        <v>41368</v>
      </c>
      <c r="I334" s="200">
        <f t="shared" si="204"/>
        <v>41398</v>
      </c>
      <c r="J334" s="27">
        <f t="shared" si="208"/>
        <v>3.6992704367089235E-3</v>
      </c>
      <c r="K334" s="12">
        <f t="shared" si="224"/>
        <v>41456</v>
      </c>
      <c r="L334" s="12">
        <f t="shared" si="209"/>
        <v>41456</v>
      </c>
      <c r="M334" s="1">
        <f t="shared" si="225"/>
        <v>20</v>
      </c>
      <c r="N334" s="1">
        <f t="shared" si="210"/>
        <v>19</v>
      </c>
      <c r="O334" s="2">
        <f t="shared" si="211"/>
        <v>1.0035139799999999</v>
      </c>
      <c r="P334" s="11">
        <f t="shared" si="201"/>
        <v>1.0055004599999999</v>
      </c>
      <c r="Q334" s="11">
        <f t="shared" si="198"/>
        <v>1.0649351032247363</v>
      </c>
      <c r="R334" s="2">
        <f t="shared" si="200"/>
        <v>1.0686772600000001</v>
      </c>
      <c r="S334" s="2">
        <f t="shared" si="196"/>
        <v>1.0128566699999999</v>
      </c>
      <c r="T334" s="2">
        <f t="shared" si="212"/>
        <v>321678.65155822999</v>
      </c>
      <c r="U334" s="2">
        <f t="shared" si="213"/>
        <v>92.087012312762326</v>
      </c>
      <c r="V334" s="2">
        <f t="shared" si="214"/>
        <v>21319.67722872235</v>
      </c>
      <c r="W334" s="2">
        <f t="shared" si="215"/>
        <v>339007.19613786513</v>
      </c>
      <c r="X334" s="29">
        <f t="shared" si="216"/>
        <v>0</v>
      </c>
      <c r="Y334" s="2">
        <f t="shared" si="197"/>
        <v>0</v>
      </c>
      <c r="Z334" s="82">
        <f t="shared" si="217"/>
        <v>0</v>
      </c>
      <c r="AA334" s="2">
        <f t="shared" si="218"/>
        <v>0</v>
      </c>
      <c r="AB334" s="27">
        <f t="shared" si="226"/>
        <v>6.7299999999999999E-2</v>
      </c>
      <c r="AC334" s="29">
        <f t="shared" si="205"/>
        <v>19</v>
      </c>
      <c r="AD334" s="29">
        <v>252</v>
      </c>
      <c r="AE334" s="11">
        <f t="shared" si="199"/>
        <v>1.004922831</v>
      </c>
      <c r="AF334" s="2">
        <f t="shared" si="219"/>
        <v>1583.5696379200001</v>
      </c>
      <c r="AG334" s="2">
        <f t="shared" si="220"/>
        <v>1668.8751343700001</v>
      </c>
      <c r="AH334" s="3">
        <f t="shared" si="221"/>
        <v>0</v>
      </c>
      <c r="AI334" s="4" t="str">
        <f t="shared" si="227"/>
        <v>A+J=</v>
      </c>
      <c r="AJ334" s="12">
        <f t="shared" si="228"/>
        <v>41456</v>
      </c>
      <c r="AK334" s="12"/>
      <c r="AL334" s="4"/>
      <c r="AX334" s="1"/>
      <c r="AY334" s="1"/>
      <c r="AZ334" s="1"/>
      <c r="BA334" s="1"/>
      <c r="BB334" s="1"/>
    </row>
    <row r="335" spans="1:138" x14ac:dyDescent="0.2">
      <c r="A335" s="178">
        <f t="shared" si="222"/>
        <v>41454</v>
      </c>
      <c r="B335" s="2">
        <f t="shared" si="206"/>
        <v>340825.70588252827</v>
      </c>
      <c r="C335" s="2">
        <f t="shared" si="223"/>
        <v>317595.43189682998</v>
      </c>
      <c r="D335" s="2">
        <f>SUM(Y335:Y$400)</f>
        <v>7162.5866039000002</v>
      </c>
      <c r="E335" s="11">
        <f t="shared" si="207"/>
        <v>310432.84529292997</v>
      </c>
      <c r="F335" s="99">
        <f t="shared" si="202"/>
        <v>3692.62</v>
      </c>
      <c r="G335" s="3">
        <f>IF(N335=1,VLOOKUP(A334,[1]Plan1!$BG$69:$BI$188,3),G334)</f>
        <v>3706.28</v>
      </c>
      <c r="H335" s="200">
        <f t="shared" si="203"/>
        <v>41368</v>
      </c>
      <c r="I335" s="200">
        <f t="shared" si="204"/>
        <v>41398</v>
      </c>
      <c r="J335" s="27">
        <f t="shared" si="208"/>
        <v>3.6992704367089235E-3</v>
      </c>
      <c r="K335" s="12">
        <f t="shared" si="224"/>
        <v>41456</v>
      </c>
      <c r="L335" s="12">
        <f t="shared" si="209"/>
        <v>41456</v>
      </c>
      <c r="M335" s="1">
        <f t="shared" si="225"/>
        <v>20</v>
      </c>
      <c r="N335" s="1">
        <f t="shared" si="210"/>
        <v>20</v>
      </c>
      <c r="O335" s="2">
        <f t="shared" si="211"/>
        <v>1.00369927</v>
      </c>
      <c r="P335" s="11">
        <f t="shared" si="201"/>
        <v>1.0055004599999999</v>
      </c>
      <c r="Q335" s="11">
        <f t="shared" si="198"/>
        <v>1.0649351032247363</v>
      </c>
      <c r="R335" s="2">
        <f t="shared" si="200"/>
        <v>1.0688745799999999</v>
      </c>
      <c r="S335" s="2">
        <f t="shared" si="196"/>
        <v>1.0128566699999999</v>
      </c>
      <c r="T335" s="2">
        <f t="shared" si="212"/>
        <v>321678.65155822999</v>
      </c>
      <c r="U335" s="2">
        <f t="shared" si="213"/>
        <v>92.087012312762326</v>
      </c>
      <c r="V335" s="2">
        <f t="shared" si="214"/>
        <v>21380.931837755499</v>
      </c>
      <c r="W335" s="2">
        <f t="shared" si="215"/>
        <v>339068.45074689825</v>
      </c>
      <c r="X335" s="29">
        <f t="shared" si="216"/>
        <v>0</v>
      </c>
      <c r="Y335" s="2">
        <f t="shared" si="197"/>
        <v>0</v>
      </c>
      <c r="Z335" s="82">
        <f t="shared" si="217"/>
        <v>0</v>
      </c>
      <c r="AA335" s="2">
        <f t="shared" si="218"/>
        <v>0</v>
      </c>
      <c r="AB335" s="27">
        <f t="shared" si="226"/>
        <v>6.7299999999999999E-2</v>
      </c>
      <c r="AC335" s="29">
        <f t="shared" si="205"/>
        <v>20</v>
      </c>
      <c r="AD335" s="29">
        <v>252</v>
      </c>
      <c r="AE335" s="11">
        <f t="shared" si="199"/>
        <v>1.0051825969999999</v>
      </c>
      <c r="AF335" s="2">
        <f t="shared" si="219"/>
        <v>1667.1308145200001</v>
      </c>
      <c r="AG335" s="2">
        <f t="shared" si="220"/>
        <v>1757.25513563</v>
      </c>
      <c r="AH335" s="3">
        <f t="shared" si="221"/>
        <v>0</v>
      </c>
      <c r="AI335" s="4" t="str">
        <f t="shared" si="227"/>
        <v>A+J=</v>
      </c>
      <c r="AJ335" s="12">
        <f t="shared" si="228"/>
        <v>41456</v>
      </c>
      <c r="AK335" s="12"/>
      <c r="AL335" s="4"/>
      <c r="AX335" s="1"/>
      <c r="AY335" s="1"/>
      <c r="AZ335" s="1"/>
      <c r="BA335" s="1"/>
      <c r="BB335" s="1"/>
    </row>
    <row r="336" spans="1:138" x14ac:dyDescent="0.2">
      <c r="A336" s="178">
        <f t="shared" si="222"/>
        <v>41455</v>
      </c>
      <c r="B336" s="2">
        <f t="shared" si="206"/>
        <v>340825.70588252827</v>
      </c>
      <c r="C336" s="2">
        <f t="shared" si="223"/>
        <v>317595.43189682998</v>
      </c>
      <c r="D336" s="2">
        <f>SUM(Y336:Y$400)</f>
        <v>7162.5866039000002</v>
      </c>
      <c r="E336" s="11">
        <f t="shared" si="207"/>
        <v>310432.84529292997</v>
      </c>
      <c r="F336" s="99">
        <f t="shared" si="202"/>
        <v>3692.62</v>
      </c>
      <c r="G336" s="3">
        <f>IF(N336=1,VLOOKUP(A335,[1]Plan1!$BG$69:$BI$188,3),G335)</f>
        <v>3706.28</v>
      </c>
      <c r="H336" s="200">
        <f t="shared" si="203"/>
        <v>41368</v>
      </c>
      <c r="I336" s="200">
        <f t="shared" si="204"/>
        <v>41398</v>
      </c>
      <c r="J336" s="27">
        <f t="shared" si="208"/>
        <v>3.6992704367089235E-3</v>
      </c>
      <c r="K336" s="12">
        <f t="shared" si="224"/>
        <v>41456</v>
      </c>
      <c r="L336" s="12">
        <f t="shared" si="209"/>
        <v>41456</v>
      </c>
      <c r="M336" s="1">
        <f t="shared" si="225"/>
        <v>20</v>
      </c>
      <c r="N336" s="1">
        <f t="shared" si="210"/>
        <v>20</v>
      </c>
      <c r="O336" s="2">
        <f t="shared" si="211"/>
        <v>1.00369927</v>
      </c>
      <c r="P336" s="11">
        <f t="shared" si="201"/>
        <v>1.0055004599999999</v>
      </c>
      <c r="Q336" s="11">
        <f t="shared" si="198"/>
        <v>1.0649351032247363</v>
      </c>
      <c r="R336" s="2">
        <f t="shared" si="200"/>
        <v>1.0688745799999999</v>
      </c>
      <c r="S336" s="2">
        <f t="shared" si="196"/>
        <v>1.0128566699999999</v>
      </c>
      <c r="T336" s="2">
        <f t="shared" si="212"/>
        <v>321678.65155822999</v>
      </c>
      <c r="U336" s="2">
        <f t="shared" si="213"/>
        <v>92.087012312762326</v>
      </c>
      <c r="V336" s="2">
        <f t="shared" si="214"/>
        <v>21380.931837755499</v>
      </c>
      <c r="W336" s="2">
        <f t="shared" si="215"/>
        <v>339068.45074689825</v>
      </c>
      <c r="X336" s="29">
        <f t="shared" si="216"/>
        <v>0</v>
      </c>
      <c r="Y336" s="2">
        <f t="shared" si="197"/>
        <v>0</v>
      </c>
      <c r="Z336" s="82">
        <f t="shared" si="217"/>
        <v>0</v>
      </c>
      <c r="AA336" s="2">
        <f t="shared" si="218"/>
        <v>0</v>
      </c>
      <c r="AB336" s="27">
        <f t="shared" si="226"/>
        <v>6.7299999999999999E-2</v>
      </c>
      <c r="AC336" s="29">
        <f t="shared" si="205"/>
        <v>20</v>
      </c>
      <c r="AD336" s="29">
        <v>252</v>
      </c>
      <c r="AE336" s="11">
        <f t="shared" si="199"/>
        <v>1.0051825969999999</v>
      </c>
      <c r="AF336" s="2">
        <f t="shared" si="219"/>
        <v>1667.1308145200001</v>
      </c>
      <c r="AG336" s="2">
        <f t="shared" si="220"/>
        <v>1757.25513563</v>
      </c>
      <c r="AH336" s="3">
        <f t="shared" si="221"/>
        <v>0</v>
      </c>
      <c r="AI336" s="4" t="str">
        <f t="shared" si="227"/>
        <v>A+J=</v>
      </c>
      <c r="AJ336" s="12">
        <f t="shared" si="228"/>
        <v>41456</v>
      </c>
      <c r="AK336" s="12"/>
      <c r="AL336" s="4"/>
      <c r="AX336" s="1"/>
      <c r="AY336" s="1"/>
      <c r="AZ336" s="1"/>
      <c r="BA336" s="1"/>
      <c r="BB336" s="1"/>
    </row>
    <row r="337" spans="1:54" x14ac:dyDescent="0.2">
      <c r="A337" s="178">
        <f t="shared" si="222"/>
        <v>41456</v>
      </c>
      <c r="B337" s="2">
        <f t="shared" si="206"/>
        <v>340825.70588252827</v>
      </c>
      <c r="C337" s="2">
        <f t="shared" si="223"/>
        <v>317595.43189682998</v>
      </c>
      <c r="D337" s="2">
        <f>SUM(Y337:Y$400)</f>
        <v>7162.5866039000002</v>
      </c>
      <c r="E337" s="11">
        <f t="shared" si="207"/>
        <v>310432.84529292997</v>
      </c>
      <c r="F337" s="99">
        <f t="shared" si="202"/>
        <v>3692.62</v>
      </c>
      <c r="G337" s="3">
        <f>IF(N337=1,VLOOKUP(A336,[1]Plan1!$BG$69:$BI$188,3),G336)</f>
        <v>3706.28</v>
      </c>
      <c r="H337" s="200">
        <f t="shared" si="203"/>
        <v>41368</v>
      </c>
      <c r="I337" s="200">
        <f t="shared" si="204"/>
        <v>41398</v>
      </c>
      <c r="J337" s="27">
        <f t="shared" si="208"/>
        <v>3.6992704367089235E-3</v>
      </c>
      <c r="K337" s="12">
        <f t="shared" si="224"/>
        <v>41487</v>
      </c>
      <c r="L337" s="12">
        <f t="shared" si="209"/>
        <v>41456</v>
      </c>
      <c r="M337" s="1">
        <f t="shared" si="225"/>
        <v>20</v>
      </c>
      <c r="N337" s="1">
        <f t="shared" si="210"/>
        <v>20</v>
      </c>
      <c r="O337" s="2">
        <f t="shared" si="211"/>
        <v>1.00369927</v>
      </c>
      <c r="P337" s="11">
        <f t="shared" si="201"/>
        <v>1.0055004599999999</v>
      </c>
      <c r="Q337" s="11">
        <f t="shared" si="198"/>
        <v>1.0649351032247363</v>
      </c>
      <c r="R337" s="2">
        <f t="shared" si="200"/>
        <v>1.0688745799999999</v>
      </c>
      <c r="S337" s="2">
        <f t="shared" si="196"/>
        <v>1.0128566699999999</v>
      </c>
      <c r="T337" s="2">
        <f t="shared" si="212"/>
        <v>321678.65155822999</v>
      </c>
      <c r="U337" s="2">
        <f t="shared" si="213"/>
        <v>92.087012312762326</v>
      </c>
      <c r="V337" s="2">
        <f t="shared" si="214"/>
        <v>21380.931837755499</v>
      </c>
      <c r="W337" s="2">
        <f t="shared" si="215"/>
        <v>339068.45074689825</v>
      </c>
      <c r="X337" s="29">
        <f t="shared" si="216"/>
        <v>11</v>
      </c>
      <c r="Y337" s="2">
        <f t="shared" si="197"/>
        <v>2511.0015872499998</v>
      </c>
      <c r="Z337" s="82">
        <f t="shared" si="217"/>
        <v>7.9062899999999998E-3</v>
      </c>
      <c r="AA337" s="2">
        <f t="shared" si="218"/>
        <v>2543.2847060200002</v>
      </c>
      <c r="AB337" s="27">
        <f t="shared" si="226"/>
        <v>6.7299999999999999E-2</v>
      </c>
      <c r="AC337" s="29">
        <f t="shared" si="205"/>
        <v>20</v>
      </c>
      <c r="AD337" s="29">
        <v>252</v>
      </c>
      <c r="AE337" s="11">
        <f t="shared" si="199"/>
        <v>1.0051825969999999</v>
      </c>
      <c r="AF337" s="2">
        <f t="shared" si="219"/>
        <v>1667.1308145200001</v>
      </c>
      <c r="AG337" s="2">
        <f t="shared" si="220"/>
        <v>1757.25513563</v>
      </c>
      <c r="AH337" s="3">
        <f t="shared" si="221"/>
        <v>4210.4155205400002</v>
      </c>
      <c r="AI337" s="4" t="str">
        <f t="shared" si="227"/>
        <v>A+J=</v>
      </c>
      <c r="AJ337" s="12">
        <f t="shared" si="228"/>
        <v>41456</v>
      </c>
      <c r="AK337" s="12"/>
      <c r="AL337" s="4"/>
      <c r="AX337" s="1"/>
      <c r="AY337" s="1"/>
      <c r="AZ337" s="1"/>
      <c r="BA337" s="1"/>
      <c r="BB337" s="1"/>
    </row>
    <row r="338" spans="1:54" x14ac:dyDescent="0.2">
      <c r="A338" s="178">
        <f t="shared" si="222"/>
        <v>41457</v>
      </c>
      <c r="B338" s="2">
        <f t="shared" si="206"/>
        <v>336649.64091740531</v>
      </c>
      <c r="C338" s="2">
        <f t="shared" si="223"/>
        <v>315084.43030958</v>
      </c>
      <c r="D338" s="2">
        <f>SUM(Y338:Y$400)</f>
        <v>4651.5850166500004</v>
      </c>
      <c r="E338" s="11">
        <f t="shared" si="207"/>
        <v>310432.84529293003</v>
      </c>
      <c r="F338" s="99">
        <f t="shared" si="202"/>
        <v>3706.28</v>
      </c>
      <c r="G338" s="3">
        <f>IF(N338=1,VLOOKUP(A337,[1]Plan1!$BG$69:$BI$188,3),G337)</f>
        <v>3715.92</v>
      </c>
      <c r="H338" s="200">
        <f t="shared" si="203"/>
        <v>41396</v>
      </c>
      <c r="I338" s="200">
        <f t="shared" si="204"/>
        <v>41427</v>
      </c>
      <c r="J338" s="27">
        <f t="shared" si="208"/>
        <v>2.6009907508337538E-3</v>
      </c>
      <c r="K338" s="12">
        <f t="shared" si="224"/>
        <v>41487</v>
      </c>
      <c r="L338" s="12">
        <f t="shared" si="209"/>
        <v>41487</v>
      </c>
      <c r="M338" s="1">
        <f t="shared" si="225"/>
        <v>23</v>
      </c>
      <c r="N338" s="1">
        <f t="shared" si="210"/>
        <v>1</v>
      </c>
      <c r="O338" s="2">
        <f t="shared" si="211"/>
        <v>1.00011294</v>
      </c>
      <c r="P338" s="11">
        <f t="shared" si="201"/>
        <v>1.00369927</v>
      </c>
      <c r="Q338" s="11">
        <f t="shared" si="198"/>
        <v>1.0688745857040425</v>
      </c>
      <c r="R338" s="2">
        <f t="shared" si="200"/>
        <v>1.0689953000000001</v>
      </c>
      <c r="S338" s="2">
        <f t="shared" si="196"/>
        <v>1.0128566699999999</v>
      </c>
      <c r="T338" s="2">
        <f t="shared" si="212"/>
        <v>319135.36685220001</v>
      </c>
      <c r="U338" s="2">
        <f t="shared" si="213"/>
        <v>59.803893536013113</v>
      </c>
      <c r="V338" s="2">
        <f t="shared" si="214"/>
        <v>21418.407290839325</v>
      </c>
      <c r="W338" s="2">
        <f t="shared" si="215"/>
        <v>336562.64149395534</v>
      </c>
      <c r="X338" s="29">
        <f t="shared" si="216"/>
        <v>0</v>
      </c>
      <c r="Y338" s="2">
        <f t="shared" si="197"/>
        <v>0</v>
      </c>
      <c r="Z338" s="82">
        <f t="shared" si="217"/>
        <v>0</v>
      </c>
      <c r="AA338" s="2">
        <f t="shared" si="218"/>
        <v>0</v>
      </c>
      <c r="AB338" s="27">
        <f t="shared" si="226"/>
        <v>6.7299999999999999E-2</v>
      </c>
      <c r="AC338" s="29">
        <f t="shared" si="205"/>
        <v>1</v>
      </c>
      <c r="AD338" s="29">
        <v>252</v>
      </c>
      <c r="AE338" s="11">
        <f t="shared" si="199"/>
        <v>1.0002584940000001</v>
      </c>
      <c r="AF338" s="2">
        <f t="shared" si="219"/>
        <v>82.494577509999999</v>
      </c>
      <c r="AG338" s="2">
        <f t="shared" si="220"/>
        <v>86.999423449999995</v>
      </c>
      <c r="AH338" s="3">
        <f t="shared" si="221"/>
        <v>0</v>
      </c>
      <c r="AI338" s="4" t="str">
        <f t="shared" si="227"/>
        <v>A+J=</v>
      </c>
      <c r="AJ338" s="12">
        <f t="shared" si="228"/>
        <v>41487</v>
      </c>
      <c r="AK338" s="12"/>
      <c r="AL338" s="4"/>
      <c r="AX338" s="1"/>
      <c r="AY338" s="1"/>
      <c r="AZ338" s="1"/>
      <c r="BA338" s="1"/>
      <c r="BB338" s="1"/>
    </row>
    <row r="339" spans="1:54" x14ac:dyDescent="0.2">
      <c r="A339" s="178">
        <f t="shared" si="222"/>
        <v>41458</v>
      </c>
      <c r="B339" s="2">
        <f t="shared" si="206"/>
        <v>336774.16393236595</v>
      </c>
      <c r="C339" s="2">
        <f t="shared" si="223"/>
        <v>315084.43030958</v>
      </c>
      <c r="D339" s="2">
        <f>SUM(Y339:Y$400)</f>
        <v>4651.5850166500004</v>
      </c>
      <c r="E339" s="11">
        <f t="shared" si="207"/>
        <v>310432.84529293003</v>
      </c>
      <c r="F339" s="99">
        <f t="shared" si="202"/>
        <v>3706.28</v>
      </c>
      <c r="G339" s="3">
        <f>IF(N339=1,VLOOKUP(A338,[1]Plan1!$BG$69:$BI$188,3),G338)</f>
        <v>3715.92</v>
      </c>
      <c r="H339" s="200">
        <f t="shared" si="203"/>
        <v>41396</v>
      </c>
      <c r="I339" s="200">
        <f t="shared" si="204"/>
        <v>41427</v>
      </c>
      <c r="J339" s="27">
        <f t="shared" si="208"/>
        <v>2.6009907508337538E-3</v>
      </c>
      <c r="K339" s="12">
        <f t="shared" si="224"/>
        <v>41487</v>
      </c>
      <c r="L339" s="12">
        <f t="shared" si="209"/>
        <v>41487</v>
      </c>
      <c r="M339" s="1">
        <f t="shared" si="225"/>
        <v>23</v>
      </c>
      <c r="N339" s="1">
        <f t="shared" si="210"/>
        <v>2</v>
      </c>
      <c r="O339" s="2">
        <f t="shared" si="211"/>
        <v>1.0002259</v>
      </c>
      <c r="P339" s="11">
        <f t="shared" si="201"/>
        <v>1.00369927</v>
      </c>
      <c r="Q339" s="11">
        <f t="shared" si="198"/>
        <v>1.0688745857040425</v>
      </c>
      <c r="R339" s="2">
        <f t="shared" si="200"/>
        <v>1.0691160399999999</v>
      </c>
      <c r="S339" s="2">
        <f t="shared" si="196"/>
        <v>1.0128566699999999</v>
      </c>
      <c r="T339" s="2">
        <f t="shared" si="212"/>
        <v>319135.36685220001</v>
      </c>
      <c r="U339" s="2">
        <f t="shared" si="213"/>
        <v>59.803893536013113</v>
      </c>
      <c r="V339" s="2">
        <f t="shared" si="214"/>
        <v>21455.888952579942</v>
      </c>
      <c r="W339" s="2">
        <f t="shared" si="215"/>
        <v>336600.12315569597</v>
      </c>
      <c r="X339" s="29">
        <f t="shared" si="216"/>
        <v>0</v>
      </c>
      <c r="Y339" s="2">
        <f t="shared" si="197"/>
        <v>0</v>
      </c>
      <c r="Z339" s="82">
        <f t="shared" si="217"/>
        <v>0</v>
      </c>
      <c r="AA339" s="2">
        <f t="shared" si="218"/>
        <v>0</v>
      </c>
      <c r="AB339" s="27">
        <f t="shared" si="226"/>
        <v>6.7299999999999999E-2</v>
      </c>
      <c r="AC339" s="29">
        <f t="shared" si="205"/>
        <v>2</v>
      </c>
      <c r="AD339" s="29">
        <v>252</v>
      </c>
      <c r="AE339" s="11">
        <f t="shared" si="199"/>
        <v>1.000517055</v>
      </c>
      <c r="AF339" s="2">
        <f t="shared" si="219"/>
        <v>165.01053709999999</v>
      </c>
      <c r="AG339" s="2">
        <f t="shared" si="220"/>
        <v>174.04077667000001</v>
      </c>
      <c r="AH339" s="3">
        <f t="shared" si="221"/>
        <v>0</v>
      </c>
      <c r="AI339" s="4" t="str">
        <f t="shared" si="227"/>
        <v>A+J=</v>
      </c>
      <c r="AJ339" s="12">
        <f t="shared" si="228"/>
        <v>41487</v>
      </c>
      <c r="AK339" s="12"/>
      <c r="AL339" s="4"/>
      <c r="AX339" s="1"/>
      <c r="AY339" s="1"/>
      <c r="AZ339" s="1"/>
      <c r="BA339" s="1"/>
      <c r="BB339" s="1"/>
    </row>
    <row r="340" spans="1:54" x14ac:dyDescent="0.2">
      <c r="A340" s="178">
        <f t="shared" si="222"/>
        <v>41459</v>
      </c>
      <c r="B340" s="2">
        <f t="shared" si="206"/>
        <v>336898.73199138511</v>
      </c>
      <c r="C340" s="2">
        <f t="shared" si="223"/>
        <v>315084.43030958</v>
      </c>
      <c r="D340" s="2">
        <f>SUM(Y340:Y$400)</f>
        <v>4651.5850166500004</v>
      </c>
      <c r="E340" s="11">
        <f t="shared" si="207"/>
        <v>310432.84529293003</v>
      </c>
      <c r="F340" s="99">
        <f t="shared" si="202"/>
        <v>3706.28</v>
      </c>
      <c r="G340" s="3">
        <f>IF(N340=1,VLOOKUP(A339,[1]Plan1!$BG$69:$BI$188,3),G339)</f>
        <v>3715.92</v>
      </c>
      <c r="H340" s="200">
        <f t="shared" si="203"/>
        <v>41396</v>
      </c>
      <c r="I340" s="200">
        <f t="shared" si="204"/>
        <v>41427</v>
      </c>
      <c r="J340" s="27">
        <f t="shared" si="208"/>
        <v>2.6009907508337538E-3</v>
      </c>
      <c r="K340" s="12">
        <f t="shared" si="224"/>
        <v>41487</v>
      </c>
      <c r="L340" s="12">
        <f t="shared" si="209"/>
        <v>41487</v>
      </c>
      <c r="M340" s="1">
        <f t="shared" si="225"/>
        <v>23</v>
      </c>
      <c r="N340" s="1">
        <f t="shared" si="210"/>
        <v>3</v>
      </c>
      <c r="O340" s="2">
        <f t="shared" si="211"/>
        <v>1.00033887</v>
      </c>
      <c r="P340" s="11">
        <f t="shared" si="201"/>
        <v>1.00369927</v>
      </c>
      <c r="Q340" s="11">
        <f t="shared" si="198"/>
        <v>1.0688745857040425</v>
      </c>
      <c r="R340" s="2">
        <f t="shared" si="200"/>
        <v>1.0692367899999999</v>
      </c>
      <c r="S340" s="2">
        <f t="shared" si="196"/>
        <v>1.0128566699999999</v>
      </c>
      <c r="T340" s="2">
        <f t="shared" si="212"/>
        <v>319135.36685220001</v>
      </c>
      <c r="U340" s="2">
        <f t="shared" si="213"/>
        <v>59.803893536013113</v>
      </c>
      <c r="V340" s="2">
        <f t="shared" si="214"/>
        <v>21493.373718649065</v>
      </c>
      <c r="W340" s="2">
        <f t="shared" si="215"/>
        <v>336637.60792176513</v>
      </c>
      <c r="X340" s="29">
        <f t="shared" si="216"/>
        <v>0</v>
      </c>
      <c r="Y340" s="2">
        <f t="shared" si="197"/>
        <v>0</v>
      </c>
      <c r="Z340" s="82">
        <f t="shared" si="217"/>
        <v>0</v>
      </c>
      <c r="AA340" s="2">
        <f t="shared" si="218"/>
        <v>0</v>
      </c>
      <c r="AB340" s="27">
        <f t="shared" si="226"/>
        <v>6.7299999999999999E-2</v>
      </c>
      <c r="AC340" s="29">
        <f t="shared" si="205"/>
        <v>3</v>
      </c>
      <c r="AD340" s="29">
        <v>252</v>
      </c>
      <c r="AE340" s="11">
        <f t="shared" si="199"/>
        <v>1.0007756830000001</v>
      </c>
      <c r="AF340" s="2">
        <f t="shared" si="219"/>
        <v>247.54787876</v>
      </c>
      <c r="AG340" s="2">
        <f t="shared" si="220"/>
        <v>261.12406962</v>
      </c>
      <c r="AH340" s="3">
        <f t="shared" si="221"/>
        <v>0</v>
      </c>
      <c r="AI340" s="4" t="str">
        <f t="shared" si="227"/>
        <v>A+J=</v>
      </c>
      <c r="AJ340" s="12">
        <f t="shared" si="228"/>
        <v>41487</v>
      </c>
      <c r="AK340" s="12"/>
      <c r="AL340" s="4"/>
      <c r="AX340" s="1"/>
      <c r="AY340" s="1"/>
      <c r="AZ340" s="1"/>
      <c r="BA340" s="1"/>
      <c r="BB340" s="1"/>
    </row>
    <row r="341" spans="1:54" x14ac:dyDescent="0.2">
      <c r="A341" s="178">
        <f t="shared" si="222"/>
        <v>41460</v>
      </c>
      <c r="B341" s="2">
        <f t="shared" si="206"/>
        <v>337023.34787526116</v>
      </c>
      <c r="C341" s="2">
        <f t="shared" si="223"/>
        <v>315084.43030958</v>
      </c>
      <c r="D341" s="2">
        <f>SUM(Y341:Y$400)</f>
        <v>4651.5850166500004</v>
      </c>
      <c r="E341" s="11">
        <f t="shared" si="207"/>
        <v>310432.84529293003</v>
      </c>
      <c r="F341" s="99">
        <f t="shared" si="202"/>
        <v>3706.28</v>
      </c>
      <c r="G341" s="3">
        <f>IF(N341=1,VLOOKUP(A340,[1]Plan1!$BG$69:$BI$188,3),G340)</f>
        <v>3715.92</v>
      </c>
      <c r="H341" s="200">
        <f t="shared" si="203"/>
        <v>41396</v>
      </c>
      <c r="I341" s="200">
        <f t="shared" si="204"/>
        <v>41427</v>
      </c>
      <c r="J341" s="27">
        <f t="shared" si="208"/>
        <v>2.6009907508337538E-3</v>
      </c>
      <c r="K341" s="12">
        <f t="shared" si="224"/>
        <v>41487</v>
      </c>
      <c r="L341" s="12">
        <f t="shared" si="209"/>
        <v>41487</v>
      </c>
      <c r="M341" s="1">
        <f t="shared" si="225"/>
        <v>23</v>
      </c>
      <c r="N341" s="1">
        <f t="shared" si="210"/>
        <v>4</v>
      </c>
      <c r="O341" s="2">
        <f t="shared" si="211"/>
        <v>1.0004518600000001</v>
      </c>
      <c r="P341" s="11">
        <f t="shared" si="201"/>
        <v>1.00369927</v>
      </c>
      <c r="Q341" s="11">
        <f t="shared" si="198"/>
        <v>1.0688745857040425</v>
      </c>
      <c r="R341" s="2">
        <f t="shared" si="200"/>
        <v>1.06935756</v>
      </c>
      <c r="S341" s="2">
        <f t="shared" si="196"/>
        <v>1.0128566699999999</v>
      </c>
      <c r="T341" s="2">
        <f t="shared" si="212"/>
        <v>319135.36685220001</v>
      </c>
      <c r="U341" s="2">
        <f t="shared" si="213"/>
        <v>59.803893536013113</v>
      </c>
      <c r="V341" s="2">
        <f t="shared" si="214"/>
        <v>21530.864693375126</v>
      </c>
      <c r="W341" s="2">
        <f t="shared" si="215"/>
        <v>336675.09889649117</v>
      </c>
      <c r="X341" s="29">
        <f t="shared" si="216"/>
        <v>0</v>
      </c>
      <c r="Y341" s="2">
        <f t="shared" si="197"/>
        <v>0</v>
      </c>
      <c r="Z341" s="82">
        <f t="shared" si="217"/>
        <v>0</v>
      </c>
      <c r="AA341" s="2">
        <f t="shared" si="218"/>
        <v>0</v>
      </c>
      <c r="AB341" s="27">
        <f t="shared" si="226"/>
        <v>6.7299999999999999E-2</v>
      </c>
      <c r="AC341" s="29">
        <f t="shared" si="205"/>
        <v>4</v>
      </c>
      <c r="AD341" s="29">
        <v>252</v>
      </c>
      <c r="AE341" s="11">
        <f t="shared" si="199"/>
        <v>1.0010343770000001</v>
      </c>
      <c r="AF341" s="2">
        <f t="shared" si="219"/>
        <v>330.10628335000001</v>
      </c>
      <c r="AG341" s="2">
        <f t="shared" si="220"/>
        <v>348.24897877000001</v>
      </c>
      <c r="AH341" s="3">
        <f t="shared" si="221"/>
        <v>0</v>
      </c>
      <c r="AI341" s="4" t="str">
        <f t="shared" si="227"/>
        <v>A+J=</v>
      </c>
      <c r="AJ341" s="12">
        <f t="shared" si="228"/>
        <v>41487</v>
      </c>
      <c r="AK341" s="12"/>
      <c r="AL341" s="4"/>
      <c r="AX341" s="1"/>
      <c r="AY341" s="1"/>
      <c r="AZ341" s="1"/>
      <c r="BA341" s="1"/>
      <c r="BB341" s="1"/>
    </row>
    <row r="342" spans="1:54" x14ac:dyDescent="0.2">
      <c r="A342" s="178">
        <f t="shared" si="222"/>
        <v>41461</v>
      </c>
      <c r="B342" s="2">
        <f t="shared" si="206"/>
        <v>337148.00605296716</v>
      </c>
      <c r="C342" s="2">
        <f t="shared" si="223"/>
        <v>315084.43030958</v>
      </c>
      <c r="D342" s="2">
        <f>SUM(Y342:Y$400)</f>
        <v>4651.5850166500004</v>
      </c>
      <c r="E342" s="11">
        <f t="shared" si="207"/>
        <v>310432.84529293003</v>
      </c>
      <c r="F342" s="99">
        <f t="shared" si="202"/>
        <v>3706.28</v>
      </c>
      <c r="G342" s="3">
        <f>IF(N342=1,VLOOKUP(A341,[1]Plan1!$BG$69:$BI$188,3),G341)</f>
        <v>3715.92</v>
      </c>
      <c r="H342" s="200">
        <f t="shared" si="203"/>
        <v>41396</v>
      </c>
      <c r="I342" s="200">
        <f t="shared" si="204"/>
        <v>41427</v>
      </c>
      <c r="J342" s="27">
        <f t="shared" si="208"/>
        <v>2.6009907508337538E-3</v>
      </c>
      <c r="K342" s="12">
        <f t="shared" si="224"/>
        <v>41487</v>
      </c>
      <c r="L342" s="12">
        <f t="shared" si="209"/>
        <v>41487</v>
      </c>
      <c r="M342" s="1">
        <f t="shared" si="225"/>
        <v>23</v>
      </c>
      <c r="N342" s="1">
        <f t="shared" si="210"/>
        <v>5</v>
      </c>
      <c r="O342" s="2">
        <f t="shared" si="211"/>
        <v>1.00056485</v>
      </c>
      <c r="P342" s="11">
        <f t="shared" si="201"/>
        <v>1.00369927</v>
      </c>
      <c r="Q342" s="11">
        <f t="shared" si="198"/>
        <v>1.0688745857040425</v>
      </c>
      <c r="R342" s="2">
        <f t="shared" si="200"/>
        <v>1.0694783299999999</v>
      </c>
      <c r="S342" s="2">
        <f t="shared" si="196"/>
        <v>1.0128566699999999</v>
      </c>
      <c r="T342" s="2">
        <f t="shared" si="212"/>
        <v>319135.36685220001</v>
      </c>
      <c r="U342" s="2">
        <f t="shared" si="213"/>
        <v>59.803893536013113</v>
      </c>
      <c r="V342" s="2">
        <f t="shared" si="214"/>
        <v>21568.355668101114</v>
      </c>
      <c r="W342" s="2">
        <f t="shared" si="215"/>
        <v>336712.58987121715</v>
      </c>
      <c r="X342" s="29">
        <f t="shared" si="216"/>
        <v>0</v>
      </c>
      <c r="Y342" s="2">
        <f t="shared" si="197"/>
        <v>0</v>
      </c>
      <c r="Z342" s="82">
        <f t="shared" si="217"/>
        <v>0</v>
      </c>
      <c r="AA342" s="2">
        <f t="shared" si="218"/>
        <v>0</v>
      </c>
      <c r="AB342" s="27">
        <f t="shared" si="226"/>
        <v>6.7299999999999999E-2</v>
      </c>
      <c r="AC342" s="29">
        <f t="shared" si="205"/>
        <v>5</v>
      </c>
      <c r="AD342" s="29">
        <v>252</v>
      </c>
      <c r="AE342" s="11">
        <f t="shared" si="199"/>
        <v>1.0012931389999999</v>
      </c>
      <c r="AF342" s="2">
        <f t="shared" si="219"/>
        <v>412.68638915000002</v>
      </c>
      <c r="AG342" s="2">
        <f t="shared" si="220"/>
        <v>435.41618175000002</v>
      </c>
      <c r="AH342" s="3">
        <f t="shared" si="221"/>
        <v>0</v>
      </c>
      <c r="AI342" s="4" t="str">
        <f t="shared" si="227"/>
        <v>A+J=</v>
      </c>
      <c r="AJ342" s="12">
        <f t="shared" si="228"/>
        <v>41487</v>
      </c>
      <c r="AK342" s="12"/>
      <c r="AL342" s="4"/>
      <c r="AX342" s="1"/>
      <c r="AY342" s="1"/>
      <c r="AZ342" s="1"/>
      <c r="BA342" s="1"/>
      <c r="BB342" s="1"/>
    </row>
    <row r="343" spans="1:54" x14ac:dyDescent="0.2">
      <c r="A343" s="178">
        <f t="shared" si="222"/>
        <v>41462</v>
      </c>
      <c r="B343" s="2">
        <f t="shared" si="206"/>
        <v>337148.00605296716</v>
      </c>
      <c r="C343" s="2">
        <f t="shared" si="223"/>
        <v>315084.43030958</v>
      </c>
      <c r="D343" s="2">
        <f>SUM(Y343:Y$400)</f>
        <v>4651.5850166500004</v>
      </c>
      <c r="E343" s="11">
        <f t="shared" si="207"/>
        <v>310432.84529293003</v>
      </c>
      <c r="F343" s="99">
        <f t="shared" si="202"/>
        <v>3706.28</v>
      </c>
      <c r="G343" s="3">
        <f>IF(N343=1,VLOOKUP(A342,[1]Plan1!$BG$69:$BI$188,3),G342)</f>
        <v>3715.92</v>
      </c>
      <c r="H343" s="200">
        <f t="shared" si="203"/>
        <v>41396</v>
      </c>
      <c r="I343" s="200">
        <f t="shared" si="204"/>
        <v>41427</v>
      </c>
      <c r="J343" s="27">
        <f t="shared" si="208"/>
        <v>2.6009907508337538E-3</v>
      </c>
      <c r="K343" s="12">
        <f t="shared" si="224"/>
        <v>41487</v>
      </c>
      <c r="L343" s="12">
        <f t="shared" si="209"/>
        <v>41487</v>
      </c>
      <c r="M343" s="1">
        <f t="shared" si="225"/>
        <v>23</v>
      </c>
      <c r="N343" s="1">
        <f t="shared" si="210"/>
        <v>5</v>
      </c>
      <c r="O343" s="2">
        <f t="shared" si="211"/>
        <v>1.00056485</v>
      </c>
      <c r="P343" s="11">
        <f t="shared" si="201"/>
        <v>1.00369927</v>
      </c>
      <c r="Q343" s="11">
        <f t="shared" si="198"/>
        <v>1.0688745857040425</v>
      </c>
      <c r="R343" s="2">
        <f t="shared" si="200"/>
        <v>1.0694783299999999</v>
      </c>
      <c r="S343" s="2">
        <f t="shared" si="196"/>
        <v>1.0128566699999999</v>
      </c>
      <c r="T343" s="2">
        <f t="shared" si="212"/>
        <v>319135.36685220001</v>
      </c>
      <c r="U343" s="2">
        <f t="shared" si="213"/>
        <v>59.803893536013113</v>
      </c>
      <c r="V343" s="2">
        <f t="shared" si="214"/>
        <v>21568.355668101114</v>
      </c>
      <c r="W343" s="2">
        <f t="shared" si="215"/>
        <v>336712.58987121715</v>
      </c>
      <c r="X343" s="29">
        <f t="shared" si="216"/>
        <v>0</v>
      </c>
      <c r="Y343" s="2">
        <f t="shared" si="197"/>
        <v>0</v>
      </c>
      <c r="Z343" s="82">
        <f t="shared" si="217"/>
        <v>0</v>
      </c>
      <c r="AA343" s="2">
        <f t="shared" si="218"/>
        <v>0</v>
      </c>
      <c r="AB343" s="27">
        <f t="shared" si="226"/>
        <v>6.7299999999999999E-2</v>
      </c>
      <c r="AC343" s="29">
        <f t="shared" si="205"/>
        <v>5</v>
      </c>
      <c r="AD343" s="29">
        <v>252</v>
      </c>
      <c r="AE343" s="11">
        <f t="shared" si="199"/>
        <v>1.0012931389999999</v>
      </c>
      <c r="AF343" s="2">
        <f t="shared" si="219"/>
        <v>412.68638915000002</v>
      </c>
      <c r="AG343" s="2">
        <f t="shared" si="220"/>
        <v>435.41618175000002</v>
      </c>
      <c r="AH343" s="3">
        <f t="shared" si="221"/>
        <v>0</v>
      </c>
      <c r="AI343" s="4" t="str">
        <f t="shared" si="227"/>
        <v>A+J=</v>
      </c>
      <c r="AJ343" s="12">
        <f t="shared" si="228"/>
        <v>41487</v>
      </c>
      <c r="AK343" s="12"/>
      <c r="AL343" s="4"/>
      <c r="AM343" s="1"/>
      <c r="AN343" s="12"/>
      <c r="AO343" s="1"/>
      <c r="AP343" s="1"/>
      <c r="AQ343" s="3"/>
      <c r="AR343" s="3"/>
      <c r="AS343" s="7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x14ac:dyDescent="0.2">
      <c r="A344" s="178">
        <f t="shared" si="222"/>
        <v>41463</v>
      </c>
      <c r="B344" s="2">
        <f t="shared" si="206"/>
        <v>337148.00605296716</v>
      </c>
      <c r="C344" s="2">
        <f t="shared" si="223"/>
        <v>315084.43030958</v>
      </c>
      <c r="D344" s="2">
        <f>SUM(Y344:Y$400)</f>
        <v>4651.5850166500004</v>
      </c>
      <c r="E344" s="11">
        <f t="shared" si="207"/>
        <v>310432.84529293003</v>
      </c>
      <c r="F344" s="99">
        <f t="shared" si="202"/>
        <v>3706.28</v>
      </c>
      <c r="G344" s="3">
        <f>IF(N344=1,VLOOKUP(A343,[1]Plan1!$BG$69:$BI$188,3),G343)</f>
        <v>3715.92</v>
      </c>
      <c r="H344" s="200">
        <f t="shared" si="203"/>
        <v>41396</v>
      </c>
      <c r="I344" s="200">
        <f t="shared" si="204"/>
        <v>41427</v>
      </c>
      <c r="J344" s="27">
        <f t="shared" si="208"/>
        <v>2.6009907508337538E-3</v>
      </c>
      <c r="K344" s="12">
        <f t="shared" si="224"/>
        <v>41487</v>
      </c>
      <c r="L344" s="12">
        <f t="shared" si="209"/>
        <v>41487</v>
      </c>
      <c r="M344" s="1">
        <f t="shared" si="225"/>
        <v>23</v>
      </c>
      <c r="N344" s="1">
        <f t="shared" si="210"/>
        <v>5</v>
      </c>
      <c r="O344" s="2">
        <f t="shared" si="211"/>
        <v>1.00056485</v>
      </c>
      <c r="P344" s="11">
        <f t="shared" si="201"/>
        <v>1.00369927</v>
      </c>
      <c r="Q344" s="11">
        <f t="shared" si="198"/>
        <v>1.0688745857040425</v>
      </c>
      <c r="R344" s="2">
        <f t="shared" si="200"/>
        <v>1.0694783299999999</v>
      </c>
      <c r="S344" s="2">
        <f t="shared" si="196"/>
        <v>1.0128566699999999</v>
      </c>
      <c r="T344" s="2">
        <f t="shared" si="212"/>
        <v>319135.36685220001</v>
      </c>
      <c r="U344" s="2">
        <f t="shared" si="213"/>
        <v>59.803893536013113</v>
      </c>
      <c r="V344" s="2">
        <f t="shared" si="214"/>
        <v>21568.355668101114</v>
      </c>
      <c r="W344" s="2">
        <f t="shared" si="215"/>
        <v>336712.58987121715</v>
      </c>
      <c r="X344" s="29">
        <f t="shared" si="216"/>
        <v>0</v>
      </c>
      <c r="Y344" s="2">
        <f t="shared" si="197"/>
        <v>0</v>
      </c>
      <c r="Z344" s="82">
        <f t="shared" si="217"/>
        <v>0</v>
      </c>
      <c r="AA344" s="2">
        <f t="shared" si="218"/>
        <v>0</v>
      </c>
      <c r="AB344" s="27">
        <f t="shared" si="226"/>
        <v>6.7299999999999999E-2</v>
      </c>
      <c r="AC344" s="29">
        <f t="shared" si="205"/>
        <v>5</v>
      </c>
      <c r="AD344" s="29">
        <v>252</v>
      </c>
      <c r="AE344" s="11">
        <f t="shared" si="199"/>
        <v>1.0012931389999999</v>
      </c>
      <c r="AF344" s="2">
        <f t="shared" si="219"/>
        <v>412.68638915000002</v>
      </c>
      <c r="AG344" s="2">
        <f t="shared" si="220"/>
        <v>435.41618175000002</v>
      </c>
      <c r="AH344" s="3">
        <f t="shared" si="221"/>
        <v>0</v>
      </c>
      <c r="AI344" s="4" t="str">
        <f t="shared" si="227"/>
        <v>A+J=</v>
      </c>
      <c r="AJ344" s="12">
        <f t="shared" si="228"/>
        <v>41487</v>
      </c>
      <c r="AK344" s="12"/>
      <c r="AL344" s="4"/>
      <c r="AM344" s="1"/>
      <c r="AN344" s="12"/>
      <c r="AO344" s="1"/>
      <c r="AP344" s="1"/>
      <c r="AQ344" s="3"/>
      <c r="AR344" s="3"/>
      <c r="AS344" s="7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x14ac:dyDescent="0.2">
      <c r="A345" s="178">
        <f t="shared" si="222"/>
        <v>41464</v>
      </c>
      <c r="B345" s="2">
        <f t="shared" si="206"/>
        <v>337272.71518609859</v>
      </c>
      <c r="C345" s="2">
        <f t="shared" si="223"/>
        <v>315084.43030958</v>
      </c>
      <c r="D345" s="2">
        <f>SUM(Y345:Y$400)</f>
        <v>4651.5850166500004</v>
      </c>
      <c r="E345" s="11">
        <f t="shared" si="207"/>
        <v>310432.84529293003</v>
      </c>
      <c r="F345" s="99">
        <f t="shared" si="202"/>
        <v>3706.28</v>
      </c>
      <c r="G345" s="3">
        <f>IF(N345=1,VLOOKUP(A344,[1]Plan1!$BG$69:$BI$188,3),G344)</f>
        <v>3715.92</v>
      </c>
      <c r="H345" s="200">
        <f t="shared" si="203"/>
        <v>41396</v>
      </c>
      <c r="I345" s="200">
        <f t="shared" si="204"/>
        <v>41427</v>
      </c>
      <c r="J345" s="27">
        <f t="shared" si="208"/>
        <v>2.6009907508337538E-3</v>
      </c>
      <c r="K345" s="12">
        <f t="shared" si="224"/>
        <v>41487</v>
      </c>
      <c r="L345" s="12">
        <f t="shared" si="209"/>
        <v>41487</v>
      </c>
      <c r="M345" s="1">
        <f t="shared" si="225"/>
        <v>23</v>
      </c>
      <c r="N345" s="1">
        <f t="shared" si="210"/>
        <v>6</v>
      </c>
      <c r="O345" s="2">
        <f t="shared" si="211"/>
        <v>1.0006778599999999</v>
      </c>
      <c r="P345" s="11">
        <f t="shared" si="201"/>
        <v>1.00369927</v>
      </c>
      <c r="Q345" s="11">
        <f t="shared" si="198"/>
        <v>1.0688745857040425</v>
      </c>
      <c r="R345" s="2">
        <f t="shared" si="200"/>
        <v>1.0695991300000001</v>
      </c>
      <c r="S345" s="2">
        <f t="shared" si="196"/>
        <v>1.0128566699999999</v>
      </c>
      <c r="T345" s="2">
        <f t="shared" si="212"/>
        <v>319135.36685220001</v>
      </c>
      <c r="U345" s="2">
        <f t="shared" si="213"/>
        <v>59.803893536013113</v>
      </c>
      <c r="V345" s="2">
        <f t="shared" si="214"/>
        <v>21605.855955812545</v>
      </c>
      <c r="W345" s="2">
        <f t="shared" si="215"/>
        <v>336750.09015892859</v>
      </c>
      <c r="X345" s="29">
        <f t="shared" si="216"/>
        <v>0</v>
      </c>
      <c r="Y345" s="2">
        <f t="shared" si="197"/>
        <v>0</v>
      </c>
      <c r="Z345" s="82">
        <f t="shared" si="217"/>
        <v>0</v>
      </c>
      <c r="AA345" s="2">
        <f t="shared" si="218"/>
        <v>0</v>
      </c>
      <c r="AB345" s="27">
        <f t="shared" si="226"/>
        <v>6.7299999999999999E-2</v>
      </c>
      <c r="AC345" s="29">
        <f t="shared" si="205"/>
        <v>6</v>
      </c>
      <c r="AD345" s="29">
        <v>252</v>
      </c>
      <c r="AE345" s="11">
        <f t="shared" si="199"/>
        <v>1.0015519669999999</v>
      </c>
      <c r="AF345" s="2">
        <f t="shared" si="219"/>
        <v>495.28755788000001</v>
      </c>
      <c r="AG345" s="2">
        <f t="shared" si="220"/>
        <v>522.62502716999995</v>
      </c>
      <c r="AH345" s="3">
        <f t="shared" si="221"/>
        <v>0</v>
      </c>
      <c r="AI345" s="4" t="str">
        <f t="shared" si="227"/>
        <v>A+J=</v>
      </c>
      <c r="AJ345" s="12">
        <f t="shared" si="228"/>
        <v>41487</v>
      </c>
      <c r="AK345" s="12"/>
      <c r="AL345" s="4"/>
      <c r="AM345" s="1"/>
      <c r="AN345" s="12"/>
      <c r="AO345" s="1"/>
      <c r="AP345" s="1"/>
      <c r="AQ345" s="3"/>
      <c r="AR345" s="3"/>
      <c r="AS345" s="7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x14ac:dyDescent="0.2">
      <c r="A346" s="178">
        <f t="shared" si="222"/>
        <v>41465</v>
      </c>
      <c r="B346" s="2">
        <f t="shared" si="206"/>
        <v>337397.46940619842</v>
      </c>
      <c r="C346" s="2">
        <f t="shared" si="223"/>
        <v>315084.43030958</v>
      </c>
      <c r="D346" s="2">
        <f>SUM(Y346:Y$400)</f>
        <v>4651.5850166500004</v>
      </c>
      <c r="E346" s="11">
        <f t="shared" si="207"/>
        <v>310432.84529293003</v>
      </c>
      <c r="F346" s="99">
        <f t="shared" si="202"/>
        <v>3706.28</v>
      </c>
      <c r="G346" s="3">
        <f>IF(N346=1,VLOOKUP(A345,[1]Plan1!$BG$69:$BI$188,3),G345)</f>
        <v>3715.92</v>
      </c>
      <c r="H346" s="200">
        <f t="shared" si="203"/>
        <v>41396</v>
      </c>
      <c r="I346" s="200">
        <f t="shared" si="204"/>
        <v>41427</v>
      </c>
      <c r="J346" s="27">
        <f t="shared" si="208"/>
        <v>2.6009907508337538E-3</v>
      </c>
      <c r="K346" s="12">
        <f t="shared" si="224"/>
        <v>41487</v>
      </c>
      <c r="L346" s="12">
        <f t="shared" si="209"/>
        <v>41487</v>
      </c>
      <c r="M346" s="1">
        <f t="shared" si="225"/>
        <v>23</v>
      </c>
      <c r="N346" s="1">
        <f t="shared" si="210"/>
        <v>7</v>
      </c>
      <c r="O346" s="2">
        <f t="shared" si="211"/>
        <v>1.00079089</v>
      </c>
      <c r="P346" s="11">
        <f t="shared" si="201"/>
        <v>1.00369927</v>
      </c>
      <c r="Q346" s="11">
        <f t="shared" si="198"/>
        <v>1.0688745857040425</v>
      </c>
      <c r="R346" s="2">
        <f t="shared" si="200"/>
        <v>1.0697199399999999</v>
      </c>
      <c r="S346" s="2">
        <f t="shared" si="196"/>
        <v>1.0128566699999999</v>
      </c>
      <c r="T346" s="2">
        <f t="shared" si="212"/>
        <v>319135.36685220001</v>
      </c>
      <c r="U346" s="2">
        <f t="shared" si="213"/>
        <v>59.803893536013113</v>
      </c>
      <c r="V346" s="2">
        <f t="shared" si="214"/>
        <v>21643.35934785234</v>
      </c>
      <c r="W346" s="2">
        <f t="shared" si="215"/>
        <v>336787.59355096839</v>
      </c>
      <c r="X346" s="29">
        <f t="shared" si="216"/>
        <v>0</v>
      </c>
      <c r="Y346" s="2">
        <f t="shared" si="197"/>
        <v>0</v>
      </c>
      <c r="Z346" s="82">
        <f t="shared" si="217"/>
        <v>0</v>
      </c>
      <c r="AA346" s="2">
        <f t="shared" si="218"/>
        <v>0</v>
      </c>
      <c r="AB346" s="27">
        <f t="shared" si="226"/>
        <v>6.7299999999999999E-2</v>
      </c>
      <c r="AC346" s="29">
        <f t="shared" si="205"/>
        <v>7</v>
      </c>
      <c r="AD346" s="29">
        <v>252</v>
      </c>
      <c r="AE346" s="11">
        <f t="shared" si="199"/>
        <v>1.0018108619999999</v>
      </c>
      <c r="AF346" s="2">
        <f t="shared" si="219"/>
        <v>577.91010868000001</v>
      </c>
      <c r="AG346" s="2">
        <f t="shared" si="220"/>
        <v>609.87585522999996</v>
      </c>
      <c r="AH346" s="3">
        <f t="shared" si="221"/>
        <v>0</v>
      </c>
      <c r="AI346" s="4" t="str">
        <f t="shared" si="227"/>
        <v>A+J=</v>
      </c>
      <c r="AJ346" s="12">
        <f t="shared" si="228"/>
        <v>41487</v>
      </c>
      <c r="AK346" s="12"/>
      <c r="AL346" s="4"/>
      <c r="AM346" s="1"/>
      <c r="AN346" s="12"/>
      <c r="AO346" s="1"/>
      <c r="AP346" s="1"/>
      <c r="AQ346" s="3"/>
      <c r="AR346" s="3"/>
      <c r="AS346" s="7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x14ac:dyDescent="0.2">
      <c r="A347" s="178">
        <f t="shared" si="222"/>
        <v>41466</v>
      </c>
      <c r="B347" s="2">
        <f t="shared" si="206"/>
        <v>337522.26906003663</v>
      </c>
      <c r="C347" s="2">
        <f t="shared" si="223"/>
        <v>315084.43030958</v>
      </c>
      <c r="D347" s="2">
        <f>SUM(Y347:Y$400)</f>
        <v>4651.5850166500004</v>
      </c>
      <c r="E347" s="11">
        <f t="shared" si="207"/>
        <v>310432.84529293003</v>
      </c>
      <c r="F347" s="99">
        <f t="shared" si="202"/>
        <v>3706.28</v>
      </c>
      <c r="G347" s="3">
        <f>IF(N347=1,VLOOKUP(A346,[1]Plan1!$BG$69:$BI$188,3),G346)</f>
        <v>3715.92</v>
      </c>
      <c r="H347" s="200">
        <f t="shared" si="203"/>
        <v>41396</v>
      </c>
      <c r="I347" s="200">
        <f t="shared" si="204"/>
        <v>41427</v>
      </c>
      <c r="J347" s="27">
        <f t="shared" si="208"/>
        <v>2.6009907508337538E-3</v>
      </c>
      <c r="K347" s="12">
        <f t="shared" si="224"/>
        <v>41487</v>
      </c>
      <c r="L347" s="12">
        <f t="shared" si="209"/>
        <v>41487</v>
      </c>
      <c r="M347" s="1">
        <f t="shared" si="225"/>
        <v>23</v>
      </c>
      <c r="N347" s="1">
        <f t="shared" si="210"/>
        <v>8</v>
      </c>
      <c r="O347" s="2">
        <f t="shared" si="211"/>
        <v>1.0009039200000001</v>
      </c>
      <c r="P347" s="11">
        <f t="shared" si="201"/>
        <v>1.00369927</v>
      </c>
      <c r="Q347" s="11">
        <f t="shared" si="198"/>
        <v>1.0688745857040425</v>
      </c>
      <c r="R347" s="2">
        <f t="shared" si="200"/>
        <v>1.0698407599999999</v>
      </c>
      <c r="S347" s="2">
        <f t="shared" si="196"/>
        <v>1.0128566699999999</v>
      </c>
      <c r="T347" s="2">
        <f t="shared" si="212"/>
        <v>319135.36685220001</v>
      </c>
      <c r="U347" s="2">
        <f t="shared" si="213"/>
        <v>59.803893536013113</v>
      </c>
      <c r="V347" s="2">
        <f t="shared" si="214"/>
        <v>21680.86584422064</v>
      </c>
      <c r="W347" s="2">
        <f t="shared" si="215"/>
        <v>336825.10004733666</v>
      </c>
      <c r="X347" s="29">
        <f t="shared" si="216"/>
        <v>0</v>
      </c>
      <c r="Y347" s="2">
        <f t="shared" si="197"/>
        <v>0</v>
      </c>
      <c r="Z347" s="82">
        <f t="shared" si="217"/>
        <v>0</v>
      </c>
      <c r="AA347" s="2">
        <f t="shared" si="218"/>
        <v>0</v>
      </c>
      <c r="AB347" s="27">
        <f t="shared" si="226"/>
        <v>6.7299999999999999E-2</v>
      </c>
      <c r="AC347" s="29">
        <f t="shared" si="205"/>
        <v>8</v>
      </c>
      <c r="AD347" s="29">
        <v>252</v>
      </c>
      <c r="AE347" s="11">
        <f t="shared" si="199"/>
        <v>1.002069825</v>
      </c>
      <c r="AF347" s="2">
        <f t="shared" si="219"/>
        <v>660.55436068999995</v>
      </c>
      <c r="AG347" s="2">
        <f t="shared" si="220"/>
        <v>697.16901270000005</v>
      </c>
      <c r="AH347" s="3">
        <f t="shared" si="221"/>
        <v>0</v>
      </c>
      <c r="AI347" s="4" t="str">
        <f t="shared" si="227"/>
        <v>A+J=</v>
      </c>
      <c r="AJ347" s="12">
        <f t="shared" si="228"/>
        <v>41487</v>
      </c>
      <c r="AK347" s="12"/>
      <c r="AL347" s="4"/>
      <c r="AM347" s="1"/>
      <c r="AN347" s="12"/>
      <c r="AO347" s="1"/>
      <c r="AP347" s="1"/>
      <c r="AQ347" s="3"/>
      <c r="AR347" s="3"/>
      <c r="AS347" s="7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x14ac:dyDescent="0.2">
      <c r="A348" s="178">
        <f t="shared" si="222"/>
        <v>41467</v>
      </c>
      <c r="B348" s="2">
        <f t="shared" si="206"/>
        <v>337647.11348395341</v>
      </c>
      <c r="C348" s="2">
        <f t="shared" si="223"/>
        <v>315084.43030958</v>
      </c>
      <c r="D348" s="2">
        <f>SUM(Y348:Y$400)</f>
        <v>4651.5850166500004</v>
      </c>
      <c r="E348" s="11">
        <f t="shared" si="207"/>
        <v>310432.84529293003</v>
      </c>
      <c r="F348" s="99">
        <f t="shared" si="202"/>
        <v>3706.28</v>
      </c>
      <c r="G348" s="3">
        <f>IF(N348=1,VLOOKUP(A347,[1]Plan1!$BG$69:$BI$188,3),G347)</f>
        <v>3715.92</v>
      </c>
      <c r="H348" s="200">
        <f t="shared" si="203"/>
        <v>41396</v>
      </c>
      <c r="I348" s="200">
        <f t="shared" si="204"/>
        <v>41427</v>
      </c>
      <c r="J348" s="27">
        <f t="shared" si="208"/>
        <v>2.6009907508337538E-3</v>
      </c>
      <c r="K348" s="12">
        <f t="shared" si="224"/>
        <v>41487</v>
      </c>
      <c r="L348" s="12">
        <f t="shared" si="209"/>
        <v>41487</v>
      </c>
      <c r="M348" s="1">
        <f t="shared" si="225"/>
        <v>23</v>
      </c>
      <c r="N348" s="1">
        <f t="shared" si="210"/>
        <v>9</v>
      </c>
      <c r="O348" s="2">
        <f t="shared" si="211"/>
        <v>1.00101697</v>
      </c>
      <c r="P348" s="11">
        <f t="shared" si="201"/>
        <v>1.00369927</v>
      </c>
      <c r="Q348" s="11">
        <f t="shared" si="198"/>
        <v>1.0688745857040425</v>
      </c>
      <c r="R348" s="2">
        <f t="shared" si="200"/>
        <v>1.0699615899999999</v>
      </c>
      <c r="S348" s="2">
        <f t="shared" si="196"/>
        <v>1.0128566699999999</v>
      </c>
      <c r="T348" s="2">
        <f t="shared" si="212"/>
        <v>319135.36685220001</v>
      </c>
      <c r="U348" s="2">
        <f t="shared" si="213"/>
        <v>59.803893536013113</v>
      </c>
      <c r="V348" s="2">
        <f t="shared" si="214"/>
        <v>21718.375444917372</v>
      </c>
      <c r="W348" s="2">
        <f t="shared" si="215"/>
        <v>336862.60964803339</v>
      </c>
      <c r="X348" s="29">
        <f t="shared" si="216"/>
        <v>0</v>
      </c>
      <c r="Y348" s="2">
        <f t="shared" si="197"/>
        <v>0</v>
      </c>
      <c r="Z348" s="82">
        <f t="shared" si="217"/>
        <v>0</v>
      </c>
      <c r="AA348" s="2">
        <f t="shared" si="218"/>
        <v>0</v>
      </c>
      <c r="AB348" s="27">
        <f t="shared" si="226"/>
        <v>6.7299999999999999E-2</v>
      </c>
      <c r="AC348" s="29">
        <f t="shared" si="205"/>
        <v>9</v>
      </c>
      <c r="AD348" s="29">
        <v>252</v>
      </c>
      <c r="AE348" s="11">
        <f t="shared" si="199"/>
        <v>1.0023288539999999</v>
      </c>
      <c r="AF348" s="2">
        <f t="shared" si="219"/>
        <v>743.21967562999998</v>
      </c>
      <c r="AG348" s="2">
        <f t="shared" si="220"/>
        <v>784.50383592000003</v>
      </c>
      <c r="AH348" s="3">
        <f t="shared" si="221"/>
        <v>0</v>
      </c>
      <c r="AI348" s="4" t="str">
        <f t="shared" si="227"/>
        <v>A+J=</v>
      </c>
      <c r="AJ348" s="12">
        <f t="shared" si="228"/>
        <v>41487</v>
      </c>
      <c r="AK348" s="12"/>
      <c r="AL348" s="4"/>
      <c r="AM348" s="1"/>
      <c r="AN348" s="12"/>
      <c r="AO348" s="1"/>
      <c r="AP348" s="1"/>
      <c r="AQ348" s="3"/>
      <c r="AR348" s="3"/>
      <c r="AS348" s="7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x14ac:dyDescent="0.2">
      <c r="A349" s="178">
        <f t="shared" si="222"/>
        <v>41468</v>
      </c>
      <c r="B349" s="2">
        <f t="shared" si="206"/>
        <v>337772.00613705709</v>
      </c>
      <c r="C349" s="2">
        <f t="shared" si="223"/>
        <v>315084.43030958</v>
      </c>
      <c r="D349" s="2">
        <f>SUM(Y349:Y$400)</f>
        <v>4651.5850166500004</v>
      </c>
      <c r="E349" s="11">
        <f t="shared" si="207"/>
        <v>310432.84529293003</v>
      </c>
      <c r="F349" s="99">
        <f t="shared" si="202"/>
        <v>3706.28</v>
      </c>
      <c r="G349" s="3">
        <f>IF(N349=1,VLOOKUP(A348,[1]Plan1!$BG$69:$BI$188,3),G348)</f>
        <v>3715.92</v>
      </c>
      <c r="H349" s="200">
        <f t="shared" si="203"/>
        <v>41396</v>
      </c>
      <c r="I349" s="200">
        <f t="shared" si="204"/>
        <v>41427</v>
      </c>
      <c r="J349" s="27">
        <f t="shared" si="208"/>
        <v>2.6009907508337538E-3</v>
      </c>
      <c r="K349" s="12">
        <f t="shared" si="224"/>
        <v>41487</v>
      </c>
      <c r="L349" s="12">
        <f t="shared" si="209"/>
        <v>41487</v>
      </c>
      <c r="M349" s="1">
        <f t="shared" si="225"/>
        <v>23</v>
      </c>
      <c r="N349" s="1">
        <f t="shared" si="210"/>
        <v>10</v>
      </c>
      <c r="O349" s="2">
        <f t="shared" si="211"/>
        <v>1.0011300299999999</v>
      </c>
      <c r="P349" s="11">
        <f t="shared" si="201"/>
        <v>1.00369927</v>
      </c>
      <c r="Q349" s="11">
        <f t="shared" si="198"/>
        <v>1.0688745857040425</v>
      </c>
      <c r="R349" s="2">
        <f t="shared" si="200"/>
        <v>1.07008244</v>
      </c>
      <c r="S349" s="2">
        <f t="shared" si="196"/>
        <v>1.0128566699999999</v>
      </c>
      <c r="T349" s="2">
        <f t="shared" si="212"/>
        <v>319135.36685220001</v>
      </c>
      <c r="U349" s="2">
        <f t="shared" si="213"/>
        <v>59.803893536013113</v>
      </c>
      <c r="V349" s="2">
        <f t="shared" si="214"/>
        <v>21755.891254271042</v>
      </c>
      <c r="W349" s="2">
        <f t="shared" si="215"/>
        <v>336900.12545738707</v>
      </c>
      <c r="X349" s="29">
        <f t="shared" si="216"/>
        <v>0</v>
      </c>
      <c r="Y349" s="2">
        <f t="shared" si="197"/>
        <v>0</v>
      </c>
      <c r="Z349" s="82">
        <f t="shared" si="217"/>
        <v>0</v>
      </c>
      <c r="AA349" s="2">
        <f t="shared" si="218"/>
        <v>0</v>
      </c>
      <c r="AB349" s="27">
        <f t="shared" si="226"/>
        <v>6.7299999999999999E-2</v>
      </c>
      <c r="AC349" s="29">
        <f t="shared" si="205"/>
        <v>10</v>
      </c>
      <c r="AD349" s="29">
        <v>252</v>
      </c>
      <c r="AE349" s="11">
        <f t="shared" si="199"/>
        <v>1.0025879499999999</v>
      </c>
      <c r="AF349" s="2">
        <f t="shared" si="219"/>
        <v>825.90637263999997</v>
      </c>
      <c r="AG349" s="2">
        <f t="shared" si="220"/>
        <v>871.88067966999995</v>
      </c>
      <c r="AH349" s="3">
        <f t="shared" si="221"/>
        <v>0</v>
      </c>
      <c r="AI349" s="4" t="str">
        <f t="shared" si="227"/>
        <v>A+J=</v>
      </c>
      <c r="AJ349" s="12">
        <f t="shared" si="228"/>
        <v>41487</v>
      </c>
      <c r="AK349" s="12"/>
      <c r="AL349" s="4"/>
      <c r="AM349" s="1"/>
      <c r="AN349" s="12"/>
      <c r="AO349" s="1"/>
      <c r="AP349" s="1"/>
      <c r="AQ349" s="3"/>
      <c r="AR349" s="3"/>
      <c r="AS349" s="7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x14ac:dyDescent="0.2">
      <c r="A350" s="178">
        <f t="shared" si="222"/>
        <v>41469</v>
      </c>
      <c r="B350" s="2">
        <f t="shared" si="206"/>
        <v>337772.00613705709</v>
      </c>
      <c r="C350" s="2">
        <f t="shared" si="223"/>
        <v>315084.43030958</v>
      </c>
      <c r="D350" s="2">
        <f>SUM(Y350:Y$400)</f>
        <v>4651.5850166500004</v>
      </c>
      <c r="E350" s="11">
        <f t="shared" si="207"/>
        <v>310432.84529293003</v>
      </c>
      <c r="F350" s="99">
        <f t="shared" si="202"/>
        <v>3706.28</v>
      </c>
      <c r="G350" s="3">
        <f>IF(N350=1,VLOOKUP(A349,[1]Plan1!$BG$69:$BI$188,3),G349)</f>
        <v>3715.92</v>
      </c>
      <c r="H350" s="200">
        <f t="shared" si="203"/>
        <v>41396</v>
      </c>
      <c r="I350" s="200">
        <f t="shared" si="204"/>
        <v>41427</v>
      </c>
      <c r="J350" s="27">
        <f t="shared" si="208"/>
        <v>2.6009907508337538E-3</v>
      </c>
      <c r="K350" s="12">
        <f t="shared" si="224"/>
        <v>41487</v>
      </c>
      <c r="L350" s="12">
        <f t="shared" si="209"/>
        <v>41487</v>
      </c>
      <c r="M350" s="1">
        <f t="shared" si="225"/>
        <v>23</v>
      </c>
      <c r="N350" s="1">
        <f t="shared" si="210"/>
        <v>10</v>
      </c>
      <c r="O350" s="2">
        <f t="shared" si="211"/>
        <v>1.0011300299999999</v>
      </c>
      <c r="P350" s="11">
        <f t="shared" si="201"/>
        <v>1.00369927</v>
      </c>
      <c r="Q350" s="11">
        <f t="shared" si="198"/>
        <v>1.0688745857040425</v>
      </c>
      <c r="R350" s="2">
        <f t="shared" si="200"/>
        <v>1.07008244</v>
      </c>
      <c r="S350" s="2">
        <f t="shared" ref="S350:S413" si="229">IF(AND(X350&gt;0,MONTH(A350)=10),R350,S349)</f>
        <v>1.0128566699999999</v>
      </c>
      <c r="T350" s="2">
        <f t="shared" si="212"/>
        <v>319135.36685220001</v>
      </c>
      <c r="U350" s="2">
        <f t="shared" si="213"/>
        <v>59.803893536013113</v>
      </c>
      <c r="V350" s="2">
        <f t="shared" si="214"/>
        <v>21755.891254271042</v>
      </c>
      <c r="W350" s="2">
        <f t="shared" si="215"/>
        <v>336900.12545738707</v>
      </c>
      <c r="X350" s="29">
        <f t="shared" si="216"/>
        <v>0</v>
      </c>
      <c r="Y350" s="2">
        <f t="shared" ref="Y350:Y413" si="230">IF(X350&gt;0,VLOOKUP(A350,AN$12:AR$131,5),0)</f>
        <v>0</v>
      </c>
      <c r="Z350" s="82">
        <f t="shared" si="217"/>
        <v>0</v>
      </c>
      <c r="AA350" s="2">
        <f t="shared" si="218"/>
        <v>0</v>
      </c>
      <c r="AB350" s="27">
        <f t="shared" si="226"/>
        <v>6.7299999999999999E-2</v>
      </c>
      <c r="AC350" s="29">
        <f t="shared" si="205"/>
        <v>10</v>
      </c>
      <c r="AD350" s="29">
        <v>252</v>
      </c>
      <c r="AE350" s="11">
        <f t="shared" si="199"/>
        <v>1.0025879499999999</v>
      </c>
      <c r="AF350" s="2">
        <f t="shared" si="219"/>
        <v>825.90637263999997</v>
      </c>
      <c r="AG350" s="2">
        <f t="shared" si="220"/>
        <v>871.88067966999995</v>
      </c>
      <c r="AH350" s="3">
        <f t="shared" si="221"/>
        <v>0</v>
      </c>
      <c r="AI350" s="4" t="str">
        <f t="shared" si="227"/>
        <v>A+J=</v>
      </c>
      <c r="AJ350" s="12">
        <f t="shared" si="228"/>
        <v>41487</v>
      </c>
      <c r="AK350" s="12"/>
      <c r="AL350" s="4"/>
      <c r="AM350" s="1"/>
      <c r="AN350" s="12"/>
      <c r="AO350" s="1"/>
      <c r="AP350" s="1"/>
      <c r="AQ350" s="3"/>
      <c r="AR350" s="3"/>
      <c r="AS350" s="7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x14ac:dyDescent="0.2">
      <c r="A351" s="178">
        <f t="shared" si="222"/>
        <v>41470</v>
      </c>
      <c r="B351" s="2">
        <f t="shared" si="206"/>
        <v>337772.00613705709</v>
      </c>
      <c r="C351" s="2">
        <f t="shared" si="223"/>
        <v>315084.43030958</v>
      </c>
      <c r="D351" s="2">
        <f>SUM(Y351:Y$400)</f>
        <v>4651.5850166500004</v>
      </c>
      <c r="E351" s="11">
        <f t="shared" si="207"/>
        <v>310432.84529293003</v>
      </c>
      <c r="F351" s="99">
        <f t="shared" si="202"/>
        <v>3706.28</v>
      </c>
      <c r="G351" s="3">
        <f>IF(N351=1,VLOOKUP(A350,[1]Plan1!$BG$69:$BI$188,3),G350)</f>
        <v>3715.92</v>
      </c>
      <c r="H351" s="200">
        <f t="shared" si="203"/>
        <v>41396</v>
      </c>
      <c r="I351" s="200">
        <f t="shared" si="204"/>
        <v>41427</v>
      </c>
      <c r="J351" s="27">
        <f t="shared" si="208"/>
        <v>2.6009907508337538E-3</v>
      </c>
      <c r="K351" s="12">
        <f t="shared" si="224"/>
        <v>41487</v>
      </c>
      <c r="L351" s="12">
        <f t="shared" si="209"/>
        <v>41487</v>
      </c>
      <c r="M351" s="1">
        <f t="shared" si="225"/>
        <v>23</v>
      </c>
      <c r="N351" s="1">
        <f t="shared" si="210"/>
        <v>10</v>
      </c>
      <c r="O351" s="2">
        <f t="shared" si="211"/>
        <v>1.0011300299999999</v>
      </c>
      <c r="P351" s="11">
        <f t="shared" si="201"/>
        <v>1.00369927</v>
      </c>
      <c r="Q351" s="11">
        <f t="shared" ref="Q351:Q414" si="231">IF(L351&gt;L350,Q350*P351,Q350)</f>
        <v>1.0688745857040425</v>
      </c>
      <c r="R351" s="2">
        <f t="shared" si="200"/>
        <v>1.07008244</v>
      </c>
      <c r="S351" s="2">
        <f t="shared" si="229"/>
        <v>1.0128566699999999</v>
      </c>
      <c r="T351" s="2">
        <f t="shared" si="212"/>
        <v>319135.36685220001</v>
      </c>
      <c r="U351" s="2">
        <f t="shared" si="213"/>
        <v>59.803893536013113</v>
      </c>
      <c r="V351" s="2">
        <f t="shared" si="214"/>
        <v>21755.891254271042</v>
      </c>
      <c r="W351" s="2">
        <f t="shared" si="215"/>
        <v>336900.12545738707</v>
      </c>
      <c r="X351" s="29">
        <f t="shared" si="216"/>
        <v>0</v>
      </c>
      <c r="Y351" s="2">
        <f t="shared" si="230"/>
        <v>0</v>
      </c>
      <c r="Z351" s="82">
        <f t="shared" si="217"/>
        <v>0</v>
      </c>
      <c r="AA351" s="2">
        <f t="shared" si="218"/>
        <v>0</v>
      </c>
      <c r="AB351" s="27">
        <f t="shared" si="226"/>
        <v>6.7299999999999999E-2</v>
      </c>
      <c r="AC351" s="29">
        <f t="shared" si="205"/>
        <v>10</v>
      </c>
      <c r="AD351" s="29">
        <v>252</v>
      </c>
      <c r="AE351" s="11">
        <f t="shared" ref="AE351:AE414" si="232">ROUND((1+AB351)^TRUNC((AC351/AD351),9),9)</f>
        <v>1.0025879499999999</v>
      </c>
      <c r="AF351" s="2">
        <f t="shared" si="219"/>
        <v>825.90637263999997</v>
      </c>
      <c r="AG351" s="2">
        <f t="shared" si="220"/>
        <v>871.88067966999995</v>
      </c>
      <c r="AH351" s="3">
        <f t="shared" si="221"/>
        <v>0</v>
      </c>
      <c r="AI351" s="4" t="str">
        <f t="shared" si="227"/>
        <v>A+J=</v>
      </c>
      <c r="AJ351" s="12">
        <f t="shared" si="228"/>
        <v>41487</v>
      </c>
      <c r="AK351" s="12"/>
      <c r="AL351" s="4"/>
      <c r="AM351" s="1"/>
      <c r="AN351" s="12"/>
      <c r="AO351" s="1"/>
      <c r="AP351" s="1"/>
      <c r="AQ351" s="3"/>
      <c r="AR351" s="3"/>
      <c r="AS351" s="7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x14ac:dyDescent="0.2">
      <c r="A352" s="178">
        <f t="shared" si="222"/>
        <v>41471</v>
      </c>
      <c r="B352" s="2">
        <f t="shared" si="206"/>
        <v>337896.94391853915</v>
      </c>
      <c r="C352" s="2">
        <f t="shared" si="223"/>
        <v>315084.43030958</v>
      </c>
      <c r="D352" s="2">
        <f>SUM(Y352:Y$400)</f>
        <v>4651.5850166500004</v>
      </c>
      <c r="E352" s="11">
        <f t="shared" si="207"/>
        <v>310432.84529293003</v>
      </c>
      <c r="F352" s="99">
        <f t="shared" si="202"/>
        <v>3706.28</v>
      </c>
      <c r="G352" s="3">
        <f>IF(N352=1,VLOOKUP(A351,[1]Plan1!$BG$69:$BI$188,3),G351)</f>
        <v>3715.92</v>
      </c>
      <c r="H352" s="200">
        <f t="shared" si="203"/>
        <v>41396</v>
      </c>
      <c r="I352" s="200">
        <f t="shared" si="204"/>
        <v>41427</v>
      </c>
      <c r="J352" s="27">
        <f t="shared" si="208"/>
        <v>2.6009907508337538E-3</v>
      </c>
      <c r="K352" s="12">
        <f t="shared" si="224"/>
        <v>41487</v>
      </c>
      <c r="L352" s="12">
        <f t="shared" si="209"/>
        <v>41487</v>
      </c>
      <c r="M352" s="1">
        <f t="shared" si="225"/>
        <v>23</v>
      </c>
      <c r="N352" s="1">
        <f t="shared" si="210"/>
        <v>11</v>
      </c>
      <c r="O352" s="2">
        <f t="shared" si="211"/>
        <v>1.0012430999999999</v>
      </c>
      <c r="P352" s="11">
        <f t="shared" si="201"/>
        <v>1.00369927</v>
      </c>
      <c r="Q352" s="11">
        <f t="shared" si="231"/>
        <v>1.0688745857040425</v>
      </c>
      <c r="R352" s="2">
        <f t="shared" si="200"/>
        <v>1.0702033</v>
      </c>
      <c r="S352" s="2">
        <f t="shared" si="229"/>
        <v>1.0128566699999999</v>
      </c>
      <c r="T352" s="2">
        <f t="shared" si="212"/>
        <v>319135.36685220001</v>
      </c>
      <c r="U352" s="2">
        <f t="shared" si="213"/>
        <v>59.803893536013113</v>
      </c>
      <c r="V352" s="2">
        <f t="shared" si="214"/>
        <v>21793.410167953145</v>
      </c>
      <c r="W352" s="2">
        <f t="shared" si="215"/>
        <v>336937.64437106915</v>
      </c>
      <c r="X352" s="29">
        <f t="shared" si="216"/>
        <v>0</v>
      </c>
      <c r="Y352" s="2">
        <f t="shared" si="230"/>
        <v>0</v>
      </c>
      <c r="Z352" s="82">
        <f t="shared" si="217"/>
        <v>0</v>
      </c>
      <c r="AA352" s="2">
        <f t="shared" si="218"/>
        <v>0</v>
      </c>
      <c r="AB352" s="27">
        <f t="shared" si="226"/>
        <v>6.7299999999999999E-2</v>
      </c>
      <c r="AC352" s="29">
        <f t="shared" si="205"/>
        <v>11</v>
      </c>
      <c r="AD352" s="29">
        <v>252</v>
      </c>
      <c r="AE352" s="11">
        <f t="shared" si="232"/>
        <v>1.0028471130000001</v>
      </c>
      <c r="AF352" s="2">
        <f t="shared" si="219"/>
        <v>908.61445172000003</v>
      </c>
      <c r="AG352" s="2">
        <f t="shared" si="220"/>
        <v>959.29954746999999</v>
      </c>
      <c r="AH352" s="3">
        <f t="shared" si="221"/>
        <v>0</v>
      </c>
      <c r="AI352" s="4" t="str">
        <f t="shared" si="227"/>
        <v>A+J=</v>
      </c>
      <c r="AJ352" s="12">
        <f t="shared" si="228"/>
        <v>41487</v>
      </c>
      <c r="AK352" s="12"/>
      <c r="AL352" s="4"/>
      <c r="AM352" s="1"/>
      <c r="AN352" s="12"/>
      <c r="AO352" s="1"/>
      <c r="AP352" s="1"/>
      <c r="AQ352" s="3"/>
      <c r="AR352" s="3"/>
      <c r="AS352" s="7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138" x14ac:dyDescent="0.2">
      <c r="A353" s="178">
        <f t="shared" si="222"/>
        <v>41472</v>
      </c>
      <c r="B353" s="2">
        <f t="shared" si="206"/>
        <v>338021.92995232821</v>
      </c>
      <c r="C353" s="2">
        <f t="shared" si="223"/>
        <v>315084.43030958</v>
      </c>
      <c r="D353" s="2">
        <f>SUM(Y353:Y$400)</f>
        <v>4651.5850166500004</v>
      </c>
      <c r="E353" s="11">
        <f t="shared" si="207"/>
        <v>310432.84529293003</v>
      </c>
      <c r="F353" s="99">
        <f t="shared" si="202"/>
        <v>3706.28</v>
      </c>
      <c r="G353" s="3">
        <f>IF(N353=1,VLOOKUP(A352,[1]Plan1!$BG$69:$BI$188,3),G352)</f>
        <v>3715.92</v>
      </c>
      <c r="H353" s="200">
        <f t="shared" si="203"/>
        <v>41396</v>
      </c>
      <c r="I353" s="200">
        <f t="shared" si="204"/>
        <v>41427</v>
      </c>
      <c r="J353" s="27">
        <f t="shared" si="208"/>
        <v>2.6009907508337538E-3</v>
      </c>
      <c r="K353" s="12">
        <f t="shared" si="224"/>
        <v>41487</v>
      </c>
      <c r="L353" s="12">
        <f t="shared" si="209"/>
        <v>41487</v>
      </c>
      <c r="M353" s="1">
        <f t="shared" si="225"/>
        <v>23</v>
      </c>
      <c r="N353" s="1">
        <f t="shared" si="210"/>
        <v>12</v>
      </c>
      <c r="O353" s="2">
        <f t="shared" si="211"/>
        <v>1.0013561900000001</v>
      </c>
      <c r="P353" s="11">
        <f t="shared" si="201"/>
        <v>1.00369927</v>
      </c>
      <c r="Q353" s="11">
        <f t="shared" si="231"/>
        <v>1.0688745857040425</v>
      </c>
      <c r="R353" s="2">
        <f t="shared" si="200"/>
        <v>1.0703241800000001</v>
      </c>
      <c r="S353" s="2">
        <f t="shared" si="229"/>
        <v>1.0128566699999999</v>
      </c>
      <c r="T353" s="2">
        <f t="shared" si="212"/>
        <v>319135.36685220001</v>
      </c>
      <c r="U353" s="2">
        <f t="shared" si="213"/>
        <v>59.803893536013113</v>
      </c>
      <c r="V353" s="2">
        <f t="shared" si="214"/>
        <v>21830.935290292186</v>
      </c>
      <c r="W353" s="2">
        <f t="shared" si="215"/>
        <v>336975.16949340823</v>
      </c>
      <c r="X353" s="29">
        <f t="shared" si="216"/>
        <v>0</v>
      </c>
      <c r="Y353" s="2">
        <f t="shared" si="230"/>
        <v>0</v>
      </c>
      <c r="Z353" s="82">
        <f t="shared" si="217"/>
        <v>0</v>
      </c>
      <c r="AA353" s="2">
        <f t="shared" si="218"/>
        <v>0</v>
      </c>
      <c r="AB353" s="27">
        <f t="shared" si="226"/>
        <v>6.7299999999999999E-2</v>
      </c>
      <c r="AC353" s="29">
        <f t="shared" si="205"/>
        <v>12</v>
      </c>
      <c r="AD353" s="29">
        <v>252</v>
      </c>
      <c r="AE353" s="11">
        <f t="shared" si="232"/>
        <v>1.003106343</v>
      </c>
      <c r="AF353" s="2">
        <f t="shared" si="219"/>
        <v>991.34391287000005</v>
      </c>
      <c r="AG353" s="2">
        <f t="shared" si="220"/>
        <v>1046.76045892</v>
      </c>
      <c r="AH353" s="3">
        <f t="shared" si="221"/>
        <v>0</v>
      </c>
      <c r="AI353" s="4" t="str">
        <f t="shared" si="227"/>
        <v>A+J=</v>
      </c>
      <c r="AJ353" s="12">
        <f t="shared" si="228"/>
        <v>41487</v>
      </c>
      <c r="AK353" s="12"/>
      <c r="AL353" s="4"/>
      <c r="AM353" s="1"/>
      <c r="AN353" s="12"/>
      <c r="AO353" s="1"/>
      <c r="AP353" s="1"/>
      <c r="AQ353" s="3"/>
      <c r="AR353" s="3"/>
      <c r="AS353" s="7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138" x14ac:dyDescent="0.2">
      <c r="A354" s="178">
        <f t="shared" si="222"/>
        <v>41473</v>
      </c>
      <c r="B354" s="2">
        <f t="shared" si="206"/>
        <v>338146.96113602573</v>
      </c>
      <c r="C354" s="2">
        <f t="shared" si="223"/>
        <v>315084.43030958</v>
      </c>
      <c r="D354" s="2">
        <f>SUM(Y354:Y$400)</f>
        <v>4651.5850166500004</v>
      </c>
      <c r="E354" s="11">
        <f t="shared" si="207"/>
        <v>310432.84529293003</v>
      </c>
      <c r="F354" s="99">
        <f t="shared" si="202"/>
        <v>3706.28</v>
      </c>
      <c r="G354" s="3">
        <f>IF(N354=1,VLOOKUP(A353,[1]Plan1!$BG$69:$BI$188,3),G353)</f>
        <v>3715.92</v>
      </c>
      <c r="H354" s="200">
        <f t="shared" si="203"/>
        <v>41396</v>
      </c>
      <c r="I354" s="200">
        <f t="shared" si="204"/>
        <v>41427</v>
      </c>
      <c r="J354" s="27">
        <f t="shared" si="208"/>
        <v>2.6009907508337538E-3</v>
      </c>
      <c r="K354" s="12">
        <f t="shared" si="224"/>
        <v>41487</v>
      </c>
      <c r="L354" s="12">
        <f t="shared" si="209"/>
        <v>41487</v>
      </c>
      <c r="M354" s="1">
        <f t="shared" si="225"/>
        <v>23</v>
      </c>
      <c r="N354" s="1">
        <f t="shared" si="210"/>
        <v>13</v>
      </c>
      <c r="O354" s="2">
        <f t="shared" si="211"/>
        <v>1.00146929</v>
      </c>
      <c r="P354" s="11">
        <f t="shared" si="201"/>
        <v>1.00369927</v>
      </c>
      <c r="Q354" s="11">
        <f t="shared" si="231"/>
        <v>1.0688745857040425</v>
      </c>
      <c r="R354" s="2">
        <f t="shared" si="200"/>
        <v>1.0704450700000001</v>
      </c>
      <c r="S354" s="2">
        <f t="shared" si="229"/>
        <v>1.0128566699999999</v>
      </c>
      <c r="T354" s="2">
        <f t="shared" si="212"/>
        <v>319135.36685220001</v>
      </c>
      <c r="U354" s="2">
        <f t="shared" si="213"/>
        <v>59.803893536013113</v>
      </c>
      <c r="V354" s="2">
        <f t="shared" si="214"/>
        <v>21868.463516959659</v>
      </c>
      <c r="W354" s="2">
        <f t="shared" si="215"/>
        <v>337012.69772007572</v>
      </c>
      <c r="X354" s="29">
        <f t="shared" si="216"/>
        <v>0</v>
      </c>
      <c r="Y354" s="2">
        <f t="shared" si="230"/>
        <v>0</v>
      </c>
      <c r="Z354" s="82">
        <f t="shared" si="217"/>
        <v>0</v>
      </c>
      <c r="AA354" s="2">
        <f t="shared" si="218"/>
        <v>0</v>
      </c>
      <c r="AB354" s="27">
        <f t="shared" si="226"/>
        <v>6.7299999999999999E-2</v>
      </c>
      <c r="AC354" s="29">
        <f t="shared" si="205"/>
        <v>13</v>
      </c>
      <c r="AD354" s="29">
        <v>252</v>
      </c>
      <c r="AE354" s="11">
        <f t="shared" si="232"/>
        <v>1.0033656399999999</v>
      </c>
      <c r="AF354" s="2">
        <f t="shared" si="219"/>
        <v>1074.0947560899999</v>
      </c>
      <c r="AG354" s="2">
        <f t="shared" si="220"/>
        <v>1134.2634159500001</v>
      </c>
      <c r="AH354" s="3">
        <f t="shared" si="221"/>
        <v>0</v>
      </c>
      <c r="AI354" s="4" t="str">
        <f t="shared" si="227"/>
        <v>A+J=</v>
      </c>
      <c r="AJ354" s="12">
        <f t="shared" si="228"/>
        <v>41487</v>
      </c>
      <c r="AK354" s="12"/>
      <c r="AL354" s="4"/>
      <c r="AM354" s="1"/>
      <c r="AN354" s="12"/>
      <c r="AO354" s="1"/>
      <c r="AP354" s="1"/>
      <c r="AQ354" s="3"/>
      <c r="AR354" s="3"/>
      <c r="AS354" s="7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138" x14ac:dyDescent="0.2">
      <c r="A355" s="178">
        <f t="shared" si="222"/>
        <v>41474</v>
      </c>
      <c r="B355" s="2">
        <f t="shared" si="206"/>
        <v>338272.0374795816</v>
      </c>
      <c r="C355" s="2">
        <f t="shared" si="223"/>
        <v>315084.43030958</v>
      </c>
      <c r="D355" s="2">
        <f>SUM(Y355:Y$400)</f>
        <v>4651.5850166500004</v>
      </c>
      <c r="E355" s="11">
        <f t="shared" si="207"/>
        <v>310432.84529293003</v>
      </c>
      <c r="F355" s="99">
        <f t="shared" si="202"/>
        <v>3706.28</v>
      </c>
      <c r="G355" s="3">
        <f>IF(N355=1,VLOOKUP(A354,[1]Plan1!$BG$69:$BI$188,3),G354)</f>
        <v>3715.92</v>
      </c>
      <c r="H355" s="200">
        <f t="shared" si="203"/>
        <v>41396</v>
      </c>
      <c r="I355" s="200">
        <f t="shared" si="204"/>
        <v>41427</v>
      </c>
      <c r="J355" s="27">
        <f t="shared" si="208"/>
        <v>2.6009907508337538E-3</v>
      </c>
      <c r="K355" s="12">
        <f t="shared" si="224"/>
        <v>41487</v>
      </c>
      <c r="L355" s="12">
        <f t="shared" si="209"/>
        <v>41487</v>
      </c>
      <c r="M355" s="1">
        <f t="shared" si="225"/>
        <v>23</v>
      </c>
      <c r="N355" s="1">
        <f t="shared" si="210"/>
        <v>14</v>
      </c>
      <c r="O355" s="2">
        <f t="shared" si="211"/>
        <v>1.0015824</v>
      </c>
      <c r="P355" s="11">
        <f t="shared" si="201"/>
        <v>1.00369927</v>
      </c>
      <c r="Q355" s="11">
        <f t="shared" si="231"/>
        <v>1.0688745857040425</v>
      </c>
      <c r="R355" s="2">
        <f t="shared" si="200"/>
        <v>1.0705659700000001</v>
      </c>
      <c r="S355" s="2">
        <f t="shared" si="229"/>
        <v>1.0128566699999999</v>
      </c>
      <c r="T355" s="2">
        <f t="shared" si="212"/>
        <v>319135.36685220001</v>
      </c>
      <c r="U355" s="2">
        <f t="shared" si="213"/>
        <v>59.803893536013113</v>
      </c>
      <c r="V355" s="2">
        <f t="shared" si="214"/>
        <v>21905.994847955568</v>
      </c>
      <c r="W355" s="2">
        <f t="shared" si="215"/>
        <v>337050.22905107163</v>
      </c>
      <c r="X355" s="29">
        <f t="shared" si="216"/>
        <v>0</v>
      </c>
      <c r="Y355" s="2">
        <f t="shared" si="230"/>
        <v>0</v>
      </c>
      <c r="Z355" s="82">
        <f t="shared" si="217"/>
        <v>0</v>
      </c>
      <c r="AA355" s="2">
        <f t="shared" si="218"/>
        <v>0</v>
      </c>
      <c r="AB355" s="27">
        <f t="shared" si="226"/>
        <v>6.7299999999999999E-2</v>
      </c>
      <c r="AC355" s="29">
        <f t="shared" si="205"/>
        <v>14</v>
      </c>
      <c r="AD355" s="29">
        <v>252</v>
      </c>
      <c r="AE355" s="11">
        <f t="shared" si="232"/>
        <v>1.0036250040000001</v>
      </c>
      <c r="AF355" s="2">
        <f t="shared" si="219"/>
        <v>1156.86698138</v>
      </c>
      <c r="AG355" s="2">
        <f t="shared" si="220"/>
        <v>1221.8084285100001</v>
      </c>
      <c r="AH355" s="3">
        <f t="shared" si="221"/>
        <v>0</v>
      </c>
      <c r="AI355" s="4" t="str">
        <f t="shared" si="227"/>
        <v>A+J=</v>
      </c>
      <c r="AJ355" s="12">
        <f t="shared" si="228"/>
        <v>41487</v>
      </c>
      <c r="AK355" s="12"/>
      <c r="AL355" s="4"/>
      <c r="AM355" s="1"/>
      <c r="AN355" s="12"/>
      <c r="AO355" s="1"/>
      <c r="AP355" s="1"/>
      <c r="AQ355" s="3"/>
      <c r="AR355" s="3"/>
      <c r="AS355" s="7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138" x14ac:dyDescent="0.2">
      <c r="A356" s="178">
        <f t="shared" si="222"/>
        <v>41475</v>
      </c>
      <c r="B356" s="2">
        <f t="shared" si="206"/>
        <v>338397.16210933443</v>
      </c>
      <c r="C356" s="2">
        <f t="shared" si="223"/>
        <v>315084.43030958</v>
      </c>
      <c r="D356" s="2">
        <f>SUM(Y356:Y$400)</f>
        <v>4651.5850166500004</v>
      </c>
      <c r="E356" s="11">
        <f t="shared" si="207"/>
        <v>310432.84529293003</v>
      </c>
      <c r="F356" s="99">
        <f t="shared" si="202"/>
        <v>3706.28</v>
      </c>
      <c r="G356" s="3">
        <f>IF(N356=1,VLOOKUP(A355,[1]Plan1!$BG$69:$BI$188,3),G355)</f>
        <v>3715.92</v>
      </c>
      <c r="H356" s="200">
        <f t="shared" si="203"/>
        <v>41396</v>
      </c>
      <c r="I356" s="200">
        <f t="shared" si="204"/>
        <v>41427</v>
      </c>
      <c r="J356" s="27">
        <f t="shared" si="208"/>
        <v>2.6009907508337538E-3</v>
      </c>
      <c r="K356" s="12">
        <f t="shared" si="224"/>
        <v>41487</v>
      </c>
      <c r="L356" s="12">
        <f t="shared" si="209"/>
        <v>41487</v>
      </c>
      <c r="M356" s="1">
        <f t="shared" si="225"/>
        <v>23</v>
      </c>
      <c r="N356" s="1">
        <f t="shared" si="210"/>
        <v>15</v>
      </c>
      <c r="O356" s="2">
        <f t="shared" si="211"/>
        <v>1.0016955299999999</v>
      </c>
      <c r="P356" s="11">
        <f t="shared" si="201"/>
        <v>1.00369927</v>
      </c>
      <c r="Q356" s="11">
        <f t="shared" si="231"/>
        <v>1.0688745857040425</v>
      </c>
      <c r="R356" s="2">
        <f t="shared" si="200"/>
        <v>1.0706868899999999</v>
      </c>
      <c r="S356" s="2">
        <f t="shared" si="229"/>
        <v>1.0128566699999999</v>
      </c>
      <c r="T356" s="2">
        <f t="shared" si="212"/>
        <v>319135.36685220001</v>
      </c>
      <c r="U356" s="2">
        <f t="shared" si="213"/>
        <v>59.803893536013113</v>
      </c>
      <c r="V356" s="2">
        <f t="shared" si="214"/>
        <v>21943.532387608346</v>
      </c>
      <c r="W356" s="2">
        <f t="shared" si="215"/>
        <v>337087.76659072441</v>
      </c>
      <c r="X356" s="29">
        <f t="shared" si="216"/>
        <v>0</v>
      </c>
      <c r="Y356" s="2">
        <f t="shared" si="230"/>
        <v>0</v>
      </c>
      <c r="Z356" s="82">
        <f t="shared" si="217"/>
        <v>0</v>
      </c>
      <c r="AA356" s="2">
        <f t="shared" si="218"/>
        <v>0</v>
      </c>
      <c r="AB356" s="27">
        <f t="shared" si="226"/>
        <v>6.7299999999999999E-2</v>
      </c>
      <c r="AC356" s="29">
        <f t="shared" si="205"/>
        <v>15</v>
      </c>
      <c r="AD356" s="29">
        <v>252</v>
      </c>
      <c r="AE356" s="11">
        <f t="shared" si="232"/>
        <v>1.003884435</v>
      </c>
      <c r="AF356" s="2">
        <f t="shared" si="219"/>
        <v>1239.66058873</v>
      </c>
      <c r="AG356" s="2">
        <f t="shared" si="220"/>
        <v>1309.39551861</v>
      </c>
      <c r="AH356" s="3">
        <f t="shared" si="221"/>
        <v>0</v>
      </c>
      <c r="AI356" s="4" t="str">
        <f t="shared" si="227"/>
        <v>A+J=</v>
      </c>
      <c r="AJ356" s="12">
        <f t="shared" si="228"/>
        <v>41487</v>
      </c>
      <c r="AK356" s="12"/>
      <c r="AL356" s="4"/>
      <c r="AM356" s="1"/>
      <c r="AN356" s="12"/>
      <c r="AO356" s="1"/>
      <c r="AP356" s="1"/>
      <c r="AQ356" s="3"/>
      <c r="AR356" s="3"/>
      <c r="AS356" s="7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138" x14ac:dyDescent="0.2">
      <c r="A357" s="178">
        <f t="shared" si="222"/>
        <v>41476</v>
      </c>
      <c r="B357" s="2">
        <f t="shared" si="206"/>
        <v>338397.16210933443</v>
      </c>
      <c r="C357" s="2">
        <f t="shared" si="223"/>
        <v>315084.43030958</v>
      </c>
      <c r="D357" s="2">
        <f>SUM(Y357:Y$400)</f>
        <v>4651.5850166500004</v>
      </c>
      <c r="E357" s="11">
        <f t="shared" si="207"/>
        <v>310432.84529293003</v>
      </c>
      <c r="F357" s="99">
        <f t="shared" si="202"/>
        <v>3706.28</v>
      </c>
      <c r="G357" s="3">
        <f>IF(N357=1,VLOOKUP(A356,[1]Plan1!$BG$69:$BI$188,3),G356)</f>
        <v>3715.92</v>
      </c>
      <c r="H357" s="200">
        <f t="shared" si="203"/>
        <v>41396</v>
      </c>
      <c r="I357" s="200">
        <f t="shared" si="204"/>
        <v>41427</v>
      </c>
      <c r="J357" s="27">
        <f t="shared" si="208"/>
        <v>2.6009907508337538E-3</v>
      </c>
      <c r="K357" s="12">
        <f t="shared" si="224"/>
        <v>41487</v>
      </c>
      <c r="L357" s="12">
        <f t="shared" si="209"/>
        <v>41487</v>
      </c>
      <c r="M357" s="1">
        <f t="shared" si="225"/>
        <v>23</v>
      </c>
      <c r="N357" s="1">
        <f t="shared" si="210"/>
        <v>15</v>
      </c>
      <c r="O357" s="2">
        <f t="shared" si="211"/>
        <v>1.0016955299999999</v>
      </c>
      <c r="P357" s="11">
        <f t="shared" si="201"/>
        <v>1.00369927</v>
      </c>
      <c r="Q357" s="11">
        <f t="shared" si="231"/>
        <v>1.0688745857040425</v>
      </c>
      <c r="R357" s="2">
        <f t="shared" si="200"/>
        <v>1.0706868899999999</v>
      </c>
      <c r="S357" s="2">
        <f t="shared" si="229"/>
        <v>1.0128566699999999</v>
      </c>
      <c r="T357" s="2">
        <f t="shared" si="212"/>
        <v>319135.36685220001</v>
      </c>
      <c r="U357" s="2">
        <f t="shared" si="213"/>
        <v>59.803893536013113</v>
      </c>
      <c r="V357" s="2">
        <f t="shared" si="214"/>
        <v>21943.532387608346</v>
      </c>
      <c r="W357" s="2">
        <f t="shared" si="215"/>
        <v>337087.76659072441</v>
      </c>
      <c r="X357" s="29">
        <f t="shared" si="216"/>
        <v>0</v>
      </c>
      <c r="Y357" s="2">
        <f t="shared" si="230"/>
        <v>0</v>
      </c>
      <c r="Z357" s="82">
        <f t="shared" si="217"/>
        <v>0</v>
      </c>
      <c r="AA357" s="2">
        <f t="shared" si="218"/>
        <v>0</v>
      </c>
      <c r="AB357" s="27">
        <f t="shared" si="226"/>
        <v>6.7299999999999999E-2</v>
      </c>
      <c r="AC357" s="29">
        <f t="shared" si="205"/>
        <v>15</v>
      </c>
      <c r="AD357" s="29">
        <v>252</v>
      </c>
      <c r="AE357" s="11">
        <f t="shared" si="232"/>
        <v>1.003884435</v>
      </c>
      <c r="AF357" s="2">
        <f t="shared" si="219"/>
        <v>1239.66058873</v>
      </c>
      <c r="AG357" s="2">
        <f t="shared" si="220"/>
        <v>1309.39551861</v>
      </c>
      <c r="AH357" s="3">
        <f t="shared" si="221"/>
        <v>0</v>
      </c>
      <c r="AI357" s="4" t="str">
        <f t="shared" si="227"/>
        <v>A+J=</v>
      </c>
      <c r="AJ357" s="12">
        <f t="shared" si="228"/>
        <v>41487</v>
      </c>
      <c r="AK357" s="12"/>
      <c r="AL357" s="4"/>
      <c r="AM357" s="1"/>
      <c r="AN357" s="12"/>
      <c r="AO357" s="1"/>
      <c r="AP357" s="1"/>
      <c r="AQ357" s="3"/>
      <c r="AR357" s="3"/>
      <c r="AS357" s="7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138" x14ac:dyDescent="0.2">
      <c r="A358" s="178">
        <f t="shared" si="222"/>
        <v>41477</v>
      </c>
      <c r="B358" s="2">
        <f t="shared" si="206"/>
        <v>338397.16210933443</v>
      </c>
      <c r="C358" s="2">
        <f t="shared" si="223"/>
        <v>315084.43030958</v>
      </c>
      <c r="D358" s="2">
        <f>SUM(Y358:Y$400)</f>
        <v>4651.5850166500004</v>
      </c>
      <c r="E358" s="11">
        <f t="shared" si="207"/>
        <v>310432.84529293003</v>
      </c>
      <c r="F358" s="99">
        <f t="shared" si="202"/>
        <v>3706.28</v>
      </c>
      <c r="G358" s="3">
        <f>IF(N358=1,VLOOKUP(A357,[1]Plan1!$BG$69:$BI$188,3),G357)</f>
        <v>3715.92</v>
      </c>
      <c r="H358" s="200">
        <f t="shared" si="203"/>
        <v>41396</v>
      </c>
      <c r="I358" s="200">
        <f t="shared" si="204"/>
        <v>41427</v>
      </c>
      <c r="J358" s="27">
        <f t="shared" si="208"/>
        <v>2.6009907508337538E-3</v>
      </c>
      <c r="K358" s="12">
        <f t="shared" si="224"/>
        <v>41487</v>
      </c>
      <c r="L358" s="12">
        <f t="shared" si="209"/>
        <v>41487</v>
      </c>
      <c r="M358" s="1">
        <f t="shared" si="225"/>
        <v>23</v>
      </c>
      <c r="N358" s="1">
        <f t="shared" si="210"/>
        <v>15</v>
      </c>
      <c r="O358" s="2">
        <f t="shared" si="211"/>
        <v>1.0016955299999999</v>
      </c>
      <c r="P358" s="11">
        <f t="shared" si="201"/>
        <v>1.00369927</v>
      </c>
      <c r="Q358" s="11">
        <f t="shared" si="231"/>
        <v>1.0688745857040425</v>
      </c>
      <c r="R358" s="2">
        <f t="shared" si="200"/>
        <v>1.0706868899999999</v>
      </c>
      <c r="S358" s="2">
        <f t="shared" si="229"/>
        <v>1.0128566699999999</v>
      </c>
      <c r="T358" s="2">
        <f t="shared" si="212"/>
        <v>319135.36685220001</v>
      </c>
      <c r="U358" s="2">
        <f t="shared" si="213"/>
        <v>59.803893536013113</v>
      </c>
      <c r="V358" s="2">
        <f t="shared" si="214"/>
        <v>21943.532387608346</v>
      </c>
      <c r="W358" s="2">
        <f t="shared" si="215"/>
        <v>337087.76659072441</v>
      </c>
      <c r="X358" s="29">
        <f t="shared" si="216"/>
        <v>0</v>
      </c>
      <c r="Y358" s="2">
        <f t="shared" si="230"/>
        <v>0</v>
      </c>
      <c r="Z358" s="82">
        <f t="shared" si="217"/>
        <v>0</v>
      </c>
      <c r="AA358" s="2">
        <f t="shared" si="218"/>
        <v>0</v>
      </c>
      <c r="AB358" s="27">
        <f t="shared" si="226"/>
        <v>6.7299999999999999E-2</v>
      </c>
      <c r="AC358" s="29">
        <f t="shared" si="205"/>
        <v>15</v>
      </c>
      <c r="AD358" s="29">
        <v>252</v>
      </c>
      <c r="AE358" s="11">
        <f t="shared" si="232"/>
        <v>1.003884435</v>
      </c>
      <c r="AF358" s="2">
        <f t="shared" si="219"/>
        <v>1239.66058873</v>
      </c>
      <c r="AG358" s="2">
        <f t="shared" si="220"/>
        <v>1309.39551861</v>
      </c>
      <c r="AH358" s="3">
        <f t="shared" si="221"/>
        <v>0</v>
      </c>
      <c r="AI358" s="4" t="str">
        <f t="shared" si="227"/>
        <v>A+J=</v>
      </c>
      <c r="AJ358" s="12">
        <f t="shared" si="228"/>
        <v>41487</v>
      </c>
      <c r="AK358" s="12"/>
      <c r="AL358" s="4"/>
      <c r="AM358" s="1"/>
      <c r="AN358" s="12"/>
      <c r="AO358" s="1"/>
      <c r="AP358" s="1"/>
      <c r="AQ358" s="3"/>
      <c r="AR358" s="3"/>
      <c r="AS358" s="7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138" x14ac:dyDescent="0.2">
      <c r="A359" s="178">
        <f t="shared" si="222"/>
        <v>41478</v>
      </c>
      <c r="B359" s="2">
        <f t="shared" si="206"/>
        <v>338522.32914041722</v>
      </c>
      <c r="C359" s="2">
        <f t="shared" si="223"/>
        <v>315084.43030958</v>
      </c>
      <c r="D359" s="2">
        <f>SUM(Y359:Y$400)</f>
        <v>4651.5850166500004</v>
      </c>
      <c r="E359" s="11">
        <f t="shared" si="207"/>
        <v>310432.84529293003</v>
      </c>
      <c r="F359" s="99">
        <f t="shared" si="202"/>
        <v>3706.28</v>
      </c>
      <c r="G359" s="3">
        <f>IF(N359=1,VLOOKUP(A358,[1]Plan1!$BG$69:$BI$188,3),G358)</f>
        <v>3715.92</v>
      </c>
      <c r="H359" s="200">
        <f t="shared" si="203"/>
        <v>41396</v>
      </c>
      <c r="I359" s="200">
        <f t="shared" si="204"/>
        <v>41427</v>
      </c>
      <c r="J359" s="27">
        <f t="shared" si="208"/>
        <v>2.6009907508337538E-3</v>
      </c>
      <c r="K359" s="12">
        <f t="shared" si="224"/>
        <v>41487</v>
      </c>
      <c r="L359" s="12">
        <f t="shared" si="209"/>
        <v>41487</v>
      </c>
      <c r="M359" s="1">
        <f t="shared" si="225"/>
        <v>23</v>
      </c>
      <c r="N359" s="1">
        <f t="shared" si="210"/>
        <v>16</v>
      </c>
      <c r="O359" s="2">
        <f t="shared" si="211"/>
        <v>1.00180866</v>
      </c>
      <c r="P359" s="11">
        <f t="shared" si="201"/>
        <v>1.00369927</v>
      </c>
      <c r="Q359" s="11">
        <f t="shared" si="231"/>
        <v>1.0688745857040425</v>
      </c>
      <c r="R359" s="2">
        <f t="shared" si="200"/>
        <v>1.07080781</v>
      </c>
      <c r="S359" s="2">
        <f t="shared" si="229"/>
        <v>1.0128566699999999</v>
      </c>
      <c r="T359" s="2">
        <f t="shared" si="212"/>
        <v>319135.36685220001</v>
      </c>
      <c r="U359" s="2">
        <f t="shared" si="213"/>
        <v>59.803893536013113</v>
      </c>
      <c r="V359" s="2">
        <f t="shared" si="214"/>
        <v>21981.069927261193</v>
      </c>
      <c r="W359" s="2">
        <f t="shared" si="215"/>
        <v>337125.30413037725</v>
      </c>
      <c r="X359" s="29">
        <f t="shared" si="216"/>
        <v>0</v>
      </c>
      <c r="Y359" s="2">
        <f t="shared" si="230"/>
        <v>0</v>
      </c>
      <c r="Z359" s="82">
        <f t="shared" si="217"/>
        <v>0</v>
      </c>
      <c r="AA359" s="2">
        <f t="shared" si="218"/>
        <v>0</v>
      </c>
      <c r="AB359" s="27">
        <f t="shared" si="226"/>
        <v>6.7299999999999999E-2</v>
      </c>
      <c r="AC359" s="29">
        <f t="shared" si="205"/>
        <v>16</v>
      </c>
      <c r="AD359" s="29">
        <v>252</v>
      </c>
      <c r="AE359" s="11">
        <f t="shared" si="232"/>
        <v>1.004143934</v>
      </c>
      <c r="AF359" s="2">
        <f t="shared" si="219"/>
        <v>1322.4758973</v>
      </c>
      <c r="AG359" s="2">
        <f t="shared" si="220"/>
        <v>1397.0250100400001</v>
      </c>
      <c r="AH359" s="3">
        <f t="shared" si="221"/>
        <v>0</v>
      </c>
      <c r="AI359" s="4" t="str">
        <f t="shared" si="227"/>
        <v>A+J=</v>
      </c>
      <c r="AJ359" s="12">
        <f t="shared" si="228"/>
        <v>41487</v>
      </c>
      <c r="AK359" s="12"/>
      <c r="AL359" s="4"/>
      <c r="AM359" s="1"/>
      <c r="AN359" s="12"/>
      <c r="AO359" s="1"/>
      <c r="AP359" s="1"/>
      <c r="AQ359" s="3"/>
      <c r="AR359" s="3"/>
      <c r="AS359" s="7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138" x14ac:dyDescent="0.2">
      <c r="A360" s="178">
        <f t="shared" si="222"/>
        <v>41479</v>
      </c>
      <c r="B360" s="2">
        <f t="shared" si="206"/>
        <v>338647.54414215696</v>
      </c>
      <c r="C360" s="2">
        <f t="shared" si="223"/>
        <v>315084.43030958</v>
      </c>
      <c r="D360" s="2">
        <f>SUM(Y360:Y$400)</f>
        <v>4651.5850166500004</v>
      </c>
      <c r="E360" s="11">
        <f t="shared" si="207"/>
        <v>310432.84529293003</v>
      </c>
      <c r="F360" s="99">
        <f t="shared" si="202"/>
        <v>3706.28</v>
      </c>
      <c r="G360" s="3">
        <f>IF(N360=1,VLOOKUP(A359,[1]Plan1!$BG$69:$BI$188,3),G359)</f>
        <v>3715.92</v>
      </c>
      <c r="H360" s="200">
        <f t="shared" si="203"/>
        <v>41396</v>
      </c>
      <c r="I360" s="200">
        <f t="shared" si="204"/>
        <v>41427</v>
      </c>
      <c r="J360" s="27">
        <f t="shared" si="208"/>
        <v>2.6009907508337538E-3</v>
      </c>
      <c r="K360" s="12">
        <f t="shared" si="224"/>
        <v>41487</v>
      </c>
      <c r="L360" s="12">
        <f t="shared" si="209"/>
        <v>41487</v>
      </c>
      <c r="M360" s="1">
        <f t="shared" si="225"/>
        <v>23</v>
      </c>
      <c r="N360" s="1">
        <f t="shared" si="210"/>
        <v>17</v>
      </c>
      <c r="O360" s="2">
        <f t="shared" si="211"/>
        <v>1.00192181</v>
      </c>
      <c r="P360" s="11">
        <f t="shared" si="201"/>
        <v>1.00369927</v>
      </c>
      <c r="Q360" s="11">
        <f t="shared" si="231"/>
        <v>1.0688745857040425</v>
      </c>
      <c r="R360" s="2">
        <f t="shared" si="200"/>
        <v>1.07092875</v>
      </c>
      <c r="S360" s="2">
        <f t="shared" si="229"/>
        <v>1.0128566699999999</v>
      </c>
      <c r="T360" s="2">
        <f t="shared" si="212"/>
        <v>319135.36685220001</v>
      </c>
      <c r="U360" s="2">
        <f t="shared" si="213"/>
        <v>59.803893536013113</v>
      </c>
      <c r="V360" s="2">
        <f t="shared" si="214"/>
        <v>22018.613675570905</v>
      </c>
      <c r="W360" s="2">
        <f t="shared" si="215"/>
        <v>337162.84787868697</v>
      </c>
      <c r="X360" s="29">
        <f t="shared" si="216"/>
        <v>0</v>
      </c>
      <c r="Y360" s="2">
        <f t="shared" si="230"/>
        <v>0</v>
      </c>
      <c r="Z360" s="82">
        <f t="shared" si="217"/>
        <v>0</v>
      </c>
      <c r="AA360" s="2">
        <f t="shared" si="218"/>
        <v>0</v>
      </c>
      <c r="AB360" s="27">
        <f t="shared" si="226"/>
        <v>6.7299999999999999E-2</v>
      </c>
      <c r="AC360" s="29">
        <f t="shared" si="205"/>
        <v>17</v>
      </c>
      <c r="AD360" s="29">
        <v>252</v>
      </c>
      <c r="AE360" s="11">
        <f t="shared" si="232"/>
        <v>1.0044034989999999</v>
      </c>
      <c r="AF360" s="2">
        <f t="shared" si="219"/>
        <v>1405.31226879</v>
      </c>
      <c r="AG360" s="2">
        <f t="shared" si="220"/>
        <v>1484.6962634700001</v>
      </c>
      <c r="AH360" s="3">
        <f t="shared" si="221"/>
        <v>0</v>
      </c>
      <c r="AI360" s="4" t="str">
        <f t="shared" si="227"/>
        <v>A+J=</v>
      </c>
      <c r="AJ360" s="12">
        <f t="shared" si="228"/>
        <v>41487</v>
      </c>
      <c r="AK360" s="12"/>
      <c r="AL360" s="4"/>
      <c r="AM360" s="1"/>
      <c r="AN360" s="12"/>
      <c r="AO360" s="1"/>
      <c r="AP360" s="1"/>
      <c r="AQ360" s="3"/>
      <c r="AR360" s="3"/>
      <c r="AS360" s="7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138" x14ac:dyDescent="0.2">
      <c r="A361" s="178">
        <f t="shared" si="222"/>
        <v>41480</v>
      </c>
      <c r="B361" s="2">
        <f t="shared" si="206"/>
        <v>338772.81058281206</v>
      </c>
      <c r="C361" s="2">
        <f t="shared" si="223"/>
        <v>315084.43030958</v>
      </c>
      <c r="D361" s="2">
        <f>SUM(Y361:Y$400)</f>
        <v>4651.5850166500004</v>
      </c>
      <c r="E361" s="11">
        <f t="shared" si="207"/>
        <v>310432.84529293003</v>
      </c>
      <c r="F361" s="99">
        <f t="shared" si="202"/>
        <v>3706.28</v>
      </c>
      <c r="G361" s="3">
        <f>IF(N361=1,VLOOKUP(A360,[1]Plan1!$BG$69:$BI$188,3),G360)</f>
        <v>3715.92</v>
      </c>
      <c r="H361" s="200">
        <f t="shared" si="203"/>
        <v>41396</v>
      </c>
      <c r="I361" s="200">
        <f t="shared" si="204"/>
        <v>41427</v>
      </c>
      <c r="J361" s="27">
        <f t="shared" si="208"/>
        <v>2.6009907508337538E-3</v>
      </c>
      <c r="K361" s="12">
        <f t="shared" si="224"/>
        <v>41487</v>
      </c>
      <c r="L361" s="12">
        <f t="shared" si="209"/>
        <v>41487</v>
      </c>
      <c r="M361" s="1">
        <f t="shared" si="225"/>
        <v>23</v>
      </c>
      <c r="N361" s="1">
        <f t="shared" si="210"/>
        <v>18</v>
      </c>
      <c r="O361" s="2">
        <f t="shared" si="211"/>
        <v>1.0020349799999999</v>
      </c>
      <c r="P361" s="11">
        <f t="shared" si="201"/>
        <v>1.00369927</v>
      </c>
      <c r="Q361" s="11">
        <f t="shared" si="231"/>
        <v>1.0688745857040425</v>
      </c>
      <c r="R361" s="2">
        <f t="shared" ref="R361:R424" si="233">TRUNC(TRUNC((O361*Q361),15),8)</f>
        <v>1.07104972</v>
      </c>
      <c r="S361" s="2">
        <f t="shared" si="229"/>
        <v>1.0128566699999999</v>
      </c>
      <c r="T361" s="2">
        <f t="shared" si="212"/>
        <v>319135.36685220001</v>
      </c>
      <c r="U361" s="2">
        <f t="shared" si="213"/>
        <v>59.803893536013113</v>
      </c>
      <c r="V361" s="2">
        <f t="shared" si="214"/>
        <v>22056.166736865991</v>
      </c>
      <c r="W361" s="2">
        <f t="shared" si="215"/>
        <v>337200.40093998204</v>
      </c>
      <c r="X361" s="29">
        <f t="shared" si="216"/>
        <v>0</v>
      </c>
      <c r="Y361" s="2">
        <f t="shared" si="230"/>
        <v>0</v>
      </c>
      <c r="Z361" s="82">
        <f t="shared" si="217"/>
        <v>0</v>
      </c>
      <c r="AA361" s="2">
        <f t="shared" si="218"/>
        <v>0</v>
      </c>
      <c r="AB361" s="27">
        <f t="shared" si="226"/>
        <v>6.7299999999999999E-2</v>
      </c>
      <c r="AC361" s="29">
        <f t="shared" si="205"/>
        <v>18</v>
      </c>
      <c r="AD361" s="29">
        <v>252</v>
      </c>
      <c r="AE361" s="11">
        <f t="shared" si="232"/>
        <v>1.004663131</v>
      </c>
      <c r="AF361" s="2">
        <f t="shared" si="219"/>
        <v>1488.1700223600001</v>
      </c>
      <c r="AG361" s="2">
        <f t="shared" si="220"/>
        <v>1572.4096428299999</v>
      </c>
      <c r="AH361" s="3">
        <f t="shared" si="221"/>
        <v>0</v>
      </c>
      <c r="AI361" s="4" t="str">
        <f t="shared" si="227"/>
        <v>A+J=</v>
      </c>
      <c r="AJ361" s="12">
        <f t="shared" si="228"/>
        <v>41487</v>
      </c>
      <c r="AK361" s="12"/>
      <c r="AL361" s="4"/>
      <c r="AM361" s="1"/>
      <c r="AN361" s="12"/>
      <c r="AO361" s="1"/>
      <c r="AP361" s="1"/>
      <c r="AQ361" s="3"/>
      <c r="AR361" s="3"/>
      <c r="AS361" s="7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138" x14ac:dyDescent="0.2">
      <c r="A362" s="178">
        <f t="shared" si="222"/>
        <v>41481</v>
      </c>
      <c r="B362" s="2">
        <f t="shared" si="206"/>
        <v>338898.1163359987</v>
      </c>
      <c r="C362" s="2">
        <f t="shared" si="223"/>
        <v>315084.43030958</v>
      </c>
      <c r="D362" s="2">
        <f>SUM(Y362:Y$400)</f>
        <v>4651.5850166500004</v>
      </c>
      <c r="E362" s="11">
        <f t="shared" si="207"/>
        <v>310432.84529293003</v>
      </c>
      <c r="F362" s="99">
        <f t="shared" si="202"/>
        <v>3706.28</v>
      </c>
      <c r="G362" s="3">
        <f>IF(N362=1,VLOOKUP(A361,[1]Plan1!$BG$69:$BI$188,3),G361)</f>
        <v>3715.92</v>
      </c>
      <c r="H362" s="200">
        <f t="shared" si="203"/>
        <v>41396</v>
      </c>
      <c r="I362" s="200">
        <f t="shared" si="204"/>
        <v>41427</v>
      </c>
      <c r="J362" s="27">
        <f t="shared" si="208"/>
        <v>2.6009907508337538E-3</v>
      </c>
      <c r="K362" s="12">
        <f t="shared" si="224"/>
        <v>41487</v>
      </c>
      <c r="L362" s="12">
        <f t="shared" si="209"/>
        <v>41487</v>
      </c>
      <c r="M362" s="1">
        <f t="shared" si="225"/>
        <v>23</v>
      </c>
      <c r="N362" s="1">
        <f t="shared" si="210"/>
        <v>19</v>
      </c>
      <c r="O362" s="2">
        <f t="shared" si="211"/>
        <v>1.00214815</v>
      </c>
      <c r="P362" s="11">
        <f t="shared" ref="P362:P425" si="234">IF(L362&gt;L361,O361,P361)</f>
        <v>1.00369927</v>
      </c>
      <c r="Q362" s="11">
        <f t="shared" si="231"/>
        <v>1.0688745857040425</v>
      </c>
      <c r="R362" s="2">
        <f t="shared" si="233"/>
        <v>1.07117068</v>
      </c>
      <c r="S362" s="2">
        <f t="shared" si="229"/>
        <v>1.0128566699999999</v>
      </c>
      <c r="T362" s="2">
        <f t="shared" si="212"/>
        <v>319135.36685220001</v>
      </c>
      <c r="U362" s="2">
        <f t="shared" si="213"/>
        <v>59.803893536013113</v>
      </c>
      <c r="V362" s="2">
        <f t="shared" si="214"/>
        <v>22093.716693832641</v>
      </c>
      <c r="W362" s="2">
        <f t="shared" si="215"/>
        <v>337237.95089694869</v>
      </c>
      <c r="X362" s="29">
        <f t="shared" si="216"/>
        <v>0</v>
      </c>
      <c r="Y362" s="2">
        <f t="shared" si="230"/>
        <v>0</v>
      </c>
      <c r="Z362" s="82">
        <f t="shared" si="217"/>
        <v>0</v>
      </c>
      <c r="AA362" s="2">
        <f t="shared" si="218"/>
        <v>0</v>
      </c>
      <c r="AB362" s="27">
        <f t="shared" si="226"/>
        <v>6.7299999999999999E-2</v>
      </c>
      <c r="AC362" s="29">
        <f t="shared" si="205"/>
        <v>19</v>
      </c>
      <c r="AD362" s="29">
        <v>252</v>
      </c>
      <c r="AE362" s="11">
        <f t="shared" si="232"/>
        <v>1.004922831</v>
      </c>
      <c r="AF362" s="2">
        <f t="shared" si="219"/>
        <v>1571.04947713</v>
      </c>
      <c r="AG362" s="2">
        <f t="shared" si="220"/>
        <v>1660.16543905</v>
      </c>
      <c r="AH362" s="3">
        <f t="shared" si="221"/>
        <v>0</v>
      </c>
      <c r="AI362" s="4" t="str">
        <f t="shared" si="227"/>
        <v>A+J=</v>
      </c>
      <c r="AJ362" s="12">
        <f t="shared" si="228"/>
        <v>41487</v>
      </c>
      <c r="AK362" s="12"/>
      <c r="AL362" s="4"/>
      <c r="AM362" s="1"/>
      <c r="AN362" s="12"/>
      <c r="AO362" s="1"/>
      <c r="AP362" s="1"/>
      <c r="AQ362" s="3"/>
      <c r="AR362" s="3"/>
      <c r="AS362" s="7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138" x14ac:dyDescent="0.2">
      <c r="A363" s="178">
        <f t="shared" si="222"/>
        <v>41482</v>
      </c>
      <c r="B363" s="2">
        <f t="shared" si="206"/>
        <v>339023.47321406065</v>
      </c>
      <c r="C363" s="2">
        <f t="shared" si="223"/>
        <v>315084.43030958</v>
      </c>
      <c r="D363" s="2">
        <f>SUM(Y363:Y$400)</f>
        <v>4651.5850166500004</v>
      </c>
      <c r="E363" s="11">
        <f t="shared" si="207"/>
        <v>310432.84529293003</v>
      </c>
      <c r="F363" s="99">
        <f t="shared" si="202"/>
        <v>3706.28</v>
      </c>
      <c r="G363" s="3">
        <f>IF(N363=1,VLOOKUP(A362,[1]Plan1!$BG$69:$BI$188,3),G362)</f>
        <v>3715.92</v>
      </c>
      <c r="H363" s="200">
        <f t="shared" si="203"/>
        <v>41396</v>
      </c>
      <c r="I363" s="200">
        <f t="shared" si="204"/>
        <v>41427</v>
      </c>
      <c r="J363" s="27">
        <f t="shared" si="208"/>
        <v>2.6009907508337538E-3</v>
      </c>
      <c r="K363" s="12">
        <f t="shared" si="224"/>
        <v>41487</v>
      </c>
      <c r="L363" s="12">
        <f t="shared" si="209"/>
        <v>41487</v>
      </c>
      <c r="M363" s="1">
        <f t="shared" si="225"/>
        <v>23</v>
      </c>
      <c r="N363" s="1">
        <f t="shared" si="210"/>
        <v>20</v>
      </c>
      <c r="O363" s="2">
        <f t="shared" si="211"/>
        <v>1.00226134</v>
      </c>
      <c r="P363" s="11">
        <f t="shared" si="234"/>
        <v>1.00369927</v>
      </c>
      <c r="Q363" s="11">
        <f t="shared" si="231"/>
        <v>1.0688745857040425</v>
      </c>
      <c r="R363" s="2">
        <f t="shared" si="233"/>
        <v>1.0712916699999999</v>
      </c>
      <c r="S363" s="2">
        <f t="shared" si="229"/>
        <v>1.0128566699999999</v>
      </c>
      <c r="T363" s="2">
        <f t="shared" si="212"/>
        <v>319135.36685220001</v>
      </c>
      <c r="U363" s="2">
        <f t="shared" si="213"/>
        <v>59.803893536013113</v>
      </c>
      <c r="V363" s="2">
        <f t="shared" si="214"/>
        <v>22131.275963784596</v>
      </c>
      <c r="W363" s="2">
        <f t="shared" si="215"/>
        <v>337275.51016690064</v>
      </c>
      <c r="X363" s="29">
        <f t="shared" si="216"/>
        <v>0</v>
      </c>
      <c r="Y363" s="2">
        <f t="shared" si="230"/>
        <v>0</v>
      </c>
      <c r="Z363" s="82">
        <f t="shared" si="217"/>
        <v>0</v>
      </c>
      <c r="AA363" s="2">
        <f t="shared" si="218"/>
        <v>0</v>
      </c>
      <c r="AB363" s="27">
        <f t="shared" si="226"/>
        <v>6.7299999999999999E-2</v>
      </c>
      <c r="AC363" s="29">
        <f t="shared" si="205"/>
        <v>20</v>
      </c>
      <c r="AD363" s="29">
        <v>252</v>
      </c>
      <c r="AE363" s="11">
        <f t="shared" si="232"/>
        <v>1.0051825969999999</v>
      </c>
      <c r="AF363" s="2">
        <f t="shared" si="219"/>
        <v>1653.94999484</v>
      </c>
      <c r="AG363" s="2">
        <f t="shared" si="220"/>
        <v>1747.9630471600001</v>
      </c>
      <c r="AH363" s="3">
        <f t="shared" si="221"/>
        <v>0</v>
      </c>
      <c r="AI363" s="4" t="str">
        <f t="shared" si="227"/>
        <v>A+J=</v>
      </c>
      <c r="AJ363" s="12">
        <f t="shared" si="228"/>
        <v>41487</v>
      </c>
      <c r="AK363" s="12"/>
      <c r="AL363" s="4"/>
      <c r="AM363" s="1"/>
      <c r="AN363" s="12"/>
      <c r="AO363" s="1"/>
      <c r="AP363" s="1"/>
      <c r="AQ363" s="3"/>
      <c r="AR363" s="3"/>
      <c r="AS363" s="7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138" x14ac:dyDescent="0.2">
      <c r="A364" s="178">
        <f t="shared" si="222"/>
        <v>41483</v>
      </c>
      <c r="B364" s="2">
        <f t="shared" si="206"/>
        <v>339023.47321406065</v>
      </c>
      <c r="C364" s="2">
        <f t="shared" si="223"/>
        <v>315084.43030958</v>
      </c>
      <c r="D364" s="2">
        <f>SUM(Y364:Y$400)</f>
        <v>4651.5850166500004</v>
      </c>
      <c r="E364" s="11">
        <f t="shared" si="207"/>
        <v>310432.84529293003</v>
      </c>
      <c r="F364" s="99">
        <f t="shared" si="202"/>
        <v>3706.28</v>
      </c>
      <c r="G364" s="3">
        <f>IF(N364=1,VLOOKUP(A363,[1]Plan1!$BG$69:$BI$188,3),G363)</f>
        <v>3715.92</v>
      </c>
      <c r="H364" s="200">
        <f t="shared" si="203"/>
        <v>41396</v>
      </c>
      <c r="I364" s="200">
        <f t="shared" si="204"/>
        <v>41427</v>
      </c>
      <c r="J364" s="27">
        <f t="shared" si="208"/>
        <v>2.6009907508337538E-3</v>
      </c>
      <c r="K364" s="12">
        <f t="shared" si="224"/>
        <v>41487</v>
      </c>
      <c r="L364" s="12">
        <f t="shared" si="209"/>
        <v>41487</v>
      </c>
      <c r="M364" s="1">
        <f t="shared" si="225"/>
        <v>23</v>
      </c>
      <c r="N364" s="1">
        <f t="shared" si="210"/>
        <v>20</v>
      </c>
      <c r="O364" s="2">
        <f t="shared" si="211"/>
        <v>1.00226134</v>
      </c>
      <c r="P364" s="11">
        <f t="shared" si="234"/>
        <v>1.00369927</v>
      </c>
      <c r="Q364" s="11">
        <f t="shared" si="231"/>
        <v>1.0688745857040425</v>
      </c>
      <c r="R364" s="2">
        <f t="shared" si="233"/>
        <v>1.0712916699999999</v>
      </c>
      <c r="S364" s="2">
        <f t="shared" si="229"/>
        <v>1.0128566699999999</v>
      </c>
      <c r="T364" s="2">
        <f t="shared" si="212"/>
        <v>319135.36685220001</v>
      </c>
      <c r="U364" s="2">
        <f t="shared" si="213"/>
        <v>59.803893536013113</v>
      </c>
      <c r="V364" s="2">
        <f t="shared" si="214"/>
        <v>22131.275963784596</v>
      </c>
      <c r="W364" s="2">
        <f t="shared" si="215"/>
        <v>337275.51016690064</v>
      </c>
      <c r="X364" s="29">
        <f t="shared" si="216"/>
        <v>0</v>
      </c>
      <c r="Y364" s="2">
        <f t="shared" si="230"/>
        <v>0</v>
      </c>
      <c r="Z364" s="82">
        <f t="shared" si="217"/>
        <v>0</v>
      </c>
      <c r="AA364" s="2">
        <f t="shared" si="218"/>
        <v>0</v>
      </c>
      <c r="AB364" s="27">
        <f t="shared" si="226"/>
        <v>6.7299999999999999E-2</v>
      </c>
      <c r="AC364" s="29">
        <f t="shared" si="205"/>
        <v>20</v>
      </c>
      <c r="AD364" s="29">
        <v>252</v>
      </c>
      <c r="AE364" s="11">
        <f t="shared" si="232"/>
        <v>1.0051825969999999</v>
      </c>
      <c r="AF364" s="2">
        <f t="shared" si="219"/>
        <v>1653.94999484</v>
      </c>
      <c r="AG364" s="2">
        <f t="shared" si="220"/>
        <v>1747.9630471600001</v>
      </c>
      <c r="AH364" s="3">
        <f t="shared" si="221"/>
        <v>0</v>
      </c>
      <c r="AI364" s="4" t="str">
        <f t="shared" si="227"/>
        <v>A+J=</v>
      </c>
      <c r="AJ364" s="12">
        <f t="shared" si="228"/>
        <v>41487</v>
      </c>
      <c r="AK364" s="12"/>
      <c r="AL364" s="4"/>
      <c r="AM364" s="1"/>
      <c r="AN364" s="12"/>
      <c r="AO364" s="1"/>
      <c r="AP364" s="1"/>
      <c r="AQ364" s="3"/>
      <c r="AR364" s="3"/>
      <c r="AS364" s="7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138" x14ac:dyDescent="0.2">
      <c r="A365" s="178">
        <f t="shared" si="222"/>
        <v>41484</v>
      </c>
      <c r="B365" s="2">
        <f t="shared" si="206"/>
        <v>339023.47321406065</v>
      </c>
      <c r="C365" s="2">
        <f t="shared" si="223"/>
        <v>315084.43030958</v>
      </c>
      <c r="D365" s="2">
        <f>SUM(Y365:Y$400)</f>
        <v>4651.5850166500004</v>
      </c>
      <c r="E365" s="11">
        <f t="shared" si="207"/>
        <v>310432.84529293003</v>
      </c>
      <c r="F365" s="99">
        <f t="shared" si="202"/>
        <v>3706.28</v>
      </c>
      <c r="G365" s="3">
        <f>IF(N365=1,VLOOKUP(A364,[1]Plan1!$BG$69:$BI$188,3),G364)</f>
        <v>3715.92</v>
      </c>
      <c r="H365" s="200">
        <f t="shared" si="203"/>
        <v>41396</v>
      </c>
      <c r="I365" s="200">
        <f t="shared" si="204"/>
        <v>41427</v>
      </c>
      <c r="J365" s="27">
        <f t="shared" si="208"/>
        <v>2.6009907508337538E-3</v>
      </c>
      <c r="K365" s="12">
        <f t="shared" si="224"/>
        <v>41487</v>
      </c>
      <c r="L365" s="12">
        <f t="shared" si="209"/>
        <v>41487</v>
      </c>
      <c r="M365" s="1">
        <f t="shared" si="225"/>
        <v>23</v>
      </c>
      <c r="N365" s="1">
        <f t="shared" si="210"/>
        <v>20</v>
      </c>
      <c r="O365" s="2">
        <f t="shared" si="211"/>
        <v>1.00226134</v>
      </c>
      <c r="P365" s="11">
        <f t="shared" si="234"/>
        <v>1.00369927</v>
      </c>
      <c r="Q365" s="11">
        <f t="shared" si="231"/>
        <v>1.0688745857040425</v>
      </c>
      <c r="R365" s="2">
        <f t="shared" si="233"/>
        <v>1.0712916699999999</v>
      </c>
      <c r="S365" s="2">
        <f t="shared" si="229"/>
        <v>1.0128566699999999</v>
      </c>
      <c r="T365" s="2">
        <f t="shared" si="212"/>
        <v>319135.36685220001</v>
      </c>
      <c r="U365" s="2">
        <f t="shared" si="213"/>
        <v>59.803893536013113</v>
      </c>
      <c r="V365" s="2">
        <f t="shared" si="214"/>
        <v>22131.275963784596</v>
      </c>
      <c r="W365" s="2">
        <f t="shared" si="215"/>
        <v>337275.51016690064</v>
      </c>
      <c r="X365" s="29">
        <f t="shared" si="216"/>
        <v>0</v>
      </c>
      <c r="Y365" s="2">
        <f t="shared" si="230"/>
        <v>0</v>
      </c>
      <c r="Z365" s="82">
        <f t="shared" si="217"/>
        <v>0</v>
      </c>
      <c r="AA365" s="2">
        <f t="shared" si="218"/>
        <v>0</v>
      </c>
      <c r="AB365" s="27">
        <f t="shared" si="226"/>
        <v>6.7299999999999999E-2</v>
      </c>
      <c r="AC365" s="29">
        <f t="shared" si="205"/>
        <v>20</v>
      </c>
      <c r="AD365" s="29">
        <v>252</v>
      </c>
      <c r="AE365" s="11">
        <f t="shared" si="232"/>
        <v>1.0051825969999999</v>
      </c>
      <c r="AF365" s="2">
        <f t="shared" si="219"/>
        <v>1653.94999484</v>
      </c>
      <c r="AG365" s="2">
        <f t="shared" si="220"/>
        <v>1747.9630471600001</v>
      </c>
      <c r="AH365" s="3">
        <f t="shared" si="221"/>
        <v>0</v>
      </c>
      <c r="AI365" s="4" t="str">
        <f t="shared" si="227"/>
        <v>A+J=</v>
      </c>
      <c r="AJ365" s="12">
        <f t="shared" si="228"/>
        <v>41487</v>
      </c>
      <c r="AK365" s="12"/>
      <c r="AL365" s="4"/>
      <c r="AM365" s="1"/>
      <c r="AN365" s="12"/>
      <c r="AO365" s="1"/>
      <c r="AP365" s="1"/>
      <c r="AQ365" s="3"/>
      <c r="AR365" s="3"/>
      <c r="AS365" s="7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138" x14ac:dyDescent="0.2">
      <c r="A366" s="178">
        <f t="shared" si="222"/>
        <v>41485</v>
      </c>
      <c r="B366" s="2">
        <f t="shared" si="206"/>
        <v>339148.87566388113</v>
      </c>
      <c r="C366" s="2">
        <f t="shared" si="223"/>
        <v>315084.43030958</v>
      </c>
      <c r="D366" s="2">
        <f>SUM(Y366:Y$400)</f>
        <v>4651.5850166500004</v>
      </c>
      <c r="E366" s="11">
        <f t="shared" si="207"/>
        <v>310432.84529293003</v>
      </c>
      <c r="F366" s="99">
        <f t="shared" si="202"/>
        <v>3706.28</v>
      </c>
      <c r="G366" s="3">
        <f>IF(N366=1,VLOOKUP(A365,[1]Plan1!$BG$69:$BI$188,3),G365)</f>
        <v>3715.92</v>
      </c>
      <c r="H366" s="200">
        <f t="shared" si="203"/>
        <v>41396</v>
      </c>
      <c r="I366" s="200">
        <f t="shared" si="204"/>
        <v>41427</v>
      </c>
      <c r="J366" s="27">
        <f t="shared" si="208"/>
        <v>2.6009907508337538E-3</v>
      </c>
      <c r="K366" s="12">
        <f t="shared" si="224"/>
        <v>41487</v>
      </c>
      <c r="L366" s="12">
        <f t="shared" si="209"/>
        <v>41487</v>
      </c>
      <c r="M366" s="1">
        <f t="shared" si="225"/>
        <v>23</v>
      </c>
      <c r="N366" s="1">
        <f t="shared" si="210"/>
        <v>21</v>
      </c>
      <c r="O366" s="2">
        <f t="shared" si="211"/>
        <v>1.0023745399999999</v>
      </c>
      <c r="P366" s="11">
        <f t="shared" si="234"/>
        <v>1.00369927</v>
      </c>
      <c r="Q366" s="11">
        <f t="shared" si="231"/>
        <v>1.0688745857040425</v>
      </c>
      <c r="R366" s="2">
        <f t="shared" si="233"/>
        <v>1.07141267</v>
      </c>
      <c r="S366" s="2">
        <f t="shared" si="229"/>
        <v>1.0128566699999999</v>
      </c>
      <c r="T366" s="2">
        <f t="shared" si="212"/>
        <v>319135.36685220001</v>
      </c>
      <c r="U366" s="2">
        <f t="shared" si="213"/>
        <v>59.803893536013113</v>
      </c>
      <c r="V366" s="2">
        <f t="shared" si="214"/>
        <v>22168.838338065052</v>
      </c>
      <c r="W366" s="2">
        <f t="shared" si="215"/>
        <v>337313.07254118111</v>
      </c>
      <c r="X366" s="29">
        <f t="shared" si="216"/>
        <v>0</v>
      </c>
      <c r="Y366" s="2">
        <f t="shared" si="230"/>
        <v>0</v>
      </c>
      <c r="Z366" s="82">
        <f t="shared" si="217"/>
        <v>0</v>
      </c>
      <c r="AA366" s="2">
        <f t="shared" si="218"/>
        <v>0</v>
      </c>
      <c r="AB366" s="27">
        <f t="shared" si="226"/>
        <v>6.7299999999999999E-2</v>
      </c>
      <c r="AC366" s="29">
        <f t="shared" si="205"/>
        <v>21</v>
      </c>
      <c r="AD366" s="29">
        <v>252</v>
      </c>
      <c r="AE366" s="11">
        <f t="shared" si="232"/>
        <v>1.0054424310000001</v>
      </c>
      <c r="AF366" s="2">
        <f t="shared" si="219"/>
        <v>1736.8722137499999</v>
      </c>
      <c r="AG366" s="2">
        <f t="shared" si="220"/>
        <v>1835.8031226999999</v>
      </c>
      <c r="AH366" s="3">
        <f t="shared" si="221"/>
        <v>0</v>
      </c>
      <c r="AI366" s="4" t="str">
        <f t="shared" si="227"/>
        <v>A+J=</v>
      </c>
      <c r="AJ366" s="12">
        <f t="shared" si="228"/>
        <v>41487</v>
      </c>
      <c r="AK366" s="14"/>
      <c r="AL366" s="13"/>
      <c r="AM366" s="5"/>
      <c r="AN366" s="14"/>
      <c r="AO366" s="5"/>
      <c r="AP366" s="5"/>
      <c r="AQ366" s="6"/>
      <c r="AR366" s="6"/>
      <c r="AS366" s="15"/>
      <c r="AT366" s="5"/>
      <c r="AU366" s="5"/>
      <c r="AV366" s="5"/>
      <c r="AW366" s="5"/>
      <c r="AX366" s="5"/>
      <c r="AY366" s="5"/>
      <c r="AZ366" s="5"/>
      <c r="BA366" s="5"/>
      <c r="BB366" s="5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</row>
    <row r="367" spans="1:138" x14ac:dyDescent="0.2">
      <c r="A367" s="178">
        <f t="shared" si="222"/>
        <v>41486</v>
      </c>
      <c r="B367" s="2">
        <f t="shared" si="206"/>
        <v>339274.32335819001</v>
      </c>
      <c r="C367" s="2">
        <f t="shared" si="223"/>
        <v>315084.43030958</v>
      </c>
      <c r="D367" s="2">
        <f>SUM(Y367:Y$400)</f>
        <v>4651.5850166500004</v>
      </c>
      <c r="E367" s="11">
        <f t="shared" si="207"/>
        <v>310432.84529293003</v>
      </c>
      <c r="F367" s="99">
        <f t="shared" si="202"/>
        <v>3706.28</v>
      </c>
      <c r="G367" s="3">
        <f>IF(N367=1,VLOOKUP(A366,[1]Plan1!$BG$69:$BI$188,3),G366)</f>
        <v>3715.92</v>
      </c>
      <c r="H367" s="200">
        <f t="shared" si="203"/>
        <v>41396</v>
      </c>
      <c r="I367" s="200">
        <f t="shared" si="204"/>
        <v>41427</v>
      </c>
      <c r="J367" s="27">
        <f t="shared" si="208"/>
        <v>2.6009907508337538E-3</v>
      </c>
      <c r="K367" s="12">
        <f t="shared" si="224"/>
        <v>41487</v>
      </c>
      <c r="L367" s="12">
        <f t="shared" si="209"/>
        <v>41487</v>
      </c>
      <c r="M367" s="1">
        <f t="shared" si="225"/>
        <v>23</v>
      </c>
      <c r="N367" s="1">
        <f t="shared" si="210"/>
        <v>22</v>
      </c>
      <c r="O367" s="2">
        <f t="shared" si="211"/>
        <v>1.00248776</v>
      </c>
      <c r="P367" s="11">
        <f t="shared" si="234"/>
        <v>1.00369927</v>
      </c>
      <c r="Q367" s="11">
        <f t="shared" si="231"/>
        <v>1.0688745857040425</v>
      </c>
      <c r="R367" s="2">
        <f t="shared" si="233"/>
        <v>1.0715336799999999</v>
      </c>
      <c r="S367" s="2">
        <f t="shared" si="229"/>
        <v>1.0128566699999999</v>
      </c>
      <c r="T367" s="2">
        <f t="shared" si="212"/>
        <v>319135.36685220001</v>
      </c>
      <c r="U367" s="2">
        <f t="shared" si="213"/>
        <v>59.803893536013113</v>
      </c>
      <c r="V367" s="2">
        <f t="shared" si="214"/>
        <v>22206.403816673941</v>
      </c>
      <c r="W367" s="2">
        <f t="shared" si="215"/>
        <v>337350.63801979</v>
      </c>
      <c r="X367" s="29">
        <f t="shared" si="216"/>
        <v>0</v>
      </c>
      <c r="Y367" s="2">
        <f t="shared" si="230"/>
        <v>0</v>
      </c>
      <c r="Z367" s="82">
        <f t="shared" si="217"/>
        <v>0</v>
      </c>
      <c r="AA367" s="2">
        <f t="shared" si="218"/>
        <v>0</v>
      </c>
      <c r="AB367" s="27">
        <f t="shared" si="226"/>
        <v>6.7299999999999999E-2</v>
      </c>
      <c r="AC367" s="29">
        <f t="shared" si="205"/>
        <v>22</v>
      </c>
      <c r="AD367" s="29">
        <v>252</v>
      </c>
      <c r="AE367" s="11">
        <f t="shared" si="232"/>
        <v>1.005702332</v>
      </c>
      <c r="AF367" s="2">
        <f t="shared" si="219"/>
        <v>1819.8158147300001</v>
      </c>
      <c r="AG367" s="2">
        <f t="shared" si="220"/>
        <v>1923.6853384000001</v>
      </c>
      <c r="AH367" s="3">
        <f t="shared" si="221"/>
        <v>0</v>
      </c>
      <c r="AI367" s="4" t="str">
        <f t="shared" si="227"/>
        <v>A+J=</v>
      </c>
      <c r="AJ367" s="12">
        <f t="shared" si="228"/>
        <v>41487</v>
      </c>
      <c r="AK367" s="12"/>
      <c r="AL367" s="4"/>
      <c r="AM367" s="1"/>
      <c r="AN367" s="12"/>
      <c r="AO367" s="1"/>
      <c r="AP367" s="1"/>
      <c r="AQ367" s="3"/>
      <c r="AR367" s="3"/>
      <c r="AS367" s="7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138" x14ac:dyDescent="0.2">
      <c r="A368" s="178">
        <f t="shared" si="222"/>
        <v>41487</v>
      </c>
      <c r="B368" s="2">
        <f t="shared" si="206"/>
        <v>339399.81942978583</v>
      </c>
      <c r="C368" s="2">
        <f t="shared" si="223"/>
        <v>315084.43030958</v>
      </c>
      <c r="D368" s="2">
        <f>SUM(Y368:Y$400)</f>
        <v>4651.5850166500004</v>
      </c>
      <c r="E368" s="11">
        <f t="shared" si="207"/>
        <v>310432.84529293003</v>
      </c>
      <c r="F368" s="99">
        <f t="shared" si="202"/>
        <v>3706.28</v>
      </c>
      <c r="G368" s="3">
        <f>IF(N368=1,VLOOKUP(A367,[1]Plan1!$BG$69:$BI$188,3),G367)</f>
        <v>3715.92</v>
      </c>
      <c r="H368" s="200">
        <f t="shared" si="203"/>
        <v>41396</v>
      </c>
      <c r="I368" s="200">
        <f t="shared" si="204"/>
        <v>41427</v>
      </c>
      <c r="J368" s="27">
        <f t="shared" si="208"/>
        <v>2.6009907508337538E-3</v>
      </c>
      <c r="K368" s="12">
        <f t="shared" si="224"/>
        <v>41519</v>
      </c>
      <c r="L368" s="12">
        <f t="shared" si="209"/>
        <v>41487</v>
      </c>
      <c r="M368" s="1">
        <f t="shared" si="225"/>
        <v>23</v>
      </c>
      <c r="N368" s="1">
        <f t="shared" si="210"/>
        <v>23</v>
      </c>
      <c r="O368" s="2">
        <f t="shared" si="211"/>
        <v>1.0026009899999999</v>
      </c>
      <c r="P368" s="11">
        <f t="shared" si="234"/>
        <v>1.00369927</v>
      </c>
      <c r="Q368" s="11">
        <f t="shared" si="231"/>
        <v>1.0688745857040425</v>
      </c>
      <c r="R368" s="2">
        <f t="shared" si="233"/>
        <v>1.07165471</v>
      </c>
      <c r="S368" s="2">
        <f t="shared" si="229"/>
        <v>1.0128566699999999</v>
      </c>
      <c r="T368" s="2">
        <f t="shared" si="212"/>
        <v>319135.36685220001</v>
      </c>
      <c r="U368" s="2">
        <f t="shared" si="213"/>
        <v>59.803893536013113</v>
      </c>
      <c r="V368" s="2">
        <f t="shared" si="214"/>
        <v>22243.975503939768</v>
      </c>
      <c r="W368" s="2">
        <f t="shared" si="215"/>
        <v>337388.20970705582</v>
      </c>
      <c r="X368" s="29">
        <f t="shared" si="216"/>
        <v>12</v>
      </c>
      <c r="Y368" s="2">
        <f t="shared" si="230"/>
        <v>2278.34085628</v>
      </c>
      <c r="Z368" s="82">
        <f t="shared" si="217"/>
        <v>7.2308900000000002E-3</v>
      </c>
      <c r="AA368" s="2">
        <f t="shared" si="218"/>
        <v>2307.6327328100001</v>
      </c>
      <c r="AB368" s="27">
        <f t="shared" si="226"/>
        <v>6.7299999999999999E-2</v>
      </c>
      <c r="AC368" s="29">
        <f t="shared" si="205"/>
        <v>23</v>
      </c>
      <c r="AD368" s="29">
        <v>252</v>
      </c>
      <c r="AE368" s="11">
        <f t="shared" si="232"/>
        <v>1.0059623</v>
      </c>
      <c r="AF368" s="2">
        <f t="shared" si="219"/>
        <v>1902.7807977800001</v>
      </c>
      <c r="AG368" s="2">
        <f t="shared" si="220"/>
        <v>2011.6097227299999</v>
      </c>
      <c r="AH368" s="3">
        <f t="shared" si="221"/>
        <v>4210.4135305899999</v>
      </c>
      <c r="AI368" s="4" t="str">
        <f t="shared" si="227"/>
        <v>A+J=</v>
      </c>
      <c r="AJ368" s="12">
        <f t="shared" si="228"/>
        <v>41487</v>
      </c>
      <c r="AK368" s="12"/>
      <c r="AL368" s="4"/>
      <c r="AM368" s="1"/>
      <c r="AN368" s="12"/>
      <c r="AO368" s="1"/>
      <c r="AP368" s="1"/>
      <c r="AQ368" s="3"/>
      <c r="AR368" s="3"/>
      <c r="AS368" s="7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x14ac:dyDescent="0.2">
      <c r="A369" s="178">
        <f t="shared" si="222"/>
        <v>41488</v>
      </c>
      <c r="B369" s="2">
        <f t="shared" si="206"/>
        <v>335171.71125835809</v>
      </c>
      <c r="C369" s="2">
        <f t="shared" si="223"/>
        <v>312806.0894533</v>
      </c>
      <c r="D369" s="2">
        <f>SUM(Y369:Y$400)</f>
        <v>2373.2441603699999</v>
      </c>
      <c r="E369" s="11">
        <f t="shared" si="207"/>
        <v>310432.84529292997</v>
      </c>
      <c r="F369" s="99">
        <f t="shared" si="202"/>
        <v>3715.92</v>
      </c>
      <c r="G369" s="3">
        <f>IF(N369=1,VLOOKUP(A368,[1]Plan1!$BG$69:$BI$188,3),G368)</f>
        <v>3717.03</v>
      </c>
      <c r="H369" s="200">
        <f t="shared" si="203"/>
        <v>41427</v>
      </c>
      <c r="I369" s="200">
        <f t="shared" si="204"/>
        <v>41457</v>
      </c>
      <c r="J369" s="27">
        <f t="shared" si="208"/>
        <v>2.9871471936959715E-4</v>
      </c>
      <c r="K369" s="12">
        <f t="shared" si="224"/>
        <v>41519</v>
      </c>
      <c r="L369" s="12">
        <f t="shared" si="209"/>
        <v>41519</v>
      </c>
      <c r="M369" s="1">
        <f t="shared" si="225"/>
        <v>22</v>
      </c>
      <c r="N369" s="1">
        <f t="shared" si="210"/>
        <v>1</v>
      </c>
      <c r="O369" s="2">
        <f t="shared" si="211"/>
        <v>1.0000135699999999</v>
      </c>
      <c r="P369" s="11">
        <f t="shared" si="234"/>
        <v>1.0026009899999999</v>
      </c>
      <c r="Q369" s="11">
        <f t="shared" si="231"/>
        <v>1.0716547178127127</v>
      </c>
      <c r="R369" s="2">
        <f t="shared" si="233"/>
        <v>1.07166926</v>
      </c>
      <c r="S369" s="2">
        <f t="shared" si="229"/>
        <v>1.0128566699999999</v>
      </c>
      <c r="T369" s="2">
        <f t="shared" si="212"/>
        <v>316827.73411939002</v>
      </c>
      <c r="U369" s="2">
        <f t="shared" si="213"/>
        <v>30.512016999303938</v>
      </c>
      <c r="V369" s="2">
        <f t="shared" si="214"/>
        <v>22248.49230183876</v>
      </c>
      <c r="W369" s="2">
        <f t="shared" si="215"/>
        <v>335085.09377213806</v>
      </c>
      <c r="X369" s="29">
        <f t="shared" si="216"/>
        <v>0</v>
      </c>
      <c r="Y369" s="2">
        <f t="shared" si="230"/>
        <v>0</v>
      </c>
      <c r="Z369" s="82">
        <f t="shared" si="217"/>
        <v>0</v>
      </c>
      <c r="AA369" s="2">
        <f t="shared" si="218"/>
        <v>0</v>
      </c>
      <c r="AB369" s="27">
        <f t="shared" si="226"/>
        <v>6.7299999999999999E-2</v>
      </c>
      <c r="AC369" s="29">
        <f t="shared" si="205"/>
        <v>1</v>
      </c>
      <c r="AD369" s="29">
        <v>252</v>
      </c>
      <c r="AE369" s="11">
        <f t="shared" si="232"/>
        <v>1.0002584940000001</v>
      </c>
      <c r="AF369" s="2">
        <f t="shared" si="219"/>
        <v>81.898068300000006</v>
      </c>
      <c r="AG369" s="2">
        <f t="shared" si="220"/>
        <v>86.617486220000004</v>
      </c>
      <c r="AH369" s="3">
        <f t="shared" si="221"/>
        <v>0</v>
      </c>
      <c r="AI369" s="4" t="str">
        <f t="shared" si="227"/>
        <v>A+J=</v>
      </c>
      <c r="AJ369" s="12">
        <f t="shared" si="228"/>
        <v>41519</v>
      </c>
      <c r="AK369" s="12"/>
      <c r="AL369" s="4"/>
      <c r="AM369" s="1"/>
      <c r="AN369" s="12"/>
      <c r="AO369" s="1"/>
      <c r="AP369" s="1"/>
      <c r="AQ369" s="3"/>
      <c r="AR369" s="3"/>
      <c r="AS369" s="7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x14ac:dyDescent="0.2">
      <c r="A370" s="178">
        <f t="shared" si="222"/>
        <v>41489</v>
      </c>
      <c r="B370" s="2">
        <f t="shared" si="206"/>
        <v>335262.87032862706</v>
      </c>
      <c r="C370" s="2">
        <f t="shared" si="223"/>
        <v>312806.0894533</v>
      </c>
      <c r="D370" s="2">
        <f>SUM(Y370:Y$400)</f>
        <v>2373.2441603699999</v>
      </c>
      <c r="E370" s="11">
        <f t="shared" si="207"/>
        <v>310432.84529292997</v>
      </c>
      <c r="F370" s="99">
        <f t="shared" si="202"/>
        <v>3715.92</v>
      </c>
      <c r="G370" s="3">
        <f>IF(N370=1,VLOOKUP(A369,[1]Plan1!$BG$69:$BI$188,3),G369)</f>
        <v>3717.03</v>
      </c>
      <c r="H370" s="200">
        <f t="shared" si="203"/>
        <v>41427</v>
      </c>
      <c r="I370" s="200">
        <f t="shared" si="204"/>
        <v>41457</v>
      </c>
      <c r="J370" s="27">
        <f t="shared" si="208"/>
        <v>2.9871471936959715E-4</v>
      </c>
      <c r="K370" s="12">
        <f t="shared" si="224"/>
        <v>41519</v>
      </c>
      <c r="L370" s="12">
        <f t="shared" si="209"/>
        <v>41519</v>
      </c>
      <c r="M370" s="1">
        <f t="shared" si="225"/>
        <v>22</v>
      </c>
      <c r="N370" s="1">
        <f t="shared" si="210"/>
        <v>2</v>
      </c>
      <c r="O370" s="2">
        <f t="shared" si="211"/>
        <v>1.00002715</v>
      </c>
      <c r="P370" s="11">
        <f t="shared" si="234"/>
        <v>1.0026009899999999</v>
      </c>
      <c r="Q370" s="11">
        <f t="shared" si="231"/>
        <v>1.0716547178127127</v>
      </c>
      <c r="R370" s="2">
        <f t="shared" si="233"/>
        <v>1.0716838099999999</v>
      </c>
      <c r="S370" s="2">
        <f t="shared" si="229"/>
        <v>1.0128566699999999</v>
      </c>
      <c r="T370" s="2">
        <f t="shared" si="212"/>
        <v>316827.73411939002</v>
      </c>
      <c r="U370" s="2">
        <f t="shared" si="213"/>
        <v>30.512016999303938</v>
      </c>
      <c r="V370" s="2">
        <f t="shared" si="214"/>
        <v>22253.009099737756</v>
      </c>
      <c r="W370" s="2">
        <f t="shared" si="215"/>
        <v>335089.61057003704</v>
      </c>
      <c r="X370" s="29">
        <f t="shared" si="216"/>
        <v>0</v>
      </c>
      <c r="Y370" s="2">
        <f t="shared" si="230"/>
        <v>0</v>
      </c>
      <c r="Z370" s="82">
        <f t="shared" si="217"/>
        <v>0</v>
      </c>
      <c r="AA370" s="2">
        <f t="shared" si="218"/>
        <v>0</v>
      </c>
      <c r="AB370" s="27">
        <f t="shared" si="226"/>
        <v>6.7299999999999999E-2</v>
      </c>
      <c r="AC370" s="29">
        <f t="shared" si="205"/>
        <v>2</v>
      </c>
      <c r="AD370" s="29">
        <v>252</v>
      </c>
      <c r="AE370" s="11">
        <f t="shared" si="232"/>
        <v>1.000517055</v>
      </c>
      <c r="AF370" s="2">
        <f t="shared" si="219"/>
        <v>163.81736405999999</v>
      </c>
      <c r="AG370" s="2">
        <f t="shared" si="220"/>
        <v>173.25975858999999</v>
      </c>
      <c r="AH370" s="3">
        <f t="shared" si="221"/>
        <v>0</v>
      </c>
      <c r="AI370" s="4" t="str">
        <f t="shared" si="227"/>
        <v>A+J=</v>
      </c>
      <c r="AJ370" s="12">
        <f t="shared" si="228"/>
        <v>41519</v>
      </c>
      <c r="AK370" s="12"/>
      <c r="AL370" s="4"/>
      <c r="AM370" s="1"/>
      <c r="AN370" s="12"/>
      <c r="AO370" s="1"/>
      <c r="AP370" s="1"/>
      <c r="AQ370" s="3"/>
      <c r="AR370" s="3"/>
      <c r="AS370" s="7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x14ac:dyDescent="0.2">
      <c r="A371" s="178">
        <f t="shared" si="222"/>
        <v>41490</v>
      </c>
      <c r="B371" s="2">
        <f t="shared" si="206"/>
        <v>335262.87032862706</v>
      </c>
      <c r="C371" s="2">
        <f t="shared" si="223"/>
        <v>312806.0894533</v>
      </c>
      <c r="D371" s="2">
        <f>SUM(Y371:Y$400)</f>
        <v>2373.2441603699999</v>
      </c>
      <c r="E371" s="11">
        <f t="shared" si="207"/>
        <v>310432.84529292997</v>
      </c>
      <c r="F371" s="99">
        <f t="shared" si="202"/>
        <v>3715.92</v>
      </c>
      <c r="G371" s="3">
        <f>IF(N371=1,VLOOKUP(A370,[1]Plan1!$BG$69:$BI$188,3),G370)</f>
        <v>3717.03</v>
      </c>
      <c r="H371" s="200">
        <f t="shared" si="203"/>
        <v>41427</v>
      </c>
      <c r="I371" s="200">
        <f t="shared" si="204"/>
        <v>41457</v>
      </c>
      <c r="J371" s="27">
        <f t="shared" si="208"/>
        <v>2.9871471936959715E-4</v>
      </c>
      <c r="K371" s="12">
        <f t="shared" si="224"/>
        <v>41519</v>
      </c>
      <c r="L371" s="12">
        <f t="shared" si="209"/>
        <v>41519</v>
      </c>
      <c r="M371" s="1">
        <f t="shared" si="225"/>
        <v>22</v>
      </c>
      <c r="N371" s="1">
        <f t="shared" si="210"/>
        <v>2</v>
      </c>
      <c r="O371" s="2">
        <f t="shared" si="211"/>
        <v>1.00002715</v>
      </c>
      <c r="P371" s="11">
        <f t="shared" si="234"/>
        <v>1.0026009899999999</v>
      </c>
      <c r="Q371" s="11">
        <f t="shared" si="231"/>
        <v>1.0716547178127127</v>
      </c>
      <c r="R371" s="2">
        <f t="shared" si="233"/>
        <v>1.0716838099999999</v>
      </c>
      <c r="S371" s="2">
        <f t="shared" si="229"/>
        <v>1.0128566699999999</v>
      </c>
      <c r="T371" s="2">
        <f t="shared" si="212"/>
        <v>316827.73411939002</v>
      </c>
      <c r="U371" s="2">
        <f t="shared" si="213"/>
        <v>30.512016999303938</v>
      </c>
      <c r="V371" s="2">
        <f t="shared" si="214"/>
        <v>22253.009099737756</v>
      </c>
      <c r="W371" s="2">
        <f t="shared" si="215"/>
        <v>335089.61057003704</v>
      </c>
      <c r="X371" s="29">
        <f t="shared" si="216"/>
        <v>0</v>
      </c>
      <c r="Y371" s="2">
        <f t="shared" si="230"/>
        <v>0</v>
      </c>
      <c r="Z371" s="82">
        <f t="shared" si="217"/>
        <v>0</v>
      </c>
      <c r="AA371" s="2">
        <f t="shared" si="218"/>
        <v>0</v>
      </c>
      <c r="AB371" s="27">
        <f t="shared" si="226"/>
        <v>6.7299999999999999E-2</v>
      </c>
      <c r="AC371" s="29">
        <f t="shared" si="205"/>
        <v>2</v>
      </c>
      <c r="AD371" s="29">
        <v>252</v>
      </c>
      <c r="AE371" s="11">
        <f t="shared" si="232"/>
        <v>1.000517055</v>
      </c>
      <c r="AF371" s="2">
        <f t="shared" si="219"/>
        <v>163.81736405999999</v>
      </c>
      <c r="AG371" s="2">
        <f t="shared" si="220"/>
        <v>173.25975858999999</v>
      </c>
      <c r="AH371" s="3">
        <f t="shared" si="221"/>
        <v>0</v>
      </c>
      <c r="AI371" s="4" t="str">
        <f t="shared" si="227"/>
        <v>A+J=</v>
      </c>
      <c r="AJ371" s="12">
        <f t="shared" si="228"/>
        <v>41519</v>
      </c>
      <c r="AK371" s="12"/>
      <c r="AL371" s="4"/>
      <c r="AM371" s="1"/>
      <c r="AN371" s="12"/>
      <c r="AO371" s="1"/>
      <c r="AP371" s="1"/>
      <c r="AQ371" s="3"/>
      <c r="AR371" s="3"/>
      <c r="AS371" s="7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x14ac:dyDescent="0.2">
      <c r="A372" s="178">
        <f t="shared" si="222"/>
        <v>41491</v>
      </c>
      <c r="B372" s="2">
        <f t="shared" si="206"/>
        <v>335262.87032862706</v>
      </c>
      <c r="C372" s="2">
        <f t="shared" si="223"/>
        <v>312806.0894533</v>
      </c>
      <c r="D372" s="2">
        <f>SUM(Y372:Y$400)</f>
        <v>2373.2441603699999</v>
      </c>
      <c r="E372" s="11">
        <f t="shared" si="207"/>
        <v>310432.84529292997</v>
      </c>
      <c r="F372" s="99">
        <f t="shared" si="202"/>
        <v>3715.92</v>
      </c>
      <c r="G372" s="3">
        <f>IF(N372=1,VLOOKUP(A371,[1]Plan1!$BG$69:$BI$188,3),G371)</f>
        <v>3717.03</v>
      </c>
      <c r="H372" s="200">
        <f t="shared" si="203"/>
        <v>41427</v>
      </c>
      <c r="I372" s="200">
        <f t="shared" si="204"/>
        <v>41457</v>
      </c>
      <c r="J372" s="27">
        <f t="shared" si="208"/>
        <v>2.9871471936959715E-4</v>
      </c>
      <c r="K372" s="12">
        <f t="shared" si="224"/>
        <v>41519</v>
      </c>
      <c r="L372" s="12">
        <f t="shared" si="209"/>
        <v>41519</v>
      </c>
      <c r="M372" s="1">
        <f t="shared" si="225"/>
        <v>22</v>
      </c>
      <c r="N372" s="1">
        <f t="shared" si="210"/>
        <v>2</v>
      </c>
      <c r="O372" s="2">
        <f t="shared" si="211"/>
        <v>1.00002715</v>
      </c>
      <c r="P372" s="11">
        <f t="shared" si="234"/>
        <v>1.0026009899999999</v>
      </c>
      <c r="Q372" s="11">
        <f t="shared" si="231"/>
        <v>1.0716547178127127</v>
      </c>
      <c r="R372" s="2">
        <f t="shared" si="233"/>
        <v>1.0716838099999999</v>
      </c>
      <c r="S372" s="2">
        <f t="shared" si="229"/>
        <v>1.0128566699999999</v>
      </c>
      <c r="T372" s="2">
        <f t="shared" si="212"/>
        <v>316827.73411939002</v>
      </c>
      <c r="U372" s="2">
        <f t="shared" si="213"/>
        <v>30.512016999303938</v>
      </c>
      <c r="V372" s="2">
        <f t="shared" si="214"/>
        <v>22253.009099737756</v>
      </c>
      <c r="W372" s="2">
        <f t="shared" si="215"/>
        <v>335089.61057003704</v>
      </c>
      <c r="X372" s="29">
        <f t="shared" si="216"/>
        <v>0</v>
      </c>
      <c r="Y372" s="2">
        <f t="shared" si="230"/>
        <v>0</v>
      </c>
      <c r="Z372" s="82">
        <f t="shared" si="217"/>
        <v>0</v>
      </c>
      <c r="AA372" s="2">
        <f t="shared" si="218"/>
        <v>0</v>
      </c>
      <c r="AB372" s="27">
        <f t="shared" si="226"/>
        <v>6.7299999999999999E-2</v>
      </c>
      <c r="AC372" s="29">
        <f t="shared" si="205"/>
        <v>2</v>
      </c>
      <c r="AD372" s="29">
        <v>252</v>
      </c>
      <c r="AE372" s="11">
        <f t="shared" si="232"/>
        <v>1.000517055</v>
      </c>
      <c r="AF372" s="2">
        <f t="shared" si="219"/>
        <v>163.81736405999999</v>
      </c>
      <c r="AG372" s="2">
        <f t="shared" si="220"/>
        <v>173.25975858999999</v>
      </c>
      <c r="AH372" s="3">
        <f t="shared" si="221"/>
        <v>0</v>
      </c>
      <c r="AI372" s="4" t="str">
        <f t="shared" si="227"/>
        <v>A+J=</v>
      </c>
      <c r="AJ372" s="12">
        <f t="shared" si="228"/>
        <v>41519</v>
      </c>
      <c r="AK372" s="12"/>
      <c r="AL372" s="4"/>
      <c r="AM372" s="1"/>
      <c r="AN372" s="12"/>
      <c r="AO372" s="1"/>
      <c r="AP372" s="1"/>
      <c r="AQ372" s="3"/>
      <c r="AR372" s="3"/>
      <c r="AS372" s="7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x14ac:dyDescent="0.2">
      <c r="A373" s="178">
        <f t="shared" si="222"/>
        <v>41492</v>
      </c>
      <c r="B373" s="2">
        <f t="shared" si="206"/>
        <v>335354.05107919761</v>
      </c>
      <c r="C373" s="2">
        <f t="shared" si="223"/>
        <v>312806.0894533</v>
      </c>
      <c r="D373" s="2">
        <f>SUM(Y373:Y$400)</f>
        <v>2373.2441603699999</v>
      </c>
      <c r="E373" s="11">
        <f t="shared" si="207"/>
        <v>310432.84529292997</v>
      </c>
      <c r="F373" s="99">
        <f t="shared" si="202"/>
        <v>3715.92</v>
      </c>
      <c r="G373" s="3">
        <f>IF(N373=1,VLOOKUP(A372,[1]Plan1!$BG$69:$BI$188,3),G372)</f>
        <v>3717.03</v>
      </c>
      <c r="H373" s="200">
        <f t="shared" si="203"/>
        <v>41427</v>
      </c>
      <c r="I373" s="200">
        <f t="shared" si="204"/>
        <v>41457</v>
      </c>
      <c r="J373" s="27">
        <f t="shared" si="208"/>
        <v>2.9871471936959715E-4</v>
      </c>
      <c r="K373" s="12">
        <f t="shared" si="224"/>
        <v>41519</v>
      </c>
      <c r="L373" s="12">
        <f t="shared" si="209"/>
        <v>41519</v>
      </c>
      <c r="M373" s="1">
        <f t="shared" si="225"/>
        <v>22</v>
      </c>
      <c r="N373" s="1">
        <f t="shared" si="210"/>
        <v>3</v>
      </c>
      <c r="O373" s="2">
        <f t="shared" si="211"/>
        <v>1.0000407200000001</v>
      </c>
      <c r="P373" s="11">
        <f t="shared" si="234"/>
        <v>1.0026009899999999</v>
      </c>
      <c r="Q373" s="11">
        <f t="shared" si="231"/>
        <v>1.0716547178127127</v>
      </c>
      <c r="R373" s="2">
        <f t="shared" si="233"/>
        <v>1.0716983499999999</v>
      </c>
      <c r="S373" s="2">
        <f t="shared" si="229"/>
        <v>1.0128566699999999</v>
      </c>
      <c r="T373" s="2">
        <f t="shared" si="212"/>
        <v>316827.73411939002</v>
      </c>
      <c r="U373" s="2">
        <f t="shared" si="213"/>
        <v>30.512016999303938</v>
      </c>
      <c r="V373" s="2">
        <f t="shared" si="214"/>
        <v>22257.522793308319</v>
      </c>
      <c r="W373" s="2">
        <f t="shared" si="215"/>
        <v>335094.12426360761</v>
      </c>
      <c r="X373" s="29">
        <f t="shared" si="216"/>
        <v>0</v>
      </c>
      <c r="Y373" s="2">
        <f t="shared" si="230"/>
        <v>0</v>
      </c>
      <c r="Z373" s="82">
        <f t="shared" si="217"/>
        <v>0</v>
      </c>
      <c r="AA373" s="2">
        <f t="shared" si="218"/>
        <v>0</v>
      </c>
      <c r="AB373" s="27">
        <f t="shared" si="226"/>
        <v>6.7299999999999999E-2</v>
      </c>
      <c r="AC373" s="29">
        <f t="shared" si="205"/>
        <v>3</v>
      </c>
      <c r="AD373" s="29">
        <v>252</v>
      </c>
      <c r="AE373" s="11">
        <f t="shared" si="232"/>
        <v>1.0007756830000001</v>
      </c>
      <c r="AF373" s="2">
        <f t="shared" si="219"/>
        <v>245.75788728000001</v>
      </c>
      <c r="AG373" s="2">
        <f t="shared" si="220"/>
        <v>259.92681558999999</v>
      </c>
      <c r="AH373" s="3">
        <f t="shared" si="221"/>
        <v>0</v>
      </c>
      <c r="AI373" s="4" t="str">
        <f t="shared" si="227"/>
        <v>A+J=</v>
      </c>
      <c r="AJ373" s="12">
        <f t="shared" si="228"/>
        <v>41519</v>
      </c>
      <c r="AK373" s="12"/>
      <c r="AL373" s="4"/>
      <c r="AM373" s="1"/>
      <c r="AN373" s="12"/>
      <c r="AO373" s="1"/>
      <c r="AP373" s="1"/>
      <c r="AQ373" s="3"/>
      <c r="AR373" s="3"/>
      <c r="AS373" s="7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x14ac:dyDescent="0.2">
      <c r="A374" s="178">
        <f t="shared" si="222"/>
        <v>41493</v>
      </c>
      <c r="B374" s="2">
        <f t="shared" si="206"/>
        <v>335445.25938854669</v>
      </c>
      <c r="C374" s="2">
        <f t="shared" si="223"/>
        <v>312806.0894533</v>
      </c>
      <c r="D374" s="2">
        <f>SUM(Y374:Y$400)</f>
        <v>2373.2441603699999</v>
      </c>
      <c r="E374" s="11">
        <f t="shared" si="207"/>
        <v>310432.84529292997</v>
      </c>
      <c r="F374" s="99">
        <f t="shared" si="202"/>
        <v>3715.92</v>
      </c>
      <c r="G374" s="3">
        <f>IF(N374=1,VLOOKUP(A373,[1]Plan1!$BG$69:$BI$188,3),G373)</f>
        <v>3717.03</v>
      </c>
      <c r="H374" s="200">
        <f t="shared" si="203"/>
        <v>41427</v>
      </c>
      <c r="I374" s="200">
        <f t="shared" si="204"/>
        <v>41457</v>
      </c>
      <c r="J374" s="27">
        <f t="shared" si="208"/>
        <v>2.9871471936959715E-4</v>
      </c>
      <c r="K374" s="12">
        <f t="shared" si="224"/>
        <v>41519</v>
      </c>
      <c r="L374" s="12">
        <f t="shared" si="209"/>
        <v>41519</v>
      </c>
      <c r="M374" s="1">
        <f t="shared" si="225"/>
        <v>22</v>
      </c>
      <c r="N374" s="1">
        <f t="shared" si="210"/>
        <v>4</v>
      </c>
      <c r="O374" s="2">
        <f t="shared" si="211"/>
        <v>1.0000543</v>
      </c>
      <c r="P374" s="11">
        <f t="shared" si="234"/>
        <v>1.0026009899999999</v>
      </c>
      <c r="Q374" s="11">
        <f t="shared" si="231"/>
        <v>1.0716547178127127</v>
      </c>
      <c r="R374" s="2">
        <f t="shared" si="233"/>
        <v>1.0717129000000001</v>
      </c>
      <c r="S374" s="2">
        <f t="shared" si="229"/>
        <v>1.0128566699999999</v>
      </c>
      <c r="T374" s="2">
        <f t="shared" si="212"/>
        <v>316827.73411939002</v>
      </c>
      <c r="U374" s="2">
        <f t="shared" si="213"/>
        <v>30.512016999303938</v>
      </c>
      <c r="V374" s="2">
        <f t="shared" si="214"/>
        <v>22262.039591207384</v>
      </c>
      <c r="W374" s="2">
        <f t="shared" si="215"/>
        <v>335098.6410615067</v>
      </c>
      <c r="X374" s="29">
        <f t="shared" si="216"/>
        <v>0</v>
      </c>
      <c r="Y374" s="2">
        <f t="shared" si="230"/>
        <v>0</v>
      </c>
      <c r="Z374" s="82">
        <f t="shared" si="217"/>
        <v>0</v>
      </c>
      <c r="AA374" s="2">
        <f t="shared" si="218"/>
        <v>0</v>
      </c>
      <c r="AB374" s="27">
        <f t="shared" si="226"/>
        <v>6.7299999999999999E-2</v>
      </c>
      <c r="AC374" s="29">
        <f t="shared" si="205"/>
        <v>4</v>
      </c>
      <c r="AD374" s="29">
        <v>252</v>
      </c>
      <c r="AE374" s="11">
        <f t="shared" si="232"/>
        <v>1.0010343770000001</v>
      </c>
      <c r="AF374" s="2">
        <f t="shared" si="219"/>
        <v>327.71932113000003</v>
      </c>
      <c r="AG374" s="2">
        <f t="shared" si="220"/>
        <v>346.61832704</v>
      </c>
      <c r="AH374" s="3">
        <f t="shared" si="221"/>
        <v>0</v>
      </c>
      <c r="AI374" s="4" t="str">
        <f t="shared" si="227"/>
        <v>A+J=</v>
      </c>
      <c r="AJ374" s="12">
        <f t="shared" si="228"/>
        <v>41519</v>
      </c>
      <c r="AK374" s="12"/>
      <c r="AL374" s="4"/>
      <c r="AM374" s="1"/>
      <c r="AN374" s="12"/>
      <c r="AO374" s="1"/>
      <c r="AP374" s="1"/>
      <c r="AQ374" s="3"/>
      <c r="AR374" s="3"/>
      <c r="AS374" s="7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x14ac:dyDescent="0.2">
      <c r="A375" s="178">
        <f t="shared" si="222"/>
        <v>41494</v>
      </c>
      <c r="B375" s="2">
        <f t="shared" si="206"/>
        <v>335536.4959301941</v>
      </c>
      <c r="C375" s="2">
        <f t="shared" si="223"/>
        <v>312806.0894533</v>
      </c>
      <c r="D375" s="2">
        <f>SUM(Y375:Y$400)</f>
        <v>2373.2441603699999</v>
      </c>
      <c r="E375" s="11">
        <f t="shared" si="207"/>
        <v>310432.84529292997</v>
      </c>
      <c r="F375" s="99">
        <f t="shared" si="202"/>
        <v>3715.92</v>
      </c>
      <c r="G375" s="3">
        <f>IF(N375=1,VLOOKUP(A374,[1]Plan1!$BG$69:$BI$188,3),G374)</f>
        <v>3717.03</v>
      </c>
      <c r="H375" s="200">
        <f t="shared" si="203"/>
        <v>41427</v>
      </c>
      <c r="I375" s="200">
        <f t="shared" si="204"/>
        <v>41457</v>
      </c>
      <c r="J375" s="27">
        <f t="shared" si="208"/>
        <v>2.9871471936959715E-4</v>
      </c>
      <c r="K375" s="12">
        <f t="shared" si="224"/>
        <v>41519</v>
      </c>
      <c r="L375" s="12">
        <f t="shared" si="209"/>
        <v>41519</v>
      </c>
      <c r="M375" s="1">
        <f t="shared" si="225"/>
        <v>22</v>
      </c>
      <c r="N375" s="1">
        <f t="shared" si="210"/>
        <v>5</v>
      </c>
      <c r="O375" s="2">
        <f t="shared" si="211"/>
        <v>1.00006788</v>
      </c>
      <c r="P375" s="11">
        <f t="shared" si="234"/>
        <v>1.0026009899999999</v>
      </c>
      <c r="Q375" s="11">
        <f t="shared" si="231"/>
        <v>1.0716547178127127</v>
      </c>
      <c r="R375" s="2">
        <f t="shared" si="233"/>
        <v>1.07172746</v>
      </c>
      <c r="S375" s="2">
        <f t="shared" si="229"/>
        <v>1.0128566699999999</v>
      </c>
      <c r="T375" s="2">
        <f t="shared" si="212"/>
        <v>316827.73411939002</v>
      </c>
      <c r="U375" s="2">
        <f t="shared" si="213"/>
        <v>30.512016999303938</v>
      </c>
      <c r="V375" s="2">
        <f t="shared" si="214"/>
        <v>22266.559493434812</v>
      </c>
      <c r="W375" s="2">
        <f t="shared" si="215"/>
        <v>335103.16096373409</v>
      </c>
      <c r="X375" s="29">
        <f t="shared" si="216"/>
        <v>0</v>
      </c>
      <c r="Y375" s="2">
        <f t="shared" si="230"/>
        <v>0</v>
      </c>
      <c r="Z375" s="82">
        <f t="shared" si="217"/>
        <v>0</v>
      </c>
      <c r="AA375" s="2">
        <f t="shared" si="218"/>
        <v>0</v>
      </c>
      <c r="AB375" s="27">
        <f t="shared" si="226"/>
        <v>6.7299999999999999E-2</v>
      </c>
      <c r="AC375" s="29">
        <f t="shared" si="205"/>
        <v>5</v>
      </c>
      <c r="AD375" s="29">
        <v>252</v>
      </c>
      <c r="AE375" s="11">
        <f t="shared" si="232"/>
        <v>1.0012931389999999</v>
      </c>
      <c r="AF375" s="2">
        <f t="shared" si="219"/>
        <v>409.70229927000003</v>
      </c>
      <c r="AG375" s="2">
        <f t="shared" si="220"/>
        <v>433.33496645999998</v>
      </c>
      <c r="AH375" s="3">
        <f t="shared" si="221"/>
        <v>0</v>
      </c>
      <c r="AI375" s="4" t="str">
        <f t="shared" si="227"/>
        <v>A+J=</v>
      </c>
      <c r="AJ375" s="12">
        <f t="shared" si="228"/>
        <v>41519</v>
      </c>
      <c r="AK375" s="12"/>
      <c r="AL375" s="98"/>
      <c r="AM375" s="1"/>
      <c r="AN375" s="12"/>
      <c r="AO375" s="1"/>
      <c r="AP375" s="1"/>
      <c r="AQ375" s="3"/>
      <c r="AR375" s="3"/>
      <c r="AS375" s="7"/>
      <c r="AT375" s="1"/>
      <c r="AU375" s="1"/>
      <c r="AV375" s="1"/>
      <c r="AW375" s="1"/>
      <c r="AX375" s="38"/>
      <c r="AY375" s="38"/>
      <c r="AZ375" s="38"/>
      <c r="BA375" s="38"/>
      <c r="BB375" s="38"/>
    </row>
    <row r="376" spans="1:54" x14ac:dyDescent="0.2">
      <c r="A376" s="178">
        <f t="shared" si="222"/>
        <v>41495</v>
      </c>
      <c r="B376" s="2">
        <f t="shared" si="206"/>
        <v>335627.75070981466</v>
      </c>
      <c r="C376" s="2">
        <f t="shared" si="223"/>
        <v>312806.0894533</v>
      </c>
      <c r="D376" s="2">
        <f>SUM(Y376:Y$400)</f>
        <v>2373.2441603699999</v>
      </c>
      <c r="E376" s="11">
        <f t="shared" si="207"/>
        <v>310432.84529292997</v>
      </c>
      <c r="F376" s="99">
        <f t="shared" si="202"/>
        <v>3715.92</v>
      </c>
      <c r="G376" s="3">
        <f>IF(N376=1,VLOOKUP(A375,[1]Plan1!$BG$69:$BI$188,3),G375)</f>
        <v>3717.03</v>
      </c>
      <c r="H376" s="200">
        <f t="shared" si="203"/>
        <v>41427</v>
      </c>
      <c r="I376" s="200">
        <f t="shared" si="204"/>
        <v>41457</v>
      </c>
      <c r="J376" s="27">
        <f t="shared" si="208"/>
        <v>2.9871471936959715E-4</v>
      </c>
      <c r="K376" s="12">
        <f t="shared" si="224"/>
        <v>41519</v>
      </c>
      <c r="L376" s="12">
        <f t="shared" si="209"/>
        <v>41519</v>
      </c>
      <c r="M376" s="1">
        <f t="shared" si="225"/>
        <v>22</v>
      </c>
      <c r="N376" s="1">
        <f t="shared" si="210"/>
        <v>6</v>
      </c>
      <c r="O376" s="2">
        <f t="shared" si="211"/>
        <v>1.0000814499999999</v>
      </c>
      <c r="P376" s="11">
        <f t="shared" si="234"/>
        <v>1.0026009899999999</v>
      </c>
      <c r="Q376" s="11">
        <f t="shared" si="231"/>
        <v>1.0716547178127127</v>
      </c>
      <c r="R376" s="2">
        <f t="shared" si="233"/>
        <v>1.071742</v>
      </c>
      <c r="S376" s="2">
        <f t="shared" si="229"/>
        <v>1.0128566699999999</v>
      </c>
      <c r="T376" s="2">
        <f t="shared" si="212"/>
        <v>316827.73411939002</v>
      </c>
      <c r="U376" s="2">
        <f t="shared" si="213"/>
        <v>30.512016999303938</v>
      </c>
      <c r="V376" s="2">
        <f t="shared" si="214"/>
        <v>22271.073187005371</v>
      </c>
      <c r="W376" s="2">
        <f t="shared" si="215"/>
        <v>335107.67465730465</v>
      </c>
      <c r="X376" s="29">
        <f t="shared" si="216"/>
        <v>0</v>
      </c>
      <c r="Y376" s="2">
        <f t="shared" si="230"/>
        <v>0</v>
      </c>
      <c r="Z376" s="82">
        <f t="shared" si="217"/>
        <v>0</v>
      </c>
      <c r="AA376" s="2">
        <f t="shared" si="218"/>
        <v>0</v>
      </c>
      <c r="AB376" s="27">
        <f t="shared" si="226"/>
        <v>6.7299999999999999E-2</v>
      </c>
      <c r="AC376" s="29">
        <f t="shared" si="205"/>
        <v>6</v>
      </c>
      <c r="AD376" s="29">
        <v>252</v>
      </c>
      <c r="AE376" s="11">
        <f t="shared" si="232"/>
        <v>1.0015519669999999</v>
      </c>
      <c r="AF376" s="2">
        <f t="shared" si="219"/>
        <v>491.70618803000002</v>
      </c>
      <c r="AG376" s="2">
        <f t="shared" si="220"/>
        <v>520.07605250999995</v>
      </c>
      <c r="AH376" s="3">
        <f t="shared" si="221"/>
        <v>0</v>
      </c>
      <c r="AI376" s="4" t="str">
        <f t="shared" si="227"/>
        <v>A+J=</v>
      </c>
      <c r="AJ376" s="12">
        <f t="shared" si="228"/>
        <v>41519</v>
      </c>
      <c r="AK376" s="12"/>
      <c r="AL376" s="98"/>
      <c r="AM376" s="1"/>
      <c r="AN376" s="12"/>
      <c r="AO376" s="1"/>
      <c r="AP376" s="1"/>
      <c r="AQ376" s="3"/>
      <c r="AR376" s="3"/>
      <c r="AS376" s="7"/>
      <c r="AT376" s="1"/>
      <c r="AU376" s="1"/>
      <c r="AV376" s="1"/>
      <c r="AW376" s="1"/>
      <c r="AX376" s="38"/>
      <c r="AY376" s="38"/>
      <c r="AZ376" s="38"/>
      <c r="BA376" s="38"/>
      <c r="BB376" s="38"/>
    </row>
    <row r="377" spans="1:54" x14ac:dyDescent="0.2">
      <c r="A377" s="178">
        <f t="shared" si="222"/>
        <v>41496</v>
      </c>
      <c r="B377" s="2">
        <f t="shared" si="206"/>
        <v>335719.0333884437</v>
      </c>
      <c r="C377" s="2">
        <f t="shared" si="223"/>
        <v>312806.0894533</v>
      </c>
      <c r="D377" s="2">
        <f>SUM(Y377:Y$400)</f>
        <v>2373.2441603699999</v>
      </c>
      <c r="E377" s="11">
        <f t="shared" si="207"/>
        <v>310432.84529292997</v>
      </c>
      <c r="F377" s="99">
        <f t="shared" si="202"/>
        <v>3715.92</v>
      </c>
      <c r="G377" s="3">
        <f>IF(N377=1,VLOOKUP(A376,[1]Plan1!$BG$69:$BI$188,3),G376)</f>
        <v>3717.03</v>
      </c>
      <c r="H377" s="200">
        <f t="shared" si="203"/>
        <v>41427</v>
      </c>
      <c r="I377" s="200">
        <f t="shared" si="204"/>
        <v>41457</v>
      </c>
      <c r="J377" s="27">
        <f t="shared" si="208"/>
        <v>2.9871471936959715E-4</v>
      </c>
      <c r="K377" s="12">
        <f t="shared" si="224"/>
        <v>41519</v>
      </c>
      <c r="L377" s="12">
        <f t="shared" si="209"/>
        <v>41519</v>
      </c>
      <c r="M377" s="1">
        <f t="shared" si="225"/>
        <v>22</v>
      </c>
      <c r="N377" s="1">
        <f t="shared" si="210"/>
        <v>7</v>
      </c>
      <c r="O377" s="2">
        <f t="shared" si="211"/>
        <v>1.00009503</v>
      </c>
      <c r="P377" s="11">
        <f t="shared" si="234"/>
        <v>1.0026009899999999</v>
      </c>
      <c r="Q377" s="11">
        <f t="shared" si="231"/>
        <v>1.0716547178127127</v>
      </c>
      <c r="R377" s="2">
        <f t="shared" si="233"/>
        <v>1.0717565499999999</v>
      </c>
      <c r="S377" s="2">
        <f t="shared" si="229"/>
        <v>1.0128566699999999</v>
      </c>
      <c r="T377" s="2">
        <f t="shared" si="212"/>
        <v>316827.73411939002</v>
      </c>
      <c r="U377" s="2">
        <f t="shared" si="213"/>
        <v>30.512016999303938</v>
      </c>
      <c r="V377" s="2">
        <f t="shared" si="214"/>
        <v>22275.589984904367</v>
      </c>
      <c r="W377" s="2">
        <f t="shared" si="215"/>
        <v>335112.19145520369</v>
      </c>
      <c r="X377" s="29">
        <f t="shared" si="216"/>
        <v>0</v>
      </c>
      <c r="Y377" s="2">
        <f t="shared" si="230"/>
        <v>0</v>
      </c>
      <c r="Z377" s="82">
        <f t="shared" si="217"/>
        <v>0</v>
      </c>
      <c r="AA377" s="2">
        <f t="shared" si="218"/>
        <v>0</v>
      </c>
      <c r="AB377" s="27">
        <f t="shared" si="226"/>
        <v>6.7299999999999999E-2</v>
      </c>
      <c r="AC377" s="29">
        <f t="shared" si="205"/>
        <v>7</v>
      </c>
      <c r="AD377" s="29">
        <v>252</v>
      </c>
      <c r="AE377" s="11">
        <f t="shared" si="232"/>
        <v>1.0018108619999999</v>
      </c>
      <c r="AF377" s="2">
        <f t="shared" si="219"/>
        <v>573.73130426</v>
      </c>
      <c r="AG377" s="2">
        <f t="shared" si="220"/>
        <v>606.84193324</v>
      </c>
      <c r="AH377" s="3">
        <f t="shared" si="221"/>
        <v>0</v>
      </c>
      <c r="AI377" s="4" t="str">
        <f t="shared" si="227"/>
        <v>A+J=</v>
      </c>
      <c r="AJ377" s="12">
        <f t="shared" si="228"/>
        <v>41519</v>
      </c>
      <c r="AK377" s="12"/>
      <c r="AL377" s="4"/>
      <c r="AM377" s="1"/>
      <c r="AN377" s="12"/>
      <c r="AO377" s="1"/>
      <c r="AP377" s="1"/>
      <c r="AQ377" s="3"/>
      <c r="AR377" s="3"/>
      <c r="AS377" s="7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x14ac:dyDescent="0.2">
      <c r="A378" s="178">
        <f t="shared" si="222"/>
        <v>41497</v>
      </c>
      <c r="B378" s="2">
        <f t="shared" si="206"/>
        <v>335719.0333884437</v>
      </c>
      <c r="C378" s="2">
        <f t="shared" si="223"/>
        <v>312806.0894533</v>
      </c>
      <c r="D378" s="2">
        <f>SUM(Y378:Y$400)</f>
        <v>2373.2441603699999</v>
      </c>
      <c r="E378" s="11">
        <f t="shared" si="207"/>
        <v>310432.84529292997</v>
      </c>
      <c r="F378" s="99">
        <f t="shared" si="202"/>
        <v>3715.92</v>
      </c>
      <c r="G378" s="3">
        <f>IF(N378=1,VLOOKUP(A377,[1]Plan1!$BG$69:$BI$188,3),G377)</f>
        <v>3717.03</v>
      </c>
      <c r="H378" s="200">
        <f t="shared" si="203"/>
        <v>41427</v>
      </c>
      <c r="I378" s="200">
        <f t="shared" si="204"/>
        <v>41457</v>
      </c>
      <c r="J378" s="27">
        <f t="shared" si="208"/>
        <v>2.9871471936959715E-4</v>
      </c>
      <c r="K378" s="12">
        <f t="shared" si="224"/>
        <v>41519</v>
      </c>
      <c r="L378" s="12">
        <f t="shared" si="209"/>
        <v>41519</v>
      </c>
      <c r="M378" s="1">
        <f t="shared" si="225"/>
        <v>22</v>
      </c>
      <c r="N378" s="1">
        <f t="shared" si="210"/>
        <v>7</v>
      </c>
      <c r="O378" s="2">
        <f t="shared" si="211"/>
        <v>1.00009503</v>
      </c>
      <c r="P378" s="11">
        <f t="shared" si="234"/>
        <v>1.0026009899999999</v>
      </c>
      <c r="Q378" s="11">
        <f t="shared" si="231"/>
        <v>1.0716547178127127</v>
      </c>
      <c r="R378" s="2">
        <f t="shared" si="233"/>
        <v>1.0717565499999999</v>
      </c>
      <c r="S378" s="2">
        <f t="shared" si="229"/>
        <v>1.0128566699999999</v>
      </c>
      <c r="T378" s="2">
        <f t="shared" si="212"/>
        <v>316827.73411939002</v>
      </c>
      <c r="U378" s="2">
        <f t="shared" si="213"/>
        <v>30.512016999303938</v>
      </c>
      <c r="V378" s="2">
        <f t="shared" si="214"/>
        <v>22275.589984904367</v>
      </c>
      <c r="W378" s="2">
        <f t="shared" si="215"/>
        <v>335112.19145520369</v>
      </c>
      <c r="X378" s="29">
        <f t="shared" si="216"/>
        <v>0</v>
      </c>
      <c r="Y378" s="2">
        <f t="shared" si="230"/>
        <v>0</v>
      </c>
      <c r="Z378" s="82">
        <f t="shared" si="217"/>
        <v>0</v>
      </c>
      <c r="AA378" s="2">
        <f t="shared" si="218"/>
        <v>0</v>
      </c>
      <c r="AB378" s="27">
        <f t="shared" si="226"/>
        <v>6.7299999999999999E-2</v>
      </c>
      <c r="AC378" s="29">
        <f t="shared" si="205"/>
        <v>7</v>
      </c>
      <c r="AD378" s="29">
        <v>252</v>
      </c>
      <c r="AE378" s="11">
        <f t="shared" si="232"/>
        <v>1.0018108619999999</v>
      </c>
      <c r="AF378" s="2">
        <f t="shared" si="219"/>
        <v>573.73130426</v>
      </c>
      <c r="AG378" s="2">
        <f t="shared" si="220"/>
        <v>606.84193324</v>
      </c>
      <c r="AH378" s="3">
        <f t="shared" si="221"/>
        <v>0</v>
      </c>
      <c r="AI378" s="4" t="str">
        <f t="shared" si="227"/>
        <v>A+J=</v>
      </c>
      <c r="AJ378" s="12">
        <f t="shared" si="228"/>
        <v>41519</v>
      </c>
      <c r="AK378" s="12"/>
      <c r="AL378" s="4"/>
      <c r="AM378" s="1"/>
      <c r="AN378" s="12"/>
      <c r="AO378" s="1"/>
      <c r="AP378" s="1"/>
      <c r="AQ378" s="3"/>
      <c r="AR378" s="3"/>
      <c r="AS378" s="7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x14ac:dyDescent="0.2">
      <c r="A379" s="178">
        <f t="shared" si="222"/>
        <v>41498</v>
      </c>
      <c r="B379" s="2">
        <f t="shared" si="206"/>
        <v>335719.0333884437</v>
      </c>
      <c r="C379" s="2">
        <f t="shared" si="223"/>
        <v>312806.0894533</v>
      </c>
      <c r="D379" s="2">
        <f>SUM(Y379:Y$400)</f>
        <v>2373.2441603699999</v>
      </c>
      <c r="E379" s="11">
        <f t="shared" si="207"/>
        <v>310432.84529292997</v>
      </c>
      <c r="F379" s="99">
        <f t="shared" si="202"/>
        <v>3715.92</v>
      </c>
      <c r="G379" s="3">
        <f>IF(N379=1,VLOOKUP(A378,[1]Plan1!$BG$69:$BI$188,3),G378)</f>
        <v>3717.03</v>
      </c>
      <c r="H379" s="200">
        <f t="shared" si="203"/>
        <v>41427</v>
      </c>
      <c r="I379" s="200">
        <f t="shared" si="204"/>
        <v>41457</v>
      </c>
      <c r="J379" s="27">
        <f t="shared" si="208"/>
        <v>2.9871471936959715E-4</v>
      </c>
      <c r="K379" s="12">
        <f t="shared" si="224"/>
        <v>41519</v>
      </c>
      <c r="L379" s="12">
        <f t="shared" si="209"/>
        <v>41519</v>
      </c>
      <c r="M379" s="1">
        <f t="shared" si="225"/>
        <v>22</v>
      </c>
      <c r="N379" s="1">
        <f t="shared" si="210"/>
        <v>7</v>
      </c>
      <c r="O379" s="2">
        <f t="shared" si="211"/>
        <v>1.00009503</v>
      </c>
      <c r="P379" s="11">
        <f t="shared" si="234"/>
        <v>1.0026009899999999</v>
      </c>
      <c r="Q379" s="11">
        <f t="shared" si="231"/>
        <v>1.0716547178127127</v>
      </c>
      <c r="R379" s="2">
        <f t="shared" si="233"/>
        <v>1.0717565499999999</v>
      </c>
      <c r="S379" s="2">
        <f t="shared" si="229"/>
        <v>1.0128566699999999</v>
      </c>
      <c r="T379" s="2">
        <f t="shared" si="212"/>
        <v>316827.73411939002</v>
      </c>
      <c r="U379" s="2">
        <f t="shared" si="213"/>
        <v>30.512016999303938</v>
      </c>
      <c r="V379" s="2">
        <f t="shared" si="214"/>
        <v>22275.589984904367</v>
      </c>
      <c r="W379" s="2">
        <f t="shared" si="215"/>
        <v>335112.19145520369</v>
      </c>
      <c r="X379" s="29">
        <f t="shared" si="216"/>
        <v>0</v>
      </c>
      <c r="Y379" s="2">
        <f t="shared" si="230"/>
        <v>0</v>
      </c>
      <c r="Z379" s="82">
        <f t="shared" si="217"/>
        <v>0</v>
      </c>
      <c r="AA379" s="2">
        <f t="shared" si="218"/>
        <v>0</v>
      </c>
      <c r="AB379" s="27">
        <f t="shared" si="226"/>
        <v>6.7299999999999999E-2</v>
      </c>
      <c r="AC379" s="29">
        <f t="shared" si="205"/>
        <v>7</v>
      </c>
      <c r="AD379" s="29">
        <v>252</v>
      </c>
      <c r="AE379" s="11">
        <f t="shared" si="232"/>
        <v>1.0018108619999999</v>
      </c>
      <c r="AF379" s="2">
        <f t="shared" si="219"/>
        <v>573.73130426</v>
      </c>
      <c r="AG379" s="2">
        <f t="shared" si="220"/>
        <v>606.84193324</v>
      </c>
      <c r="AH379" s="3">
        <f t="shared" si="221"/>
        <v>0</v>
      </c>
      <c r="AI379" s="4" t="str">
        <f t="shared" si="227"/>
        <v>A+J=</v>
      </c>
      <c r="AJ379" s="12">
        <f t="shared" si="228"/>
        <v>41519</v>
      </c>
      <c r="AK379" s="12"/>
      <c r="AL379" s="4"/>
      <c r="AM379" s="1"/>
      <c r="AN379" s="12"/>
      <c r="AO379" s="1"/>
      <c r="AP379" s="1"/>
      <c r="AQ379" s="3"/>
      <c r="AR379" s="3"/>
      <c r="AS379" s="7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x14ac:dyDescent="0.2">
      <c r="A380" s="178">
        <f t="shared" si="222"/>
        <v>41499</v>
      </c>
      <c r="B380" s="2">
        <f t="shared" si="206"/>
        <v>335810.34430451115</v>
      </c>
      <c r="C380" s="2">
        <f t="shared" si="223"/>
        <v>312806.0894533</v>
      </c>
      <c r="D380" s="2">
        <f>SUM(Y380:Y$400)</f>
        <v>2373.2441603699999</v>
      </c>
      <c r="E380" s="11">
        <f t="shared" si="207"/>
        <v>310432.84529292997</v>
      </c>
      <c r="F380" s="99">
        <f t="shared" si="202"/>
        <v>3715.92</v>
      </c>
      <c r="G380" s="3">
        <f>IF(N380=1,VLOOKUP(A379,[1]Plan1!$BG$69:$BI$188,3),G379)</f>
        <v>3717.03</v>
      </c>
      <c r="H380" s="200">
        <f t="shared" si="203"/>
        <v>41427</v>
      </c>
      <c r="I380" s="200">
        <f t="shared" si="204"/>
        <v>41457</v>
      </c>
      <c r="J380" s="27">
        <f t="shared" si="208"/>
        <v>2.9871471936959715E-4</v>
      </c>
      <c r="K380" s="12">
        <f t="shared" si="224"/>
        <v>41519</v>
      </c>
      <c r="L380" s="12">
        <f t="shared" si="209"/>
        <v>41519</v>
      </c>
      <c r="M380" s="1">
        <f t="shared" si="225"/>
        <v>22</v>
      </c>
      <c r="N380" s="1">
        <f t="shared" si="210"/>
        <v>8</v>
      </c>
      <c r="O380" s="2">
        <f t="shared" si="211"/>
        <v>1.0001086100000001</v>
      </c>
      <c r="P380" s="11">
        <f t="shared" si="234"/>
        <v>1.0026009899999999</v>
      </c>
      <c r="Q380" s="11">
        <f t="shared" si="231"/>
        <v>1.0716547178127127</v>
      </c>
      <c r="R380" s="2">
        <f t="shared" si="233"/>
        <v>1.07177111</v>
      </c>
      <c r="S380" s="2">
        <f t="shared" si="229"/>
        <v>1.0128566699999999</v>
      </c>
      <c r="T380" s="2">
        <f t="shared" si="212"/>
        <v>316827.73411939002</v>
      </c>
      <c r="U380" s="2">
        <f t="shared" si="213"/>
        <v>30.512016999303938</v>
      </c>
      <c r="V380" s="2">
        <f t="shared" si="214"/>
        <v>22280.109887131868</v>
      </c>
      <c r="W380" s="2">
        <f t="shared" si="215"/>
        <v>335116.71135743114</v>
      </c>
      <c r="X380" s="29">
        <f t="shared" si="216"/>
        <v>0</v>
      </c>
      <c r="Y380" s="2">
        <f t="shared" si="230"/>
        <v>0</v>
      </c>
      <c r="Z380" s="82">
        <f t="shared" si="217"/>
        <v>0</v>
      </c>
      <c r="AA380" s="2">
        <f t="shared" si="218"/>
        <v>0</v>
      </c>
      <c r="AB380" s="27">
        <f t="shared" si="226"/>
        <v>6.7299999999999999E-2</v>
      </c>
      <c r="AC380" s="29">
        <f t="shared" si="205"/>
        <v>8</v>
      </c>
      <c r="AD380" s="29">
        <v>252</v>
      </c>
      <c r="AE380" s="11">
        <f t="shared" si="232"/>
        <v>1.002069825</v>
      </c>
      <c r="AF380" s="2">
        <f t="shared" si="219"/>
        <v>655.77796477000004</v>
      </c>
      <c r="AG380" s="2">
        <f t="shared" si="220"/>
        <v>693.63294708000001</v>
      </c>
      <c r="AH380" s="3">
        <f t="shared" si="221"/>
        <v>0</v>
      </c>
      <c r="AI380" s="4" t="str">
        <f t="shared" si="227"/>
        <v>A+J=</v>
      </c>
      <c r="AJ380" s="12">
        <f t="shared" si="228"/>
        <v>41519</v>
      </c>
      <c r="AK380" s="12"/>
      <c r="AL380" s="4"/>
      <c r="AM380" s="1"/>
      <c r="AN380" s="12"/>
      <c r="AO380" s="1"/>
      <c r="AP380" s="1"/>
      <c r="AQ380" s="3"/>
      <c r="AR380" s="3"/>
      <c r="AS380" s="7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x14ac:dyDescent="0.2">
      <c r="A381" s="178">
        <f t="shared" si="222"/>
        <v>41500</v>
      </c>
      <c r="B381" s="2">
        <f t="shared" si="206"/>
        <v>335901.67656800017</v>
      </c>
      <c r="C381" s="2">
        <f t="shared" si="223"/>
        <v>312806.0894533</v>
      </c>
      <c r="D381" s="2">
        <f>SUM(Y381:Y$400)</f>
        <v>2373.2441603699999</v>
      </c>
      <c r="E381" s="11">
        <f t="shared" si="207"/>
        <v>310432.84529292997</v>
      </c>
      <c r="F381" s="99">
        <f t="shared" si="202"/>
        <v>3715.92</v>
      </c>
      <c r="G381" s="3">
        <f>IF(N381=1,VLOOKUP(A380,[1]Plan1!$BG$69:$BI$188,3),G380)</f>
        <v>3717.03</v>
      </c>
      <c r="H381" s="200">
        <f t="shared" si="203"/>
        <v>41427</v>
      </c>
      <c r="I381" s="200">
        <f t="shared" si="204"/>
        <v>41457</v>
      </c>
      <c r="J381" s="27">
        <f t="shared" si="208"/>
        <v>2.9871471936959715E-4</v>
      </c>
      <c r="K381" s="12">
        <f t="shared" si="224"/>
        <v>41519</v>
      </c>
      <c r="L381" s="12">
        <f t="shared" si="209"/>
        <v>41519</v>
      </c>
      <c r="M381" s="1">
        <f t="shared" si="225"/>
        <v>22</v>
      </c>
      <c r="N381" s="1">
        <f t="shared" si="210"/>
        <v>9</v>
      </c>
      <c r="O381" s="2">
        <f t="shared" si="211"/>
        <v>1.0001221899999999</v>
      </c>
      <c r="P381" s="11">
        <f t="shared" si="234"/>
        <v>1.0026009899999999</v>
      </c>
      <c r="Q381" s="11">
        <f t="shared" si="231"/>
        <v>1.0716547178127127</v>
      </c>
      <c r="R381" s="2">
        <f t="shared" si="233"/>
        <v>1.07178566</v>
      </c>
      <c r="S381" s="2">
        <f t="shared" si="229"/>
        <v>1.0128566699999999</v>
      </c>
      <c r="T381" s="2">
        <f t="shared" si="212"/>
        <v>316827.73411939002</v>
      </c>
      <c r="U381" s="2">
        <f t="shared" si="213"/>
        <v>30.512016999303938</v>
      </c>
      <c r="V381" s="2">
        <f t="shared" si="214"/>
        <v>22284.626685030864</v>
      </c>
      <c r="W381" s="2">
        <f t="shared" si="215"/>
        <v>335121.22815533017</v>
      </c>
      <c r="X381" s="29">
        <f t="shared" si="216"/>
        <v>0</v>
      </c>
      <c r="Y381" s="2">
        <f t="shared" si="230"/>
        <v>0</v>
      </c>
      <c r="Z381" s="82">
        <f t="shared" si="217"/>
        <v>0</v>
      </c>
      <c r="AA381" s="2">
        <f t="shared" si="218"/>
        <v>0</v>
      </c>
      <c r="AB381" s="27">
        <f t="shared" si="226"/>
        <v>6.7299999999999999E-2</v>
      </c>
      <c r="AC381" s="29">
        <f t="shared" si="205"/>
        <v>9</v>
      </c>
      <c r="AD381" s="29">
        <v>252</v>
      </c>
      <c r="AE381" s="11">
        <f t="shared" si="232"/>
        <v>1.0023288539999999</v>
      </c>
      <c r="AF381" s="2">
        <f t="shared" si="219"/>
        <v>737.84553590999997</v>
      </c>
      <c r="AG381" s="2">
        <f t="shared" si="220"/>
        <v>780.44841267000004</v>
      </c>
      <c r="AH381" s="3">
        <f t="shared" si="221"/>
        <v>0</v>
      </c>
      <c r="AI381" s="4" t="str">
        <f t="shared" si="227"/>
        <v>A+J=</v>
      </c>
      <c r="AJ381" s="12">
        <f t="shared" si="228"/>
        <v>41519</v>
      </c>
      <c r="AK381" s="12"/>
      <c r="AL381" s="4"/>
      <c r="AM381" s="1"/>
      <c r="AN381" s="12"/>
      <c r="AO381" s="1"/>
      <c r="AP381" s="1"/>
      <c r="AQ381" s="3"/>
      <c r="AR381" s="3"/>
      <c r="AS381" s="7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x14ac:dyDescent="0.2">
      <c r="A382" s="178">
        <f t="shared" si="222"/>
        <v>41501</v>
      </c>
      <c r="B382" s="2">
        <f t="shared" si="206"/>
        <v>335993.03051251074</v>
      </c>
      <c r="C382" s="2">
        <f t="shared" si="223"/>
        <v>312806.0894533</v>
      </c>
      <c r="D382" s="2">
        <f>SUM(Y382:Y$400)</f>
        <v>2373.2441603699999</v>
      </c>
      <c r="E382" s="11">
        <f t="shared" si="207"/>
        <v>310432.84529292997</v>
      </c>
      <c r="F382" s="99">
        <f t="shared" si="202"/>
        <v>3715.92</v>
      </c>
      <c r="G382" s="3">
        <f>IF(N382=1,VLOOKUP(A381,[1]Plan1!$BG$69:$BI$188,3),G381)</f>
        <v>3717.03</v>
      </c>
      <c r="H382" s="200">
        <f t="shared" si="203"/>
        <v>41427</v>
      </c>
      <c r="I382" s="200">
        <f t="shared" si="204"/>
        <v>41457</v>
      </c>
      <c r="J382" s="27">
        <f t="shared" si="208"/>
        <v>2.9871471936959715E-4</v>
      </c>
      <c r="K382" s="12">
        <f t="shared" si="224"/>
        <v>41519</v>
      </c>
      <c r="L382" s="12">
        <f t="shared" si="209"/>
        <v>41519</v>
      </c>
      <c r="M382" s="1">
        <f t="shared" si="225"/>
        <v>22</v>
      </c>
      <c r="N382" s="1">
        <f t="shared" si="210"/>
        <v>10</v>
      </c>
      <c r="O382" s="2">
        <f t="shared" si="211"/>
        <v>1.00013576</v>
      </c>
      <c r="P382" s="11">
        <f t="shared" si="234"/>
        <v>1.0026009899999999</v>
      </c>
      <c r="Q382" s="11">
        <f t="shared" si="231"/>
        <v>1.0716547178127127</v>
      </c>
      <c r="R382" s="2">
        <f t="shared" si="233"/>
        <v>1.0718002</v>
      </c>
      <c r="S382" s="2">
        <f t="shared" si="229"/>
        <v>1.0128566699999999</v>
      </c>
      <c r="T382" s="2">
        <f t="shared" si="212"/>
        <v>316827.73411939002</v>
      </c>
      <c r="U382" s="2">
        <f t="shared" si="213"/>
        <v>30.512016999303938</v>
      </c>
      <c r="V382" s="2">
        <f t="shared" si="214"/>
        <v>22289.140378601423</v>
      </c>
      <c r="W382" s="2">
        <f t="shared" si="215"/>
        <v>335125.74184890074</v>
      </c>
      <c r="X382" s="29">
        <f t="shared" si="216"/>
        <v>0</v>
      </c>
      <c r="Y382" s="2">
        <f t="shared" si="230"/>
        <v>0</v>
      </c>
      <c r="Z382" s="82">
        <f t="shared" si="217"/>
        <v>0</v>
      </c>
      <c r="AA382" s="2">
        <f t="shared" si="218"/>
        <v>0</v>
      </c>
      <c r="AB382" s="27">
        <f t="shared" si="226"/>
        <v>6.7299999999999999E-2</v>
      </c>
      <c r="AC382" s="29">
        <f t="shared" si="205"/>
        <v>10</v>
      </c>
      <c r="AD382" s="29">
        <v>252</v>
      </c>
      <c r="AE382" s="11">
        <f t="shared" si="232"/>
        <v>1.0025879499999999</v>
      </c>
      <c r="AF382" s="2">
        <f t="shared" si="219"/>
        <v>819.93433450999999</v>
      </c>
      <c r="AG382" s="2">
        <f t="shared" si="220"/>
        <v>867.28866360999996</v>
      </c>
      <c r="AH382" s="3">
        <f t="shared" si="221"/>
        <v>0</v>
      </c>
      <c r="AI382" s="4" t="str">
        <f t="shared" si="227"/>
        <v>A+J=</v>
      </c>
      <c r="AJ382" s="12">
        <f t="shared" si="228"/>
        <v>41519</v>
      </c>
      <c r="AK382" s="12"/>
      <c r="AL382" s="4"/>
      <c r="AM382" s="1"/>
      <c r="AN382" s="12"/>
      <c r="AO382" s="1"/>
      <c r="AP382" s="1"/>
      <c r="AQ382" s="3"/>
      <c r="AR382" s="3"/>
      <c r="AS382" s="7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x14ac:dyDescent="0.2">
      <c r="A383" s="178">
        <f t="shared" si="222"/>
        <v>41502</v>
      </c>
      <c r="B383" s="2">
        <f t="shared" si="206"/>
        <v>336084.41236287972</v>
      </c>
      <c r="C383" s="2">
        <f t="shared" si="223"/>
        <v>312806.0894533</v>
      </c>
      <c r="D383" s="2">
        <f>SUM(Y383:Y$400)</f>
        <v>2373.2441603699999</v>
      </c>
      <c r="E383" s="11">
        <f t="shared" si="207"/>
        <v>310432.84529292997</v>
      </c>
      <c r="F383" s="99">
        <f t="shared" si="202"/>
        <v>3715.92</v>
      </c>
      <c r="G383" s="3">
        <f>IF(N383=1,VLOOKUP(A382,[1]Plan1!$BG$69:$BI$188,3),G382)</f>
        <v>3717.03</v>
      </c>
      <c r="H383" s="200">
        <f t="shared" si="203"/>
        <v>41427</v>
      </c>
      <c r="I383" s="200">
        <f t="shared" si="204"/>
        <v>41457</v>
      </c>
      <c r="J383" s="27">
        <f t="shared" si="208"/>
        <v>2.9871471936959715E-4</v>
      </c>
      <c r="K383" s="12">
        <f t="shared" si="224"/>
        <v>41519</v>
      </c>
      <c r="L383" s="12">
        <f t="shared" si="209"/>
        <v>41519</v>
      </c>
      <c r="M383" s="1">
        <f t="shared" si="225"/>
        <v>22</v>
      </c>
      <c r="N383" s="1">
        <f t="shared" si="210"/>
        <v>11</v>
      </c>
      <c r="O383" s="2">
        <f t="shared" si="211"/>
        <v>1.0001493400000001</v>
      </c>
      <c r="P383" s="11">
        <f t="shared" si="234"/>
        <v>1.0026009899999999</v>
      </c>
      <c r="Q383" s="11">
        <f t="shared" si="231"/>
        <v>1.0716547178127127</v>
      </c>
      <c r="R383" s="2">
        <f t="shared" si="233"/>
        <v>1.0718147499999999</v>
      </c>
      <c r="S383" s="2">
        <f t="shared" si="229"/>
        <v>1.0128566699999999</v>
      </c>
      <c r="T383" s="2">
        <f t="shared" si="212"/>
        <v>316827.73411939002</v>
      </c>
      <c r="U383" s="2">
        <f t="shared" si="213"/>
        <v>30.512016999303938</v>
      </c>
      <c r="V383" s="2">
        <f t="shared" si="214"/>
        <v>22293.657176500419</v>
      </c>
      <c r="W383" s="2">
        <f t="shared" si="215"/>
        <v>335130.25864679972</v>
      </c>
      <c r="X383" s="29">
        <f t="shared" si="216"/>
        <v>0</v>
      </c>
      <c r="Y383" s="2">
        <f t="shared" si="230"/>
        <v>0</v>
      </c>
      <c r="Z383" s="82">
        <f t="shared" si="217"/>
        <v>0</v>
      </c>
      <c r="AA383" s="2">
        <f t="shared" si="218"/>
        <v>0</v>
      </c>
      <c r="AB383" s="27">
        <f t="shared" si="226"/>
        <v>6.7299999999999999E-2</v>
      </c>
      <c r="AC383" s="29">
        <f t="shared" si="205"/>
        <v>11</v>
      </c>
      <c r="AD383" s="29">
        <v>252</v>
      </c>
      <c r="AE383" s="11">
        <f t="shared" si="232"/>
        <v>1.0028471130000001</v>
      </c>
      <c r="AF383" s="2">
        <f t="shared" si="219"/>
        <v>902.04436056999998</v>
      </c>
      <c r="AG383" s="2">
        <f t="shared" si="220"/>
        <v>954.15371607999998</v>
      </c>
      <c r="AH383" s="3">
        <f t="shared" si="221"/>
        <v>0</v>
      </c>
      <c r="AI383" s="4" t="str">
        <f t="shared" si="227"/>
        <v>A+J=</v>
      </c>
      <c r="AJ383" s="12">
        <f t="shared" si="228"/>
        <v>41519</v>
      </c>
      <c r="AK383" s="12"/>
      <c r="AL383" s="4"/>
      <c r="AM383" s="1"/>
      <c r="AN383" s="12"/>
      <c r="AO383" s="1"/>
      <c r="AP383" s="1"/>
      <c r="AQ383" s="3"/>
      <c r="AR383" s="3"/>
      <c r="AS383" s="7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x14ac:dyDescent="0.2">
      <c r="A384" s="178">
        <f t="shared" si="222"/>
        <v>41503</v>
      </c>
      <c r="B384" s="2">
        <f t="shared" si="206"/>
        <v>336175.82212242723</v>
      </c>
      <c r="C384" s="2">
        <f t="shared" si="223"/>
        <v>312806.0894533</v>
      </c>
      <c r="D384" s="2">
        <f>SUM(Y384:Y$400)</f>
        <v>2373.2441603699999</v>
      </c>
      <c r="E384" s="11">
        <f t="shared" si="207"/>
        <v>310432.84529292997</v>
      </c>
      <c r="F384" s="99">
        <f t="shared" si="202"/>
        <v>3715.92</v>
      </c>
      <c r="G384" s="3">
        <f>IF(N384=1,VLOOKUP(A383,[1]Plan1!$BG$69:$BI$188,3),G383)</f>
        <v>3717.03</v>
      </c>
      <c r="H384" s="200">
        <f t="shared" si="203"/>
        <v>41427</v>
      </c>
      <c r="I384" s="200">
        <f t="shared" si="204"/>
        <v>41457</v>
      </c>
      <c r="J384" s="27">
        <f t="shared" si="208"/>
        <v>2.9871471936959715E-4</v>
      </c>
      <c r="K384" s="12">
        <f t="shared" si="224"/>
        <v>41519</v>
      </c>
      <c r="L384" s="12">
        <f t="shared" si="209"/>
        <v>41519</v>
      </c>
      <c r="M384" s="1">
        <f t="shared" si="225"/>
        <v>22</v>
      </c>
      <c r="N384" s="1">
        <f t="shared" si="210"/>
        <v>12</v>
      </c>
      <c r="O384" s="2">
        <f t="shared" si="211"/>
        <v>1.00016292</v>
      </c>
      <c r="P384" s="11">
        <f t="shared" si="234"/>
        <v>1.0026009899999999</v>
      </c>
      <c r="Q384" s="11">
        <f t="shared" si="231"/>
        <v>1.0716547178127127</v>
      </c>
      <c r="R384" s="2">
        <f t="shared" si="233"/>
        <v>1.07182931</v>
      </c>
      <c r="S384" s="2">
        <f t="shared" si="229"/>
        <v>1.0128566699999999</v>
      </c>
      <c r="T384" s="2">
        <f t="shared" si="212"/>
        <v>316827.73411939002</v>
      </c>
      <c r="U384" s="2">
        <f t="shared" si="213"/>
        <v>30.512016999303938</v>
      </c>
      <c r="V384" s="2">
        <f t="shared" si="214"/>
        <v>22298.177078727917</v>
      </c>
      <c r="W384" s="2">
        <f t="shared" si="215"/>
        <v>335134.77854902722</v>
      </c>
      <c r="X384" s="29">
        <f t="shared" si="216"/>
        <v>0</v>
      </c>
      <c r="Y384" s="2">
        <f t="shared" si="230"/>
        <v>0</v>
      </c>
      <c r="Z384" s="82">
        <f t="shared" si="217"/>
        <v>0</v>
      </c>
      <c r="AA384" s="2">
        <f t="shared" si="218"/>
        <v>0</v>
      </c>
      <c r="AB384" s="27">
        <f t="shared" si="226"/>
        <v>6.7299999999999999E-2</v>
      </c>
      <c r="AC384" s="29">
        <f t="shared" si="205"/>
        <v>12</v>
      </c>
      <c r="AD384" s="29">
        <v>252</v>
      </c>
      <c r="AE384" s="11">
        <f t="shared" si="232"/>
        <v>1.003106343</v>
      </c>
      <c r="AF384" s="2">
        <f t="shared" si="219"/>
        <v>984.17561407999995</v>
      </c>
      <c r="AG384" s="2">
        <f t="shared" si="220"/>
        <v>1041.0435734</v>
      </c>
      <c r="AH384" s="3">
        <f t="shared" si="221"/>
        <v>0</v>
      </c>
      <c r="AI384" s="4" t="str">
        <f t="shared" si="227"/>
        <v>A+J=</v>
      </c>
      <c r="AJ384" s="12">
        <f t="shared" si="228"/>
        <v>41519</v>
      </c>
      <c r="AK384" s="12"/>
      <c r="AL384" s="4"/>
      <c r="AM384" s="1"/>
      <c r="AN384" s="12"/>
      <c r="AO384" s="1"/>
      <c r="AP384" s="1"/>
      <c r="AQ384" s="3"/>
      <c r="AR384" s="3"/>
      <c r="AS384" s="7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154" x14ac:dyDescent="0.2">
      <c r="A385" s="178">
        <f t="shared" si="222"/>
        <v>41504</v>
      </c>
      <c r="B385" s="2">
        <f t="shared" si="206"/>
        <v>336175.82212242723</v>
      </c>
      <c r="C385" s="2">
        <f t="shared" si="223"/>
        <v>312806.0894533</v>
      </c>
      <c r="D385" s="2">
        <f>SUM(Y385:Y$400)</f>
        <v>2373.2441603699999</v>
      </c>
      <c r="E385" s="11">
        <f t="shared" si="207"/>
        <v>310432.84529292997</v>
      </c>
      <c r="F385" s="99">
        <f t="shared" ref="F385:F448" si="235">IF(G385=G384,F384,G384)</f>
        <v>3715.92</v>
      </c>
      <c r="G385" s="3">
        <f>IF(N385=1,VLOOKUP(A384,[1]Plan1!$BG$69:$BI$188,3),G384)</f>
        <v>3717.03</v>
      </c>
      <c r="H385" s="200">
        <f t="shared" ref="H385:H448" si="236">EDATE(I385,-1)</f>
        <v>41427</v>
      </c>
      <c r="I385" s="200">
        <f t="shared" ref="I385:I448" si="237">IF(X384&gt;0,EDATE(A385,-1),+I384)</f>
        <v>41457</v>
      </c>
      <c r="J385" s="27">
        <f t="shared" si="208"/>
        <v>2.9871471936959715E-4</v>
      </c>
      <c r="K385" s="12">
        <f t="shared" si="224"/>
        <v>41519</v>
      </c>
      <c r="L385" s="12">
        <f t="shared" si="209"/>
        <v>41519</v>
      </c>
      <c r="M385" s="1">
        <f t="shared" si="225"/>
        <v>22</v>
      </c>
      <c r="N385" s="1">
        <f t="shared" si="210"/>
        <v>12</v>
      </c>
      <c r="O385" s="2">
        <f t="shared" si="211"/>
        <v>1.00016292</v>
      </c>
      <c r="P385" s="11">
        <f t="shared" si="234"/>
        <v>1.0026009899999999</v>
      </c>
      <c r="Q385" s="11">
        <f t="shared" si="231"/>
        <v>1.0716547178127127</v>
      </c>
      <c r="R385" s="2">
        <f t="shared" si="233"/>
        <v>1.07182931</v>
      </c>
      <c r="S385" s="2">
        <f t="shared" si="229"/>
        <v>1.0128566699999999</v>
      </c>
      <c r="T385" s="2">
        <f t="shared" si="212"/>
        <v>316827.73411939002</v>
      </c>
      <c r="U385" s="2">
        <f t="shared" si="213"/>
        <v>30.512016999303938</v>
      </c>
      <c r="V385" s="2">
        <f t="shared" si="214"/>
        <v>22298.177078727917</v>
      </c>
      <c r="W385" s="2">
        <f t="shared" si="215"/>
        <v>335134.77854902722</v>
      </c>
      <c r="X385" s="29">
        <f t="shared" si="216"/>
        <v>0</v>
      </c>
      <c r="Y385" s="2">
        <f t="shared" si="230"/>
        <v>0</v>
      </c>
      <c r="Z385" s="82">
        <f t="shared" si="217"/>
        <v>0</v>
      </c>
      <c r="AA385" s="2">
        <f t="shared" si="218"/>
        <v>0</v>
      </c>
      <c r="AB385" s="27">
        <f t="shared" si="226"/>
        <v>6.7299999999999999E-2</v>
      </c>
      <c r="AC385" s="29">
        <f t="shared" ref="AC385:AC448" si="238">N385</f>
        <v>12</v>
      </c>
      <c r="AD385" s="29">
        <v>252</v>
      </c>
      <c r="AE385" s="11">
        <f t="shared" si="232"/>
        <v>1.003106343</v>
      </c>
      <c r="AF385" s="2">
        <f t="shared" si="219"/>
        <v>984.17561407999995</v>
      </c>
      <c r="AG385" s="2">
        <f t="shared" si="220"/>
        <v>1041.0435734</v>
      </c>
      <c r="AH385" s="3">
        <f t="shared" si="221"/>
        <v>0</v>
      </c>
      <c r="AI385" s="4" t="str">
        <f t="shared" si="227"/>
        <v>A+J=</v>
      </c>
      <c r="AJ385" s="12">
        <f t="shared" si="228"/>
        <v>41519</v>
      </c>
      <c r="AK385" s="12"/>
      <c r="AL385" s="4"/>
      <c r="AM385" s="1"/>
      <c r="AN385" s="12"/>
      <c r="AO385" s="1"/>
      <c r="AP385" s="1"/>
      <c r="AQ385" s="3"/>
      <c r="AR385" s="3"/>
      <c r="AS385" s="7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154" x14ac:dyDescent="0.2">
      <c r="A386" s="178">
        <f t="shared" si="222"/>
        <v>41505</v>
      </c>
      <c r="B386" s="2">
        <f t="shared" si="206"/>
        <v>336175.82212242723</v>
      </c>
      <c r="C386" s="2">
        <f t="shared" si="223"/>
        <v>312806.0894533</v>
      </c>
      <c r="D386" s="2">
        <f>SUM(Y386:Y$400)</f>
        <v>2373.2441603699999</v>
      </c>
      <c r="E386" s="11">
        <f t="shared" si="207"/>
        <v>310432.84529292997</v>
      </c>
      <c r="F386" s="99">
        <f t="shared" si="235"/>
        <v>3715.92</v>
      </c>
      <c r="G386" s="3">
        <f>IF(N386=1,VLOOKUP(A385,[1]Plan1!$BG$69:$BI$188,3),G385)</f>
        <v>3717.03</v>
      </c>
      <c r="H386" s="200">
        <f t="shared" si="236"/>
        <v>41427</v>
      </c>
      <c r="I386" s="200">
        <f t="shared" si="237"/>
        <v>41457</v>
      </c>
      <c r="J386" s="27">
        <f t="shared" si="208"/>
        <v>2.9871471936959715E-4</v>
      </c>
      <c r="K386" s="12">
        <f t="shared" si="224"/>
        <v>41519</v>
      </c>
      <c r="L386" s="12">
        <f t="shared" si="209"/>
        <v>41519</v>
      </c>
      <c r="M386" s="1">
        <f t="shared" si="225"/>
        <v>22</v>
      </c>
      <c r="N386" s="1">
        <f t="shared" si="210"/>
        <v>12</v>
      </c>
      <c r="O386" s="2">
        <f t="shared" si="211"/>
        <v>1.00016292</v>
      </c>
      <c r="P386" s="11">
        <f t="shared" si="234"/>
        <v>1.0026009899999999</v>
      </c>
      <c r="Q386" s="11">
        <f t="shared" si="231"/>
        <v>1.0716547178127127</v>
      </c>
      <c r="R386" s="2">
        <f t="shared" si="233"/>
        <v>1.07182931</v>
      </c>
      <c r="S386" s="2">
        <f t="shared" si="229"/>
        <v>1.0128566699999999</v>
      </c>
      <c r="T386" s="2">
        <f t="shared" si="212"/>
        <v>316827.73411939002</v>
      </c>
      <c r="U386" s="2">
        <f t="shared" si="213"/>
        <v>30.512016999303938</v>
      </c>
      <c r="V386" s="2">
        <f t="shared" si="214"/>
        <v>22298.177078727917</v>
      </c>
      <c r="W386" s="2">
        <f t="shared" si="215"/>
        <v>335134.77854902722</v>
      </c>
      <c r="X386" s="29">
        <f t="shared" si="216"/>
        <v>0</v>
      </c>
      <c r="Y386" s="2">
        <f t="shared" si="230"/>
        <v>0</v>
      </c>
      <c r="Z386" s="82">
        <f t="shared" si="217"/>
        <v>0</v>
      </c>
      <c r="AA386" s="2">
        <f t="shared" si="218"/>
        <v>0</v>
      </c>
      <c r="AB386" s="27">
        <f t="shared" si="226"/>
        <v>6.7299999999999999E-2</v>
      </c>
      <c r="AC386" s="29">
        <f t="shared" si="238"/>
        <v>12</v>
      </c>
      <c r="AD386" s="29">
        <v>252</v>
      </c>
      <c r="AE386" s="11">
        <f t="shared" si="232"/>
        <v>1.003106343</v>
      </c>
      <c r="AF386" s="2">
        <f t="shared" si="219"/>
        <v>984.17561407999995</v>
      </c>
      <c r="AG386" s="2">
        <f t="shared" si="220"/>
        <v>1041.0435734</v>
      </c>
      <c r="AH386" s="3">
        <f t="shared" si="221"/>
        <v>0</v>
      </c>
      <c r="AI386" s="4" t="str">
        <f t="shared" si="227"/>
        <v>A+J=</v>
      </c>
      <c r="AJ386" s="12">
        <f t="shared" si="228"/>
        <v>41519</v>
      </c>
      <c r="AK386" s="12"/>
      <c r="AL386" s="4"/>
      <c r="AM386" s="1"/>
      <c r="AN386" s="12"/>
      <c r="AO386" s="1"/>
      <c r="AP386" s="1"/>
      <c r="AQ386" s="3"/>
      <c r="AR386" s="3"/>
      <c r="AS386" s="7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154" x14ac:dyDescent="0.2">
      <c r="A387" s="178">
        <f t="shared" si="222"/>
        <v>41506</v>
      </c>
      <c r="B387" s="2">
        <f t="shared" si="206"/>
        <v>336267.2535649162</v>
      </c>
      <c r="C387" s="2">
        <f t="shared" si="223"/>
        <v>312806.0894533</v>
      </c>
      <c r="D387" s="2">
        <f>SUM(Y387:Y$400)</f>
        <v>2373.2441603699999</v>
      </c>
      <c r="E387" s="11">
        <f t="shared" si="207"/>
        <v>310432.84529292997</v>
      </c>
      <c r="F387" s="99">
        <f t="shared" si="235"/>
        <v>3715.92</v>
      </c>
      <c r="G387" s="3">
        <f>IF(N387=1,VLOOKUP(A386,[1]Plan1!$BG$69:$BI$188,3),G386)</f>
        <v>3717.03</v>
      </c>
      <c r="H387" s="200">
        <f t="shared" si="236"/>
        <v>41427</v>
      </c>
      <c r="I387" s="200">
        <f t="shared" si="237"/>
        <v>41457</v>
      </c>
      <c r="J387" s="27">
        <f t="shared" si="208"/>
        <v>2.9871471936959715E-4</v>
      </c>
      <c r="K387" s="12">
        <f t="shared" si="224"/>
        <v>41519</v>
      </c>
      <c r="L387" s="12">
        <f t="shared" si="209"/>
        <v>41519</v>
      </c>
      <c r="M387" s="1">
        <f t="shared" si="225"/>
        <v>22</v>
      </c>
      <c r="N387" s="1">
        <f t="shared" si="210"/>
        <v>13</v>
      </c>
      <c r="O387" s="2">
        <f t="shared" si="211"/>
        <v>1.0001765</v>
      </c>
      <c r="P387" s="11">
        <f t="shared" si="234"/>
        <v>1.0026009899999999</v>
      </c>
      <c r="Q387" s="11">
        <f t="shared" si="231"/>
        <v>1.0716547178127127</v>
      </c>
      <c r="R387" s="2">
        <f t="shared" si="233"/>
        <v>1.07184386</v>
      </c>
      <c r="S387" s="2">
        <f t="shared" si="229"/>
        <v>1.0128566699999999</v>
      </c>
      <c r="T387" s="2">
        <f t="shared" si="212"/>
        <v>316827.73411939002</v>
      </c>
      <c r="U387" s="2">
        <f t="shared" si="213"/>
        <v>30.512016999303938</v>
      </c>
      <c r="V387" s="2">
        <f t="shared" si="214"/>
        <v>22302.693876626912</v>
      </c>
      <c r="W387" s="2">
        <f t="shared" si="215"/>
        <v>335139.2953469262</v>
      </c>
      <c r="X387" s="29">
        <f t="shared" si="216"/>
        <v>0</v>
      </c>
      <c r="Y387" s="2">
        <f t="shared" si="230"/>
        <v>0</v>
      </c>
      <c r="Z387" s="82">
        <f t="shared" si="217"/>
        <v>0</v>
      </c>
      <c r="AA387" s="2">
        <f t="shared" si="218"/>
        <v>0</v>
      </c>
      <c r="AB387" s="27">
        <f t="shared" si="226"/>
        <v>6.7299999999999999E-2</v>
      </c>
      <c r="AC387" s="29">
        <f t="shared" si="238"/>
        <v>13</v>
      </c>
      <c r="AD387" s="29">
        <v>252</v>
      </c>
      <c r="AE387" s="11">
        <f t="shared" si="232"/>
        <v>1.0033656399999999</v>
      </c>
      <c r="AF387" s="2">
        <f t="shared" si="219"/>
        <v>1066.3280950599999</v>
      </c>
      <c r="AG387" s="2">
        <f t="shared" si="220"/>
        <v>1127.9582179900001</v>
      </c>
      <c r="AH387" s="3">
        <f t="shared" si="221"/>
        <v>0</v>
      </c>
      <c r="AI387" s="4" t="str">
        <f t="shared" si="227"/>
        <v>A+J=</v>
      </c>
      <c r="AJ387" s="12">
        <f t="shared" si="228"/>
        <v>41519</v>
      </c>
      <c r="AK387" s="12"/>
      <c r="AL387" s="4"/>
      <c r="AM387" s="1"/>
      <c r="AN387" s="12"/>
      <c r="AO387" s="1"/>
      <c r="AP387" s="1"/>
      <c r="AQ387" s="3"/>
      <c r="AR387" s="3"/>
      <c r="AS387" s="7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154" x14ac:dyDescent="0.2">
      <c r="A388" s="178">
        <f t="shared" si="222"/>
        <v>41507</v>
      </c>
      <c r="B388" s="2">
        <f t="shared" si="206"/>
        <v>336358.70980442525</v>
      </c>
      <c r="C388" s="2">
        <f t="shared" si="223"/>
        <v>312806.0894533</v>
      </c>
      <c r="D388" s="2">
        <f>SUM(Y388:Y$400)</f>
        <v>2373.2441603699999</v>
      </c>
      <c r="E388" s="11">
        <f t="shared" si="207"/>
        <v>310432.84529292997</v>
      </c>
      <c r="F388" s="99">
        <f t="shared" si="235"/>
        <v>3715.92</v>
      </c>
      <c r="G388" s="3">
        <f>IF(N388=1,VLOOKUP(A387,[1]Plan1!$BG$69:$BI$188,3),G387)</f>
        <v>3717.03</v>
      </c>
      <c r="H388" s="200">
        <f t="shared" si="236"/>
        <v>41427</v>
      </c>
      <c r="I388" s="200">
        <f t="shared" si="237"/>
        <v>41457</v>
      </c>
      <c r="J388" s="27">
        <f t="shared" si="208"/>
        <v>2.9871471936959715E-4</v>
      </c>
      <c r="K388" s="12">
        <f t="shared" si="224"/>
        <v>41519</v>
      </c>
      <c r="L388" s="12">
        <f t="shared" si="209"/>
        <v>41519</v>
      </c>
      <c r="M388" s="1">
        <f t="shared" si="225"/>
        <v>22</v>
      </c>
      <c r="N388" s="1">
        <f t="shared" si="210"/>
        <v>14</v>
      </c>
      <c r="O388" s="2">
        <f t="shared" si="211"/>
        <v>1.0001900800000001</v>
      </c>
      <c r="P388" s="11">
        <f t="shared" si="234"/>
        <v>1.0026009899999999</v>
      </c>
      <c r="Q388" s="11">
        <f t="shared" si="231"/>
        <v>1.0716547178127127</v>
      </c>
      <c r="R388" s="2">
        <f t="shared" si="233"/>
        <v>1.0718584099999999</v>
      </c>
      <c r="S388" s="2">
        <f t="shared" si="229"/>
        <v>1.0128566699999999</v>
      </c>
      <c r="T388" s="2">
        <f t="shared" si="212"/>
        <v>316827.73411939002</v>
      </c>
      <c r="U388" s="2">
        <f t="shared" si="213"/>
        <v>30.512016999303938</v>
      </c>
      <c r="V388" s="2">
        <f t="shared" si="214"/>
        <v>22307.210674525908</v>
      </c>
      <c r="W388" s="2">
        <f t="shared" si="215"/>
        <v>335143.81214482524</v>
      </c>
      <c r="X388" s="29">
        <f t="shared" si="216"/>
        <v>0</v>
      </c>
      <c r="Y388" s="2">
        <f t="shared" si="230"/>
        <v>0</v>
      </c>
      <c r="Z388" s="82">
        <f t="shared" si="217"/>
        <v>0</v>
      </c>
      <c r="AA388" s="2">
        <f t="shared" si="218"/>
        <v>0</v>
      </c>
      <c r="AB388" s="27">
        <f t="shared" si="226"/>
        <v>6.7299999999999999E-2</v>
      </c>
      <c r="AC388" s="29">
        <f t="shared" si="238"/>
        <v>14</v>
      </c>
      <c r="AD388" s="29">
        <v>252</v>
      </c>
      <c r="AE388" s="11">
        <f t="shared" si="232"/>
        <v>1.0036250040000001</v>
      </c>
      <c r="AF388" s="2">
        <f t="shared" si="219"/>
        <v>1148.5018034899999</v>
      </c>
      <c r="AG388" s="2">
        <f t="shared" si="220"/>
        <v>1214.8976596</v>
      </c>
      <c r="AH388" s="3">
        <f t="shared" si="221"/>
        <v>0</v>
      </c>
      <c r="AI388" s="4" t="str">
        <f t="shared" si="227"/>
        <v>A+J=</v>
      </c>
      <c r="AJ388" s="12">
        <f t="shared" si="228"/>
        <v>41519</v>
      </c>
      <c r="AK388" s="12"/>
      <c r="AL388" s="4"/>
      <c r="AM388" s="1"/>
      <c r="AN388" s="12"/>
      <c r="AO388" s="1"/>
      <c r="AP388" s="1"/>
      <c r="AQ388" s="3"/>
      <c r="AR388" s="3"/>
      <c r="AS388" s="7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154" x14ac:dyDescent="0.2">
      <c r="A389" s="178">
        <f t="shared" si="222"/>
        <v>41508</v>
      </c>
      <c r="B389" s="2">
        <f t="shared" si="206"/>
        <v>336450.19084185426</v>
      </c>
      <c r="C389" s="2">
        <f t="shared" si="223"/>
        <v>312806.0894533</v>
      </c>
      <c r="D389" s="2">
        <f>SUM(Y389:Y$400)</f>
        <v>2373.2441603699999</v>
      </c>
      <c r="E389" s="11">
        <f t="shared" si="207"/>
        <v>310432.84529292997</v>
      </c>
      <c r="F389" s="99">
        <f t="shared" si="235"/>
        <v>3715.92</v>
      </c>
      <c r="G389" s="3">
        <f>IF(N389=1,VLOOKUP(A388,[1]Plan1!$BG$69:$BI$188,3),G388)</f>
        <v>3717.03</v>
      </c>
      <c r="H389" s="200">
        <f t="shared" si="236"/>
        <v>41427</v>
      </c>
      <c r="I389" s="200">
        <f t="shared" si="237"/>
        <v>41457</v>
      </c>
      <c r="J389" s="27">
        <f t="shared" si="208"/>
        <v>2.9871471936959715E-4</v>
      </c>
      <c r="K389" s="12">
        <f t="shared" si="224"/>
        <v>41519</v>
      </c>
      <c r="L389" s="12">
        <f t="shared" si="209"/>
        <v>41519</v>
      </c>
      <c r="M389" s="1">
        <f t="shared" si="225"/>
        <v>22</v>
      </c>
      <c r="N389" s="1">
        <f t="shared" si="210"/>
        <v>15</v>
      </c>
      <c r="O389" s="2">
        <f t="shared" si="211"/>
        <v>1.00020365</v>
      </c>
      <c r="P389" s="11">
        <f t="shared" si="234"/>
        <v>1.0026009899999999</v>
      </c>
      <c r="Q389" s="11">
        <f t="shared" si="231"/>
        <v>1.0716547178127127</v>
      </c>
      <c r="R389" s="2">
        <f t="shared" si="233"/>
        <v>1.0718729600000001</v>
      </c>
      <c r="S389" s="2">
        <f t="shared" si="229"/>
        <v>1.0128566699999999</v>
      </c>
      <c r="T389" s="2">
        <f t="shared" si="212"/>
        <v>316827.73411939002</v>
      </c>
      <c r="U389" s="2">
        <f t="shared" si="213"/>
        <v>30.512016999303938</v>
      </c>
      <c r="V389" s="2">
        <f t="shared" si="214"/>
        <v>22311.727472424973</v>
      </c>
      <c r="W389" s="2">
        <f t="shared" si="215"/>
        <v>335148.32894272427</v>
      </c>
      <c r="X389" s="29">
        <f t="shared" si="216"/>
        <v>0</v>
      </c>
      <c r="Y389" s="2">
        <f t="shared" si="230"/>
        <v>0</v>
      </c>
      <c r="Z389" s="82">
        <f t="shared" si="217"/>
        <v>0</v>
      </c>
      <c r="AA389" s="2">
        <f t="shared" si="218"/>
        <v>0</v>
      </c>
      <c r="AB389" s="27">
        <f t="shared" si="226"/>
        <v>6.7299999999999999E-2</v>
      </c>
      <c r="AC389" s="29">
        <f t="shared" si="238"/>
        <v>15</v>
      </c>
      <c r="AD389" s="29">
        <v>252</v>
      </c>
      <c r="AE389" s="11">
        <f t="shared" si="232"/>
        <v>1.003884435</v>
      </c>
      <c r="AF389" s="2">
        <f t="shared" si="219"/>
        <v>1230.6967393800001</v>
      </c>
      <c r="AG389" s="2">
        <f t="shared" si="220"/>
        <v>1301.86189913</v>
      </c>
      <c r="AH389" s="3">
        <f t="shared" si="221"/>
        <v>0</v>
      </c>
      <c r="AI389" s="4" t="str">
        <f t="shared" si="227"/>
        <v>A+J=</v>
      </c>
      <c r="AJ389" s="12">
        <f t="shared" si="228"/>
        <v>41519</v>
      </c>
      <c r="AK389" s="12"/>
      <c r="AL389" s="4"/>
      <c r="AM389" s="1"/>
      <c r="AN389" s="12"/>
      <c r="AO389" s="1"/>
      <c r="AP389" s="1"/>
      <c r="AQ389" s="3"/>
      <c r="AR389" s="3"/>
      <c r="AS389" s="7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154" x14ac:dyDescent="0.2">
      <c r="A390" s="178">
        <f t="shared" si="222"/>
        <v>41509</v>
      </c>
      <c r="B390" s="2">
        <f t="shared" si="206"/>
        <v>336541.69701328326</v>
      </c>
      <c r="C390" s="2">
        <f t="shared" si="223"/>
        <v>312806.0894533</v>
      </c>
      <c r="D390" s="2">
        <f>SUM(Y390:Y$400)</f>
        <v>2373.2441603699999</v>
      </c>
      <c r="E390" s="11">
        <f t="shared" si="207"/>
        <v>310432.84529292997</v>
      </c>
      <c r="F390" s="99">
        <f t="shared" si="235"/>
        <v>3715.92</v>
      </c>
      <c r="G390" s="3">
        <f>IF(N390=1,VLOOKUP(A389,[1]Plan1!$BG$69:$BI$188,3),G389)</f>
        <v>3717.03</v>
      </c>
      <c r="H390" s="200">
        <f t="shared" si="236"/>
        <v>41427</v>
      </c>
      <c r="I390" s="200">
        <f t="shared" si="237"/>
        <v>41457</v>
      </c>
      <c r="J390" s="27">
        <f t="shared" si="208"/>
        <v>2.9871471936959715E-4</v>
      </c>
      <c r="K390" s="12">
        <f t="shared" si="224"/>
        <v>41519</v>
      </c>
      <c r="L390" s="12">
        <f t="shared" si="209"/>
        <v>41519</v>
      </c>
      <c r="M390" s="1">
        <f t="shared" si="225"/>
        <v>22</v>
      </c>
      <c r="N390" s="1">
        <f t="shared" si="210"/>
        <v>16</v>
      </c>
      <c r="O390" s="2">
        <f t="shared" si="211"/>
        <v>1.0002172300000001</v>
      </c>
      <c r="P390" s="11">
        <f t="shared" si="234"/>
        <v>1.0026009899999999</v>
      </c>
      <c r="Q390" s="11">
        <f t="shared" si="231"/>
        <v>1.0716547178127127</v>
      </c>
      <c r="R390" s="2">
        <f t="shared" si="233"/>
        <v>1.07188751</v>
      </c>
      <c r="S390" s="2">
        <f t="shared" si="229"/>
        <v>1.0128566699999999</v>
      </c>
      <c r="T390" s="2">
        <f t="shared" si="212"/>
        <v>316827.73411939002</v>
      </c>
      <c r="U390" s="2">
        <f t="shared" si="213"/>
        <v>30.512016999303938</v>
      </c>
      <c r="V390" s="2">
        <f t="shared" si="214"/>
        <v>22316.244270323969</v>
      </c>
      <c r="W390" s="2">
        <f t="shared" si="215"/>
        <v>335152.84574062325</v>
      </c>
      <c r="X390" s="29">
        <f t="shared" si="216"/>
        <v>0</v>
      </c>
      <c r="Y390" s="2">
        <f t="shared" si="230"/>
        <v>0</v>
      </c>
      <c r="Z390" s="82">
        <f t="shared" si="217"/>
        <v>0</v>
      </c>
      <c r="AA390" s="2">
        <f t="shared" si="218"/>
        <v>0</v>
      </c>
      <c r="AB390" s="27">
        <f t="shared" si="226"/>
        <v>6.7299999999999999E-2</v>
      </c>
      <c r="AC390" s="29">
        <f t="shared" si="238"/>
        <v>16</v>
      </c>
      <c r="AD390" s="29">
        <v>252</v>
      </c>
      <c r="AE390" s="11">
        <f t="shared" si="232"/>
        <v>1.004143934</v>
      </c>
      <c r="AF390" s="2">
        <f t="shared" si="219"/>
        <v>1312.91321956</v>
      </c>
      <c r="AG390" s="2">
        <f t="shared" si="220"/>
        <v>1388.8512726599999</v>
      </c>
      <c r="AH390" s="3">
        <f t="shared" si="221"/>
        <v>0</v>
      </c>
      <c r="AI390" s="4" t="str">
        <f t="shared" si="227"/>
        <v>A+J=</v>
      </c>
      <c r="AJ390" s="12">
        <f t="shared" si="228"/>
        <v>41519</v>
      </c>
      <c r="AK390" s="12"/>
      <c r="AL390" s="4"/>
      <c r="AM390" s="1"/>
      <c r="AN390" s="12"/>
      <c r="AO390" s="1"/>
      <c r="AP390" s="1"/>
      <c r="AQ390" s="3"/>
      <c r="AR390" s="3"/>
      <c r="AS390" s="7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154" x14ac:dyDescent="0.2">
      <c r="A391" s="178">
        <f t="shared" si="222"/>
        <v>41510</v>
      </c>
      <c r="B391" s="2">
        <f t="shared" si="206"/>
        <v>336633.22764930228</v>
      </c>
      <c r="C391" s="2">
        <f t="shared" si="223"/>
        <v>312806.0894533</v>
      </c>
      <c r="D391" s="2">
        <f>SUM(Y391:Y$400)</f>
        <v>2373.2441603699999</v>
      </c>
      <c r="E391" s="11">
        <f t="shared" si="207"/>
        <v>310432.84529292997</v>
      </c>
      <c r="F391" s="99">
        <f t="shared" si="235"/>
        <v>3715.92</v>
      </c>
      <c r="G391" s="3">
        <f>IF(N391=1,VLOOKUP(A390,[1]Plan1!$BG$69:$BI$188,3),G390)</f>
        <v>3717.03</v>
      </c>
      <c r="H391" s="200">
        <f t="shared" si="236"/>
        <v>41427</v>
      </c>
      <c r="I391" s="200">
        <f t="shared" si="237"/>
        <v>41457</v>
      </c>
      <c r="J391" s="27">
        <f t="shared" si="208"/>
        <v>2.9871471936959715E-4</v>
      </c>
      <c r="K391" s="12">
        <f t="shared" si="224"/>
        <v>41519</v>
      </c>
      <c r="L391" s="12">
        <f t="shared" si="209"/>
        <v>41519</v>
      </c>
      <c r="M391" s="1">
        <f t="shared" si="225"/>
        <v>22</v>
      </c>
      <c r="N391" s="1">
        <f t="shared" si="210"/>
        <v>17</v>
      </c>
      <c r="O391" s="2">
        <f t="shared" si="211"/>
        <v>1.0002308099999999</v>
      </c>
      <c r="P391" s="11">
        <f t="shared" si="234"/>
        <v>1.0026009899999999</v>
      </c>
      <c r="Q391" s="11">
        <f t="shared" si="231"/>
        <v>1.0716547178127127</v>
      </c>
      <c r="R391" s="2">
        <f t="shared" si="233"/>
        <v>1.07190206</v>
      </c>
      <c r="S391" s="2">
        <f t="shared" si="229"/>
        <v>1.0128566699999999</v>
      </c>
      <c r="T391" s="2">
        <f t="shared" si="212"/>
        <v>316827.73411939002</v>
      </c>
      <c r="U391" s="2">
        <f t="shared" si="213"/>
        <v>30.512016999303938</v>
      </c>
      <c r="V391" s="2">
        <f t="shared" si="214"/>
        <v>22320.761068222964</v>
      </c>
      <c r="W391" s="2">
        <f t="shared" si="215"/>
        <v>335157.36253852228</v>
      </c>
      <c r="X391" s="29">
        <f t="shared" si="216"/>
        <v>0</v>
      </c>
      <c r="Y391" s="2">
        <f t="shared" si="230"/>
        <v>0</v>
      </c>
      <c r="Z391" s="82">
        <f t="shared" si="217"/>
        <v>0</v>
      </c>
      <c r="AA391" s="2">
        <f t="shared" si="218"/>
        <v>0</v>
      </c>
      <c r="AB391" s="27">
        <f t="shared" si="226"/>
        <v>6.7299999999999999E-2</v>
      </c>
      <c r="AC391" s="29">
        <f t="shared" si="238"/>
        <v>17</v>
      </c>
      <c r="AD391" s="29">
        <v>252</v>
      </c>
      <c r="AE391" s="11">
        <f t="shared" si="232"/>
        <v>1.0044034989999999</v>
      </c>
      <c r="AF391" s="2">
        <f t="shared" si="219"/>
        <v>1395.15061036</v>
      </c>
      <c r="AG391" s="2">
        <f t="shared" si="220"/>
        <v>1475.8651107799999</v>
      </c>
      <c r="AH391" s="3">
        <f t="shared" si="221"/>
        <v>0</v>
      </c>
      <c r="AI391" s="4" t="str">
        <f t="shared" si="227"/>
        <v>A+J=</v>
      </c>
      <c r="AJ391" s="12">
        <f t="shared" si="228"/>
        <v>41519</v>
      </c>
      <c r="AK391" s="12"/>
      <c r="AL391" s="4"/>
      <c r="AM391" s="1"/>
      <c r="AN391" s="12"/>
      <c r="AO391" s="1"/>
      <c r="AP391" s="1"/>
      <c r="AQ391" s="3"/>
      <c r="AR391" s="3"/>
      <c r="AS391" s="7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154" x14ac:dyDescent="0.2">
      <c r="A392" s="178">
        <f t="shared" si="222"/>
        <v>41511</v>
      </c>
      <c r="B392" s="2">
        <f t="shared" si="206"/>
        <v>336633.22764930228</v>
      </c>
      <c r="C392" s="2">
        <f t="shared" si="223"/>
        <v>312806.0894533</v>
      </c>
      <c r="D392" s="2">
        <f>SUM(Y392:Y$400)</f>
        <v>2373.2441603699999</v>
      </c>
      <c r="E392" s="11">
        <f t="shared" si="207"/>
        <v>310432.84529292997</v>
      </c>
      <c r="F392" s="99">
        <f t="shared" si="235"/>
        <v>3715.92</v>
      </c>
      <c r="G392" s="3">
        <f>IF(N392=1,VLOOKUP(A391,[1]Plan1!$BG$69:$BI$188,3),G391)</f>
        <v>3717.03</v>
      </c>
      <c r="H392" s="200">
        <f t="shared" si="236"/>
        <v>41427</v>
      </c>
      <c r="I392" s="200">
        <f t="shared" si="237"/>
        <v>41457</v>
      </c>
      <c r="J392" s="27">
        <f t="shared" si="208"/>
        <v>2.9871471936959715E-4</v>
      </c>
      <c r="K392" s="12">
        <f t="shared" si="224"/>
        <v>41519</v>
      </c>
      <c r="L392" s="12">
        <f t="shared" si="209"/>
        <v>41519</v>
      </c>
      <c r="M392" s="1">
        <f t="shared" si="225"/>
        <v>22</v>
      </c>
      <c r="N392" s="1">
        <f t="shared" si="210"/>
        <v>17</v>
      </c>
      <c r="O392" s="2">
        <f t="shared" si="211"/>
        <v>1.0002308099999999</v>
      </c>
      <c r="P392" s="11">
        <f t="shared" si="234"/>
        <v>1.0026009899999999</v>
      </c>
      <c r="Q392" s="11">
        <f t="shared" si="231"/>
        <v>1.0716547178127127</v>
      </c>
      <c r="R392" s="2">
        <f t="shared" si="233"/>
        <v>1.07190206</v>
      </c>
      <c r="S392" s="2">
        <f t="shared" si="229"/>
        <v>1.0128566699999999</v>
      </c>
      <c r="T392" s="2">
        <f t="shared" si="212"/>
        <v>316827.73411939002</v>
      </c>
      <c r="U392" s="2">
        <f t="shared" si="213"/>
        <v>30.512016999303938</v>
      </c>
      <c r="V392" s="2">
        <f t="shared" si="214"/>
        <v>22320.761068222964</v>
      </c>
      <c r="W392" s="2">
        <f t="shared" si="215"/>
        <v>335157.36253852228</v>
      </c>
      <c r="X392" s="29">
        <f t="shared" si="216"/>
        <v>0</v>
      </c>
      <c r="Y392" s="2">
        <f t="shared" si="230"/>
        <v>0</v>
      </c>
      <c r="Z392" s="82">
        <f t="shared" si="217"/>
        <v>0</v>
      </c>
      <c r="AA392" s="2">
        <f t="shared" si="218"/>
        <v>0</v>
      </c>
      <c r="AB392" s="27">
        <f t="shared" si="226"/>
        <v>6.7299999999999999E-2</v>
      </c>
      <c r="AC392" s="29">
        <f t="shared" si="238"/>
        <v>17</v>
      </c>
      <c r="AD392" s="29">
        <v>252</v>
      </c>
      <c r="AE392" s="11">
        <f t="shared" si="232"/>
        <v>1.0044034989999999</v>
      </c>
      <c r="AF392" s="2">
        <f t="shared" si="219"/>
        <v>1395.15061036</v>
      </c>
      <c r="AG392" s="2">
        <f t="shared" si="220"/>
        <v>1475.8651107799999</v>
      </c>
      <c r="AH392" s="3">
        <f t="shared" si="221"/>
        <v>0</v>
      </c>
      <c r="AI392" s="4" t="str">
        <f t="shared" si="227"/>
        <v>A+J=</v>
      </c>
      <c r="AJ392" s="12">
        <f t="shared" si="228"/>
        <v>41519</v>
      </c>
      <c r="AK392" s="12"/>
      <c r="AL392" s="4"/>
      <c r="AM392" s="1"/>
      <c r="AN392" s="12"/>
      <c r="AO392" s="1"/>
      <c r="AP392" s="1"/>
      <c r="AQ392" s="3"/>
      <c r="AR392" s="3"/>
      <c r="AS392" s="7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154" x14ac:dyDescent="0.2">
      <c r="A393" s="178">
        <f t="shared" si="222"/>
        <v>41512</v>
      </c>
      <c r="B393" s="2">
        <f t="shared" si="206"/>
        <v>336633.22764930228</v>
      </c>
      <c r="C393" s="2">
        <f t="shared" si="223"/>
        <v>312806.0894533</v>
      </c>
      <c r="D393" s="2">
        <f>SUM(Y393:Y$400)</f>
        <v>2373.2441603699999</v>
      </c>
      <c r="E393" s="11">
        <f t="shared" si="207"/>
        <v>310432.84529292997</v>
      </c>
      <c r="F393" s="99">
        <f t="shared" si="235"/>
        <v>3715.92</v>
      </c>
      <c r="G393" s="3">
        <f>IF(N393=1,VLOOKUP(A392,[1]Plan1!$BG$69:$BI$188,3),G392)</f>
        <v>3717.03</v>
      </c>
      <c r="H393" s="200">
        <f t="shared" si="236"/>
        <v>41427</v>
      </c>
      <c r="I393" s="200">
        <f t="shared" si="237"/>
        <v>41457</v>
      </c>
      <c r="J393" s="27">
        <f t="shared" si="208"/>
        <v>2.9871471936959715E-4</v>
      </c>
      <c r="K393" s="12">
        <f t="shared" si="224"/>
        <v>41519</v>
      </c>
      <c r="L393" s="12">
        <f t="shared" si="209"/>
        <v>41519</v>
      </c>
      <c r="M393" s="1">
        <f t="shared" si="225"/>
        <v>22</v>
      </c>
      <c r="N393" s="1">
        <f t="shared" si="210"/>
        <v>17</v>
      </c>
      <c r="O393" s="2">
        <f t="shared" si="211"/>
        <v>1.0002308099999999</v>
      </c>
      <c r="P393" s="11">
        <f t="shared" si="234"/>
        <v>1.0026009899999999</v>
      </c>
      <c r="Q393" s="11">
        <f t="shared" si="231"/>
        <v>1.0716547178127127</v>
      </c>
      <c r="R393" s="2">
        <f t="shared" si="233"/>
        <v>1.07190206</v>
      </c>
      <c r="S393" s="2">
        <f t="shared" si="229"/>
        <v>1.0128566699999999</v>
      </c>
      <c r="T393" s="2">
        <f t="shared" si="212"/>
        <v>316827.73411939002</v>
      </c>
      <c r="U393" s="2">
        <f t="shared" si="213"/>
        <v>30.512016999303938</v>
      </c>
      <c r="V393" s="2">
        <f t="shared" si="214"/>
        <v>22320.761068222964</v>
      </c>
      <c r="W393" s="2">
        <f t="shared" si="215"/>
        <v>335157.36253852228</v>
      </c>
      <c r="X393" s="29">
        <f t="shared" si="216"/>
        <v>0</v>
      </c>
      <c r="Y393" s="2">
        <f t="shared" si="230"/>
        <v>0</v>
      </c>
      <c r="Z393" s="82">
        <f t="shared" si="217"/>
        <v>0</v>
      </c>
      <c r="AA393" s="2">
        <f t="shared" si="218"/>
        <v>0</v>
      </c>
      <c r="AB393" s="27">
        <f t="shared" si="226"/>
        <v>6.7299999999999999E-2</v>
      </c>
      <c r="AC393" s="29">
        <f t="shared" si="238"/>
        <v>17</v>
      </c>
      <c r="AD393" s="29">
        <v>252</v>
      </c>
      <c r="AE393" s="11">
        <f t="shared" si="232"/>
        <v>1.0044034989999999</v>
      </c>
      <c r="AF393" s="2">
        <f t="shared" si="219"/>
        <v>1395.15061036</v>
      </c>
      <c r="AG393" s="2">
        <f t="shared" si="220"/>
        <v>1475.8651107799999</v>
      </c>
      <c r="AH393" s="3">
        <f t="shared" si="221"/>
        <v>0</v>
      </c>
      <c r="AI393" s="4" t="str">
        <f t="shared" si="227"/>
        <v>A+J=</v>
      </c>
      <c r="AJ393" s="12">
        <f t="shared" si="228"/>
        <v>41519</v>
      </c>
      <c r="AK393" s="12"/>
      <c r="AL393" s="4"/>
      <c r="AM393" s="1"/>
      <c r="AN393" s="12"/>
      <c r="AO393" s="1"/>
      <c r="AP393" s="1"/>
      <c r="AQ393" s="3"/>
      <c r="AR393" s="3"/>
      <c r="AS393" s="7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154" x14ac:dyDescent="0.2">
      <c r="A394" s="178">
        <f t="shared" si="222"/>
        <v>41513</v>
      </c>
      <c r="B394" s="2">
        <f t="shared" ref="B394:B457" si="239">(W394+AG394)</f>
        <v>336724.78308597126</v>
      </c>
      <c r="C394" s="2">
        <f t="shared" si="223"/>
        <v>312806.0894533</v>
      </c>
      <c r="D394" s="2">
        <f>SUM(Y394:Y$400)</f>
        <v>2373.2441603699999</v>
      </c>
      <c r="E394" s="11">
        <f t="shared" ref="E394:E457" si="240">(C394-D394)</f>
        <v>310432.84529292997</v>
      </c>
      <c r="F394" s="99">
        <f t="shared" si="235"/>
        <v>3715.92</v>
      </c>
      <c r="G394" s="3">
        <f>IF(N394=1,VLOOKUP(A393,[1]Plan1!$BG$69:$BI$188,3),G393)</f>
        <v>3717.03</v>
      </c>
      <c r="H394" s="200">
        <f t="shared" si="236"/>
        <v>41427</v>
      </c>
      <c r="I394" s="200">
        <f t="shared" si="237"/>
        <v>41457</v>
      </c>
      <c r="J394" s="27">
        <f t="shared" ref="J394:J457" si="241">(G394/F394)-1</f>
        <v>2.9871471936959715E-4</v>
      </c>
      <c r="K394" s="12">
        <f t="shared" si="224"/>
        <v>41519</v>
      </c>
      <c r="L394" s="12">
        <f t="shared" ref="L394:L457" si="242">IF(A394&gt;L393,K394,L393)</f>
        <v>41519</v>
      </c>
      <c r="M394" s="1">
        <f t="shared" si="225"/>
        <v>22</v>
      </c>
      <c r="N394" s="1">
        <f t="shared" ref="N394:N457" si="243">(M394-(NETWORKDAYS(A394,L394,AN$137:AN$327)-1))</f>
        <v>18</v>
      </c>
      <c r="O394" s="2">
        <f t="shared" ref="O394:O457" si="244">TRUNC((G394/F394)^TRUNC((N394/M394),9),8)</f>
        <v>1.00024439</v>
      </c>
      <c r="P394" s="11">
        <f t="shared" si="234"/>
        <v>1.0026009899999999</v>
      </c>
      <c r="Q394" s="11">
        <f t="shared" si="231"/>
        <v>1.0716547178127127</v>
      </c>
      <c r="R394" s="2">
        <f t="shared" si="233"/>
        <v>1.0719166099999999</v>
      </c>
      <c r="S394" s="2">
        <f t="shared" si="229"/>
        <v>1.0128566699999999</v>
      </c>
      <c r="T394" s="2">
        <f t="shared" ref="T394:T457" si="245">TRUNC(C394*S394,8)</f>
        <v>316827.73411939002</v>
      </c>
      <c r="U394" s="2">
        <f t="shared" ref="U394:U457" si="246">(D394*(S394-1))</f>
        <v>30.512016999303938</v>
      </c>
      <c r="V394" s="2">
        <f t="shared" ref="V394:V457" si="247">(E394*(R394-1))</f>
        <v>22325.27786612196</v>
      </c>
      <c r="W394" s="2">
        <f t="shared" ref="W394:W457" si="248">(C394+U394+V394)</f>
        <v>335161.87933642126</v>
      </c>
      <c r="X394" s="29">
        <f t="shared" ref="X394:X457" si="249">IF(VLOOKUP(A394,AN$10:AU$131,8)=VLOOKUP(A393,AN$10:AU$131,8),0,VLOOKUP(A394,AN$10:AU$131,8))</f>
        <v>0</v>
      </c>
      <c r="Y394" s="2">
        <f t="shared" si="230"/>
        <v>0</v>
      </c>
      <c r="Z394" s="82">
        <f t="shared" ref="Z394:Z457" si="250">IF(X394&gt;0,VLOOKUP($A394,$AN$10:$AS$131,6),0)</f>
        <v>0</v>
      </c>
      <c r="AA394" s="2">
        <f t="shared" ref="AA394:AA457" si="251">IF(Z394&gt;0,TRUNC(Z394*T394,8),0)</f>
        <v>0</v>
      </c>
      <c r="AB394" s="27">
        <f t="shared" si="226"/>
        <v>6.7299999999999999E-2</v>
      </c>
      <c r="AC394" s="29">
        <f t="shared" si="238"/>
        <v>18</v>
      </c>
      <c r="AD394" s="29">
        <v>252</v>
      </c>
      <c r="AE394" s="11">
        <f t="shared" si="232"/>
        <v>1.004663131</v>
      </c>
      <c r="AF394" s="2">
        <f t="shared" ref="AF394:AF457" si="252">TRUNC((T394*(AE394-1)),8)</f>
        <v>1477.4092286299999</v>
      </c>
      <c r="AG394" s="2">
        <f t="shared" ref="AG394:AG457" si="253">TRUNC((W394*(AE394-1)),8)</f>
        <v>1562.9037495499999</v>
      </c>
      <c r="AH394" s="3">
        <f t="shared" ref="AH394:AH457" si="254">IF(AA394&gt;0,AA394+AF394,0)</f>
        <v>0</v>
      </c>
      <c r="AI394" s="4" t="str">
        <f t="shared" si="227"/>
        <v>A+J=</v>
      </c>
      <c r="AJ394" s="12">
        <f t="shared" si="228"/>
        <v>41519</v>
      </c>
      <c r="AK394" s="16"/>
      <c r="AL394" s="98"/>
      <c r="AM394" s="38"/>
      <c r="AN394" s="16"/>
      <c r="AO394" s="38"/>
      <c r="AP394" s="38"/>
      <c r="AQ394" s="49"/>
      <c r="AR394" s="49"/>
      <c r="AS394" s="80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</row>
    <row r="395" spans="1:154" x14ac:dyDescent="0.2">
      <c r="A395" s="178">
        <f t="shared" ref="A395:A458" si="255">(A394+1)</f>
        <v>41514</v>
      </c>
      <c r="B395" s="2">
        <f t="shared" si="239"/>
        <v>336816.36677897879</v>
      </c>
      <c r="C395" s="2">
        <f t="shared" ref="C395:C458" si="256">TRUNC(IF(X394&gt;0,VLOOKUP(A394,$AN$12:$AO$131,2),C394),8)</f>
        <v>312806.0894533</v>
      </c>
      <c r="D395" s="2">
        <f>SUM(Y395:Y$400)</f>
        <v>2373.2441603699999</v>
      </c>
      <c r="E395" s="11">
        <f t="shared" si="240"/>
        <v>310432.84529292997</v>
      </c>
      <c r="F395" s="99">
        <f t="shared" si="235"/>
        <v>3715.92</v>
      </c>
      <c r="G395" s="3">
        <f>IF(N395=1,VLOOKUP(A394,[1]Plan1!$BG$69:$BI$188,3),G394)</f>
        <v>3717.03</v>
      </c>
      <c r="H395" s="200">
        <f t="shared" si="236"/>
        <v>41427</v>
      </c>
      <c r="I395" s="200">
        <f t="shared" si="237"/>
        <v>41457</v>
      </c>
      <c r="J395" s="27">
        <f t="shared" si="241"/>
        <v>2.9871471936959715E-4</v>
      </c>
      <c r="K395" s="12">
        <f t="shared" ref="K395:K458" si="257">IF(DAY(A395)=1,VLOOKUP(A395,AR$137:AW$275,4),K394)</f>
        <v>41519</v>
      </c>
      <c r="L395" s="12">
        <f t="shared" si="242"/>
        <v>41519</v>
      </c>
      <c r="M395" s="1">
        <f t="shared" ref="M395:M458" si="258">IF(L395=L394,M394,NETWORKDAYS(L394,L395,$AN$137:$AN$327)-1)</f>
        <v>22</v>
      </c>
      <c r="N395" s="1">
        <f t="shared" si="243"/>
        <v>19</v>
      </c>
      <c r="O395" s="2">
        <f t="shared" si="244"/>
        <v>1.0002579700000001</v>
      </c>
      <c r="P395" s="11">
        <f t="shared" si="234"/>
        <v>1.0026009899999999</v>
      </c>
      <c r="Q395" s="11">
        <f t="shared" si="231"/>
        <v>1.0716547178127127</v>
      </c>
      <c r="R395" s="2">
        <f t="shared" si="233"/>
        <v>1.07193117</v>
      </c>
      <c r="S395" s="2">
        <f t="shared" si="229"/>
        <v>1.0128566699999999</v>
      </c>
      <c r="T395" s="2">
        <f t="shared" si="245"/>
        <v>316827.73411939002</v>
      </c>
      <c r="U395" s="2">
        <f t="shared" si="246"/>
        <v>30.512016999303938</v>
      </c>
      <c r="V395" s="2">
        <f t="shared" si="247"/>
        <v>22329.797768349457</v>
      </c>
      <c r="W395" s="2">
        <f t="shared" si="248"/>
        <v>335166.39923864877</v>
      </c>
      <c r="X395" s="29">
        <f t="shared" si="249"/>
        <v>0</v>
      </c>
      <c r="Y395" s="2">
        <f t="shared" si="230"/>
        <v>0</v>
      </c>
      <c r="Z395" s="82">
        <f t="shared" si="250"/>
        <v>0</v>
      </c>
      <c r="AA395" s="2">
        <f t="shared" si="251"/>
        <v>0</v>
      </c>
      <c r="AB395" s="27">
        <f t="shared" ref="AB395:AB458" si="259">(AB394)</f>
        <v>6.7299999999999999E-2</v>
      </c>
      <c r="AC395" s="29">
        <f t="shared" si="238"/>
        <v>19</v>
      </c>
      <c r="AD395" s="29">
        <v>252</v>
      </c>
      <c r="AE395" s="11">
        <f t="shared" si="232"/>
        <v>1.004922831</v>
      </c>
      <c r="AF395" s="2">
        <f t="shared" si="252"/>
        <v>1559.68939118</v>
      </c>
      <c r="AG395" s="2">
        <f t="shared" si="253"/>
        <v>1649.96754033</v>
      </c>
      <c r="AH395" s="3">
        <f t="shared" si="254"/>
        <v>0</v>
      </c>
      <c r="AI395" s="4" t="str">
        <f t="shared" ref="AI395:AI458" si="260">AI394</f>
        <v>A+J=</v>
      </c>
      <c r="AJ395" s="12">
        <f t="shared" ref="AJ395:AJ458" si="261">IF(X394&gt;0,VLOOKUP(A394,$AN$10:$AW$130,9),AJ394)</f>
        <v>41519</v>
      </c>
      <c r="AK395" s="12"/>
      <c r="AL395" s="4"/>
      <c r="AM395" s="1"/>
      <c r="AN395" s="12"/>
      <c r="AO395" s="1"/>
      <c r="AP395" s="1"/>
      <c r="AQ395" s="3"/>
      <c r="AR395" s="3"/>
      <c r="AS395" s="7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154" x14ac:dyDescent="0.2">
      <c r="A396" s="178">
        <f t="shared" si="255"/>
        <v>41515</v>
      </c>
      <c r="B396" s="2">
        <f t="shared" si="239"/>
        <v>336907.97182047775</v>
      </c>
      <c r="C396" s="2">
        <f t="shared" si="256"/>
        <v>312806.0894533</v>
      </c>
      <c r="D396" s="2">
        <f>SUM(Y396:Y$400)</f>
        <v>2373.2441603699999</v>
      </c>
      <c r="E396" s="11">
        <f t="shared" si="240"/>
        <v>310432.84529292997</v>
      </c>
      <c r="F396" s="99">
        <f t="shared" si="235"/>
        <v>3715.92</v>
      </c>
      <c r="G396" s="3">
        <f>IF(N396=1,VLOOKUP(A395,[1]Plan1!$BG$69:$BI$188,3),G395)</f>
        <v>3717.03</v>
      </c>
      <c r="H396" s="200">
        <f t="shared" si="236"/>
        <v>41427</v>
      </c>
      <c r="I396" s="200">
        <f t="shared" si="237"/>
        <v>41457</v>
      </c>
      <c r="J396" s="27">
        <f t="shared" si="241"/>
        <v>2.9871471936959715E-4</v>
      </c>
      <c r="K396" s="12">
        <f t="shared" si="257"/>
        <v>41519</v>
      </c>
      <c r="L396" s="12">
        <f t="shared" si="242"/>
        <v>41519</v>
      </c>
      <c r="M396" s="1">
        <f t="shared" si="258"/>
        <v>22</v>
      </c>
      <c r="N396" s="1">
        <f t="shared" si="243"/>
        <v>20</v>
      </c>
      <c r="O396" s="2">
        <f t="shared" si="244"/>
        <v>1.0002715499999999</v>
      </c>
      <c r="P396" s="11">
        <f t="shared" si="234"/>
        <v>1.0026009899999999</v>
      </c>
      <c r="Q396" s="11">
        <f t="shared" si="231"/>
        <v>1.0716547178127127</v>
      </c>
      <c r="R396" s="2">
        <f t="shared" si="233"/>
        <v>1.07194572</v>
      </c>
      <c r="S396" s="2">
        <f t="shared" si="229"/>
        <v>1.0128566699999999</v>
      </c>
      <c r="T396" s="2">
        <f t="shared" si="245"/>
        <v>316827.73411939002</v>
      </c>
      <c r="U396" s="2">
        <f t="shared" si="246"/>
        <v>30.512016999303938</v>
      </c>
      <c r="V396" s="2">
        <f t="shared" si="247"/>
        <v>22334.314566248453</v>
      </c>
      <c r="W396" s="2">
        <f t="shared" si="248"/>
        <v>335170.91603654774</v>
      </c>
      <c r="X396" s="29">
        <f t="shared" si="249"/>
        <v>0</v>
      </c>
      <c r="Y396" s="2">
        <f t="shared" si="230"/>
        <v>0</v>
      </c>
      <c r="Z396" s="82">
        <f t="shared" si="250"/>
        <v>0</v>
      </c>
      <c r="AA396" s="2">
        <f t="shared" si="251"/>
        <v>0</v>
      </c>
      <c r="AB396" s="27">
        <f t="shared" si="259"/>
        <v>6.7299999999999999E-2</v>
      </c>
      <c r="AC396" s="29">
        <f t="shared" si="238"/>
        <v>20</v>
      </c>
      <c r="AD396" s="29">
        <v>252</v>
      </c>
      <c r="AE396" s="11">
        <f t="shared" si="232"/>
        <v>1.0051825969999999</v>
      </c>
      <c r="AF396" s="2">
        <f t="shared" si="252"/>
        <v>1641.99046436</v>
      </c>
      <c r="AG396" s="2">
        <f t="shared" si="253"/>
        <v>1737.05578393</v>
      </c>
      <c r="AH396" s="3">
        <f t="shared" si="254"/>
        <v>0</v>
      </c>
      <c r="AI396" s="4" t="str">
        <f t="shared" si="260"/>
        <v>A+J=</v>
      </c>
      <c r="AJ396" s="12">
        <f t="shared" si="261"/>
        <v>41519</v>
      </c>
      <c r="AK396" s="12"/>
      <c r="AL396" s="4"/>
      <c r="AM396" s="1"/>
      <c r="AN396" s="12"/>
      <c r="AO396" s="1"/>
      <c r="AP396" s="1"/>
      <c r="AQ396" s="3"/>
      <c r="AR396" s="3"/>
      <c r="AS396" s="7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154" x14ac:dyDescent="0.2">
      <c r="A397" s="178">
        <f t="shared" si="255"/>
        <v>41516</v>
      </c>
      <c r="B397" s="2">
        <f t="shared" si="239"/>
        <v>336999.60200053675</v>
      </c>
      <c r="C397" s="2">
        <f t="shared" si="256"/>
        <v>312806.0894533</v>
      </c>
      <c r="D397" s="2">
        <f>SUM(Y397:Y$400)</f>
        <v>2373.2441603699999</v>
      </c>
      <c r="E397" s="11">
        <f t="shared" si="240"/>
        <v>310432.84529292997</v>
      </c>
      <c r="F397" s="99">
        <f t="shared" si="235"/>
        <v>3715.92</v>
      </c>
      <c r="G397" s="3">
        <f>IF(N397=1,VLOOKUP(A396,[1]Plan1!$BG$69:$BI$188,3),G396)</f>
        <v>3717.03</v>
      </c>
      <c r="H397" s="200">
        <f t="shared" si="236"/>
        <v>41427</v>
      </c>
      <c r="I397" s="200">
        <f t="shared" si="237"/>
        <v>41457</v>
      </c>
      <c r="J397" s="27">
        <f t="shared" si="241"/>
        <v>2.9871471936959715E-4</v>
      </c>
      <c r="K397" s="12">
        <f t="shared" si="257"/>
        <v>41519</v>
      </c>
      <c r="L397" s="12">
        <f t="shared" si="242"/>
        <v>41519</v>
      </c>
      <c r="M397" s="1">
        <f t="shared" si="258"/>
        <v>22</v>
      </c>
      <c r="N397" s="1">
        <f t="shared" si="243"/>
        <v>21</v>
      </c>
      <c r="O397" s="2">
        <f t="shared" si="244"/>
        <v>1.00028513</v>
      </c>
      <c r="P397" s="11">
        <f t="shared" si="234"/>
        <v>1.0026009899999999</v>
      </c>
      <c r="Q397" s="11">
        <f t="shared" si="231"/>
        <v>1.0716547178127127</v>
      </c>
      <c r="R397" s="2">
        <f t="shared" si="233"/>
        <v>1.0719602699999999</v>
      </c>
      <c r="S397" s="2">
        <f t="shared" si="229"/>
        <v>1.0128566699999999</v>
      </c>
      <c r="T397" s="2">
        <f t="shared" si="245"/>
        <v>316827.73411939002</v>
      </c>
      <c r="U397" s="2">
        <f t="shared" si="246"/>
        <v>30.512016999303938</v>
      </c>
      <c r="V397" s="2">
        <f t="shared" si="247"/>
        <v>22338.831364147449</v>
      </c>
      <c r="W397" s="2">
        <f t="shared" si="248"/>
        <v>335175.43283444672</v>
      </c>
      <c r="X397" s="29">
        <f t="shared" si="249"/>
        <v>0</v>
      </c>
      <c r="Y397" s="2">
        <f t="shared" si="230"/>
        <v>0</v>
      </c>
      <c r="Z397" s="82">
        <f t="shared" si="250"/>
        <v>0</v>
      </c>
      <c r="AA397" s="2">
        <f t="shared" si="251"/>
        <v>0</v>
      </c>
      <c r="AB397" s="27">
        <f t="shared" si="259"/>
        <v>6.7299999999999999E-2</v>
      </c>
      <c r="AC397" s="29">
        <f t="shared" si="238"/>
        <v>21</v>
      </c>
      <c r="AD397" s="29">
        <v>252</v>
      </c>
      <c r="AE397" s="11">
        <f t="shared" si="232"/>
        <v>1.0054424310000001</v>
      </c>
      <c r="AF397" s="2">
        <f t="shared" si="252"/>
        <v>1724.3130818300001</v>
      </c>
      <c r="AG397" s="2">
        <f t="shared" si="253"/>
        <v>1824.1691660900001</v>
      </c>
      <c r="AH397" s="3">
        <f t="shared" si="254"/>
        <v>0</v>
      </c>
      <c r="AI397" s="4" t="str">
        <f t="shared" si="260"/>
        <v>A+J=</v>
      </c>
      <c r="AJ397" s="12">
        <f t="shared" si="261"/>
        <v>41519</v>
      </c>
      <c r="AK397" s="12"/>
      <c r="AL397" s="4"/>
      <c r="AM397" s="1"/>
      <c r="AN397" s="12"/>
      <c r="AO397" s="1"/>
      <c r="AP397" s="1"/>
      <c r="AQ397" s="3"/>
      <c r="AR397" s="3"/>
      <c r="AS397" s="7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154" x14ac:dyDescent="0.2">
      <c r="A398" s="178">
        <f t="shared" si="255"/>
        <v>41517</v>
      </c>
      <c r="B398" s="2">
        <f t="shared" si="239"/>
        <v>337091.26010691421</v>
      </c>
      <c r="C398" s="2">
        <f t="shared" si="256"/>
        <v>312806.0894533</v>
      </c>
      <c r="D398" s="2">
        <f>SUM(Y398:Y$400)</f>
        <v>2373.2441603699999</v>
      </c>
      <c r="E398" s="11">
        <f t="shared" si="240"/>
        <v>310432.84529292997</v>
      </c>
      <c r="F398" s="99">
        <f t="shared" si="235"/>
        <v>3715.92</v>
      </c>
      <c r="G398" s="3">
        <f>IF(N398=1,VLOOKUP(A397,[1]Plan1!$BG$69:$BI$188,3),G397)</f>
        <v>3717.03</v>
      </c>
      <c r="H398" s="200">
        <f t="shared" si="236"/>
        <v>41427</v>
      </c>
      <c r="I398" s="200">
        <f t="shared" si="237"/>
        <v>41457</v>
      </c>
      <c r="J398" s="27">
        <f t="shared" si="241"/>
        <v>2.9871471936959715E-4</v>
      </c>
      <c r="K398" s="12">
        <f t="shared" si="257"/>
        <v>41519</v>
      </c>
      <c r="L398" s="12">
        <f t="shared" si="242"/>
        <v>41519</v>
      </c>
      <c r="M398" s="1">
        <f t="shared" si="258"/>
        <v>22</v>
      </c>
      <c r="N398" s="1">
        <f t="shared" si="243"/>
        <v>22</v>
      </c>
      <c r="O398" s="2">
        <f t="shared" si="244"/>
        <v>1.00029871</v>
      </c>
      <c r="P398" s="11">
        <f t="shared" si="234"/>
        <v>1.0026009899999999</v>
      </c>
      <c r="Q398" s="11">
        <f t="shared" si="231"/>
        <v>1.0716547178127127</v>
      </c>
      <c r="R398" s="2">
        <f t="shared" si="233"/>
        <v>1.07197483</v>
      </c>
      <c r="S398" s="2">
        <f t="shared" si="229"/>
        <v>1.0128566699999999</v>
      </c>
      <c r="T398" s="2">
        <f t="shared" si="245"/>
        <v>316827.73411939002</v>
      </c>
      <c r="U398" s="2">
        <f t="shared" si="246"/>
        <v>30.512016999303938</v>
      </c>
      <c r="V398" s="2">
        <f t="shared" si="247"/>
        <v>22343.35126637495</v>
      </c>
      <c r="W398" s="2">
        <f t="shared" si="248"/>
        <v>335179.95273667423</v>
      </c>
      <c r="X398" s="29">
        <f t="shared" si="249"/>
        <v>0</v>
      </c>
      <c r="Y398" s="2">
        <f t="shared" si="230"/>
        <v>0</v>
      </c>
      <c r="Z398" s="82">
        <f t="shared" si="250"/>
        <v>0</v>
      </c>
      <c r="AA398" s="2">
        <f t="shared" si="251"/>
        <v>0</v>
      </c>
      <c r="AB398" s="27">
        <f t="shared" si="259"/>
        <v>6.7299999999999999E-2</v>
      </c>
      <c r="AC398" s="29">
        <f t="shared" si="238"/>
        <v>22</v>
      </c>
      <c r="AD398" s="29">
        <v>252</v>
      </c>
      <c r="AE398" s="11">
        <f t="shared" si="232"/>
        <v>1.005702332</v>
      </c>
      <c r="AF398" s="2">
        <f t="shared" si="252"/>
        <v>1806.6569267499999</v>
      </c>
      <c r="AG398" s="2">
        <f t="shared" si="253"/>
        <v>1911.30737024</v>
      </c>
      <c r="AH398" s="3">
        <f t="shared" si="254"/>
        <v>0</v>
      </c>
      <c r="AI398" s="4" t="str">
        <f t="shared" si="260"/>
        <v>A+J=</v>
      </c>
      <c r="AJ398" s="12">
        <f t="shared" si="261"/>
        <v>41519</v>
      </c>
      <c r="AK398" s="12"/>
      <c r="AL398" s="4"/>
      <c r="AM398" s="1"/>
      <c r="AN398" s="12"/>
      <c r="AO398" s="1"/>
      <c r="AP398" s="1"/>
      <c r="AQ398" s="3"/>
      <c r="AR398" s="3"/>
      <c r="AS398" s="7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154" x14ac:dyDescent="0.2">
      <c r="A399" s="178">
        <f t="shared" si="255"/>
        <v>41518</v>
      </c>
      <c r="B399" s="2">
        <f t="shared" si="239"/>
        <v>337091.26010691421</v>
      </c>
      <c r="C399" s="2">
        <f t="shared" si="256"/>
        <v>312806.0894533</v>
      </c>
      <c r="D399" s="2">
        <f>SUM(Y399:Y$400)</f>
        <v>2373.2441603699999</v>
      </c>
      <c r="E399" s="11">
        <f t="shared" si="240"/>
        <v>310432.84529292997</v>
      </c>
      <c r="F399" s="99">
        <f t="shared" si="235"/>
        <v>3715.92</v>
      </c>
      <c r="G399" s="3">
        <f>IF(N399=1,VLOOKUP(A398,[1]Plan1!$BG$69:$BI$188,3),G398)</f>
        <v>3717.03</v>
      </c>
      <c r="H399" s="200">
        <f t="shared" si="236"/>
        <v>41427</v>
      </c>
      <c r="I399" s="200">
        <f t="shared" si="237"/>
        <v>41457</v>
      </c>
      <c r="J399" s="27">
        <f t="shared" si="241"/>
        <v>2.9871471936959715E-4</v>
      </c>
      <c r="K399" s="12">
        <f t="shared" si="257"/>
        <v>41548</v>
      </c>
      <c r="L399" s="12">
        <f t="shared" si="242"/>
        <v>41519</v>
      </c>
      <c r="M399" s="1">
        <f t="shared" si="258"/>
        <v>22</v>
      </c>
      <c r="N399" s="1">
        <f t="shared" si="243"/>
        <v>22</v>
      </c>
      <c r="O399" s="2">
        <f t="shared" si="244"/>
        <v>1.00029871</v>
      </c>
      <c r="P399" s="11">
        <f t="shared" si="234"/>
        <v>1.0026009899999999</v>
      </c>
      <c r="Q399" s="11">
        <f t="shared" si="231"/>
        <v>1.0716547178127127</v>
      </c>
      <c r="R399" s="2">
        <f t="shared" si="233"/>
        <v>1.07197483</v>
      </c>
      <c r="S399" s="2">
        <f t="shared" si="229"/>
        <v>1.0128566699999999</v>
      </c>
      <c r="T399" s="2">
        <f t="shared" si="245"/>
        <v>316827.73411939002</v>
      </c>
      <c r="U399" s="2">
        <f t="shared" si="246"/>
        <v>30.512016999303938</v>
      </c>
      <c r="V399" s="2">
        <f t="shared" si="247"/>
        <v>22343.35126637495</v>
      </c>
      <c r="W399" s="2">
        <f t="shared" si="248"/>
        <v>335179.95273667423</v>
      </c>
      <c r="X399" s="29">
        <f t="shared" si="249"/>
        <v>0</v>
      </c>
      <c r="Y399" s="2">
        <f t="shared" si="230"/>
        <v>0</v>
      </c>
      <c r="Z399" s="82">
        <f t="shared" si="250"/>
        <v>0</v>
      </c>
      <c r="AA399" s="2">
        <f t="shared" si="251"/>
        <v>0</v>
      </c>
      <c r="AB399" s="27">
        <f t="shared" si="259"/>
        <v>6.7299999999999999E-2</v>
      </c>
      <c r="AC399" s="29">
        <f t="shared" si="238"/>
        <v>22</v>
      </c>
      <c r="AD399" s="29">
        <v>252</v>
      </c>
      <c r="AE399" s="11">
        <f t="shared" si="232"/>
        <v>1.005702332</v>
      </c>
      <c r="AF399" s="2">
        <f t="shared" si="252"/>
        <v>1806.6569267499999</v>
      </c>
      <c r="AG399" s="2">
        <f t="shared" si="253"/>
        <v>1911.30737024</v>
      </c>
      <c r="AH399" s="3">
        <f t="shared" si="254"/>
        <v>0</v>
      </c>
      <c r="AI399" s="4" t="str">
        <f t="shared" si="260"/>
        <v>A+J=</v>
      </c>
      <c r="AJ399" s="12">
        <f t="shared" si="261"/>
        <v>41519</v>
      </c>
      <c r="AK399" s="12"/>
      <c r="AL399" s="4"/>
      <c r="AM399" s="1"/>
      <c r="AN399" s="12"/>
      <c r="AO399" s="1"/>
      <c r="AP399" s="1"/>
      <c r="AQ399" s="3"/>
      <c r="AR399" s="3"/>
      <c r="AS399" s="7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154" x14ac:dyDescent="0.2">
      <c r="A400" s="179">
        <f t="shared" si="255"/>
        <v>41519</v>
      </c>
      <c r="B400" s="87">
        <f t="shared" si="239"/>
        <v>337091.26010691421</v>
      </c>
      <c r="C400" s="87">
        <f t="shared" si="256"/>
        <v>312806.0894533</v>
      </c>
      <c r="D400" s="87">
        <f>SUM(Y400:Y$400)</f>
        <v>2373.2441603699999</v>
      </c>
      <c r="E400" s="89">
        <f t="shared" si="240"/>
        <v>310432.84529292997</v>
      </c>
      <c r="F400" s="100">
        <f t="shared" si="235"/>
        <v>3715.92</v>
      </c>
      <c r="G400" s="41">
        <f>IF(N400=1,VLOOKUP(A399,[1]Plan1!$BG$69:$BI$188,3),G399)</f>
        <v>3717.03</v>
      </c>
      <c r="H400" s="202">
        <f t="shared" si="236"/>
        <v>41427</v>
      </c>
      <c r="I400" s="202">
        <f t="shared" si="237"/>
        <v>41457</v>
      </c>
      <c r="J400" s="88">
        <f t="shared" si="241"/>
        <v>2.9871471936959715E-4</v>
      </c>
      <c r="K400" s="39">
        <f t="shared" si="257"/>
        <v>41548</v>
      </c>
      <c r="L400" s="39">
        <f t="shared" si="242"/>
        <v>41519</v>
      </c>
      <c r="M400" s="40">
        <f t="shared" si="258"/>
        <v>22</v>
      </c>
      <c r="N400" s="40">
        <f t="shared" si="243"/>
        <v>22</v>
      </c>
      <c r="O400" s="87">
        <f t="shared" si="244"/>
        <v>1.00029871</v>
      </c>
      <c r="P400" s="89">
        <f t="shared" si="234"/>
        <v>1.0026009899999999</v>
      </c>
      <c r="Q400" s="89">
        <f t="shared" si="231"/>
        <v>1.0716547178127127</v>
      </c>
      <c r="R400" s="87">
        <f t="shared" si="233"/>
        <v>1.07197483</v>
      </c>
      <c r="S400" s="87">
        <f t="shared" si="229"/>
        <v>1.0128566699999999</v>
      </c>
      <c r="T400" s="87">
        <f t="shared" si="245"/>
        <v>316827.73411939002</v>
      </c>
      <c r="U400" s="87">
        <f t="shared" si="246"/>
        <v>30.512016999303938</v>
      </c>
      <c r="V400" s="87">
        <f t="shared" si="247"/>
        <v>22343.35126637495</v>
      </c>
      <c r="W400" s="87">
        <f t="shared" si="248"/>
        <v>335179.95273667423</v>
      </c>
      <c r="X400" s="90">
        <f t="shared" si="249"/>
        <v>13</v>
      </c>
      <c r="Y400" s="87">
        <f t="shared" si="230"/>
        <v>2373.2441603699999</v>
      </c>
      <c r="Z400" s="91">
        <f t="shared" si="250"/>
        <v>7.5869500000000003E-3</v>
      </c>
      <c r="AA400" s="87">
        <f t="shared" si="251"/>
        <v>2403.7561773699999</v>
      </c>
      <c r="AB400" s="88">
        <f t="shared" si="259"/>
        <v>6.7299999999999999E-2</v>
      </c>
      <c r="AC400" s="90">
        <f t="shared" si="238"/>
        <v>22</v>
      </c>
      <c r="AD400" s="90">
        <v>252</v>
      </c>
      <c r="AE400" s="89">
        <f t="shared" si="232"/>
        <v>1.005702332</v>
      </c>
      <c r="AF400" s="87">
        <f t="shared" si="252"/>
        <v>1806.6569267499999</v>
      </c>
      <c r="AG400" s="87">
        <f t="shared" si="253"/>
        <v>1911.30737024</v>
      </c>
      <c r="AH400" s="41">
        <f t="shared" si="254"/>
        <v>4210.4131041199998</v>
      </c>
      <c r="AI400" s="92" t="str">
        <f t="shared" si="260"/>
        <v>A+J=</v>
      </c>
      <c r="AJ400" s="12">
        <f t="shared" si="261"/>
        <v>41519</v>
      </c>
      <c r="AK400" s="39"/>
      <c r="AL400" s="92"/>
      <c r="AM400" s="40"/>
      <c r="AN400" s="39"/>
      <c r="AO400" s="40"/>
      <c r="AP400" s="40"/>
      <c r="AQ400" s="41"/>
      <c r="AR400" s="41"/>
      <c r="AS400" s="81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  <c r="BN400" s="40"/>
      <c r="BO400" s="40"/>
      <c r="BP400" s="40"/>
      <c r="BQ400" s="40"/>
      <c r="BR400" s="40"/>
      <c r="BS400" s="40"/>
      <c r="BT400" s="40"/>
      <c r="BU400" s="40"/>
      <c r="BV400" s="40"/>
      <c r="BW400" s="40"/>
      <c r="BX400" s="40"/>
      <c r="BY400" s="40"/>
      <c r="BZ400" s="40"/>
      <c r="CA400" s="40"/>
      <c r="CB400" s="40"/>
      <c r="CC400" s="40"/>
      <c r="CD400" s="40"/>
      <c r="CE400" s="40"/>
      <c r="CF400" s="40"/>
      <c r="CG400" s="40"/>
      <c r="CH400" s="40"/>
      <c r="CI400" s="40"/>
      <c r="CJ400" s="40"/>
      <c r="CK400" s="40"/>
      <c r="CL400" s="40"/>
      <c r="CM400" s="40"/>
      <c r="CN400" s="40"/>
      <c r="CO400" s="40"/>
      <c r="CP400" s="40"/>
      <c r="CQ400" s="40"/>
      <c r="CR400" s="40"/>
      <c r="CS400" s="40"/>
      <c r="CT400" s="40"/>
      <c r="CU400" s="40"/>
      <c r="CV400" s="40"/>
      <c r="CW400" s="40"/>
      <c r="CX400" s="40"/>
      <c r="CY400" s="40"/>
      <c r="CZ400" s="40"/>
      <c r="DA400" s="40"/>
      <c r="DB400" s="40"/>
      <c r="DC400" s="40"/>
      <c r="DD400" s="40"/>
      <c r="DE400" s="40"/>
      <c r="DF400" s="40"/>
      <c r="DG400" s="40"/>
      <c r="DH400" s="40"/>
      <c r="DI400" s="40"/>
      <c r="DJ400" s="40"/>
      <c r="DK400" s="40"/>
      <c r="DL400" s="40"/>
      <c r="DM400" s="40"/>
      <c r="DN400" s="40"/>
      <c r="DO400" s="40"/>
      <c r="DP400" s="40"/>
      <c r="DQ400" s="40"/>
      <c r="DR400" s="40"/>
      <c r="DS400" s="40"/>
      <c r="DT400" s="40"/>
      <c r="DU400" s="40"/>
      <c r="DV400" s="40"/>
      <c r="DW400" s="40"/>
      <c r="DX400" s="40"/>
      <c r="DY400" s="40"/>
      <c r="DZ400" s="40"/>
      <c r="EA400" s="40"/>
      <c r="EB400" s="40"/>
      <c r="EC400" s="40"/>
      <c r="ED400" s="40"/>
      <c r="EE400" s="40"/>
      <c r="EF400" s="40"/>
      <c r="EG400" s="40"/>
      <c r="EH400" s="40"/>
      <c r="EI400" s="40"/>
      <c r="EJ400" s="40"/>
      <c r="EK400" s="40"/>
      <c r="EL400" s="40"/>
      <c r="EM400" s="40"/>
      <c r="EN400" s="40"/>
      <c r="EO400" s="40"/>
      <c r="EP400" s="40"/>
      <c r="EQ400" s="40"/>
      <c r="ER400" s="40"/>
      <c r="ES400" s="40"/>
      <c r="ET400" s="40"/>
      <c r="EU400" s="40"/>
      <c r="EV400" s="40"/>
      <c r="EW400" s="40"/>
      <c r="EX400" s="40"/>
    </row>
    <row r="401" spans="1:54" x14ac:dyDescent="0.2">
      <c r="A401" s="178">
        <f t="shared" si="255"/>
        <v>41520</v>
      </c>
      <c r="B401" s="2">
        <f t="shared" si="239"/>
        <v>332900.2084860566</v>
      </c>
      <c r="C401" s="2">
        <f t="shared" si="256"/>
        <v>310432.84529293003</v>
      </c>
      <c r="D401" s="2">
        <v>0</v>
      </c>
      <c r="E401" s="11">
        <f t="shared" si="240"/>
        <v>310432.84529293003</v>
      </c>
      <c r="F401" s="99">
        <f t="shared" si="235"/>
        <v>3717.03</v>
      </c>
      <c r="G401" s="3">
        <f>IF(N401=1,VLOOKUP(A400,[1]Plan1!$BG$69:$BI$188,3),G400)</f>
        <v>3725.95</v>
      </c>
      <c r="H401" s="200">
        <f t="shared" si="236"/>
        <v>41458</v>
      </c>
      <c r="I401" s="200">
        <f t="shared" si="237"/>
        <v>41489</v>
      </c>
      <c r="J401" s="27">
        <f t="shared" si="241"/>
        <v>2.3997654040994743E-3</v>
      </c>
      <c r="K401" s="12">
        <f t="shared" si="257"/>
        <v>41548</v>
      </c>
      <c r="L401" s="12">
        <f t="shared" si="242"/>
        <v>41548</v>
      </c>
      <c r="M401" s="1">
        <f t="shared" si="258"/>
        <v>21</v>
      </c>
      <c r="N401" s="1">
        <f t="shared" si="243"/>
        <v>1</v>
      </c>
      <c r="O401" s="2">
        <f t="shared" si="244"/>
        <v>1.00011414</v>
      </c>
      <c r="P401" s="11">
        <f t="shared" si="234"/>
        <v>1.00029871</v>
      </c>
      <c r="Q401" s="11">
        <f t="shared" si="231"/>
        <v>1.0719748317934705</v>
      </c>
      <c r="R401" s="2">
        <f t="shared" si="233"/>
        <v>1.0720971800000001</v>
      </c>
      <c r="S401" s="2">
        <f t="shared" si="229"/>
        <v>1.0128566699999999</v>
      </c>
      <c r="T401" s="2">
        <f t="shared" si="245"/>
        <v>314423.97794201999</v>
      </c>
      <c r="U401" s="2">
        <f t="shared" si="246"/>
        <v>0</v>
      </c>
      <c r="V401" s="2">
        <f t="shared" si="247"/>
        <v>22381.332724996559</v>
      </c>
      <c r="W401" s="2">
        <f t="shared" si="248"/>
        <v>332814.17801792658</v>
      </c>
      <c r="X401" s="29">
        <f t="shared" si="249"/>
        <v>0</v>
      </c>
      <c r="Y401" s="2">
        <f t="shared" si="230"/>
        <v>0</v>
      </c>
      <c r="Z401" s="82">
        <f t="shared" si="250"/>
        <v>0</v>
      </c>
      <c r="AA401" s="2">
        <f t="shared" si="251"/>
        <v>0</v>
      </c>
      <c r="AB401" s="27">
        <f t="shared" si="259"/>
        <v>6.7299999999999999E-2</v>
      </c>
      <c r="AC401" s="29">
        <f t="shared" si="238"/>
        <v>1</v>
      </c>
      <c r="AD401" s="29">
        <v>252</v>
      </c>
      <c r="AE401" s="11">
        <f t="shared" si="232"/>
        <v>1.0002584940000001</v>
      </c>
      <c r="AF401" s="2">
        <f t="shared" si="252"/>
        <v>81.276711750000004</v>
      </c>
      <c r="AG401" s="2">
        <f t="shared" si="253"/>
        <v>86.030468130000003</v>
      </c>
      <c r="AH401" s="3">
        <f t="shared" si="254"/>
        <v>0</v>
      </c>
      <c r="AI401" s="4" t="str">
        <f t="shared" si="260"/>
        <v>A+J=</v>
      </c>
      <c r="AJ401" s="12">
        <f t="shared" si="261"/>
        <v>41548</v>
      </c>
      <c r="AK401" s="12"/>
      <c r="AL401" s="4"/>
      <c r="AM401" s="1"/>
      <c r="AN401" s="12"/>
      <c r="AO401" s="1"/>
      <c r="AP401" s="1"/>
      <c r="AQ401" s="3"/>
      <c r="AR401" s="3"/>
      <c r="AS401" s="7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x14ac:dyDescent="0.2">
      <c r="A402" s="178">
        <f t="shared" si="255"/>
        <v>41521</v>
      </c>
      <c r="B402" s="2">
        <f t="shared" si="239"/>
        <v>333024.27166766347</v>
      </c>
      <c r="C402" s="2">
        <f t="shared" si="256"/>
        <v>310432.84529293003</v>
      </c>
      <c r="D402" s="2">
        <v>0</v>
      </c>
      <c r="E402" s="11">
        <f t="shared" si="240"/>
        <v>310432.84529293003</v>
      </c>
      <c r="F402" s="99">
        <f t="shared" si="235"/>
        <v>3717.03</v>
      </c>
      <c r="G402" s="3">
        <f>IF(N402=1,VLOOKUP(A401,[1]Plan1!$BG$69:$BI$188,3),G401)</f>
        <v>3725.95</v>
      </c>
      <c r="H402" s="200">
        <f t="shared" si="236"/>
        <v>41458</v>
      </c>
      <c r="I402" s="200">
        <f t="shared" si="237"/>
        <v>41489</v>
      </c>
      <c r="J402" s="27">
        <f t="shared" si="241"/>
        <v>2.3997654040994743E-3</v>
      </c>
      <c r="K402" s="12">
        <f t="shared" si="257"/>
        <v>41548</v>
      </c>
      <c r="L402" s="12">
        <f t="shared" si="242"/>
        <v>41548</v>
      </c>
      <c r="M402" s="1">
        <f t="shared" si="258"/>
        <v>21</v>
      </c>
      <c r="N402" s="1">
        <f t="shared" si="243"/>
        <v>2</v>
      </c>
      <c r="O402" s="2">
        <f t="shared" si="244"/>
        <v>1.0002283000000001</v>
      </c>
      <c r="P402" s="11">
        <f t="shared" si="234"/>
        <v>1.00029871</v>
      </c>
      <c r="Q402" s="11">
        <f t="shared" si="231"/>
        <v>1.0719748317934705</v>
      </c>
      <c r="R402" s="2">
        <f t="shared" si="233"/>
        <v>1.07221956</v>
      </c>
      <c r="S402" s="2">
        <f t="shared" si="229"/>
        <v>1.0128566699999999</v>
      </c>
      <c r="T402" s="2">
        <f t="shared" si="245"/>
        <v>314423.97794201999</v>
      </c>
      <c r="U402" s="2">
        <f t="shared" si="246"/>
        <v>0</v>
      </c>
      <c r="V402" s="2">
        <f t="shared" si="247"/>
        <v>22419.323496603465</v>
      </c>
      <c r="W402" s="2">
        <f t="shared" si="248"/>
        <v>332852.16878953349</v>
      </c>
      <c r="X402" s="29">
        <f t="shared" si="249"/>
        <v>0</v>
      </c>
      <c r="Y402" s="2">
        <f t="shared" si="230"/>
        <v>0</v>
      </c>
      <c r="Z402" s="82">
        <f t="shared" si="250"/>
        <v>0</v>
      </c>
      <c r="AA402" s="2">
        <f t="shared" si="251"/>
        <v>0</v>
      </c>
      <c r="AB402" s="27">
        <f t="shared" si="259"/>
        <v>6.7299999999999999E-2</v>
      </c>
      <c r="AC402" s="29">
        <f t="shared" si="238"/>
        <v>2</v>
      </c>
      <c r="AD402" s="29">
        <v>252</v>
      </c>
      <c r="AE402" s="11">
        <f t="shared" si="232"/>
        <v>1.000517055</v>
      </c>
      <c r="AF402" s="2">
        <f t="shared" si="252"/>
        <v>162.57448991000001</v>
      </c>
      <c r="AG402" s="2">
        <f t="shared" si="253"/>
        <v>172.10287812999999</v>
      </c>
      <c r="AH402" s="3">
        <f t="shared" si="254"/>
        <v>0</v>
      </c>
      <c r="AI402" s="4" t="str">
        <f t="shared" si="260"/>
        <v>A+J=</v>
      </c>
      <c r="AJ402" s="12">
        <f t="shared" si="261"/>
        <v>41548</v>
      </c>
      <c r="AK402" s="12"/>
      <c r="AL402" s="4"/>
      <c r="AM402" s="1"/>
      <c r="AN402" s="12"/>
      <c r="AO402" s="1"/>
      <c r="AP402" s="1"/>
      <c r="AQ402" s="3"/>
      <c r="AR402" s="3"/>
      <c r="AS402" s="7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x14ac:dyDescent="0.2">
      <c r="A403" s="178">
        <f t="shared" si="255"/>
        <v>41522</v>
      </c>
      <c r="B403" s="2">
        <f t="shared" si="239"/>
        <v>333148.37990550889</v>
      </c>
      <c r="C403" s="2">
        <f t="shared" si="256"/>
        <v>310432.84529293003</v>
      </c>
      <c r="D403" s="2">
        <v>0</v>
      </c>
      <c r="E403" s="11">
        <f t="shared" si="240"/>
        <v>310432.84529293003</v>
      </c>
      <c r="F403" s="99">
        <f t="shared" si="235"/>
        <v>3717.03</v>
      </c>
      <c r="G403" s="3">
        <f>IF(N403=1,VLOOKUP(A402,[1]Plan1!$BG$69:$BI$188,3),G402)</f>
        <v>3725.95</v>
      </c>
      <c r="H403" s="200">
        <f t="shared" si="236"/>
        <v>41458</v>
      </c>
      <c r="I403" s="200">
        <f t="shared" si="237"/>
        <v>41489</v>
      </c>
      <c r="J403" s="27">
        <f t="shared" si="241"/>
        <v>2.3997654040994743E-3</v>
      </c>
      <c r="K403" s="12">
        <f t="shared" si="257"/>
        <v>41548</v>
      </c>
      <c r="L403" s="12">
        <f t="shared" si="242"/>
        <v>41548</v>
      </c>
      <c r="M403" s="1">
        <f t="shared" si="258"/>
        <v>21</v>
      </c>
      <c r="N403" s="1">
        <f t="shared" si="243"/>
        <v>3</v>
      </c>
      <c r="O403" s="2">
        <f t="shared" si="244"/>
        <v>1.0003424700000001</v>
      </c>
      <c r="P403" s="11">
        <f t="shared" si="234"/>
        <v>1.00029871</v>
      </c>
      <c r="Q403" s="11">
        <f t="shared" si="231"/>
        <v>1.0719748317934705</v>
      </c>
      <c r="R403" s="2">
        <f t="shared" si="233"/>
        <v>1.07234195</v>
      </c>
      <c r="S403" s="2">
        <f t="shared" si="229"/>
        <v>1.0128566699999999</v>
      </c>
      <c r="T403" s="2">
        <f t="shared" si="245"/>
        <v>314423.97794201999</v>
      </c>
      <c r="U403" s="2">
        <f t="shared" si="246"/>
        <v>0</v>
      </c>
      <c r="V403" s="2">
        <f t="shared" si="247"/>
        <v>22457.317372538877</v>
      </c>
      <c r="W403" s="2">
        <f t="shared" si="248"/>
        <v>332890.16266546887</v>
      </c>
      <c r="X403" s="29">
        <f t="shared" si="249"/>
        <v>0</v>
      </c>
      <c r="Y403" s="2">
        <f t="shared" si="230"/>
        <v>0</v>
      </c>
      <c r="Z403" s="82">
        <f t="shared" si="250"/>
        <v>0</v>
      </c>
      <c r="AA403" s="2">
        <f t="shared" si="251"/>
        <v>0</v>
      </c>
      <c r="AB403" s="27">
        <f t="shared" si="259"/>
        <v>6.7299999999999999E-2</v>
      </c>
      <c r="AC403" s="29">
        <f t="shared" si="238"/>
        <v>3</v>
      </c>
      <c r="AD403" s="29">
        <v>252</v>
      </c>
      <c r="AE403" s="11">
        <f t="shared" si="232"/>
        <v>1.0007756830000001</v>
      </c>
      <c r="AF403" s="2">
        <f t="shared" si="252"/>
        <v>243.89333447999999</v>
      </c>
      <c r="AG403" s="2">
        <f t="shared" si="253"/>
        <v>258.21724003999998</v>
      </c>
      <c r="AH403" s="3">
        <f t="shared" si="254"/>
        <v>0</v>
      </c>
      <c r="AI403" s="4" t="str">
        <f t="shared" si="260"/>
        <v>A+J=</v>
      </c>
      <c r="AJ403" s="12">
        <f t="shared" si="261"/>
        <v>41548</v>
      </c>
      <c r="AK403" s="12"/>
      <c r="AL403" s="4"/>
      <c r="AM403" s="1"/>
      <c r="AN403" s="12"/>
      <c r="AO403" s="1"/>
      <c r="AP403" s="1"/>
      <c r="AQ403" s="3"/>
      <c r="AR403" s="3"/>
      <c r="AS403" s="7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x14ac:dyDescent="0.2">
      <c r="A404" s="178">
        <f t="shared" si="255"/>
        <v>41523</v>
      </c>
      <c r="B404" s="2">
        <f t="shared" si="239"/>
        <v>333272.52976917429</v>
      </c>
      <c r="C404" s="2">
        <f t="shared" si="256"/>
        <v>310432.84529293003</v>
      </c>
      <c r="D404" s="2">
        <v>0</v>
      </c>
      <c r="E404" s="11">
        <f t="shared" si="240"/>
        <v>310432.84529293003</v>
      </c>
      <c r="F404" s="99">
        <f t="shared" si="235"/>
        <v>3717.03</v>
      </c>
      <c r="G404" s="3">
        <f>IF(N404=1,VLOOKUP(A403,[1]Plan1!$BG$69:$BI$188,3),G403)</f>
        <v>3725.95</v>
      </c>
      <c r="H404" s="200">
        <f t="shared" si="236"/>
        <v>41458</v>
      </c>
      <c r="I404" s="200">
        <f t="shared" si="237"/>
        <v>41489</v>
      </c>
      <c r="J404" s="27">
        <f t="shared" si="241"/>
        <v>2.3997654040994743E-3</v>
      </c>
      <c r="K404" s="12">
        <f t="shared" si="257"/>
        <v>41548</v>
      </c>
      <c r="L404" s="12">
        <f t="shared" si="242"/>
        <v>41548</v>
      </c>
      <c r="M404" s="1">
        <f t="shared" si="258"/>
        <v>21</v>
      </c>
      <c r="N404" s="1">
        <f t="shared" si="243"/>
        <v>4</v>
      </c>
      <c r="O404" s="2">
        <f t="shared" si="244"/>
        <v>1.0004566500000001</v>
      </c>
      <c r="P404" s="11">
        <f t="shared" si="234"/>
        <v>1.00029871</v>
      </c>
      <c r="Q404" s="11">
        <f t="shared" si="231"/>
        <v>1.0719748317934705</v>
      </c>
      <c r="R404" s="2">
        <f t="shared" si="233"/>
        <v>1.07246434</v>
      </c>
      <c r="S404" s="2">
        <f t="shared" si="229"/>
        <v>1.0128566699999999</v>
      </c>
      <c r="T404" s="2">
        <f t="shared" si="245"/>
        <v>314423.97794201999</v>
      </c>
      <c r="U404" s="2">
        <f t="shared" si="246"/>
        <v>0</v>
      </c>
      <c r="V404" s="2">
        <f t="shared" si="247"/>
        <v>22495.311248474285</v>
      </c>
      <c r="W404" s="2">
        <f t="shared" si="248"/>
        <v>332928.15654140431</v>
      </c>
      <c r="X404" s="29">
        <f t="shared" si="249"/>
        <v>0</v>
      </c>
      <c r="Y404" s="2">
        <f t="shared" si="230"/>
        <v>0</v>
      </c>
      <c r="Z404" s="82">
        <f t="shared" si="250"/>
        <v>0</v>
      </c>
      <c r="AA404" s="2">
        <f t="shared" si="251"/>
        <v>0</v>
      </c>
      <c r="AB404" s="27">
        <f t="shared" si="259"/>
        <v>6.7299999999999999E-2</v>
      </c>
      <c r="AC404" s="29">
        <f t="shared" si="238"/>
        <v>4</v>
      </c>
      <c r="AD404" s="29">
        <v>252</v>
      </c>
      <c r="AE404" s="11">
        <f t="shared" si="232"/>
        <v>1.0010343770000001</v>
      </c>
      <c r="AF404" s="2">
        <f t="shared" si="252"/>
        <v>325.23293102999997</v>
      </c>
      <c r="AG404" s="2">
        <f t="shared" si="253"/>
        <v>344.37322777000003</v>
      </c>
      <c r="AH404" s="3">
        <f t="shared" si="254"/>
        <v>0</v>
      </c>
      <c r="AI404" s="4" t="str">
        <f t="shared" si="260"/>
        <v>A+J=</v>
      </c>
      <c r="AJ404" s="12">
        <f t="shared" si="261"/>
        <v>41548</v>
      </c>
      <c r="AK404" s="12"/>
      <c r="AL404" s="4"/>
      <c r="AM404" s="1"/>
      <c r="AN404" s="12"/>
      <c r="AO404" s="1"/>
      <c r="AP404" s="1"/>
      <c r="AQ404" s="3"/>
      <c r="AR404" s="3"/>
      <c r="AS404" s="7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x14ac:dyDescent="0.2">
      <c r="A405" s="178">
        <f t="shared" si="255"/>
        <v>41524</v>
      </c>
      <c r="B405" s="2">
        <f t="shared" si="239"/>
        <v>333396.73125714512</v>
      </c>
      <c r="C405" s="2">
        <f t="shared" si="256"/>
        <v>310432.84529293003</v>
      </c>
      <c r="D405" s="2">
        <v>0</v>
      </c>
      <c r="E405" s="11">
        <f t="shared" si="240"/>
        <v>310432.84529293003</v>
      </c>
      <c r="F405" s="99">
        <f t="shared" si="235"/>
        <v>3717.03</v>
      </c>
      <c r="G405" s="3">
        <f>IF(N405=1,VLOOKUP(A404,[1]Plan1!$BG$69:$BI$188,3),G404)</f>
        <v>3725.95</v>
      </c>
      <c r="H405" s="200">
        <f t="shared" si="236"/>
        <v>41458</v>
      </c>
      <c r="I405" s="200">
        <f t="shared" si="237"/>
        <v>41489</v>
      </c>
      <c r="J405" s="27">
        <f t="shared" si="241"/>
        <v>2.3997654040994743E-3</v>
      </c>
      <c r="K405" s="12">
        <f t="shared" si="257"/>
        <v>41548</v>
      </c>
      <c r="L405" s="12">
        <f t="shared" si="242"/>
        <v>41548</v>
      </c>
      <c r="M405" s="1">
        <f t="shared" si="258"/>
        <v>21</v>
      </c>
      <c r="N405" s="1">
        <f t="shared" si="243"/>
        <v>5</v>
      </c>
      <c r="O405" s="2">
        <f t="shared" si="244"/>
        <v>1.0005708499999999</v>
      </c>
      <c r="P405" s="11">
        <f t="shared" si="234"/>
        <v>1.00029871</v>
      </c>
      <c r="Q405" s="11">
        <f t="shared" si="231"/>
        <v>1.0719748317934705</v>
      </c>
      <c r="R405" s="2">
        <f t="shared" si="233"/>
        <v>1.0725867600000001</v>
      </c>
      <c r="S405" s="2">
        <f t="shared" si="229"/>
        <v>1.0128566699999999</v>
      </c>
      <c r="T405" s="2">
        <f t="shared" si="245"/>
        <v>314423.97794201999</v>
      </c>
      <c r="U405" s="2">
        <f t="shared" si="246"/>
        <v>0</v>
      </c>
      <c r="V405" s="2">
        <f t="shared" si="247"/>
        <v>22533.314437395067</v>
      </c>
      <c r="W405" s="2">
        <f t="shared" si="248"/>
        <v>332966.1597303251</v>
      </c>
      <c r="X405" s="29">
        <f t="shared" si="249"/>
        <v>0</v>
      </c>
      <c r="Y405" s="2">
        <f t="shared" si="230"/>
        <v>0</v>
      </c>
      <c r="Z405" s="82">
        <f t="shared" si="250"/>
        <v>0</v>
      </c>
      <c r="AA405" s="2">
        <f t="shared" si="251"/>
        <v>0</v>
      </c>
      <c r="AB405" s="27">
        <f t="shared" si="259"/>
        <v>6.7299999999999999E-2</v>
      </c>
      <c r="AC405" s="29">
        <f t="shared" si="238"/>
        <v>5</v>
      </c>
      <c r="AD405" s="29">
        <v>252</v>
      </c>
      <c r="AE405" s="11">
        <f t="shared" si="232"/>
        <v>1.0012931389999999</v>
      </c>
      <c r="AF405" s="2">
        <f t="shared" si="252"/>
        <v>406.59390840999998</v>
      </c>
      <c r="AG405" s="2">
        <f t="shared" si="253"/>
        <v>430.57152681999997</v>
      </c>
      <c r="AH405" s="3">
        <f t="shared" si="254"/>
        <v>0</v>
      </c>
      <c r="AI405" s="4" t="str">
        <f t="shared" si="260"/>
        <v>A+J=</v>
      </c>
      <c r="AJ405" s="12">
        <f t="shared" si="261"/>
        <v>41548</v>
      </c>
      <c r="AK405" s="12"/>
      <c r="AL405" s="4"/>
      <c r="AM405" s="1"/>
      <c r="AN405" s="12"/>
      <c r="AO405" s="1"/>
      <c r="AP405" s="1"/>
      <c r="AQ405" s="3"/>
      <c r="AR405" s="3"/>
      <c r="AS405" s="7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x14ac:dyDescent="0.2">
      <c r="A406" s="178">
        <f t="shared" si="255"/>
        <v>41525</v>
      </c>
      <c r="B406" s="2">
        <f t="shared" si="239"/>
        <v>333396.73125714512</v>
      </c>
      <c r="C406" s="2">
        <f t="shared" si="256"/>
        <v>310432.84529293003</v>
      </c>
      <c r="D406" s="2">
        <v>0</v>
      </c>
      <c r="E406" s="11">
        <f t="shared" si="240"/>
        <v>310432.84529293003</v>
      </c>
      <c r="F406" s="99">
        <f t="shared" si="235"/>
        <v>3717.03</v>
      </c>
      <c r="G406" s="3">
        <f>IF(N406=1,VLOOKUP(A405,[1]Plan1!$BG$69:$BI$188,3),G405)</f>
        <v>3725.95</v>
      </c>
      <c r="H406" s="200">
        <f t="shared" si="236"/>
        <v>41458</v>
      </c>
      <c r="I406" s="200">
        <f t="shared" si="237"/>
        <v>41489</v>
      </c>
      <c r="J406" s="27">
        <f t="shared" si="241"/>
        <v>2.3997654040994743E-3</v>
      </c>
      <c r="K406" s="12">
        <f t="shared" si="257"/>
        <v>41548</v>
      </c>
      <c r="L406" s="12">
        <f t="shared" si="242"/>
        <v>41548</v>
      </c>
      <c r="M406" s="1">
        <f t="shared" si="258"/>
        <v>21</v>
      </c>
      <c r="N406" s="1">
        <f t="shared" si="243"/>
        <v>5</v>
      </c>
      <c r="O406" s="2">
        <f t="shared" si="244"/>
        <v>1.0005708499999999</v>
      </c>
      <c r="P406" s="11">
        <f t="shared" si="234"/>
        <v>1.00029871</v>
      </c>
      <c r="Q406" s="11">
        <f t="shared" si="231"/>
        <v>1.0719748317934705</v>
      </c>
      <c r="R406" s="2">
        <f t="shared" si="233"/>
        <v>1.0725867600000001</v>
      </c>
      <c r="S406" s="2">
        <f t="shared" si="229"/>
        <v>1.0128566699999999</v>
      </c>
      <c r="T406" s="2">
        <f t="shared" si="245"/>
        <v>314423.97794201999</v>
      </c>
      <c r="U406" s="2">
        <f t="shared" si="246"/>
        <v>0</v>
      </c>
      <c r="V406" s="2">
        <f t="shared" si="247"/>
        <v>22533.314437395067</v>
      </c>
      <c r="W406" s="2">
        <f t="shared" si="248"/>
        <v>332966.1597303251</v>
      </c>
      <c r="X406" s="29">
        <f t="shared" si="249"/>
        <v>0</v>
      </c>
      <c r="Y406" s="2">
        <f t="shared" si="230"/>
        <v>0</v>
      </c>
      <c r="Z406" s="82">
        <f t="shared" si="250"/>
        <v>0</v>
      </c>
      <c r="AA406" s="2">
        <f t="shared" si="251"/>
        <v>0</v>
      </c>
      <c r="AB406" s="27">
        <f t="shared" si="259"/>
        <v>6.7299999999999999E-2</v>
      </c>
      <c r="AC406" s="29">
        <f t="shared" si="238"/>
        <v>5</v>
      </c>
      <c r="AD406" s="29">
        <v>252</v>
      </c>
      <c r="AE406" s="11">
        <f t="shared" si="232"/>
        <v>1.0012931389999999</v>
      </c>
      <c r="AF406" s="2">
        <f t="shared" si="252"/>
        <v>406.59390840999998</v>
      </c>
      <c r="AG406" s="2">
        <f t="shared" si="253"/>
        <v>430.57152681999997</v>
      </c>
      <c r="AH406" s="3">
        <f t="shared" si="254"/>
        <v>0</v>
      </c>
      <c r="AI406" s="4" t="str">
        <f t="shared" si="260"/>
        <v>A+J=</v>
      </c>
      <c r="AJ406" s="12">
        <f t="shared" si="261"/>
        <v>41548</v>
      </c>
      <c r="AK406" s="12"/>
      <c r="AL406" s="4"/>
      <c r="AM406" s="1"/>
      <c r="AN406" s="12"/>
      <c r="AO406" s="1"/>
      <c r="AP406" s="1"/>
      <c r="AQ406" s="3"/>
      <c r="AR406" s="3"/>
      <c r="AS406" s="7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x14ac:dyDescent="0.2">
      <c r="A407" s="178">
        <f t="shared" si="255"/>
        <v>41526</v>
      </c>
      <c r="B407" s="2">
        <f t="shared" si="239"/>
        <v>333396.73125714512</v>
      </c>
      <c r="C407" s="2">
        <f t="shared" si="256"/>
        <v>310432.84529293003</v>
      </c>
      <c r="D407" s="2">
        <v>0</v>
      </c>
      <c r="E407" s="11">
        <f t="shared" si="240"/>
        <v>310432.84529293003</v>
      </c>
      <c r="F407" s="99">
        <f t="shared" si="235"/>
        <v>3717.03</v>
      </c>
      <c r="G407" s="3">
        <f>IF(N407=1,VLOOKUP(A406,[1]Plan1!$BG$69:$BI$188,3),G406)</f>
        <v>3725.95</v>
      </c>
      <c r="H407" s="200">
        <f t="shared" si="236"/>
        <v>41458</v>
      </c>
      <c r="I407" s="200">
        <f t="shared" si="237"/>
        <v>41489</v>
      </c>
      <c r="J407" s="27">
        <f t="shared" si="241"/>
        <v>2.3997654040994743E-3</v>
      </c>
      <c r="K407" s="12">
        <f t="shared" si="257"/>
        <v>41548</v>
      </c>
      <c r="L407" s="12">
        <f t="shared" si="242"/>
        <v>41548</v>
      </c>
      <c r="M407" s="1">
        <f t="shared" si="258"/>
        <v>21</v>
      </c>
      <c r="N407" s="1">
        <f t="shared" si="243"/>
        <v>5</v>
      </c>
      <c r="O407" s="2">
        <f t="shared" si="244"/>
        <v>1.0005708499999999</v>
      </c>
      <c r="P407" s="11">
        <f t="shared" si="234"/>
        <v>1.00029871</v>
      </c>
      <c r="Q407" s="11">
        <f t="shared" si="231"/>
        <v>1.0719748317934705</v>
      </c>
      <c r="R407" s="2">
        <f t="shared" si="233"/>
        <v>1.0725867600000001</v>
      </c>
      <c r="S407" s="2">
        <f t="shared" si="229"/>
        <v>1.0128566699999999</v>
      </c>
      <c r="T407" s="2">
        <f t="shared" si="245"/>
        <v>314423.97794201999</v>
      </c>
      <c r="U407" s="2">
        <f t="shared" si="246"/>
        <v>0</v>
      </c>
      <c r="V407" s="2">
        <f t="shared" si="247"/>
        <v>22533.314437395067</v>
      </c>
      <c r="W407" s="2">
        <f t="shared" si="248"/>
        <v>332966.1597303251</v>
      </c>
      <c r="X407" s="29">
        <f t="shared" si="249"/>
        <v>0</v>
      </c>
      <c r="Y407" s="2">
        <f t="shared" si="230"/>
        <v>0</v>
      </c>
      <c r="Z407" s="82">
        <f t="shared" si="250"/>
        <v>0</v>
      </c>
      <c r="AA407" s="2">
        <f t="shared" si="251"/>
        <v>0</v>
      </c>
      <c r="AB407" s="27">
        <f t="shared" si="259"/>
        <v>6.7299999999999999E-2</v>
      </c>
      <c r="AC407" s="29">
        <f t="shared" si="238"/>
        <v>5</v>
      </c>
      <c r="AD407" s="29">
        <v>252</v>
      </c>
      <c r="AE407" s="11">
        <f t="shared" si="232"/>
        <v>1.0012931389999999</v>
      </c>
      <c r="AF407" s="2">
        <f t="shared" si="252"/>
        <v>406.59390840999998</v>
      </c>
      <c r="AG407" s="2">
        <f t="shared" si="253"/>
        <v>430.57152681999997</v>
      </c>
      <c r="AH407" s="3">
        <f t="shared" si="254"/>
        <v>0</v>
      </c>
      <c r="AI407" s="4" t="str">
        <f t="shared" si="260"/>
        <v>A+J=</v>
      </c>
      <c r="AJ407" s="12">
        <f t="shared" si="261"/>
        <v>41548</v>
      </c>
      <c r="AK407" s="12"/>
      <c r="AL407" s="4"/>
      <c r="AM407" s="1"/>
      <c r="AN407" s="12"/>
      <c r="AO407" s="1"/>
      <c r="AP407" s="1"/>
      <c r="AQ407" s="3"/>
      <c r="AR407" s="3"/>
      <c r="AS407" s="7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x14ac:dyDescent="0.2">
      <c r="A408" s="178">
        <f t="shared" si="255"/>
        <v>41527</v>
      </c>
      <c r="B408" s="2">
        <f t="shared" si="239"/>
        <v>333520.97750010429</v>
      </c>
      <c r="C408" s="2">
        <f t="shared" si="256"/>
        <v>310432.84529293003</v>
      </c>
      <c r="D408" s="2">
        <v>0</v>
      </c>
      <c r="E408" s="11">
        <f t="shared" si="240"/>
        <v>310432.84529293003</v>
      </c>
      <c r="F408" s="99">
        <f t="shared" si="235"/>
        <v>3717.03</v>
      </c>
      <c r="G408" s="3">
        <f>IF(N408=1,VLOOKUP(A407,[1]Plan1!$BG$69:$BI$188,3),G407)</f>
        <v>3725.95</v>
      </c>
      <c r="H408" s="200">
        <f t="shared" si="236"/>
        <v>41458</v>
      </c>
      <c r="I408" s="200">
        <f t="shared" si="237"/>
        <v>41489</v>
      </c>
      <c r="J408" s="27">
        <f t="shared" si="241"/>
        <v>2.3997654040994743E-3</v>
      </c>
      <c r="K408" s="12">
        <f t="shared" si="257"/>
        <v>41548</v>
      </c>
      <c r="L408" s="12">
        <f t="shared" si="242"/>
        <v>41548</v>
      </c>
      <c r="M408" s="1">
        <f t="shared" si="258"/>
        <v>21</v>
      </c>
      <c r="N408" s="1">
        <f t="shared" si="243"/>
        <v>6</v>
      </c>
      <c r="O408" s="2">
        <f t="shared" si="244"/>
        <v>1.0006850599999999</v>
      </c>
      <c r="P408" s="11">
        <f t="shared" si="234"/>
        <v>1.00029871</v>
      </c>
      <c r="Q408" s="11">
        <f t="shared" si="231"/>
        <v>1.0719748317934705</v>
      </c>
      <c r="R408" s="2">
        <f t="shared" si="233"/>
        <v>1.0727091900000001</v>
      </c>
      <c r="S408" s="2">
        <f t="shared" si="229"/>
        <v>1.0128566699999999</v>
      </c>
      <c r="T408" s="2">
        <f t="shared" si="245"/>
        <v>314423.97794201999</v>
      </c>
      <c r="U408" s="2">
        <f t="shared" si="246"/>
        <v>0</v>
      </c>
      <c r="V408" s="2">
        <f t="shared" si="247"/>
        <v>22571.320730644282</v>
      </c>
      <c r="W408" s="2">
        <f t="shared" si="248"/>
        <v>333004.1660235743</v>
      </c>
      <c r="X408" s="29">
        <f t="shared" si="249"/>
        <v>0</v>
      </c>
      <c r="Y408" s="2">
        <f t="shared" si="230"/>
        <v>0</v>
      </c>
      <c r="Z408" s="82">
        <f t="shared" si="250"/>
        <v>0</v>
      </c>
      <c r="AA408" s="2">
        <f t="shared" si="251"/>
        <v>0</v>
      </c>
      <c r="AB408" s="27">
        <f t="shared" si="259"/>
        <v>6.7299999999999999E-2</v>
      </c>
      <c r="AC408" s="29">
        <f t="shared" si="238"/>
        <v>6</v>
      </c>
      <c r="AD408" s="29">
        <v>252</v>
      </c>
      <c r="AE408" s="11">
        <f t="shared" si="232"/>
        <v>1.0015519669999999</v>
      </c>
      <c r="AF408" s="2">
        <f t="shared" si="252"/>
        <v>487.97563776999999</v>
      </c>
      <c r="AG408" s="2">
        <f t="shared" si="253"/>
        <v>516.81147653000005</v>
      </c>
      <c r="AH408" s="3">
        <f t="shared" si="254"/>
        <v>0</v>
      </c>
      <c r="AI408" s="4" t="str">
        <f t="shared" si="260"/>
        <v>A+J=</v>
      </c>
      <c r="AJ408" s="12">
        <f t="shared" si="261"/>
        <v>41548</v>
      </c>
      <c r="AK408" s="12"/>
      <c r="AL408" s="4"/>
      <c r="AM408" s="1"/>
      <c r="AN408" s="12"/>
      <c r="AO408" s="1"/>
      <c r="AP408" s="1"/>
      <c r="AQ408" s="3"/>
      <c r="AR408" s="3"/>
      <c r="AS408" s="7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x14ac:dyDescent="0.2">
      <c r="A409" s="178">
        <f t="shared" si="255"/>
        <v>41528</v>
      </c>
      <c r="B409" s="2">
        <f t="shared" si="239"/>
        <v>333645.26884101197</v>
      </c>
      <c r="C409" s="2">
        <f t="shared" si="256"/>
        <v>310432.84529293003</v>
      </c>
      <c r="D409" s="2">
        <v>0</v>
      </c>
      <c r="E409" s="11">
        <f t="shared" si="240"/>
        <v>310432.84529293003</v>
      </c>
      <c r="F409" s="99">
        <f t="shared" si="235"/>
        <v>3717.03</v>
      </c>
      <c r="G409" s="3">
        <f>IF(N409=1,VLOOKUP(A408,[1]Plan1!$BG$69:$BI$188,3),G408)</f>
        <v>3725.95</v>
      </c>
      <c r="H409" s="200">
        <f t="shared" si="236"/>
        <v>41458</v>
      </c>
      <c r="I409" s="200">
        <f t="shared" si="237"/>
        <v>41489</v>
      </c>
      <c r="J409" s="27">
        <f t="shared" si="241"/>
        <v>2.3997654040994743E-3</v>
      </c>
      <c r="K409" s="12">
        <f t="shared" si="257"/>
        <v>41548</v>
      </c>
      <c r="L409" s="12">
        <f t="shared" si="242"/>
        <v>41548</v>
      </c>
      <c r="M409" s="1">
        <f t="shared" si="258"/>
        <v>21</v>
      </c>
      <c r="N409" s="1">
        <f t="shared" si="243"/>
        <v>7</v>
      </c>
      <c r="O409" s="2">
        <f t="shared" si="244"/>
        <v>1.0007992800000001</v>
      </c>
      <c r="P409" s="11">
        <f t="shared" si="234"/>
        <v>1.00029871</v>
      </c>
      <c r="Q409" s="11">
        <f t="shared" si="231"/>
        <v>1.0719748317934705</v>
      </c>
      <c r="R409" s="2">
        <f t="shared" si="233"/>
        <v>1.07283163</v>
      </c>
      <c r="S409" s="2">
        <f t="shared" si="229"/>
        <v>1.0128566699999999</v>
      </c>
      <c r="T409" s="2">
        <f t="shared" si="245"/>
        <v>314423.97794201999</v>
      </c>
      <c r="U409" s="2">
        <f t="shared" si="246"/>
        <v>0</v>
      </c>
      <c r="V409" s="2">
        <f t="shared" si="247"/>
        <v>22609.330128221933</v>
      </c>
      <c r="W409" s="2">
        <f t="shared" si="248"/>
        <v>333042.17542115197</v>
      </c>
      <c r="X409" s="29">
        <f t="shared" si="249"/>
        <v>0</v>
      </c>
      <c r="Y409" s="2">
        <f t="shared" si="230"/>
        <v>0</v>
      </c>
      <c r="Z409" s="82">
        <f t="shared" si="250"/>
        <v>0</v>
      </c>
      <c r="AA409" s="2">
        <f t="shared" si="251"/>
        <v>0</v>
      </c>
      <c r="AB409" s="27">
        <f t="shared" si="259"/>
        <v>6.7299999999999999E-2</v>
      </c>
      <c r="AC409" s="29">
        <f t="shared" si="238"/>
        <v>7</v>
      </c>
      <c r="AD409" s="29">
        <v>252</v>
      </c>
      <c r="AE409" s="11">
        <f t="shared" si="232"/>
        <v>1.0018108619999999</v>
      </c>
      <c r="AF409" s="2">
        <f t="shared" si="252"/>
        <v>569.37843353999995</v>
      </c>
      <c r="AG409" s="2">
        <f t="shared" si="253"/>
        <v>603.09341986000004</v>
      </c>
      <c r="AH409" s="3">
        <f t="shared" si="254"/>
        <v>0</v>
      </c>
      <c r="AI409" s="4" t="str">
        <f t="shared" si="260"/>
        <v>A+J=</v>
      </c>
      <c r="AJ409" s="12">
        <f t="shared" si="261"/>
        <v>41548</v>
      </c>
      <c r="AK409" s="12"/>
      <c r="AL409" s="4"/>
      <c r="AM409" s="1"/>
      <c r="AN409" s="12"/>
      <c r="AO409" s="1"/>
      <c r="AP409" s="1"/>
      <c r="AQ409" s="3"/>
      <c r="AR409" s="3"/>
      <c r="AS409" s="7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x14ac:dyDescent="0.2">
      <c r="A410" s="178">
        <f t="shared" si="255"/>
        <v>41529</v>
      </c>
      <c r="B410" s="2">
        <f t="shared" si="239"/>
        <v>333769.60873377655</v>
      </c>
      <c r="C410" s="2">
        <f t="shared" si="256"/>
        <v>310432.84529293003</v>
      </c>
      <c r="D410" s="2">
        <v>0</v>
      </c>
      <c r="E410" s="11">
        <f t="shared" si="240"/>
        <v>310432.84529293003</v>
      </c>
      <c r="F410" s="99">
        <f t="shared" si="235"/>
        <v>3717.03</v>
      </c>
      <c r="G410" s="3">
        <f>IF(N410=1,VLOOKUP(A409,[1]Plan1!$BG$69:$BI$188,3),G409)</f>
        <v>3725.95</v>
      </c>
      <c r="H410" s="200">
        <f t="shared" si="236"/>
        <v>41458</v>
      </c>
      <c r="I410" s="200">
        <f t="shared" si="237"/>
        <v>41489</v>
      </c>
      <c r="J410" s="27">
        <f t="shared" si="241"/>
        <v>2.3997654040994743E-3</v>
      </c>
      <c r="K410" s="12">
        <f t="shared" si="257"/>
        <v>41548</v>
      </c>
      <c r="L410" s="12">
        <f t="shared" si="242"/>
        <v>41548</v>
      </c>
      <c r="M410" s="1">
        <f t="shared" si="258"/>
        <v>21</v>
      </c>
      <c r="N410" s="1">
        <f t="shared" si="243"/>
        <v>8</v>
      </c>
      <c r="O410" s="2">
        <f t="shared" si="244"/>
        <v>1.00091351</v>
      </c>
      <c r="P410" s="11">
        <f t="shared" si="234"/>
        <v>1.00029871</v>
      </c>
      <c r="Q410" s="11">
        <f t="shared" si="231"/>
        <v>1.0719748317934705</v>
      </c>
      <c r="R410" s="2">
        <f t="shared" si="233"/>
        <v>1.0729540900000001</v>
      </c>
      <c r="S410" s="2">
        <f t="shared" si="229"/>
        <v>1.0128566699999999</v>
      </c>
      <c r="T410" s="2">
        <f t="shared" si="245"/>
        <v>314423.97794201999</v>
      </c>
      <c r="U410" s="2">
        <f t="shared" si="246"/>
        <v>0</v>
      </c>
      <c r="V410" s="2">
        <f t="shared" si="247"/>
        <v>22647.345734456518</v>
      </c>
      <c r="W410" s="2">
        <f t="shared" si="248"/>
        <v>333080.19102738652</v>
      </c>
      <c r="X410" s="29">
        <f t="shared" si="249"/>
        <v>0</v>
      </c>
      <c r="Y410" s="2">
        <f t="shared" si="230"/>
        <v>0</v>
      </c>
      <c r="Z410" s="82">
        <f t="shared" si="250"/>
        <v>0</v>
      </c>
      <c r="AA410" s="2">
        <f t="shared" si="251"/>
        <v>0</v>
      </c>
      <c r="AB410" s="27">
        <f t="shared" si="259"/>
        <v>6.7299999999999999E-2</v>
      </c>
      <c r="AC410" s="29">
        <f t="shared" si="238"/>
        <v>8</v>
      </c>
      <c r="AD410" s="29">
        <v>252</v>
      </c>
      <c r="AE410" s="11">
        <f t="shared" si="232"/>
        <v>1.002069825</v>
      </c>
      <c r="AF410" s="2">
        <f t="shared" si="252"/>
        <v>650.80261013999996</v>
      </c>
      <c r="AG410" s="2">
        <f t="shared" si="253"/>
        <v>689.41770639000003</v>
      </c>
      <c r="AH410" s="3">
        <f t="shared" si="254"/>
        <v>0</v>
      </c>
      <c r="AI410" s="4" t="str">
        <f t="shared" si="260"/>
        <v>A+J=</v>
      </c>
      <c r="AJ410" s="12">
        <f t="shared" si="261"/>
        <v>41548</v>
      </c>
      <c r="AK410" s="12"/>
      <c r="AL410" s="4"/>
      <c r="AM410" s="1"/>
      <c r="AN410" s="12"/>
      <c r="AO410" s="1"/>
      <c r="AP410" s="1"/>
      <c r="AQ410" s="3"/>
      <c r="AR410" s="3"/>
      <c r="AS410" s="7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x14ac:dyDescent="0.2">
      <c r="A411" s="178">
        <f t="shared" si="255"/>
        <v>41530</v>
      </c>
      <c r="B411" s="2">
        <f t="shared" si="239"/>
        <v>333893.99341316952</v>
      </c>
      <c r="C411" s="2">
        <f t="shared" si="256"/>
        <v>310432.84529293003</v>
      </c>
      <c r="D411" s="2">
        <v>0</v>
      </c>
      <c r="E411" s="11">
        <f t="shared" si="240"/>
        <v>310432.84529293003</v>
      </c>
      <c r="F411" s="99">
        <f t="shared" si="235"/>
        <v>3717.03</v>
      </c>
      <c r="G411" s="3">
        <f>IF(N411=1,VLOOKUP(A410,[1]Plan1!$BG$69:$BI$188,3),G410)</f>
        <v>3725.95</v>
      </c>
      <c r="H411" s="200">
        <f t="shared" si="236"/>
        <v>41458</v>
      </c>
      <c r="I411" s="200">
        <f t="shared" si="237"/>
        <v>41489</v>
      </c>
      <c r="J411" s="27">
        <f t="shared" si="241"/>
        <v>2.3997654040994743E-3</v>
      </c>
      <c r="K411" s="12">
        <f t="shared" si="257"/>
        <v>41548</v>
      </c>
      <c r="L411" s="12">
        <f t="shared" si="242"/>
        <v>41548</v>
      </c>
      <c r="M411" s="1">
        <f t="shared" si="258"/>
        <v>21</v>
      </c>
      <c r="N411" s="1">
        <f t="shared" si="243"/>
        <v>9</v>
      </c>
      <c r="O411" s="2">
        <f t="shared" si="244"/>
        <v>1.0010277599999999</v>
      </c>
      <c r="P411" s="11">
        <f t="shared" si="234"/>
        <v>1.00029871</v>
      </c>
      <c r="Q411" s="11">
        <f t="shared" si="231"/>
        <v>1.0719748317934705</v>
      </c>
      <c r="R411" s="2">
        <f t="shared" si="233"/>
        <v>1.0730765600000001</v>
      </c>
      <c r="S411" s="2">
        <f t="shared" si="229"/>
        <v>1.0128566699999999</v>
      </c>
      <c r="T411" s="2">
        <f t="shared" si="245"/>
        <v>314423.97794201999</v>
      </c>
      <c r="U411" s="2">
        <f t="shared" si="246"/>
        <v>0</v>
      </c>
      <c r="V411" s="2">
        <f t="shared" si="247"/>
        <v>22685.364445019539</v>
      </c>
      <c r="W411" s="2">
        <f t="shared" si="248"/>
        <v>333118.20973794954</v>
      </c>
      <c r="X411" s="29">
        <f t="shared" si="249"/>
        <v>0</v>
      </c>
      <c r="Y411" s="2">
        <f t="shared" si="230"/>
        <v>0</v>
      </c>
      <c r="Z411" s="82">
        <f t="shared" si="250"/>
        <v>0</v>
      </c>
      <c r="AA411" s="2">
        <f t="shared" si="251"/>
        <v>0</v>
      </c>
      <c r="AB411" s="27">
        <f t="shared" si="259"/>
        <v>6.7299999999999999E-2</v>
      </c>
      <c r="AC411" s="29">
        <f t="shared" si="238"/>
        <v>9</v>
      </c>
      <c r="AD411" s="29">
        <v>252</v>
      </c>
      <c r="AE411" s="11">
        <f t="shared" si="232"/>
        <v>1.0023288539999999</v>
      </c>
      <c r="AF411" s="2">
        <f t="shared" si="252"/>
        <v>732.24753871999997</v>
      </c>
      <c r="AG411" s="2">
        <f t="shared" si="253"/>
        <v>775.78367521999996</v>
      </c>
      <c r="AH411" s="3">
        <f t="shared" si="254"/>
        <v>0</v>
      </c>
      <c r="AI411" s="4" t="str">
        <f t="shared" si="260"/>
        <v>A+J=</v>
      </c>
      <c r="AJ411" s="12">
        <f t="shared" si="261"/>
        <v>41548</v>
      </c>
      <c r="AK411" s="12"/>
      <c r="AL411" s="4"/>
      <c r="AM411" s="1"/>
      <c r="AN411" s="12"/>
      <c r="AO411" s="1"/>
      <c r="AP411" s="1"/>
      <c r="AQ411" s="3"/>
      <c r="AR411" s="3"/>
      <c r="AS411" s="7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x14ac:dyDescent="0.2">
      <c r="A412" s="178">
        <f t="shared" si="255"/>
        <v>41531</v>
      </c>
      <c r="B412" s="2">
        <f t="shared" si="239"/>
        <v>334018.42322228104</v>
      </c>
      <c r="C412" s="2">
        <f t="shared" si="256"/>
        <v>310432.84529293003</v>
      </c>
      <c r="D412" s="2">
        <v>0</v>
      </c>
      <c r="E412" s="11">
        <f t="shared" si="240"/>
        <v>310432.84529293003</v>
      </c>
      <c r="F412" s="99">
        <f t="shared" si="235"/>
        <v>3717.03</v>
      </c>
      <c r="G412" s="3">
        <f>IF(N412=1,VLOOKUP(A411,[1]Plan1!$BG$69:$BI$188,3),G411)</f>
        <v>3725.95</v>
      </c>
      <c r="H412" s="200">
        <f t="shared" si="236"/>
        <v>41458</v>
      </c>
      <c r="I412" s="200">
        <f t="shared" si="237"/>
        <v>41489</v>
      </c>
      <c r="J412" s="27">
        <f t="shared" si="241"/>
        <v>2.3997654040994743E-3</v>
      </c>
      <c r="K412" s="12">
        <f t="shared" si="257"/>
        <v>41548</v>
      </c>
      <c r="L412" s="12">
        <f t="shared" si="242"/>
        <v>41548</v>
      </c>
      <c r="M412" s="1">
        <f t="shared" si="258"/>
        <v>21</v>
      </c>
      <c r="N412" s="1">
        <f t="shared" si="243"/>
        <v>10</v>
      </c>
      <c r="O412" s="2">
        <f t="shared" si="244"/>
        <v>1.0011420200000001</v>
      </c>
      <c r="P412" s="11">
        <f t="shared" si="234"/>
        <v>1.00029871</v>
      </c>
      <c r="Q412" s="11">
        <f t="shared" si="231"/>
        <v>1.0719748317934705</v>
      </c>
      <c r="R412" s="2">
        <f t="shared" si="233"/>
        <v>1.07319904</v>
      </c>
      <c r="S412" s="2">
        <f t="shared" si="229"/>
        <v>1.0128566699999999</v>
      </c>
      <c r="T412" s="2">
        <f t="shared" si="245"/>
        <v>314423.97794201999</v>
      </c>
      <c r="U412" s="2">
        <f t="shared" si="246"/>
        <v>0</v>
      </c>
      <c r="V412" s="2">
        <f t="shared" si="247"/>
        <v>22723.386259910996</v>
      </c>
      <c r="W412" s="2">
        <f t="shared" si="248"/>
        <v>333156.23155284103</v>
      </c>
      <c r="X412" s="29">
        <f t="shared" si="249"/>
        <v>0</v>
      </c>
      <c r="Y412" s="2">
        <f t="shared" si="230"/>
        <v>0</v>
      </c>
      <c r="Z412" s="82">
        <f t="shared" si="250"/>
        <v>0</v>
      </c>
      <c r="AA412" s="2">
        <f t="shared" si="251"/>
        <v>0</v>
      </c>
      <c r="AB412" s="27">
        <f t="shared" si="259"/>
        <v>6.7299999999999999E-2</v>
      </c>
      <c r="AC412" s="29">
        <f t="shared" si="238"/>
        <v>10</v>
      </c>
      <c r="AD412" s="29">
        <v>252</v>
      </c>
      <c r="AE412" s="11">
        <f t="shared" si="232"/>
        <v>1.0025879499999999</v>
      </c>
      <c r="AF412" s="2">
        <f t="shared" si="252"/>
        <v>813.71353370999998</v>
      </c>
      <c r="AG412" s="2">
        <f t="shared" si="253"/>
        <v>862.19166944000006</v>
      </c>
      <c r="AH412" s="3">
        <f t="shared" si="254"/>
        <v>0</v>
      </c>
      <c r="AI412" s="4" t="str">
        <f t="shared" si="260"/>
        <v>A+J=</v>
      </c>
      <c r="AJ412" s="12">
        <f t="shared" si="261"/>
        <v>41548</v>
      </c>
      <c r="AK412" s="12"/>
      <c r="AL412" s="4"/>
      <c r="AM412" s="1"/>
      <c r="AN412" s="12"/>
      <c r="AO412" s="1"/>
      <c r="AP412" s="1"/>
      <c r="AQ412" s="3"/>
      <c r="AR412" s="3"/>
      <c r="AS412" s="7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x14ac:dyDescent="0.2">
      <c r="A413" s="178">
        <f t="shared" si="255"/>
        <v>41532</v>
      </c>
      <c r="B413" s="2">
        <f t="shared" si="239"/>
        <v>334018.42322228104</v>
      </c>
      <c r="C413" s="2">
        <f t="shared" si="256"/>
        <v>310432.84529293003</v>
      </c>
      <c r="D413" s="2">
        <v>0</v>
      </c>
      <c r="E413" s="11">
        <f t="shared" si="240"/>
        <v>310432.84529293003</v>
      </c>
      <c r="F413" s="99">
        <f t="shared" si="235"/>
        <v>3717.03</v>
      </c>
      <c r="G413" s="3">
        <f>IF(N413=1,VLOOKUP(A412,[1]Plan1!$BG$69:$BI$188,3),G412)</f>
        <v>3725.95</v>
      </c>
      <c r="H413" s="200">
        <f t="shared" si="236"/>
        <v>41458</v>
      </c>
      <c r="I413" s="200">
        <f t="shared" si="237"/>
        <v>41489</v>
      </c>
      <c r="J413" s="27">
        <f t="shared" si="241"/>
        <v>2.3997654040994743E-3</v>
      </c>
      <c r="K413" s="12">
        <f t="shared" si="257"/>
        <v>41548</v>
      </c>
      <c r="L413" s="12">
        <f t="shared" si="242"/>
        <v>41548</v>
      </c>
      <c r="M413" s="1">
        <f t="shared" si="258"/>
        <v>21</v>
      </c>
      <c r="N413" s="1">
        <f t="shared" si="243"/>
        <v>10</v>
      </c>
      <c r="O413" s="2">
        <f t="shared" si="244"/>
        <v>1.0011420200000001</v>
      </c>
      <c r="P413" s="11">
        <f t="shared" si="234"/>
        <v>1.00029871</v>
      </c>
      <c r="Q413" s="11">
        <f t="shared" si="231"/>
        <v>1.0719748317934705</v>
      </c>
      <c r="R413" s="2">
        <f t="shared" si="233"/>
        <v>1.07319904</v>
      </c>
      <c r="S413" s="2">
        <f t="shared" si="229"/>
        <v>1.0128566699999999</v>
      </c>
      <c r="T413" s="2">
        <f t="shared" si="245"/>
        <v>314423.97794201999</v>
      </c>
      <c r="U413" s="2">
        <f t="shared" si="246"/>
        <v>0</v>
      </c>
      <c r="V413" s="2">
        <f t="shared" si="247"/>
        <v>22723.386259910996</v>
      </c>
      <c r="W413" s="2">
        <f t="shared" si="248"/>
        <v>333156.23155284103</v>
      </c>
      <c r="X413" s="29">
        <f t="shared" si="249"/>
        <v>0</v>
      </c>
      <c r="Y413" s="2">
        <f t="shared" si="230"/>
        <v>0</v>
      </c>
      <c r="Z413" s="82">
        <f t="shared" si="250"/>
        <v>0</v>
      </c>
      <c r="AA413" s="2">
        <f t="shared" si="251"/>
        <v>0</v>
      </c>
      <c r="AB413" s="27">
        <f t="shared" si="259"/>
        <v>6.7299999999999999E-2</v>
      </c>
      <c r="AC413" s="29">
        <f t="shared" si="238"/>
        <v>10</v>
      </c>
      <c r="AD413" s="29">
        <v>252</v>
      </c>
      <c r="AE413" s="11">
        <f t="shared" si="232"/>
        <v>1.0025879499999999</v>
      </c>
      <c r="AF413" s="2">
        <f t="shared" si="252"/>
        <v>813.71353370999998</v>
      </c>
      <c r="AG413" s="2">
        <f t="shared" si="253"/>
        <v>862.19166944000006</v>
      </c>
      <c r="AH413" s="3">
        <f t="shared" si="254"/>
        <v>0</v>
      </c>
      <c r="AI413" s="4" t="str">
        <f t="shared" si="260"/>
        <v>A+J=</v>
      </c>
      <c r="AJ413" s="12">
        <f t="shared" si="261"/>
        <v>41548</v>
      </c>
      <c r="AK413" s="12"/>
      <c r="AL413" s="4"/>
      <c r="AM413" s="1"/>
      <c r="AN413" s="12"/>
      <c r="AO413" s="1"/>
      <c r="AP413" s="1"/>
      <c r="AQ413" s="3"/>
      <c r="AR413" s="3"/>
      <c r="AS413" s="7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x14ac:dyDescent="0.2">
      <c r="A414" s="178">
        <f t="shared" si="255"/>
        <v>41533</v>
      </c>
      <c r="B414" s="2">
        <f t="shared" si="239"/>
        <v>334018.42322228104</v>
      </c>
      <c r="C414" s="2">
        <f t="shared" si="256"/>
        <v>310432.84529293003</v>
      </c>
      <c r="D414" s="2">
        <v>0</v>
      </c>
      <c r="E414" s="11">
        <f t="shared" si="240"/>
        <v>310432.84529293003</v>
      </c>
      <c r="F414" s="99">
        <f t="shared" si="235"/>
        <v>3717.03</v>
      </c>
      <c r="G414" s="3">
        <f>IF(N414=1,VLOOKUP(A413,[1]Plan1!$BG$69:$BI$188,3),G413)</f>
        <v>3725.95</v>
      </c>
      <c r="H414" s="200">
        <f t="shared" si="236"/>
        <v>41458</v>
      </c>
      <c r="I414" s="200">
        <f t="shared" si="237"/>
        <v>41489</v>
      </c>
      <c r="J414" s="27">
        <f t="shared" si="241"/>
        <v>2.3997654040994743E-3</v>
      </c>
      <c r="K414" s="12">
        <f t="shared" si="257"/>
        <v>41548</v>
      </c>
      <c r="L414" s="12">
        <f t="shared" si="242"/>
        <v>41548</v>
      </c>
      <c r="M414" s="1">
        <f t="shared" si="258"/>
        <v>21</v>
      </c>
      <c r="N414" s="1">
        <f t="shared" si="243"/>
        <v>10</v>
      </c>
      <c r="O414" s="2">
        <f t="shared" si="244"/>
        <v>1.0011420200000001</v>
      </c>
      <c r="P414" s="11">
        <f t="shared" si="234"/>
        <v>1.00029871</v>
      </c>
      <c r="Q414" s="11">
        <f t="shared" si="231"/>
        <v>1.0719748317934705</v>
      </c>
      <c r="R414" s="2">
        <f t="shared" si="233"/>
        <v>1.07319904</v>
      </c>
      <c r="S414" s="2">
        <f t="shared" ref="S414:S477" si="262">IF(AND(X414&gt;0,MONTH(A414)=10),R414,S413)</f>
        <v>1.0128566699999999</v>
      </c>
      <c r="T414" s="2">
        <f t="shared" si="245"/>
        <v>314423.97794201999</v>
      </c>
      <c r="U414" s="2">
        <f t="shared" si="246"/>
        <v>0</v>
      </c>
      <c r="V414" s="2">
        <f t="shared" si="247"/>
        <v>22723.386259910996</v>
      </c>
      <c r="W414" s="2">
        <f t="shared" si="248"/>
        <v>333156.23155284103</v>
      </c>
      <c r="X414" s="29">
        <f t="shared" si="249"/>
        <v>0</v>
      </c>
      <c r="Y414" s="2">
        <f t="shared" ref="Y414:Y477" si="263">IF(X414&gt;0,VLOOKUP(A414,AN$12:AR$131,5),0)</f>
        <v>0</v>
      </c>
      <c r="Z414" s="82">
        <f t="shared" si="250"/>
        <v>0</v>
      </c>
      <c r="AA414" s="2">
        <f t="shared" si="251"/>
        <v>0</v>
      </c>
      <c r="AB414" s="27">
        <f t="shared" si="259"/>
        <v>6.7299999999999999E-2</v>
      </c>
      <c r="AC414" s="29">
        <f t="shared" si="238"/>
        <v>10</v>
      </c>
      <c r="AD414" s="29">
        <v>252</v>
      </c>
      <c r="AE414" s="11">
        <f t="shared" si="232"/>
        <v>1.0025879499999999</v>
      </c>
      <c r="AF414" s="2">
        <f t="shared" si="252"/>
        <v>813.71353370999998</v>
      </c>
      <c r="AG414" s="2">
        <f t="shared" si="253"/>
        <v>862.19166944000006</v>
      </c>
      <c r="AH414" s="3">
        <f t="shared" si="254"/>
        <v>0</v>
      </c>
      <c r="AI414" s="4" t="str">
        <f t="shared" si="260"/>
        <v>A+J=</v>
      </c>
      <c r="AJ414" s="12">
        <f t="shared" si="261"/>
        <v>41548</v>
      </c>
      <c r="AK414" s="12"/>
      <c r="AL414" s="4"/>
      <c r="AM414" s="1"/>
      <c r="AN414" s="12"/>
      <c r="AO414" s="1"/>
      <c r="AP414" s="1"/>
      <c r="AQ414" s="3"/>
      <c r="AR414" s="3"/>
      <c r="AS414" s="7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x14ac:dyDescent="0.2">
      <c r="A415" s="178">
        <f t="shared" si="255"/>
        <v>41534</v>
      </c>
      <c r="B415" s="2">
        <f t="shared" si="239"/>
        <v>334142.90439751785</v>
      </c>
      <c r="C415" s="2">
        <f t="shared" si="256"/>
        <v>310432.84529293003</v>
      </c>
      <c r="D415" s="2">
        <v>0</v>
      </c>
      <c r="E415" s="11">
        <f t="shared" si="240"/>
        <v>310432.84529293003</v>
      </c>
      <c r="F415" s="99">
        <f t="shared" si="235"/>
        <v>3717.03</v>
      </c>
      <c r="G415" s="3">
        <f>IF(N415=1,VLOOKUP(A414,[1]Plan1!$BG$69:$BI$188,3),G414)</f>
        <v>3725.95</v>
      </c>
      <c r="H415" s="200">
        <f t="shared" si="236"/>
        <v>41458</v>
      </c>
      <c r="I415" s="200">
        <f t="shared" si="237"/>
        <v>41489</v>
      </c>
      <c r="J415" s="27">
        <f t="shared" si="241"/>
        <v>2.3997654040994743E-3</v>
      </c>
      <c r="K415" s="12">
        <f t="shared" si="257"/>
        <v>41548</v>
      </c>
      <c r="L415" s="12">
        <f t="shared" si="242"/>
        <v>41548</v>
      </c>
      <c r="M415" s="1">
        <f t="shared" si="258"/>
        <v>21</v>
      </c>
      <c r="N415" s="1">
        <f t="shared" si="243"/>
        <v>11</v>
      </c>
      <c r="O415" s="2">
        <f t="shared" si="244"/>
        <v>1.0012563000000001</v>
      </c>
      <c r="P415" s="11">
        <f t="shared" si="234"/>
        <v>1.00029871</v>
      </c>
      <c r="Q415" s="11">
        <f t="shared" ref="Q415:Q478" si="264">IF(L415&gt;L414,Q414*P415,Q414)</f>
        <v>1.0719748317934705</v>
      </c>
      <c r="R415" s="2">
        <f t="shared" si="233"/>
        <v>1.07332155</v>
      </c>
      <c r="S415" s="2">
        <f t="shared" si="262"/>
        <v>1.0128566699999999</v>
      </c>
      <c r="T415" s="2">
        <f t="shared" si="245"/>
        <v>314423.97794201999</v>
      </c>
      <c r="U415" s="2">
        <f t="shared" si="246"/>
        <v>0</v>
      </c>
      <c r="V415" s="2">
        <f t="shared" si="247"/>
        <v>22761.41738778782</v>
      </c>
      <c r="W415" s="2">
        <f t="shared" si="248"/>
        <v>333194.26268071786</v>
      </c>
      <c r="X415" s="29">
        <f t="shared" si="249"/>
        <v>0</v>
      </c>
      <c r="Y415" s="2">
        <f t="shared" si="263"/>
        <v>0</v>
      </c>
      <c r="Z415" s="82">
        <f t="shared" si="250"/>
        <v>0</v>
      </c>
      <c r="AA415" s="2">
        <f t="shared" si="251"/>
        <v>0</v>
      </c>
      <c r="AB415" s="27">
        <f t="shared" si="259"/>
        <v>6.7299999999999999E-2</v>
      </c>
      <c r="AC415" s="29">
        <f t="shared" si="238"/>
        <v>11</v>
      </c>
      <c r="AD415" s="29">
        <v>252</v>
      </c>
      <c r="AE415" s="11">
        <f t="shared" ref="AE415:AE478" si="265">ROUND((1+AB415)^TRUNC((AC415/AD415),9),9)</f>
        <v>1.0028471130000001</v>
      </c>
      <c r="AF415" s="2">
        <f t="shared" si="252"/>
        <v>895.20059510999999</v>
      </c>
      <c r="AG415" s="2">
        <f t="shared" si="253"/>
        <v>948.64171680000004</v>
      </c>
      <c r="AH415" s="3">
        <f t="shared" si="254"/>
        <v>0</v>
      </c>
      <c r="AI415" s="4" t="str">
        <f t="shared" si="260"/>
        <v>A+J=</v>
      </c>
      <c r="AJ415" s="12">
        <f t="shared" si="261"/>
        <v>41548</v>
      </c>
      <c r="AK415" s="12"/>
      <c r="AL415" s="4"/>
      <c r="AM415" s="1"/>
      <c r="AN415" s="12"/>
      <c r="AO415" s="1"/>
      <c r="AP415" s="1"/>
      <c r="AQ415" s="3"/>
      <c r="AR415" s="3"/>
      <c r="AS415" s="7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x14ac:dyDescent="0.2">
      <c r="A416" s="178">
        <f t="shared" si="255"/>
        <v>41535</v>
      </c>
      <c r="B416" s="2">
        <f t="shared" si="239"/>
        <v>334267.42761183472</v>
      </c>
      <c r="C416" s="2">
        <f t="shared" si="256"/>
        <v>310432.84529293003</v>
      </c>
      <c r="D416" s="2">
        <v>0</v>
      </c>
      <c r="E416" s="11">
        <f t="shared" si="240"/>
        <v>310432.84529293003</v>
      </c>
      <c r="F416" s="99">
        <f t="shared" si="235"/>
        <v>3717.03</v>
      </c>
      <c r="G416" s="3">
        <f>IF(N416=1,VLOOKUP(A415,[1]Plan1!$BG$69:$BI$188,3),G415)</f>
        <v>3725.95</v>
      </c>
      <c r="H416" s="200">
        <f t="shared" si="236"/>
        <v>41458</v>
      </c>
      <c r="I416" s="200">
        <f t="shared" si="237"/>
        <v>41489</v>
      </c>
      <c r="J416" s="27">
        <f t="shared" si="241"/>
        <v>2.3997654040994743E-3</v>
      </c>
      <c r="K416" s="12">
        <f t="shared" si="257"/>
        <v>41548</v>
      </c>
      <c r="L416" s="12">
        <f t="shared" si="242"/>
        <v>41548</v>
      </c>
      <c r="M416" s="1">
        <f t="shared" si="258"/>
        <v>21</v>
      </c>
      <c r="N416" s="1">
        <f t="shared" si="243"/>
        <v>12</v>
      </c>
      <c r="O416" s="2">
        <f t="shared" si="244"/>
        <v>1.0013705900000001</v>
      </c>
      <c r="P416" s="11">
        <f t="shared" si="234"/>
        <v>1.00029871</v>
      </c>
      <c r="Q416" s="11">
        <f t="shared" si="264"/>
        <v>1.0719748317934705</v>
      </c>
      <c r="R416" s="2">
        <f t="shared" si="233"/>
        <v>1.0734440599999999</v>
      </c>
      <c r="S416" s="2">
        <f t="shared" si="262"/>
        <v>1.0128566699999999</v>
      </c>
      <c r="T416" s="2">
        <f t="shared" si="245"/>
        <v>314423.97794201999</v>
      </c>
      <c r="U416" s="2">
        <f t="shared" si="246"/>
        <v>0</v>
      </c>
      <c r="V416" s="2">
        <f t="shared" si="247"/>
        <v>22799.448515664648</v>
      </c>
      <c r="W416" s="2">
        <f t="shared" si="248"/>
        <v>333232.2938085947</v>
      </c>
      <c r="X416" s="29">
        <f t="shared" si="249"/>
        <v>0</v>
      </c>
      <c r="Y416" s="2">
        <f t="shared" si="263"/>
        <v>0</v>
      </c>
      <c r="Z416" s="82">
        <f t="shared" si="250"/>
        <v>0</v>
      </c>
      <c r="AA416" s="2">
        <f t="shared" si="251"/>
        <v>0</v>
      </c>
      <c r="AB416" s="27">
        <f t="shared" si="259"/>
        <v>6.7299999999999999E-2</v>
      </c>
      <c r="AC416" s="29">
        <f t="shared" si="238"/>
        <v>12</v>
      </c>
      <c r="AD416" s="29">
        <v>252</v>
      </c>
      <c r="AE416" s="11">
        <f t="shared" si="265"/>
        <v>1.003106343</v>
      </c>
      <c r="AF416" s="2">
        <f t="shared" si="252"/>
        <v>976.70872291000001</v>
      </c>
      <c r="AG416" s="2">
        <f t="shared" si="253"/>
        <v>1035.1338032399999</v>
      </c>
      <c r="AH416" s="3">
        <f t="shared" si="254"/>
        <v>0</v>
      </c>
      <c r="AI416" s="4" t="str">
        <f t="shared" si="260"/>
        <v>A+J=</v>
      </c>
      <c r="AJ416" s="12">
        <f t="shared" si="261"/>
        <v>41548</v>
      </c>
      <c r="AK416" s="12"/>
      <c r="AL416" s="4"/>
      <c r="AM416" s="1"/>
      <c r="AN416" s="12"/>
      <c r="AO416" s="1"/>
      <c r="AP416" s="1"/>
      <c r="AQ416" s="3"/>
      <c r="AR416" s="3"/>
      <c r="AS416" s="7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154" x14ac:dyDescent="0.2">
      <c r="A417" s="178">
        <f t="shared" si="255"/>
        <v>41536</v>
      </c>
      <c r="B417" s="2">
        <f t="shared" si="239"/>
        <v>334391.99910243839</v>
      </c>
      <c r="C417" s="2">
        <f t="shared" si="256"/>
        <v>310432.84529293003</v>
      </c>
      <c r="D417" s="2">
        <v>0</v>
      </c>
      <c r="E417" s="11">
        <f t="shared" si="240"/>
        <v>310432.84529293003</v>
      </c>
      <c r="F417" s="99">
        <f t="shared" si="235"/>
        <v>3717.03</v>
      </c>
      <c r="G417" s="3">
        <f>IF(N417=1,VLOOKUP(A416,[1]Plan1!$BG$69:$BI$188,3),G416)</f>
        <v>3725.95</v>
      </c>
      <c r="H417" s="200">
        <f t="shared" si="236"/>
        <v>41458</v>
      </c>
      <c r="I417" s="200">
        <f t="shared" si="237"/>
        <v>41489</v>
      </c>
      <c r="J417" s="27">
        <f t="shared" si="241"/>
        <v>2.3997654040994743E-3</v>
      </c>
      <c r="K417" s="12">
        <f t="shared" si="257"/>
        <v>41548</v>
      </c>
      <c r="L417" s="12">
        <f t="shared" si="242"/>
        <v>41548</v>
      </c>
      <c r="M417" s="1">
        <f t="shared" si="258"/>
        <v>21</v>
      </c>
      <c r="N417" s="1">
        <f t="shared" si="243"/>
        <v>13</v>
      </c>
      <c r="O417" s="2">
        <f t="shared" si="244"/>
        <v>1.00148489</v>
      </c>
      <c r="P417" s="11">
        <f t="shared" si="234"/>
        <v>1.00029871</v>
      </c>
      <c r="Q417" s="11">
        <f t="shared" si="264"/>
        <v>1.0719748317934705</v>
      </c>
      <c r="R417" s="2">
        <f t="shared" si="233"/>
        <v>1.07356659</v>
      </c>
      <c r="S417" s="2">
        <f t="shared" si="262"/>
        <v>1.0128566699999999</v>
      </c>
      <c r="T417" s="2">
        <f t="shared" si="245"/>
        <v>314423.97794201999</v>
      </c>
      <c r="U417" s="2">
        <f t="shared" si="246"/>
        <v>0</v>
      </c>
      <c r="V417" s="2">
        <f t="shared" si="247"/>
        <v>22837.48585219841</v>
      </c>
      <c r="W417" s="2">
        <f t="shared" si="248"/>
        <v>333270.33114512841</v>
      </c>
      <c r="X417" s="29">
        <f t="shared" si="249"/>
        <v>0</v>
      </c>
      <c r="Y417" s="2">
        <f t="shared" si="263"/>
        <v>0</v>
      </c>
      <c r="Z417" s="82">
        <f t="shared" si="250"/>
        <v>0</v>
      </c>
      <c r="AA417" s="2">
        <f t="shared" si="251"/>
        <v>0</v>
      </c>
      <c r="AB417" s="27">
        <f t="shared" si="259"/>
        <v>6.7299999999999999E-2</v>
      </c>
      <c r="AC417" s="29">
        <f t="shared" si="238"/>
        <v>13</v>
      </c>
      <c r="AD417" s="29">
        <v>252</v>
      </c>
      <c r="AE417" s="11">
        <f t="shared" si="265"/>
        <v>1.0033656399999999</v>
      </c>
      <c r="AF417" s="2">
        <f t="shared" si="252"/>
        <v>1058.23791712</v>
      </c>
      <c r="AG417" s="2">
        <f t="shared" si="253"/>
        <v>1121.66795731</v>
      </c>
      <c r="AH417" s="3">
        <f t="shared" si="254"/>
        <v>0</v>
      </c>
      <c r="AI417" s="4" t="str">
        <f t="shared" si="260"/>
        <v>A+J=</v>
      </c>
      <c r="AJ417" s="12">
        <f t="shared" si="261"/>
        <v>41548</v>
      </c>
      <c r="AK417" s="12"/>
      <c r="AL417" s="4"/>
      <c r="AM417" s="1"/>
      <c r="AN417" s="12"/>
      <c r="AO417" s="1"/>
      <c r="AP417" s="1"/>
      <c r="AQ417" s="3"/>
      <c r="AR417" s="3"/>
      <c r="AS417" s="7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154" x14ac:dyDescent="0.2">
      <c r="A418" s="178">
        <f t="shared" si="255"/>
        <v>41537</v>
      </c>
      <c r="B418" s="2">
        <f t="shared" si="239"/>
        <v>334516.61576622067</v>
      </c>
      <c r="C418" s="2">
        <f t="shared" si="256"/>
        <v>310432.84529293003</v>
      </c>
      <c r="D418" s="2">
        <v>0</v>
      </c>
      <c r="E418" s="11">
        <f t="shared" si="240"/>
        <v>310432.84529293003</v>
      </c>
      <c r="F418" s="99">
        <f t="shared" si="235"/>
        <v>3717.03</v>
      </c>
      <c r="G418" s="3">
        <f>IF(N418=1,VLOOKUP(A417,[1]Plan1!$BG$69:$BI$188,3),G417)</f>
        <v>3725.95</v>
      </c>
      <c r="H418" s="200">
        <f t="shared" si="236"/>
        <v>41458</v>
      </c>
      <c r="I418" s="200">
        <f t="shared" si="237"/>
        <v>41489</v>
      </c>
      <c r="J418" s="27">
        <f t="shared" si="241"/>
        <v>2.3997654040994743E-3</v>
      </c>
      <c r="K418" s="12">
        <f t="shared" si="257"/>
        <v>41548</v>
      </c>
      <c r="L418" s="12">
        <f t="shared" si="242"/>
        <v>41548</v>
      </c>
      <c r="M418" s="1">
        <f t="shared" si="258"/>
        <v>21</v>
      </c>
      <c r="N418" s="1">
        <f t="shared" si="243"/>
        <v>14</v>
      </c>
      <c r="O418" s="2">
        <f t="shared" si="244"/>
        <v>1.0015992</v>
      </c>
      <c r="P418" s="11">
        <f t="shared" si="234"/>
        <v>1.00029871</v>
      </c>
      <c r="Q418" s="11">
        <f t="shared" si="264"/>
        <v>1.0719748317934705</v>
      </c>
      <c r="R418" s="2">
        <f t="shared" si="233"/>
        <v>1.07368913</v>
      </c>
      <c r="S418" s="2">
        <f t="shared" si="262"/>
        <v>1.0128566699999999</v>
      </c>
      <c r="T418" s="2">
        <f t="shared" si="245"/>
        <v>314423.97794201999</v>
      </c>
      <c r="U418" s="2">
        <f t="shared" si="246"/>
        <v>0</v>
      </c>
      <c r="V418" s="2">
        <f t="shared" si="247"/>
        <v>22875.526293060608</v>
      </c>
      <c r="W418" s="2">
        <f t="shared" si="248"/>
        <v>333308.37158599065</v>
      </c>
      <c r="X418" s="29">
        <f t="shared" si="249"/>
        <v>0</v>
      </c>
      <c r="Y418" s="2">
        <f t="shared" si="263"/>
        <v>0</v>
      </c>
      <c r="Z418" s="82">
        <f t="shared" si="250"/>
        <v>0</v>
      </c>
      <c r="AA418" s="2">
        <f t="shared" si="251"/>
        <v>0</v>
      </c>
      <c r="AB418" s="27">
        <f t="shared" si="259"/>
        <v>6.7299999999999999E-2</v>
      </c>
      <c r="AC418" s="29">
        <f t="shared" si="238"/>
        <v>14</v>
      </c>
      <c r="AD418" s="29">
        <v>252</v>
      </c>
      <c r="AE418" s="11">
        <f t="shared" si="265"/>
        <v>1.0036250040000001</v>
      </c>
      <c r="AF418" s="2">
        <f t="shared" si="252"/>
        <v>1139.7881777299999</v>
      </c>
      <c r="AG418" s="2">
        <f t="shared" si="253"/>
        <v>1208.24418023</v>
      </c>
      <c r="AH418" s="3">
        <f t="shared" si="254"/>
        <v>0</v>
      </c>
      <c r="AI418" s="4" t="str">
        <f t="shared" si="260"/>
        <v>A+J=</v>
      </c>
      <c r="AJ418" s="12">
        <f t="shared" si="261"/>
        <v>41548</v>
      </c>
      <c r="AK418" s="12"/>
      <c r="AL418" s="4"/>
      <c r="AM418" s="1"/>
      <c r="AN418" s="12"/>
      <c r="AO418" s="1"/>
      <c r="AP418" s="1"/>
      <c r="AQ418" s="3"/>
      <c r="AR418" s="3"/>
      <c r="AS418" s="7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154" x14ac:dyDescent="0.2">
      <c r="A419" s="178">
        <f t="shared" si="255"/>
        <v>41538</v>
      </c>
      <c r="B419" s="2">
        <f t="shared" si="239"/>
        <v>334641.28072961979</v>
      </c>
      <c r="C419" s="2">
        <f t="shared" si="256"/>
        <v>310432.84529293003</v>
      </c>
      <c r="D419" s="2">
        <v>0</v>
      </c>
      <c r="E419" s="11">
        <f t="shared" si="240"/>
        <v>310432.84529293003</v>
      </c>
      <c r="F419" s="99">
        <f t="shared" si="235"/>
        <v>3717.03</v>
      </c>
      <c r="G419" s="3">
        <f>IF(N419=1,VLOOKUP(A418,[1]Plan1!$BG$69:$BI$188,3),G418)</f>
        <v>3725.95</v>
      </c>
      <c r="H419" s="200">
        <f t="shared" si="236"/>
        <v>41458</v>
      </c>
      <c r="I419" s="200">
        <f t="shared" si="237"/>
        <v>41489</v>
      </c>
      <c r="J419" s="27">
        <f t="shared" si="241"/>
        <v>2.3997654040994743E-3</v>
      </c>
      <c r="K419" s="12">
        <f t="shared" si="257"/>
        <v>41548</v>
      </c>
      <c r="L419" s="12">
        <f t="shared" si="242"/>
        <v>41548</v>
      </c>
      <c r="M419" s="1">
        <f t="shared" si="258"/>
        <v>21</v>
      </c>
      <c r="N419" s="1">
        <f t="shared" si="243"/>
        <v>15</v>
      </c>
      <c r="O419" s="2">
        <f t="shared" si="244"/>
        <v>1.00171353</v>
      </c>
      <c r="P419" s="11">
        <f t="shared" si="234"/>
        <v>1.00029871</v>
      </c>
      <c r="Q419" s="11">
        <f t="shared" si="264"/>
        <v>1.0719748317934705</v>
      </c>
      <c r="R419" s="2">
        <f t="shared" si="233"/>
        <v>1.0738116900000001</v>
      </c>
      <c r="S419" s="2">
        <f t="shared" si="262"/>
        <v>1.0128566699999999</v>
      </c>
      <c r="T419" s="2">
        <f t="shared" si="245"/>
        <v>314423.97794201999</v>
      </c>
      <c r="U419" s="2">
        <f t="shared" si="246"/>
        <v>0</v>
      </c>
      <c r="V419" s="2">
        <f t="shared" si="247"/>
        <v>22913.57294257974</v>
      </c>
      <c r="W419" s="2">
        <f t="shared" si="248"/>
        <v>333346.41823550977</v>
      </c>
      <c r="X419" s="29">
        <f t="shared" si="249"/>
        <v>0</v>
      </c>
      <c r="Y419" s="2">
        <f t="shared" si="263"/>
        <v>0</v>
      </c>
      <c r="Z419" s="82">
        <f t="shared" si="250"/>
        <v>0</v>
      </c>
      <c r="AA419" s="2">
        <f t="shared" si="251"/>
        <v>0</v>
      </c>
      <c r="AB419" s="27">
        <f t="shared" si="259"/>
        <v>6.7299999999999999E-2</v>
      </c>
      <c r="AC419" s="29">
        <f t="shared" si="238"/>
        <v>15</v>
      </c>
      <c r="AD419" s="29">
        <v>252</v>
      </c>
      <c r="AE419" s="11">
        <f t="shared" si="265"/>
        <v>1.003884435</v>
      </c>
      <c r="AF419" s="2">
        <f t="shared" si="252"/>
        <v>1221.35950475</v>
      </c>
      <c r="AG419" s="2">
        <f t="shared" si="253"/>
        <v>1294.8624941099999</v>
      </c>
      <c r="AH419" s="3">
        <f t="shared" si="254"/>
        <v>0</v>
      </c>
      <c r="AI419" s="4" t="str">
        <f t="shared" si="260"/>
        <v>A+J=</v>
      </c>
      <c r="AJ419" s="12">
        <f t="shared" si="261"/>
        <v>41548</v>
      </c>
      <c r="AK419" s="12"/>
      <c r="AL419" s="4"/>
      <c r="AM419" s="1"/>
      <c r="AN419" s="12"/>
      <c r="AO419" s="1"/>
      <c r="AP419" s="1"/>
      <c r="AQ419" s="3"/>
      <c r="AR419" s="3"/>
      <c r="AS419" s="7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154" x14ac:dyDescent="0.2">
      <c r="A420" s="178">
        <f t="shared" si="255"/>
        <v>41539</v>
      </c>
      <c r="B420" s="2">
        <f t="shared" si="239"/>
        <v>334641.28072961979</v>
      </c>
      <c r="C420" s="2">
        <f t="shared" si="256"/>
        <v>310432.84529293003</v>
      </c>
      <c r="D420" s="2">
        <v>0</v>
      </c>
      <c r="E420" s="11">
        <f t="shared" si="240"/>
        <v>310432.84529293003</v>
      </c>
      <c r="F420" s="99">
        <f t="shared" si="235"/>
        <v>3717.03</v>
      </c>
      <c r="G420" s="3">
        <f>IF(N420=1,VLOOKUP(A419,[1]Plan1!$BG$69:$BI$188,3),G419)</f>
        <v>3725.95</v>
      </c>
      <c r="H420" s="200">
        <f t="shared" si="236"/>
        <v>41458</v>
      </c>
      <c r="I420" s="200">
        <f t="shared" si="237"/>
        <v>41489</v>
      </c>
      <c r="J420" s="27">
        <f t="shared" si="241"/>
        <v>2.3997654040994743E-3</v>
      </c>
      <c r="K420" s="12">
        <f t="shared" si="257"/>
        <v>41548</v>
      </c>
      <c r="L420" s="12">
        <f t="shared" si="242"/>
        <v>41548</v>
      </c>
      <c r="M420" s="1">
        <f t="shared" si="258"/>
        <v>21</v>
      </c>
      <c r="N420" s="1">
        <f t="shared" si="243"/>
        <v>15</v>
      </c>
      <c r="O420" s="2">
        <f t="shared" si="244"/>
        <v>1.00171353</v>
      </c>
      <c r="P420" s="11">
        <f t="shared" si="234"/>
        <v>1.00029871</v>
      </c>
      <c r="Q420" s="11">
        <f t="shared" si="264"/>
        <v>1.0719748317934705</v>
      </c>
      <c r="R420" s="2">
        <f t="shared" si="233"/>
        <v>1.0738116900000001</v>
      </c>
      <c r="S420" s="2">
        <f t="shared" si="262"/>
        <v>1.0128566699999999</v>
      </c>
      <c r="T420" s="2">
        <f t="shared" si="245"/>
        <v>314423.97794201999</v>
      </c>
      <c r="U420" s="2">
        <f t="shared" si="246"/>
        <v>0</v>
      </c>
      <c r="V420" s="2">
        <f t="shared" si="247"/>
        <v>22913.57294257974</v>
      </c>
      <c r="W420" s="2">
        <f t="shared" si="248"/>
        <v>333346.41823550977</v>
      </c>
      <c r="X420" s="29">
        <f t="shared" si="249"/>
        <v>0</v>
      </c>
      <c r="Y420" s="2">
        <f t="shared" si="263"/>
        <v>0</v>
      </c>
      <c r="Z420" s="82">
        <f t="shared" si="250"/>
        <v>0</v>
      </c>
      <c r="AA420" s="2">
        <f t="shared" si="251"/>
        <v>0</v>
      </c>
      <c r="AB420" s="27">
        <f t="shared" si="259"/>
        <v>6.7299999999999999E-2</v>
      </c>
      <c r="AC420" s="29">
        <f t="shared" si="238"/>
        <v>15</v>
      </c>
      <c r="AD420" s="29">
        <v>252</v>
      </c>
      <c r="AE420" s="11">
        <f t="shared" si="265"/>
        <v>1.003884435</v>
      </c>
      <c r="AF420" s="2">
        <f t="shared" si="252"/>
        <v>1221.35950475</v>
      </c>
      <c r="AG420" s="2">
        <f t="shared" si="253"/>
        <v>1294.8624941099999</v>
      </c>
      <c r="AH420" s="3">
        <f t="shared" si="254"/>
        <v>0</v>
      </c>
      <c r="AI420" s="4" t="str">
        <f t="shared" si="260"/>
        <v>A+J=</v>
      </c>
      <c r="AJ420" s="12">
        <f t="shared" si="261"/>
        <v>41548</v>
      </c>
      <c r="AK420" s="12"/>
      <c r="AL420" s="4"/>
      <c r="AM420" s="1"/>
      <c r="AN420" s="12"/>
      <c r="AO420" s="1"/>
      <c r="AP420" s="1"/>
      <c r="AQ420" s="3"/>
      <c r="AR420" s="3"/>
      <c r="AS420" s="7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154" x14ac:dyDescent="0.2">
      <c r="A421" s="178">
        <f t="shared" si="255"/>
        <v>41540</v>
      </c>
      <c r="B421" s="2">
        <f t="shared" si="239"/>
        <v>334641.28072961979</v>
      </c>
      <c r="C421" s="2">
        <f t="shared" si="256"/>
        <v>310432.84529293003</v>
      </c>
      <c r="D421" s="2">
        <v>0</v>
      </c>
      <c r="E421" s="11">
        <f t="shared" si="240"/>
        <v>310432.84529293003</v>
      </c>
      <c r="F421" s="99">
        <f t="shared" si="235"/>
        <v>3717.03</v>
      </c>
      <c r="G421" s="3">
        <f>IF(N421=1,VLOOKUP(A420,[1]Plan1!$BG$69:$BI$188,3),G420)</f>
        <v>3725.95</v>
      </c>
      <c r="H421" s="200">
        <f t="shared" si="236"/>
        <v>41458</v>
      </c>
      <c r="I421" s="200">
        <f t="shared" si="237"/>
        <v>41489</v>
      </c>
      <c r="J421" s="27">
        <f t="shared" si="241"/>
        <v>2.3997654040994743E-3</v>
      </c>
      <c r="K421" s="12">
        <f t="shared" si="257"/>
        <v>41548</v>
      </c>
      <c r="L421" s="12">
        <f t="shared" si="242"/>
        <v>41548</v>
      </c>
      <c r="M421" s="1">
        <f t="shared" si="258"/>
        <v>21</v>
      </c>
      <c r="N421" s="1">
        <f t="shared" si="243"/>
        <v>15</v>
      </c>
      <c r="O421" s="2">
        <f t="shared" si="244"/>
        <v>1.00171353</v>
      </c>
      <c r="P421" s="11">
        <f t="shared" si="234"/>
        <v>1.00029871</v>
      </c>
      <c r="Q421" s="11">
        <f t="shared" si="264"/>
        <v>1.0719748317934705</v>
      </c>
      <c r="R421" s="2">
        <f t="shared" si="233"/>
        <v>1.0738116900000001</v>
      </c>
      <c r="S421" s="2">
        <f t="shared" si="262"/>
        <v>1.0128566699999999</v>
      </c>
      <c r="T421" s="2">
        <f t="shared" si="245"/>
        <v>314423.97794201999</v>
      </c>
      <c r="U421" s="2">
        <f t="shared" si="246"/>
        <v>0</v>
      </c>
      <c r="V421" s="2">
        <f t="shared" si="247"/>
        <v>22913.57294257974</v>
      </c>
      <c r="W421" s="2">
        <f t="shared" si="248"/>
        <v>333346.41823550977</v>
      </c>
      <c r="X421" s="29">
        <f t="shared" si="249"/>
        <v>0</v>
      </c>
      <c r="Y421" s="2">
        <f t="shared" si="263"/>
        <v>0</v>
      </c>
      <c r="Z421" s="82">
        <f t="shared" si="250"/>
        <v>0</v>
      </c>
      <c r="AA421" s="2">
        <f t="shared" si="251"/>
        <v>0</v>
      </c>
      <c r="AB421" s="27">
        <f t="shared" si="259"/>
        <v>6.7299999999999999E-2</v>
      </c>
      <c r="AC421" s="29">
        <f t="shared" si="238"/>
        <v>15</v>
      </c>
      <c r="AD421" s="29">
        <v>252</v>
      </c>
      <c r="AE421" s="11">
        <f t="shared" si="265"/>
        <v>1.003884435</v>
      </c>
      <c r="AF421" s="2">
        <f t="shared" si="252"/>
        <v>1221.35950475</v>
      </c>
      <c r="AG421" s="2">
        <f t="shared" si="253"/>
        <v>1294.8624941099999</v>
      </c>
      <c r="AH421" s="3">
        <f t="shared" si="254"/>
        <v>0</v>
      </c>
      <c r="AI421" s="4" t="str">
        <f t="shared" si="260"/>
        <v>A+J=</v>
      </c>
      <c r="AJ421" s="12">
        <f t="shared" si="261"/>
        <v>41548</v>
      </c>
      <c r="AK421" s="12"/>
      <c r="AL421" s="4"/>
      <c r="AM421" s="1"/>
      <c r="AN421" s="12"/>
      <c r="AO421" s="1"/>
      <c r="AP421" s="1"/>
      <c r="AQ421" s="3"/>
      <c r="AR421" s="3"/>
      <c r="AS421" s="7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154" x14ac:dyDescent="0.2">
      <c r="A422" s="178">
        <f t="shared" si="255"/>
        <v>41541</v>
      </c>
      <c r="B422" s="2">
        <f t="shared" si="239"/>
        <v>334765.99122132722</v>
      </c>
      <c r="C422" s="2">
        <f t="shared" si="256"/>
        <v>310432.84529293003</v>
      </c>
      <c r="D422" s="2">
        <v>0</v>
      </c>
      <c r="E422" s="11">
        <f t="shared" si="240"/>
        <v>310432.84529293003</v>
      </c>
      <c r="F422" s="99">
        <f t="shared" si="235"/>
        <v>3717.03</v>
      </c>
      <c r="G422" s="3">
        <f>IF(N422=1,VLOOKUP(A421,[1]Plan1!$BG$69:$BI$188,3),G421)</f>
        <v>3725.95</v>
      </c>
      <c r="H422" s="200">
        <f t="shared" si="236"/>
        <v>41458</v>
      </c>
      <c r="I422" s="200">
        <f t="shared" si="237"/>
        <v>41489</v>
      </c>
      <c r="J422" s="27">
        <f t="shared" si="241"/>
        <v>2.3997654040994743E-3</v>
      </c>
      <c r="K422" s="12">
        <f t="shared" si="257"/>
        <v>41548</v>
      </c>
      <c r="L422" s="12">
        <f t="shared" si="242"/>
        <v>41548</v>
      </c>
      <c r="M422" s="1">
        <f t="shared" si="258"/>
        <v>21</v>
      </c>
      <c r="N422" s="1">
        <f t="shared" si="243"/>
        <v>16</v>
      </c>
      <c r="O422" s="2">
        <f t="shared" si="244"/>
        <v>1.0018278700000001</v>
      </c>
      <c r="P422" s="11">
        <f t="shared" si="234"/>
        <v>1.00029871</v>
      </c>
      <c r="Q422" s="11">
        <f t="shared" si="264"/>
        <v>1.0719748317934705</v>
      </c>
      <c r="R422" s="2">
        <f t="shared" si="233"/>
        <v>1.0739342599999999</v>
      </c>
      <c r="S422" s="2">
        <f t="shared" si="262"/>
        <v>1.0128566699999999</v>
      </c>
      <c r="T422" s="2">
        <f t="shared" si="245"/>
        <v>314423.97794201999</v>
      </c>
      <c r="U422" s="2">
        <f t="shared" si="246"/>
        <v>0</v>
      </c>
      <c r="V422" s="2">
        <f t="shared" si="247"/>
        <v>22951.622696427239</v>
      </c>
      <c r="W422" s="2">
        <f t="shared" si="248"/>
        <v>333384.46798935725</v>
      </c>
      <c r="X422" s="29">
        <f t="shared" si="249"/>
        <v>0</v>
      </c>
      <c r="Y422" s="2">
        <f t="shared" si="263"/>
        <v>0</v>
      </c>
      <c r="Z422" s="82">
        <f t="shared" si="250"/>
        <v>0</v>
      </c>
      <c r="AA422" s="2">
        <f t="shared" si="251"/>
        <v>0</v>
      </c>
      <c r="AB422" s="27">
        <f t="shared" si="259"/>
        <v>6.7299999999999999E-2</v>
      </c>
      <c r="AC422" s="29">
        <f t="shared" si="238"/>
        <v>16</v>
      </c>
      <c r="AD422" s="29">
        <v>252</v>
      </c>
      <c r="AE422" s="11">
        <f t="shared" si="265"/>
        <v>1.004143934</v>
      </c>
      <c r="AF422" s="2">
        <f t="shared" si="252"/>
        <v>1302.9522125999999</v>
      </c>
      <c r="AG422" s="2">
        <f t="shared" si="253"/>
        <v>1381.5232319700001</v>
      </c>
      <c r="AH422" s="3">
        <f t="shared" si="254"/>
        <v>0</v>
      </c>
      <c r="AI422" s="4" t="str">
        <f t="shared" si="260"/>
        <v>A+J=</v>
      </c>
      <c r="AJ422" s="12">
        <f t="shared" si="261"/>
        <v>41548</v>
      </c>
      <c r="AK422" s="12"/>
      <c r="AL422" s="4"/>
      <c r="AM422" s="1"/>
      <c r="AN422" s="12"/>
      <c r="AO422" s="1"/>
      <c r="AP422" s="1"/>
      <c r="AQ422" s="3"/>
      <c r="AR422" s="3"/>
      <c r="AS422" s="7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154" x14ac:dyDescent="0.2">
      <c r="A423" s="178">
        <f t="shared" si="255"/>
        <v>41542</v>
      </c>
      <c r="B423" s="2">
        <f t="shared" si="239"/>
        <v>334890.74658465327</v>
      </c>
      <c r="C423" s="2">
        <f t="shared" si="256"/>
        <v>310432.84529293003</v>
      </c>
      <c r="D423" s="2">
        <v>0</v>
      </c>
      <c r="E423" s="11">
        <f t="shared" si="240"/>
        <v>310432.84529293003</v>
      </c>
      <c r="F423" s="99">
        <f t="shared" si="235"/>
        <v>3717.03</v>
      </c>
      <c r="G423" s="3">
        <f>IF(N423=1,VLOOKUP(A422,[1]Plan1!$BG$69:$BI$188,3),G422)</f>
        <v>3725.95</v>
      </c>
      <c r="H423" s="200">
        <f t="shared" si="236"/>
        <v>41458</v>
      </c>
      <c r="I423" s="200">
        <f t="shared" si="237"/>
        <v>41489</v>
      </c>
      <c r="J423" s="27">
        <f t="shared" si="241"/>
        <v>2.3997654040994743E-3</v>
      </c>
      <c r="K423" s="12">
        <f t="shared" si="257"/>
        <v>41548</v>
      </c>
      <c r="L423" s="12">
        <f t="shared" si="242"/>
        <v>41548</v>
      </c>
      <c r="M423" s="1">
        <f t="shared" si="258"/>
        <v>21</v>
      </c>
      <c r="N423" s="1">
        <f t="shared" si="243"/>
        <v>17</v>
      </c>
      <c r="O423" s="2">
        <f t="shared" si="244"/>
        <v>1.0019422200000001</v>
      </c>
      <c r="P423" s="11">
        <f t="shared" si="234"/>
        <v>1.00029871</v>
      </c>
      <c r="Q423" s="11">
        <f t="shared" si="264"/>
        <v>1.0719748317934705</v>
      </c>
      <c r="R423" s="2">
        <f t="shared" si="233"/>
        <v>1.0740568399999999</v>
      </c>
      <c r="S423" s="2">
        <f t="shared" si="262"/>
        <v>1.0128566699999999</v>
      </c>
      <c r="T423" s="2">
        <f t="shared" si="245"/>
        <v>314423.97794201999</v>
      </c>
      <c r="U423" s="2">
        <f t="shared" si="246"/>
        <v>0</v>
      </c>
      <c r="V423" s="2">
        <f t="shared" si="247"/>
        <v>22989.67555460324</v>
      </c>
      <c r="W423" s="2">
        <f t="shared" si="248"/>
        <v>333422.52084753325</v>
      </c>
      <c r="X423" s="29">
        <f t="shared" si="249"/>
        <v>0</v>
      </c>
      <c r="Y423" s="2">
        <f t="shared" si="263"/>
        <v>0</v>
      </c>
      <c r="Z423" s="82">
        <f t="shared" si="250"/>
        <v>0</v>
      </c>
      <c r="AA423" s="2">
        <f t="shared" si="251"/>
        <v>0</v>
      </c>
      <c r="AB423" s="27">
        <f t="shared" si="259"/>
        <v>6.7299999999999999E-2</v>
      </c>
      <c r="AC423" s="29">
        <f t="shared" si="238"/>
        <v>17</v>
      </c>
      <c r="AD423" s="29">
        <v>252</v>
      </c>
      <c r="AE423" s="11">
        <f t="shared" si="265"/>
        <v>1.0044034989999999</v>
      </c>
      <c r="AF423" s="2">
        <f t="shared" si="252"/>
        <v>1384.5656724400001</v>
      </c>
      <c r="AG423" s="2">
        <f t="shared" si="253"/>
        <v>1468.2257371200001</v>
      </c>
      <c r="AH423" s="3">
        <f t="shared" si="254"/>
        <v>0</v>
      </c>
      <c r="AI423" s="4" t="str">
        <f t="shared" si="260"/>
        <v>A+J=</v>
      </c>
      <c r="AJ423" s="12">
        <f t="shared" si="261"/>
        <v>41548</v>
      </c>
      <c r="AK423" s="12"/>
      <c r="AL423" s="4"/>
      <c r="AM423" s="1"/>
      <c r="AN423" s="12"/>
      <c r="AO423" s="1"/>
      <c r="AP423" s="1"/>
      <c r="AQ423" s="3"/>
      <c r="AR423" s="3"/>
      <c r="AS423" s="7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154" x14ac:dyDescent="0.2">
      <c r="A424" s="178">
        <f t="shared" si="255"/>
        <v>41543</v>
      </c>
      <c r="B424" s="2">
        <f t="shared" si="239"/>
        <v>335015.54716303776</v>
      </c>
      <c r="C424" s="2">
        <f t="shared" si="256"/>
        <v>310432.84529293003</v>
      </c>
      <c r="D424" s="2">
        <v>0</v>
      </c>
      <c r="E424" s="11">
        <f t="shared" si="240"/>
        <v>310432.84529293003</v>
      </c>
      <c r="F424" s="99">
        <f t="shared" si="235"/>
        <v>3717.03</v>
      </c>
      <c r="G424" s="3">
        <f>IF(N424=1,VLOOKUP(A423,[1]Plan1!$BG$69:$BI$188,3),G423)</f>
        <v>3725.95</v>
      </c>
      <c r="H424" s="200">
        <f t="shared" si="236"/>
        <v>41458</v>
      </c>
      <c r="I424" s="200">
        <f t="shared" si="237"/>
        <v>41489</v>
      </c>
      <c r="J424" s="27">
        <f t="shared" si="241"/>
        <v>2.3997654040994743E-3</v>
      </c>
      <c r="K424" s="12">
        <f t="shared" si="257"/>
        <v>41548</v>
      </c>
      <c r="L424" s="12">
        <f t="shared" si="242"/>
        <v>41548</v>
      </c>
      <c r="M424" s="1">
        <f t="shared" si="258"/>
        <v>21</v>
      </c>
      <c r="N424" s="1">
        <f t="shared" si="243"/>
        <v>18</v>
      </c>
      <c r="O424" s="2">
        <f t="shared" si="244"/>
        <v>1.0020565800000001</v>
      </c>
      <c r="P424" s="11">
        <f t="shared" si="234"/>
        <v>1.00029871</v>
      </c>
      <c r="Q424" s="11">
        <f t="shared" si="264"/>
        <v>1.0719748317934705</v>
      </c>
      <c r="R424" s="2">
        <f t="shared" si="233"/>
        <v>1.07417943</v>
      </c>
      <c r="S424" s="2">
        <f t="shared" si="262"/>
        <v>1.0128566699999999</v>
      </c>
      <c r="T424" s="2">
        <f t="shared" si="245"/>
        <v>314423.97794201999</v>
      </c>
      <c r="U424" s="2">
        <f t="shared" si="246"/>
        <v>0</v>
      </c>
      <c r="V424" s="2">
        <f t="shared" si="247"/>
        <v>23027.731517107746</v>
      </c>
      <c r="W424" s="2">
        <f t="shared" si="248"/>
        <v>333460.57681003778</v>
      </c>
      <c r="X424" s="29">
        <f t="shared" si="249"/>
        <v>0</v>
      </c>
      <c r="Y424" s="2">
        <f t="shared" si="263"/>
        <v>0</v>
      </c>
      <c r="Z424" s="82">
        <f t="shared" si="250"/>
        <v>0</v>
      </c>
      <c r="AA424" s="2">
        <f t="shared" si="251"/>
        <v>0</v>
      </c>
      <c r="AB424" s="27">
        <f t="shared" si="259"/>
        <v>6.7299999999999999E-2</v>
      </c>
      <c r="AC424" s="29">
        <f t="shared" si="238"/>
        <v>18</v>
      </c>
      <c r="AD424" s="29">
        <v>252</v>
      </c>
      <c r="AE424" s="11">
        <f t="shared" si="265"/>
        <v>1.004663131</v>
      </c>
      <c r="AF424" s="2">
        <f t="shared" si="252"/>
        <v>1466.2001986800001</v>
      </c>
      <c r="AG424" s="2">
        <f t="shared" si="253"/>
        <v>1554.9703529999999</v>
      </c>
      <c r="AH424" s="3">
        <f t="shared" si="254"/>
        <v>0</v>
      </c>
      <c r="AI424" s="4" t="str">
        <f t="shared" si="260"/>
        <v>A+J=</v>
      </c>
      <c r="AJ424" s="12">
        <f t="shared" si="261"/>
        <v>41548</v>
      </c>
      <c r="AK424" s="12"/>
      <c r="AL424" s="4"/>
      <c r="AM424" s="1"/>
      <c r="AN424" s="12"/>
      <c r="AO424" s="1"/>
      <c r="AP424" s="1"/>
      <c r="AQ424" s="3"/>
      <c r="AR424" s="3"/>
      <c r="AS424" s="7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154" x14ac:dyDescent="0.2">
      <c r="A425" s="178">
        <f t="shared" si="255"/>
        <v>41544</v>
      </c>
      <c r="B425" s="2">
        <f t="shared" si="239"/>
        <v>335140.39641962911</v>
      </c>
      <c r="C425" s="2">
        <f t="shared" si="256"/>
        <v>310432.84529293003</v>
      </c>
      <c r="D425" s="2">
        <v>0</v>
      </c>
      <c r="E425" s="11">
        <f t="shared" si="240"/>
        <v>310432.84529293003</v>
      </c>
      <c r="F425" s="99">
        <f t="shared" si="235"/>
        <v>3717.03</v>
      </c>
      <c r="G425" s="3">
        <f>IF(N425=1,VLOOKUP(A424,[1]Plan1!$BG$69:$BI$188,3),G424)</f>
        <v>3725.95</v>
      </c>
      <c r="H425" s="200">
        <f t="shared" si="236"/>
        <v>41458</v>
      </c>
      <c r="I425" s="200">
        <f t="shared" si="237"/>
        <v>41489</v>
      </c>
      <c r="J425" s="27">
        <f t="shared" si="241"/>
        <v>2.3997654040994743E-3</v>
      </c>
      <c r="K425" s="12">
        <f t="shared" si="257"/>
        <v>41548</v>
      </c>
      <c r="L425" s="12">
        <f t="shared" si="242"/>
        <v>41548</v>
      </c>
      <c r="M425" s="1">
        <f t="shared" si="258"/>
        <v>21</v>
      </c>
      <c r="N425" s="1">
        <f t="shared" si="243"/>
        <v>19</v>
      </c>
      <c r="O425" s="2">
        <f t="shared" si="244"/>
        <v>1.0021709599999999</v>
      </c>
      <c r="P425" s="11">
        <f t="shared" si="234"/>
        <v>1.00029871</v>
      </c>
      <c r="Q425" s="11">
        <f t="shared" si="264"/>
        <v>1.0719748317934705</v>
      </c>
      <c r="R425" s="2">
        <f t="shared" ref="R425:R488" si="266">TRUNC(TRUNC((O425*Q425),15),8)</f>
        <v>1.0743020400000001</v>
      </c>
      <c r="S425" s="2">
        <f t="shared" si="262"/>
        <v>1.0128566699999999</v>
      </c>
      <c r="T425" s="2">
        <f t="shared" si="245"/>
        <v>314423.97794201999</v>
      </c>
      <c r="U425" s="2">
        <f t="shared" si="246"/>
        <v>0</v>
      </c>
      <c r="V425" s="2">
        <f t="shared" si="247"/>
        <v>23065.793688269121</v>
      </c>
      <c r="W425" s="2">
        <f t="shared" si="248"/>
        <v>333498.63898119912</v>
      </c>
      <c r="X425" s="29">
        <f t="shared" si="249"/>
        <v>0</v>
      </c>
      <c r="Y425" s="2">
        <f t="shared" si="263"/>
        <v>0</v>
      </c>
      <c r="Z425" s="82">
        <f t="shared" si="250"/>
        <v>0</v>
      </c>
      <c r="AA425" s="2">
        <f t="shared" si="251"/>
        <v>0</v>
      </c>
      <c r="AB425" s="27">
        <f t="shared" si="259"/>
        <v>6.7299999999999999E-2</v>
      </c>
      <c r="AC425" s="29">
        <f t="shared" si="238"/>
        <v>19</v>
      </c>
      <c r="AD425" s="29">
        <v>252</v>
      </c>
      <c r="AE425" s="11">
        <f t="shared" si="265"/>
        <v>1.004922831</v>
      </c>
      <c r="AF425" s="2">
        <f t="shared" si="252"/>
        <v>1547.8561057500001</v>
      </c>
      <c r="AG425" s="2">
        <f t="shared" si="253"/>
        <v>1641.7574384300001</v>
      </c>
      <c r="AH425" s="3">
        <f t="shared" si="254"/>
        <v>0</v>
      </c>
      <c r="AI425" s="4" t="str">
        <f t="shared" si="260"/>
        <v>A+J=</v>
      </c>
      <c r="AJ425" s="12">
        <f t="shared" si="261"/>
        <v>41548</v>
      </c>
      <c r="AK425" s="14"/>
      <c r="AL425" s="13"/>
      <c r="AM425" s="5"/>
      <c r="AN425" s="14"/>
      <c r="AO425" s="5"/>
      <c r="AP425" s="5"/>
      <c r="AQ425" s="6"/>
      <c r="AR425" s="6"/>
      <c r="AS425" s="15"/>
      <c r="AT425" s="5"/>
      <c r="AU425" s="5"/>
      <c r="AV425" s="5"/>
      <c r="AW425" s="5"/>
      <c r="AX425" s="5"/>
      <c r="AY425" s="5"/>
      <c r="AZ425" s="5"/>
      <c r="BA425" s="5"/>
      <c r="BB425" s="5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</row>
    <row r="426" spans="1:154" x14ac:dyDescent="0.2">
      <c r="A426" s="178">
        <f t="shared" si="255"/>
        <v>41545</v>
      </c>
      <c r="B426" s="2">
        <f t="shared" si="239"/>
        <v>335265.29682038585</v>
      </c>
      <c r="C426" s="2">
        <f t="shared" si="256"/>
        <v>310432.84529293003</v>
      </c>
      <c r="D426" s="2">
        <v>0</v>
      </c>
      <c r="E426" s="11">
        <f t="shared" si="240"/>
        <v>310432.84529293003</v>
      </c>
      <c r="F426" s="99">
        <f t="shared" si="235"/>
        <v>3717.03</v>
      </c>
      <c r="G426" s="3">
        <f>IF(N426=1,VLOOKUP(A425,[1]Plan1!$BG$69:$BI$188,3),G425)</f>
        <v>3725.95</v>
      </c>
      <c r="H426" s="200">
        <f t="shared" si="236"/>
        <v>41458</v>
      </c>
      <c r="I426" s="200">
        <f t="shared" si="237"/>
        <v>41489</v>
      </c>
      <c r="J426" s="27">
        <f t="shared" si="241"/>
        <v>2.3997654040994743E-3</v>
      </c>
      <c r="K426" s="12">
        <f t="shared" si="257"/>
        <v>41548</v>
      </c>
      <c r="L426" s="12">
        <f t="shared" si="242"/>
        <v>41548</v>
      </c>
      <c r="M426" s="1">
        <f t="shared" si="258"/>
        <v>21</v>
      </c>
      <c r="N426" s="1">
        <f t="shared" si="243"/>
        <v>20</v>
      </c>
      <c r="O426" s="2">
        <f t="shared" si="244"/>
        <v>1.0022853599999999</v>
      </c>
      <c r="P426" s="11">
        <f t="shared" ref="P426:P489" si="267">IF(L426&gt;L425,O425,P425)</f>
        <v>1.00029871</v>
      </c>
      <c r="Q426" s="11">
        <f t="shared" si="264"/>
        <v>1.0719748317934705</v>
      </c>
      <c r="R426" s="2">
        <f t="shared" si="266"/>
        <v>1.0744246799999999</v>
      </c>
      <c r="S426" s="2">
        <f t="shared" si="262"/>
        <v>1.0128566699999999</v>
      </c>
      <c r="T426" s="2">
        <f t="shared" si="245"/>
        <v>314423.97794201999</v>
      </c>
      <c r="U426" s="2">
        <f t="shared" si="246"/>
        <v>0</v>
      </c>
      <c r="V426" s="2">
        <f t="shared" si="247"/>
        <v>23103.865172415797</v>
      </c>
      <c r="W426" s="2">
        <f t="shared" si="248"/>
        <v>333536.71046534582</v>
      </c>
      <c r="X426" s="29">
        <f t="shared" si="249"/>
        <v>0</v>
      </c>
      <c r="Y426" s="2">
        <f t="shared" si="263"/>
        <v>0</v>
      </c>
      <c r="Z426" s="82">
        <f t="shared" si="250"/>
        <v>0</v>
      </c>
      <c r="AA426" s="2">
        <f t="shared" si="251"/>
        <v>0</v>
      </c>
      <c r="AB426" s="27">
        <f t="shared" si="259"/>
        <v>6.7299999999999999E-2</v>
      </c>
      <c r="AC426" s="29">
        <f t="shared" si="238"/>
        <v>20</v>
      </c>
      <c r="AD426" s="29">
        <v>252</v>
      </c>
      <c r="AE426" s="11">
        <f t="shared" si="265"/>
        <v>1.0051825969999999</v>
      </c>
      <c r="AF426" s="2">
        <f t="shared" si="252"/>
        <v>1629.5327648099999</v>
      </c>
      <c r="AG426" s="2">
        <f t="shared" si="253"/>
        <v>1728.5863550399999</v>
      </c>
      <c r="AH426" s="3">
        <f t="shared" si="254"/>
        <v>0</v>
      </c>
      <c r="AI426" s="4" t="str">
        <f t="shared" si="260"/>
        <v>A+J=</v>
      </c>
      <c r="AJ426" s="12">
        <f t="shared" si="261"/>
        <v>41548</v>
      </c>
      <c r="AK426" s="12"/>
      <c r="AL426" s="4"/>
      <c r="AM426" s="1"/>
      <c r="AN426" s="12"/>
      <c r="AO426" s="1"/>
      <c r="AP426" s="1"/>
      <c r="AQ426" s="3"/>
      <c r="AR426" s="3"/>
      <c r="AS426" s="7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154" x14ac:dyDescent="0.2">
      <c r="A427" s="178">
        <f t="shared" si="255"/>
        <v>41546</v>
      </c>
      <c r="B427" s="2">
        <f t="shared" si="239"/>
        <v>335265.29682038585</v>
      </c>
      <c r="C427" s="2">
        <f t="shared" si="256"/>
        <v>310432.84529293003</v>
      </c>
      <c r="D427" s="2">
        <v>0</v>
      </c>
      <c r="E427" s="11">
        <f t="shared" si="240"/>
        <v>310432.84529293003</v>
      </c>
      <c r="F427" s="99">
        <f t="shared" si="235"/>
        <v>3717.03</v>
      </c>
      <c r="G427" s="3">
        <f>IF(N427=1,VLOOKUP(A426,[1]Plan1!$BG$69:$BI$188,3),G426)</f>
        <v>3725.95</v>
      </c>
      <c r="H427" s="200">
        <f t="shared" si="236"/>
        <v>41458</v>
      </c>
      <c r="I427" s="200">
        <f t="shared" si="237"/>
        <v>41489</v>
      </c>
      <c r="J427" s="27">
        <f t="shared" si="241"/>
        <v>2.3997654040994743E-3</v>
      </c>
      <c r="K427" s="12">
        <f t="shared" si="257"/>
        <v>41548</v>
      </c>
      <c r="L427" s="12">
        <f t="shared" si="242"/>
        <v>41548</v>
      </c>
      <c r="M427" s="1">
        <f t="shared" si="258"/>
        <v>21</v>
      </c>
      <c r="N427" s="1">
        <f t="shared" si="243"/>
        <v>20</v>
      </c>
      <c r="O427" s="2">
        <f t="shared" si="244"/>
        <v>1.0022853599999999</v>
      </c>
      <c r="P427" s="11">
        <f t="shared" si="267"/>
        <v>1.00029871</v>
      </c>
      <c r="Q427" s="11">
        <f t="shared" si="264"/>
        <v>1.0719748317934705</v>
      </c>
      <c r="R427" s="2">
        <f t="shared" si="266"/>
        <v>1.0744246799999999</v>
      </c>
      <c r="S427" s="2">
        <f t="shared" si="262"/>
        <v>1.0128566699999999</v>
      </c>
      <c r="T427" s="2">
        <f t="shared" si="245"/>
        <v>314423.97794201999</v>
      </c>
      <c r="U427" s="2">
        <f t="shared" si="246"/>
        <v>0</v>
      </c>
      <c r="V427" s="2">
        <f t="shared" si="247"/>
        <v>23103.865172415797</v>
      </c>
      <c r="W427" s="2">
        <f t="shared" si="248"/>
        <v>333536.71046534582</v>
      </c>
      <c r="X427" s="29">
        <f t="shared" si="249"/>
        <v>0</v>
      </c>
      <c r="Y427" s="2">
        <f t="shared" si="263"/>
        <v>0</v>
      </c>
      <c r="Z427" s="82">
        <f t="shared" si="250"/>
        <v>0</v>
      </c>
      <c r="AA427" s="2">
        <f t="shared" si="251"/>
        <v>0</v>
      </c>
      <c r="AB427" s="27">
        <f t="shared" si="259"/>
        <v>6.7299999999999999E-2</v>
      </c>
      <c r="AC427" s="29">
        <f t="shared" si="238"/>
        <v>20</v>
      </c>
      <c r="AD427" s="29">
        <v>252</v>
      </c>
      <c r="AE427" s="11">
        <f t="shared" si="265"/>
        <v>1.0051825969999999</v>
      </c>
      <c r="AF427" s="2">
        <f t="shared" si="252"/>
        <v>1629.5327648099999</v>
      </c>
      <c r="AG427" s="2">
        <f t="shared" si="253"/>
        <v>1728.5863550399999</v>
      </c>
      <c r="AH427" s="3">
        <f t="shared" si="254"/>
        <v>0</v>
      </c>
      <c r="AI427" s="4" t="str">
        <f t="shared" si="260"/>
        <v>A+J=</v>
      </c>
      <c r="AJ427" s="12">
        <f t="shared" si="261"/>
        <v>41548</v>
      </c>
      <c r="AK427" s="12"/>
      <c r="AL427" s="4"/>
      <c r="AM427" s="1"/>
      <c r="AN427" s="12"/>
      <c r="AO427" s="1"/>
      <c r="AP427" s="1"/>
      <c r="AQ427" s="3"/>
      <c r="AR427" s="3"/>
      <c r="AS427" s="7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154" x14ac:dyDescent="0.2">
      <c r="A428" s="178">
        <f t="shared" si="255"/>
        <v>41547</v>
      </c>
      <c r="B428" s="2">
        <f t="shared" si="239"/>
        <v>335265.29682038585</v>
      </c>
      <c r="C428" s="2">
        <f t="shared" si="256"/>
        <v>310432.84529293003</v>
      </c>
      <c r="D428" s="2">
        <v>0</v>
      </c>
      <c r="E428" s="11">
        <f t="shared" si="240"/>
        <v>310432.84529293003</v>
      </c>
      <c r="F428" s="99">
        <f t="shared" si="235"/>
        <v>3717.03</v>
      </c>
      <c r="G428" s="3">
        <f>IF(N428=1,VLOOKUP(A427,[1]Plan1!$BG$69:$BI$188,3),G427)</f>
        <v>3725.95</v>
      </c>
      <c r="H428" s="200">
        <f t="shared" si="236"/>
        <v>41458</v>
      </c>
      <c r="I428" s="200">
        <f t="shared" si="237"/>
        <v>41489</v>
      </c>
      <c r="J428" s="27">
        <f t="shared" si="241"/>
        <v>2.3997654040994743E-3</v>
      </c>
      <c r="K428" s="12">
        <f t="shared" si="257"/>
        <v>41548</v>
      </c>
      <c r="L428" s="12">
        <f t="shared" si="242"/>
        <v>41548</v>
      </c>
      <c r="M428" s="1">
        <f t="shared" si="258"/>
        <v>21</v>
      </c>
      <c r="N428" s="1">
        <f t="shared" si="243"/>
        <v>20</v>
      </c>
      <c r="O428" s="2">
        <f t="shared" si="244"/>
        <v>1.0022853599999999</v>
      </c>
      <c r="P428" s="11">
        <f t="shared" si="267"/>
        <v>1.00029871</v>
      </c>
      <c r="Q428" s="11">
        <f t="shared" si="264"/>
        <v>1.0719748317934705</v>
      </c>
      <c r="R428" s="2">
        <f t="shared" si="266"/>
        <v>1.0744246799999999</v>
      </c>
      <c r="S428" s="2">
        <f t="shared" si="262"/>
        <v>1.0128566699999999</v>
      </c>
      <c r="T428" s="2">
        <f t="shared" si="245"/>
        <v>314423.97794201999</v>
      </c>
      <c r="U428" s="2">
        <f t="shared" si="246"/>
        <v>0</v>
      </c>
      <c r="V428" s="2">
        <f t="shared" si="247"/>
        <v>23103.865172415797</v>
      </c>
      <c r="W428" s="2">
        <f t="shared" si="248"/>
        <v>333536.71046534582</v>
      </c>
      <c r="X428" s="29">
        <f t="shared" si="249"/>
        <v>0</v>
      </c>
      <c r="Y428" s="2">
        <f t="shared" si="263"/>
        <v>0</v>
      </c>
      <c r="Z428" s="82">
        <f t="shared" si="250"/>
        <v>0</v>
      </c>
      <c r="AA428" s="2">
        <f t="shared" si="251"/>
        <v>0</v>
      </c>
      <c r="AB428" s="27">
        <f t="shared" si="259"/>
        <v>6.7299999999999999E-2</v>
      </c>
      <c r="AC428" s="29">
        <f t="shared" si="238"/>
        <v>20</v>
      </c>
      <c r="AD428" s="29">
        <v>252</v>
      </c>
      <c r="AE428" s="11">
        <f t="shared" si="265"/>
        <v>1.0051825969999999</v>
      </c>
      <c r="AF428" s="2">
        <f t="shared" si="252"/>
        <v>1629.5327648099999</v>
      </c>
      <c r="AG428" s="2">
        <f t="shared" si="253"/>
        <v>1728.5863550399999</v>
      </c>
      <c r="AH428" s="3">
        <f t="shared" si="254"/>
        <v>0</v>
      </c>
      <c r="AI428" s="4" t="str">
        <f t="shared" si="260"/>
        <v>A+J=</v>
      </c>
      <c r="AJ428" s="12">
        <f t="shared" si="261"/>
        <v>41548</v>
      </c>
      <c r="AK428" s="12"/>
      <c r="AL428" s="4"/>
      <c r="AM428" s="1"/>
      <c r="AN428" s="12"/>
      <c r="AO428" s="1"/>
      <c r="AP428" s="1"/>
      <c r="AQ428" s="3"/>
      <c r="AR428" s="3"/>
      <c r="AS428" s="7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154" x14ac:dyDescent="0.2">
      <c r="A429" s="176">
        <f t="shared" si="255"/>
        <v>41548</v>
      </c>
      <c r="B429" s="93">
        <f t="shared" si="239"/>
        <v>335390.23656236409</v>
      </c>
      <c r="C429" s="93">
        <f t="shared" si="256"/>
        <v>310432.84529293003</v>
      </c>
      <c r="D429" s="93">
        <v>0</v>
      </c>
      <c r="E429" s="95">
        <f t="shared" si="240"/>
        <v>310432.84529293003</v>
      </c>
      <c r="F429" s="101">
        <f t="shared" si="235"/>
        <v>3717.03</v>
      </c>
      <c r="G429" s="49">
        <f>IF(N429=1,VLOOKUP(A428,[1]Plan1!$BG$69:$BI$188,3),G428)</f>
        <v>3725.95</v>
      </c>
      <c r="H429" s="201">
        <f t="shared" si="236"/>
        <v>41458</v>
      </c>
      <c r="I429" s="201">
        <f t="shared" si="237"/>
        <v>41489</v>
      </c>
      <c r="J429" s="94">
        <f t="shared" si="241"/>
        <v>2.3997654040994743E-3</v>
      </c>
      <c r="K429" s="16">
        <f t="shared" si="257"/>
        <v>41579</v>
      </c>
      <c r="L429" s="16">
        <f t="shared" si="242"/>
        <v>41548</v>
      </c>
      <c r="M429" s="38">
        <f t="shared" si="258"/>
        <v>21</v>
      </c>
      <c r="N429" s="38">
        <f t="shared" si="243"/>
        <v>21</v>
      </c>
      <c r="O429" s="93">
        <f t="shared" si="244"/>
        <v>1.0023997600000001</v>
      </c>
      <c r="P429" s="95">
        <f t="shared" si="267"/>
        <v>1.00029871</v>
      </c>
      <c r="Q429" s="95">
        <f t="shared" si="264"/>
        <v>1.0719748317934705</v>
      </c>
      <c r="R429" s="93">
        <f t="shared" si="266"/>
        <v>1.07454731</v>
      </c>
      <c r="S429" s="93">
        <f t="shared" si="262"/>
        <v>1.07454731</v>
      </c>
      <c r="T429" s="93">
        <f t="shared" si="245"/>
        <v>333574.77884515998</v>
      </c>
      <c r="U429" s="93">
        <f t="shared" si="246"/>
        <v>0</v>
      </c>
      <c r="V429" s="93">
        <f t="shared" si="247"/>
        <v>23141.933552234106</v>
      </c>
      <c r="W429" s="93">
        <f t="shared" si="248"/>
        <v>333574.77884516411</v>
      </c>
      <c r="X429" s="96">
        <f t="shared" si="249"/>
        <v>14</v>
      </c>
      <c r="Y429" s="93">
        <f t="shared" si="263"/>
        <v>2467.4599491600002</v>
      </c>
      <c r="Z429" s="97">
        <f t="shared" si="250"/>
        <v>7.9484499999999993E-3</v>
      </c>
      <c r="AA429" s="93">
        <f t="shared" si="251"/>
        <v>2651.40245091</v>
      </c>
      <c r="AB429" s="94">
        <f t="shared" si="259"/>
        <v>6.7299999999999999E-2</v>
      </c>
      <c r="AC429" s="96">
        <f t="shared" si="238"/>
        <v>21</v>
      </c>
      <c r="AD429" s="96">
        <v>252</v>
      </c>
      <c r="AE429" s="95">
        <f t="shared" si="265"/>
        <v>1.0054424310000001</v>
      </c>
      <c r="AF429" s="93">
        <f t="shared" si="252"/>
        <v>1815.4577171999999</v>
      </c>
      <c r="AG429" s="93">
        <f t="shared" si="253"/>
        <v>1815.4577171999999</v>
      </c>
      <c r="AH429" s="49">
        <f t="shared" si="254"/>
        <v>4466.8601681099999</v>
      </c>
      <c r="AI429" s="98" t="str">
        <f t="shared" si="260"/>
        <v>A+J=</v>
      </c>
      <c r="AJ429" s="12">
        <f t="shared" si="261"/>
        <v>41548</v>
      </c>
      <c r="AK429" s="16"/>
      <c r="AL429" s="98"/>
      <c r="AM429" s="38"/>
      <c r="AN429" s="16"/>
      <c r="AO429" s="38"/>
      <c r="AP429" s="38"/>
      <c r="AQ429" s="49"/>
      <c r="AR429" s="49"/>
      <c r="AS429" s="80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</row>
    <row r="430" spans="1:154" x14ac:dyDescent="0.2">
      <c r="A430" s="178">
        <f t="shared" si="255"/>
        <v>41549</v>
      </c>
      <c r="B430" s="2">
        <f t="shared" si="239"/>
        <v>331054.60906534118</v>
      </c>
      <c r="C430" s="2">
        <f t="shared" si="256"/>
        <v>307965.38534376997</v>
      </c>
      <c r="D430" s="2">
        <f>SUM(Y430:Y$764)</f>
        <v>28120.038044299999</v>
      </c>
      <c r="E430" s="11">
        <f t="shared" si="240"/>
        <v>279845.34729946998</v>
      </c>
      <c r="F430" s="99">
        <f t="shared" si="235"/>
        <v>3725.95</v>
      </c>
      <c r="G430" s="3">
        <f>IF(N430=1,VLOOKUP(A429,[1]Plan1!$BG$69:$BI$188,3),G429)</f>
        <v>3738.99</v>
      </c>
      <c r="H430" s="200">
        <f t="shared" si="236"/>
        <v>41488</v>
      </c>
      <c r="I430" s="200">
        <f t="shared" si="237"/>
        <v>41519</v>
      </c>
      <c r="J430" s="27">
        <f t="shared" si="241"/>
        <v>3.4997785799595338E-3</v>
      </c>
      <c r="K430" s="12">
        <f t="shared" si="257"/>
        <v>41579</v>
      </c>
      <c r="L430" s="12">
        <f t="shared" si="242"/>
        <v>41579</v>
      </c>
      <c r="M430" s="1">
        <f t="shared" si="258"/>
        <v>23</v>
      </c>
      <c r="N430" s="1">
        <f t="shared" si="243"/>
        <v>1</v>
      </c>
      <c r="O430" s="2">
        <f t="shared" si="244"/>
        <v>1.00015191</v>
      </c>
      <c r="P430" s="11">
        <f t="shared" si="267"/>
        <v>1.0023997600000001</v>
      </c>
      <c r="Q430" s="11">
        <f t="shared" si="264"/>
        <v>1.0745473141158153</v>
      </c>
      <c r="R430" s="2">
        <f t="shared" si="266"/>
        <v>1.0747105400000001</v>
      </c>
      <c r="S430" s="2">
        <f t="shared" si="262"/>
        <v>1.07454731</v>
      </c>
      <c r="T430" s="2">
        <f t="shared" si="245"/>
        <v>330923.37639425998</v>
      </c>
      <c r="U430" s="2">
        <f t="shared" si="246"/>
        <v>2096.2731933002269</v>
      </c>
      <c r="V430" s="2">
        <f t="shared" si="247"/>
        <v>20907.397013230973</v>
      </c>
      <c r="W430" s="2">
        <f t="shared" si="248"/>
        <v>330969.05555030116</v>
      </c>
      <c r="X430" s="29">
        <f t="shared" si="249"/>
        <v>0</v>
      </c>
      <c r="Y430" s="2">
        <f t="shared" si="263"/>
        <v>0</v>
      </c>
      <c r="Z430" s="82">
        <f t="shared" si="250"/>
        <v>0</v>
      </c>
      <c r="AA430" s="2">
        <f t="shared" si="251"/>
        <v>0</v>
      </c>
      <c r="AB430" s="27">
        <f t="shared" si="259"/>
        <v>6.7299999999999999E-2</v>
      </c>
      <c r="AC430" s="29">
        <f t="shared" si="238"/>
        <v>1</v>
      </c>
      <c r="AD430" s="29">
        <v>252</v>
      </c>
      <c r="AE430" s="11">
        <f t="shared" si="265"/>
        <v>1.0002584940000001</v>
      </c>
      <c r="AF430" s="2">
        <f t="shared" si="252"/>
        <v>85.541707250000002</v>
      </c>
      <c r="AG430" s="2">
        <f t="shared" si="253"/>
        <v>85.553515039999994</v>
      </c>
      <c r="AH430" s="3">
        <f t="shared" si="254"/>
        <v>0</v>
      </c>
      <c r="AI430" s="4" t="str">
        <f t="shared" si="260"/>
        <v>A+J=</v>
      </c>
      <c r="AJ430" s="12">
        <f t="shared" si="261"/>
        <v>41579</v>
      </c>
      <c r="AK430" s="12"/>
      <c r="AL430" s="4"/>
      <c r="AM430" s="1"/>
      <c r="AN430" s="12"/>
      <c r="AO430" s="1"/>
      <c r="AP430" s="1"/>
      <c r="AQ430" s="3"/>
      <c r="AR430" s="3"/>
      <c r="AS430" s="7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154" x14ac:dyDescent="0.2">
      <c r="A431" s="178">
        <f t="shared" si="255"/>
        <v>41550</v>
      </c>
      <c r="B431" s="2">
        <f t="shared" si="239"/>
        <v>331185.89592969127</v>
      </c>
      <c r="C431" s="2">
        <f t="shared" si="256"/>
        <v>307965.38534376997</v>
      </c>
      <c r="D431" s="2">
        <f>SUM(Y431:Y$764)</f>
        <v>28120.038044299999</v>
      </c>
      <c r="E431" s="11">
        <f t="shared" si="240"/>
        <v>279845.34729946998</v>
      </c>
      <c r="F431" s="99">
        <f t="shared" si="235"/>
        <v>3725.95</v>
      </c>
      <c r="G431" s="3">
        <f>IF(N431=1,VLOOKUP(A430,[1]Plan1!$BG$69:$BI$188,3),G430)</f>
        <v>3738.99</v>
      </c>
      <c r="H431" s="200">
        <f t="shared" si="236"/>
        <v>41488</v>
      </c>
      <c r="I431" s="200">
        <f t="shared" si="237"/>
        <v>41519</v>
      </c>
      <c r="J431" s="27">
        <f t="shared" si="241"/>
        <v>3.4997785799595338E-3</v>
      </c>
      <c r="K431" s="12">
        <f t="shared" si="257"/>
        <v>41579</v>
      </c>
      <c r="L431" s="12">
        <f t="shared" si="242"/>
        <v>41579</v>
      </c>
      <c r="M431" s="1">
        <f t="shared" si="258"/>
        <v>23</v>
      </c>
      <c r="N431" s="1">
        <f t="shared" si="243"/>
        <v>2</v>
      </c>
      <c r="O431" s="2">
        <f t="shared" si="244"/>
        <v>1.0003038399999999</v>
      </c>
      <c r="P431" s="11">
        <f t="shared" si="267"/>
        <v>1.0023997600000001</v>
      </c>
      <c r="Q431" s="11">
        <f t="shared" si="264"/>
        <v>1.0745473141158153</v>
      </c>
      <c r="R431" s="2">
        <f t="shared" si="266"/>
        <v>1.0748738</v>
      </c>
      <c r="S431" s="2">
        <f t="shared" si="262"/>
        <v>1.07454731</v>
      </c>
      <c r="T431" s="2">
        <f t="shared" si="245"/>
        <v>330923.37639425998</v>
      </c>
      <c r="U431" s="2">
        <f t="shared" si="246"/>
        <v>2096.2731933002269</v>
      </c>
      <c r="V431" s="2">
        <f t="shared" si="247"/>
        <v>20953.084564631052</v>
      </c>
      <c r="W431" s="2">
        <f t="shared" si="248"/>
        <v>331014.74310170126</v>
      </c>
      <c r="X431" s="29">
        <f t="shared" si="249"/>
        <v>0</v>
      </c>
      <c r="Y431" s="2">
        <f t="shared" si="263"/>
        <v>0</v>
      </c>
      <c r="Z431" s="82">
        <f t="shared" si="250"/>
        <v>0</v>
      </c>
      <c r="AA431" s="2">
        <f t="shared" si="251"/>
        <v>0</v>
      </c>
      <c r="AB431" s="27">
        <f t="shared" si="259"/>
        <v>6.7299999999999999E-2</v>
      </c>
      <c r="AC431" s="29">
        <f t="shared" si="238"/>
        <v>2</v>
      </c>
      <c r="AD431" s="29">
        <v>252</v>
      </c>
      <c r="AE431" s="11">
        <f t="shared" si="265"/>
        <v>1.000517055</v>
      </c>
      <c r="AF431" s="2">
        <f t="shared" si="252"/>
        <v>171.10558638000001</v>
      </c>
      <c r="AG431" s="2">
        <f t="shared" si="253"/>
        <v>171.15282798999999</v>
      </c>
      <c r="AH431" s="3">
        <f t="shared" si="254"/>
        <v>0</v>
      </c>
      <c r="AI431" s="4" t="str">
        <f t="shared" si="260"/>
        <v>A+J=</v>
      </c>
      <c r="AJ431" s="12">
        <f t="shared" si="261"/>
        <v>41579</v>
      </c>
      <c r="AK431" s="12"/>
      <c r="AL431" s="4"/>
      <c r="AM431" s="1"/>
      <c r="AN431" s="12"/>
      <c r="AO431" s="1"/>
      <c r="AP431" s="1"/>
      <c r="AQ431" s="3"/>
      <c r="AR431" s="3"/>
      <c r="AS431" s="7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154" x14ac:dyDescent="0.2">
      <c r="A432" s="178">
        <f t="shared" si="255"/>
        <v>41551</v>
      </c>
      <c r="B432" s="2">
        <f t="shared" si="239"/>
        <v>331317.23420237831</v>
      </c>
      <c r="C432" s="2">
        <f t="shared" si="256"/>
        <v>307965.38534376997</v>
      </c>
      <c r="D432" s="2">
        <f>SUM(Y432:Y$764)</f>
        <v>28120.038044299999</v>
      </c>
      <c r="E432" s="11">
        <f t="shared" si="240"/>
        <v>279845.34729946998</v>
      </c>
      <c r="F432" s="99">
        <f t="shared" si="235"/>
        <v>3725.95</v>
      </c>
      <c r="G432" s="3">
        <f>IF(N432=1,VLOOKUP(A431,[1]Plan1!$BG$69:$BI$188,3),G431)</f>
        <v>3738.99</v>
      </c>
      <c r="H432" s="200">
        <f t="shared" si="236"/>
        <v>41488</v>
      </c>
      <c r="I432" s="200">
        <f t="shared" si="237"/>
        <v>41519</v>
      </c>
      <c r="J432" s="27">
        <f t="shared" si="241"/>
        <v>3.4997785799595338E-3</v>
      </c>
      <c r="K432" s="12">
        <f t="shared" si="257"/>
        <v>41579</v>
      </c>
      <c r="L432" s="12">
        <f t="shared" si="242"/>
        <v>41579</v>
      </c>
      <c r="M432" s="1">
        <f t="shared" si="258"/>
        <v>23</v>
      </c>
      <c r="N432" s="1">
        <f t="shared" si="243"/>
        <v>3</v>
      </c>
      <c r="O432" s="2">
        <f t="shared" si="244"/>
        <v>1.00045579</v>
      </c>
      <c r="P432" s="11">
        <f t="shared" si="267"/>
        <v>1.0023997600000001</v>
      </c>
      <c r="Q432" s="11">
        <f t="shared" si="264"/>
        <v>1.0745473141158153</v>
      </c>
      <c r="R432" s="2">
        <f t="shared" si="266"/>
        <v>1.07503708</v>
      </c>
      <c r="S432" s="2">
        <f t="shared" si="262"/>
        <v>1.07454731</v>
      </c>
      <c r="T432" s="2">
        <f t="shared" si="245"/>
        <v>330923.37639425998</v>
      </c>
      <c r="U432" s="2">
        <f t="shared" si="246"/>
        <v>2096.2731933002269</v>
      </c>
      <c r="V432" s="2">
        <f t="shared" si="247"/>
        <v>20998.777712938107</v>
      </c>
      <c r="W432" s="2">
        <f t="shared" si="248"/>
        <v>331060.43625000829</v>
      </c>
      <c r="X432" s="29">
        <f t="shared" si="249"/>
        <v>0</v>
      </c>
      <c r="Y432" s="2">
        <f t="shared" si="263"/>
        <v>0</v>
      </c>
      <c r="Z432" s="82">
        <f t="shared" si="250"/>
        <v>0</v>
      </c>
      <c r="AA432" s="2">
        <f t="shared" si="251"/>
        <v>0</v>
      </c>
      <c r="AB432" s="27">
        <f t="shared" si="259"/>
        <v>6.7299999999999999E-2</v>
      </c>
      <c r="AC432" s="29">
        <f t="shared" si="238"/>
        <v>3</v>
      </c>
      <c r="AD432" s="29">
        <v>252</v>
      </c>
      <c r="AE432" s="11">
        <f t="shared" si="265"/>
        <v>1.0007756830000001</v>
      </c>
      <c r="AF432" s="2">
        <f t="shared" si="252"/>
        <v>256.69163737000002</v>
      </c>
      <c r="AG432" s="2">
        <f t="shared" si="253"/>
        <v>256.79795237000002</v>
      </c>
      <c r="AH432" s="3">
        <f t="shared" si="254"/>
        <v>0</v>
      </c>
      <c r="AI432" s="4" t="str">
        <f t="shared" si="260"/>
        <v>A+J=</v>
      </c>
      <c r="AJ432" s="12">
        <f t="shared" si="261"/>
        <v>41579</v>
      </c>
      <c r="AK432" s="12"/>
      <c r="AL432" s="4"/>
      <c r="AM432" s="1"/>
      <c r="AN432" s="12"/>
      <c r="AO432" s="1"/>
      <c r="AP432" s="1"/>
      <c r="AQ432" s="3"/>
      <c r="AR432" s="3"/>
      <c r="AS432" s="7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x14ac:dyDescent="0.2">
      <c r="A433" s="178">
        <f t="shared" si="255"/>
        <v>41552</v>
      </c>
      <c r="B433" s="2">
        <f t="shared" si="239"/>
        <v>331448.62636716582</v>
      </c>
      <c r="C433" s="2">
        <f t="shared" si="256"/>
        <v>307965.38534376997</v>
      </c>
      <c r="D433" s="2">
        <f>SUM(Y433:Y$764)</f>
        <v>28120.038044299999</v>
      </c>
      <c r="E433" s="11">
        <f t="shared" si="240"/>
        <v>279845.34729946998</v>
      </c>
      <c r="F433" s="99">
        <f t="shared" si="235"/>
        <v>3725.95</v>
      </c>
      <c r="G433" s="3">
        <f>IF(N433=1,VLOOKUP(A432,[1]Plan1!$BG$69:$BI$188,3),G432)</f>
        <v>3738.99</v>
      </c>
      <c r="H433" s="200">
        <f t="shared" si="236"/>
        <v>41488</v>
      </c>
      <c r="I433" s="200">
        <f t="shared" si="237"/>
        <v>41519</v>
      </c>
      <c r="J433" s="27">
        <f t="shared" si="241"/>
        <v>3.4997785799595338E-3</v>
      </c>
      <c r="K433" s="12">
        <f t="shared" si="257"/>
        <v>41579</v>
      </c>
      <c r="L433" s="12">
        <f t="shared" si="242"/>
        <v>41579</v>
      </c>
      <c r="M433" s="1">
        <f t="shared" si="258"/>
        <v>23</v>
      </c>
      <c r="N433" s="1">
        <f t="shared" si="243"/>
        <v>4</v>
      </c>
      <c r="O433" s="2">
        <f t="shared" si="244"/>
        <v>1.00060777</v>
      </c>
      <c r="P433" s="11">
        <f t="shared" si="267"/>
        <v>1.0023997600000001</v>
      </c>
      <c r="Q433" s="11">
        <f t="shared" si="264"/>
        <v>1.0745473141158153</v>
      </c>
      <c r="R433" s="2">
        <f t="shared" si="266"/>
        <v>1.07520039</v>
      </c>
      <c r="S433" s="2">
        <f t="shared" si="262"/>
        <v>1.07454731</v>
      </c>
      <c r="T433" s="2">
        <f t="shared" si="245"/>
        <v>330923.37639425998</v>
      </c>
      <c r="U433" s="2">
        <f t="shared" si="246"/>
        <v>2096.2731933002269</v>
      </c>
      <c r="V433" s="2">
        <f t="shared" si="247"/>
        <v>21044.479256605591</v>
      </c>
      <c r="W433" s="2">
        <f t="shared" si="248"/>
        <v>331106.13779367582</v>
      </c>
      <c r="X433" s="29">
        <f t="shared" si="249"/>
        <v>0</v>
      </c>
      <c r="Y433" s="2">
        <f t="shared" si="263"/>
        <v>0</v>
      </c>
      <c r="Z433" s="82">
        <f t="shared" si="250"/>
        <v>0</v>
      </c>
      <c r="AA433" s="2">
        <f t="shared" si="251"/>
        <v>0</v>
      </c>
      <c r="AB433" s="27">
        <f t="shared" si="259"/>
        <v>6.7299999999999999E-2</v>
      </c>
      <c r="AC433" s="29">
        <f t="shared" si="238"/>
        <v>4</v>
      </c>
      <c r="AD433" s="29">
        <v>252</v>
      </c>
      <c r="AE433" s="11">
        <f t="shared" si="265"/>
        <v>1.0010343770000001</v>
      </c>
      <c r="AF433" s="2">
        <f t="shared" si="252"/>
        <v>342.29952930000002</v>
      </c>
      <c r="AG433" s="2">
        <f t="shared" si="253"/>
        <v>342.48857349000002</v>
      </c>
      <c r="AH433" s="3">
        <f t="shared" si="254"/>
        <v>0</v>
      </c>
      <c r="AI433" s="4" t="str">
        <f t="shared" si="260"/>
        <v>A+J=</v>
      </c>
      <c r="AJ433" s="12">
        <f t="shared" si="261"/>
        <v>41579</v>
      </c>
      <c r="AK433" s="12"/>
      <c r="AL433" s="4"/>
      <c r="AM433" s="1"/>
      <c r="AN433" s="12"/>
      <c r="AO433" s="1"/>
      <c r="AP433" s="1"/>
      <c r="AQ433" s="3"/>
      <c r="AR433" s="3"/>
      <c r="AS433" s="7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x14ac:dyDescent="0.2">
      <c r="A434" s="178">
        <f t="shared" si="255"/>
        <v>41553</v>
      </c>
      <c r="B434" s="2">
        <f t="shared" si="239"/>
        <v>331448.62636716582</v>
      </c>
      <c r="C434" s="2">
        <f t="shared" si="256"/>
        <v>307965.38534376997</v>
      </c>
      <c r="D434" s="2">
        <f>SUM(Y434:Y$764)</f>
        <v>28120.038044299999</v>
      </c>
      <c r="E434" s="11">
        <f t="shared" si="240"/>
        <v>279845.34729946998</v>
      </c>
      <c r="F434" s="99">
        <f t="shared" si="235"/>
        <v>3725.95</v>
      </c>
      <c r="G434" s="3">
        <f>IF(N434=1,VLOOKUP(A433,[1]Plan1!$BG$69:$BI$188,3),G433)</f>
        <v>3738.99</v>
      </c>
      <c r="H434" s="200">
        <f t="shared" si="236"/>
        <v>41488</v>
      </c>
      <c r="I434" s="200">
        <f t="shared" si="237"/>
        <v>41519</v>
      </c>
      <c r="J434" s="27">
        <f t="shared" si="241"/>
        <v>3.4997785799595338E-3</v>
      </c>
      <c r="K434" s="12">
        <f t="shared" si="257"/>
        <v>41579</v>
      </c>
      <c r="L434" s="12">
        <f t="shared" si="242"/>
        <v>41579</v>
      </c>
      <c r="M434" s="1">
        <f t="shared" si="258"/>
        <v>23</v>
      </c>
      <c r="N434" s="1">
        <f t="shared" si="243"/>
        <v>4</v>
      </c>
      <c r="O434" s="2">
        <f t="shared" si="244"/>
        <v>1.00060777</v>
      </c>
      <c r="P434" s="11">
        <f t="shared" si="267"/>
        <v>1.0023997600000001</v>
      </c>
      <c r="Q434" s="11">
        <f t="shared" si="264"/>
        <v>1.0745473141158153</v>
      </c>
      <c r="R434" s="2">
        <f t="shared" si="266"/>
        <v>1.07520039</v>
      </c>
      <c r="S434" s="2">
        <f t="shared" si="262"/>
        <v>1.07454731</v>
      </c>
      <c r="T434" s="2">
        <f t="shared" si="245"/>
        <v>330923.37639425998</v>
      </c>
      <c r="U434" s="2">
        <f t="shared" si="246"/>
        <v>2096.2731933002269</v>
      </c>
      <c r="V434" s="2">
        <f t="shared" si="247"/>
        <v>21044.479256605591</v>
      </c>
      <c r="W434" s="2">
        <f t="shared" si="248"/>
        <v>331106.13779367582</v>
      </c>
      <c r="X434" s="29">
        <f t="shared" si="249"/>
        <v>0</v>
      </c>
      <c r="Y434" s="2">
        <f t="shared" si="263"/>
        <v>0</v>
      </c>
      <c r="Z434" s="82">
        <f t="shared" si="250"/>
        <v>0</v>
      </c>
      <c r="AA434" s="2">
        <f t="shared" si="251"/>
        <v>0</v>
      </c>
      <c r="AB434" s="27">
        <f t="shared" si="259"/>
        <v>6.7299999999999999E-2</v>
      </c>
      <c r="AC434" s="29">
        <f t="shared" si="238"/>
        <v>4</v>
      </c>
      <c r="AD434" s="29">
        <v>252</v>
      </c>
      <c r="AE434" s="11">
        <f t="shared" si="265"/>
        <v>1.0010343770000001</v>
      </c>
      <c r="AF434" s="2">
        <f t="shared" si="252"/>
        <v>342.29952930000002</v>
      </c>
      <c r="AG434" s="2">
        <f t="shared" si="253"/>
        <v>342.48857349000002</v>
      </c>
      <c r="AH434" s="3">
        <f t="shared" si="254"/>
        <v>0</v>
      </c>
      <c r="AI434" s="4" t="str">
        <f t="shared" si="260"/>
        <v>A+J=</v>
      </c>
      <c r="AJ434" s="12">
        <f t="shared" si="261"/>
        <v>41579</v>
      </c>
      <c r="AK434" s="12"/>
      <c r="AL434" s="4"/>
      <c r="AM434" s="1"/>
      <c r="AN434" s="12"/>
      <c r="AO434" s="1"/>
      <c r="AP434" s="1"/>
      <c r="AQ434" s="3"/>
      <c r="AR434" s="3"/>
      <c r="AS434" s="7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x14ac:dyDescent="0.2">
      <c r="A435" s="178">
        <f t="shared" si="255"/>
        <v>41554</v>
      </c>
      <c r="B435" s="2">
        <f t="shared" si="239"/>
        <v>331448.62636716582</v>
      </c>
      <c r="C435" s="2">
        <f t="shared" si="256"/>
        <v>307965.38534376997</v>
      </c>
      <c r="D435" s="2">
        <f>SUM(Y435:Y$764)</f>
        <v>28120.038044299999</v>
      </c>
      <c r="E435" s="11">
        <f t="shared" si="240"/>
        <v>279845.34729946998</v>
      </c>
      <c r="F435" s="99">
        <f t="shared" si="235"/>
        <v>3725.95</v>
      </c>
      <c r="G435" s="3">
        <f>IF(N435=1,VLOOKUP(A434,[1]Plan1!$BG$69:$BI$188,3),G434)</f>
        <v>3738.99</v>
      </c>
      <c r="H435" s="200">
        <f t="shared" si="236"/>
        <v>41488</v>
      </c>
      <c r="I435" s="200">
        <f t="shared" si="237"/>
        <v>41519</v>
      </c>
      <c r="J435" s="27">
        <f t="shared" si="241"/>
        <v>3.4997785799595338E-3</v>
      </c>
      <c r="K435" s="12">
        <f t="shared" si="257"/>
        <v>41579</v>
      </c>
      <c r="L435" s="12">
        <f t="shared" si="242"/>
        <v>41579</v>
      </c>
      <c r="M435" s="1">
        <f t="shared" si="258"/>
        <v>23</v>
      </c>
      <c r="N435" s="1">
        <f t="shared" si="243"/>
        <v>4</v>
      </c>
      <c r="O435" s="2">
        <f t="shared" si="244"/>
        <v>1.00060777</v>
      </c>
      <c r="P435" s="11">
        <f t="shared" si="267"/>
        <v>1.0023997600000001</v>
      </c>
      <c r="Q435" s="11">
        <f t="shared" si="264"/>
        <v>1.0745473141158153</v>
      </c>
      <c r="R435" s="2">
        <f t="shared" si="266"/>
        <v>1.07520039</v>
      </c>
      <c r="S435" s="2">
        <f t="shared" si="262"/>
        <v>1.07454731</v>
      </c>
      <c r="T435" s="2">
        <f t="shared" si="245"/>
        <v>330923.37639425998</v>
      </c>
      <c r="U435" s="2">
        <f t="shared" si="246"/>
        <v>2096.2731933002269</v>
      </c>
      <c r="V435" s="2">
        <f t="shared" si="247"/>
        <v>21044.479256605591</v>
      </c>
      <c r="W435" s="2">
        <f t="shared" si="248"/>
        <v>331106.13779367582</v>
      </c>
      <c r="X435" s="29">
        <f t="shared" si="249"/>
        <v>0</v>
      </c>
      <c r="Y435" s="2">
        <f t="shared" si="263"/>
        <v>0</v>
      </c>
      <c r="Z435" s="82">
        <f t="shared" si="250"/>
        <v>0</v>
      </c>
      <c r="AA435" s="2">
        <f t="shared" si="251"/>
        <v>0</v>
      </c>
      <c r="AB435" s="27">
        <f t="shared" si="259"/>
        <v>6.7299999999999999E-2</v>
      </c>
      <c r="AC435" s="29">
        <f t="shared" si="238"/>
        <v>4</v>
      </c>
      <c r="AD435" s="29">
        <v>252</v>
      </c>
      <c r="AE435" s="11">
        <f t="shared" si="265"/>
        <v>1.0010343770000001</v>
      </c>
      <c r="AF435" s="2">
        <f t="shared" si="252"/>
        <v>342.29952930000002</v>
      </c>
      <c r="AG435" s="2">
        <f t="shared" si="253"/>
        <v>342.48857349000002</v>
      </c>
      <c r="AH435" s="3">
        <f t="shared" si="254"/>
        <v>0</v>
      </c>
      <c r="AI435" s="4" t="str">
        <f t="shared" si="260"/>
        <v>A+J=</v>
      </c>
      <c r="AJ435" s="12">
        <f t="shared" si="261"/>
        <v>41579</v>
      </c>
      <c r="AK435" s="12"/>
      <c r="AL435" s="4"/>
      <c r="AM435" s="1"/>
      <c r="AN435" s="12"/>
      <c r="AO435" s="1"/>
      <c r="AP435" s="1"/>
      <c r="AQ435" s="3"/>
      <c r="AR435" s="3"/>
      <c r="AS435" s="7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x14ac:dyDescent="0.2">
      <c r="A436" s="178">
        <f t="shared" si="255"/>
        <v>41555</v>
      </c>
      <c r="B436" s="2">
        <f t="shared" si="239"/>
        <v>331580.07310192374</v>
      </c>
      <c r="C436" s="2">
        <f t="shared" si="256"/>
        <v>307965.38534376997</v>
      </c>
      <c r="D436" s="2">
        <f>SUM(Y436:Y$764)</f>
        <v>28120.038044299999</v>
      </c>
      <c r="E436" s="11">
        <f t="shared" si="240"/>
        <v>279845.34729946998</v>
      </c>
      <c r="F436" s="99">
        <f t="shared" si="235"/>
        <v>3725.95</v>
      </c>
      <c r="G436" s="3">
        <f>IF(N436=1,VLOOKUP(A435,[1]Plan1!$BG$69:$BI$188,3),G435)</f>
        <v>3738.99</v>
      </c>
      <c r="H436" s="200">
        <f t="shared" si="236"/>
        <v>41488</v>
      </c>
      <c r="I436" s="200">
        <f t="shared" si="237"/>
        <v>41519</v>
      </c>
      <c r="J436" s="27">
        <f t="shared" si="241"/>
        <v>3.4997785799595338E-3</v>
      </c>
      <c r="K436" s="12">
        <f t="shared" si="257"/>
        <v>41579</v>
      </c>
      <c r="L436" s="12">
        <f t="shared" si="242"/>
        <v>41579</v>
      </c>
      <c r="M436" s="1">
        <f t="shared" si="258"/>
        <v>23</v>
      </c>
      <c r="N436" s="1">
        <f t="shared" si="243"/>
        <v>5</v>
      </c>
      <c r="O436" s="2">
        <f t="shared" si="244"/>
        <v>1.0007597800000001</v>
      </c>
      <c r="P436" s="11">
        <f t="shared" si="267"/>
        <v>1.0023997600000001</v>
      </c>
      <c r="Q436" s="11">
        <f t="shared" si="264"/>
        <v>1.0745473141158153</v>
      </c>
      <c r="R436" s="2">
        <f t="shared" si="266"/>
        <v>1.0753637300000001</v>
      </c>
      <c r="S436" s="2">
        <f t="shared" si="262"/>
        <v>1.07454731</v>
      </c>
      <c r="T436" s="2">
        <f t="shared" si="245"/>
        <v>330923.37639425998</v>
      </c>
      <c r="U436" s="2">
        <f t="shared" si="246"/>
        <v>2096.2731933002269</v>
      </c>
      <c r="V436" s="2">
        <f t="shared" si="247"/>
        <v>21090.189195633506</v>
      </c>
      <c r="W436" s="2">
        <f t="shared" si="248"/>
        <v>331151.84773270373</v>
      </c>
      <c r="X436" s="29">
        <f t="shared" si="249"/>
        <v>0</v>
      </c>
      <c r="Y436" s="2">
        <f t="shared" si="263"/>
        <v>0</v>
      </c>
      <c r="Z436" s="82">
        <f t="shared" si="250"/>
        <v>0</v>
      </c>
      <c r="AA436" s="2">
        <f t="shared" si="251"/>
        <v>0</v>
      </c>
      <c r="AB436" s="27">
        <f t="shared" si="259"/>
        <v>6.7299999999999999E-2</v>
      </c>
      <c r="AC436" s="29">
        <f t="shared" si="238"/>
        <v>5</v>
      </c>
      <c r="AD436" s="29">
        <v>252</v>
      </c>
      <c r="AE436" s="11">
        <f t="shared" si="265"/>
        <v>1.0012931389999999</v>
      </c>
      <c r="AF436" s="2">
        <f t="shared" si="252"/>
        <v>427.92992401999999</v>
      </c>
      <c r="AG436" s="2">
        <f t="shared" si="253"/>
        <v>428.22536922</v>
      </c>
      <c r="AH436" s="3">
        <f t="shared" si="254"/>
        <v>0</v>
      </c>
      <c r="AI436" s="4" t="str">
        <f t="shared" si="260"/>
        <v>A+J=</v>
      </c>
      <c r="AJ436" s="12">
        <f t="shared" si="261"/>
        <v>41579</v>
      </c>
      <c r="AK436" s="12"/>
      <c r="AL436" s="4"/>
      <c r="AM436" s="1"/>
      <c r="AN436" s="12"/>
      <c r="AO436" s="1"/>
      <c r="AP436" s="1"/>
      <c r="AQ436" s="3"/>
      <c r="AR436" s="3"/>
      <c r="AS436" s="7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x14ac:dyDescent="0.2">
      <c r="A437" s="178">
        <f t="shared" si="255"/>
        <v>41556</v>
      </c>
      <c r="B437" s="2">
        <f t="shared" si="239"/>
        <v>331711.56815451506</v>
      </c>
      <c r="C437" s="2">
        <f t="shared" si="256"/>
        <v>307965.38534376997</v>
      </c>
      <c r="D437" s="2">
        <f>SUM(Y437:Y$764)</f>
        <v>28120.038044299999</v>
      </c>
      <c r="E437" s="11">
        <f t="shared" si="240"/>
        <v>279845.34729946998</v>
      </c>
      <c r="F437" s="99">
        <f t="shared" si="235"/>
        <v>3725.95</v>
      </c>
      <c r="G437" s="3">
        <f>IF(N437=1,VLOOKUP(A436,[1]Plan1!$BG$69:$BI$188,3),G436)</f>
        <v>3738.99</v>
      </c>
      <c r="H437" s="200">
        <f t="shared" si="236"/>
        <v>41488</v>
      </c>
      <c r="I437" s="200">
        <f t="shared" si="237"/>
        <v>41519</v>
      </c>
      <c r="J437" s="27">
        <f t="shared" si="241"/>
        <v>3.4997785799595338E-3</v>
      </c>
      <c r="K437" s="12">
        <f t="shared" si="257"/>
        <v>41579</v>
      </c>
      <c r="L437" s="12">
        <f t="shared" si="242"/>
        <v>41579</v>
      </c>
      <c r="M437" s="1">
        <f t="shared" si="258"/>
        <v>23</v>
      </c>
      <c r="N437" s="1">
        <f t="shared" si="243"/>
        <v>6</v>
      </c>
      <c r="O437" s="2">
        <f t="shared" si="244"/>
        <v>1.0009117999999999</v>
      </c>
      <c r="P437" s="11">
        <f t="shared" si="267"/>
        <v>1.0023997600000001</v>
      </c>
      <c r="Q437" s="11">
        <f t="shared" si="264"/>
        <v>1.0745473141158153</v>
      </c>
      <c r="R437" s="2">
        <f t="shared" si="266"/>
        <v>1.0755270800000001</v>
      </c>
      <c r="S437" s="2">
        <f t="shared" si="262"/>
        <v>1.07454731</v>
      </c>
      <c r="T437" s="2">
        <f t="shared" si="245"/>
        <v>330923.37639425998</v>
      </c>
      <c r="U437" s="2">
        <f t="shared" si="246"/>
        <v>2096.2731933002269</v>
      </c>
      <c r="V437" s="2">
        <f t="shared" si="247"/>
        <v>21135.901933114877</v>
      </c>
      <c r="W437" s="2">
        <f t="shared" si="248"/>
        <v>331197.56047018507</v>
      </c>
      <c r="X437" s="29">
        <f t="shared" si="249"/>
        <v>0</v>
      </c>
      <c r="Y437" s="2">
        <f t="shared" si="263"/>
        <v>0</v>
      </c>
      <c r="Z437" s="82">
        <f t="shared" si="250"/>
        <v>0</v>
      </c>
      <c r="AA437" s="2">
        <f t="shared" si="251"/>
        <v>0</v>
      </c>
      <c r="AB437" s="27">
        <f t="shared" si="259"/>
        <v>6.7299999999999999E-2</v>
      </c>
      <c r="AC437" s="29">
        <f t="shared" si="238"/>
        <v>6</v>
      </c>
      <c r="AD437" s="29">
        <v>252</v>
      </c>
      <c r="AE437" s="11">
        <f t="shared" si="265"/>
        <v>1.0015519669999999</v>
      </c>
      <c r="AF437" s="2">
        <f t="shared" si="252"/>
        <v>513.58215969000003</v>
      </c>
      <c r="AG437" s="2">
        <f t="shared" si="253"/>
        <v>514.00768432999996</v>
      </c>
      <c r="AH437" s="3">
        <f t="shared" si="254"/>
        <v>0</v>
      </c>
      <c r="AI437" s="4" t="str">
        <f t="shared" si="260"/>
        <v>A+J=</v>
      </c>
      <c r="AJ437" s="12">
        <f t="shared" si="261"/>
        <v>41579</v>
      </c>
      <c r="AK437" s="12"/>
      <c r="AL437" s="4"/>
      <c r="AM437" s="1"/>
      <c r="AN437" s="12"/>
      <c r="AO437" s="1"/>
      <c r="AP437" s="1"/>
      <c r="AQ437" s="3"/>
      <c r="AR437" s="3"/>
      <c r="AS437" s="7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x14ac:dyDescent="0.2">
      <c r="A438" s="178">
        <f t="shared" si="255"/>
        <v>41557</v>
      </c>
      <c r="B438" s="2">
        <f t="shared" si="239"/>
        <v>331843.12027795037</v>
      </c>
      <c r="C438" s="2">
        <f t="shared" si="256"/>
        <v>307965.38534376997</v>
      </c>
      <c r="D438" s="2">
        <f>SUM(Y438:Y$764)</f>
        <v>28120.038044299999</v>
      </c>
      <c r="E438" s="11">
        <f t="shared" si="240"/>
        <v>279845.34729946998</v>
      </c>
      <c r="F438" s="99">
        <f t="shared" si="235"/>
        <v>3725.95</v>
      </c>
      <c r="G438" s="3">
        <f>IF(N438=1,VLOOKUP(A437,[1]Plan1!$BG$69:$BI$188,3),G437)</f>
        <v>3738.99</v>
      </c>
      <c r="H438" s="200">
        <f t="shared" si="236"/>
        <v>41488</v>
      </c>
      <c r="I438" s="200">
        <f t="shared" si="237"/>
        <v>41519</v>
      </c>
      <c r="J438" s="27">
        <f t="shared" si="241"/>
        <v>3.4997785799595338E-3</v>
      </c>
      <c r="K438" s="12">
        <f t="shared" si="257"/>
        <v>41579</v>
      </c>
      <c r="L438" s="12">
        <f t="shared" si="242"/>
        <v>41579</v>
      </c>
      <c r="M438" s="1">
        <f t="shared" si="258"/>
        <v>23</v>
      </c>
      <c r="N438" s="1">
        <f t="shared" si="243"/>
        <v>7</v>
      </c>
      <c r="O438" s="2">
        <f t="shared" si="244"/>
        <v>1.00106385</v>
      </c>
      <c r="P438" s="11">
        <f t="shared" si="267"/>
        <v>1.0023997600000001</v>
      </c>
      <c r="Q438" s="11">
        <f t="shared" si="264"/>
        <v>1.0745473141158153</v>
      </c>
      <c r="R438" s="2">
        <f t="shared" si="266"/>
        <v>1.0756904700000001</v>
      </c>
      <c r="S438" s="2">
        <f t="shared" si="262"/>
        <v>1.07454731</v>
      </c>
      <c r="T438" s="2">
        <f t="shared" si="245"/>
        <v>330923.37639425998</v>
      </c>
      <c r="U438" s="2">
        <f t="shared" si="246"/>
        <v>2096.2731933002269</v>
      </c>
      <c r="V438" s="2">
        <f t="shared" si="247"/>
        <v>21181.625864410133</v>
      </c>
      <c r="W438" s="2">
        <f t="shared" si="248"/>
        <v>331243.28440148034</v>
      </c>
      <c r="X438" s="29">
        <f t="shared" si="249"/>
        <v>0</v>
      </c>
      <c r="Y438" s="2">
        <f t="shared" si="263"/>
        <v>0</v>
      </c>
      <c r="Z438" s="82">
        <f t="shared" si="250"/>
        <v>0</v>
      </c>
      <c r="AA438" s="2">
        <f t="shared" si="251"/>
        <v>0</v>
      </c>
      <c r="AB438" s="27">
        <f t="shared" si="259"/>
        <v>6.7299999999999999E-2</v>
      </c>
      <c r="AC438" s="29">
        <f t="shared" si="238"/>
        <v>7</v>
      </c>
      <c r="AD438" s="29">
        <v>252</v>
      </c>
      <c r="AE438" s="11">
        <f t="shared" si="265"/>
        <v>1.0018108619999999</v>
      </c>
      <c r="AF438" s="2">
        <f t="shared" si="252"/>
        <v>599.25656721999997</v>
      </c>
      <c r="AG438" s="2">
        <f t="shared" si="253"/>
        <v>599.83587647000002</v>
      </c>
      <c r="AH438" s="3">
        <f t="shared" si="254"/>
        <v>0</v>
      </c>
      <c r="AI438" s="4" t="str">
        <f t="shared" si="260"/>
        <v>A+J=</v>
      </c>
      <c r="AJ438" s="12">
        <f t="shared" si="261"/>
        <v>41579</v>
      </c>
      <c r="AK438" s="12"/>
      <c r="AL438" s="4"/>
      <c r="AM438" s="1"/>
      <c r="AN438" s="12"/>
      <c r="AO438" s="1"/>
      <c r="AP438" s="1"/>
      <c r="AQ438" s="3"/>
      <c r="AR438" s="3"/>
      <c r="AS438" s="7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x14ac:dyDescent="0.2">
      <c r="A439" s="178">
        <f t="shared" si="255"/>
        <v>41558</v>
      </c>
      <c r="B439" s="2">
        <f t="shared" si="239"/>
        <v>331974.72140868905</v>
      </c>
      <c r="C439" s="2">
        <f t="shared" si="256"/>
        <v>307965.38534376997</v>
      </c>
      <c r="D439" s="2">
        <f>SUM(Y439:Y$764)</f>
        <v>28120.038044299999</v>
      </c>
      <c r="E439" s="11">
        <f t="shared" si="240"/>
        <v>279845.34729946998</v>
      </c>
      <c r="F439" s="99">
        <f t="shared" si="235"/>
        <v>3725.95</v>
      </c>
      <c r="G439" s="3">
        <f>IF(N439=1,VLOOKUP(A438,[1]Plan1!$BG$69:$BI$188,3),G438)</f>
        <v>3738.99</v>
      </c>
      <c r="H439" s="200">
        <f t="shared" si="236"/>
        <v>41488</v>
      </c>
      <c r="I439" s="200">
        <f t="shared" si="237"/>
        <v>41519</v>
      </c>
      <c r="J439" s="27">
        <f t="shared" si="241"/>
        <v>3.4997785799595338E-3</v>
      </c>
      <c r="K439" s="12">
        <f t="shared" si="257"/>
        <v>41579</v>
      </c>
      <c r="L439" s="12">
        <f t="shared" si="242"/>
        <v>41579</v>
      </c>
      <c r="M439" s="1">
        <f t="shared" si="258"/>
        <v>23</v>
      </c>
      <c r="N439" s="1">
        <f t="shared" si="243"/>
        <v>8</v>
      </c>
      <c r="O439" s="2">
        <f t="shared" si="244"/>
        <v>1.0012159199999999</v>
      </c>
      <c r="P439" s="11">
        <f t="shared" si="267"/>
        <v>1.0023997600000001</v>
      </c>
      <c r="Q439" s="11">
        <f t="shared" si="264"/>
        <v>1.0745473141158153</v>
      </c>
      <c r="R439" s="2">
        <f t="shared" si="266"/>
        <v>1.07585387</v>
      </c>
      <c r="S439" s="2">
        <f t="shared" si="262"/>
        <v>1.07454731</v>
      </c>
      <c r="T439" s="2">
        <f t="shared" si="245"/>
        <v>330923.37639425998</v>
      </c>
      <c r="U439" s="2">
        <f t="shared" si="246"/>
        <v>2096.2731933002269</v>
      </c>
      <c r="V439" s="2">
        <f t="shared" si="247"/>
        <v>21227.352594158845</v>
      </c>
      <c r="W439" s="2">
        <f t="shared" si="248"/>
        <v>331289.01113122905</v>
      </c>
      <c r="X439" s="29">
        <f t="shared" si="249"/>
        <v>0</v>
      </c>
      <c r="Y439" s="2">
        <f t="shared" si="263"/>
        <v>0</v>
      </c>
      <c r="Z439" s="82">
        <f t="shared" si="250"/>
        <v>0</v>
      </c>
      <c r="AA439" s="2">
        <f t="shared" si="251"/>
        <v>0</v>
      </c>
      <c r="AB439" s="27">
        <f t="shared" si="259"/>
        <v>6.7299999999999999E-2</v>
      </c>
      <c r="AC439" s="29">
        <f t="shared" si="238"/>
        <v>8</v>
      </c>
      <c r="AD439" s="29">
        <v>252</v>
      </c>
      <c r="AE439" s="11">
        <f t="shared" si="265"/>
        <v>1.002069825</v>
      </c>
      <c r="AF439" s="2">
        <f t="shared" si="252"/>
        <v>684.95347753999999</v>
      </c>
      <c r="AG439" s="2">
        <f t="shared" si="253"/>
        <v>685.71027746000004</v>
      </c>
      <c r="AH439" s="3">
        <f t="shared" si="254"/>
        <v>0</v>
      </c>
      <c r="AI439" s="4" t="str">
        <f t="shared" si="260"/>
        <v>A+J=</v>
      </c>
      <c r="AJ439" s="12">
        <f t="shared" si="261"/>
        <v>41579</v>
      </c>
      <c r="AK439" s="12"/>
      <c r="AL439" s="4"/>
      <c r="AM439" s="1"/>
      <c r="AN439" s="12"/>
      <c r="AO439" s="1"/>
      <c r="AP439" s="1"/>
      <c r="AQ439" s="3"/>
      <c r="AR439" s="3"/>
      <c r="AS439" s="7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x14ac:dyDescent="0.2">
      <c r="A440" s="178">
        <f t="shared" si="255"/>
        <v>41559</v>
      </c>
      <c r="B440" s="2">
        <f t="shared" si="239"/>
        <v>332106.37931046163</v>
      </c>
      <c r="C440" s="2">
        <f t="shared" si="256"/>
        <v>307965.38534376997</v>
      </c>
      <c r="D440" s="2">
        <f>SUM(Y440:Y$764)</f>
        <v>28120.038044299999</v>
      </c>
      <c r="E440" s="11">
        <f t="shared" si="240"/>
        <v>279845.34729946998</v>
      </c>
      <c r="F440" s="99">
        <f t="shared" si="235"/>
        <v>3725.95</v>
      </c>
      <c r="G440" s="3">
        <f>IF(N440=1,VLOOKUP(A439,[1]Plan1!$BG$69:$BI$188,3),G439)</f>
        <v>3738.99</v>
      </c>
      <c r="H440" s="200">
        <f t="shared" si="236"/>
        <v>41488</v>
      </c>
      <c r="I440" s="200">
        <f t="shared" si="237"/>
        <v>41519</v>
      </c>
      <c r="J440" s="27">
        <f t="shared" si="241"/>
        <v>3.4997785799595338E-3</v>
      </c>
      <c r="K440" s="12">
        <f t="shared" si="257"/>
        <v>41579</v>
      </c>
      <c r="L440" s="12">
        <f t="shared" si="242"/>
        <v>41579</v>
      </c>
      <c r="M440" s="1">
        <f t="shared" si="258"/>
        <v>23</v>
      </c>
      <c r="N440" s="1">
        <f t="shared" si="243"/>
        <v>9</v>
      </c>
      <c r="O440" s="2">
        <f t="shared" si="244"/>
        <v>1.0013680199999999</v>
      </c>
      <c r="P440" s="11">
        <f t="shared" si="267"/>
        <v>1.0023997600000001</v>
      </c>
      <c r="Q440" s="11">
        <f t="shared" si="264"/>
        <v>1.0745473141158153</v>
      </c>
      <c r="R440" s="2">
        <f t="shared" si="266"/>
        <v>1.0760173099999999</v>
      </c>
      <c r="S440" s="2">
        <f t="shared" si="262"/>
        <v>1.07454731</v>
      </c>
      <c r="T440" s="2">
        <f t="shared" si="245"/>
        <v>330923.37639425998</v>
      </c>
      <c r="U440" s="2">
        <f t="shared" si="246"/>
        <v>2096.2731933002269</v>
      </c>
      <c r="V440" s="2">
        <f t="shared" si="247"/>
        <v>21273.090517721444</v>
      </c>
      <c r="W440" s="2">
        <f t="shared" si="248"/>
        <v>331334.74905479164</v>
      </c>
      <c r="X440" s="29">
        <f t="shared" si="249"/>
        <v>0</v>
      </c>
      <c r="Y440" s="2">
        <f t="shared" si="263"/>
        <v>0</v>
      </c>
      <c r="Z440" s="82">
        <f t="shared" si="250"/>
        <v>0</v>
      </c>
      <c r="AA440" s="2">
        <f t="shared" si="251"/>
        <v>0</v>
      </c>
      <c r="AB440" s="27">
        <f t="shared" si="259"/>
        <v>6.7299999999999999E-2</v>
      </c>
      <c r="AC440" s="29">
        <f t="shared" si="238"/>
        <v>9</v>
      </c>
      <c r="AD440" s="29">
        <v>252</v>
      </c>
      <c r="AE440" s="11">
        <f t="shared" si="265"/>
        <v>1.0023288539999999</v>
      </c>
      <c r="AF440" s="2">
        <f t="shared" si="252"/>
        <v>770.67222879999997</v>
      </c>
      <c r="AG440" s="2">
        <f t="shared" si="253"/>
        <v>771.63025567</v>
      </c>
      <c r="AH440" s="3">
        <f t="shared" si="254"/>
        <v>0</v>
      </c>
      <c r="AI440" s="4" t="str">
        <f t="shared" si="260"/>
        <v>A+J=</v>
      </c>
      <c r="AJ440" s="12">
        <f t="shared" si="261"/>
        <v>41579</v>
      </c>
      <c r="AK440" s="12"/>
      <c r="AL440" s="4"/>
      <c r="AM440" s="1"/>
      <c r="AN440" s="12"/>
      <c r="AO440" s="1"/>
      <c r="AP440" s="1"/>
      <c r="AQ440" s="3"/>
      <c r="AR440" s="3"/>
      <c r="AS440" s="7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x14ac:dyDescent="0.2">
      <c r="A441" s="178">
        <f t="shared" si="255"/>
        <v>41560</v>
      </c>
      <c r="B441" s="2">
        <f t="shared" si="239"/>
        <v>332106.37931046163</v>
      </c>
      <c r="C441" s="2">
        <f t="shared" si="256"/>
        <v>307965.38534376997</v>
      </c>
      <c r="D441" s="2">
        <f>SUM(Y441:Y$764)</f>
        <v>28120.038044299999</v>
      </c>
      <c r="E441" s="11">
        <f t="shared" si="240"/>
        <v>279845.34729946998</v>
      </c>
      <c r="F441" s="99">
        <f t="shared" si="235"/>
        <v>3725.95</v>
      </c>
      <c r="G441" s="3">
        <f>IF(N441=1,VLOOKUP(A440,[1]Plan1!$BG$69:$BI$188,3),G440)</f>
        <v>3738.99</v>
      </c>
      <c r="H441" s="200">
        <f t="shared" si="236"/>
        <v>41488</v>
      </c>
      <c r="I441" s="200">
        <f t="shared" si="237"/>
        <v>41519</v>
      </c>
      <c r="J441" s="27">
        <f t="shared" si="241"/>
        <v>3.4997785799595338E-3</v>
      </c>
      <c r="K441" s="12">
        <f t="shared" si="257"/>
        <v>41579</v>
      </c>
      <c r="L441" s="12">
        <f t="shared" si="242"/>
        <v>41579</v>
      </c>
      <c r="M441" s="1">
        <f t="shared" si="258"/>
        <v>23</v>
      </c>
      <c r="N441" s="1">
        <f t="shared" si="243"/>
        <v>9</v>
      </c>
      <c r="O441" s="2">
        <f t="shared" si="244"/>
        <v>1.0013680199999999</v>
      </c>
      <c r="P441" s="11">
        <f t="shared" si="267"/>
        <v>1.0023997600000001</v>
      </c>
      <c r="Q441" s="11">
        <f t="shared" si="264"/>
        <v>1.0745473141158153</v>
      </c>
      <c r="R441" s="2">
        <f t="shared" si="266"/>
        <v>1.0760173099999999</v>
      </c>
      <c r="S441" s="2">
        <f t="shared" si="262"/>
        <v>1.07454731</v>
      </c>
      <c r="T441" s="2">
        <f t="shared" si="245"/>
        <v>330923.37639425998</v>
      </c>
      <c r="U441" s="2">
        <f t="shared" si="246"/>
        <v>2096.2731933002269</v>
      </c>
      <c r="V441" s="2">
        <f t="shared" si="247"/>
        <v>21273.090517721444</v>
      </c>
      <c r="W441" s="2">
        <f t="shared" si="248"/>
        <v>331334.74905479164</v>
      </c>
      <c r="X441" s="29">
        <f t="shared" si="249"/>
        <v>0</v>
      </c>
      <c r="Y441" s="2">
        <f t="shared" si="263"/>
        <v>0</v>
      </c>
      <c r="Z441" s="82">
        <f t="shared" si="250"/>
        <v>0</v>
      </c>
      <c r="AA441" s="2">
        <f t="shared" si="251"/>
        <v>0</v>
      </c>
      <c r="AB441" s="27">
        <f t="shared" si="259"/>
        <v>6.7299999999999999E-2</v>
      </c>
      <c r="AC441" s="29">
        <f t="shared" si="238"/>
        <v>9</v>
      </c>
      <c r="AD441" s="29">
        <v>252</v>
      </c>
      <c r="AE441" s="11">
        <f t="shared" si="265"/>
        <v>1.0023288539999999</v>
      </c>
      <c r="AF441" s="2">
        <f t="shared" si="252"/>
        <v>770.67222879999997</v>
      </c>
      <c r="AG441" s="2">
        <f t="shared" si="253"/>
        <v>771.63025567</v>
      </c>
      <c r="AH441" s="3">
        <f t="shared" si="254"/>
        <v>0</v>
      </c>
      <c r="AI441" s="4" t="str">
        <f t="shared" si="260"/>
        <v>A+J=</v>
      </c>
      <c r="AJ441" s="12">
        <f t="shared" si="261"/>
        <v>41579</v>
      </c>
      <c r="AK441" s="12"/>
      <c r="AL441" s="4"/>
      <c r="AM441" s="1"/>
      <c r="AN441" s="12"/>
      <c r="AO441" s="1"/>
      <c r="AP441" s="1"/>
      <c r="AQ441" s="3"/>
      <c r="AR441" s="3"/>
      <c r="AS441" s="7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x14ac:dyDescent="0.2">
      <c r="A442" s="178">
        <f t="shared" si="255"/>
        <v>41561</v>
      </c>
      <c r="B442" s="2">
        <f t="shared" si="239"/>
        <v>332106.37931046163</v>
      </c>
      <c r="C442" s="2">
        <f t="shared" si="256"/>
        <v>307965.38534376997</v>
      </c>
      <c r="D442" s="2">
        <f>SUM(Y442:Y$764)</f>
        <v>28120.038044299999</v>
      </c>
      <c r="E442" s="11">
        <f t="shared" si="240"/>
        <v>279845.34729946998</v>
      </c>
      <c r="F442" s="99">
        <f t="shared" si="235"/>
        <v>3725.95</v>
      </c>
      <c r="G442" s="3">
        <f>IF(N442=1,VLOOKUP(A441,[1]Plan1!$BG$69:$BI$188,3),G441)</f>
        <v>3738.99</v>
      </c>
      <c r="H442" s="200">
        <f t="shared" si="236"/>
        <v>41488</v>
      </c>
      <c r="I442" s="200">
        <f t="shared" si="237"/>
        <v>41519</v>
      </c>
      <c r="J442" s="27">
        <f t="shared" si="241"/>
        <v>3.4997785799595338E-3</v>
      </c>
      <c r="K442" s="12">
        <f t="shared" si="257"/>
        <v>41579</v>
      </c>
      <c r="L442" s="12">
        <f t="shared" si="242"/>
        <v>41579</v>
      </c>
      <c r="M442" s="1">
        <f t="shared" si="258"/>
        <v>23</v>
      </c>
      <c r="N442" s="1">
        <f t="shared" si="243"/>
        <v>9</v>
      </c>
      <c r="O442" s="2">
        <f t="shared" si="244"/>
        <v>1.0013680199999999</v>
      </c>
      <c r="P442" s="11">
        <f t="shared" si="267"/>
        <v>1.0023997600000001</v>
      </c>
      <c r="Q442" s="11">
        <f t="shared" si="264"/>
        <v>1.0745473141158153</v>
      </c>
      <c r="R442" s="2">
        <f t="shared" si="266"/>
        <v>1.0760173099999999</v>
      </c>
      <c r="S442" s="2">
        <f t="shared" si="262"/>
        <v>1.07454731</v>
      </c>
      <c r="T442" s="2">
        <f t="shared" si="245"/>
        <v>330923.37639425998</v>
      </c>
      <c r="U442" s="2">
        <f t="shared" si="246"/>
        <v>2096.2731933002269</v>
      </c>
      <c r="V442" s="2">
        <f t="shared" si="247"/>
        <v>21273.090517721444</v>
      </c>
      <c r="W442" s="2">
        <f t="shared" si="248"/>
        <v>331334.74905479164</v>
      </c>
      <c r="X442" s="29">
        <f t="shared" si="249"/>
        <v>0</v>
      </c>
      <c r="Y442" s="2">
        <f t="shared" si="263"/>
        <v>0</v>
      </c>
      <c r="Z442" s="82">
        <f t="shared" si="250"/>
        <v>0</v>
      </c>
      <c r="AA442" s="2">
        <f t="shared" si="251"/>
        <v>0</v>
      </c>
      <c r="AB442" s="27">
        <f t="shared" si="259"/>
        <v>6.7299999999999999E-2</v>
      </c>
      <c r="AC442" s="29">
        <f t="shared" si="238"/>
        <v>9</v>
      </c>
      <c r="AD442" s="29">
        <v>252</v>
      </c>
      <c r="AE442" s="11">
        <f t="shared" si="265"/>
        <v>1.0023288539999999</v>
      </c>
      <c r="AF442" s="2">
        <f t="shared" si="252"/>
        <v>770.67222879999997</v>
      </c>
      <c r="AG442" s="2">
        <f t="shared" si="253"/>
        <v>771.63025567</v>
      </c>
      <c r="AH442" s="3">
        <f t="shared" si="254"/>
        <v>0</v>
      </c>
      <c r="AI442" s="4" t="str">
        <f t="shared" si="260"/>
        <v>A+J=</v>
      </c>
      <c r="AJ442" s="12">
        <f t="shared" si="261"/>
        <v>41579</v>
      </c>
      <c r="AK442" s="12"/>
      <c r="AL442" s="4"/>
      <c r="AM442" s="1"/>
      <c r="AN442" s="12"/>
      <c r="AO442" s="1"/>
      <c r="AP442" s="1"/>
      <c r="AQ442" s="3"/>
      <c r="AR442" s="3"/>
      <c r="AS442" s="7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x14ac:dyDescent="0.2">
      <c r="A443" s="178">
        <f t="shared" si="255"/>
        <v>41562</v>
      </c>
      <c r="B443" s="2">
        <f t="shared" si="239"/>
        <v>332238.08872102119</v>
      </c>
      <c r="C443" s="2">
        <f t="shared" si="256"/>
        <v>307965.38534376997</v>
      </c>
      <c r="D443" s="2">
        <f>SUM(Y443:Y$764)</f>
        <v>28120.038044299999</v>
      </c>
      <c r="E443" s="11">
        <f t="shared" si="240"/>
        <v>279845.34729946998</v>
      </c>
      <c r="F443" s="99">
        <f t="shared" si="235"/>
        <v>3725.95</v>
      </c>
      <c r="G443" s="3">
        <f>IF(N443=1,VLOOKUP(A442,[1]Plan1!$BG$69:$BI$188,3),G442)</f>
        <v>3738.99</v>
      </c>
      <c r="H443" s="200">
        <f t="shared" si="236"/>
        <v>41488</v>
      </c>
      <c r="I443" s="200">
        <f t="shared" si="237"/>
        <v>41519</v>
      </c>
      <c r="J443" s="27">
        <f t="shared" si="241"/>
        <v>3.4997785799595338E-3</v>
      </c>
      <c r="K443" s="12">
        <f t="shared" si="257"/>
        <v>41579</v>
      </c>
      <c r="L443" s="12">
        <f t="shared" si="242"/>
        <v>41579</v>
      </c>
      <c r="M443" s="1">
        <f t="shared" si="258"/>
        <v>23</v>
      </c>
      <c r="N443" s="1">
        <f t="shared" si="243"/>
        <v>10</v>
      </c>
      <c r="O443" s="2">
        <f t="shared" si="244"/>
        <v>1.00152014</v>
      </c>
      <c r="P443" s="11">
        <f t="shared" si="267"/>
        <v>1.0023997600000001</v>
      </c>
      <c r="Q443" s="11">
        <f t="shared" si="264"/>
        <v>1.0745473141158153</v>
      </c>
      <c r="R443" s="2">
        <f t="shared" si="266"/>
        <v>1.0761807699999999</v>
      </c>
      <c r="S443" s="2">
        <f t="shared" si="262"/>
        <v>1.07454731</v>
      </c>
      <c r="T443" s="2">
        <f t="shared" si="245"/>
        <v>330923.37639425998</v>
      </c>
      <c r="U443" s="2">
        <f t="shared" si="246"/>
        <v>2096.2731933002269</v>
      </c>
      <c r="V443" s="2">
        <f t="shared" si="247"/>
        <v>21318.834038191017</v>
      </c>
      <c r="W443" s="2">
        <f t="shared" si="248"/>
        <v>331380.49257526122</v>
      </c>
      <c r="X443" s="29">
        <f t="shared" si="249"/>
        <v>0</v>
      </c>
      <c r="Y443" s="2">
        <f t="shared" si="263"/>
        <v>0</v>
      </c>
      <c r="Z443" s="82">
        <f t="shared" si="250"/>
        <v>0</v>
      </c>
      <c r="AA443" s="2">
        <f t="shared" si="251"/>
        <v>0</v>
      </c>
      <c r="AB443" s="27">
        <f t="shared" si="259"/>
        <v>6.7299999999999999E-2</v>
      </c>
      <c r="AC443" s="29">
        <f t="shared" si="238"/>
        <v>10</v>
      </c>
      <c r="AD443" s="29">
        <v>252</v>
      </c>
      <c r="AE443" s="11">
        <f t="shared" si="265"/>
        <v>1.0025879499999999</v>
      </c>
      <c r="AF443" s="2">
        <f t="shared" si="252"/>
        <v>856.41315193000003</v>
      </c>
      <c r="AG443" s="2">
        <f t="shared" si="253"/>
        <v>857.59614576000001</v>
      </c>
      <c r="AH443" s="3">
        <f t="shared" si="254"/>
        <v>0</v>
      </c>
      <c r="AI443" s="4" t="str">
        <f t="shared" si="260"/>
        <v>A+J=</v>
      </c>
      <c r="AJ443" s="12">
        <f t="shared" si="261"/>
        <v>41579</v>
      </c>
      <c r="AK443" s="12"/>
      <c r="AL443" s="4"/>
      <c r="AM443" s="1"/>
      <c r="AN443" s="12"/>
      <c r="AO443" s="1"/>
      <c r="AP443" s="1"/>
      <c r="AQ443" s="3"/>
      <c r="AR443" s="3"/>
      <c r="AS443" s="7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x14ac:dyDescent="0.2">
      <c r="A444" s="178">
        <f t="shared" si="255"/>
        <v>41563</v>
      </c>
      <c r="B444" s="2">
        <f t="shared" si="239"/>
        <v>332369.84965389781</v>
      </c>
      <c r="C444" s="2">
        <f t="shared" si="256"/>
        <v>307965.38534376997</v>
      </c>
      <c r="D444" s="2">
        <f>SUM(Y444:Y$764)</f>
        <v>28120.038044299999</v>
      </c>
      <c r="E444" s="11">
        <f t="shared" si="240"/>
        <v>279845.34729946998</v>
      </c>
      <c r="F444" s="99">
        <f t="shared" si="235"/>
        <v>3725.95</v>
      </c>
      <c r="G444" s="3">
        <f>IF(N444=1,VLOOKUP(A443,[1]Plan1!$BG$69:$BI$188,3),G443)</f>
        <v>3738.99</v>
      </c>
      <c r="H444" s="200">
        <f t="shared" si="236"/>
        <v>41488</v>
      </c>
      <c r="I444" s="200">
        <f t="shared" si="237"/>
        <v>41519</v>
      </c>
      <c r="J444" s="27">
        <f t="shared" si="241"/>
        <v>3.4997785799595338E-3</v>
      </c>
      <c r="K444" s="12">
        <f t="shared" si="257"/>
        <v>41579</v>
      </c>
      <c r="L444" s="12">
        <f t="shared" si="242"/>
        <v>41579</v>
      </c>
      <c r="M444" s="1">
        <f t="shared" si="258"/>
        <v>23</v>
      </c>
      <c r="N444" s="1">
        <f t="shared" si="243"/>
        <v>11</v>
      </c>
      <c r="O444" s="2">
        <f t="shared" si="244"/>
        <v>1.00167228</v>
      </c>
      <c r="P444" s="11">
        <f t="shared" si="267"/>
        <v>1.0023997600000001</v>
      </c>
      <c r="Q444" s="11">
        <f t="shared" si="264"/>
        <v>1.0745473141158153</v>
      </c>
      <c r="R444" s="2">
        <f t="shared" si="266"/>
        <v>1.07634425</v>
      </c>
      <c r="S444" s="2">
        <f t="shared" si="262"/>
        <v>1.07454731</v>
      </c>
      <c r="T444" s="2">
        <f t="shared" si="245"/>
        <v>330923.37639425998</v>
      </c>
      <c r="U444" s="2">
        <f t="shared" si="246"/>
        <v>2096.2731933002269</v>
      </c>
      <c r="V444" s="2">
        <f t="shared" si="247"/>
        <v>21364.583155567561</v>
      </c>
      <c r="W444" s="2">
        <f t="shared" si="248"/>
        <v>331426.24169263779</v>
      </c>
      <c r="X444" s="29">
        <f t="shared" si="249"/>
        <v>0</v>
      </c>
      <c r="Y444" s="2">
        <f t="shared" si="263"/>
        <v>0</v>
      </c>
      <c r="Z444" s="82">
        <f t="shared" si="250"/>
        <v>0</v>
      </c>
      <c r="AA444" s="2">
        <f t="shared" si="251"/>
        <v>0</v>
      </c>
      <c r="AB444" s="27">
        <f t="shared" si="259"/>
        <v>6.7299999999999999E-2</v>
      </c>
      <c r="AC444" s="29">
        <f t="shared" si="238"/>
        <v>11</v>
      </c>
      <c r="AD444" s="29">
        <v>252</v>
      </c>
      <c r="AE444" s="11">
        <f t="shared" si="265"/>
        <v>1.0028471130000001</v>
      </c>
      <c r="AF444" s="2">
        <f t="shared" si="252"/>
        <v>942.17624693000005</v>
      </c>
      <c r="AG444" s="2">
        <f t="shared" si="253"/>
        <v>943.60796126000002</v>
      </c>
      <c r="AH444" s="3">
        <f t="shared" si="254"/>
        <v>0</v>
      </c>
      <c r="AI444" s="4" t="str">
        <f t="shared" si="260"/>
        <v>A+J=</v>
      </c>
      <c r="AJ444" s="12">
        <f t="shared" si="261"/>
        <v>41579</v>
      </c>
      <c r="AK444" s="12"/>
      <c r="AL444" s="4"/>
      <c r="AM444" s="1"/>
      <c r="AN444" s="12"/>
      <c r="AO444" s="1"/>
      <c r="AP444" s="1"/>
      <c r="AQ444" s="3"/>
      <c r="AR444" s="3"/>
      <c r="AS444" s="7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x14ac:dyDescent="0.2">
      <c r="A445" s="178">
        <f t="shared" si="255"/>
        <v>41564</v>
      </c>
      <c r="B445" s="2">
        <f t="shared" si="239"/>
        <v>332501.66492979467</v>
      </c>
      <c r="C445" s="2">
        <f t="shared" si="256"/>
        <v>307965.38534376997</v>
      </c>
      <c r="D445" s="2">
        <f>SUM(Y445:Y$764)</f>
        <v>28120.038044299999</v>
      </c>
      <c r="E445" s="11">
        <f t="shared" si="240"/>
        <v>279845.34729946998</v>
      </c>
      <c r="F445" s="99">
        <f t="shared" si="235"/>
        <v>3725.95</v>
      </c>
      <c r="G445" s="3">
        <f>IF(N445=1,VLOOKUP(A444,[1]Plan1!$BG$69:$BI$188,3),G444)</f>
        <v>3738.99</v>
      </c>
      <c r="H445" s="200">
        <f t="shared" si="236"/>
        <v>41488</v>
      </c>
      <c r="I445" s="200">
        <f t="shared" si="237"/>
        <v>41519</v>
      </c>
      <c r="J445" s="27">
        <f t="shared" si="241"/>
        <v>3.4997785799595338E-3</v>
      </c>
      <c r="K445" s="12">
        <f t="shared" si="257"/>
        <v>41579</v>
      </c>
      <c r="L445" s="12">
        <f t="shared" si="242"/>
        <v>41579</v>
      </c>
      <c r="M445" s="1">
        <f t="shared" si="258"/>
        <v>23</v>
      </c>
      <c r="N445" s="1">
        <f t="shared" si="243"/>
        <v>12</v>
      </c>
      <c r="O445" s="2">
        <f t="shared" si="244"/>
        <v>1.00182444</v>
      </c>
      <c r="P445" s="11">
        <f t="shared" si="267"/>
        <v>1.0023997600000001</v>
      </c>
      <c r="Q445" s="11">
        <f t="shared" si="264"/>
        <v>1.0745473141158153</v>
      </c>
      <c r="R445" s="2">
        <f t="shared" si="266"/>
        <v>1.0765077599999999</v>
      </c>
      <c r="S445" s="2">
        <f t="shared" si="262"/>
        <v>1.07454731</v>
      </c>
      <c r="T445" s="2">
        <f t="shared" si="245"/>
        <v>330923.37639425998</v>
      </c>
      <c r="U445" s="2">
        <f t="shared" si="246"/>
        <v>2096.2731933002269</v>
      </c>
      <c r="V445" s="2">
        <f t="shared" si="247"/>
        <v>21410.340668304478</v>
      </c>
      <c r="W445" s="2">
        <f t="shared" si="248"/>
        <v>331471.99920537468</v>
      </c>
      <c r="X445" s="29">
        <f t="shared" si="249"/>
        <v>0</v>
      </c>
      <c r="Y445" s="2">
        <f t="shared" si="263"/>
        <v>0</v>
      </c>
      <c r="Z445" s="82">
        <f t="shared" si="250"/>
        <v>0</v>
      </c>
      <c r="AA445" s="2">
        <f t="shared" si="251"/>
        <v>0</v>
      </c>
      <c r="AB445" s="27">
        <f t="shared" si="259"/>
        <v>6.7299999999999999E-2</v>
      </c>
      <c r="AC445" s="29">
        <f t="shared" si="238"/>
        <v>12</v>
      </c>
      <c r="AD445" s="29">
        <v>252</v>
      </c>
      <c r="AE445" s="11">
        <f t="shared" si="265"/>
        <v>1.003106343</v>
      </c>
      <c r="AF445" s="2">
        <f t="shared" si="252"/>
        <v>1027.96151379</v>
      </c>
      <c r="AG445" s="2">
        <f t="shared" si="253"/>
        <v>1029.6657244200001</v>
      </c>
      <c r="AH445" s="3">
        <f t="shared" si="254"/>
        <v>0</v>
      </c>
      <c r="AI445" s="4" t="str">
        <f t="shared" si="260"/>
        <v>A+J=</v>
      </c>
      <c r="AJ445" s="12">
        <f t="shared" si="261"/>
        <v>41579</v>
      </c>
      <c r="AK445" s="12"/>
      <c r="AL445" s="4"/>
      <c r="AM445" s="1"/>
      <c r="AN445" s="12"/>
      <c r="AO445" s="1"/>
      <c r="AP445" s="1"/>
      <c r="AQ445" s="3"/>
      <c r="AR445" s="3"/>
      <c r="AS445" s="7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x14ac:dyDescent="0.2">
      <c r="A446" s="178">
        <f t="shared" si="255"/>
        <v>41565</v>
      </c>
      <c r="B446" s="2">
        <f t="shared" si="239"/>
        <v>332633.53175656858</v>
      </c>
      <c r="C446" s="2">
        <f t="shared" si="256"/>
        <v>307965.38534376997</v>
      </c>
      <c r="D446" s="2">
        <f>SUM(Y446:Y$764)</f>
        <v>28120.038044299999</v>
      </c>
      <c r="E446" s="11">
        <f t="shared" si="240"/>
        <v>279845.34729946998</v>
      </c>
      <c r="F446" s="99">
        <f t="shared" si="235"/>
        <v>3725.95</v>
      </c>
      <c r="G446" s="3">
        <f>IF(N446=1,VLOOKUP(A445,[1]Plan1!$BG$69:$BI$188,3),G445)</f>
        <v>3738.99</v>
      </c>
      <c r="H446" s="200">
        <f t="shared" si="236"/>
        <v>41488</v>
      </c>
      <c r="I446" s="200">
        <f t="shared" si="237"/>
        <v>41519</v>
      </c>
      <c r="J446" s="27">
        <f t="shared" si="241"/>
        <v>3.4997785799595338E-3</v>
      </c>
      <c r="K446" s="12">
        <f t="shared" si="257"/>
        <v>41579</v>
      </c>
      <c r="L446" s="12">
        <f t="shared" si="242"/>
        <v>41579</v>
      </c>
      <c r="M446" s="1">
        <f t="shared" si="258"/>
        <v>23</v>
      </c>
      <c r="N446" s="1">
        <f t="shared" si="243"/>
        <v>13</v>
      </c>
      <c r="O446" s="2">
        <f t="shared" si="244"/>
        <v>1.0019766299999999</v>
      </c>
      <c r="P446" s="11">
        <f t="shared" si="267"/>
        <v>1.0023997600000001</v>
      </c>
      <c r="Q446" s="11">
        <f t="shared" si="264"/>
        <v>1.0745473141158153</v>
      </c>
      <c r="R446" s="2">
        <f t="shared" si="266"/>
        <v>1.0766712899999999</v>
      </c>
      <c r="S446" s="2">
        <f t="shared" si="262"/>
        <v>1.07454731</v>
      </c>
      <c r="T446" s="2">
        <f t="shared" si="245"/>
        <v>330923.37639425998</v>
      </c>
      <c r="U446" s="2">
        <f t="shared" si="246"/>
        <v>2096.2731933002269</v>
      </c>
      <c r="V446" s="2">
        <f t="shared" si="247"/>
        <v>21456.103777948367</v>
      </c>
      <c r="W446" s="2">
        <f t="shared" si="248"/>
        <v>331517.76231501857</v>
      </c>
      <c r="X446" s="29">
        <f t="shared" si="249"/>
        <v>0</v>
      </c>
      <c r="Y446" s="2">
        <f t="shared" si="263"/>
        <v>0</v>
      </c>
      <c r="Z446" s="82">
        <f t="shared" si="250"/>
        <v>0</v>
      </c>
      <c r="AA446" s="2">
        <f t="shared" si="251"/>
        <v>0</v>
      </c>
      <c r="AB446" s="27">
        <f t="shared" si="259"/>
        <v>6.7299999999999999E-2</v>
      </c>
      <c r="AC446" s="29">
        <f t="shared" si="238"/>
        <v>13</v>
      </c>
      <c r="AD446" s="29">
        <v>252</v>
      </c>
      <c r="AE446" s="11">
        <f t="shared" si="265"/>
        <v>1.0033656399999999</v>
      </c>
      <c r="AF446" s="2">
        <f t="shared" si="252"/>
        <v>1113.7689525200001</v>
      </c>
      <c r="AG446" s="2">
        <f t="shared" si="253"/>
        <v>1115.76944155</v>
      </c>
      <c r="AH446" s="3">
        <f t="shared" si="254"/>
        <v>0</v>
      </c>
      <c r="AI446" s="4" t="str">
        <f t="shared" si="260"/>
        <v>A+J=</v>
      </c>
      <c r="AJ446" s="12">
        <f t="shared" si="261"/>
        <v>41579</v>
      </c>
      <c r="AK446" s="12"/>
      <c r="AL446" s="4"/>
      <c r="AM446" s="1"/>
      <c r="AN446" s="12"/>
      <c r="AO446" s="1"/>
      <c r="AP446" s="1"/>
      <c r="AQ446" s="3"/>
      <c r="AR446" s="3"/>
      <c r="AS446" s="7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x14ac:dyDescent="0.2">
      <c r="A447" s="178">
        <f t="shared" si="255"/>
        <v>41566</v>
      </c>
      <c r="B447" s="2">
        <f t="shared" si="239"/>
        <v>332765.45295637287</v>
      </c>
      <c r="C447" s="2">
        <f t="shared" si="256"/>
        <v>307965.38534376997</v>
      </c>
      <c r="D447" s="2">
        <f>SUM(Y447:Y$764)</f>
        <v>28120.038044299999</v>
      </c>
      <c r="E447" s="11">
        <f t="shared" si="240"/>
        <v>279845.34729946998</v>
      </c>
      <c r="F447" s="99">
        <f t="shared" si="235"/>
        <v>3725.95</v>
      </c>
      <c r="G447" s="3">
        <f>IF(N447=1,VLOOKUP(A446,[1]Plan1!$BG$69:$BI$188,3),G446)</f>
        <v>3738.99</v>
      </c>
      <c r="H447" s="200">
        <f t="shared" si="236"/>
        <v>41488</v>
      </c>
      <c r="I447" s="200">
        <f t="shared" si="237"/>
        <v>41519</v>
      </c>
      <c r="J447" s="27">
        <f t="shared" si="241"/>
        <v>3.4997785799595338E-3</v>
      </c>
      <c r="K447" s="12">
        <f t="shared" si="257"/>
        <v>41579</v>
      </c>
      <c r="L447" s="12">
        <f t="shared" si="242"/>
        <v>41579</v>
      </c>
      <c r="M447" s="1">
        <f t="shared" si="258"/>
        <v>23</v>
      </c>
      <c r="N447" s="1">
        <f t="shared" si="243"/>
        <v>14</v>
      </c>
      <c r="O447" s="2">
        <f t="shared" si="244"/>
        <v>1.0021288399999999</v>
      </c>
      <c r="P447" s="11">
        <f t="shared" si="267"/>
        <v>1.0023997600000001</v>
      </c>
      <c r="Q447" s="11">
        <f t="shared" si="264"/>
        <v>1.0745473141158153</v>
      </c>
      <c r="R447" s="2">
        <f t="shared" si="266"/>
        <v>1.07683485</v>
      </c>
      <c r="S447" s="2">
        <f t="shared" si="262"/>
        <v>1.07454731</v>
      </c>
      <c r="T447" s="2">
        <f t="shared" si="245"/>
        <v>330923.37639425998</v>
      </c>
      <c r="U447" s="2">
        <f t="shared" si="246"/>
        <v>2096.2731933002269</v>
      </c>
      <c r="V447" s="2">
        <f t="shared" si="247"/>
        <v>21501.875282952686</v>
      </c>
      <c r="W447" s="2">
        <f t="shared" si="248"/>
        <v>331563.53382002289</v>
      </c>
      <c r="X447" s="29">
        <f t="shared" si="249"/>
        <v>0</v>
      </c>
      <c r="Y447" s="2">
        <f t="shared" si="263"/>
        <v>0</v>
      </c>
      <c r="Z447" s="82">
        <f t="shared" si="250"/>
        <v>0</v>
      </c>
      <c r="AA447" s="2">
        <f t="shared" si="251"/>
        <v>0</v>
      </c>
      <c r="AB447" s="27">
        <f t="shared" si="259"/>
        <v>6.7299999999999999E-2</v>
      </c>
      <c r="AC447" s="29">
        <f t="shared" si="238"/>
        <v>14</v>
      </c>
      <c r="AD447" s="29">
        <v>252</v>
      </c>
      <c r="AE447" s="11">
        <f t="shared" si="265"/>
        <v>1.0036250040000001</v>
      </c>
      <c r="AF447" s="2">
        <f t="shared" si="252"/>
        <v>1199.5985631200001</v>
      </c>
      <c r="AG447" s="2">
        <f t="shared" si="253"/>
        <v>1201.9191363499999</v>
      </c>
      <c r="AH447" s="3">
        <f t="shared" si="254"/>
        <v>0</v>
      </c>
      <c r="AI447" s="4" t="str">
        <f t="shared" si="260"/>
        <v>A+J=</v>
      </c>
      <c r="AJ447" s="12">
        <f t="shared" si="261"/>
        <v>41579</v>
      </c>
      <c r="AK447" s="12"/>
      <c r="AL447" s="4"/>
      <c r="AM447" s="1"/>
      <c r="AN447" s="12"/>
      <c r="AO447" s="1"/>
      <c r="AP447" s="1"/>
      <c r="AQ447" s="3"/>
      <c r="AR447" s="3"/>
      <c r="AS447" s="7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x14ac:dyDescent="0.2">
      <c r="A448" s="178">
        <f t="shared" si="255"/>
        <v>41567</v>
      </c>
      <c r="B448" s="2">
        <f t="shared" si="239"/>
        <v>332765.45295637287</v>
      </c>
      <c r="C448" s="2">
        <f t="shared" si="256"/>
        <v>307965.38534376997</v>
      </c>
      <c r="D448" s="2">
        <f>SUM(Y448:Y$764)</f>
        <v>28120.038044299999</v>
      </c>
      <c r="E448" s="11">
        <f t="shared" si="240"/>
        <v>279845.34729946998</v>
      </c>
      <c r="F448" s="99">
        <f t="shared" si="235"/>
        <v>3725.95</v>
      </c>
      <c r="G448" s="3">
        <f>IF(N448=1,VLOOKUP(A447,[1]Plan1!$BG$69:$BI$188,3),G447)</f>
        <v>3738.99</v>
      </c>
      <c r="H448" s="200">
        <f t="shared" si="236"/>
        <v>41488</v>
      </c>
      <c r="I448" s="200">
        <f t="shared" si="237"/>
        <v>41519</v>
      </c>
      <c r="J448" s="27">
        <f t="shared" si="241"/>
        <v>3.4997785799595338E-3</v>
      </c>
      <c r="K448" s="12">
        <f t="shared" si="257"/>
        <v>41579</v>
      </c>
      <c r="L448" s="12">
        <f t="shared" si="242"/>
        <v>41579</v>
      </c>
      <c r="M448" s="1">
        <f t="shared" si="258"/>
        <v>23</v>
      </c>
      <c r="N448" s="1">
        <f t="shared" si="243"/>
        <v>14</v>
      </c>
      <c r="O448" s="2">
        <f t="shared" si="244"/>
        <v>1.0021288399999999</v>
      </c>
      <c r="P448" s="11">
        <f t="shared" si="267"/>
        <v>1.0023997600000001</v>
      </c>
      <c r="Q448" s="11">
        <f t="shared" si="264"/>
        <v>1.0745473141158153</v>
      </c>
      <c r="R448" s="2">
        <f t="shared" si="266"/>
        <v>1.07683485</v>
      </c>
      <c r="S448" s="2">
        <f t="shared" si="262"/>
        <v>1.07454731</v>
      </c>
      <c r="T448" s="2">
        <f t="shared" si="245"/>
        <v>330923.37639425998</v>
      </c>
      <c r="U448" s="2">
        <f t="shared" si="246"/>
        <v>2096.2731933002269</v>
      </c>
      <c r="V448" s="2">
        <f t="shared" si="247"/>
        <v>21501.875282952686</v>
      </c>
      <c r="W448" s="2">
        <f t="shared" si="248"/>
        <v>331563.53382002289</v>
      </c>
      <c r="X448" s="29">
        <f t="shared" si="249"/>
        <v>0</v>
      </c>
      <c r="Y448" s="2">
        <f t="shared" si="263"/>
        <v>0</v>
      </c>
      <c r="Z448" s="82">
        <f t="shared" si="250"/>
        <v>0</v>
      </c>
      <c r="AA448" s="2">
        <f t="shared" si="251"/>
        <v>0</v>
      </c>
      <c r="AB448" s="27">
        <f t="shared" si="259"/>
        <v>6.7299999999999999E-2</v>
      </c>
      <c r="AC448" s="29">
        <f t="shared" si="238"/>
        <v>14</v>
      </c>
      <c r="AD448" s="29">
        <v>252</v>
      </c>
      <c r="AE448" s="11">
        <f t="shared" si="265"/>
        <v>1.0036250040000001</v>
      </c>
      <c r="AF448" s="2">
        <f t="shared" si="252"/>
        <v>1199.5985631200001</v>
      </c>
      <c r="AG448" s="2">
        <f t="shared" si="253"/>
        <v>1201.9191363499999</v>
      </c>
      <c r="AH448" s="3">
        <f t="shared" si="254"/>
        <v>0</v>
      </c>
      <c r="AI448" s="4" t="str">
        <f t="shared" si="260"/>
        <v>A+J=</v>
      </c>
      <c r="AJ448" s="12">
        <f t="shared" si="261"/>
        <v>41579</v>
      </c>
      <c r="AK448" s="12"/>
      <c r="AL448" s="4"/>
      <c r="AM448" s="1"/>
      <c r="AN448" s="12"/>
      <c r="AO448" s="1"/>
      <c r="AP448" s="1"/>
      <c r="AQ448" s="3"/>
      <c r="AR448" s="3"/>
      <c r="AS448" s="7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138" x14ac:dyDescent="0.2">
      <c r="A449" s="178">
        <f t="shared" si="255"/>
        <v>41568</v>
      </c>
      <c r="B449" s="2">
        <f t="shared" si="239"/>
        <v>332765.45295637287</v>
      </c>
      <c r="C449" s="2">
        <f t="shared" si="256"/>
        <v>307965.38534376997</v>
      </c>
      <c r="D449" s="2">
        <f>SUM(Y449:Y$764)</f>
        <v>28120.038044299999</v>
      </c>
      <c r="E449" s="11">
        <f t="shared" si="240"/>
        <v>279845.34729946998</v>
      </c>
      <c r="F449" s="99">
        <f t="shared" ref="F449:F512" si="268">IF(G449=G448,F448,G448)</f>
        <v>3725.95</v>
      </c>
      <c r="G449" s="3">
        <f>IF(N449=1,VLOOKUP(A448,[1]Plan1!$BG$69:$BI$188,3),G448)</f>
        <v>3738.99</v>
      </c>
      <c r="H449" s="200">
        <f t="shared" ref="H449:H512" si="269">EDATE(I449,-1)</f>
        <v>41488</v>
      </c>
      <c r="I449" s="200">
        <f t="shared" ref="I449:I512" si="270">IF(X448&gt;0,EDATE(A449,-1),+I448)</f>
        <v>41519</v>
      </c>
      <c r="J449" s="27">
        <f t="shared" si="241"/>
        <v>3.4997785799595338E-3</v>
      </c>
      <c r="K449" s="12">
        <f t="shared" si="257"/>
        <v>41579</v>
      </c>
      <c r="L449" s="12">
        <f t="shared" si="242"/>
        <v>41579</v>
      </c>
      <c r="M449" s="1">
        <f t="shared" si="258"/>
        <v>23</v>
      </c>
      <c r="N449" s="1">
        <f t="shared" si="243"/>
        <v>14</v>
      </c>
      <c r="O449" s="2">
        <f t="shared" si="244"/>
        <v>1.0021288399999999</v>
      </c>
      <c r="P449" s="11">
        <f t="shared" si="267"/>
        <v>1.0023997600000001</v>
      </c>
      <c r="Q449" s="11">
        <f t="shared" si="264"/>
        <v>1.0745473141158153</v>
      </c>
      <c r="R449" s="2">
        <f t="shared" si="266"/>
        <v>1.07683485</v>
      </c>
      <c r="S449" s="2">
        <f t="shared" si="262"/>
        <v>1.07454731</v>
      </c>
      <c r="T449" s="2">
        <f t="shared" si="245"/>
        <v>330923.37639425998</v>
      </c>
      <c r="U449" s="2">
        <f t="shared" si="246"/>
        <v>2096.2731933002269</v>
      </c>
      <c r="V449" s="2">
        <f t="shared" si="247"/>
        <v>21501.875282952686</v>
      </c>
      <c r="W449" s="2">
        <f t="shared" si="248"/>
        <v>331563.53382002289</v>
      </c>
      <c r="X449" s="29">
        <f t="shared" si="249"/>
        <v>0</v>
      </c>
      <c r="Y449" s="2">
        <f t="shared" si="263"/>
        <v>0</v>
      </c>
      <c r="Z449" s="82">
        <f t="shared" si="250"/>
        <v>0</v>
      </c>
      <c r="AA449" s="2">
        <f t="shared" si="251"/>
        <v>0</v>
      </c>
      <c r="AB449" s="27">
        <f t="shared" si="259"/>
        <v>6.7299999999999999E-2</v>
      </c>
      <c r="AC449" s="29">
        <f t="shared" ref="AC449:AC512" si="271">N449</f>
        <v>14</v>
      </c>
      <c r="AD449" s="29">
        <v>252</v>
      </c>
      <c r="AE449" s="11">
        <f t="shared" si="265"/>
        <v>1.0036250040000001</v>
      </c>
      <c r="AF449" s="2">
        <f t="shared" si="252"/>
        <v>1199.5985631200001</v>
      </c>
      <c r="AG449" s="2">
        <f t="shared" si="253"/>
        <v>1201.9191363499999</v>
      </c>
      <c r="AH449" s="3">
        <f t="shared" si="254"/>
        <v>0</v>
      </c>
      <c r="AI449" s="4" t="str">
        <f t="shared" si="260"/>
        <v>A+J=</v>
      </c>
      <c r="AJ449" s="12">
        <f t="shared" si="261"/>
        <v>41579</v>
      </c>
      <c r="AK449" s="12"/>
      <c r="AL449" s="4"/>
      <c r="AM449" s="1"/>
      <c r="AN449" s="12"/>
      <c r="AO449" s="1"/>
      <c r="AP449" s="1"/>
      <c r="AQ449" s="3"/>
      <c r="AR449" s="3"/>
      <c r="AS449" s="7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138" x14ac:dyDescent="0.2">
      <c r="A450" s="178">
        <f t="shared" si="255"/>
        <v>41569</v>
      </c>
      <c r="B450" s="2">
        <f t="shared" si="239"/>
        <v>332897.42573560413</v>
      </c>
      <c r="C450" s="2">
        <f t="shared" si="256"/>
        <v>307965.38534376997</v>
      </c>
      <c r="D450" s="2">
        <f>SUM(Y450:Y$764)</f>
        <v>28120.038044299999</v>
      </c>
      <c r="E450" s="11">
        <f t="shared" si="240"/>
        <v>279845.34729946998</v>
      </c>
      <c r="F450" s="99">
        <f t="shared" si="268"/>
        <v>3725.95</v>
      </c>
      <c r="G450" s="3">
        <f>IF(N450=1,VLOOKUP(A449,[1]Plan1!$BG$69:$BI$188,3),G449)</f>
        <v>3738.99</v>
      </c>
      <c r="H450" s="200">
        <f t="shared" si="269"/>
        <v>41488</v>
      </c>
      <c r="I450" s="200">
        <f t="shared" si="270"/>
        <v>41519</v>
      </c>
      <c r="J450" s="27">
        <f t="shared" si="241"/>
        <v>3.4997785799595338E-3</v>
      </c>
      <c r="K450" s="12">
        <f t="shared" si="257"/>
        <v>41579</v>
      </c>
      <c r="L450" s="12">
        <f t="shared" si="242"/>
        <v>41579</v>
      </c>
      <c r="M450" s="1">
        <f t="shared" si="258"/>
        <v>23</v>
      </c>
      <c r="N450" s="1">
        <f t="shared" si="243"/>
        <v>15</v>
      </c>
      <c r="O450" s="2">
        <f t="shared" si="244"/>
        <v>1.00228107</v>
      </c>
      <c r="P450" s="11">
        <f t="shared" si="267"/>
        <v>1.0023997600000001</v>
      </c>
      <c r="Q450" s="11">
        <f t="shared" si="264"/>
        <v>1.0745473141158153</v>
      </c>
      <c r="R450" s="2">
        <f t="shared" si="266"/>
        <v>1.07699843</v>
      </c>
      <c r="S450" s="2">
        <f t="shared" si="262"/>
        <v>1.07454731</v>
      </c>
      <c r="T450" s="2">
        <f t="shared" si="245"/>
        <v>330923.37639425998</v>
      </c>
      <c r="U450" s="2">
        <f t="shared" si="246"/>
        <v>2096.2731933002269</v>
      </c>
      <c r="V450" s="2">
        <f t="shared" si="247"/>
        <v>21547.652384863915</v>
      </c>
      <c r="W450" s="2">
        <f t="shared" si="248"/>
        <v>331609.31092193414</v>
      </c>
      <c r="X450" s="29">
        <f t="shared" si="249"/>
        <v>0</v>
      </c>
      <c r="Y450" s="2">
        <f t="shared" si="263"/>
        <v>0</v>
      </c>
      <c r="Z450" s="82">
        <f t="shared" si="250"/>
        <v>0</v>
      </c>
      <c r="AA450" s="2">
        <f t="shared" si="251"/>
        <v>0</v>
      </c>
      <c r="AB450" s="27">
        <f t="shared" si="259"/>
        <v>6.7299999999999999E-2</v>
      </c>
      <c r="AC450" s="29">
        <f t="shared" si="271"/>
        <v>15</v>
      </c>
      <c r="AD450" s="29">
        <v>252</v>
      </c>
      <c r="AE450" s="11">
        <f t="shared" si="265"/>
        <v>1.003884435</v>
      </c>
      <c r="AF450" s="2">
        <f t="shared" si="252"/>
        <v>1285.45034558</v>
      </c>
      <c r="AG450" s="2">
        <f t="shared" si="253"/>
        <v>1288.1148136700001</v>
      </c>
      <c r="AH450" s="3">
        <f t="shared" si="254"/>
        <v>0</v>
      </c>
      <c r="AI450" s="4" t="str">
        <f t="shared" si="260"/>
        <v>A+J=</v>
      </c>
      <c r="AJ450" s="12">
        <f t="shared" si="261"/>
        <v>41579</v>
      </c>
      <c r="AK450" s="12"/>
      <c r="AL450" s="4"/>
      <c r="AM450" s="1"/>
      <c r="AN450" s="12"/>
      <c r="AO450" s="1"/>
      <c r="AP450" s="1"/>
      <c r="AQ450" s="3"/>
      <c r="AR450" s="3"/>
      <c r="AS450" s="7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138" x14ac:dyDescent="0.2">
      <c r="A451" s="178">
        <f t="shared" si="255"/>
        <v>41570</v>
      </c>
      <c r="B451" s="2">
        <f t="shared" si="239"/>
        <v>333029.45324952574</v>
      </c>
      <c r="C451" s="2">
        <f t="shared" si="256"/>
        <v>307965.38534376997</v>
      </c>
      <c r="D451" s="2">
        <f>SUM(Y451:Y$764)</f>
        <v>28120.038044299999</v>
      </c>
      <c r="E451" s="11">
        <f t="shared" si="240"/>
        <v>279845.34729946998</v>
      </c>
      <c r="F451" s="99">
        <f t="shared" si="268"/>
        <v>3725.95</v>
      </c>
      <c r="G451" s="3">
        <f>IF(N451=1,VLOOKUP(A450,[1]Plan1!$BG$69:$BI$188,3),G450)</f>
        <v>3738.99</v>
      </c>
      <c r="H451" s="200">
        <f t="shared" si="269"/>
        <v>41488</v>
      </c>
      <c r="I451" s="200">
        <f t="shared" si="270"/>
        <v>41519</v>
      </c>
      <c r="J451" s="27">
        <f t="shared" si="241"/>
        <v>3.4997785799595338E-3</v>
      </c>
      <c r="K451" s="12">
        <f t="shared" si="257"/>
        <v>41579</v>
      </c>
      <c r="L451" s="12">
        <f t="shared" si="242"/>
        <v>41579</v>
      </c>
      <c r="M451" s="1">
        <f t="shared" si="258"/>
        <v>23</v>
      </c>
      <c r="N451" s="1">
        <f t="shared" si="243"/>
        <v>16</v>
      </c>
      <c r="O451" s="2">
        <f t="shared" si="244"/>
        <v>1.0024333299999999</v>
      </c>
      <c r="P451" s="11">
        <f t="shared" si="267"/>
        <v>1.0023997600000001</v>
      </c>
      <c r="Q451" s="11">
        <f t="shared" si="264"/>
        <v>1.0745473141158153</v>
      </c>
      <c r="R451" s="2">
        <f t="shared" si="266"/>
        <v>1.0771620399999999</v>
      </c>
      <c r="S451" s="2">
        <f t="shared" si="262"/>
        <v>1.07454731</v>
      </c>
      <c r="T451" s="2">
        <f t="shared" si="245"/>
        <v>330923.37639425998</v>
      </c>
      <c r="U451" s="2">
        <f t="shared" si="246"/>
        <v>2096.2731933002269</v>
      </c>
      <c r="V451" s="2">
        <f t="shared" si="247"/>
        <v>21593.437882135575</v>
      </c>
      <c r="W451" s="2">
        <f t="shared" si="248"/>
        <v>331655.09641920577</v>
      </c>
      <c r="X451" s="29">
        <f t="shared" si="249"/>
        <v>0</v>
      </c>
      <c r="Y451" s="2">
        <f t="shared" si="263"/>
        <v>0</v>
      </c>
      <c r="Z451" s="82">
        <f t="shared" si="250"/>
        <v>0</v>
      </c>
      <c r="AA451" s="2">
        <f t="shared" si="251"/>
        <v>0</v>
      </c>
      <c r="AB451" s="27">
        <f t="shared" si="259"/>
        <v>6.7299999999999999E-2</v>
      </c>
      <c r="AC451" s="29">
        <f t="shared" si="271"/>
        <v>16</v>
      </c>
      <c r="AD451" s="29">
        <v>252</v>
      </c>
      <c r="AE451" s="11">
        <f t="shared" si="265"/>
        <v>1.004143934</v>
      </c>
      <c r="AF451" s="2">
        <f t="shared" si="252"/>
        <v>1371.3246308299999</v>
      </c>
      <c r="AG451" s="2">
        <f t="shared" si="253"/>
        <v>1374.35683032</v>
      </c>
      <c r="AH451" s="3">
        <f t="shared" si="254"/>
        <v>0</v>
      </c>
      <c r="AI451" s="4" t="str">
        <f t="shared" si="260"/>
        <v>A+J=</v>
      </c>
      <c r="AJ451" s="12">
        <f t="shared" si="261"/>
        <v>41579</v>
      </c>
      <c r="AK451" s="12"/>
      <c r="AL451" s="4"/>
      <c r="AM451" s="1"/>
      <c r="AN451" s="12"/>
      <c r="AO451" s="1"/>
      <c r="AP451" s="1"/>
      <c r="AQ451" s="3"/>
      <c r="AR451" s="3"/>
      <c r="AS451" s="7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138" x14ac:dyDescent="0.2">
      <c r="A452" s="178">
        <f t="shared" si="255"/>
        <v>41571</v>
      </c>
      <c r="B452" s="2">
        <f t="shared" si="239"/>
        <v>333161.53203984437</v>
      </c>
      <c r="C452" s="2">
        <f t="shared" si="256"/>
        <v>307965.38534376997</v>
      </c>
      <c r="D452" s="2">
        <f>SUM(Y452:Y$764)</f>
        <v>28120.038044299999</v>
      </c>
      <c r="E452" s="11">
        <f t="shared" si="240"/>
        <v>279845.34729946998</v>
      </c>
      <c r="F452" s="99">
        <f t="shared" si="268"/>
        <v>3725.95</v>
      </c>
      <c r="G452" s="3">
        <f>IF(N452=1,VLOOKUP(A451,[1]Plan1!$BG$69:$BI$188,3),G451)</f>
        <v>3738.99</v>
      </c>
      <c r="H452" s="200">
        <f t="shared" si="269"/>
        <v>41488</v>
      </c>
      <c r="I452" s="200">
        <f t="shared" si="270"/>
        <v>41519</v>
      </c>
      <c r="J452" s="27">
        <f t="shared" si="241"/>
        <v>3.4997785799595338E-3</v>
      </c>
      <c r="K452" s="12">
        <f t="shared" si="257"/>
        <v>41579</v>
      </c>
      <c r="L452" s="12">
        <f t="shared" si="242"/>
        <v>41579</v>
      </c>
      <c r="M452" s="1">
        <f t="shared" si="258"/>
        <v>23</v>
      </c>
      <c r="N452" s="1">
        <f t="shared" si="243"/>
        <v>17</v>
      </c>
      <c r="O452" s="2">
        <f t="shared" si="244"/>
        <v>1.0025856099999999</v>
      </c>
      <c r="P452" s="11">
        <f t="shared" si="267"/>
        <v>1.0023997600000001</v>
      </c>
      <c r="Q452" s="11">
        <f t="shared" si="264"/>
        <v>1.0745473141158153</v>
      </c>
      <c r="R452" s="2">
        <f t="shared" si="266"/>
        <v>1.07732567</v>
      </c>
      <c r="S452" s="2">
        <f t="shared" si="262"/>
        <v>1.07454731</v>
      </c>
      <c r="T452" s="2">
        <f t="shared" si="245"/>
        <v>330923.37639425998</v>
      </c>
      <c r="U452" s="2">
        <f t="shared" si="246"/>
        <v>2096.2731933002269</v>
      </c>
      <c r="V452" s="2">
        <f t="shared" si="247"/>
        <v>21639.228976314211</v>
      </c>
      <c r="W452" s="2">
        <f t="shared" si="248"/>
        <v>331700.8875133844</v>
      </c>
      <c r="X452" s="29">
        <f t="shared" si="249"/>
        <v>0</v>
      </c>
      <c r="Y452" s="2">
        <f t="shared" si="263"/>
        <v>0</v>
      </c>
      <c r="Z452" s="82">
        <f t="shared" si="250"/>
        <v>0</v>
      </c>
      <c r="AA452" s="2">
        <f t="shared" si="251"/>
        <v>0</v>
      </c>
      <c r="AB452" s="27">
        <f t="shared" si="259"/>
        <v>6.7299999999999999E-2</v>
      </c>
      <c r="AC452" s="29">
        <f t="shared" si="271"/>
        <v>17</v>
      </c>
      <c r="AD452" s="29">
        <v>252</v>
      </c>
      <c r="AE452" s="11">
        <f t="shared" si="265"/>
        <v>1.0044034989999999</v>
      </c>
      <c r="AF452" s="2">
        <f t="shared" si="252"/>
        <v>1457.2207570200001</v>
      </c>
      <c r="AG452" s="2">
        <f t="shared" si="253"/>
        <v>1460.64452646</v>
      </c>
      <c r="AH452" s="3">
        <f t="shared" si="254"/>
        <v>0</v>
      </c>
      <c r="AI452" s="4" t="str">
        <f t="shared" si="260"/>
        <v>A+J=</v>
      </c>
      <c r="AJ452" s="12">
        <f t="shared" si="261"/>
        <v>41579</v>
      </c>
      <c r="AK452" s="12"/>
      <c r="AL452" s="4"/>
      <c r="AM452" s="1"/>
      <c r="AN452" s="12"/>
      <c r="AO452" s="1"/>
      <c r="AP452" s="1"/>
      <c r="AQ452" s="3"/>
      <c r="AR452" s="3"/>
      <c r="AS452" s="7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138" x14ac:dyDescent="0.2">
      <c r="A453" s="178">
        <f t="shared" si="255"/>
        <v>41572</v>
      </c>
      <c r="B453" s="2">
        <f t="shared" si="239"/>
        <v>333293.66245172994</v>
      </c>
      <c r="C453" s="2">
        <f t="shared" si="256"/>
        <v>307965.38534376997</v>
      </c>
      <c r="D453" s="2">
        <f>SUM(Y453:Y$764)</f>
        <v>28120.038044299999</v>
      </c>
      <c r="E453" s="11">
        <f t="shared" si="240"/>
        <v>279845.34729946998</v>
      </c>
      <c r="F453" s="99">
        <f t="shared" si="268"/>
        <v>3725.95</v>
      </c>
      <c r="G453" s="3">
        <f>IF(N453=1,VLOOKUP(A452,[1]Plan1!$BG$69:$BI$188,3),G452)</f>
        <v>3738.99</v>
      </c>
      <c r="H453" s="200">
        <f t="shared" si="269"/>
        <v>41488</v>
      </c>
      <c r="I453" s="200">
        <f t="shared" si="270"/>
        <v>41519</v>
      </c>
      <c r="J453" s="27">
        <f t="shared" si="241"/>
        <v>3.4997785799595338E-3</v>
      </c>
      <c r="K453" s="12">
        <f t="shared" si="257"/>
        <v>41579</v>
      </c>
      <c r="L453" s="12">
        <f t="shared" si="242"/>
        <v>41579</v>
      </c>
      <c r="M453" s="1">
        <f t="shared" si="258"/>
        <v>23</v>
      </c>
      <c r="N453" s="1">
        <f t="shared" si="243"/>
        <v>18</v>
      </c>
      <c r="O453" s="2">
        <f t="shared" si="244"/>
        <v>1.00273791</v>
      </c>
      <c r="P453" s="11">
        <f t="shared" si="267"/>
        <v>1.0023997600000001</v>
      </c>
      <c r="Q453" s="11">
        <f t="shared" si="264"/>
        <v>1.0745473141158153</v>
      </c>
      <c r="R453" s="2">
        <f t="shared" si="266"/>
        <v>1.07748932</v>
      </c>
      <c r="S453" s="2">
        <f t="shared" si="262"/>
        <v>1.07454731</v>
      </c>
      <c r="T453" s="2">
        <f t="shared" si="245"/>
        <v>330923.37639425998</v>
      </c>
      <c r="U453" s="2">
        <f t="shared" si="246"/>
        <v>2096.2731933002269</v>
      </c>
      <c r="V453" s="2">
        <f t="shared" si="247"/>
        <v>21685.025667399757</v>
      </c>
      <c r="W453" s="2">
        <f t="shared" si="248"/>
        <v>331746.68420446996</v>
      </c>
      <c r="X453" s="29">
        <f t="shared" si="249"/>
        <v>0</v>
      </c>
      <c r="Y453" s="2">
        <f t="shared" si="263"/>
        <v>0</v>
      </c>
      <c r="Z453" s="82">
        <f t="shared" si="250"/>
        <v>0</v>
      </c>
      <c r="AA453" s="2">
        <f t="shared" si="251"/>
        <v>0</v>
      </c>
      <c r="AB453" s="27">
        <f t="shared" si="259"/>
        <v>6.7299999999999999E-2</v>
      </c>
      <c r="AC453" s="29">
        <f t="shared" si="271"/>
        <v>18</v>
      </c>
      <c r="AD453" s="29">
        <v>252</v>
      </c>
      <c r="AE453" s="11">
        <f t="shared" si="265"/>
        <v>1.004663131</v>
      </c>
      <c r="AF453" s="2">
        <f t="shared" si="252"/>
        <v>1543.1390550799999</v>
      </c>
      <c r="AG453" s="2">
        <f t="shared" si="253"/>
        <v>1546.97824726</v>
      </c>
      <c r="AH453" s="3">
        <f t="shared" si="254"/>
        <v>0</v>
      </c>
      <c r="AI453" s="4" t="str">
        <f t="shared" si="260"/>
        <v>A+J=</v>
      </c>
      <c r="AJ453" s="12">
        <f t="shared" si="261"/>
        <v>41579</v>
      </c>
      <c r="AK453" s="12"/>
      <c r="AL453" s="4"/>
      <c r="AM453" s="1"/>
      <c r="AN453" s="12"/>
      <c r="AO453" s="1"/>
      <c r="AP453" s="1"/>
      <c r="AQ453" s="3"/>
      <c r="AR453" s="3"/>
      <c r="AS453" s="7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138" x14ac:dyDescent="0.2">
      <c r="A454" s="178">
        <f t="shared" si="255"/>
        <v>41573</v>
      </c>
      <c r="B454" s="2">
        <f t="shared" si="239"/>
        <v>333425.85045498941</v>
      </c>
      <c r="C454" s="2">
        <f t="shared" si="256"/>
        <v>307965.38534376997</v>
      </c>
      <c r="D454" s="2">
        <f>SUM(Y454:Y$764)</f>
        <v>28120.038044299999</v>
      </c>
      <c r="E454" s="11">
        <f t="shared" si="240"/>
        <v>279845.34729946998</v>
      </c>
      <c r="F454" s="99">
        <f t="shared" si="268"/>
        <v>3725.95</v>
      </c>
      <c r="G454" s="3">
        <f>IF(N454=1,VLOOKUP(A453,[1]Plan1!$BG$69:$BI$188,3),G453)</f>
        <v>3738.99</v>
      </c>
      <c r="H454" s="200">
        <f t="shared" si="269"/>
        <v>41488</v>
      </c>
      <c r="I454" s="200">
        <f t="shared" si="270"/>
        <v>41519</v>
      </c>
      <c r="J454" s="27">
        <f t="shared" si="241"/>
        <v>3.4997785799595338E-3</v>
      </c>
      <c r="K454" s="12">
        <f t="shared" si="257"/>
        <v>41579</v>
      </c>
      <c r="L454" s="12">
        <f t="shared" si="242"/>
        <v>41579</v>
      </c>
      <c r="M454" s="1">
        <f t="shared" si="258"/>
        <v>23</v>
      </c>
      <c r="N454" s="1">
        <f t="shared" si="243"/>
        <v>19</v>
      </c>
      <c r="O454" s="2">
        <f t="shared" si="244"/>
        <v>1.0028902399999999</v>
      </c>
      <c r="P454" s="11">
        <f t="shared" si="267"/>
        <v>1.0023997600000001</v>
      </c>
      <c r="Q454" s="11">
        <f t="shared" si="264"/>
        <v>1.0745473141158153</v>
      </c>
      <c r="R454" s="2">
        <f t="shared" si="266"/>
        <v>1.0776530099999999</v>
      </c>
      <c r="S454" s="2">
        <f t="shared" si="262"/>
        <v>1.07454731</v>
      </c>
      <c r="T454" s="2">
        <f t="shared" si="245"/>
        <v>330923.37639425998</v>
      </c>
      <c r="U454" s="2">
        <f t="shared" si="246"/>
        <v>2096.2731933002269</v>
      </c>
      <c r="V454" s="2">
        <f t="shared" si="247"/>
        <v>21730.833552299191</v>
      </c>
      <c r="W454" s="2">
        <f t="shared" si="248"/>
        <v>331792.49208936939</v>
      </c>
      <c r="X454" s="29">
        <f t="shared" si="249"/>
        <v>0</v>
      </c>
      <c r="Y454" s="2">
        <f t="shared" si="263"/>
        <v>0</v>
      </c>
      <c r="Z454" s="82">
        <f t="shared" si="250"/>
        <v>0</v>
      </c>
      <c r="AA454" s="2">
        <f t="shared" si="251"/>
        <v>0</v>
      </c>
      <c r="AB454" s="27">
        <f t="shared" si="259"/>
        <v>6.7299999999999999E-2</v>
      </c>
      <c r="AC454" s="29">
        <f t="shared" si="271"/>
        <v>19</v>
      </c>
      <c r="AD454" s="29">
        <v>252</v>
      </c>
      <c r="AE454" s="11">
        <f t="shared" si="265"/>
        <v>1.004922831</v>
      </c>
      <c r="AF454" s="2">
        <f t="shared" si="252"/>
        <v>1629.0798559299999</v>
      </c>
      <c r="AG454" s="2">
        <f t="shared" si="253"/>
        <v>1633.3583656200001</v>
      </c>
      <c r="AH454" s="3">
        <f t="shared" si="254"/>
        <v>0</v>
      </c>
      <c r="AI454" s="4" t="str">
        <f t="shared" si="260"/>
        <v>A+J=</v>
      </c>
      <c r="AJ454" s="12">
        <f t="shared" si="261"/>
        <v>41579</v>
      </c>
      <c r="AK454" s="12"/>
      <c r="AL454" s="4"/>
      <c r="AM454" s="1"/>
      <c r="AN454" s="12"/>
      <c r="AO454" s="1"/>
      <c r="AP454" s="1"/>
      <c r="AQ454" s="3"/>
      <c r="AR454" s="3"/>
      <c r="AS454" s="7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138" x14ac:dyDescent="0.2">
      <c r="A455" s="178">
        <f t="shared" si="255"/>
        <v>41574</v>
      </c>
      <c r="B455" s="2">
        <f t="shared" si="239"/>
        <v>333425.85045498941</v>
      </c>
      <c r="C455" s="2">
        <f t="shared" si="256"/>
        <v>307965.38534376997</v>
      </c>
      <c r="D455" s="2">
        <f>SUM(Y455:Y$764)</f>
        <v>28120.038044299999</v>
      </c>
      <c r="E455" s="11">
        <f t="shared" si="240"/>
        <v>279845.34729946998</v>
      </c>
      <c r="F455" s="99">
        <f t="shared" si="268"/>
        <v>3725.95</v>
      </c>
      <c r="G455" s="3">
        <f>IF(N455=1,VLOOKUP(A454,[1]Plan1!$BG$69:$BI$188,3),G454)</f>
        <v>3738.99</v>
      </c>
      <c r="H455" s="200">
        <f t="shared" si="269"/>
        <v>41488</v>
      </c>
      <c r="I455" s="200">
        <f t="shared" si="270"/>
        <v>41519</v>
      </c>
      <c r="J455" s="27">
        <f t="shared" si="241"/>
        <v>3.4997785799595338E-3</v>
      </c>
      <c r="K455" s="12">
        <f t="shared" si="257"/>
        <v>41579</v>
      </c>
      <c r="L455" s="12">
        <f t="shared" si="242"/>
        <v>41579</v>
      </c>
      <c r="M455" s="1">
        <f t="shared" si="258"/>
        <v>23</v>
      </c>
      <c r="N455" s="1">
        <f t="shared" si="243"/>
        <v>19</v>
      </c>
      <c r="O455" s="2">
        <f t="shared" si="244"/>
        <v>1.0028902399999999</v>
      </c>
      <c r="P455" s="11">
        <f t="shared" si="267"/>
        <v>1.0023997600000001</v>
      </c>
      <c r="Q455" s="11">
        <f t="shared" si="264"/>
        <v>1.0745473141158153</v>
      </c>
      <c r="R455" s="2">
        <f t="shared" si="266"/>
        <v>1.0776530099999999</v>
      </c>
      <c r="S455" s="2">
        <f t="shared" si="262"/>
        <v>1.07454731</v>
      </c>
      <c r="T455" s="2">
        <f t="shared" si="245"/>
        <v>330923.37639425998</v>
      </c>
      <c r="U455" s="2">
        <f t="shared" si="246"/>
        <v>2096.2731933002269</v>
      </c>
      <c r="V455" s="2">
        <f t="shared" si="247"/>
        <v>21730.833552299191</v>
      </c>
      <c r="W455" s="2">
        <f t="shared" si="248"/>
        <v>331792.49208936939</v>
      </c>
      <c r="X455" s="29">
        <f t="shared" si="249"/>
        <v>0</v>
      </c>
      <c r="Y455" s="2">
        <f t="shared" si="263"/>
        <v>0</v>
      </c>
      <c r="Z455" s="82">
        <f t="shared" si="250"/>
        <v>0</v>
      </c>
      <c r="AA455" s="2">
        <f t="shared" si="251"/>
        <v>0</v>
      </c>
      <c r="AB455" s="27">
        <f t="shared" si="259"/>
        <v>6.7299999999999999E-2</v>
      </c>
      <c r="AC455" s="29">
        <f t="shared" si="271"/>
        <v>19</v>
      </c>
      <c r="AD455" s="29">
        <v>252</v>
      </c>
      <c r="AE455" s="11">
        <f t="shared" si="265"/>
        <v>1.004922831</v>
      </c>
      <c r="AF455" s="2">
        <f t="shared" si="252"/>
        <v>1629.0798559299999</v>
      </c>
      <c r="AG455" s="2">
        <f t="shared" si="253"/>
        <v>1633.3583656200001</v>
      </c>
      <c r="AH455" s="3">
        <f t="shared" si="254"/>
        <v>0</v>
      </c>
      <c r="AI455" s="4" t="str">
        <f t="shared" si="260"/>
        <v>A+J=</v>
      </c>
      <c r="AJ455" s="12">
        <f t="shared" si="261"/>
        <v>41579</v>
      </c>
      <c r="AK455" s="12"/>
      <c r="AL455" s="4"/>
      <c r="AM455" s="1"/>
      <c r="AN455" s="12"/>
      <c r="AO455" s="1"/>
      <c r="AP455" s="1"/>
      <c r="AQ455" s="3"/>
      <c r="AR455" s="3"/>
      <c r="AS455" s="7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138" x14ac:dyDescent="0.2">
      <c r="A456" s="178">
        <f t="shared" si="255"/>
        <v>41575</v>
      </c>
      <c r="B456" s="2">
        <f t="shared" si="239"/>
        <v>333425.85045498941</v>
      </c>
      <c r="C456" s="2">
        <f t="shared" si="256"/>
        <v>307965.38534376997</v>
      </c>
      <c r="D456" s="2">
        <f>SUM(Y456:Y$764)</f>
        <v>28120.038044299999</v>
      </c>
      <c r="E456" s="11">
        <f t="shared" si="240"/>
        <v>279845.34729946998</v>
      </c>
      <c r="F456" s="99">
        <f t="shared" si="268"/>
        <v>3725.95</v>
      </c>
      <c r="G456" s="3">
        <f>IF(N456=1,VLOOKUP(A455,[1]Plan1!$BG$69:$BI$188,3),G455)</f>
        <v>3738.99</v>
      </c>
      <c r="H456" s="200">
        <f t="shared" si="269"/>
        <v>41488</v>
      </c>
      <c r="I456" s="200">
        <f t="shared" si="270"/>
        <v>41519</v>
      </c>
      <c r="J456" s="27">
        <f t="shared" si="241"/>
        <v>3.4997785799595338E-3</v>
      </c>
      <c r="K456" s="12">
        <f t="shared" si="257"/>
        <v>41579</v>
      </c>
      <c r="L456" s="12">
        <f t="shared" si="242"/>
        <v>41579</v>
      </c>
      <c r="M456" s="1">
        <f t="shared" si="258"/>
        <v>23</v>
      </c>
      <c r="N456" s="1">
        <f t="shared" si="243"/>
        <v>19</v>
      </c>
      <c r="O456" s="2">
        <f t="shared" si="244"/>
        <v>1.0028902399999999</v>
      </c>
      <c r="P456" s="11">
        <f t="shared" si="267"/>
        <v>1.0023997600000001</v>
      </c>
      <c r="Q456" s="11">
        <f t="shared" si="264"/>
        <v>1.0745473141158153</v>
      </c>
      <c r="R456" s="2">
        <f t="shared" si="266"/>
        <v>1.0776530099999999</v>
      </c>
      <c r="S456" s="2">
        <f t="shared" si="262"/>
        <v>1.07454731</v>
      </c>
      <c r="T456" s="2">
        <f t="shared" si="245"/>
        <v>330923.37639425998</v>
      </c>
      <c r="U456" s="2">
        <f t="shared" si="246"/>
        <v>2096.2731933002269</v>
      </c>
      <c r="V456" s="2">
        <f t="shared" si="247"/>
        <v>21730.833552299191</v>
      </c>
      <c r="W456" s="2">
        <f t="shared" si="248"/>
        <v>331792.49208936939</v>
      </c>
      <c r="X456" s="29">
        <f t="shared" si="249"/>
        <v>0</v>
      </c>
      <c r="Y456" s="2">
        <f t="shared" si="263"/>
        <v>0</v>
      </c>
      <c r="Z456" s="82">
        <f t="shared" si="250"/>
        <v>0</v>
      </c>
      <c r="AA456" s="2">
        <f t="shared" si="251"/>
        <v>0</v>
      </c>
      <c r="AB456" s="27">
        <f t="shared" si="259"/>
        <v>6.7299999999999999E-2</v>
      </c>
      <c r="AC456" s="29">
        <f t="shared" si="271"/>
        <v>19</v>
      </c>
      <c r="AD456" s="29">
        <v>252</v>
      </c>
      <c r="AE456" s="11">
        <f t="shared" si="265"/>
        <v>1.004922831</v>
      </c>
      <c r="AF456" s="2">
        <f t="shared" si="252"/>
        <v>1629.0798559299999</v>
      </c>
      <c r="AG456" s="2">
        <f t="shared" si="253"/>
        <v>1633.3583656200001</v>
      </c>
      <c r="AH456" s="3">
        <f t="shared" si="254"/>
        <v>0</v>
      </c>
      <c r="AI456" s="4" t="str">
        <f t="shared" si="260"/>
        <v>A+J=</v>
      </c>
      <c r="AJ456" s="12">
        <f t="shared" si="261"/>
        <v>41579</v>
      </c>
      <c r="AK456" s="12"/>
      <c r="AL456" s="4"/>
      <c r="AM456" s="1"/>
      <c r="AN456" s="12"/>
      <c r="AO456" s="1"/>
      <c r="AP456" s="1"/>
      <c r="AQ456" s="3"/>
      <c r="AR456" s="3"/>
      <c r="AS456" s="7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138" x14ac:dyDescent="0.2">
      <c r="A457" s="178">
        <f t="shared" si="255"/>
        <v>41576</v>
      </c>
      <c r="B457" s="2">
        <f t="shared" si="239"/>
        <v>333558.08977810584</v>
      </c>
      <c r="C457" s="2">
        <f t="shared" si="256"/>
        <v>307965.38534376997</v>
      </c>
      <c r="D457" s="2">
        <f>SUM(Y457:Y$764)</f>
        <v>28120.038044299999</v>
      </c>
      <c r="E457" s="11">
        <f t="shared" si="240"/>
        <v>279845.34729946998</v>
      </c>
      <c r="F457" s="99">
        <f t="shared" si="268"/>
        <v>3725.95</v>
      </c>
      <c r="G457" s="3">
        <f>IF(N457=1,VLOOKUP(A456,[1]Plan1!$BG$69:$BI$188,3),G456)</f>
        <v>3738.99</v>
      </c>
      <c r="H457" s="200">
        <f t="shared" si="269"/>
        <v>41488</v>
      </c>
      <c r="I457" s="200">
        <f t="shared" si="270"/>
        <v>41519</v>
      </c>
      <c r="J457" s="27">
        <f t="shared" si="241"/>
        <v>3.4997785799595338E-3</v>
      </c>
      <c r="K457" s="12">
        <f t="shared" si="257"/>
        <v>41579</v>
      </c>
      <c r="L457" s="12">
        <f t="shared" si="242"/>
        <v>41579</v>
      </c>
      <c r="M457" s="1">
        <f t="shared" si="258"/>
        <v>23</v>
      </c>
      <c r="N457" s="1">
        <f t="shared" si="243"/>
        <v>20</v>
      </c>
      <c r="O457" s="2">
        <f t="shared" si="244"/>
        <v>1.00304259</v>
      </c>
      <c r="P457" s="11">
        <f t="shared" si="267"/>
        <v>1.0023997600000001</v>
      </c>
      <c r="Q457" s="11">
        <f t="shared" si="264"/>
        <v>1.0745473141158153</v>
      </c>
      <c r="R457" s="2">
        <f t="shared" si="266"/>
        <v>1.07781672</v>
      </c>
      <c r="S457" s="2">
        <f t="shared" si="262"/>
        <v>1.07454731</v>
      </c>
      <c r="T457" s="2">
        <f t="shared" si="245"/>
        <v>330923.37639425998</v>
      </c>
      <c r="U457" s="2">
        <f t="shared" si="246"/>
        <v>2096.2731933002269</v>
      </c>
      <c r="V457" s="2">
        <f t="shared" si="247"/>
        <v>21776.647034105597</v>
      </c>
      <c r="W457" s="2">
        <f t="shared" si="248"/>
        <v>331838.30557117582</v>
      </c>
      <c r="X457" s="29">
        <f t="shared" si="249"/>
        <v>0</v>
      </c>
      <c r="Y457" s="2">
        <f t="shared" si="263"/>
        <v>0</v>
      </c>
      <c r="Z457" s="82">
        <f t="shared" si="250"/>
        <v>0</v>
      </c>
      <c r="AA457" s="2">
        <f t="shared" si="251"/>
        <v>0</v>
      </c>
      <c r="AB457" s="27">
        <f t="shared" si="259"/>
        <v>6.7299999999999999E-2</v>
      </c>
      <c r="AC457" s="29">
        <f t="shared" si="271"/>
        <v>20</v>
      </c>
      <c r="AD457" s="29">
        <v>252</v>
      </c>
      <c r="AE457" s="11">
        <f t="shared" si="265"/>
        <v>1.0051825969999999</v>
      </c>
      <c r="AF457" s="2">
        <f t="shared" si="252"/>
        <v>1715.0424977299999</v>
      </c>
      <c r="AG457" s="2">
        <f t="shared" si="253"/>
        <v>1719.78420693</v>
      </c>
      <c r="AH457" s="3">
        <f t="shared" si="254"/>
        <v>0</v>
      </c>
      <c r="AI457" s="4" t="str">
        <f t="shared" si="260"/>
        <v>A+J=</v>
      </c>
      <c r="AJ457" s="12">
        <f t="shared" si="261"/>
        <v>41579</v>
      </c>
      <c r="AK457" s="14"/>
      <c r="AL457" s="13"/>
      <c r="AM457" s="5"/>
      <c r="AN457" s="14"/>
      <c r="AO457" s="5"/>
      <c r="AP457" s="5"/>
      <c r="AQ457" s="6"/>
      <c r="AR457" s="6"/>
      <c r="AS457" s="15"/>
      <c r="AT457" s="5"/>
      <c r="AU457" s="5"/>
      <c r="AV457" s="5"/>
      <c r="AW457" s="5"/>
      <c r="AX457" s="5"/>
      <c r="AY457" s="5"/>
      <c r="AZ457" s="5"/>
      <c r="BA457" s="5"/>
      <c r="BB457" s="5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</row>
    <row r="458" spans="1:138" x14ac:dyDescent="0.2">
      <c r="A458" s="178">
        <f t="shared" si="255"/>
        <v>41577</v>
      </c>
      <c r="B458" s="2">
        <f t="shared" ref="B458:B521" si="272">(W458+AG458)</f>
        <v>333690.37828460569</v>
      </c>
      <c r="C458" s="2">
        <f t="shared" si="256"/>
        <v>307965.38534376997</v>
      </c>
      <c r="D458" s="2">
        <f>SUM(Y458:Y$764)</f>
        <v>28120.038044299999</v>
      </c>
      <c r="E458" s="11">
        <f t="shared" ref="E458:E521" si="273">(C458-D458)</f>
        <v>279845.34729946998</v>
      </c>
      <c r="F458" s="99">
        <f t="shared" si="268"/>
        <v>3725.95</v>
      </c>
      <c r="G458" s="3">
        <f>IF(N458=1,VLOOKUP(A457,[1]Plan1!$BG$69:$BI$188,3),G457)</f>
        <v>3738.99</v>
      </c>
      <c r="H458" s="200">
        <f t="shared" si="269"/>
        <v>41488</v>
      </c>
      <c r="I458" s="200">
        <f t="shared" si="270"/>
        <v>41519</v>
      </c>
      <c r="J458" s="27">
        <f t="shared" ref="J458:J521" si="274">(G458/F458)-1</f>
        <v>3.4997785799595338E-3</v>
      </c>
      <c r="K458" s="12">
        <f t="shared" si="257"/>
        <v>41579</v>
      </c>
      <c r="L458" s="12">
        <f t="shared" ref="L458:L521" si="275">IF(A458&gt;L457,K458,L457)</f>
        <v>41579</v>
      </c>
      <c r="M458" s="1">
        <f t="shared" si="258"/>
        <v>23</v>
      </c>
      <c r="N458" s="1">
        <f t="shared" ref="N458:N521" si="276">(M458-(NETWORKDAYS(A458,L458,AN$137:AN$327)-1))</f>
        <v>21</v>
      </c>
      <c r="O458" s="2">
        <f t="shared" ref="O458:O521" si="277">TRUNC((G458/F458)^TRUNC((N458/M458),9),8)</f>
        <v>1.0031949600000001</v>
      </c>
      <c r="P458" s="11">
        <f t="shared" si="267"/>
        <v>1.0023997600000001</v>
      </c>
      <c r="Q458" s="11">
        <f t="shared" si="264"/>
        <v>1.0745473141158153</v>
      </c>
      <c r="R458" s="2">
        <f t="shared" si="266"/>
        <v>1.0779804399999999</v>
      </c>
      <c r="S458" s="2">
        <f t="shared" si="262"/>
        <v>1.07454731</v>
      </c>
      <c r="T458" s="2">
        <f t="shared" ref="T458:T521" si="278">TRUNC(C458*S458,8)</f>
        <v>330923.37639425998</v>
      </c>
      <c r="U458" s="2">
        <f t="shared" ref="U458:U521" si="279">(D458*(S458-1))</f>
        <v>2096.2731933002269</v>
      </c>
      <c r="V458" s="2">
        <f t="shared" ref="V458:V521" si="280">(E458*(R458-1))</f>
        <v>21822.463314365461</v>
      </c>
      <c r="W458" s="2">
        <f t="shared" ref="W458:W521" si="281">(C458+U458+V458)</f>
        <v>331884.12185143569</v>
      </c>
      <c r="X458" s="29">
        <f t="shared" ref="X458:X521" si="282">IF(VLOOKUP(A458,AN$10:AU$131,8)=VLOOKUP(A457,AN$10:AU$131,8),0,VLOOKUP(A458,AN$10:AU$131,8))</f>
        <v>0</v>
      </c>
      <c r="Y458" s="2">
        <f t="shared" si="263"/>
        <v>0</v>
      </c>
      <c r="Z458" s="82">
        <f t="shared" ref="Z458:Z521" si="283">IF(X458&gt;0,VLOOKUP($A458,$AN$10:$AS$131,6),0)</f>
        <v>0</v>
      </c>
      <c r="AA458" s="2">
        <f t="shared" ref="AA458:AA521" si="284">IF(Z458&gt;0,TRUNC(Z458*T458,8),0)</f>
        <v>0</v>
      </c>
      <c r="AB458" s="27">
        <f t="shared" si="259"/>
        <v>6.7299999999999999E-2</v>
      </c>
      <c r="AC458" s="29">
        <f t="shared" si="271"/>
        <v>21</v>
      </c>
      <c r="AD458" s="29">
        <v>252</v>
      </c>
      <c r="AE458" s="11">
        <f t="shared" si="265"/>
        <v>1.0054424310000001</v>
      </c>
      <c r="AF458" s="2">
        <f t="shared" ref="AF458:AF521" si="285">TRUNC((T458*(AE458-1)),8)</f>
        <v>1801.0276423099999</v>
      </c>
      <c r="AG458" s="2">
        <f t="shared" ref="AG458:AG521" si="286">TRUNC((W458*(AE458-1)),8)</f>
        <v>1806.25643317</v>
      </c>
      <c r="AH458" s="3">
        <f t="shared" ref="AH458:AH521" si="287">IF(AA458&gt;0,AA458+AF458,0)</f>
        <v>0</v>
      </c>
      <c r="AI458" s="4" t="str">
        <f t="shared" si="260"/>
        <v>A+J=</v>
      </c>
      <c r="AJ458" s="12">
        <f t="shared" si="261"/>
        <v>41579</v>
      </c>
      <c r="AK458" s="12"/>
      <c r="AL458" s="4"/>
      <c r="AM458" s="1"/>
      <c r="AN458" s="12"/>
      <c r="AO458" s="1"/>
      <c r="AP458" s="1"/>
      <c r="AQ458" s="3"/>
      <c r="AR458" s="3"/>
      <c r="AS458" s="7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138" x14ac:dyDescent="0.2">
      <c r="A459" s="178">
        <f t="shared" ref="A459:A522" si="288">(A458+1)</f>
        <v>41578</v>
      </c>
      <c r="B459" s="2">
        <f t="shared" si="272"/>
        <v>333822.72409729951</v>
      </c>
      <c r="C459" s="2">
        <f t="shared" ref="C459:C522" si="289">TRUNC(IF(X458&gt;0,VLOOKUP(A458,$AN$12:$AO$131,2),C458),8)</f>
        <v>307965.38534376997</v>
      </c>
      <c r="D459" s="2">
        <f>SUM(Y459:Y$764)</f>
        <v>28120.038044299999</v>
      </c>
      <c r="E459" s="11">
        <f t="shared" si="273"/>
        <v>279845.34729946998</v>
      </c>
      <c r="F459" s="99">
        <f t="shared" si="268"/>
        <v>3725.95</v>
      </c>
      <c r="G459" s="3">
        <f>IF(N459=1,VLOOKUP(A458,[1]Plan1!$BG$69:$BI$188,3),G458)</f>
        <v>3738.99</v>
      </c>
      <c r="H459" s="200">
        <f t="shared" si="269"/>
        <v>41488</v>
      </c>
      <c r="I459" s="200">
        <f t="shared" si="270"/>
        <v>41519</v>
      </c>
      <c r="J459" s="27">
        <f t="shared" si="274"/>
        <v>3.4997785799595338E-3</v>
      </c>
      <c r="K459" s="12">
        <f t="shared" ref="K459:K522" si="290">IF(DAY(A459)=1,VLOOKUP(A459,AR$137:AW$275,4),K458)</f>
        <v>41579</v>
      </c>
      <c r="L459" s="12">
        <f t="shared" si="275"/>
        <v>41579</v>
      </c>
      <c r="M459" s="1">
        <f t="shared" ref="M459:M522" si="291">IF(L459=L458,M458,NETWORKDAYS(L458,L459,$AN$137:$AN$327)-1)</f>
        <v>23</v>
      </c>
      <c r="N459" s="1">
        <f t="shared" si="276"/>
        <v>22</v>
      </c>
      <c r="O459" s="2">
        <f t="shared" si="277"/>
        <v>1.0033473500000001</v>
      </c>
      <c r="P459" s="11">
        <f t="shared" si="267"/>
        <v>1.0023997600000001</v>
      </c>
      <c r="Q459" s="11">
        <f t="shared" si="264"/>
        <v>1.0745473141158153</v>
      </c>
      <c r="R459" s="2">
        <f t="shared" si="266"/>
        <v>1.0781442000000001</v>
      </c>
      <c r="S459" s="2">
        <f t="shared" si="262"/>
        <v>1.07454731</v>
      </c>
      <c r="T459" s="2">
        <f t="shared" si="278"/>
        <v>330923.37639425998</v>
      </c>
      <c r="U459" s="2">
        <f t="shared" si="279"/>
        <v>2096.2731933002269</v>
      </c>
      <c r="V459" s="2">
        <f t="shared" si="280"/>
        <v>21868.290788439273</v>
      </c>
      <c r="W459" s="2">
        <f t="shared" si="281"/>
        <v>331929.94932550949</v>
      </c>
      <c r="X459" s="29">
        <f t="shared" si="282"/>
        <v>0</v>
      </c>
      <c r="Y459" s="2">
        <f t="shared" si="263"/>
        <v>0</v>
      </c>
      <c r="Z459" s="82">
        <f t="shared" si="283"/>
        <v>0</v>
      </c>
      <c r="AA459" s="2">
        <f t="shared" si="284"/>
        <v>0</v>
      </c>
      <c r="AB459" s="27">
        <f t="shared" ref="AB459:AB522" si="292">(AB458)</f>
        <v>6.7299999999999999E-2</v>
      </c>
      <c r="AC459" s="29">
        <f t="shared" si="271"/>
        <v>22</v>
      </c>
      <c r="AD459" s="29">
        <v>252</v>
      </c>
      <c r="AE459" s="11">
        <f t="shared" si="265"/>
        <v>1.005702332</v>
      </c>
      <c r="AF459" s="2">
        <f t="shared" si="285"/>
        <v>1887.0349587600001</v>
      </c>
      <c r="AG459" s="2">
        <f t="shared" si="286"/>
        <v>1892.7747717899999</v>
      </c>
      <c r="AH459" s="3">
        <f t="shared" si="287"/>
        <v>0</v>
      </c>
      <c r="AI459" s="4" t="str">
        <f t="shared" ref="AI459:AI522" si="293">AI458</f>
        <v>A+J=</v>
      </c>
      <c r="AJ459" s="12">
        <f t="shared" ref="AJ459:AJ522" si="294">IF(X458&gt;0,VLOOKUP(A458,$AN$10:$AW$130,9),AJ458)</f>
        <v>41579</v>
      </c>
      <c r="AK459" s="12"/>
      <c r="AL459" s="4"/>
      <c r="AM459" s="1"/>
      <c r="AN459" s="12"/>
      <c r="AO459" s="1"/>
      <c r="AP459" s="1"/>
      <c r="AQ459" s="3"/>
      <c r="AR459" s="3"/>
      <c r="AS459" s="7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138" x14ac:dyDescent="0.2">
      <c r="A460" s="178">
        <f t="shared" si="288"/>
        <v>41579</v>
      </c>
      <c r="B460" s="2">
        <f t="shared" si="272"/>
        <v>333955.12160387018</v>
      </c>
      <c r="C460" s="2">
        <f t="shared" si="289"/>
        <v>307965.38534376997</v>
      </c>
      <c r="D460" s="2">
        <f>SUM(Y460:Y$764)</f>
        <v>28120.038044299999</v>
      </c>
      <c r="E460" s="11">
        <f t="shared" si="273"/>
        <v>279845.34729946998</v>
      </c>
      <c r="F460" s="99">
        <f t="shared" si="268"/>
        <v>3725.95</v>
      </c>
      <c r="G460" s="3">
        <f>IF(N460=1,VLOOKUP(A459,[1]Plan1!$BG$69:$BI$188,3),G459)</f>
        <v>3738.99</v>
      </c>
      <c r="H460" s="200">
        <f t="shared" si="269"/>
        <v>41488</v>
      </c>
      <c r="I460" s="200">
        <f t="shared" si="270"/>
        <v>41519</v>
      </c>
      <c r="J460" s="27">
        <f t="shared" si="274"/>
        <v>3.4997785799595338E-3</v>
      </c>
      <c r="K460" s="12">
        <f t="shared" si="290"/>
        <v>41610</v>
      </c>
      <c r="L460" s="12">
        <f t="shared" si="275"/>
        <v>41579</v>
      </c>
      <c r="M460" s="1">
        <f t="shared" si="291"/>
        <v>23</v>
      </c>
      <c r="N460" s="1">
        <f t="shared" si="276"/>
        <v>23</v>
      </c>
      <c r="O460" s="2">
        <f t="shared" si="277"/>
        <v>1.0034997699999999</v>
      </c>
      <c r="P460" s="11">
        <f t="shared" si="267"/>
        <v>1.0023997600000001</v>
      </c>
      <c r="Q460" s="11">
        <f t="shared" si="264"/>
        <v>1.0745473141158153</v>
      </c>
      <c r="R460" s="2">
        <f t="shared" si="266"/>
        <v>1.0783079799999999</v>
      </c>
      <c r="S460" s="2">
        <f t="shared" si="262"/>
        <v>1.07454731</v>
      </c>
      <c r="T460" s="2">
        <f t="shared" si="278"/>
        <v>330923.37639425998</v>
      </c>
      <c r="U460" s="2">
        <f t="shared" si="279"/>
        <v>2096.2731933002269</v>
      </c>
      <c r="V460" s="2">
        <f t="shared" si="280"/>
        <v>21914.123859419935</v>
      </c>
      <c r="W460" s="2">
        <f t="shared" si="281"/>
        <v>331975.78239649016</v>
      </c>
      <c r="X460" s="29">
        <f t="shared" si="282"/>
        <v>15</v>
      </c>
      <c r="Y460" s="2">
        <f t="shared" si="263"/>
        <v>2320.7871084499998</v>
      </c>
      <c r="Z460" s="82">
        <f t="shared" si="283"/>
        <v>7.5358700000000001E-3</v>
      </c>
      <c r="AA460" s="2">
        <f t="shared" si="284"/>
        <v>2493.7955444600002</v>
      </c>
      <c r="AB460" s="27">
        <f t="shared" si="292"/>
        <v>6.7299999999999999E-2</v>
      </c>
      <c r="AC460" s="29">
        <f t="shared" si="271"/>
        <v>23</v>
      </c>
      <c r="AD460" s="29">
        <v>252</v>
      </c>
      <c r="AE460" s="11">
        <f t="shared" si="265"/>
        <v>1.0059623</v>
      </c>
      <c r="AF460" s="2">
        <f t="shared" si="285"/>
        <v>1973.0644470699999</v>
      </c>
      <c r="AG460" s="2">
        <f t="shared" si="286"/>
        <v>1979.3392073800001</v>
      </c>
      <c r="AH460" s="3">
        <f t="shared" si="287"/>
        <v>4466.8599915300001</v>
      </c>
      <c r="AI460" s="4" t="str">
        <f t="shared" si="293"/>
        <v>A+J=</v>
      </c>
      <c r="AJ460" s="12">
        <f t="shared" si="294"/>
        <v>41579</v>
      </c>
      <c r="AK460" s="12"/>
      <c r="AL460" s="4"/>
      <c r="AM460" s="1"/>
      <c r="AN460" s="12"/>
      <c r="AO460" s="1"/>
      <c r="AP460" s="1"/>
      <c r="AQ460" s="3"/>
      <c r="AR460" s="3"/>
      <c r="AS460" s="7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138" x14ac:dyDescent="0.2">
      <c r="A461" s="178">
        <f t="shared" si="288"/>
        <v>41580</v>
      </c>
      <c r="B461" s="2">
        <f t="shared" si="272"/>
        <v>329652.93674349249</v>
      </c>
      <c r="C461" s="2">
        <f t="shared" si="289"/>
        <v>305644.59823532001</v>
      </c>
      <c r="D461" s="2">
        <f>SUM(Y461:Y$764)</f>
        <v>25799.250935849999</v>
      </c>
      <c r="E461" s="11">
        <f t="shared" si="273"/>
        <v>279845.34729946998</v>
      </c>
      <c r="F461" s="99">
        <f t="shared" si="268"/>
        <v>3738.99</v>
      </c>
      <c r="G461" s="3">
        <f>IF(N461=1,VLOOKUP(A460,[1]Plan1!$BG$69:$BI$188,3),G460)</f>
        <v>3760.3</v>
      </c>
      <c r="H461" s="200">
        <f t="shared" si="269"/>
        <v>41519</v>
      </c>
      <c r="I461" s="200">
        <f t="shared" si="270"/>
        <v>41549</v>
      </c>
      <c r="J461" s="27">
        <f t="shared" si="274"/>
        <v>5.6994001053760623E-3</v>
      </c>
      <c r="K461" s="12">
        <f t="shared" si="290"/>
        <v>41610</v>
      </c>
      <c r="L461" s="12">
        <f t="shared" si="275"/>
        <v>41610</v>
      </c>
      <c r="M461" s="1">
        <f t="shared" si="291"/>
        <v>20</v>
      </c>
      <c r="N461" s="1">
        <f t="shared" si="276"/>
        <v>1</v>
      </c>
      <c r="O461" s="2">
        <f t="shared" si="277"/>
        <v>1.0002842000000001</v>
      </c>
      <c r="P461" s="11">
        <f t="shared" si="267"/>
        <v>1.0034997699999999</v>
      </c>
      <c r="Q461" s="11">
        <f t="shared" si="264"/>
        <v>1.0783079825693382</v>
      </c>
      <c r="R461" s="2">
        <f t="shared" si="266"/>
        <v>1.07861443</v>
      </c>
      <c r="S461" s="2">
        <f t="shared" si="262"/>
        <v>1.07454731</v>
      </c>
      <c r="T461" s="2">
        <f t="shared" si="278"/>
        <v>328429.58084979001</v>
      </c>
      <c r="U461" s="2">
        <f t="shared" si="279"/>
        <v>1923.2647572826008</v>
      </c>
      <c r="V461" s="2">
        <f t="shared" si="280"/>
        <v>21999.882466099876</v>
      </c>
      <c r="W461" s="2">
        <f t="shared" si="281"/>
        <v>329567.7454587025</v>
      </c>
      <c r="X461" s="29">
        <f t="shared" si="282"/>
        <v>0</v>
      </c>
      <c r="Y461" s="2">
        <f t="shared" si="263"/>
        <v>0</v>
      </c>
      <c r="Z461" s="82">
        <f t="shared" si="283"/>
        <v>0</v>
      </c>
      <c r="AA461" s="2">
        <f t="shared" si="284"/>
        <v>0</v>
      </c>
      <c r="AB461" s="27">
        <f t="shared" si="292"/>
        <v>6.7299999999999999E-2</v>
      </c>
      <c r="AC461" s="29">
        <f t="shared" si="271"/>
        <v>1</v>
      </c>
      <c r="AD461" s="29">
        <v>252</v>
      </c>
      <c r="AE461" s="11">
        <f t="shared" si="265"/>
        <v>1.0002584940000001</v>
      </c>
      <c r="AF461" s="2">
        <f t="shared" si="285"/>
        <v>84.897076069999997</v>
      </c>
      <c r="AG461" s="2">
        <f t="shared" si="286"/>
        <v>85.191284789999997</v>
      </c>
      <c r="AH461" s="3">
        <f t="shared" si="287"/>
        <v>0</v>
      </c>
      <c r="AI461" s="4" t="str">
        <f t="shared" si="293"/>
        <v>A+J=</v>
      </c>
      <c r="AJ461" s="12">
        <f t="shared" si="294"/>
        <v>41610</v>
      </c>
      <c r="AK461" s="12"/>
      <c r="AL461" s="4"/>
      <c r="AM461" s="1"/>
      <c r="AN461" s="12"/>
      <c r="AO461" s="1"/>
      <c r="AP461" s="1"/>
      <c r="AQ461" s="3"/>
      <c r="AR461" s="3"/>
      <c r="AS461" s="7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138" x14ac:dyDescent="0.2">
      <c r="A462" s="178">
        <f t="shared" si="288"/>
        <v>41581</v>
      </c>
      <c r="B462" s="2">
        <f t="shared" si="272"/>
        <v>329652.93674349249</v>
      </c>
      <c r="C462" s="2">
        <f t="shared" si="289"/>
        <v>305644.59823532001</v>
      </c>
      <c r="D462" s="2">
        <f>SUM(Y462:Y$764)</f>
        <v>25799.250935849999</v>
      </c>
      <c r="E462" s="11">
        <f t="shared" si="273"/>
        <v>279845.34729946998</v>
      </c>
      <c r="F462" s="99">
        <f t="shared" si="268"/>
        <v>3738.99</v>
      </c>
      <c r="G462" s="3">
        <f>IF(N462=1,VLOOKUP(A461,[1]Plan1!$BG$69:$BI$188,3),G461)</f>
        <v>3760.3</v>
      </c>
      <c r="H462" s="200">
        <f t="shared" si="269"/>
        <v>41519</v>
      </c>
      <c r="I462" s="200">
        <f t="shared" si="270"/>
        <v>41549</v>
      </c>
      <c r="J462" s="27">
        <f t="shared" si="274"/>
        <v>5.6994001053760623E-3</v>
      </c>
      <c r="K462" s="12">
        <f t="shared" si="290"/>
        <v>41610</v>
      </c>
      <c r="L462" s="12">
        <f t="shared" si="275"/>
        <v>41610</v>
      </c>
      <c r="M462" s="1">
        <f t="shared" si="291"/>
        <v>20</v>
      </c>
      <c r="N462" s="1">
        <f t="shared" si="276"/>
        <v>1</v>
      </c>
      <c r="O462" s="2">
        <f t="shared" si="277"/>
        <v>1.0002842000000001</v>
      </c>
      <c r="P462" s="11">
        <f t="shared" si="267"/>
        <v>1.0034997699999999</v>
      </c>
      <c r="Q462" s="11">
        <f t="shared" si="264"/>
        <v>1.0783079825693382</v>
      </c>
      <c r="R462" s="2">
        <f t="shared" si="266"/>
        <v>1.07861443</v>
      </c>
      <c r="S462" s="2">
        <f t="shared" si="262"/>
        <v>1.07454731</v>
      </c>
      <c r="T462" s="2">
        <f t="shared" si="278"/>
        <v>328429.58084979001</v>
      </c>
      <c r="U462" s="2">
        <f t="shared" si="279"/>
        <v>1923.2647572826008</v>
      </c>
      <c r="V462" s="2">
        <f t="shared" si="280"/>
        <v>21999.882466099876</v>
      </c>
      <c r="W462" s="2">
        <f t="shared" si="281"/>
        <v>329567.7454587025</v>
      </c>
      <c r="X462" s="29">
        <f t="shared" si="282"/>
        <v>0</v>
      </c>
      <c r="Y462" s="2">
        <f t="shared" si="263"/>
        <v>0</v>
      </c>
      <c r="Z462" s="82">
        <f t="shared" si="283"/>
        <v>0</v>
      </c>
      <c r="AA462" s="2">
        <f t="shared" si="284"/>
        <v>0</v>
      </c>
      <c r="AB462" s="27">
        <f t="shared" si="292"/>
        <v>6.7299999999999999E-2</v>
      </c>
      <c r="AC462" s="29">
        <f t="shared" si="271"/>
        <v>1</v>
      </c>
      <c r="AD462" s="29">
        <v>252</v>
      </c>
      <c r="AE462" s="11">
        <f t="shared" si="265"/>
        <v>1.0002584940000001</v>
      </c>
      <c r="AF462" s="2">
        <f t="shared" si="285"/>
        <v>84.897076069999997</v>
      </c>
      <c r="AG462" s="2">
        <f t="shared" si="286"/>
        <v>85.191284789999997</v>
      </c>
      <c r="AH462" s="3">
        <f t="shared" si="287"/>
        <v>0</v>
      </c>
      <c r="AI462" s="4" t="str">
        <f t="shared" si="293"/>
        <v>A+J=</v>
      </c>
      <c r="AJ462" s="12">
        <f t="shared" si="294"/>
        <v>41610</v>
      </c>
      <c r="AK462" s="12"/>
      <c r="AL462" s="4"/>
      <c r="AM462" s="1"/>
      <c r="AN462" s="12"/>
      <c r="AO462" s="1"/>
      <c r="AP462" s="1"/>
      <c r="AQ462" s="3"/>
      <c r="AR462" s="3"/>
      <c r="AS462" s="7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138" x14ac:dyDescent="0.2">
      <c r="A463" s="178">
        <f t="shared" si="288"/>
        <v>41582</v>
      </c>
      <c r="B463" s="2">
        <f t="shared" si="272"/>
        <v>329652.93674349249</v>
      </c>
      <c r="C463" s="2">
        <f t="shared" si="289"/>
        <v>305644.59823532001</v>
      </c>
      <c r="D463" s="2">
        <f>SUM(Y463:Y$764)</f>
        <v>25799.250935849999</v>
      </c>
      <c r="E463" s="11">
        <f t="shared" si="273"/>
        <v>279845.34729946998</v>
      </c>
      <c r="F463" s="99">
        <f t="shared" si="268"/>
        <v>3738.99</v>
      </c>
      <c r="G463" s="3">
        <f>IF(N463=1,VLOOKUP(A462,[1]Plan1!$BG$69:$BI$188,3),G462)</f>
        <v>3760.3</v>
      </c>
      <c r="H463" s="200">
        <f t="shared" si="269"/>
        <v>41519</v>
      </c>
      <c r="I463" s="200">
        <f t="shared" si="270"/>
        <v>41549</v>
      </c>
      <c r="J463" s="27">
        <f t="shared" si="274"/>
        <v>5.6994001053760623E-3</v>
      </c>
      <c r="K463" s="12">
        <f t="shared" si="290"/>
        <v>41610</v>
      </c>
      <c r="L463" s="12">
        <f t="shared" si="275"/>
        <v>41610</v>
      </c>
      <c r="M463" s="1">
        <f t="shared" si="291"/>
        <v>20</v>
      </c>
      <c r="N463" s="1">
        <f t="shared" si="276"/>
        <v>1</v>
      </c>
      <c r="O463" s="2">
        <f t="shared" si="277"/>
        <v>1.0002842000000001</v>
      </c>
      <c r="P463" s="11">
        <f t="shared" si="267"/>
        <v>1.0034997699999999</v>
      </c>
      <c r="Q463" s="11">
        <f t="shared" si="264"/>
        <v>1.0783079825693382</v>
      </c>
      <c r="R463" s="2">
        <f t="shared" si="266"/>
        <v>1.07861443</v>
      </c>
      <c r="S463" s="2">
        <f t="shared" si="262"/>
        <v>1.07454731</v>
      </c>
      <c r="T463" s="2">
        <f t="shared" si="278"/>
        <v>328429.58084979001</v>
      </c>
      <c r="U463" s="2">
        <f t="shared" si="279"/>
        <v>1923.2647572826008</v>
      </c>
      <c r="V463" s="2">
        <f t="shared" si="280"/>
        <v>21999.882466099876</v>
      </c>
      <c r="W463" s="2">
        <f t="shared" si="281"/>
        <v>329567.7454587025</v>
      </c>
      <c r="X463" s="29">
        <f t="shared" si="282"/>
        <v>0</v>
      </c>
      <c r="Y463" s="2">
        <f t="shared" si="263"/>
        <v>0</v>
      </c>
      <c r="Z463" s="82">
        <f t="shared" si="283"/>
        <v>0</v>
      </c>
      <c r="AA463" s="2">
        <f t="shared" si="284"/>
        <v>0</v>
      </c>
      <c r="AB463" s="27">
        <f t="shared" si="292"/>
        <v>6.7299999999999999E-2</v>
      </c>
      <c r="AC463" s="29">
        <f t="shared" si="271"/>
        <v>1</v>
      </c>
      <c r="AD463" s="29">
        <v>252</v>
      </c>
      <c r="AE463" s="11">
        <f t="shared" si="265"/>
        <v>1.0002584940000001</v>
      </c>
      <c r="AF463" s="2">
        <f t="shared" si="285"/>
        <v>84.897076069999997</v>
      </c>
      <c r="AG463" s="2">
        <f t="shared" si="286"/>
        <v>85.191284789999997</v>
      </c>
      <c r="AH463" s="3">
        <f t="shared" si="287"/>
        <v>0</v>
      </c>
      <c r="AI463" s="4" t="str">
        <f t="shared" si="293"/>
        <v>A+J=</v>
      </c>
      <c r="AJ463" s="12">
        <f t="shared" si="294"/>
        <v>41610</v>
      </c>
      <c r="AK463" s="12"/>
      <c r="AL463" s="4"/>
      <c r="AM463" s="1"/>
      <c r="AN463" s="12"/>
      <c r="AO463" s="1"/>
      <c r="AP463" s="1"/>
      <c r="AQ463" s="3"/>
      <c r="AR463" s="3"/>
      <c r="AS463" s="7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138" x14ac:dyDescent="0.2">
      <c r="A464" s="178">
        <f t="shared" si="288"/>
        <v>41583</v>
      </c>
      <c r="B464" s="2">
        <f t="shared" si="272"/>
        <v>329823.97825702367</v>
      </c>
      <c r="C464" s="2">
        <f t="shared" si="289"/>
        <v>305644.59823532001</v>
      </c>
      <c r="D464" s="2">
        <f>SUM(Y464:Y$764)</f>
        <v>25799.250935849999</v>
      </c>
      <c r="E464" s="11">
        <f t="shared" si="273"/>
        <v>279845.34729946998</v>
      </c>
      <c r="F464" s="99">
        <f t="shared" si="268"/>
        <v>3738.99</v>
      </c>
      <c r="G464" s="3">
        <f>IF(N464=1,VLOOKUP(A463,[1]Plan1!$BG$69:$BI$188,3),G463)</f>
        <v>3760.3</v>
      </c>
      <c r="H464" s="200">
        <f t="shared" si="269"/>
        <v>41519</v>
      </c>
      <c r="I464" s="200">
        <f t="shared" si="270"/>
        <v>41549</v>
      </c>
      <c r="J464" s="27">
        <f t="shared" si="274"/>
        <v>5.6994001053760623E-3</v>
      </c>
      <c r="K464" s="12">
        <f t="shared" si="290"/>
        <v>41610</v>
      </c>
      <c r="L464" s="12">
        <f t="shared" si="275"/>
        <v>41610</v>
      </c>
      <c r="M464" s="1">
        <f t="shared" si="291"/>
        <v>20</v>
      </c>
      <c r="N464" s="1">
        <f t="shared" si="276"/>
        <v>2</v>
      </c>
      <c r="O464" s="2">
        <f t="shared" si="277"/>
        <v>1.0005684800000001</v>
      </c>
      <c r="P464" s="11">
        <f t="shared" si="267"/>
        <v>1.0034997699999999</v>
      </c>
      <c r="Q464" s="11">
        <f t="shared" si="264"/>
        <v>1.0783079825693382</v>
      </c>
      <c r="R464" s="2">
        <f t="shared" si="266"/>
        <v>1.07892097</v>
      </c>
      <c r="S464" s="2">
        <f t="shared" si="262"/>
        <v>1.07454731</v>
      </c>
      <c r="T464" s="2">
        <f t="shared" si="278"/>
        <v>328429.58084979001</v>
      </c>
      <c r="U464" s="2">
        <f t="shared" si="279"/>
        <v>1923.2647572826008</v>
      </c>
      <c r="V464" s="2">
        <f t="shared" si="280"/>
        <v>22085.666258861045</v>
      </c>
      <c r="W464" s="2">
        <f t="shared" si="281"/>
        <v>329653.52925146365</v>
      </c>
      <c r="X464" s="29">
        <f t="shared" si="282"/>
        <v>0</v>
      </c>
      <c r="Y464" s="2">
        <f t="shared" si="263"/>
        <v>0</v>
      </c>
      <c r="Z464" s="82">
        <f t="shared" si="283"/>
        <v>0</v>
      </c>
      <c r="AA464" s="2">
        <f t="shared" si="284"/>
        <v>0</v>
      </c>
      <c r="AB464" s="27">
        <f t="shared" si="292"/>
        <v>6.7299999999999999E-2</v>
      </c>
      <c r="AC464" s="29">
        <f t="shared" si="271"/>
        <v>2</v>
      </c>
      <c r="AD464" s="29">
        <v>252</v>
      </c>
      <c r="AE464" s="11">
        <f t="shared" si="265"/>
        <v>1.000517055</v>
      </c>
      <c r="AF464" s="2">
        <f t="shared" si="285"/>
        <v>169.81615692</v>
      </c>
      <c r="AG464" s="2">
        <f t="shared" si="286"/>
        <v>170.44900555999999</v>
      </c>
      <c r="AH464" s="3">
        <f t="shared" si="287"/>
        <v>0</v>
      </c>
      <c r="AI464" s="4" t="str">
        <f t="shared" si="293"/>
        <v>A+J=</v>
      </c>
      <c r="AJ464" s="12">
        <f t="shared" si="294"/>
        <v>41610</v>
      </c>
      <c r="AK464" s="12"/>
      <c r="AL464" s="4"/>
      <c r="AM464" s="1"/>
      <c r="AN464" s="12"/>
      <c r="AO464" s="1"/>
      <c r="AP464" s="1"/>
      <c r="AQ464" s="3"/>
      <c r="AR464" s="3"/>
      <c r="AS464" s="7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x14ac:dyDescent="0.2">
      <c r="A465" s="178">
        <f t="shared" si="288"/>
        <v>41584</v>
      </c>
      <c r="B465" s="2">
        <f t="shared" si="272"/>
        <v>329995.11142939614</v>
      </c>
      <c r="C465" s="2">
        <f t="shared" si="289"/>
        <v>305644.59823532001</v>
      </c>
      <c r="D465" s="2">
        <f>SUM(Y465:Y$764)</f>
        <v>25799.250935849999</v>
      </c>
      <c r="E465" s="11">
        <f t="shared" si="273"/>
        <v>279845.34729946998</v>
      </c>
      <c r="F465" s="99">
        <f t="shared" si="268"/>
        <v>3738.99</v>
      </c>
      <c r="G465" s="3">
        <f>IF(N465=1,VLOOKUP(A464,[1]Plan1!$BG$69:$BI$188,3),G464)</f>
        <v>3760.3</v>
      </c>
      <c r="H465" s="200">
        <f t="shared" si="269"/>
        <v>41519</v>
      </c>
      <c r="I465" s="200">
        <f t="shared" si="270"/>
        <v>41549</v>
      </c>
      <c r="J465" s="27">
        <f t="shared" si="274"/>
        <v>5.6994001053760623E-3</v>
      </c>
      <c r="K465" s="12">
        <f t="shared" si="290"/>
        <v>41610</v>
      </c>
      <c r="L465" s="12">
        <f t="shared" si="275"/>
        <v>41610</v>
      </c>
      <c r="M465" s="1">
        <f t="shared" si="291"/>
        <v>20</v>
      </c>
      <c r="N465" s="1">
        <f t="shared" si="276"/>
        <v>3</v>
      </c>
      <c r="O465" s="2">
        <f t="shared" si="277"/>
        <v>1.0008528400000001</v>
      </c>
      <c r="P465" s="11">
        <f t="shared" si="267"/>
        <v>1.0034997699999999</v>
      </c>
      <c r="Q465" s="11">
        <f t="shared" si="264"/>
        <v>1.0783079825693382</v>
      </c>
      <c r="R465" s="2">
        <f t="shared" si="266"/>
        <v>1.0792276000000001</v>
      </c>
      <c r="S465" s="2">
        <f t="shared" si="262"/>
        <v>1.07454731</v>
      </c>
      <c r="T465" s="2">
        <f t="shared" si="278"/>
        <v>328429.58084979001</v>
      </c>
      <c r="U465" s="2">
        <f t="shared" si="279"/>
        <v>1923.2647572826008</v>
      </c>
      <c r="V465" s="2">
        <f t="shared" si="280"/>
        <v>22171.475237703507</v>
      </c>
      <c r="W465" s="2">
        <f t="shared" si="281"/>
        <v>329739.33823030617</v>
      </c>
      <c r="X465" s="29">
        <f t="shared" si="282"/>
        <v>0</v>
      </c>
      <c r="Y465" s="2">
        <f t="shared" si="263"/>
        <v>0</v>
      </c>
      <c r="Z465" s="82">
        <f t="shared" si="283"/>
        <v>0</v>
      </c>
      <c r="AA465" s="2">
        <f t="shared" si="284"/>
        <v>0</v>
      </c>
      <c r="AB465" s="27">
        <f t="shared" si="292"/>
        <v>6.7299999999999999E-2</v>
      </c>
      <c r="AC465" s="29">
        <f t="shared" si="271"/>
        <v>3</v>
      </c>
      <c r="AD465" s="29">
        <v>252</v>
      </c>
      <c r="AE465" s="11">
        <f t="shared" si="265"/>
        <v>1.0007756830000001</v>
      </c>
      <c r="AF465" s="2">
        <f t="shared" si="285"/>
        <v>254.75724256000001</v>
      </c>
      <c r="AG465" s="2">
        <f t="shared" si="286"/>
        <v>255.77319908999999</v>
      </c>
      <c r="AH465" s="3">
        <f t="shared" si="287"/>
        <v>0</v>
      </c>
      <c r="AI465" s="4" t="str">
        <f t="shared" si="293"/>
        <v>A+J=</v>
      </c>
      <c r="AJ465" s="12">
        <f t="shared" si="294"/>
        <v>41610</v>
      </c>
      <c r="AK465" s="12"/>
      <c r="AL465" s="4"/>
      <c r="AM465" s="1"/>
      <c r="AN465" s="12"/>
      <c r="AO465" s="1"/>
      <c r="AP465" s="1"/>
      <c r="AQ465" s="3"/>
      <c r="AR465" s="3"/>
      <c r="AS465" s="7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x14ac:dyDescent="0.2">
      <c r="A466" s="178">
        <f t="shared" si="288"/>
        <v>41585</v>
      </c>
      <c r="B466" s="2">
        <f t="shared" si="272"/>
        <v>330166.33876892331</v>
      </c>
      <c r="C466" s="2">
        <f t="shared" si="289"/>
        <v>305644.59823532001</v>
      </c>
      <c r="D466" s="2">
        <f>SUM(Y466:Y$764)</f>
        <v>25799.250935849999</v>
      </c>
      <c r="E466" s="11">
        <f t="shared" si="273"/>
        <v>279845.34729946998</v>
      </c>
      <c r="F466" s="99">
        <f t="shared" si="268"/>
        <v>3738.99</v>
      </c>
      <c r="G466" s="3">
        <f>IF(N466=1,VLOOKUP(A465,[1]Plan1!$BG$69:$BI$188,3),G465)</f>
        <v>3760.3</v>
      </c>
      <c r="H466" s="200">
        <f t="shared" si="269"/>
        <v>41519</v>
      </c>
      <c r="I466" s="200">
        <f t="shared" si="270"/>
        <v>41549</v>
      </c>
      <c r="J466" s="27">
        <f t="shared" si="274"/>
        <v>5.6994001053760623E-3</v>
      </c>
      <c r="K466" s="12">
        <f t="shared" si="290"/>
        <v>41610</v>
      </c>
      <c r="L466" s="12">
        <f t="shared" si="275"/>
        <v>41610</v>
      </c>
      <c r="M466" s="1">
        <f t="shared" si="291"/>
        <v>20</v>
      </c>
      <c r="N466" s="1">
        <f t="shared" si="276"/>
        <v>4</v>
      </c>
      <c r="O466" s="2">
        <f t="shared" si="277"/>
        <v>1.00113729</v>
      </c>
      <c r="P466" s="11">
        <f t="shared" si="267"/>
        <v>1.0034997699999999</v>
      </c>
      <c r="Q466" s="11">
        <f t="shared" si="264"/>
        <v>1.0783079825693382</v>
      </c>
      <c r="R466" s="2">
        <f t="shared" si="266"/>
        <v>1.07953433</v>
      </c>
      <c r="S466" s="2">
        <f t="shared" si="262"/>
        <v>1.07454731</v>
      </c>
      <c r="T466" s="2">
        <f t="shared" si="278"/>
        <v>328429.58084979001</v>
      </c>
      <c r="U466" s="2">
        <f t="shared" si="279"/>
        <v>1923.2647572826008</v>
      </c>
      <c r="V466" s="2">
        <f t="shared" si="280"/>
        <v>22257.312201080651</v>
      </c>
      <c r="W466" s="2">
        <f t="shared" si="281"/>
        <v>329825.1751936833</v>
      </c>
      <c r="X466" s="29">
        <f t="shared" si="282"/>
        <v>0</v>
      </c>
      <c r="Y466" s="2">
        <f t="shared" si="263"/>
        <v>0</v>
      </c>
      <c r="Z466" s="82">
        <f t="shared" si="283"/>
        <v>0</v>
      </c>
      <c r="AA466" s="2">
        <f t="shared" si="284"/>
        <v>0</v>
      </c>
      <c r="AB466" s="27">
        <f t="shared" si="292"/>
        <v>6.7299999999999999E-2</v>
      </c>
      <c r="AC466" s="29">
        <f t="shared" si="271"/>
        <v>4</v>
      </c>
      <c r="AD466" s="29">
        <v>252</v>
      </c>
      <c r="AE466" s="11">
        <f t="shared" si="265"/>
        <v>1.0010343770000001</v>
      </c>
      <c r="AF466" s="2">
        <f t="shared" si="285"/>
        <v>339.72000455</v>
      </c>
      <c r="AG466" s="2">
        <f t="shared" si="286"/>
        <v>341.16357524</v>
      </c>
      <c r="AH466" s="3">
        <f t="shared" si="287"/>
        <v>0</v>
      </c>
      <c r="AI466" s="4" t="str">
        <f t="shared" si="293"/>
        <v>A+J=</v>
      </c>
      <c r="AJ466" s="12">
        <f t="shared" si="294"/>
        <v>41610</v>
      </c>
      <c r="AK466" s="12"/>
      <c r="AL466" s="4"/>
      <c r="AM466" s="1"/>
      <c r="AN466" s="12"/>
      <c r="AO466" s="1"/>
      <c r="AP466" s="1"/>
      <c r="AQ466" s="3"/>
      <c r="AR466" s="3"/>
      <c r="AS466" s="7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x14ac:dyDescent="0.2">
      <c r="A467" s="178">
        <f t="shared" si="288"/>
        <v>41586</v>
      </c>
      <c r="B467" s="2">
        <f t="shared" si="272"/>
        <v>330337.65256791475</v>
      </c>
      <c r="C467" s="2">
        <f t="shared" si="289"/>
        <v>305644.59823532001</v>
      </c>
      <c r="D467" s="2">
        <f>SUM(Y467:Y$764)</f>
        <v>25799.250935849999</v>
      </c>
      <c r="E467" s="11">
        <f t="shared" si="273"/>
        <v>279845.34729946998</v>
      </c>
      <c r="F467" s="99">
        <f t="shared" si="268"/>
        <v>3738.99</v>
      </c>
      <c r="G467" s="3">
        <f>IF(N467=1,VLOOKUP(A466,[1]Plan1!$BG$69:$BI$188,3),G466)</f>
        <v>3760.3</v>
      </c>
      <c r="H467" s="200">
        <f t="shared" si="269"/>
        <v>41519</v>
      </c>
      <c r="I467" s="200">
        <f t="shared" si="270"/>
        <v>41549</v>
      </c>
      <c r="J467" s="27">
        <f t="shared" si="274"/>
        <v>5.6994001053760623E-3</v>
      </c>
      <c r="K467" s="12">
        <f t="shared" si="290"/>
        <v>41610</v>
      </c>
      <c r="L467" s="12">
        <f t="shared" si="275"/>
        <v>41610</v>
      </c>
      <c r="M467" s="1">
        <f t="shared" si="291"/>
        <v>20</v>
      </c>
      <c r="N467" s="1">
        <f t="shared" si="276"/>
        <v>5</v>
      </c>
      <c r="O467" s="2">
        <f t="shared" si="277"/>
        <v>1.0014218100000001</v>
      </c>
      <c r="P467" s="11">
        <f t="shared" si="267"/>
        <v>1.0034997699999999</v>
      </c>
      <c r="Q467" s="11">
        <f t="shared" si="264"/>
        <v>1.0783079825693382</v>
      </c>
      <c r="R467" s="2">
        <f t="shared" si="266"/>
        <v>1.0798411299999999</v>
      </c>
      <c r="S467" s="2">
        <f t="shared" si="262"/>
        <v>1.07454731</v>
      </c>
      <c r="T467" s="2">
        <f t="shared" si="278"/>
        <v>328429.58084979001</v>
      </c>
      <c r="U467" s="2">
        <f t="shared" si="279"/>
        <v>1923.2647572826008</v>
      </c>
      <c r="V467" s="2">
        <f t="shared" si="280"/>
        <v>22343.168753632111</v>
      </c>
      <c r="W467" s="2">
        <f t="shared" si="281"/>
        <v>329911.03174623474</v>
      </c>
      <c r="X467" s="29">
        <f t="shared" si="282"/>
        <v>0</v>
      </c>
      <c r="Y467" s="2">
        <f t="shared" si="263"/>
        <v>0</v>
      </c>
      <c r="Z467" s="82">
        <f t="shared" si="283"/>
        <v>0</v>
      </c>
      <c r="AA467" s="2">
        <f t="shared" si="284"/>
        <v>0</v>
      </c>
      <c r="AB467" s="27">
        <f t="shared" si="292"/>
        <v>6.7299999999999999E-2</v>
      </c>
      <c r="AC467" s="29">
        <f t="shared" si="271"/>
        <v>5</v>
      </c>
      <c r="AD467" s="29">
        <v>252</v>
      </c>
      <c r="AE467" s="11">
        <f t="shared" si="265"/>
        <v>1.0012931389999999</v>
      </c>
      <c r="AF467" s="2">
        <f t="shared" si="285"/>
        <v>424.70509974999999</v>
      </c>
      <c r="AG467" s="2">
        <f t="shared" si="286"/>
        <v>426.62082168000001</v>
      </c>
      <c r="AH467" s="3">
        <f t="shared" si="287"/>
        <v>0</v>
      </c>
      <c r="AI467" s="4" t="str">
        <f t="shared" si="293"/>
        <v>A+J=</v>
      </c>
      <c r="AJ467" s="12">
        <f t="shared" si="294"/>
        <v>41610</v>
      </c>
      <c r="AK467" s="12"/>
      <c r="AL467" s="4"/>
      <c r="AM467" s="1"/>
      <c r="AN467" s="12"/>
      <c r="AO467" s="1"/>
      <c r="AP467" s="1"/>
      <c r="AQ467" s="3"/>
      <c r="AR467" s="3"/>
      <c r="AS467" s="7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x14ac:dyDescent="0.2">
      <c r="A468" s="178">
        <f t="shared" si="288"/>
        <v>41587</v>
      </c>
      <c r="B468" s="2">
        <f t="shared" si="272"/>
        <v>330509.05780469748</v>
      </c>
      <c r="C468" s="2">
        <f t="shared" si="289"/>
        <v>305644.59823532001</v>
      </c>
      <c r="D468" s="2">
        <f>SUM(Y468:Y$764)</f>
        <v>25799.250935849999</v>
      </c>
      <c r="E468" s="11">
        <f t="shared" si="273"/>
        <v>279845.34729946998</v>
      </c>
      <c r="F468" s="99">
        <f t="shared" si="268"/>
        <v>3738.99</v>
      </c>
      <c r="G468" s="3">
        <f>IF(N468=1,VLOOKUP(A467,[1]Plan1!$BG$69:$BI$188,3),G467)</f>
        <v>3760.3</v>
      </c>
      <c r="H468" s="200">
        <f t="shared" si="269"/>
        <v>41519</v>
      </c>
      <c r="I468" s="200">
        <f t="shared" si="270"/>
        <v>41549</v>
      </c>
      <c r="J468" s="27">
        <f t="shared" si="274"/>
        <v>5.6994001053760623E-3</v>
      </c>
      <c r="K468" s="12">
        <f t="shared" si="290"/>
        <v>41610</v>
      </c>
      <c r="L468" s="12">
        <f t="shared" si="275"/>
        <v>41610</v>
      </c>
      <c r="M468" s="1">
        <f t="shared" si="291"/>
        <v>20</v>
      </c>
      <c r="N468" s="1">
        <f t="shared" si="276"/>
        <v>6</v>
      </c>
      <c r="O468" s="2">
        <f t="shared" si="277"/>
        <v>1.0017064200000001</v>
      </c>
      <c r="P468" s="11">
        <f t="shared" si="267"/>
        <v>1.0034997699999999</v>
      </c>
      <c r="Q468" s="11">
        <f t="shared" si="264"/>
        <v>1.0783079825693382</v>
      </c>
      <c r="R468" s="2">
        <f t="shared" si="266"/>
        <v>1.08014802</v>
      </c>
      <c r="S468" s="2">
        <f t="shared" si="262"/>
        <v>1.07454731</v>
      </c>
      <c r="T468" s="2">
        <f t="shared" si="278"/>
        <v>328429.58084979001</v>
      </c>
      <c r="U468" s="2">
        <f t="shared" si="279"/>
        <v>1923.2647572826008</v>
      </c>
      <c r="V468" s="2">
        <f t="shared" si="280"/>
        <v>22429.050492264862</v>
      </c>
      <c r="W468" s="2">
        <f t="shared" si="281"/>
        <v>329996.91348486749</v>
      </c>
      <c r="X468" s="29">
        <f t="shared" si="282"/>
        <v>0</v>
      </c>
      <c r="Y468" s="2">
        <f t="shared" si="263"/>
        <v>0</v>
      </c>
      <c r="Z468" s="82">
        <f t="shared" si="283"/>
        <v>0</v>
      </c>
      <c r="AA468" s="2">
        <f t="shared" si="284"/>
        <v>0</v>
      </c>
      <c r="AB468" s="27">
        <f t="shared" si="292"/>
        <v>6.7299999999999999E-2</v>
      </c>
      <c r="AC468" s="29">
        <f t="shared" si="271"/>
        <v>6</v>
      </c>
      <c r="AD468" s="29">
        <v>252</v>
      </c>
      <c r="AE468" s="11">
        <f t="shared" si="265"/>
        <v>1.0015519669999999</v>
      </c>
      <c r="AF468" s="2">
        <f t="shared" si="285"/>
        <v>509.71187129999998</v>
      </c>
      <c r="AG468" s="2">
        <f t="shared" si="286"/>
        <v>512.14431982999997</v>
      </c>
      <c r="AH468" s="3">
        <f t="shared" si="287"/>
        <v>0</v>
      </c>
      <c r="AI468" s="4" t="str">
        <f t="shared" si="293"/>
        <v>A+J=</v>
      </c>
      <c r="AJ468" s="12">
        <f t="shared" si="294"/>
        <v>41610</v>
      </c>
      <c r="AK468" s="12"/>
      <c r="AL468" s="4"/>
      <c r="AM468" s="1"/>
      <c r="AN468" s="12"/>
      <c r="AO468" s="1"/>
      <c r="AP468" s="1"/>
      <c r="AQ468" s="3"/>
      <c r="AR468" s="3"/>
      <c r="AS468" s="7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x14ac:dyDescent="0.2">
      <c r="A469" s="178">
        <f t="shared" si="288"/>
        <v>41588</v>
      </c>
      <c r="B469" s="2">
        <f t="shared" si="272"/>
        <v>330509.05780469748</v>
      </c>
      <c r="C469" s="2">
        <f t="shared" si="289"/>
        <v>305644.59823532001</v>
      </c>
      <c r="D469" s="2">
        <f>SUM(Y469:Y$764)</f>
        <v>25799.250935849999</v>
      </c>
      <c r="E469" s="11">
        <f t="shared" si="273"/>
        <v>279845.34729946998</v>
      </c>
      <c r="F469" s="99">
        <f t="shared" si="268"/>
        <v>3738.99</v>
      </c>
      <c r="G469" s="3">
        <f>IF(N469=1,VLOOKUP(A468,[1]Plan1!$BG$69:$BI$188,3),G468)</f>
        <v>3760.3</v>
      </c>
      <c r="H469" s="200">
        <f t="shared" si="269"/>
        <v>41519</v>
      </c>
      <c r="I469" s="200">
        <f t="shared" si="270"/>
        <v>41549</v>
      </c>
      <c r="J469" s="27">
        <f t="shared" si="274"/>
        <v>5.6994001053760623E-3</v>
      </c>
      <c r="K469" s="12">
        <f t="shared" si="290"/>
        <v>41610</v>
      </c>
      <c r="L469" s="12">
        <f t="shared" si="275"/>
        <v>41610</v>
      </c>
      <c r="M469" s="1">
        <f t="shared" si="291"/>
        <v>20</v>
      </c>
      <c r="N469" s="1">
        <f t="shared" si="276"/>
        <v>6</v>
      </c>
      <c r="O469" s="2">
        <f t="shared" si="277"/>
        <v>1.0017064200000001</v>
      </c>
      <c r="P469" s="11">
        <f t="shared" si="267"/>
        <v>1.0034997699999999</v>
      </c>
      <c r="Q469" s="11">
        <f t="shared" si="264"/>
        <v>1.0783079825693382</v>
      </c>
      <c r="R469" s="2">
        <f t="shared" si="266"/>
        <v>1.08014802</v>
      </c>
      <c r="S469" s="2">
        <f t="shared" si="262"/>
        <v>1.07454731</v>
      </c>
      <c r="T469" s="2">
        <f t="shared" si="278"/>
        <v>328429.58084979001</v>
      </c>
      <c r="U469" s="2">
        <f t="shared" si="279"/>
        <v>1923.2647572826008</v>
      </c>
      <c r="V469" s="2">
        <f t="shared" si="280"/>
        <v>22429.050492264862</v>
      </c>
      <c r="W469" s="2">
        <f t="shared" si="281"/>
        <v>329996.91348486749</v>
      </c>
      <c r="X469" s="29">
        <f t="shared" si="282"/>
        <v>0</v>
      </c>
      <c r="Y469" s="2">
        <f t="shared" si="263"/>
        <v>0</v>
      </c>
      <c r="Z469" s="82">
        <f t="shared" si="283"/>
        <v>0</v>
      </c>
      <c r="AA469" s="2">
        <f t="shared" si="284"/>
        <v>0</v>
      </c>
      <c r="AB469" s="27">
        <f t="shared" si="292"/>
        <v>6.7299999999999999E-2</v>
      </c>
      <c r="AC469" s="29">
        <f t="shared" si="271"/>
        <v>6</v>
      </c>
      <c r="AD469" s="29">
        <v>252</v>
      </c>
      <c r="AE469" s="11">
        <f t="shared" si="265"/>
        <v>1.0015519669999999</v>
      </c>
      <c r="AF469" s="2">
        <f t="shared" si="285"/>
        <v>509.71187129999998</v>
      </c>
      <c r="AG469" s="2">
        <f t="shared" si="286"/>
        <v>512.14431982999997</v>
      </c>
      <c r="AH469" s="3">
        <f t="shared" si="287"/>
        <v>0</v>
      </c>
      <c r="AI469" s="4" t="str">
        <f t="shared" si="293"/>
        <v>A+J=</v>
      </c>
      <c r="AJ469" s="12">
        <f t="shared" si="294"/>
        <v>41610</v>
      </c>
      <c r="AK469" s="12"/>
      <c r="AL469" s="4"/>
      <c r="AM469" s="1"/>
      <c r="AN469" s="12"/>
      <c r="AO469" s="1"/>
      <c r="AP469" s="1"/>
      <c r="AQ469" s="3"/>
      <c r="AR469" s="3"/>
      <c r="AS469" s="7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x14ac:dyDescent="0.2">
      <c r="A470" s="178">
        <f t="shared" si="288"/>
        <v>41589</v>
      </c>
      <c r="B470" s="2">
        <f t="shared" si="272"/>
        <v>330509.05780469748</v>
      </c>
      <c r="C470" s="2">
        <f t="shared" si="289"/>
        <v>305644.59823532001</v>
      </c>
      <c r="D470" s="2">
        <f>SUM(Y470:Y$764)</f>
        <v>25799.250935849999</v>
      </c>
      <c r="E470" s="11">
        <f t="shared" si="273"/>
        <v>279845.34729946998</v>
      </c>
      <c r="F470" s="99">
        <f t="shared" si="268"/>
        <v>3738.99</v>
      </c>
      <c r="G470" s="3">
        <f>IF(N470=1,VLOOKUP(A469,[1]Plan1!$BG$69:$BI$188,3),G469)</f>
        <v>3760.3</v>
      </c>
      <c r="H470" s="200">
        <f t="shared" si="269"/>
        <v>41519</v>
      </c>
      <c r="I470" s="200">
        <f t="shared" si="270"/>
        <v>41549</v>
      </c>
      <c r="J470" s="27">
        <f t="shared" si="274"/>
        <v>5.6994001053760623E-3</v>
      </c>
      <c r="K470" s="12">
        <f t="shared" si="290"/>
        <v>41610</v>
      </c>
      <c r="L470" s="12">
        <f t="shared" si="275"/>
        <v>41610</v>
      </c>
      <c r="M470" s="1">
        <f t="shared" si="291"/>
        <v>20</v>
      </c>
      <c r="N470" s="1">
        <f t="shared" si="276"/>
        <v>6</v>
      </c>
      <c r="O470" s="2">
        <f t="shared" si="277"/>
        <v>1.0017064200000001</v>
      </c>
      <c r="P470" s="11">
        <f t="shared" si="267"/>
        <v>1.0034997699999999</v>
      </c>
      <c r="Q470" s="11">
        <f t="shared" si="264"/>
        <v>1.0783079825693382</v>
      </c>
      <c r="R470" s="2">
        <f t="shared" si="266"/>
        <v>1.08014802</v>
      </c>
      <c r="S470" s="2">
        <f t="shared" si="262"/>
        <v>1.07454731</v>
      </c>
      <c r="T470" s="2">
        <f t="shared" si="278"/>
        <v>328429.58084979001</v>
      </c>
      <c r="U470" s="2">
        <f t="shared" si="279"/>
        <v>1923.2647572826008</v>
      </c>
      <c r="V470" s="2">
        <f t="shared" si="280"/>
        <v>22429.050492264862</v>
      </c>
      <c r="W470" s="2">
        <f t="shared" si="281"/>
        <v>329996.91348486749</v>
      </c>
      <c r="X470" s="29">
        <f t="shared" si="282"/>
        <v>0</v>
      </c>
      <c r="Y470" s="2">
        <f t="shared" si="263"/>
        <v>0</v>
      </c>
      <c r="Z470" s="82">
        <f t="shared" si="283"/>
        <v>0</v>
      </c>
      <c r="AA470" s="2">
        <f t="shared" si="284"/>
        <v>0</v>
      </c>
      <c r="AB470" s="27">
        <f t="shared" si="292"/>
        <v>6.7299999999999999E-2</v>
      </c>
      <c r="AC470" s="29">
        <f t="shared" si="271"/>
        <v>6</v>
      </c>
      <c r="AD470" s="29">
        <v>252</v>
      </c>
      <c r="AE470" s="11">
        <f t="shared" si="265"/>
        <v>1.0015519669999999</v>
      </c>
      <c r="AF470" s="2">
        <f t="shared" si="285"/>
        <v>509.71187129999998</v>
      </c>
      <c r="AG470" s="2">
        <f t="shared" si="286"/>
        <v>512.14431982999997</v>
      </c>
      <c r="AH470" s="3">
        <f t="shared" si="287"/>
        <v>0</v>
      </c>
      <c r="AI470" s="4" t="str">
        <f t="shared" si="293"/>
        <v>A+J=</v>
      </c>
      <c r="AJ470" s="12">
        <f t="shared" si="294"/>
        <v>41610</v>
      </c>
      <c r="AK470" s="12"/>
      <c r="AL470" s="4"/>
      <c r="AM470" s="1"/>
      <c r="AN470" s="12"/>
      <c r="AO470" s="1"/>
      <c r="AP470" s="1"/>
      <c r="AQ470" s="3"/>
      <c r="AR470" s="3"/>
      <c r="AS470" s="7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x14ac:dyDescent="0.2">
      <c r="A471" s="178">
        <f t="shared" si="288"/>
        <v>41590</v>
      </c>
      <c r="B471" s="2">
        <f t="shared" si="272"/>
        <v>330680.55484591145</v>
      </c>
      <c r="C471" s="2">
        <f t="shared" si="289"/>
        <v>305644.59823532001</v>
      </c>
      <c r="D471" s="2">
        <f>SUM(Y471:Y$764)</f>
        <v>25799.250935849999</v>
      </c>
      <c r="E471" s="11">
        <f t="shared" si="273"/>
        <v>279845.34729946998</v>
      </c>
      <c r="F471" s="99">
        <f t="shared" si="268"/>
        <v>3738.99</v>
      </c>
      <c r="G471" s="3">
        <f>IF(N471=1,VLOOKUP(A470,[1]Plan1!$BG$69:$BI$188,3),G470)</f>
        <v>3760.3</v>
      </c>
      <c r="H471" s="200">
        <f t="shared" si="269"/>
        <v>41519</v>
      </c>
      <c r="I471" s="200">
        <f t="shared" si="270"/>
        <v>41549</v>
      </c>
      <c r="J471" s="27">
        <f t="shared" si="274"/>
        <v>5.6994001053760623E-3</v>
      </c>
      <c r="K471" s="12">
        <f t="shared" si="290"/>
        <v>41610</v>
      </c>
      <c r="L471" s="12">
        <f t="shared" si="275"/>
        <v>41610</v>
      </c>
      <c r="M471" s="1">
        <f t="shared" si="291"/>
        <v>20</v>
      </c>
      <c r="N471" s="1">
        <f t="shared" si="276"/>
        <v>7</v>
      </c>
      <c r="O471" s="2">
        <f t="shared" si="277"/>
        <v>1.0019910999999999</v>
      </c>
      <c r="P471" s="11">
        <f t="shared" si="267"/>
        <v>1.0034997699999999</v>
      </c>
      <c r="Q471" s="11">
        <f t="shared" si="264"/>
        <v>1.0783079825693382</v>
      </c>
      <c r="R471" s="2">
        <f t="shared" si="266"/>
        <v>1.0804549999999999</v>
      </c>
      <c r="S471" s="2">
        <f t="shared" si="262"/>
        <v>1.07454731</v>
      </c>
      <c r="T471" s="2">
        <f t="shared" si="278"/>
        <v>328429.58084979001</v>
      </c>
      <c r="U471" s="2">
        <f t="shared" si="279"/>
        <v>1923.2647572826008</v>
      </c>
      <c r="V471" s="2">
        <f t="shared" si="280"/>
        <v>22514.957416978843</v>
      </c>
      <c r="W471" s="2">
        <f t="shared" si="281"/>
        <v>330082.82040958147</v>
      </c>
      <c r="X471" s="29">
        <f t="shared" si="282"/>
        <v>0</v>
      </c>
      <c r="Y471" s="2">
        <f t="shared" si="263"/>
        <v>0</v>
      </c>
      <c r="Z471" s="82">
        <f t="shared" si="283"/>
        <v>0</v>
      </c>
      <c r="AA471" s="2">
        <f t="shared" si="284"/>
        <v>0</v>
      </c>
      <c r="AB471" s="27">
        <f t="shared" si="292"/>
        <v>6.7299999999999999E-2</v>
      </c>
      <c r="AC471" s="29">
        <f t="shared" si="271"/>
        <v>7</v>
      </c>
      <c r="AD471" s="29">
        <v>252</v>
      </c>
      <c r="AE471" s="11">
        <f t="shared" si="265"/>
        <v>1.0018108619999999</v>
      </c>
      <c r="AF471" s="2">
        <f t="shared" si="285"/>
        <v>594.74064763000001</v>
      </c>
      <c r="AG471" s="2">
        <f t="shared" si="286"/>
        <v>597.73443632999999</v>
      </c>
      <c r="AH471" s="3">
        <f t="shared" si="287"/>
        <v>0</v>
      </c>
      <c r="AI471" s="4" t="str">
        <f t="shared" si="293"/>
        <v>A+J=</v>
      </c>
      <c r="AJ471" s="12">
        <f t="shared" si="294"/>
        <v>41610</v>
      </c>
      <c r="AK471" s="12"/>
      <c r="AL471" s="4"/>
      <c r="AM471" s="1"/>
      <c r="AN471" s="12"/>
      <c r="AO471" s="1"/>
      <c r="AP471" s="1"/>
      <c r="AQ471" s="3"/>
      <c r="AR471" s="3"/>
      <c r="AS471" s="7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x14ac:dyDescent="0.2">
      <c r="A472" s="178">
        <f t="shared" si="288"/>
        <v>41591</v>
      </c>
      <c r="B472" s="2">
        <f t="shared" si="272"/>
        <v>330852.14405855676</v>
      </c>
      <c r="C472" s="2">
        <f t="shared" si="289"/>
        <v>305644.59823532001</v>
      </c>
      <c r="D472" s="2">
        <f>SUM(Y472:Y$764)</f>
        <v>25799.250935849999</v>
      </c>
      <c r="E472" s="11">
        <f t="shared" si="273"/>
        <v>279845.34729946998</v>
      </c>
      <c r="F472" s="99">
        <f t="shared" si="268"/>
        <v>3738.99</v>
      </c>
      <c r="G472" s="3">
        <f>IF(N472=1,VLOOKUP(A471,[1]Plan1!$BG$69:$BI$188,3),G471)</f>
        <v>3760.3</v>
      </c>
      <c r="H472" s="200">
        <f t="shared" si="269"/>
        <v>41519</v>
      </c>
      <c r="I472" s="200">
        <f t="shared" si="270"/>
        <v>41549</v>
      </c>
      <c r="J472" s="27">
        <f t="shared" si="274"/>
        <v>5.6994001053760623E-3</v>
      </c>
      <c r="K472" s="12">
        <f t="shared" si="290"/>
        <v>41610</v>
      </c>
      <c r="L472" s="12">
        <f t="shared" si="275"/>
        <v>41610</v>
      </c>
      <c r="M472" s="1">
        <f t="shared" si="291"/>
        <v>20</v>
      </c>
      <c r="N472" s="1">
        <f t="shared" si="276"/>
        <v>8</v>
      </c>
      <c r="O472" s="2">
        <f t="shared" si="277"/>
        <v>1.0022758700000001</v>
      </c>
      <c r="P472" s="11">
        <f t="shared" si="267"/>
        <v>1.0034997699999999</v>
      </c>
      <c r="Q472" s="11">
        <f t="shared" si="264"/>
        <v>1.0783079825693382</v>
      </c>
      <c r="R472" s="2">
        <f t="shared" si="266"/>
        <v>1.08076207</v>
      </c>
      <c r="S472" s="2">
        <f t="shared" si="262"/>
        <v>1.07454731</v>
      </c>
      <c r="T472" s="2">
        <f t="shared" si="278"/>
        <v>328429.58084979001</v>
      </c>
      <c r="U472" s="2">
        <f t="shared" si="279"/>
        <v>1923.2647572826008</v>
      </c>
      <c r="V472" s="2">
        <f t="shared" si="280"/>
        <v>22600.88952777411</v>
      </c>
      <c r="W472" s="2">
        <f t="shared" si="281"/>
        <v>330168.75252037676</v>
      </c>
      <c r="X472" s="29">
        <f t="shared" si="282"/>
        <v>0</v>
      </c>
      <c r="Y472" s="2">
        <f t="shared" si="263"/>
        <v>0</v>
      </c>
      <c r="Z472" s="82">
        <f t="shared" si="283"/>
        <v>0</v>
      </c>
      <c r="AA472" s="2">
        <f t="shared" si="284"/>
        <v>0</v>
      </c>
      <c r="AB472" s="27">
        <f t="shared" si="292"/>
        <v>6.7299999999999999E-2</v>
      </c>
      <c r="AC472" s="29">
        <f t="shared" si="271"/>
        <v>8</v>
      </c>
      <c r="AD472" s="29">
        <v>252</v>
      </c>
      <c r="AE472" s="11">
        <f t="shared" si="265"/>
        <v>1.002069825</v>
      </c>
      <c r="AF472" s="2">
        <f t="shared" si="285"/>
        <v>679.79175717999999</v>
      </c>
      <c r="AG472" s="2">
        <f t="shared" si="286"/>
        <v>683.39153818</v>
      </c>
      <c r="AH472" s="3">
        <f t="shared" si="287"/>
        <v>0</v>
      </c>
      <c r="AI472" s="4" t="str">
        <f t="shared" si="293"/>
        <v>A+J=</v>
      </c>
      <c r="AJ472" s="12">
        <f t="shared" si="294"/>
        <v>41610</v>
      </c>
      <c r="AK472" s="12"/>
      <c r="AL472" s="4"/>
      <c r="AM472" s="1"/>
      <c r="AN472" s="12"/>
      <c r="AO472" s="1"/>
      <c r="AP472" s="1"/>
      <c r="AQ472" s="3"/>
      <c r="AR472" s="3"/>
      <c r="AS472" s="7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x14ac:dyDescent="0.2">
      <c r="A473" s="178">
        <f t="shared" si="288"/>
        <v>41592</v>
      </c>
      <c r="B473" s="2">
        <f t="shared" si="272"/>
        <v>331023.8220142498</v>
      </c>
      <c r="C473" s="2">
        <f t="shared" si="289"/>
        <v>305644.59823532001</v>
      </c>
      <c r="D473" s="2">
        <f>SUM(Y473:Y$764)</f>
        <v>25799.250935849999</v>
      </c>
      <c r="E473" s="11">
        <f t="shared" si="273"/>
        <v>279845.34729946998</v>
      </c>
      <c r="F473" s="99">
        <f t="shared" si="268"/>
        <v>3738.99</v>
      </c>
      <c r="G473" s="3">
        <f>IF(N473=1,VLOOKUP(A472,[1]Plan1!$BG$69:$BI$188,3),G472)</f>
        <v>3760.3</v>
      </c>
      <c r="H473" s="200">
        <f t="shared" si="269"/>
        <v>41519</v>
      </c>
      <c r="I473" s="200">
        <f t="shared" si="270"/>
        <v>41549</v>
      </c>
      <c r="J473" s="27">
        <f t="shared" si="274"/>
        <v>5.6994001053760623E-3</v>
      </c>
      <c r="K473" s="12">
        <f t="shared" si="290"/>
        <v>41610</v>
      </c>
      <c r="L473" s="12">
        <f t="shared" si="275"/>
        <v>41610</v>
      </c>
      <c r="M473" s="1">
        <f t="shared" si="291"/>
        <v>20</v>
      </c>
      <c r="N473" s="1">
        <f t="shared" si="276"/>
        <v>9</v>
      </c>
      <c r="O473" s="2">
        <f t="shared" si="277"/>
        <v>1.00256072</v>
      </c>
      <c r="P473" s="11">
        <f t="shared" si="267"/>
        <v>1.0034997699999999</v>
      </c>
      <c r="Q473" s="11">
        <f t="shared" si="264"/>
        <v>1.0783079825693382</v>
      </c>
      <c r="R473" s="2">
        <f t="shared" si="266"/>
        <v>1.0810692200000001</v>
      </c>
      <c r="S473" s="2">
        <f t="shared" si="262"/>
        <v>1.07454731</v>
      </c>
      <c r="T473" s="2">
        <f t="shared" si="278"/>
        <v>328429.58084979001</v>
      </c>
      <c r="U473" s="2">
        <f t="shared" si="279"/>
        <v>1923.2647572826008</v>
      </c>
      <c r="V473" s="2">
        <f t="shared" si="280"/>
        <v>22686.844026197152</v>
      </c>
      <c r="W473" s="2">
        <f t="shared" si="281"/>
        <v>330254.70701879979</v>
      </c>
      <c r="X473" s="29">
        <f t="shared" si="282"/>
        <v>0</v>
      </c>
      <c r="Y473" s="2">
        <f t="shared" si="263"/>
        <v>0</v>
      </c>
      <c r="Z473" s="82">
        <f t="shared" si="283"/>
        <v>0</v>
      </c>
      <c r="AA473" s="2">
        <f t="shared" si="284"/>
        <v>0</v>
      </c>
      <c r="AB473" s="27">
        <f t="shared" si="292"/>
        <v>6.7299999999999999E-2</v>
      </c>
      <c r="AC473" s="29">
        <f t="shared" si="271"/>
        <v>9</v>
      </c>
      <c r="AD473" s="29">
        <v>252</v>
      </c>
      <c r="AE473" s="11">
        <f t="shared" si="265"/>
        <v>1.0023288539999999</v>
      </c>
      <c r="AF473" s="2">
        <f t="shared" si="285"/>
        <v>764.86454307999998</v>
      </c>
      <c r="AG473" s="2">
        <f t="shared" si="286"/>
        <v>769.11499545000004</v>
      </c>
      <c r="AH473" s="3">
        <f t="shared" si="287"/>
        <v>0</v>
      </c>
      <c r="AI473" s="4" t="str">
        <f t="shared" si="293"/>
        <v>A+J=</v>
      </c>
      <c r="AJ473" s="12">
        <f t="shared" si="294"/>
        <v>41610</v>
      </c>
      <c r="AK473" s="12"/>
      <c r="AL473" s="4"/>
      <c r="AM473" s="1"/>
      <c r="AN473" s="12"/>
      <c r="AO473" s="1"/>
      <c r="AP473" s="1"/>
      <c r="AQ473" s="3"/>
      <c r="AR473" s="3"/>
      <c r="AS473" s="7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x14ac:dyDescent="0.2">
      <c r="A474" s="178">
        <f t="shared" si="288"/>
        <v>41593</v>
      </c>
      <c r="B474" s="2">
        <f t="shared" si="272"/>
        <v>331195.59188345406</v>
      </c>
      <c r="C474" s="2">
        <f t="shared" si="289"/>
        <v>305644.59823532001</v>
      </c>
      <c r="D474" s="2">
        <f>SUM(Y474:Y$764)</f>
        <v>25799.250935849999</v>
      </c>
      <c r="E474" s="11">
        <f t="shared" si="273"/>
        <v>279845.34729946998</v>
      </c>
      <c r="F474" s="99">
        <f t="shared" si="268"/>
        <v>3738.99</v>
      </c>
      <c r="G474" s="3">
        <f>IF(N474=1,VLOOKUP(A473,[1]Plan1!$BG$69:$BI$188,3),G473)</f>
        <v>3760.3</v>
      </c>
      <c r="H474" s="200">
        <f t="shared" si="269"/>
        <v>41519</v>
      </c>
      <c r="I474" s="200">
        <f t="shared" si="270"/>
        <v>41549</v>
      </c>
      <c r="J474" s="27">
        <f t="shared" si="274"/>
        <v>5.6994001053760623E-3</v>
      </c>
      <c r="K474" s="12">
        <f t="shared" si="290"/>
        <v>41610</v>
      </c>
      <c r="L474" s="12">
        <f t="shared" si="275"/>
        <v>41610</v>
      </c>
      <c r="M474" s="1">
        <f t="shared" si="291"/>
        <v>20</v>
      </c>
      <c r="N474" s="1">
        <f t="shared" si="276"/>
        <v>10</v>
      </c>
      <c r="O474" s="2">
        <f t="shared" si="277"/>
        <v>1.00284565</v>
      </c>
      <c r="P474" s="11">
        <f t="shared" si="267"/>
        <v>1.0034997699999999</v>
      </c>
      <c r="Q474" s="11">
        <f t="shared" si="264"/>
        <v>1.0783079825693382</v>
      </c>
      <c r="R474" s="2">
        <f t="shared" si="266"/>
        <v>1.08137646</v>
      </c>
      <c r="S474" s="2">
        <f t="shared" si="262"/>
        <v>1.07454731</v>
      </c>
      <c r="T474" s="2">
        <f t="shared" si="278"/>
        <v>328429.58084979001</v>
      </c>
      <c r="U474" s="2">
        <f t="shared" si="279"/>
        <v>1923.2647572826008</v>
      </c>
      <c r="V474" s="2">
        <f t="shared" si="280"/>
        <v>22772.823710701421</v>
      </c>
      <c r="W474" s="2">
        <f t="shared" si="281"/>
        <v>330340.68670330406</v>
      </c>
      <c r="X474" s="29">
        <f t="shared" si="282"/>
        <v>0</v>
      </c>
      <c r="Y474" s="2">
        <f t="shared" si="263"/>
        <v>0</v>
      </c>
      <c r="Z474" s="82">
        <f t="shared" si="283"/>
        <v>0</v>
      </c>
      <c r="AA474" s="2">
        <f t="shared" si="284"/>
        <v>0</v>
      </c>
      <c r="AB474" s="27">
        <f t="shared" si="292"/>
        <v>6.7299999999999999E-2</v>
      </c>
      <c r="AC474" s="29">
        <f t="shared" si="271"/>
        <v>10</v>
      </c>
      <c r="AD474" s="29">
        <v>252</v>
      </c>
      <c r="AE474" s="11">
        <f t="shared" si="265"/>
        <v>1.0025879499999999</v>
      </c>
      <c r="AF474" s="2">
        <f t="shared" si="285"/>
        <v>849.95933376000005</v>
      </c>
      <c r="AG474" s="2">
        <f t="shared" si="286"/>
        <v>854.90518014999998</v>
      </c>
      <c r="AH474" s="3">
        <f t="shared" si="287"/>
        <v>0</v>
      </c>
      <c r="AI474" s="4" t="str">
        <f t="shared" si="293"/>
        <v>A+J=</v>
      </c>
      <c r="AJ474" s="12">
        <f t="shared" si="294"/>
        <v>41610</v>
      </c>
      <c r="AK474" s="12"/>
      <c r="AL474" s="4"/>
      <c r="AM474" s="1"/>
      <c r="AN474" s="12"/>
      <c r="AO474" s="1"/>
      <c r="AP474" s="1"/>
      <c r="AQ474" s="3"/>
      <c r="AR474" s="3"/>
      <c r="AS474" s="7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x14ac:dyDescent="0.2">
      <c r="A475" s="178">
        <f t="shared" si="288"/>
        <v>41594</v>
      </c>
      <c r="B475" s="2">
        <f t="shared" si="272"/>
        <v>331195.59188345406</v>
      </c>
      <c r="C475" s="2">
        <f t="shared" si="289"/>
        <v>305644.59823532001</v>
      </c>
      <c r="D475" s="2">
        <f>SUM(Y475:Y$764)</f>
        <v>25799.250935849999</v>
      </c>
      <c r="E475" s="11">
        <f t="shared" si="273"/>
        <v>279845.34729946998</v>
      </c>
      <c r="F475" s="99">
        <f t="shared" si="268"/>
        <v>3738.99</v>
      </c>
      <c r="G475" s="3">
        <f>IF(N475=1,VLOOKUP(A474,[1]Plan1!$BG$69:$BI$188,3),G474)</f>
        <v>3760.3</v>
      </c>
      <c r="H475" s="200">
        <f t="shared" si="269"/>
        <v>41519</v>
      </c>
      <c r="I475" s="200">
        <f t="shared" si="270"/>
        <v>41549</v>
      </c>
      <c r="J475" s="27">
        <f t="shared" si="274"/>
        <v>5.6994001053760623E-3</v>
      </c>
      <c r="K475" s="12">
        <f t="shared" si="290"/>
        <v>41610</v>
      </c>
      <c r="L475" s="12">
        <f t="shared" si="275"/>
        <v>41610</v>
      </c>
      <c r="M475" s="1">
        <f t="shared" si="291"/>
        <v>20</v>
      </c>
      <c r="N475" s="1">
        <f t="shared" si="276"/>
        <v>10</v>
      </c>
      <c r="O475" s="2">
        <f t="shared" si="277"/>
        <v>1.00284565</v>
      </c>
      <c r="P475" s="11">
        <f t="shared" si="267"/>
        <v>1.0034997699999999</v>
      </c>
      <c r="Q475" s="11">
        <f t="shared" si="264"/>
        <v>1.0783079825693382</v>
      </c>
      <c r="R475" s="2">
        <f t="shared" si="266"/>
        <v>1.08137646</v>
      </c>
      <c r="S475" s="2">
        <f t="shared" si="262"/>
        <v>1.07454731</v>
      </c>
      <c r="T475" s="2">
        <f t="shared" si="278"/>
        <v>328429.58084979001</v>
      </c>
      <c r="U475" s="2">
        <f t="shared" si="279"/>
        <v>1923.2647572826008</v>
      </c>
      <c r="V475" s="2">
        <f t="shared" si="280"/>
        <v>22772.823710701421</v>
      </c>
      <c r="W475" s="2">
        <f t="shared" si="281"/>
        <v>330340.68670330406</v>
      </c>
      <c r="X475" s="29">
        <f t="shared" si="282"/>
        <v>0</v>
      </c>
      <c r="Y475" s="2">
        <f t="shared" si="263"/>
        <v>0</v>
      </c>
      <c r="Z475" s="82">
        <f t="shared" si="283"/>
        <v>0</v>
      </c>
      <c r="AA475" s="2">
        <f t="shared" si="284"/>
        <v>0</v>
      </c>
      <c r="AB475" s="27">
        <f t="shared" si="292"/>
        <v>6.7299999999999999E-2</v>
      </c>
      <c r="AC475" s="29">
        <f t="shared" si="271"/>
        <v>10</v>
      </c>
      <c r="AD475" s="29">
        <v>252</v>
      </c>
      <c r="AE475" s="11">
        <f t="shared" si="265"/>
        <v>1.0025879499999999</v>
      </c>
      <c r="AF475" s="2">
        <f t="shared" si="285"/>
        <v>849.95933376000005</v>
      </c>
      <c r="AG475" s="2">
        <f t="shared" si="286"/>
        <v>854.90518014999998</v>
      </c>
      <c r="AH475" s="3">
        <f t="shared" si="287"/>
        <v>0</v>
      </c>
      <c r="AI475" s="4" t="str">
        <f t="shared" si="293"/>
        <v>A+J=</v>
      </c>
      <c r="AJ475" s="12">
        <f t="shared" si="294"/>
        <v>41610</v>
      </c>
      <c r="AK475" s="12"/>
      <c r="AL475" s="4"/>
      <c r="AM475" s="1"/>
      <c r="AN475" s="12"/>
      <c r="AO475" s="1"/>
      <c r="AP475" s="1"/>
      <c r="AQ475" s="3"/>
      <c r="AR475" s="3"/>
      <c r="AS475" s="7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x14ac:dyDescent="0.2">
      <c r="A476" s="178">
        <f t="shared" si="288"/>
        <v>41595</v>
      </c>
      <c r="B476" s="2">
        <f t="shared" si="272"/>
        <v>331195.59188345406</v>
      </c>
      <c r="C476" s="2">
        <f t="shared" si="289"/>
        <v>305644.59823532001</v>
      </c>
      <c r="D476" s="2">
        <f>SUM(Y476:Y$764)</f>
        <v>25799.250935849999</v>
      </c>
      <c r="E476" s="11">
        <f t="shared" si="273"/>
        <v>279845.34729946998</v>
      </c>
      <c r="F476" s="99">
        <f t="shared" si="268"/>
        <v>3738.99</v>
      </c>
      <c r="G476" s="3">
        <f>IF(N476=1,VLOOKUP(A475,[1]Plan1!$BG$69:$BI$188,3),G475)</f>
        <v>3760.3</v>
      </c>
      <c r="H476" s="200">
        <f t="shared" si="269"/>
        <v>41519</v>
      </c>
      <c r="I476" s="200">
        <f t="shared" si="270"/>
        <v>41549</v>
      </c>
      <c r="J476" s="27">
        <f t="shared" si="274"/>
        <v>5.6994001053760623E-3</v>
      </c>
      <c r="K476" s="12">
        <f t="shared" si="290"/>
        <v>41610</v>
      </c>
      <c r="L476" s="12">
        <f t="shared" si="275"/>
        <v>41610</v>
      </c>
      <c r="M476" s="1">
        <f t="shared" si="291"/>
        <v>20</v>
      </c>
      <c r="N476" s="1">
        <f t="shared" si="276"/>
        <v>10</v>
      </c>
      <c r="O476" s="2">
        <f t="shared" si="277"/>
        <v>1.00284565</v>
      </c>
      <c r="P476" s="11">
        <f t="shared" si="267"/>
        <v>1.0034997699999999</v>
      </c>
      <c r="Q476" s="11">
        <f t="shared" si="264"/>
        <v>1.0783079825693382</v>
      </c>
      <c r="R476" s="2">
        <f t="shared" si="266"/>
        <v>1.08137646</v>
      </c>
      <c r="S476" s="2">
        <f t="shared" si="262"/>
        <v>1.07454731</v>
      </c>
      <c r="T476" s="2">
        <f t="shared" si="278"/>
        <v>328429.58084979001</v>
      </c>
      <c r="U476" s="2">
        <f t="shared" si="279"/>
        <v>1923.2647572826008</v>
      </c>
      <c r="V476" s="2">
        <f t="shared" si="280"/>
        <v>22772.823710701421</v>
      </c>
      <c r="W476" s="2">
        <f t="shared" si="281"/>
        <v>330340.68670330406</v>
      </c>
      <c r="X476" s="29">
        <f t="shared" si="282"/>
        <v>0</v>
      </c>
      <c r="Y476" s="2">
        <f t="shared" si="263"/>
        <v>0</v>
      </c>
      <c r="Z476" s="82">
        <f t="shared" si="283"/>
        <v>0</v>
      </c>
      <c r="AA476" s="2">
        <f t="shared" si="284"/>
        <v>0</v>
      </c>
      <c r="AB476" s="27">
        <f t="shared" si="292"/>
        <v>6.7299999999999999E-2</v>
      </c>
      <c r="AC476" s="29">
        <f t="shared" si="271"/>
        <v>10</v>
      </c>
      <c r="AD476" s="29">
        <v>252</v>
      </c>
      <c r="AE476" s="11">
        <f t="shared" si="265"/>
        <v>1.0025879499999999</v>
      </c>
      <c r="AF476" s="2">
        <f t="shared" si="285"/>
        <v>849.95933376000005</v>
      </c>
      <c r="AG476" s="2">
        <f t="shared" si="286"/>
        <v>854.90518014999998</v>
      </c>
      <c r="AH476" s="3">
        <f t="shared" si="287"/>
        <v>0</v>
      </c>
      <c r="AI476" s="4" t="str">
        <f t="shared" si="293"/>
        <v>A+J=</v>
      </c>
      <c r="AJ476" s="12">
        <f t="shared" si="294"/>
        <v>41610</v>
      </c>
      <c r="AK476" s="12"/>
      <c r="AL476" s="4"/>
      <c r="AM476" s="1"/>
      <c r="AN476" s="12"/>
      <c r="AO476" s="1"/>
      <c r="AP476" s="1"/>
      <c r="AQ476" s="3"/>
      <c r="AR476" s="3"/>
      <c r="AS476" s="7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x14ac:dyDescent="0.2">
      <c r="A477" s="178">
        <f t="shared" si="288"/>
        <v>41596</v>
      </c>
      <c r="B477" s="2">
        <f t="shared" si="272"/>
        <v>331195.59188345406</v>
      </c>
      <c r="C477" s="2">
        <f t="shared" si="289"/>
        <v>305644.59823532001</v>
      </c>
      <c r="D477" s="2">
        <f>SUM(Y477:Y$764)</f>
        <v>25799.250935849999</v>
      </c>
      <c r="E477" s="11">
        <f t="shared" si="273"/>
        <v>279845.34729946998</v>
      </c>
      <c r="F477" s="99">
        <f t="shared" si="268"/>
        <v>3738.99</v>
      </c>
      <c r="G477" s="3">
        <f>IF(N477=1,VLOOKUP(A476,[1]Plan1!$BG$69:$BI$188,3),G476)</f>
        <v>3760.3</v>
      </c>
      <c r="H477" s="200">
        <f t="shared" si="269"/>
        <v>41519</v>
      </c>
      <c r="I477" s="200">
        <f t="shared" si="270"/>
        <v>41549</v>
      </c>
      <c r="J477" s="27">
        <f t="shared" si="274"/>
        <v>5.6994001053760623E-3</v>
      </c>
      <c r="K477" s="12">
        <f t="shared" si="290"/>
        <v>41610</v>
      </c>
      <c r="L477" s="12">
        <f t="shared" si="275"/>
        <v>41610</v>
      </c>
      <c r="M477" s="1">
        <f t="shared" si="291"/>
        <v>20</v>
      </c>
      <c r="N477" s="1">
        <f t="shared" si="276"/>
        <v>10</v>
      </c>
      <c r="O477" s="2">
        <f t="shared" si="277"/>
        <v>1.00284565</v>
      </c>
      <c r="P477" s="11">
        <f t="shared" si="267"/>
        <v>1.0034997699999999</v>
      </c>
      <c r="Q477" s="11">
        <f t="shared" si="264"/>
        <v>1.0783079825693382</v>
      </c>
      <c r="R477" s="2">
        <f t="shared" si="266"/>
        <v>1.08137646</v>
      </c>
      <c r="S477" s="2">
        <f t="shared" si="262"/>
        <v>1.07454731</v>
      </c>
      <c r="T477" s="2">
        <f t="shared" si="278"/>
        <v>328429.58084979001</v>
      </c>
      <c r="U477" s="2">
        <f t="shared" si="279"/>
        <v>1923.2647572826008</v>
      </c>
      <c r="V477" s="2">
        <f t="shared" si="280"/>
        <v>22772.823710701421</v>
      </c>
      <c r="W477" s="2">
        <f t="shared" si="281"/>
        <v>330340.68670330406</v>
      </c>
      <c r="X477" s="29">
        <f t="shared" si="282"/>
        <v>0</v>
      </c>
      <c r="Y477" s="2">
        <f t="shared" si="263"/>
        <v>0</v>
      </c>
      <c r="Z477" s="82">
        <f t="shared" si="283"/>
        <v>0</v>
      </c>
      <c r="AA477" s="2">
        <f t="shared" si="284"/>
        <v>0</v>
      </c>
      <c r="AB477" s="27">
        <f t="shared" si="292"/>
        <v>6.7299999999999999E-2</v>
      </c>
      <c r="AC477" s="29">
        <f t="shared" si="271"/>
        <v>10</v>
      </c>
      <c r="AD477" s="29">
        <v>252</v>
      </c>
      <c r="AE477" s="11">
        <f t="shared" si="265"/>
        <v>1.0025879499999999</v>
      </c>
      <c r="AF477" s="2">
        <f t="shared" si="285"/>
        <v>849.95933376000005</v>
      </c>
      <c r="AG477" s="2">
        <f t="shared" si="286"/>
        <v>854.90518014999998</v>
      </c>
      <c r="AH477" s="3">
        <f t="shared" si="287"/>
        <v>0</v>
      </c>
      <c r="AI477" s="4" t="str">
        <f t="shared" si="293"/>
        <v>A+J=</v>
      </c>
      <c r="AJ477" s="12">
        <f t="shared" si="294"/>
        <v>41610</v>
      </c>
      <c r="AK477" s="12"/>
      <c r="AL477" s="4"/>
      <c r="AM477" s="1"/>
      <c r="AN477" s="12"/>
      <c r="AO477" s="1"/>
      <c r="AP477" s="1"/>
      <c r="AQ477" s="3"/>
      <c r="AR477" s="3"/>
      <c r="AS477" s="7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x14ac:dyDescent="0.2">
      <c r="A478" s="178">
        <f t="shared" si="288"/>
        <v>41597</v>
      </c>
      <c r="B478" s="2">
        <f t="shared" si="272"/>
        <v>331367.45370300964</v>
      </c>
      <c r="C478" s="2">
        <f t="shared" si="289"/>
        <v>305644.59823532001</v>
      </c>
      <c r="D478" s="2">
        <f>SUM(Y478:Y$764)</f>
        <v>25799.250935849999</v>
      </c>
      <c r="E478" s="11">
        <f t="shared" si="273"/>
        <v>279845.34729946998</v>
      </c>
      <c r="F478" s="99">
        <f t="shared" si="268"/>
        <v>3738.99</v>
      </c>
      <c r="G478" s="3">
        <f>IF(N478=1,VLOOKUP(A477,[1]Plan1!$BG$69:$BI$188,3),G477)</f>
        <v>3760.3</v>
      </c>
      <c r="H478" s="200">
        <f t="shared" si="269"/>
        <v>41519</v>
      </c>
      <c r="I478" s="200">
        <f t="shared" si="270"/>
        <v>41549</v>
      </c>
      <c r="J478" s="27">
        <f t="shared" si="274"/>
        <v>5.6994001053760623E-3</v>
      </c>
      <c r="K478" s="12">
        <f t="shared" si="290"/>
        <v>41610</v>
      </c>
      <c r="L478" s="12">
        <f t="shared" si="275"/>
        <v>41610</v>
      </c>
      <c r="M478" s="1">
        <f t="shared" si="291"/>
        <v>20</v>
      </c>
      <c r="N478" s="1">
        <f t="shared" si="276"/>
        <v>11</v>
      </c>
      <c r="O478" s="2">
        <f t="shared" si="277"/>
        <v>1.0031306600000001</v>
      </c>
      <c r="P478" s="11">
        <f t="shared" si="267"/>
        <v>1.0034997699999999</v>
      </c>
      <c r="Q478" s="11">
        <f t="shared" si="264"/>
        <v>1.0783079825693382</v>
      </c>
      <c r="R478" s="2">
        <f t="shared" si="266"/>
        <v>1.08168379</v>
      </c>
      <c r="S478" s="2">
        <f t="shared" ref="S478:S541" si="295">IF(AND(X478&gt;0,MONTH(A478)=10),R478,S477)</f>
        <v>1.07454731</v>
      </c>
      <c r="T478" s="2">
        <f t="shared" si="278"/>
        <v>328429.58084979001</v>
      </c>
      <c r="U478" s="2">
        <f t="shared" si="279"/>
        <v>1923.2647572826008</v>
      </c>
      <c r="V478" s="2">
        <f t="shared" si="280"/>
        <v>22858.828581286984</v>
      </c>
      <c r="W478" s="2">
        <f t="shared" si="281"/>
        <v>330426.69157388964</v>
      </c>
      <c r="X478" s="29">
        <f t="shared" si="282"/>
        <v>0</v>
      </c>
      <c r="Y478" s="2">
        <f t="shared" ref="Y478:Y541" si="296">IF(X478&gt;0,VLOOKUP(A478,AN$12:AR$131,5),0)</f>
        <v>0</v>
      </c>
      <c r="Z478" s="82">
        <f t="shared" si="283"/>
        <v>0</v>
      </c>
      <c r="AA478" s="2">
        <f t="shared" si="284"/>
        <v>0</v>
      </c>
      <c r="AB478" s="27">
        <f t="shared" si="292"/>
        <v>6.7299999999999999E-2</v>
      </c>
      <c r="AC478" s="29">
        <f t="shared" si="271"/>
        <v>11</v>
      </c>
      <c r="AD478" s="29">
        <v>252</v>
      </c>
      <c r="AE478" s="11">
        <f t="shared" si="265"/>
        <v>1.0028471130000001</v>
      </c>
      <c r="AF478" s="2">
        <f t="shared" si="285"/>
        <v>935.07612921999998</v>
      </c>
      <c r="AG478" s="2">
        <f t="shared" si="286"/>
        <v>940.76212912000005</v>
      </c>
      <c r="AH478" s="3">
        <f t="shared" si="287"/>
        <v>0</v>
      </c>
      <c r="AI478" s="4" t="str">
        <f t="shared" si="293"/>
        <v>A+J=</v>
      </c>
      <c r="AJ478" s="12">
        <f t="shared" si="294"/>
        <v>41610</v>
      </c>
      <c r="AK478" s="12"/>
      <c r="AL478" s="4"/>
      <c r="AM478" s="1"/>
      <c r="AN478" s="12"/>
      <c r="AO478" s="1"/>
      <c r="AP478" s="1"/>
      <c r="AQ478" s="3"/>
      <c r="AR478" s="3"/>
      <c r="AS478" s="7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x14ac:dyDescent="0.2">
      <c r="A479" s="178">
        <f t="shared" si="288"/>
        <v>41598</v>
      </c>
      <c r="B479" s="2">
        <f t="shared" si="272"/>
        <v>331539.40750979638</v>
      </c>
      <c r="C479" s="2">
        <f t="shared" si="289"/>
        <v>305644.59823532001</v>
      </c>
      <c r="D479" s="2">
        <f>SUM(Y479:Y$764)</f>
        <v>25799.250935849999</v>
      </c>
      <c r="E479" s="11">
        <f t="shared" si="273"/>
        <v>279845.34729946998</v>
      </c>
      <c r="F479" s="99">
        <f t="shared" si="268"/>
        <v>3738.99</v>
      </c>
      <c r="G479" s="3">
        <f>IF(N479=1,VLOOKUP(A478,[1]Plan1!$BG$69:$BI$188,3),G478)</f>
        <v>3760.3</v>
      </c>
      <c r="H479" s="200">
        <f t="shared" si="269"/>
        <v>41519</v>
      </c>
      <c r="I479" s="200">
        <f t="shared" si="270"/>
        <v>41549</v>
      </c>
      <c r="J479" s="27">
        <f t="shared" si="274"/>
        <v>5.6994001053760623E-3</v>
      </c>
      <c r="K479" s="12">
        <f t="shared" si="290"/>
        <v>41610</v>
      </c>
      <c r="L479" s="12">
        <f t="shared" si="275"/>
        <v>41610</v>
      </c>
      <c r="M479" s="1">
        <f t="shared" si="291"/>
        <v>20</v>
      </c>
      <c r="N479" s="1">
        <f t="shared" si="276"/>
        <v>12</v>
      </c>
      <c r="O479" s="2">
        <f t="shared" si="277"/>
        <v>1.0034157500000001</v>
      </c>
      <c r="P479" s="11">
        <f t="shared" si="267"/>
        <v>1.0034997699999999</v>
      </c>
      <c r="Q479" s="11">
        <f t="shared" ref="Q479:Q542" si="297">IF(L479&gt;L478,Q478*P479,Q478)</f>
        <v>1.0783079825693382</v>
      </c>
      <c r="R479" s="2">
        <f t="shared" si="266"/>
        <v>1.08199121</v>
      </c>
      <c r="S479" s="2">
        <f t="shared" si="295"/>
        <v>1.07454731</v>
      </c>
      <c r="T479" s="2">
        <f t="shared" si="278"/>
        <v>328429.58084979001</v>
      </c>
      <c r="U479" s="2">
        <f t="shared" si="279"/>
        <v>1923.2647572826008</v>
      </c>
      <c r="V479" s="2">
        <f t="shared" si="280"/>
        <v>22944.85863795377</v>
      </c>
      <c r="W479" s="2">
        <f t="shared" si="281"/>
        <v>330512.72163055639</v>
      </c>
      <c r="X479" s="29">
        <f t="shared" si="282"/>
        <v>0</v>
      </c>
      <c r="Y479" s="2">
        <f t="shared" si="296"/>
        <v>0</v>
      </c>
      <c r="Z479" s="82">
        <f t="shared" si="283"/>
        <v>0</v>
      </c>
      <c r="AA479" s="2">
        <f t="shared" si="284"/>
        <v>0</v>
      </c>
      <c r="AB479" s="27">
        <f t="shared" si="292"/>
        <v>6.7299999999999999E-2</v>
      </c>
      <c r="AC479" s="29">
        <f t="shared" si="271"/>
        <v>12</v>
      </c>
      <c r="AD479" s="29">
        <v>252</v>
      </c>
      <c r="AE479" s="11">
        <f t="shared" ref="AE479:AE542" si="298">ROUND((1+AB479)^TRUNC((AC479/AD479),9),9)</f>
        <v>1.003106343</v>
      </c>
      <c r="AF479" s="2">
        <f t="shared" si="285"/>
        <v>1020.21492946</v>
      </c>
      <c r="AG479" s="2">
        <f t="shared" si="286"/>
        <v>1026.6858792400001</v>
      </c>
      <c r="AH479" s="3">
        <f t="shared" si="287"/>
        <v>0</v>
      </c>
      <c r="AI479" s="4" t="str">
        <f t="shared" si="293"/>
        <v>A+J=</v>
      </c>
      <c r="AJ479" s="12">
        <f t="shared" si="294"/>
        <v>41610</v>
      </c>
      <c r="AK479" s="12"/>
      <c r="AL479" s="4"/>
      <c r="AM479" s="1"/>
      <c r="AN479" s="12"/>
      <c r="AO479" s="1"/>
      <c r="AP479" s="1"/>
      <c r="AQ479" s="3"/>
      <c r="AR479" s="3"/>
      <c r="AS479" s="7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x14ac:dyDescent="0.2">
      <c r="A480" s="178">
        <f t="shared" si="288"/>
        <v>41599</v>
      </c>
      <c r="B480" s="2">
        <f t="shared" si="272"/>
        <v>331711.45053282101</v>
      </c>
      <c r="C480" s="2">
        <f t="shared" si="289"/>
        <v>305644.59823532001</v>
      </c>
      <c r="D480" s="2">
        <f>SUM(Y480:Y$764)</f>
        <v>25799.250935849999</v>
      </c>
      <c r="E480" s="11">
        <f t="shared" si="273"/>
        <v>279845.34729946998</v>
      </c>
      <c r="F480" s="99">
        <f t="shared" si="268"/>
        <v>3738.99</v>
      </c>
      <c r="G480" s="3">
        <f>IF(N480=1,VLOOKUP(A479,[1]Plan1!$BG$69:$BI$188,3),G479)</f>
        <v>3760.3</v>
      </c>
      <c r="H480" s="200">
        <f t="shared" si="269"/>
        <v>41519</v>
      </c>
      <c r="I480" s="200">
        <f t="shared" si="270"/>
        <v>41549</v>
      </c>
      <c r="J480" s="27">
        <f t="shared" si="274"/>
        <v>5.6994001053760623E-3</v>
      </c>
      <c r="K480" s="12">
        <f t="shared" si="290"/>
        <v>41610</v>
      </c>
      <c r="L480" s="12">
        <f t="shared" si="275"/>
        <v>41610</v>
      </c>
      <c r="M480" s="1">
        <f t="shared" si="291"/>
        <v>20</v>
      </c>
      <c r="N480" s="1">
        <f t="shared" si="276"/>
        <v>13</v>
      </c>
      <c r="O480" s="2">
        <f t="shared" si="277"/>
        <v>1.00370092</v>
      </c>
      <c r="P480" s="11">
        <f t="shared" si="267"/>
        <v>1.0034997699999999</v>
      </c>
      <c r="Q480" s="11">
        <f t="shared" si="297"/>
        <v>1.0783079825693382</v>
      </c>
      <c r="R480" s="2">
        <f t="shared" si="266"/>
        <v>1.0822987100000001</v>
      </c>
      <c r="S480" s="2">
        <f t="shared" si="295"/>
        <v>1.07454731</v>
      </c>
      <c r="T480" s="2">
        <f t="shared" si="278"/>
        <v>328429.58084979001</v>
      </c>
      <c r="U480" s="2">
        <f t="shared" si="279"/>
        <v>1923.2647572826008</v>
      </c>
      <c r="V480" s="2">
        <f t="shared" si="280"/>
        <v>23030.911082248393</v>
      </c>
      <c r="W480" s="2">
        <f t="shared" si="281"/>
        <v>330598.77407485101</v>
      </c>
      <c r="X480" s="29">
        <f t="shared" si="282"/>
        <v>0</v>
      </c>
      <c r="Y480" s="2">
        <f t="shared" si="296"/>
        <v>0</v>
      </c>
      <c r="Z480" s="82">
        <f t="shared" si="283"/>
        <v>0</v>
      </c>
      <c r="AA480" s="2">
        <f t="shared" si="284"/>
        <v>0</v>
      </c>
      <c r="AB480" s="27">
        <f t="shared" si="292"/>
        <v>6.7299999999999999E-2</v>
      </c>
      <c r="AC480" s="29">
        <f t="shared" si="271"/>
        <v>13</v>
      </c>
      <c r="AD480" s="29">
        <v>252</v>
      </c>
      <c r="AE480" s="11">
        <f t="shared" si="298"/>
        <v>1.0033656399999999</v>
      </c>
      <c r="AF480" s="2">
        <f t="shared" si="285"/>
        <v>1105.37573449</v>
      </c>
      <c r="AG480" s="2">
        <f t="shared" si="286"/>
        <v>1112.67645797</v>
      </c>
      <c r="AH480" s="3">
        <f t="shared" si="287"/>
        <v>0</v>
      </c>
      <c r="AI480" s="4" t="str">
        <f t="shared" si="293"/>
        <v>A+J=</v>
      </c>
      <c r="AJ480" s="12">
        <f t="shared" si="294"/>
        <v>41610</v>
      </c>
      <c r="AK480" s="12"/>
      <c r="AL480" s="4"/>
      <c r="AM480" s="1"/>
      <c r="AN480" s="12"/>
      <c r="AO480" s="1"/>
      <c r="AP480" s="1"/>
      <c r="AQ480" s="3"/>
      <c r="AR480" s="3"/>
      <c r="AS480" s="7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138" x14ac:dyDescent="0.2">
      <c r="A481" s="178">
        <f t="shared" si="288"/>
        <v>41600</v>
      </c>
      <c r="B481" s="2">
        <f t="shared" si="272"/>
        <v>331883.58561539679</v>
      </c>
      <c r="C481" s="2">
        <f t="shared" si="289"/>
        <v>305644.59823532001</v>
      </c>
      <c r="D481" s="2">
        <f>SUM(Y481:Y$764)</f>
        <v>25799.250935849999</v>
      </c>
      <c r="E481" s="11">
        <f t="shared" si="273"/>
        <v>279845.34729946998</v>
      </c>
      <c r="F481" s="99">
        <f t="shared" si="268"/>
        <v>3738.99</v>
      </c>
      <c r="G481" s="3">
        <f>IF(N481=1,VLOOKUP(A480,[1]Plan1!$BG$69:$BI$188,3),G480)</f>
        <v>3760.3</v>
      </c>
      <c r="H481" s="200">
        <f t="shared" si="269"/>
        <v>41519</v>
      </c>
      <c r="I481" s="200">
        <f t="shared" si="270"/>
        <v>41549</v>
      </c>
      <c r="J481" s="27">
        <f t="shared" si="274"/>
        <v>5.6994001053760623E-3</v>
      </c>
      <c r="K481" s="12">
        <f t="shared" si="290"/>
        <v>41610</v>
      </c>
      <c r="L481" s="12">
        <f t="shared" si="275"/>
        <v>41610</v>
      </c>
      <c r="M481" s="1">
        <f t="shared" si="291"/>
        <v>20</v>
      </c>
      <c r="N481" s="1">
        <f t="shared" si="276"/>
        <v>14</v>
      </c>
      <c r="O481" s="2">
        <f t="shared" si="277"/>
        <v>1.0039861699999999</v>
      </c>
      <c r="P481" s="11">
        <f t="shared" si="267"/>
        <v>1.0034997699999999</v>
      </c>
      <c r="Q481" s="11">
        <f t="shared" si="297"/>
        <v>1.0783079825693382</v>
      </c>
      <c r="R481" s="2">
        <f t="shared" si="266"/>
        <v>1.0826062999999999</v>
      </c>
      <c r="S481" s="2">
        <f t="shared" si="295"/>
        <v>1.07454731</v>
      </c>
      <c r="T481" s="2">
        <f t="shared" si="278"/>
        <v>328429.58084979001</v>
      </c>
      <c r="U481" s="2">
        <f t="shared" si="279"/>
        <v>1923.2647572826008</v>
      </c>
      <c r="V481" s="2">
        <f t="shared" si="280"/>
        <v>23116.988712624181</v>
      </c>
      <c r="W481" s="2">
        <f t="shared" si="281"/>
        <v>330684.85170522681</v>
      </c>
      <c r="X481" s="29">
        <f t="shared" si="282"/>
        <v>0</v>
      </c>
      <c r="Y481" s="2">
        <f t="shared" si="296"/>
        <v>0</v>
      </c>
      <c r="Z481" s="82">
        <f t="shared" si="283"/>
        <v>0</v>
      </c>
      <c r="AA481" s="2">
        <f t="shared" si="284"/>
        <v>0</v>
      </c>
      <c r="AB481" s="27">
        <f t="shared" si="292"/>
        <v>6.7299999999999999E-2</v>
      </c>
      <c r="AC481" s="29">
        <f t="shared" si="271"/>
        <v>14</v>
      </c>
      <c r="AD481" s="29">
        <v>252</v>
      </c>
      <c r="AE481" s="11">
        <f t="shared" si="298"/>
        <v>1.0036250040000001</v>
      </c>
      <c r="AF481" s="2">
        <f t="shared" si="285"/>
        <v>1190.5585442900001</v>
      </c>
      <c r="AG481" s="2">
        <f t="shared" si="286"/>
        <v>1198.7339101699999</v>
      </c>
      <c r="AH481" s="3">
        <f t="shared" si="287"/>
        <v>0</v>
      </c>
      <c r="AI481" s="4" t="str">
        <f t="shared" si="293"/>
        <v>A+J=</v>
      </c>
      <c r="AJ481" s="12">
        <f t="shared" si="294"/>
        <v>41610</v>
      </c>
      <c r="AK481" s="12"/>
      <c r="AL481" s="4"/>
      <c r="AM481" s="1"/>
      <c r="AN481" s="12"/>
      <c r="AO481" s="1"/>
      <c r="AP481" s="1"/>
      <c r="AQ481" s="3"/>
      <c r="AR481" s="3"/>
      <c r="AS481" s="7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138" x14ac:dyDescent="0.2">
      <c r="A482" s="178">
        <f t="shared" si="288"/>
        <v>41601</v>
      </c>
      <c r="B482" s="2">
        <f t="shared" si="272"/>
        <v>332055.81279440399</v>
      </c>
      <c r="C482" s="2">
        <f t="shared" si="289"/>
        <v>305644.59823532001</v>
      </c>
      <c r="D482" s="2">
        <f>SUM(Y482:Y$764)</f>
        <v>25799.250935849999</v>
      </c>
      <c r="E482" s="11">
        <f t="shared" si="273"/>
        <v>279845.34729946998</v>
      </c>
      <c r="F482" s="99">
        <f t="shared" si="268"/>
        <v>3738.99</v>
      </c>
      <c r="G482" s="3">
        <f>IF(N482=1,VLOOKUP(A481,[1]Plan1!$BG$69:$BI$188,3),G481)</f>
        <v>3760.3</v>
      </c>
      <c r="H482" s="200">
        <f t="shared" si="269"/>
        <v>41519</v>
      </c>
      <c r="I482" s="200">
        <f t="shared" si="270"/>
        <v>41549</v>
      </c>
      <c r="J482" s="27">
        <f t="shared" si="274"/>
        <v>5.6994001053760623E-3</v>
      </c>
      <c r="K482" s="12">
        <f t="shared" si="290"/>
        <v>41610</v>
      </c>
      <c r="L482" s="12">
        <f t="shared" si="275"/>
        <v>41610</v>
      </c>
      <c r="M482" s="1">
        <f t="shared" si="291"/>
        <v>20</v>
      </c>
      <c r="N482" s="1">
        <f t="shared" si="276"/>
        <v>15</v>
      </c>
      <c r="O482" s="2">
        <f t="shared" si="277"/>
        <v>1.0042715099999999</v>
      </c>
      <c r="P482" s="11">
        <f t="shared" si="267"/>
        <v>1.0034997699999999</v>
      </c>
      <c r="Q482" s="11">
        <f t="shared" si="297"/>
        <v>1.0783079825693382</v>
      </c>
      <c r="R482" s="2">
        <f t="shared" si="266"/>
        <v>1.0829139800000001</v>
      </c>
      <c r="S482" s="2">
        <f t="shared" si="295"/>
        <v>1.07454731</v>
      </c>
      <c r="T482" s="2">
        <f t="shared" si="278"/>
        <v>328429.58084979001</v>
      </c>
      <c r="U482" s="2">
        <f t="shared" si="279"/>
        <v>1923.2647572826008</v>
      </c>
      <c r="V482" s="2">
        <f t="shared" si="280"/>
        <v>23203.091529081325</v>
      </c>
      <c r="W482" s="2">
        <f t="shared" si="281"/>
        <v>330770.95452168398</v>
      </c>
      <c r="X482" s="29">
        <f t="shared" si="282"/>
        <v>0</v>
      </c>
      <c r="Y482" s="2">
        <f t="shared" si="296"/>
        <v>0</v>
      </c>
      <c r="Z482" s="82">
        <f t="shared" si="283"/>
        <v>0</v>
      </c>
      <c r="AA482" s="2">
        <f t="shared" si="284"/>
        <v>0</v>
      </c>
      <c r="AB482" s="27">
        <f t="shared" si="292"/>
        <v>6.7299999999999999E-2</v>
      </c>
      <c r="AC482" s="29">
        <f t="shared" si="271"/>
        <v>15</v>
      </c>
      <c r="AD482" s="29">
        <v>252</v>
      </c>
      <c r="AE482" s="11">
        <f t="shared" si="298"/>
        <v>1.003884435</v>
      </c>
      <c r="AF482" s="2">
        <f t="shared" si="285"/>
        <v>1275.7633588799999</v>
      </c>
      <c r="AG482" s="2">
        <f t="shared" si="286"/>
        <v>1284.8582727200001</v>
      </c>
      <c r="AH482" s="3">
        <f t="shared" si="287"/>
        <v>0</v>
      </c>
      <c r="AI482" s="4" t="str">
        <f t="shared" si="293"/>
        <v>A+J=</v>
      </c>
      <c r="AJ482" s="12">
        <f t="shared" si="294"/>
        <v>41610</v>
      </c>
      <c r="AK482" s="12"/>
      <c r="AL482" s="4"/>
      <c r="AM482" s="1"/>
      <c r="AN482" s="12"/>
      <c r="AO482" s="1"/>
      <c r="AP482" s="1"/>
      <c r="AQ482" s="3"/>
      <c r="AR482" s="3"/>
      <c r="AS482" s="7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138" x14ac:dyDescent="0.2">
      <c r="A483" s="178">
        <f t="shared" si="288"/>
        <v>41602</v>
      </c>
      <c r="B483" s="2">
        <f t="shared" si="272"/>
        <v>332055.81279440399</v>
      </c>
      <c r="C483" s="2">
        <f t="shared" si="289"/>
        <v>305644.59823532001</v>
      </c>
      <c r="D483" s="2">
        <f>SUM(Y483:Y$764)</f>
        <v>25799.250935849999</v>
      </c>
      <c r="E483" s="11">
        <f t="shared" si="273"/>
        <v>279845.34729946998</v>
      </c>
      <c r="F483" s="99">
        <f t="shared" si="268"/>
        <v>3738.99</v>
      </c>
      <c r="G483" s="3">
        <f>IF(N483=1,VLOOKUP(A482,[1]Plan1!$BG$69:$BI$188,3),G482)</f>
        <v>3760.3</v>
      </c>
      <c r="H483" s="200">
        <f t="shared" si="269"/>
        <v>41519</v>
      </c>
      <c r="I483" s="200">
        <f t="shared" si="270"/>
        <v>41549</v>
      </c>
      <c r="J483" s="27">
        <f t="shared" si="274"/>
        <v>5.6994001053760623E-3</v>
      </c>
      <c r="K483" s="12">
        <f t="shared" si="290"/>
        <v>41610</v>
      </c>
      <c r="L483" s="12">
        <f t="shared" si="275"/>
        <v>41610</v>
      </c>
      <c r="M483" s="1">
        <f t="shared" si="291"/>
        <v>20</v>
      </c>
      <c r="N483" s="1">
        <f t="shared" si="276"/>
        <v>15</v>
      </c>
      <c r="O483" s="2">
        <f t="shared" si="277"/>
        <v>1.0042715099999999</v>
      </c>
      <c r="P483" s="11">
        <f t="shared" si="267"/>
        <v>1.0034997699999999</v>
      </c>
      <c r="Q483" s="11">
        <f t="shared" si="297"/>
        <v>1.0783079825693382</v>
      </c>
      <c r="R483" s="2">
        <f t="shared" si="266"/>
        <v>1.0829139800000001</v>
      </c>
      <c r="S483" s="2">
        <f t="shared" si="295"/>
        <v>1.07454731</v>
      </c>
      <c r="T483" s="2">
        <f t="shared" si="278"/>
        <v>328429.58084979001</v>
      </c>
      <c r="U483" s="2">
        <f t="shared" si="279"/>
        <v>1923.2647572826008</v>
      </c>
      <c r="V483" s="2">
        <f t="shared" si="280"/>
        <v>23203.091529081325</v>
      </c>
      <c r="W483" s="2">
        <f t="shared" si="281"/>
        <v>330770.95452168398</v>
      </c>
      <c r="X483" s="29">
        <f t="shared" si="282"/>
        <v>0</v>
      </c>
      <c r="Y483" s="2">
        <f t="shared" si="296"/>
        <v>0</v>
      </c>
      <c r="Z483" s="82">
        <f t="shared" si="283"/>
        <v>0</v>
      </c>
      <c r="AA483" s="2">
        <f t="shared" si="284"/>
        <v>0</v>
      </c>
      <c r="AB483" s="27">
        <f t="shared" si="292"/>
        <v>6.7299999999999999E-2</v>
      </c>
      <c r="AC483" s="29">
        <f t="shared" si="271"/>
        <v>15</v>
      </c>
      <c r="AD483" s="29">
        <v>252</v>
      </c>
      <c r="AE483" s="11">
        <f t="shared" si="298"/>
        <v>1.003884435</v>
      </c>
      <c r="AF483" s="2">
        <f t="shared" si="285"/>
        <v>1275.7633588799999</v>
      </c>
      <c r="AG483" s="2">
        <f t="shared" si="286"/>
        <v>1284.8582727200001</v>
      </c>
      <c r="AH483" s="3">
        <f t="shared" si="287"/>
        <v>0</v>
      </c>
      <c r="AI483" s="4" t="str">
        <f t="shared" si="293"/>
        <v>A+J=</v>
      </c>
      <c r="AJ483" s="12">
        <f t="shared" si="294"/>
        <v>41610</v>
      </c>
      <c r="AK483" s="12"/>
      <c r="AL483" s="4"/>
      <c r="AM483" s="1"/>
      <c r="AN483" s="12"/>
      <c r="AO483" s="1"/>
      <c r="AP483" s="1"/>
      <c r="AQ483" s="3"/>
      <c r="AR483" s="3"/>
      <c r="AS483" s="7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138" x14ac:dyDescent="0.2">
      <c r="A484" s="178">
        <f t="shared" si="288"/>
        <v>41603</v>
      </c>
      <c r="B484" s="2">
        <f t="shared" si="272"/>
        <v>332055.81279440399</v>
      </c>
      <c r="C484" s="2">
        <f t="shared" si="289"/>
        <v>305644.59823532001</v>
      </c>
      <c r="D484" s="2">
        <f>SUM(Y484:Y$764)</f>
        <v>25799.250935849999</v>
      </c>
      <c r="E484" s="11">
        <f t="shared" si="273"/>
        <v>279845.34729946998</v>
      </c>
      <c r="F484" s="99">
        <f t="shared" si="268"/>
        <v>3738.99</v>
      </c>
      <c r="G484" s="3">
        <f>IF(N484=1,VLOOKUP(A483,[1]Plan1!$BG$69:$BI$188,3),G483)</f>
        <v>3760.3</v>
      </c>
      <c r="H484" s="200">
        <f t="shared" si="269"/>
        <v>41519</v>
      </c>
      <c r="I484" s="200">
        <f t="shared" si="270"/>
        <v>41549</v>
      </c>
      <c r="J484" s="27">
        <f t="shared" si="274"/>
        <v>5.6994001053760623E-3</v>
      </c>
      <c r="K484" s="12">
        <f t="shared" si="290"/>
        <v>41610</v>
      </c>
      <c r="L484" s="12">
        <f t="shared" si="275"/>
        <v>41610</v>
      </c>
      <c r="M484" s="1">
        <f t="shared" si="291"/>
        <v>20</v>
      </c>
      <c r="N484" s="1">
        <f t="shared" si="276"/>
        <v>15</v>
      </c>
      <c r="O484" s="2">
        <f t="shared" si="277"/>
        <v>1.0042715099999999</v>
      </c>
      <c r="P484" s="11">
        <f t="shared" si="267"/>
        <v>1.0034997699999999</v>
      </c>
      <c r="Q484" s="11">
        <f t="shared" si="297"/>
        <v>1.0783079825693382</v>
      </c>
      <c r="R484" s="2">
        <f t="shared" si="266"/>
        <v>1.0829139800000001</v>
      </c>
      <c r="S484" s="2">
        <f t="shared" si="295"/>
        <v>1.07454731</v>
      </c>
      <c r="T484" s="2">
        <f t="shared" si="278"/>
        <v>328429.58084979001</v>
      </c>
      <c r="U484" s="2">
        <f t="shared" si="279"/>
        <v>1923.2647572826008</v>
      </c>
      <c r="V484" s="2">
        <f t="shared" si="280"/>
        <v>23203.091529081325</v>
      </c>
      <c r="W484" s="2">
        <f t="shared" si="281"/>
        <v>330770.95452168398</v>
      </c>
      <c r="X484" s="29">
        <f t="shared" si="282"/>
        <v>0</v>
      </c>
      <c r="Y484" s="2">
        <f t="shared" si="296"/>
        <v>0</v>
      </c>
      <c r="Z484" s="82">
        <f t="shared" si="283"/>
        <v>0</v>
      </c>
      <c r="AA484" s="2">
        <f t="shared" si="284"/>
        <v>0</v>
      </c>
      <c r="AB484" s="27">
        <f t="shared" si="292"/>
        <v>6.7299999999999999E-2</v>
      </c>
      <c r="AC484" s="29">
        <f t="shared" si="271"/>
        <v>15</v>
      </c>
      <c r="AD484" s="29">
        <v>252</v>
      </c>
      <c r="AE484" s="11">
        <f t="shared" si="298"/>
        <v>1.003884435</v>
      </c>
      <c r="AF484" s="2">
        <f t="shared" si="285"/>
        <v>1275.7633588799999</v>
      </c>
      <c r="AG484" s="2">
        <f t="shared" si="286"/>
        <v>1284.8582727200001</v>
      </c>
      <c r="AH484" s="3">
        <f t="shared" si="287"/>
        <v>0</v>
      </c>
      <c r="AI484" s="4" t="str">
        <f t="shared" si="293"/>
        <v>A+J=</v>
      </c>
      <c r="AJ484" s="12">
        <f t="shared" si="294"/>
        <v>41610</v>
      </c>
      <c r="AK484" s="12"/>
      <c r="AL484" s="4"/>
      <c r="AM484" s="1"/>
      <c r="AN484" s="12"/>
      <c r="AO484" s="1"/>
      <c r="AP484" s="1"/>
      <c r="AQ484" s="3"/>
      <c r="AR484" s="3"/>
      <c r="AS484" s="7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138" x14ac:dyDescent="0.2">
      <c r="A485" s="178">
        <f t="shared" si="288"/>
        <v>41604</v>
      </c>
      <c r="B485" s="2">
        <f t="shared" si="272"/>
        <v>332228.12962757883</v>
      </c>
      <c r="C485" s="2">
        <f t="shared" si="289"/>
        <v>305644.59823532001</v>
      </c>
      <c r="D485" s="2">
        <f>SUM(Y485:Y$764)</f>
        <v>25799.250935849999</v>
      </c>
      <c r="E485" s="11">
        <f t="shared" si="273"/>
        <v>279845.34729946998</v>
      </c>
      <c r="F485" s="99">
        <f t="shared" si="268"/>
        <v>3738.99</v>
      </c>
      <c r="G485" s="3">
        <f>IF(N485=1,VLOOKUP(A484,[1]Plan1!$BG$69:$BI$188,3),G484)</f>
        <v>3760.3</v>
      </c>
      <c r="H485" s="200">
        <f t="shared" si="269"/>
        <v>41519</v>
      </c>
      <c r="I485" s="200">
        <f t="shared" si="270"/>
        <v>41549</v>
      </c>
      <c r="J485" s="27">
        <f t="shared" si="274"/>
        <v>5.6994001053760623E-3</v>
      </c>
      <c r="K485" s="12">
        <f t="shared" si="290"/>
        <v>41610</v>
      </c>
      <c r="L485" s="12">
        <f t="shared" si="275"/>
        <v>41610</v>
      </c>
      <c r="M485" s="1">
        <f t="shared" si="291"/>
        <v>20</v>
      </c>
      <c r="N485" s="1">
        <f t="shared" si="276"/>
        <v>16</v>
      </c>
      <c r="O485" s="2">
        <f t="shared" si="277"/>
        <v>1.00455692</v>
      </c>
      <c r="P485" s="11">
        <f t="shared" si="267"/>
        <v>1.0034997699999999</v>
      </c>
      <c r="Q485" s="11">
        <f t="shared" si="297"/>
        <v>1.0783079825693382</v>
      </c>
      <c r="R485" s="2">
        <f t="shared" si="266"/>
        <v>1.0832217399999999</v>
      </c>
      <c r="S485" s="2">
        <f t="shared" si="295"/>
        <v>1.07454731</v>
      </c>
      <c r="T485" s="2">
        <f t="shared" si="278"/>
        <v>328429.58084979001</v>
      </c>
      <c r="U485" s="2">
        <f t="shared" si="279"/>
        <v>1923.2647572826008</v>
      </c>
      <c r="V485" s="2">
        <f t="shared" si="280"/>
        <v>23289.216733166173</v>
      </c>
      <c r="W485" s="2">
        <f t="shared" si="281"/>
        <v>330857.07972576882</v>
      </c>
      <c r="X485" s="29">
        <f t="shared" si="282"/>
        <v>0</v>
      </c>
      <c r="Y485" s="2">
        <f t="shared" si="296"/>
        <v>0</v>
      </c>
      <c r="Z485" s="82">
        <f t="shared" si="283"/>
        <v>0</v>
      </c>
      <c r="AA485" s="2">
        <f t="shared" si="284"/>
        <v>0</v>
      </c>
      <c r="AB485" s="27">
        <f t="shared" si="292"/>
        <v>6.7299999999999999E-2</v>
      </c>
      <c r="AC485" s="29">
        <f t="shared" si="271"/>
        <v>16</v>
      </c>
      <c r="AD485" s="29">
        <v>252</v>
      </c>
      <c r="AE485" s="11">
        <f t="shared" si="298"/>
        <v>1.004143934</v>
      </c>
      <c r="AF485" s="2">
        <f t="shared" si="285"/>
        <v>1360.99050668</v>
      </c>
      <c r="AG485" s="2">
        <f t="shared" si="286"/>
        <v>1371.0499018099999</v>
      </c>
      <c r="AH485" s="3">
        <f t="shared" si="287"/>
        <v>0</v>
      </c>
      <c r="AI485" s="4" t="str">
        <f t="shared" si="293"/>
        <v>A+J=</v>
      </c>
      <c r="AJ485" s="12">
        <f t="shared" si="294"/>
        <v>41610</v>
      </c>
      <c r="AK485" s="12"/>
      <c r="AL485" s="4"/>
      <c r="AM485" s="1"/>
      <c r="AN485" s="12"/>
      <c r="AO485" s="1"/>
      <c r="AP485" s="1"/>
      <c r="AQ485" s="3"/>
      <c r="AR485" s="3"/>
      <c r="AS485" s="7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138" x14ac:dyDescent="0.2">
      <c r="A486" s="178">
        <f t="shared" si="288"/>
        <v>41605</v>
      </c>
      <c r="B486" s="2">
        <f t="shared" si="272"/>
        <v>332400.54110957845</v>
      </c>
      <c r="C486" s="2">
        <f t="shared" si="289"/>
        <v>305644.59823532001</v>
      </c>
      <c r="D486" s="2">
        <f>SUM(Y486:Y$764)</f>
        <v>25799.250935849999</v>
      </c>
      <c r="E486" s="11">
        <f t="shared" si="273"/>
        <v>279845.34729946998</v>
      </c>
      <c r="F486" s="99">
        <f t="shared" si="268"/>
        <v>3738.99</v>
      </c>
      <c r="G486" s="3">
        <f>IF(N486=1,VLOOKUP(A485,[1]Plan1!$BG$69:$BI$188,3),G485)</f>
        <v>3760.3</v>
      </c>
      <c r="H486" s="200">
        <f t="shared" si="269"/>
        <v>41519</v>
      </c>
      <c r="I486" s="200">
        <f t="shared" si="270"/>
        <v>41549</v>
      </c>
      <c r="J486" s="27">
        <f t="shared" si="274"/>
        <v>5.6994001053760623E-3</v>
      </c>
      <c r="K486" s="12">
        <f t="shared" si="290"/>
        <v>41610</v>
      </c>
      <c r="L486" s="12">
        <f t="shared" si="275"/>
        <v>41610</v>
      </c>
      <c r="M486" s="1">
        <f t="shared" si="291"/>
        <v>20</v>
      </c>
      <c r="N486" s="1">
        <f t="shared" si="276"/>
        <v>17</v>
      </c>
      <c r="O486" s="2">
        <f t="shared" si="277"/>
        <v>1.0048424199999999</v>
      </c>
      <c r="P486" s="11">
        <f t="shared" si="267"/>
        <v>1.0034997699999999</v>
      </c>
      <c r="Q486" s="11">
        <f t="shared" si="297"/>
        <v>1.0783079825693382</v>
      </c>
      <c r="R486" s="2">
        <f t="shared" si="266"/>
        <v>1.0835296000000001</v>
      </c>
      <c r="S486" s="2">
        <f t="shared" si="295"/>
        <v>1.07454731</v>
      </c>
      <c r="T486" s="2">
        <f t="shared" si="278"/>
        <v>328429.58084979001</v>
      </c>
      <c r="U486" s="2">
        <f t="shared" si="279"/>
        <v>1923.2647572826008</v>
      </c>
      <c r="V486" s="2">
        <f t="shared" si="280"/>
        <v>23375.369921785834</v>
      </c>
      <c r="W486" s="2">
        <f t="shared" si="281"/>
        <v>330943.23291438847</v>
      </c>
      <c r="X486" s="29">
        <f t="shared" si="282"/>
        <v>0</v>
      </c>
      <c r="Y486" s="2">
        <f t="shared" si="296"/>
        <v>0</v>
      </c>
      <c r="Z486" s="82">
        <f t="shared" si="283"/>
        <v>0</v>
      </c>
      <c r="AA486" s="2">
        <f t="shared" si="284"/>
        <v>0</v>
      </c>
      <c r="AB486" s="27">
        <f t="shared" si="292"/>
        <v>6.7299999999999999E-2</v>
      </c>
      <c r="AC486" s="29">
        <f t="shared" si="271"/>
        <v>17</v>
      </c>
      <c r="AD486" s="29">
        <v>252</v>
      </c>
      <c r="AE486" s="11">
        <f t="shared" si="298"/>
        <v>1.0044034989999999</v>
      </c>
      <c r="AF486" s="2">
        <f t="shared" si="285"/>
        <v>1446.2393308400001</v>
      </c>
      <c r="AG486" s="2">
        <f t="shared" si="286"/>
        <v>1457.3081951900001</v>
      </c>
      <c r="AH486" s="3">
        <f t="shared" si="287"/>
        <v>0</v>
      </c>
      <c r="AI486" s="4" t="str">
        <f t="shared" si="293"/>
        <v>A+J=</v>
      </c>
      <c r="AJ486" s="12">
        <f t="shared" si="294"/>
        <v>41610</v>
      </c>
      <c r="AK486" s="12"/>
      <c r="AL486" s="4"/>
      <c r="AM486" s="1"/>
      <c r="AN486" s="12"/>
      <c r="AO486" s="1"/>
      <c r="AP486" s="1"/>
      <c r="AQ486" s="3"/>
      <c r="AR486" s="3"/>
      <c r="AS486" s="7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138" x14ac:dyDescent="0.2">
      <c r="A487" s="178">
        <f t="shared" si="288"/>
        <v>41606</v>
      </c>
      <c r="B487" s="2">
        <f t="shared" si="272"/>
        <v>332573.04198727588</v>
      </c>
      <c r="C487" s="2">
        <f t="shared" si="289"/>
        <v>305644.59823532001</v>
      </c>
      <c r="D487" s="2">
        <f>SUM(Y487:Y$764)</f>
        <v>25799.250935849999</v>
      </c>
      <c r="E487" s="11">
        <f t="shared" si="273"/>
        <v>279845.34729946998</v>
      </c>
      <c r="F487" s="99">
        <f t="shared" si="268"/>
        <v>3738.99</v>
      </c>
      <c r="G487" s="3">
        <f>IF(N487=1,VLOOKUP(A486,[1]Plan1!$BG$69:$BI$188,3),G486)</f>
        <v>3760.3</v>
      </c>
      <c r="H487" s="200">
        <f t="shared" si="269"/>
        <v>41519</v>
      </c>
      <c r="I487" s="200">
        <f t="shared" si="270"/>
        <v>41549</v>
      </c>
      <c r="J487" s="27">
        <f t="shared" si="274"/>
        <v>5.6994001053760623E-3</v>
      </c>
      <c r="K487" s="12">
        <f t="shared" si="290"/>
        <v>41610</v>
      </c>
      <c r="L487" s="12">
        <f t="shared" si="275"/>
        <v>41610</v>
      </c>
      <c r="M487" s="1">
        <f t="shared" si="291"/>
        <v>20</v>
      </c>
      <c r="N487" s="1">
        <f t="shared" si="276"/>
        <v>18</v>
      </c>
      <c r="O487" s="2">
        <f t="shared" si="277"/>
        <v>1.005128</v>
      </c>
      <c r="P487" s="11">
        <f t="shared" si="267"/>
        <v>1.0034997699999999</v>
      </c>
      <c r="Q487" s="11">
        <f t="shared" si="297"/>
        <v>1.0783079825693382</v>
      </c>
      <c r="R487" s="2">
        <f t="shared" si="266"/>
        <v>1.08383754</v>
      </c>
      <c r="S487" s="2">
        <f t="shared" si="295"/>
        <v>1.07454731</v>
      </c>
      <c r="T487" s="2">
        <f t="shared" si="278"/>
        <v>328429.58084979001</v>
      </c>
      <c r="U487" s="2">
        <f t="shared" si="279"/>
        <v>1923.2647572826008</v>
      </c>
      <c r="V487" s="2">
        <f t="shared" si="280"/>
        <v>23461.545498033203</v>
      </c>
      <c r="W487" s="2">
        <f t="shared" si="281"/>
        <v>331029.40849063586</v>
      </c>
      <c r="X487" s="29">
        <f t="shared" si="282"/>
        <v>0</v>
      </c>
      <c r="Y487" s="2">
        <f t="shared" si="296"/>
        <v>0</v>
      </c>
      <c r="Z487" s="82">
        <f t="shared" si="283"/>
        <v>0</v>
      </c>
      <c r="AA487" s="2">
        <f t="shared" si="284"/>
        <v>0</v>
      </c>
      <c r="AB487" s="27">
        <f t="shared" si="292"/>
        <v>6.7299999999999999E-2</v>
      </c>
      <c r="AC487" s="29">
        <f t="shared" si="271"/>
        <v>18</v>
      </c>
      <c r="AD487" s="29">
        <v>252</v>
      </c>
      <c r="AE487" s="11">
        <f t="shared" si="298"/>
        <v>1.004663131</v>
      </c>
      <c r="AF487" s="2">
        <f t="shared" si="285"/>
        <v>1531.51015977</v>
      </c>
      <c r="AG487" s="2">
        <f t="shared" si="286"/>
        <v>1543.63349664</v>
      </c>
      <c r="AH487" s="3">
        <f t="shared" si="287"/>
        <v>0</v>
      </c>
      <c r="AI487" s="4" t="str">
        <f t="shared" si="293"/>
        <v>A+J=</v>
      </c>
      <c r="AJ487" s="12">
        <f t="shared" si="294"/>
        <v>41610</v>
      </c>
      <c r="AK487" s="14"/>
      <c r="AL487" s="13"/>
      <c r="AM487" s="5"/>
      <c r="AN487" s="14"/>
      <c r="AO487" s="5"/>
      <c r="AP487" s="5"/>
      <c r="AQ487" s="6"/>
      <c r="AR487" s="6"/>
      <c r="AS487" s="15"/>
      <c r="AT487" s="5"/>
      <c r="AU487" s="5"/>
      <c r="AV487" s="5"/>
      <c r="AW487" s="5"/>
      <c r="AX487" s="5"/>
      <c r="AY487" s="5"/>
      <c r="AZ487" s="5"/>
      <c r="BA487" s="5"/>
      <c r="BB487" s="5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</row>
    <row r="488" spans="1:138" x14ac:dyDescent="0.2">
      <c r="A488" s="178">
        <f t="shared" si="288"/>
        <v>41607</v>
      </c>
      <c r="B488" s="2">
        <f t="shared" si="272"/>
        <v>332745.63543877448</v>
      </c>
      <c r="C488" s="2">
        <f t="shared" si="289"/>
        <v>305644.59823532001</v>
      </c>
      <c r="D488" s="2">
        <f>SUM(Y488:Y$764)</f>
        <v>25799.250935849999</v>
      </c>
      <c r="E488" s="11">
        <f t="shared" si="273"/>
        <v>279845.34729946998</v>
      </c>
      <c r="F488" s="99">
        <f t="shared" si="268"/>
        <v>3738.99</v>
      </c>
      <c r="G488" s="3">
        <f>IF(N488=1,VLOOKUP(A487,[1]Plan1!$BG$69:$BI$188,3),G487)</f>
        <v>3760.3</v>
      </c>
      <c r="H488" s="200">
        <f t="shared" si="269"/>
        <v>41519</v>
      </c>
      <c r="I488" s="200">
        <f t="shared" si="270"/>
        <v>41549</v>
      </c>
      <c r="J488" s="27">
        <f t="shared" si="274"/>
        <v>5.6994001053760623E-3</v>
      </c>
      <c r="K488" s="12">
        <f t="shared" si="290"/>
        <v>41610</v>
      </c>
      <c r="L488" s="12">
        <f t="shared" si="275"/>
        <v>41610</v>
      </c>
      <c r="M488" s="1">
        <f t="shared" si="291"/>
        <v>20</v>
      </c>
      <c r="N488" s="1">
        <f t="shared" si="276"/>
        <v>19</v>
      </c>
      <c r="O488" s="2">
        <f t="shared" si="277"/>
        <v>1.0054136600000001</v>
      </c>
      <c r="P488" s="11">
        <f t="shared" si="267"/>
        <v>1.0034997699999999</v>
      </c>
      <c r="Q488" s="11">
        <f t="shared" si="297"/>
        <v>1.0783079825693382</v>
      </c>
      <c r="R488" s="2">
        <f t="shared" si="266"/>
        <v>1.08414557</v>
      </c>
      <c r="S488" s="2">
        <f t="shared" si="295"/>
        <v>1.07454731</v>
      </c>
      <c r="T488" s="2">
        <f t="shared" si="278"/>
        <v>328429.58084979001</v>
      </c>
      <c r="U488" s="2">
        <f t="shared" si="279"/>
        <v>1923.2647572826008</v>
      </c>
      <c r="V488" s="2">
        <f t="shared" si="280"/>
        <v>23547.746260361862</v>
      </c>
      <c r="W488" s="2">
        <f t="shared" si="281"/>
        <v>331115.6092529645</v>
      </c>
      <c r="X488" s="29">
        <f t="shared" si="282"/>
        <v>0</v>
      </c>
      <c r="Y488" s="2">
        <f t="shared" si="296"/>
        <v>0</v>
      </c>
      <c r="Z488" s="82">
        <f t="shared" si="283"/>
        <v>0</v>
      </c>
      <c r="AA488" s="2">
        <f t="shared" si="284"/>
        <v>0</v>
      </c>
      <c r="AB488" s="27">
        <f t="shared" si="292"/>
        <v>6.7299999999999999E-2</v>
      </c>
      <c r="AC488" s="29">
        <f t="shared" si="271"/>
        <v>19</v>
      </c>
      <c r="AD488" s="29">
        <v>252</v>
      </c>
      <c r="AE488" s="11">
        <f t="shared" si="298"/>
        <v>1.004922831</v>
      </c>
      <c r="AF488" s="2">
        <f t="shared" si="285"/>
        <v>1616.8033219199999</v>
      </c>
      <c r="AG488" s="2">
        <f t="shared" si="286"/>
        <v>1630.02618581</v>
      </c>
      <c r="AH488" s="3">
        <f t="shared" si="287"/>
        <v>0</v>
      </c>
      <c r="AI488" s="4" t="str">
        <f t="shared" si="293"/>
        <v>A+J=</v>
      </c>
      <c r="AJ488" s="12">
        <f t="shared" si="294"/>
        <v>41610</v>
      </c>
      <c r="AK488" s="12"/>
      <c r="AL488" s="4"/>
      <c r="AM488" s="1"/>
      <c r="AN488" s="12"/>
      <c r="AO488" s="1"/>
      <c r="AP488" s="1"/>
      <c r="AQ488" s="3"/>
      <c r="AR488" s="3"/>
      <c r="AS488" s="7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138" x14ac:dyDescent="0.2">
      <c r="A489" s="178">
        <f t="shared" si="288"/>
        <v>41608</v>
      </c>
      <c r="B489" s="2">
        <f t="shared" si="272"/>
        <v>332918.32083887438</v>
      </c>
      <c r="C489" s="2">
        <f t="shared" si="289"/>
        <v>305644.59823532001</v>
      </c>
      <c r="D489" s="2">
        <f>SUM(Y489:Y$764)</f>
        <v>25799.250935849999</v>
      </c>
      <c r="E489" s="11">
        <f t="shared" si="273"/>
        <v>279845.34729946998</v>
      </c>
      <c r="F489" s="99">
        <f t="shared" si="268"/>
        <v>3738.99</v>
      </c>
      <c r="G489" s="3">
        <f>IF(N489=1,VLOOKUP(A488,[1]Plan1!$BG$69:$BI$188,3),G488)</f>
        <v>3760.3</v>
      </c>
      <c r="H489" s="200">
        <f t="shared" si="269"/>
        <v>41519</v>
      </c>
      <c r="I489" s="200">
        <f t="shared" si="270"/>
        <v>41549</v>
      </c>
      <c r="J489" s="27">
        <f t="shared" si="274"/>
        <v>5.6994001053760623E-3</v>
      </c>
      <c r="K489" s="12">
        <f t="shared" si="290"/>
        <v>41610</v>
      </c>
      <c r="L489" s="12">
        <f t="shared" si="275"/>
        <v>41610</v>
      </c>
      <c r="M489" s="1">
        <f t="shared" si="291"/>
        <v>20</v>
      </c>
      <c r="N489" s="1">
        <f t="shared" si="276"/>
        <v>20</v>
      </c>
      <c r="O489" s="2">
        <f t="shared" si="277"/>
        <v>1.0056993999999999</v>
      </c>
      <c r="P489" s="11">
        <f t="shared" si="267"/>
        <v>1.0034997699999999</v>
      </c>
      <c r="Q489" s="11">
        <f t="shared" si="297"/>
        <v>1.0783079825693382</v>
      </c>
      <c r="R489" s="2">
        <f t="shared" ref="R489:R552" si="299">TRUNC(TRUNC((O489*Q489),15),8)</f>
        <v>1.0844536899999999</v>
      </c>
      <c r="S489" s="2">
        <f t="shared" si="295"/>
        <v>1.07454731</v>
      </c>
      <c r="T489" s="2">
        <f t="shared" si="278"/>
        <v>328429.58084979001</v>
      </c>
      <c r="U489" s="2">
        <f t="shared" si="279"/>
        <v>1923.2647572826008</v>
      </c>
      <c r="V489" s="2">
        <f t="shared" si="280"/>
        <v>23633.972208771753</v>
      </c>
      <c r="W489" s="2">
        <f t="shared" si="281"/>
        <v>331201.83520137437</v>
      </c>
      <c r="X489" s="29">
        <f t="shared" si="282"/>
        <v>0</v>
      </c>
      <c r="Y489" s="2">
        <f t="shared" si="296"/>
        <v>0</v>
      </c>
      <c r="Z489" s="82">
        <f t="shared" si="283"/>
        <v>0</v>
      </c>
      <c r="AA489" s="2">
        <f t="shared" si="284"/>
        <v>0</v>
      </c>
      <c r="AB489" s="27">
        <f t="shared" si="292"/>
        <v>6.7299999999999999E-2</v>
      </c>
      <c r="AC489" s="29">
        <f t="shared" si="271"/>
        <v>20</v>
      </c>
      <c r="AD489" s="29">
        <v>252</v>
      </c>
      <c r="AE489" s="11">
        <f t="shared" si="298"/>
        <v>1.0051825969999999</v>
      </c>
      <c r="AF489" s="2">
        <f t="shared" si="285"/>
        <v>1702.1181604200001</v>
      </c>
      <c r="AG489" s="2">
        <f t="shared" si="286"/>
        <v>1716.4856374999999</v>
      </c>
      <c r="AH489" s="3">
        <f t="shared" si="287"/>
        <v>0</v>
      </c>
      <c r="AI489" s="4" t="str">
        <f t="shared" si="293"/>
        <v>A+J=</v>
      </c>
      <c r="AJ489" s="12">
        <f t="shared" si="294"/>
        <v>41610</v>
      </c>
      <c r="AK489" s="12"/>
      <c r="AL489" s="4"/>
      <c r="AM489" s="1"/>
      <c r="AN489" s="12"/>
      <c r="AO489" s="1"/>
      <c r="AP489" s="1"/>
      <c r="AQ489" s="3"/>
      <c r="AR489" s="3"/>
      <c r="AS489" s="7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138" x14ac:dyDescent="0.2">
      <c r="A490" s="178">
        <f t="shared" si="288"/>
        <v>41609</v>
      </c>
      <c r="B490" s="2">
        <f t="shared" si="272"/>
        <v>332918.32083887438</v>
      </c>
      <c r="C490" s="2">
        <f t="shared" si="289"/>
        <v>305644.59823532001</v>
      </c>
      <c r="D490" s="2">
        <f>SUM(Y490:Y$764)</f>
        <v>25799.250935849999</v>
      </c>
      <c r="E490" s="11">
        <f t="shared" si="273"/>
        <v>279845.34729946998</v>
      </c>
      <c r="F490" s="99">
        <f t="shared" si="268"/>
        <v>3738.99</v>
      </c>
      <c r="G490" s="3">
        <f>IF(N490=1,VLOOKUP(A489,[1]Plan1!$BG$69:$BI$188,3),G489)</f>
        <v>3760.3</v>
      </c>
      <c r="H490" s="200">
        <f t="shared" si="269"/>
        <v>41519</v>
      </c>
      <c r="I490" s="200">
        <f t="shared" si="270"/>
        <v>41549</v>
      </c>
      <c r="J490" s="27">
        <f t="shared" si="274"/>
        <v>5.6994001053760623E-3</v>
      </c>
      <c r="K490" s="12">
        <f t="shared" si="290"/>
        <v>41641</v>
      </c>
      <c r="L490" s="12">
        <f t="shared" si="275"/>
        <v>41610</v>
      </c>
      <c r="M490" s="1">
        <f t="shared" si="291"/>
        <v>20</v>
      </c>
      <c r="N490" s="1">
        <f t="shared" si="276"/>
        <v>20</v>
      </c>
      <c r="O490" s="2">
        <f t="shared" si="277"/>
        <v>1.0056993999999999</v>
      </c>
      <c r="P490" s="11">
        <f t="shared" ref="P490:P553" si="300">IF(L490&gt;L489,O489,P489)</f>
        <v>1.0034997699999999</v>
      </c>
      <c r="Q490" s="11">
        <f t="shared" si="297"/>
        <v>1.0783079825693382</v>
      </c>
      <c r="R490" s="2">
        <f t="shared" si="299"/>
        <v>1.0844536899999999</v>
      </c>
      <c r="S490" s="2">
        <f t="shared" si="295"/>
        <v>1.07454731</v>
      </c>
      <c r="T490" s="2">
        <f t="shared" si="278"/>
        <v>328429.58084979001</v>
      </c>
      <c r="U490" s="2">
        <f t="shared" si="279"/>
        <v>1923.2647572826008</v>
      </c>
      <c r="V490" s="2">
        <f t="shared" si="280"/>
        <v>23633.972208771753</v>
      </c>
      <c r="W490" s="2">
        <f t="shared" si="281"/>
        <v>331201.83520137437</v>
      </c>
      <c r="X490" s="29">
        <f t="shared" si="282"/>
        <v>0</v>
      </c>
      <c r="Y490" s="2">
        <f t="shared" si="296"/>
        <v>0</v>
      </c>
      <c r="Z490" s="82">
        <f t="shared" si="283"/>
        <v>0</v>
      </c>
      <c r="AA490" s="2">
        <f t="shared" si="284"/>
        <v>0</v>
      </c>
      <c r="AB490" s="27">
        <f t="shared" si="292"/>
        <v>6.7299999999999999E-2</v>
      </c>
      <c r="AC490" s="29">
        <f t="shared" si="271"/>
        <v>20</v>
      </c>
      <c r="AD490" s="29">
        <v>252</v>
      </c>
      <c r="AE490" s="11">
        <f t="shared" si="298"/>
        <v>1.0051825969999999</v>
      </c>
      <c r="AF490" s="2">
        <f t="shared" si="285"/>
        <v>1702.1181604200001</v>
      </c>
      <c r="AG490" s="2">
        <f t="shared" si="286"/>
        <v>1716.4856374999999</v>
      </c>
      <c r="AH490" s="3">
        <f t="shared" si="287"/>
        <v>0</v>
      </c>
      <c r="AI490" s="4" t="str">
        <f t="shared" si="293"/>
        <v>A+J=</v>
      </c>
      <c r="AJ490" s="12">
        <f t="shared" si="294"/>
        <v>41610</v>
      </c>
      <c r="AK490" s="12"/>
      <c r="AL490" s="4"/>
      <c r="AM490" s="1"/>
      <c r="AN490" s="12"/>
      <c r="AO490" s="1"/>
      <c r="AP490" s="1"/>
      <c r="AQ490" s="3"/>
      <c r="AR490" s="3"/>
      <c r="AS490" s="7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138" x14ac:dyDescent="0.2">
      <c r="A491" s="178">
        <f t="shared" si="288"/>
        <v>41610</v>
      </c>
      <c r="B491" s="2">
        <f t="shared" si="272"/>
        <v>332918.32083887438</v>
      </c>
      <c r="C491" s="2">
        <f t="shared" si="289"/>
        <v>305644.59823532001</v>
      </c>
      <c r="D491" s="2">
        <f>SUM(Y491:Y$764)</f>
        <v>25799.250935849999</v>
      </c>
      <c r="E491" s="11">
        <f t="shared" si="273"/>
        <v>279845.34729946998</v>
      </c>
      <c r="F491" s="99">
        <f t="shared" si="268"/>
        <v>3738.99</v>
      </c>
      <c r="G491" s="3">
        <f>IF(N491=1,VLOOKUP(A490,[1]Plan1!$BG$69:$BI$188,3),G490)</f>
        <v>3760.3</v>
      </c>
      <c r="H491" s="200">
        <f t="shared" si="269"/>
        <v>41519</v>
      </c>
      <c r="I491" s="200">
        <f t="shared" si="270"/>
        <v>41549</v>
      </c>
      <c r="J491" s="27">
        <f t="shared" si="274"/>
        <v>5.6994001053760623E-3</v>
      </c>
      <c r="K491" s="12">
        <f t="shared" si="290"/>
        <v>41641</v>
      </c>
      <c r="L491" s="12">
        <f t="shared" si="275"/>
        <v>41610</v>
      </c>
      <c r="M491" s="1">
        <f t="shared" si="291"/>
        <v>20</v>
      </c>
      <c r="N491" s="1">
        <f t="shared" si="276"/>
        <v>20</v>
      </c>
      <c r="O491" s="2">
        <f t="shared" si="277"/>
        <v>1.0056993999999999</v>
      </c>
      <c r="P491" s="11">
        <f t="shared" si="300"/>
        <v>1.0034997699999999</v>
      </c>
      <c r="Q491" s="11">
        <f t="shared" si="297"/>
        <v>1.0783079825693382</v>
      </c>
      <c r="R491" s="2">
        <f t="shared" si="299"/>
        <v>1.0844536899999999</v>
      </c>
      <c r="S491" s="2">
        <f t="shared" si="295"/>
        <v>1.07454731</v>
      </c>
      <c r="T491" s="2">
        <f t="shared" si="278"/>
        <v>328429.58084979001</v>
      </c>
      <c r="U491" s="2">
        <f t="shared" si="279"/>
        <v>1923.2647572826008</v>
      </c>
      <c r="V491" s="2">
        <f t="shared" si="280"/>
        <v>23633.972208771753</v>
      </c>
      <c r="W491" s="2">
        <f t="shared" si="281"/>
        <v>331201.83520137437</v>
      </c>
      <c r="X491" s="29">
        <f t="shared" si="282"/>
        <v>16</v>
      </c>
      <c r="Y491" s="2">
        <f t="shared" si="296"/>
        <v>2572.9376230600001</v>
      </c>
      <c r="Z491" s="82">
        <f t="shared" si="283"/>
        <v>8.4180699999999997E-3</v>
      </c>
      <c r="AA491" s="2">
        <f t="shared" si="284"/>
        <v>2764.7432016600001</v>
      </c>
      <c r="AB491" s="27">
        <f t="shared" si="292"/>
        <v>6.7299999999999999E-2</v>
      </c>
      <c r="AC491" s="29">
        <f t="shared" si="271"/>
        <v>20</v>
      </c>
      <c r="AD491" s="29">
        <v>252</v>
      </c>
      <c r="AE491" s="11">
        <f t="shared" si="298"/>
        <v>1.0051825969999999</v>
      </c>
      <c r="AF491" s="2">
        <f t="shared" si="285"/>
        <v>1702.1181604200001</v>
      </c>
      <c r="AG491" s="2">
        <f t="shared" si="286"/>
        <v>1716.4856374999999</v>
      </c>
      <c r="AH491" s="3">
        <f t="shared" si="287"/>
        <v>4466.8613620800006</v>
      </c>
      <c r="AI491" s="4" t="str">
        <f t="shared" si="293"/>
        <v>A+J=</v>
      </c>
      <c r="AJ491" s="12">
        <f t="shared" si="294"/>
        <v>41610</v>
      </c>
      <c r="AK491" s="12"/>
      <c r="AL491" s="4"/>
      <c r="AM491" s="1"/>
      <c r="AN491" s="12"/>
      <c r="AO491" s="1"/>
      <c r="AP491" s="1"/>
      <c r="AQ491" s="3"/>
      <c r="AR491" s="3"/>
      <c r="AS491" s="7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138" x14ac:dyDescent="0.2">
      <c r="A492" s="178">
        <f t="shared" si="288"/>
        <v>41611</v>
      </c>
      <c r="B492" s="2">
        <f t="shared" si="272"/>
        <v>328599.86131834268</v>
      </c>
      <c r="C492" s="2">
        <f t="shared" si="289"/>
        <v>303071.66061225999</v>
      </c>
      <c r="D492" s="2">
        <f>SUM(Y492:Y$764)</f>
        <v>23226.31331279</v>
      </c>
      <c r="E492" s="11">
        <f t="shared" si="273"/>
        <v>279845.34729946998</v>
      </c>
      <c r="F492" s="99">
        <f t="shared" si="268"/>
        <v>3760.3</v>
      </c>
      <c r="G492" s="3">
        <f>IF(N492=1,VLOOKUP(A491,[1]Plan1!$BG$69:$BI$188,3),G491)</f>
        <v>3780.61</v>
      </c>
      <c r="H492" s="200">
        <f t="shared" si="269"/>
        <v>41550</v>
      </c>
      <c r="I492" s="200">
        <f t="shared" si="270"/>
        <v>41581</v>
      </c>
      <c r="J492" s="27">
        <f t="shared" si="274"/>
        <v>5.4011648006808688E-3</v>
      </c>
      <c r="K492" s="12">
        <f t="shared" si="290"/>
        <v>41641</v>
      </c>
      <c r="L492" s="12">
        <f t="shared" si="275"/>
        <v>41641</v>
      </c>
      <c r="M492" s="1">
        <f t="shared" si="291"/>
        <v>21</v>
      </c>
      <c r="N492" s="1">
        <f t="shared" si="276"/>
        <v>1</v>
      </c>
      <c r="O492" s="2">
        <f t="shared" si="277"/>
        <v>1.0002565299999999</v>
      </c>
      <c r="P492" s="11">
        <f t="shared" si="300"/>
        <v>1.0056993999999999</v>
      </c>
      <c r="Q492" s="11">
        <f t="shared" si="297"/>
        <v>1.0844536910851938</v>
      </c>
      <c r="R492" s="2">
        <f t="shared" si="299"/>
        <v>1.0847318800000001</v>
      </c>
      <c r="S492" s="2">
        <f t="shared" si="295"/>
        <v>1.07454731</v>
      </c>
      <c r="T492" s="2">
        <f t="shared" si="278"/>
        <v>325664.83764813002</v>
      </c>
      <c r="U492" s="2">
        <f t="shared" si="279"/>
        <v>1731.4591786856838</v>
      </c>
      <c r="V492" s="2">
        <f t="shared" si="280"/>
        <v>23711.822385937041</v>
      </c>
      <c r="W492" s="2">
        <f t="shared" si="281"/>
        <v>328514.9421768827</v>
      </c>
      <c r="X492" s="29">
        <f t="shared" si="282"/>
        <v>0</v>
      </c>
      <c r="Y492" s="2">
        <f t="shared" si="296"/>
        <v>0</v>
      </c>
      <c r="Z492" s="82">
        <f t="shared" si="283"/>
        <v>0</v>
      </c>
      <c r="AA492" s="2">
        <f t="shared" si="284"/>
        <v>0</v>
      </c>
      <c r="AB492" s="27">
        <f t="shared" si="292"/>
        <v>6.7299999999999999E-2</v>
      </c>
      <c r="AC492" s="29">
        <f t="shared" si="271"/>
        <v>1</v>
      </c>
      <c r="AD492" s="29">
        <v>252</v>
      </c>
      <c r="AE492" s="11">
        <f t="shared" si="298"/>
        <v>1.0002584940000001</v>
      </c>
      <c r="AF492" s="2">
        <f t="shared" si="285"/>
        <v>84.182406540000002</v>
      </c>
      <c r="AG492" s="2">
        <f t="shared" si="286"/>
        <v>84.919141460000006</v>
      </c>
      <c r="AH492" s="3">
        <f t="shared" si="287"/>
        <v>0</v>
      </c>
      <c r="AI492" s="4" t="str">
        <f t="shared" si="293"/>
        <v>A+J=</v>
      </c>
      <c r="AJ492" s="12">
        <f t="shared" si="294"/>
        <v>41641</v>
      </c>
      <c r="AK492" s="12"/>
      <c r="AL492" s="4"/>
      <c r="AM492" s="1"/>
      <c r="AN492" s="12"/>
      <c r="AO492" s="1"/>
      <c r="AP492" s="1"/>
      <c r="AQ492" s="3"/>
      <c r="AR492" s="3"/>
      <c r="AS492" s="7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138" x14ac:dyDescent="0.2">
      <c r="A493" s="178">
        <f t="shared" si="288"/>
        <v>41612</v>
      </c>
      <c r="B493" s="2">
        <f t="shared" si="272"/>
        <v>328762.71809939918</v>
      </c>
      <c r="C493" s="2">
        <f t="shared" si="289"/>
        <v>303071.66061225999</v>
      </c>
      <c r="D493" s="2">
        <f>SUM(Y493:Y$764)</f>
        <v>23226.31331279</v>
      </c>
      <c r="E493" s="11">
        <f t="shared" si="273"/>
        <v>279845.34729946998</v>
      </c>
      <c r="F493" s="99">
        <f t="shared" si="268"/>
        <v>3760.3</v>
      </c>
      <c r="G493" s="3">
        <f>IF(N493=1,VLOOKUP(A492,[1]Plan1!$BG$69:$BI$188,3),G492)</f>
        <v>3780.61</v>
      </c>
      <c r="H493" s="200">
        <f t="shared" si="269"/>
        <v>41550</v>
      </c>
      <c r="I493" s="200">
        <f t="shared" si="270"/>
        <v>41581</v>
      </c>
      <c r="J493" s="27">
        <f t="shared" si="274"/>
        <v>5.4011648006808688E-3</v>
      </c>
      <c r="K493" s="12">
        <f t="shared" si="290"/>
        <v>41641</v>
      </c>
      <c r="L493" s="12">
        <f t="shared" si="275"/>
        <v>41641</v>
      </c>
      <c r="M493" s="1">
        <f t="shared" si="291"/>
        <v>21</v>
      </c>
      <c r="N493" s="1">
        <f t="shared" si="276"/>
        <v>2</v>
      </c>
      <c r="O493" s="2">
        <f t="shared" si="277"/>
        <v>1.00051314</v>
      </c>
      <c r="P493" s="11">
        <f t="shared" si="300"/>
        <v>1.0056993999999999</v>
      </c>
      <c r="Q493" s="11">
        <f t="shared" si="297"/>
        <v>1.0844536910851938</v>
      </c>
      <c r="R493" s="2">
        <f t="shared" si="299"/>
        <v>1.0850101599999999</v>
      </c>
      <c r="S493" s="2">
        <f t="shared" si="295"/>
        <v>1.07454731</v>
      </c>
      <c r="T493" s="2">
        <f t="shared" si="278"/>
        <v>325664.83764813002</v>
      </c>
      <c r="U493" s="2">
        <f t="shared" si="279"/>
        <v>1731.4591786856838</v>
      </c>
      <c r="V493" s="2">
        <f t="shared" si="280"/>
        <v>23789.697749183495</v>
      </c>
      <c r="W493" s="2">
        <f t="shared" si="281"/>
        <v>328592.81754012918</v>
      </c>
      <c r="X493" s="29">
        <f t="shared" si="282"/>
        <v>0</v>
      </c>
      <c r="Y493" s="2">
        <f t="shared" si="296"/>
        <v>0</v>
      </c>
      <c r="Z493" s="82">
        <f t="shared" si="283"/>
        <v>0</v>
      </c>
      <c r="AA493" s="2">
        <f t="shared" si="284"/>
        <v>0</v>
      </c>
      <c r="AB493" s="27">
        <f t="shared" si="292"/>
        <v>6.7299999999999999E-2</v>
      </c>
      <c r="AC493" s="29">
        <f t="shared" si="271"/>
        <v>2</v>
      </c>
      <c r="AD493" s="29">
        <v>252</v>
      </c>
      <c r="AE493" s="11">
        <f t="shared" si="298"/>
        <v>1.000517055</v>
      </c>
      <c r="AF493" s="2">
        <f t="shared" si="285"/>
        <v>168.38663263000001</v>
      </c>
      <c r="AG493" s="2">
        <f t="shared" si="286"/>
        <v>169.90055927</v>
      </c>
      <c r="AH493" s="3">
        <f t="shared" si="287"/>
        <v>0</v>
      </c>
      <c r="AI493" s="4" t="str">
        <f t="shared" si="293"/>
        <v>A+J=</v>
      </c>
      <c r="AJ493" s="12">
        <f t="shared" si="294"/>
        <v>41641</v>
      </c>
      <c r="AK493" s="12"/>
      <c r="AL493" s="4"/>
      <c r="AM493" s="1"/>
      <c r="AN493" s="12"/>
      <c r="AO493" s="1"/>
      <c r="AP493" s="1"/>
      <c r="AQ493" s="3"/>
      <c r="AR493" s="3"/>
      <c r="AS493" s="7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138" x14ac:dyDescent="0.2">
      <c r="A494" s="178">
        <f t="shared" si="288"/>
        <v>41613</v>
      </c>
      <c r="B494" s="2">
        <f t="shared" si="272"/>
        <v>328925.65677682002</v>
      </c>
      <c r="C494" s="2">
        <f t="shared" si="289"/>
        <v>303071.66061225999</v>
      </c>
      <c r="D494" s="2">
        <f>SUM(Y494:Y$764)</f>
        <v>23226.31331279</v>
      </c>
      <c r="E494" s="11">
        <f t="shared" si="273"/>
        <v>279845.34729946998</v>
      </c>
      <c r="F494" s="99">
        <f t="shared" si="268"/>
        <v>3760.3</v>
      </c>
      <c r="G494" s="3">
        <f>IF(N494=1,VLOOKUP(A493,[1]Plan1!$BG$69:$BI$188,3),G493)</f>
        <v>3780.61</v>
      </c>
      <c r="H494" s="200">
        <f t="shared" si="269"/>
        <v>41550</v>
      </c>
      <c r="I494" s="200">
        <f t="shared" si="270"/>
        <v>41581</v>
      </c>
      <c r="J494" s="27">
        <f t="shared" si="274"/>
        <v>5.4011648006808688E-3</v>
      </c>
      <c r="K494" s="12">
        <f t="shared" si="290"/>
        <v>41641</v>
      </c>
      <c r="L494" s="12">
        <f t="shared" si="275"/>
        <v>41641</v>
      </c>
      <c r="M494" s="1">
        <f t="shared" si="291"/>
        <v>21</v>
      </c>
      <c r="N494" s="1">
        <f t="shared" si="276"/>
        <v>3</v>
      </c>
      <c r="O494" s="2">
        <f t="shared" si="277"/>
        <v>1.00076981</v>
      </c>
      <c r="P494" s="11">
        <f t="shared" si="300"/>
        <v>1.0056993999999999</v>
      </c>
      <c r="Q494" s="11">
        <f t="shared" si="297"/>
        <v>1.0844536910851938</v>
      </c>
      <c r="R494" s="2">
        <f t="shared" si="299"/>
        <v>1.08528851</v>
      </c>
      <c r="S494" s="2">
        <f t="shared" si="295"/>
        <v>1.07454731</v>
      </c>
      <c r="T494" s="2">
        <f t="shared" si="278"/>
        <v>325664.83764813002</v>
      </c>
      <c r="U494" s="2">
        <f t="shared" si="279"/>
        <v>1731.4591786856838</v>
      </c>
      <c r="V494" s="2">
        <f t="shared" si="280"/>
        <v>23867.592701604332</v>
      </c>
      <c r="W494" s="2">
        <f t="shared" si="281"/>
        <v>328670.71249255002</v>
      </c>
      <c r="X494" s="29">
        <f t="shared" si="282"/>
        <v>0</v>
      </c>
      <c r="Y494" s="2">
        <f t="shared" si="296"/>
        <v>0</v>
      </c>
      <c r="Z494" s="82">
        <f t="shared" si="283"/>
        <v>0</v>
      </c>
      <c r="AA494" s="2">
        <f t="shared" si="284"/>
        <v>0</v>
      </c>
      <c r="AB494" s="27">
        <f t="shared" si="292"/>
        <v>6.7299999999999999E-2</v>
      </c>
      <c r="AC494" s="29">
        <f t="shared" si="271"/>
        <v>3</v>
      </c>
      <c r="AD494" s="29">
        <v>252</v>
      </c>
      <c r="AE494" s="11">
        <f t="shared" si="298"/>
        <v>1.0007756830000001</v>
      </c>
      <c r="AF494" s="2">
        <f t="shared" si="285"/>
        <v>252.61267826</v>
      </c>
      <c r="AG494" s="2">
        <f t="shared" si="286"/>
        <v>254.94428427</v>
      </c>
      <c r="AH494" s="3">
        <f t="shared" si="287"/>
        <v>0</v>
      </c>
      <c r="AI494" s="4" t="str">
        <f t="shared" si="293"/>
        <v>A+J=</v>
      </c>
      <c r="AJ494" s="12">
        <f t="shared" si="294"/>
        <v>41641</v>
      </c>
      <c r="AK494" s="12"/>
      <c r="AL494" s="4"/>
      <c r="AM494" s="1"/>
      <c r="AN494" s="12"/>
      <c r="AO494" s="1"/>
      <c r="AP494" s="1"/>
      <c r="AQ494" s="3"/>
      <c r="AR494" s="3"/>
      <c r="AS494" s="7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138" x14ac:dyDescent="0.2">
      <c r="A495" s="178">
        <f t="shared" si="288"/>
        <v>41614</v>
      </c>
      <c r="B495" s="2">
        <f t="shared" si="272"/>
        <v>329088.67705272505</v>
      </c>
      <c r="C495" s="2">
        <f t="shared" si="289"/>
        <v>303071.66061225999</v>
      </c>
      <c r="D495" s="2">
        <f>SUM(Y495:Y$764)</f>
        <v>23226.31331279</v>
      </c>
      <c r="E495" s="11">
        <f t="shared" si="273"/>
        <v>279845.34729946998</v>
      </c>
      <c r="F495" s="99">
        <f t="shared" si="268"/>
        <v>3760.3</v>
      </c>
      <c r="G495" s="3">
        <f>IF(N495=1,VLOOKUP(A494,[1]Plan1!$BG$69:$BI$188,3),G494)</f>
        <v>3780.61</v>
      </c>
      <c r="H495" s="200">
        <f t="shared" si="269"/>
        <v>41550</v>
      </c>
      <c r="I495" s="200">
        <f t="shared" si="270"/>
        <v>41581</v>
      </c>
      <c r="J495" s="27">
        <f t="shared" si="274"/>
        <v>5.4011648006808688E-3</v>
      </c>
      <c r="K495" s="12">
        <f t="shared" si="290"/>
        <v>41641</v>
      </c>
      <c r="L495" s="12">
        <f t="shared" si="275"/>
        <v>41641</v>
      </c>
      <c r="M495" s="1">
        <f t="shared" si="291"/>
        <v>21</v>
      </c>
      <c r="N495" s="1">
        <f t="shared" si="276"/>
        <v>4</v>
      </c>
      <c r="O495" s="2">
        <f t="shared" si="277"/>
        <v>1.00102655</v>
      </c>
      <c r="P495" s="11">
        <f t="shared" si="300"/>
        <v>1.0056993999999999</v>
      </c>
      <c r="Q495" s="11">
        <f t="shared" si="297"/>
        <v>1.0844536910851938</v>
      </c>
      <c r="R495" s="2">
        <f t="shared" si="299"/>
        <v>1.0855669299999999</v>
      </c>
      <c r="S495" s="2">
        <f t="shared" si="295"/>
        <v>1.07454731</v>
      </c>
      <c r="T495" s="2">
        <f t="shared" si="278"/>
        <v>325664.83764813002</v>
      </c>
      <c r="U495" s="2">
        <f t="shared" si="279"/>
        <v>1731.4591786856838</v>
      </c>
      <c r="V495" s="2">
        <f t="shared" si="280"/>
        <v>23945.507243199416</v>
      </c>
      <c r="W495" s="2">
        <f t="shared" si="281"/>
        <v>328748.62703414506</v>
      </c>
      <c r="X495" s="29">
        <f t="shared" si="282"/>
        <v>0</v>
      </c>
      <c r="Y495" s="2">
        <f t="shared" si="296"/>
        <v>0</v>
      </c>
      <c r="Z495" s="82">
        <f t="shared" si="283"/>
        <v>0</v>
      </c>
      <c r="AA495" s="2">
        <f t="shared" si="284"/>
        <v>0</v>
      </c>
      <c r="AB495" s="27">
        <f t="shared" si="292"/>
        <v>6.7299999999999999E-2</v>
      </c>
      <c r="AC495" s="29">
        <f t="shared" si="271"/>
        <v>4</v>
      </c>
      <c r="AD495" s="29">
        <v>252</v>
      </c>
      <c r="AE495" s="11">
        <f t="shared" si="298"/>
        <v>1.0010343770000001</v>
      </c>
      <c r="AF495" s="2">
        <f t="shared" si="285"/>
        <v>336.86021777000002</v>
      </c>
      <c r="AG495" s="2">
        <f t="shared" si="286"/>
        <v>340.05001858000003</v>
      </c>
      <c r="AH495" s="3">
        <f t="shared" si="287"/>
        <v>0</v>
      </c>
      <c r="AI495" s="4" t="str">
        <f t="shared" si="293"/>
        <v>A+J=</v>
      </c>
      <c r="AJ495" s="12">
        <f t="shared" si="294"/>
        <v>41641</v>
      </c>
      <c r="AK495" s="12"/>
      <c r="AL495" s="4"/>
      <c r="AM495" s="1"/>
      <c r="AN495" s="12"/>
      <c r="AO495" s="1"/>
      <c r="AP495" s="1"/>
      <c r="AQ495" s="3"/>
      <c r="AR495" s="3"/>
      <c r="AS495" s="7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138" x14ac:dyDescent="0.2">
      <c r="A496" s="178">
        <f t="shared" si="288"/>
        <v>41615</v>
      </c>
      <c r="B496" s="2">
        <f t="shared" si="272"/>
        <v>329251.77961538458</v>
      </c>
      <c r="C496" s="2">
        <f t="shared" si="289"/>
        <v>303071.66061225999</v>
      </c>
      <c r="D496" s="2">
        <f>SUM(Y496:Y$764)</f>
        <v>23226.31331279</v>
      </c>
      <c r="E496" s="11">
        <f t="shared" si="273"/>
        <v>279845.34729946998</v>
      </c>
      <c r="F496" s="99">
        <f t="shared" si="268"/>
        <v>3760.3</v>
      </c>
      <c r="G496" s="3">
        <f>IF(N496=1,VLOOKUP(A495,[1]Plan1!$BG$69:$BI$188,3),G495)</f>
        <v>3780.61</v>
      </c>
      <c r="H496" s="200">
        <f t="shared" si="269"/>
        <v>41550</v>
      </c>
      <c r="I496" s="200">
        <f t="shared" si="270"/>
        <v>41581</v>
      </c>
      <c r="J496" s="27">
        <f t="shared" si="274"/>
        <v>5.4011648006808688E-3</v>
      </c>
      <c r="K496" s="12">
        <f t="shared" si="290"/>
        <v>41641</v>
      </c>
      <c r="L496" s="12">
        <f t="shared" si="275"/>
        <v>41641</v>
      </c>
      <c r="M496" s="1">
        <f t="shared" si="291"/>
        <v>21</v>
      </c>
      <c r="N496" s="1">
        <f t="shared" si="276"/>
        <v>5</v>
      </c>
      <c r="O496" s="2">
        <f t="shared" si="277"/>
        <v>1.00128335</v>
      </c>
      <c r="P496" s="11">
        <f t="shared" si="300"/>
        <v>1.0056993999999999</v>
      </c>
      <c r="Q496" s="11">
        <f t="shared" si="297"/>
        <v>1.0844536910851938</v>
      </c>
      <c r="R496" s="2">
        <f t="shared" si="299"/>
        <v>1.0858454200000001</v>
      </c>
      <c r="S496" s="2">
        <f t="shared" si="295"/>
        <v>1.07454731</v>
      </c>
      <c r="T496" s="2">
        <f t="shared" si="278"/>
        <v>325664.83764813002</v>
      </c>
      <c r="U496" s="2">
        <f t="shared" si="279"/>
        <v>1731.4591786856838</v>
      </c>
      <c r="V496" s="2">
        <f t="shared" si="280"/>
        <v>24023.441373968883</v>
      </c>
      <c r="W496" s="2">
        <f t="shared" si="281"/>
        <v>328826.56116491457</v>
      </c>
      <c r="X496" s="29">
        <f t="shared" si="282"/>
        <v>0</v>
      </c>
      <c r="Y496" s="2">
        <f t="shared" si="296"/>
        <v>0</v>
      </c>
      <c r="Z496" s="82">
        <f t="shared" si="283"/>
        <v>0</v>
      </c>
      <c r="AA496" s="2">
        <f t="shared" si="284"/>
        <v>0</v>
      </c>
      <c r="AB496" s="27">
        <f t="shared" si="292"/>
        <v>6.7299999999999999E-2</v>
      </c>
      <c r="AC496" s="29">
        <f t="shared" si="271"/>
        <v>5</v>
      </c>
      <c r="AD496" s="29">
        <v>252</v>
      </c>
      <c r="AE496" s="11">
        <f t="shared" si="298"/>
        <v>1.0012931389999999</v>
      </c>
      <c r="AF496" s="2">
        <f t="shared" si="285"/>
        <v>421.12990249000001</v>
      </c>
      <c r="AG496" s="2">
        <f t="shared" si="286"/>
        <v>425.21845046999999</v>
      </c>
      <c r="AH496" s="3">
        <f t="shared" si="287"/>
        <v>0</v>
      </c>
      <c r="AI496" s="4" t="str">
        <f t="shared" si="293"/>
        <v>A+J=</v>
      </c>
      <c r="AJ496" s="12">
        <f t="shared" si="294"/>
        <v>41641</v>
      </c>
      <c r="AK496" s="12"/>
      <c r="AL496" s="4"/>
      <c r="AM496" s="1"/>
      <c r="AN496" s="12"/>
      <c r="AO496" s="1"/>
      <c r="AP496" s="1"/>
      <c r="AQ496" s="3"/>
      <c r="AR496" s="3"/>
      <c r="AS496" s="7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x14ac:dyDescent="0.2">
      <c r="A497" s="178">
        <f t="shared" si="288"/>
        <v>41616</v>
      </c>
      <c r="B497" s="2">
        <f t="shared" si="272"/>
        <v>329251.77961538458</v>
      </c>
      <c r="C497" s="2">
        <f t="shared" si="289"/>
        <v>303071.66061225999</v>
      </c>
      <c r="D497" s="2">
        <f>SUM(Y497:Y$764)</f>
        <v>23226.31331279</v>
      </c>
      <c r="E497" s="11">
        <f t="shared" si="273"/>
        <v>279845.34729946998</v>
      </c>
      <c r="F497" s="99">
        <f t="shared" si="268"/>
        <v>3760.3</v>
      </c>
      <c r="G497" s="3">
        <f>IF(N497=1,VLOOKUP(A496,[1]Plan1!$BG$69:$BI$188,3),G496)</f>
        <v>3780.61</v>
      </c>
      <c r="H497" s="200">
        <f t="shared" si="269"/>
        <v>41550</v>
      </c>
      <c r="I497" s="200">
        <f t="shared" si="270"/>
        <v>41581</v>
      </c>
      <c r="J497" s="27">
        <f t="shared" si="274"/>
        <v>5.4011648006808688E-3</v>
      </c>
      <c r="K497" s="12">
        <f t="shared" si="290"/>
        <v>41641</v>
      </c>
      <c r="L497" s="12">
        <f t="shared" si="275"/>
        <v>41641</v>
      </c>
      <c r="M497" s="1">
        <f t="shared" si="291"/>
        <v>21</v>
      </c>
      <c r="N497" s="1">
        <f t="shared" si="276"/>
        <v>5</v>
      </c>
      <c r="O497" s="2">
        <f t="shared" si="277"/>
        <v>1.00128335</v>
      </c>
      <c r="P497" s="11">
        <f t="shared" si="300"/>
        <v>1.0056993999999999</v>
      </c>
      <c r="Q497" s="11">
        <f t="shared" si="297"/>
        <v>1.0844536910851938</v>
      </c>
      <c r="R497" s="2">
        <f t="shared" si="299"/>
        <v>1.0858454200000001</v>
      </c>
      <c r="S497" s="2">
        <f t="shared" si="295"/>
        <v>1.07454731</v>
      </c>
      <c r="T497" s="2">
        <f t="shared" si="278"/>
        <v>325664.83764813002</v>
      </c>
      <c r="U497" s="2">
        <f t="shared" si="279"/>
        <v>1731.4591786856838</v>
      </c>
      <c r="V497" s="2">
        <f t="shared" si="280"/>
        <v>24023.441373968883</v>
      </c>
      <c r="W497" s="2">
        <f t="shared" si="281"/>
        <v>328826.56116491457</v>
      </c>
      <c r="X497" s="29">
        <f t="shared" si="282"/>
        <v>0</v>
      </c>
      <c r="Y497" s="2">
        <f t="shared" si="296"/>
        <v>0</v>
      </c>
      <c r="Z497" s="82">
        <f t="shared" si="283"/>
        <v>0</v>
      </c>
      <c r="AA497" s="2">
        <f t="shared" si="284"/>
        <v>0</v>
      </c>
      <c r="AB497" s="27">
        <f t="shared" si="292"/>
        <v>6.7299999999999999E-2</v>
      </c>
      <c r="AC497" s="29">
        <f t="shared" si="271"/>
        <v>5</v>
      </c>
      <c r="AD497" s="29">
        <v>252</v>
      </c>
      <c r="AE497" s="11">
        <f t="shared" si="298"/>
        <v>1.0012931389999999</v>
      </c>
      <c r="AF497" s="2">
        <f t="shared" si="285"/>
        <v>421.12990249000001</v>
      </c>
      <c r="AG497" s="2">
        <f t="shared" si="286"/>
        <v>425.21845046999999</v>
      </c>
      <c r="AH497" s="3">
        <f t="shared" si="287"/>
        <v>0</v>
      </c>
      <c r="AI497" s="4" t="str">
        <f t="shared" si="293"/>
        <v>A+J=</v>
      </c>
      <c r="AJ497" s="12">
        <f t="shared" si="294"/>
        <v>41641</v>
      </c>
      <c r="AK497" s="12"/>
      <c r="AL497" s="4"/>
      <c r="AM497" s="1"/>
      <c r="AN497" s="12"/>
      <c r="AO497" s="1"/>
      <c r="AP497" s="1"/>
      <c r="AQ497" s="3"/>
      <c r="AR497" s="3"/>
      <c r="AS497" s="7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x14ac:dyDescent="0.2">
      <c r="A498" s="178">
        <f t="shared" si="288"/>
        <v>41617</v>
      </c>
      <c r="B498" s="2">
        <f t="shared" si="272"/>
        <v>329251.77961538458</v>
      </c>
      <c r="C498" s="2">
        <f t="shared" si="289"/>
        <v>303071.66061225999</v>
      </c>
      <c r="D498" s="2">
        <f>SUM(Y498:Y$764)</f>
        <v>23226.31331279</v>
      </c>
      <c r="E498" s="11">
        <f t="shared" si="273"/>
        <v>279845.34729946998</v>
      </c>
      <c r="F498" s="99">
        <f t="shared" si="268"/>
        <v>3760.3</v>
      </c>
      <c r="G498" s="3">
        <f>IF(N498=1,VLOOKUP(A497,[1]Plan1!$BG$69:$BI$188,3),G497)</f>
        <v>3780.61</v>
      </c>
      <c r="H498" s="200">
        <f t="shared" si="269"/>
        <v>41550</v>
      </c>
      <c r="I498" s="200">
        <f t="shared" si="270"/>
        <v>41581</v>
      </c>
      <c r="J498" s="27">
        <f t="shared" si="274"/>
        <v>5.4011648006808688E-3</v>
      </c>
      <c r="K498" s="12">
        <f t="shared" si="290"/>
        <v>41641</v>
      </c>
      <c r="L498" s="12">
        <f t="shared" si="275"/>
        <v>41641</v>
      </c>
      <c r="M498" s="1">
        <f t="shared" si="291"/>
        <v>21</v>
      </c>
      <c r="N498" s="1">
        <f t="shared" si="276"/>
        <v>5</v>
      </c>
      <c r="O498" s="2">
        <f t="shared" si="277"/>
        <v>1.00128335</v>
      </c>
      <c r="P498" s="11">
        <f t="shared" si="300"/>
        <v>1.0056993999999999</v>
      </c>
      <c r="Q498" s="11">
        <f t="shared" si="297"/>
        <v>1.0844536910851938</v>
      </c>
      <c r="R498" s="2">
        <f t="shared" si="299"/>
        <v>1.0858454200000001</v>
      </c>
      <c r="S498" s="2">
        <f t="shared" si="295"/>
        <v>1.07454731</v>
      </c>
      <c r="T498" s="2">
        <f t="shared" si="278"/>
        <v>325664.83764813002</v>
      </c>
      <c r="U498" s="2">
        <f t="shared" si="279"/>
        <v>1731.4591786856838</v>
      </c>
      <c r="V498" s="2">
        <f t="shared" si="280"/>
        <v>24023.441373968883</v>
      </c>
      <c r="W498" s="2">
        <f t="shared" si="281"/>
        <v>328826.56116491457</v>
      </c>
      <c r="X498" s="29">
        <f t="shared" si="282"/>
        <v>0</v>
      </c>
      <c r="Y498" s="2">
        <f t="shared" si="296"/>
        <v>0</v>
      </c>
      <c r="Z498" s="82">
        <f t="shared" si="283"/>
        <v>0</v>
      </c>
      <c r="AA498" s="2">
        <f t="shared" si="284"/>
        <v>0</v>
      </c>
      <c r="AB498" s="27">
        <f t="shared" si="292"/>
        <v>6.7299999999999999E-2</v>
      </c>
      <c r="AC498" s="29">
        <f t="shared" si="271"/>
        <v>5</v>
      </c>
      <c r="AD498" s="29">
        <v>252</v>
      </c>
      <c r="AE498" s="11">
        <f t="shared" si="298"/>
        <v>1.0012931389999999</v>
      </c>
      <c r="AF498" s="2">
        <f t="shared" si="285"/>
        <v>421.12990249000001</v>
      </c>
      <c r="AG498" s="2">
        <f t="shared" si="286"/>
        <v>425.21845046999999</v>
      </c>
      <c r="AH498" s="3">
        <f t="shared" si="287"/>
        <v>0</v>
      </c>
      <c r="AI498" s="4" t="str">
        <f t="shared" si="293"/>
        <v>A+J=</v>
      </c>
      <c r="AJ498" s="12">
        <f t="shared" si="294"/>
        <v>41641</v>
      </c>
      <c r="AK498" s="12"/>
      <c r="AL498" s="4"/>
      <c r="AM498" s="1"/>
      <c r="AN498" s="12"/>
      <c r="AO498" s="1"/>
      <c r="AP498" s="1"/>
      <c r="AQ498" s="3"/>
      <c r="AR498" s="3"/>
      <c r="AS498" s="7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x14ac:dyDescent="0.2">
      <c r="A499" s="178">
        <f t="shared" si="288"/>
        <v>41618</v>
      </c>
      <c r="B499" s="2">
        <f t="shared" si="272"/>
        <v>329414.96383810829</v>
      </c>
      <c r="C499" s="2">
        <f t="shared" si="289"/>
        <v>303071.66061225999</v>
      </c>
      <c r="D499" s="2">
        <f>SUM(Y499:Y$764)</f>
        <v>23226.31331279</v>
      </c>
      <c r="E499" s="11">
        <f t="shared" si="273"/>
        <v>279845.34729946998</v>
      </c>
      <c r="F499" s="99">
        <f t="shared" si="268"/>
        <v>3760.3</v>
      </c>
      <c r="G499" s="3">
        <f>IF(N499=1,VLOOKUP(A498,[1]Plan1!$BG$69:$BI$188,3),G498)</f>
        <v>3780.61</v>
      </c>
      <c r="H499" s="200">
        <f t="shared" si="269"/>
        <v>41550</v>
      </c>
      <c r="I499" s="200">
        <f t="shared" si="270"/>
        <v>41581</v>
      </c>
      <c r="J499" s="27">
        <f t="shared" si="274"/>
        <v>5.4011648006808688E-3</v>
      </c>
      <c r="K499" s="12">
        <f t="shared" si="290"/>
        <v>41641</v>
      </c>
      <c r="L499" s="12">
        <f t="shared" si="275"/>
        <v>41641</v>
      </c>
      <c r="M499" s="1">
        <f t="shared" si="291"/>
        <v>21</v>
      </c>
      <c r="N499" s="1">
        <f t="shared" si="276"/>
        <v>6</v>
      </c>
      <c r="O499" s="2">
        <f t="shared" si="277"/>
        <v>1.0015402200000001</v>
      </c>
      <c r="P499" s="11">
        <f t="shared" si="300"/>
        <v>1.0056993999999999</v>
      </c>
      <c r="Q499" s="11">
        <f t="shared" si="297"/>
        <v>1.0844536910851938</v>
      </c>
      <c r="R499" s="2">
        <f t="shared" si="299"/>
        <v>1.08612398</v>
      </c>
      <c r="S499" s="2">
        <f t="shared" si="295"/>
        <v>1.07454731</v>
      </c>
      <c r="T499" s="2">
        <f t="shared" si="278"/>
        <v>325664.83764813002</v>
      </c>
      <c r="U499" s="2">
        <f t="shared" si="279"/>
        <v>1731.4591786856838</v>
      </c>
      <c r="V499" s="2">
        <f t="shared" si="280"/>
        <v>24101.395093912604</v>
      </c>
      <c r="W499" s="2">
        <f t="shared" si="281"/>
        <v>328904.51488485828</v>
      </c>
      <c r="X499" s="29">
        <f t="shared" si="282"/>
        <v>0</v>
      </c>
      <c r="Y499" s="2">
        <f t="shared" si="296"/>
        <v>0</v>
      </c>
      <c r="Z499" s="82">
        <f t="shared" si="283"/>
        <v>0</v>
      </c>
      <c r="AA499" s="2">
        <f t="shared" si="284"/>
        <v>0</v>
      </c>
      <c r="AB499" s="27">
        <f t="shared" si="292"/>
        <v>6.7299999999999999E-2</v>
      </c>
      <c r="AC499" s="29">
        <f t="shared" si="271"/>
        <v>6</v>
      </c>
      <c r="AD499" s="29">
        <v>252</v>
      </c>
      <c r="AE499" s="11">
        <f t="shared" si="298"/>
        <v>1.0015519669999999</v>
      </c>
      <c r="AF499" s="2">
        <f t="shared" si="285"/>
        <v>505.42108108999997</v>
      </c>
      <c r="AG499" s="2">
        <f t="shared" si="286"/>
        <v>510.44895324999999</v>
      </c>
      <c r="AH499" s="3">
        <f t="shared" si="287"/>
        <v>0</v>
      </c>
      <c r="AI499" s="4" t="str">
        <f t="shared" si="293"/>
        <v>A+J=</v>
      </c>
      <c r="AJ499" s="12">
        <f t="shared" si="294"/>
        <v>41641</v>
      </c>
      <c r="AK499" s="12"/>
      <c r="AL499" s="4"/>
      <c r="AM499" s="1"/>
      <c r="AN499" s="12"/>
      <c r="AO499" s="1"/>
      <c r="AP499" s="1"/>
      <c r="AQ499" s="3"/>
      <c r="AR499" s="3"/>
      <c r="AS499" s="7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x14ac:dyDescent="0.2">
      <c r="A500" s="178">
        <f t="shared" si="288"/>
        <v>41619</v>
      </c>
      <c r="B500" s="2">
        <f t="shared" si="272"/>
        <v>329578.2300805063</v>
      </c>
      <c r="C500" s="2">
        <f t="shared" si="289"/>
        <v>303071.66061225999</v>
      </c>
      <c r="D500" s="2">
        <f>SUM(Y500:Y$764)</f>
        <v>23226.31331279</v>
      </c>
      <c r="E500" s="11">
        <f t="shared" si="273"/>
        <v>279845.34729946998</v>
      </c>
      <c r="F500" s="99">
        <f t="shared" si="268"/>
        <v>3760.3</v>
      </c>
      <c r="G500" s="3">
        <f>IF(N500=1,VLOOKUP(A499,[1]Plan1!$BG$69:$BI$188,3),G499)</f>
        <v>3780.61</v>
      </c>
      <c r="H500" s="200">
        <f t="shared" si="269"/>
        <v>41550</v>
      </c>
      <c r="I500" s="200">
        <f t="shared" si="270"/>
        <v>41581</v>
      </c>
      <c r="J500" s="27">
        <f t="shared" si="274"/>
        <v>5.4011648006808688E-3</v>
      </c>
      <c r="K500" s="12">
        <f t="shared" si="290"/>
        <v>41641</v>
      </c>
      <c r="L500" s="12">
        <f t="shared" si="275"/>
        <v>41641</v>
      </c>
      <c r="M500" s="1">
        <f t="shared" si="291"/>
        <v>21</v>
      </c>
      <c r="N500" s="1">
        <f t="shared" si="276"/>
        <v>7</v>
      </c>
      <c r="O500" s="2">
        <f t="shared" si="277"/>
        <v>1.00179715</v>
      </c>
      <c r="P500" s="11">
        <f t="shared" si="300"/>
        <v>1.0056993999999999</v>
      </c>
      <c r="Q500" s="11">
        <f t="shared" si="297"/>
        <v>1.0844536910851938</v>
      </c>
      <c r="R500" s="2">
        <f t="shared" si="299"/>
        <v>1.0864026099999999</v>
      </c>
      <c r="S500" s="2">
        <f t="shared" si="295"/>
        <v>1.07454731</v>
      </c>
      <c r="T500" s="2">
        <f t="shared" si="278"/>
        <v>325664.83764813002</v>
      </c>
      <c r="U500" s="2">
        <f t="shared" si="279"/>
        <v>1731.4591786856838</v>
      </c>
      <c r="V500" s="2">
        <f t="shared" si="280"/>
        <v>24179.368403030639</v>
      </c>
      <c r="W500" s="2">
        <f t="shared" si="281"/>
        <v>328982.48819397629</v>
      </c>
      <c r="X500" s="29">
        <f t="shared" si="282"/>
        <v>0</v>
      </c>
      <c r="Y500" s="2">
        <f t="shared" si="296"/>
        <v>0</v>
      </c>
      <c r="Z500" s="82">
        <f t="shared" si="283"/>
        <v>0</v>
      </c>
      <c r="AA500" s="2">
        <f t="shared" si="284"/>
        <v>0</v>
      </c>
      <c r="AB500" s="27">
        <f t="shared" si="292"/>
        <v>6.7299999999999999E-2</v>
      </c>
      <c r="AC500" s="29">
        <f t="shared" si="271"/>
        <v>7</v>
      </c>
      <c r="AD500" s="29">
        <v>252</v>
      </c>
      <c r="AE500" s="11">
        <f t="shared" si="298"/>
        <v>1.0018108619999999</v>
      </c>
      <c r="AF500" s="2">
        <f t="shared" si="285"/>
        <v>589.73407923000002</v>
      </c>
      <c r="AG500" s="2">
        <f t="shared" si="286"/>
        <v>595.74188652999999</v>
      </c>
      <c r="AH500" s="3">
        <f t="shared" si="287"/>
        <v>0</v>
      </c>
      <c r="AI500" s="4" t="str">
        <f t="shared" si="293"/>
        <v>A+J=</v>
      </c>
      <c r="AJ500" s="12">
        <f t="shared" si="294"/>
        <v>41641</v>
      </c>
      <c r="AK500" s="12"/>
      <c r="AL500" s="4"/>
      <c r="AM500" s="1"/>
      <c r="AN500" s="12"/>
      <c r="AO500" s="1"/>
      <c r="AP500" s="1"/>
      <c r="AQ500" s="3"/>
      <c r="AR500" s="3"/>
      <c r="AS500" s="7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x14ac:dyDescent="0.2">
      <c r="A501" s="178">
        <f t="shared" si="288"/>
        <v>41620</v>
      </c>
      <c r="B501" s="2">
        <f t="shared" si="272"/>
        <v>329741.58150678215</v>
      </c>
      <c r="C501" s="2">
        <f t="shared" si="289"/>
        <v>303071.66061225999</v>
      </c>
      <c r="D501" s="2">
        <f>SUM(Y501:Y$764)</f>
        <v>23226.31331279</v>
      </c>
      <c r="E501" s="11">
        <f t="shared" si="273"/>
        <v>279845.34729946998</v>
      </c>
      <c r="F501" s="99">
        <f t="shared" si="268"/>
        <v>3760.3</v>
      </c>
      <c r="G501" s="3">
        <f>IF(N501=1,VLOOKUP(A500,[1]Plan1!$BG$69:$BI$188,3),G500)</f>
        <v>3780.61</v>
      </c>
      <c r="H501" s="200">
        <f t="shared" si="269"/>
        <v>41550</v>
      </c>
      <c r="I501" s="200">
        <f t="shared" si="270"/>
        <v>41581</v>
      </c>
      <c r="J501" s="27">
        <f t="shared" si="274"/>
        <v>5.4011648006808688E-3</v>
      </c>
      <c r="K501" s="12">
        <f t="shared" si="290"/>
        <v>41641</v>
      </c>
      <c r="L501" s="12">
        <f t="shared" si="275"/>
        <v>41641</v>
      </c>
      <c r="M501" s="1">
        <f t="shared" si="291"/>
        <v>21</v>
      </c>
      <c r="N501" s="1">
        <f t="shared" si="276"/>
        <v>8</v>
      </c>
      <c r="O501" s="2">
        <f t="shared" si="277"/>
        <v>1.00205415</v>
      </c>
      <c r="P501" s="11">
        <f t="shared" si="300"/>
        <v>1.0056993999999999</v>
      </c>
      <c r="Q501" s="11">
        <f t="shared" si="297"/>
        <v>1.0844536910851938</v>
      </c>
      <c r="R501" s="2">
        <f t="shared" si="299"/>
        <v>1.0866813200000001</v>
      </c>
      <c r="S501" s="2">
        <f t="shared" si="295"/>
        <v>1.07454731</v>
      </c>
      <c r="T501" s="2">
        <f t="shared" si="278"/>
        <v>325664.83764813002</v>
      </c>
      <c r="U501" s="2">
        <f t="shared" si="279"/>
        <v>1731.4591786856838</v>
      </c>
      <c r="V501" s="2">
        <f t="shared" si="280"/>
        <v>24257.364099776511</v>
      </c>
      <c r="W501" s="2">
        <f t="shared" si="281"/>
        <v>329060.48389072216</v>
      </c>
      <c r="X501" s="29">
        <f t="shared" si="282"/>
        <v>0</v>
      </c>
      <c r="Y501" s="2">
        <f t="shared" si="296"/>
        <v>0</v>
      </c>
      <c r="Z501" s="82">
        <f t="shared" si="283"/>
        <v>0</v>
      </c>
      <c r="AA501" s="2">
        <f t="shared" si="284"/>
        <v>0</v>
      </c>
      <c r="AB501" s="27">
        <f t="shared" si="292"/>
        <v>6.7299999999999999E-2</v>
      </c>
      <c r="AC501" s="29">
        <f t="shared" si="271"/>
        <v>8</v>
      </c>
      <c r="AD501" s="29">
        <v>252</v>
      </c>
      <c r="AE501" s="11">
        <f t="shared" si="298"/>
        <v>1.002069825</v>
      </c>
      <c r="AF501" s="2">
        <f t="shared" si="285"/>
        <v>674.06922257999997</v>
      </c>
      <c r="AG501" s="2">
        <f t="shared" si="286"/>
        <v>681.09761605999995</v>
      </c>
      <c r="AH501" s="3">
        <f t="shared" si="287"/>
        <v>0</v>
      </c>
      <c r="AI501" s="4" t="str">
        <f t="shared" si="293"/>
        <v>A+J=</v>
      </c>
      <c r="AJ501" s="12">
        <f t="shared" si="294"/>
        <v>41641</v>
      </c>
      <c r="AK501" s="12"/>
      <c r="AL501" s="4"/>
      <c r="AM501" s="1"/>
      <c r="AN501" s="12"/>
      <c r="AO501" s="1"/>
      <c r="AP501" s="1"/>
      <c r="AQ501" s="3"/>
      <c r="AR501" s="3"/>
      <c r="AS501" s="7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x14ac:dyDescent="0.2">
      <c r="A502" s="178">
        <f t="shared" si="288"/>
        <v>41621</v>
      </c>
      <c r="B502" s="2">
        <f t="shared" si="272"/>
        <v>329905.01468700229</v>
      </c>
      <c r="C502" s="2">
        <f t="shared" si="289"/>
        <v>303071.66061225999</v>
      </c>
      <c r="D502" s="2">
        <f>SUM(Y502:Y$764)</f>
        <v>23226.31331279</v>
      </c>
      <c r="E502" s="11">
        <f t="shared" si="273"/>
        <v>279845.34729946998</v>
      </c>
      <c r="F502" s="99">
        <f t="shared" si="268"/>
        <v>3760.3</v>
      </c>
      <c r="G502" s="3">
        <f>IF(N502=1,VLOOKUP(A501,[1]Plan1!$BG$69:$BI$188,3),G501)</f>
        <v>3780.61</v>
      </c>
      <c r="H502" s="200">
        <f t="shared" si="269"/>
        <v>41550</v>
      </c>
      <c r="I502" s="200">
        <f t="shared" si="270"/>
        <v>41581</v>
      </c>
      <c r="J502" s="27">
        <f t="shared" si="274"/>
        <v>5.4011648006808688E-3</v>
      </c>
      <c r="K502" s="12">
        <f t="shared" si="290"/>
        <v>41641</v>
      </c>
      <c r="L502" s="12">
        <f t="shared" si="275"/>
        <v>41641</v>
      </c>
      <c r="M502" s="1">
        <f t="shared" si="291"/>
        <v>21</v>
      </c>
      <c r="N502" s="1">
        <f t="shared" si="276"/>
        <v>9</v>
      </c>
      <c r="O502" s="2">
        <f t="shared" si="277"/>
        <v>1.0023112199999999</v>
      </c>
      <c r="P502" s="11">
        <f t="shared" si="300"/>
        <v>1.0056993999999999</v>
      </c>
      <c r="Q502" s="11">
        <f t="shared" si="297"/>
        <v>1.0844536910851938</v>
      </c>
      <c r="R502" s="2">
        <f t="shared" si="299"/>
        <v>1.0869601</v>
      </c>
      <c r="S502" s="2">
        <f t="shared" si="295"/>
        <v>1.07454731</v>
      </c>
      <c r="T502" s="2">
        <f t="shared" si="278"/>
        <v>325664.83764813002</v>
      </c>
      <c r="U502" s="2">
        <f t="shared" si="279"/>
        <v>1731.4591786856838</v>
      </c>
      <c r="V502" s="2">
        <f t="shared" si="280"/>
        <v>24335.379385696637</v>
      </c>
      <c r="W502" s="2">
        <f t="shared" si="281"/>
        <v>329138.49917664228</v>
      </c>
      <c r="X502" s="29">
        <f t="shared" si="282"/>
        <v>0</v>
      </c>
      <c r="Y502" s="2">
        <f t="shared" si="296"/>
        <v>0</v>
      </c>
      <c r="Z502" s="82">
        <f t="shared" si="283"/>
        <v>0</v>
      </c>
      <c r="AA502" s="2">
        <f t="shared" si="284"/>
        <v>0</v>
      </c>
      <c r="AB502" s="27">
        <f t="shared" si="292"/>
        <v>6.7299999999999999E-2</v>
      </c>
      <c r="AC502" s="29">
        <f t="shared" si="271"/>
        <v>9</v>
      </c>
      <c r="AD502" s="29">
        <v>252</v>
      </c>
      <c r="AE502" s="11">
        <f t="shared" si="298"/>
        <v>1.0023288539999999</v>
      </c>
      <c r="AF502" s="2">
        <f t="shared" si="285"/>
        <v>758.42585981000002</v>
      </c>
      <c r="AG502" s="2">
        <f t="shared" si="286"/>
        <v>766.51551036000001</v>
      </c>
      <c r="AH502" s="3">
        <f t="shared" si="287"/>
        <v>0</v>
      </c>
      <c r="AI502" s="4" t="str">
        <f t="shared" si="293"/>
        <v>A+J=</v>
      </c>
      <c r="AJ502" s="12">
        <f t="shared" si="294"/>
        <v>41641</v>
      </c>
      <c r="AK502" s="12"/>
      <c r="AL502" s="4"/>
      <c r="AM502" s="1"/>
      <c r="AN502" s="12"/>
      <c r="AO502" s="1"/>
      <c r="AP502" s="1"/>
      <c r="AQ502" s="3"/>
      <c r="AR502" s="3"/>
      <c r="AS502" s="7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x14ac:dyDescent="0.2">
      <c r="A503" s="178">
        <f t="shared" si="288"/>
        <v>41622</v>
      </c>
      <c r="B503" s="2">
        <f t="shared" si="272"/>
        <v>330068.52717533323</v>
      </c>
      <c r="C503" s="2">
        <f t="shared" si="289"/>
        <v>303071.66061225999</v>
      </c>
      <c r="D503" s="2">
        <f>SUM(Y503:Y$764)</f>
        <v>23226.31331279</v>
      </c>
      <c r="E503" s="11">
        <f t="shared" si="273"/>
        <v>279845.34729946998</v>
      </c>
      <c r="F503" s="99">
        <f t="shared" si="268"/>
        <v>3760.3</v>
      </c>
      <c r="G503" s="3">
        <f>IF(N503=1,VLOOKUP(A502,[1]Plan1!$BG$69:$BI$188,3),G502)</f>
        <v>3780.61</v>
      </c>
      <c r="H503" s="200">
        <f t="shared" si="269"/>
        <v>41550</v>
      </c>
      <c r="I503" s="200">
        <f t="shared" si="270"/>
        <v>41581</v>
      </c>
      <c r="J503" s="27">
        <f t="shared" si="274"/>
        <v>5.4011648006808688E-3</v>
      </c>
      <c r="K503" s="12">
        <f t="shared" si="290"/>
        <v>41641</v>
      </c>
      <c r="L503" s="12">
        <f t="shared" si="275"/>
        <v>41641</v>
      </c>
      <c r="M503" s="1">
        <f t="shared" si="291"/>
        <v>21</v>
      </c>
      <c r="N503" s="1">
        <f t="shared" si="276"/>
        <v>10</v>
      </c>
      <c r="O503" s="2">
        <f t="shared" si="277"/>
        <v>1.00256835</v>
      </c>
      <c r="P503" s="11">
        <f t="shared" si="300"/>
        <v>1.0056993999999999</v>
      </c>
      <c r="Q503" s="11">
        <f t="shared" si="297"/>
        <v>1.0844536910851938</v>
      </c>
      <c r="R503" s="2">
        <f t="shared" si="299"/>
        <v>1.08723894</v>
      </c>
      <c r="S503" s="2">
        <f t="shared" si="295"/>
        <v>1.07454731</v>
      </c>
      <c r="T503" s="2">
        <f t="shared" si="278"/>
        <v>325664.83764813002</v>
      </c>
      <c r="U503" s="2">
        <f t="shared" si="279"/>
        <v>1731.4591786856838</v>
      </c>
      <c r="V503" s="2">
        <f t="shared" si="280"/>
        <v>24413.411462337619</v>
      </c>
      <c r="W503" s="2">
        <f t="shared" si="281"/>
        <v>329216.53125328326</v>
      </c>
      <c r="X503" s="29">
        <f t="shared" si="282"/>
        <v>0</v>
      </c>
      <c r="Y503" s="2">
        <f t="shared" si="296"/>
        <v>0</v>
      </c>
      <c r="Z503" s="82">
        <f t="shared" si="283"/>
        <v>0</v>
      </c>
      <c r="AA503" s="2">
        <f t="shared" si="284"/>
        <v>0</v>
      </c>
      <c r="AB503" s="27">
        <f t="shared" si="292"/>
        <v>6.7299999999999999E-2</v>
      </c>
      <c r="AC503" s="29">
        <f t="shared" si="271"/>
        <v>10</v>
      </c>
      <c r="AD503" s="29">
        <v>252</v>
      </c>
      <c r="AE503" s="11">
        <f t="shared" si="298"/>
        <v>1.0025879499999999</v>
      </c>
      <c r="AF503" s="2">
        <f t="shared" si="285"/>
        <v>842.80431658999998</v>
      </c>
      <c r="AG503" s="2">
        <f t="shared" si="286"/>
        <v>851.99592204999999</v>
      </c>
      <c r="AH503" s="3">
        <f t="shared" si="287"/>
        <v>0</v>
      </c>
      <c r="AI503" s="4" t="str">
        <f t="shared" si="293"/>
        <v>A+J=</v>
      </c>
      <c r="AJ503" s="12">
        <f t="shared" si="294"/>
        <v>41641</v>
      </c>
      <c r="AK503" s="12"/>
      <c r="AL503" s="4"/>
      <c r="AM503" s="1"/>
      <c r="AN503" s="12"/>
      <c r="AO503" s="1"/>
      <c r="AP503" s="1"/>
      <c r="AQ503" s="3"/>
      <c r="AR503" s="3"/>
      <c r="AS503" s="7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x14ac:dyDescent="0.2">
      <c r="A504" s="178">
        <f t="shared" si="288"/>
        <v>41623</v>
      </c>
      <c r="B504" s="2">
        <f t="shared" si="272"/>
        <v>330068.52717533323</v>
      </c>
      <c r="C504" s="2">
        <f t="shared" si="289"/>
        <v>303071.66061225999</v>
      </c>
      <c r="D504" s="2">
        <f>SUM(Y504:Y$764)</f>
        <v>23226.31331279</v>
      </c>
      <c r="E504" s="11">
        <f t="shared" si="273"/>
        <v>279845.34729946998</v>
      </c>
      <c r="F504" s="99">
        <f t="shared" si="268"/>
        <v>3760.3</v>
      </c>
      <c r="G504" s="3">
        <f>IF(N504=1,VLOOKUP(A503,[1]Plan1!$BG$69:$BI$188,3),G503)</f>
        <v>3780.61</v>
      </c>
      <c r="H504" s="200">
        <f t="shared" si="269"/>
        <v>41550</v>
      </c>
      <c r="I504" s="200">
        <f t="shared" si="270"/>
        <v>41581</v>
      </c>
      <c r="J504" s="27">
        <f t="shared" si="274"/>
        <v>5.4011648006808688E-3</v>
      </c>
      <c r="K504" s="12">
        <f t="shared" si="290"/>
        <v>41641</v>
      </c>
      <c r="L504" s="12">
        <f t="shared" si="275"/>
        <v>41641</v>
      </c>
      <c r="M504" s="1">
        <f t="shared" si="291"/>
        <v>21</v>
      </c>
      <c r="N504" s="1">
        <f t="shared" si="276"/>
        <v>10</v>
      </c>
      <c r="O504" s="2">
        <f t="shared" si="277"/>
        <v>1.00256835</v>
      </c>
      <c r="P504" s="11">
        <f t="shared" si="300"/>
        <v>1.0056993999999999</v>
      </c>
      <c r="Q504" s="11">
        <f t="shared" si="297"/>
        <v>1.0844536910851938</v>
      </c>
      <c r="R504" s="2">
        <f t="shared" si="299"/>
        <v>1.08723894</v>
      </c>
      <c r="S504" s="2">
        <f t="shared" si="295"/>
        <v>1.07454731</v>
      </c>
      <c r="T504" s="2">
        <f t="shared" si="278"/>
        <v>325664.83764813002</v>
      </c>
      <c r="U504" s="2">
        <f t="shared" si="279"/>
        <v>1731.4591786856838</v>
      </c>
      <c r="V504" s="2">
        <f t="shared" si="280"/>
        <v>24413.411462337619</v>
      </c>
      <c r="W504" s="2">
        <f t="shared" si="281"/>
        <v>329216.53125328326</v>
      </c>
      <c r="X504" s="29">
        <f t="shared" si="282"/>
        <v>0</v>
      </c>
      <c r="Y504" s="2">
        <f t="shared" si="296"/>
        <v>0</v>
      </c>
      <c r="Z504" s="82">
        <f t="shared" si="283"/>
        <v>0</v>
      </c>
      <c r="AA504" s="2">
        <f t="shared" si="284"/>
        <v>0</v>
      </c>
      <c r="AB504" s="27">
        <f t="shared" si="292"/>
        <v>6.7299999999999999E-2</v>
      </c>
      <c r="AC504" s="29">
        <f t="shared" si="271"/>
        <v>10</v>
      </c>
      <c r="AD504" s="29">
        <v>252</v>
      </c>
      <c r="AE504" s="11">
        <f t="shared" si="298"/>
        <v>1.0025879499999999</v>
      </c>
      <c r="AF504" s="2">
        <f t="shared" si="285"/>
        <v>842.80431658999998</v>
      </c>
      <c r="AG504" s="2">
        <f t="shared" si="286"/>
        <v>851.99592204999999</v>
      </c>
      <c r="AH504" s="3">
        <f t="shared" si="287"/>
        <v>0</v>
      </c>
      <c r="AI504" s="4" t="str">
        <f t="shared" si="293"/>
        <v>A+J=</v>
      </c>
      <c r="AJ504" s="12">
        <f t="shared" si="294"/>
        <v>41641</v>
      </c>
      <c r="AK504" s="12"/>
      <c r="AL504" s="4"/>
      <c r="AM504" s="1"/>
      <c r="AN504" s="12"/>
      <c r="AO504" s="1"/>
      <c r="AP504" s="1"/>
      <c r="AQ504" s="3"/>
      <c r="AR504" s="3"/>
      <c r="AS504" s="7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x14ac:dyDescent="0.2">
      <c r="A505" s="178">
        <f t="shared" si="288"/>
        <v>41624</v>
      </c>
      <c r="B505" s="2">
        <f t="shared" si="272"/>
        <v>330068.52717533323</v>
      </c>
      <c r="C505" s="2">
        <f t="shared" si="289"/>
        <v>303071.66061225999</v>
      </c>
      <c r="D505" s="2">
        <f>SUM(Y505:Y$764)</f>
        <v>23226.31331279</v>
      </c>
      <c r="E505" s="11">
        <f t="shared" si="273"/>
        <v>279845.34729946998</v>
      </c>
      <c r="F505" s="99">
        <f t="shared" si="268"/>
        <v>3760.3</v>
      </c>
      <c r="G505" s="3">
        <f>IF(N505=1,VLOOKUP(A504,[1]Plan1!$BG$69:$BI$188,3),G504)</f>
        <v>3780.61</v>
      </c>
      <c r="H505" s="200">
        <f t="shared" si="269"/>
        <v>41550</v>
      </c>
      <c r="I505" s="200">
        <f t="shared" si="270"/>
        <v>41581</v>
      </c>
      <c r="J505" s="27">
        <f t="shared" si="274"/>
        <v>5.4011648006808688E-3</v>
      </c>
      <c r="K505" s="12">
        <f t="shared" si="290"/>
        <v>41641</v>
      </c>
      <c r="L505" s="12">
        <f t="shared" si="275"/>
        <v>41641</v>
      </c>
      <c r="M505" s="1">
        <f t="shared" si="291"/>
        <v>21</v>
      </c>
      <c r="N505" s="1">
        <f t="shared" si="276"/>
        <v>10</v>
      </c>
      <c r="O505" s="2">
        <f t="shared" si="277"/>
        <v>1.00256835</v>
      </c>
      <c r="P505" s="11">
        <f t="shared" si="300"/>
        <v>1.0056993999999999</v>
      </c>
      <c r="Q505" s="11">
        <f t="shared" si="297"/>
        <v>1.0844536910851938</v>
      </c>
      <c r="R505" s="2">
        <f t="shared" si="299"/>
        <v>1.08723894</v>
      </c>
      <c r="S505" s="2">
        <f t="shared" si="295"/>
        <v>1.07454731</v>
      </c>
      <c r="T505" s="2">
        <f t="shared" si="278"/>
        <v>325664.83764813002</v>
      </c>
      <c r="U505" s="2">
        <f t="shared" si="279"/>
        <v>1731.4591786856838</v>
      </c>
      <c r="V505" s="2">
        <f t="shared" si="280"/>
        <v>24413.411462337619</v>
      </c>
      <c r="W505" s="2">
        <f t="shared" si="281"/>
        <v>329216.53125328326</v>
      </c>
      <c r="X505" s="29">
        <f t="shared" si="282"/>
        <v>0</v>
      </c>
      <c r="Y505" s="2">
        <f t="shared" si="296"/>
        <v>0</v>
      </c>
      <c r="Z505" s="82">
        <f t="shared" si="283"/>
        <v>0</v>
      </c>
      <c r="AA505" s="2">
        <f t="shared" si="284"/>
        <v>0</v>
      </c>
      <c r="AB505" s="27">
        <f t="shared" si="292"/>
        <v>6.7299999999999999E-2</v>
      </c>
      <c r="AC505" s="29">
        <f t="shared" si="271"/>
        <v>10</v>
      </c>
      <c r="AD505" s="29">
        <v>252</v>
      </c>
      <c r="AE505" s="11">
        <f t="shared" si="298"/>
        <v>1.0025879499999999</v>
      </c>
      <c r="AF505" s="2">
        <f t="shared" si="285"/>
        <v>842.80431658999998</v>
      </c>
      <c r="AG505" s="2">
        <f t="shared" si="286"/>
        <v>851.99592204999999</v>
      </c>
      <c r="AH505" s="3">
        <f t="shared" si="287"/>
        <v>0</v>
      </c>
      <c r="AI505" s="4" t="str">
        <f t="shared" si="293"/>
        <v>A+J=</v>
      </c>
      <c r="AJ505" s="12">
        <f t="shared" si="294"/>
        <v>41641</v>
      </c>
      <c r="AK505" s="12"/>
      <c r="AL505" s="4"/>
      <c r="AM505" s="1"/>
      <c r="AN505" s="12"/>
      <c r="AO505" s="1"/>
      <c r="AP505" s="1"/>
      <c r="AQ505" s="3"/>
      <c r="AR505" s="3"/>
      <c r="AS505" s="7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x14ac:dyDescent="0.2">
      <c r="A506" s="178">
        <f t="shared" si="288"/>
        <v>41625</v>
      </c>
      <c r="B506" s="2">
        <f t="shared" si="272"/>
        <v>330232.12461337203</v>
      </c>
      <c r="C506" s="2">
        <f t="shared" si="289"/>
        <v>303071.66061225999</v>
      </c>
      <c r="D506" s="2">
        <f>SUM(Y506:Y$764)</f>
        <v>23226.31331279</v>
      </c>
      <c r="E506" s="11">
        <f t="shared" si="273"/>
        <v>279845.34729946998</v>
      </c>
      <c r="F506" s="99">
        <f t="shared" si="268"/>
        <v>3760.3</v>
      </c>
      <c r="G506" s="3">
        <f>IF(N506=1,VLOOKUP(A505,[1]Plan1!$BG$69:$BI$188,3),G505)</f>
        <v>3780.61</v>
      </c>
      <c r="H506" s="200">
        <f t="shared" si="269"/>
        <v>41550</v>
      </c>
      <c r="I506" s="200">
        <f t="shared" si="270"/>
        <v>41581</v>
      </c>
      <c r="J506" s="27">
        <f t="shared" si="274"/>
        <v>5.4011648006808688E-3</v>
      </c>
      <c r="K506" s="12">
        <f t="shared" si="290"/>
        <v>41641</v>
      </c>
      <c r="L506" s="12">
        <f t="shared" si="275"/>
        <v>41641</v>
      </c>
      <c r="M506" s="1">
        <f t="shared" si="291"/>
        <v>21</v>
      </c>
      <c r="N506" s="1">
        <f t="shared" si="276"/>
        <v>11</v>
      </c>
      <c r="O506" s="2">
        <f t="shared" si="277"/>
        <v>1.0028255500000001</v>
      </c>
      <c r="P506" s="11">
        <f t="shared" si="300"/>
        <v>1.0056993999999999</v>
      </c>
      <c r="Q506" s="11">
        <f t="shared" si="297"/>
        <v>1.0844536910851938</v>
      </c>
      <c r="R506" s="2">
        <f t="shared" si="299"/>
        <v>1.0875178599999999</v>
      </c>
      <c r="S506" s="2">
        <f t="shared" si="295"/>
        <v>1.07454731</v>
      </c>
      <c r="T506" s="2">
        <f t="shared" si="278"/>
        <v>325664.83764813002</v>
      </c>
      <c r="U506" s="2">
        <f t="shared" si="279"/>
        <v>1731.4591786856838</v>
      </c>
      <c r="V506" s="2">
        <f t="shared" si="280"/>
        <v>24491.465926606379</v>
      </c>
      <c r="W506" s="2">
        <f t="shared" si="281"/>
        <v>329294.58571755205</v>
      </c>
      <c r="X506" s="29">
        <f t="shared" si="282"/>
        <v>0</v>
      </c>
      <c r="Y506" s="2">
        <f t="shared" si="296"/>
        <v>0</v>
      </c>
      <c r="Z506" s="82">
        <f t="shared" si="283"/>
        <v>0</v>
      </c>
      <c r="AA506" s="2">
        <f t="shared" si="284"/>
        <v>0</v>
      </c>
      <c r="AB506" s="27">
        <f t="shared" si="292"/>
        <v>6.7299999999999999E-2</v>
      </c>
      <c r="AC506" s="29">
        <f t="shared" si="271"/>
        <v>11</v>
      </c>
      <c r="AD506" s="29">
        <v>252</v>
      </c>
      <c r="AE506" s="11">
        <f t="shared" si="298"/>
        <v>1.0028471130000001</v>
      </c>
      <c r="AF506" s="2">
        <f t="shared" si="285"/>
        <v>927.20459290999997</v>
      </c>
      <c r="AG506" s="2">
        <f t="shared" si="286"/>
        <v>937.53889581999999</v>
      </c>
      <c r="AH506" s="3">
        <f t="shared" si="287"/>
        <v>0</v>
      </c>
      <c r="AI506" s="4" t="str">
        <f t="shared" si="293"/>
        <v>A+J=</v>
      </c>
      <c r="AJ506" s="12">
        <f t="shared" si="294"/>
        <v>41641</v>
      </c>
      <c r="AK506" s="12"/>
      <c r="AL506" s="4"/>
      <c r="AM506" s="1"/>
      <c r="AN506" s="12"/>
      <c r="AO506" s="1"/>
      <c r="AP506" s="1"/>
      <c r="AQ506" s="3"/>
      <c r="AR506" s="3"/>
      <c r="AS506" s="7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x14ac:dyDescent="0.2">
      <c r="A507" s="178">
        <f t="shared" si="288"/>
        <v>41626</v>
      </c>
      <c r="B507" s="2">
        <f t="shared" si="272"/>
        <v>330395.80422706512</v>
      </c>
      <c r="C507" s="2">
        <f t="shared" si="289"/>
        <v>303071.66061225999</v>
      </c>
      <c r="D507" s="2">
        <f>SUM(Y507:Y$764)</f>
        <v>23226.31331279</v>
      </c>
      <c r="E507" s="11">
        <f t="shared" si="273"/>
        <v>279845.34729946998</v>
      </c>
      <c r="F507" s="99">
        <f t="shared" si="268"/>
        <v>3760.3</v>
      </c>
      <c r="G507" s="3">
        <f>IF(N507=1,VLOOKUP(A506,[1]Plan1!$BG$69:$BI$188,3),G506)</f>
        <v>3780.61</v>
      </c>
      <c r="H507" s="200">
        <f t="shared" si="269"/>
        <v>41550</v>
      </c>
      <c r="I507" s="200">
        <f t="shared" si="270"/>
        <v>41581</v>
      </c>
      <c r="J507" s="27">
        <f t="shared" si="274"/>
        <v>5.4011648006808688E-3</v>
      </c>
      <c r="K507" s="12">
        <f t="shared" si="290"/>
        <v>41641</v>
      </c>
      <c r="L507" s="12">
        <f t="shared" si="275"/>
        <v>41641</v>
      </c>
      <c r="M507" s="1">
        <f t="shared" si="291"/>
        <v>21</v>
      </c>
      <c r="N507" s="1">
        <f t="shared" si="276"/>
        <v>12</v>
      </c>
      <c r="O507" s="2">
        <f t="shared" si="277"/>
        <v>1.00308281</v>
      </c>
      <c r="P507" s="11">
        <f t="shared" si="300"/>
        <v>1.0056993999999999</v>
      </c>
      <c r="Q507" s="11">
        <f t="shared" si="297"/>
        <v>1.0844536910851938</v>
      </c>
      <c r="R507" s="2">
        <f t="shared" si="299"/>
        <v>1.0877968499999999</v>
      </c>
      <c r="S507" s="2">
        <f t="shared" si="295"/>
        <v>1.07454731</v>
      </c>
      <c r="T507" s="2">
        <f t="shared" si="278"/>
        <v>325664.83764813002</v>
      </c>
      <c r="U507" s="2">
        <f t="shared" si="279"/>
        <v>1731.4591786856838</v>
      </c>
      <c r="V507" s="2">
        <f t="shared" si="280"/>
        <v>24569.539980049452</v>
      </c>
      <c r="W507" s="2">
        <f t="shared" si="281"/>
        <v>329372.65977099515</v>
      </c>
      <c r="X507" s="29">
        <f t="shared" si="282"/>
        <v>0</v>
      </c>
      <c r="Y507" s="2">
        <f t="shared" si="296"/>
        <v>0</v>
      </c>
      <c r="Z507" s="82">
        <f t="shared" si="283"/>
        <v>0</v>
      </c>
      <c r="AA507" s="2">
        <f t="shared" si="284"/>
        <v>0</v>
      </c>
      <c r="AB507" s="27">
        <f t="shared" si="292"/>
        <v>6.7299999999999999E-2</v>
      </c>
      <c r="AC507" s="29">
        <f t="shared" si="271"/>
        <v>12</v>
      </c>
      <c r="AD507" s="29">
        <v>252</v>
      </c>
      <c r="AE507" s="11">
        <f t="shared" si="298"/>
        <v>1.003106343</v>
      </c>
      <c r="AF507" s="2">
        <f t="shared" si="285"/>
        <v>1011.62668877</v>
      </c>
      <c r="AG507" s="2">
        <f t="shared" si="286"/>
        <v>1023.14445607</v>
      </c>
      <c r="AH507" s="3">
        <f t="shared" si="287"/>
        <v>0</v>
      </c>
      <c r="AI507" s="4" t="str">
        <f t="shared" si="293"/>
        <v>A+J=</v>
      </c>
      <c r="AJ507" s="12">
        <f t="shared" si="294"/>
        <v>41641</v>
      </c>
      <c r="AK507" s="12"/>
      <c r="AL507" s="4"/>
      <c r="AM507" s="1"/>
      <c r="AN507" s="12"/>
      <c r="AO507" s="1"/>
      <c r="AP507" s="1"/>
      <c r="AQ507" s="3"/>
      <c r="AR507" s="3"/>
      <c r="AS507" s="7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x14ac:dyDescent="0.2">
      <c r="A508" s="178">
        <f t="shared" si="288"/>
        <v>41627</v>
      </c>
      <c r="B508" s="2">
        <f t="shared" si="272"/>
        <v>330559.56604732247</v>
      </c>
      <c r="C508" s="2">
        <f t="shared" si="289"/>
        <v>303071.66061225999</v>
      </c>
      <c r="D508" s="2">
        <f>SUM(Y508:Y$764)</f>
        <v>23226.31331279</v>
      </c>
      <c r="E508" s="11">
        <f t="shared" si="273"/>
        <v>279845.34729946998</v>
      </c>
      <c r="F508" s="99">
        <f t="shared" si="268"/>
        <v>3760.3</v>
      </c>
      <c r="G508" s="3">
        <f>IF(N508=1,VLOOKUP(A507,[1]Plan1!$BG$69:$BI$188,3),G507)</f>
        <v>3780.61</v>
      </c>
      <c r="H508" s="200">
        <f t="shared" si="269"/>
        <v>41550</v>
      </c>
      <c r="I508" s="200">
        <f t="shared" si="270"/>
        <v>41581</v>
      </c>
      <c r="J508" s="27">
        <f t="shared" si="274"/>
        <v>5.4011648006808688E-3</v>
      </c>
      <c r="K508" s="12">
        <f t="shared" si="290"/>
        <v>41641</v>
      </c>
      <c r="L508" s="12">
        <f t="shared" si="275"/>
        <v>41641</v>
      </c>
      <c r="M508" s="1">
        <f t="shared" si="291"/>
        <v>21</v>
      </c>
      <c r="N508" s="1">
        <f t="shared" si="276"/>
        <v>13</v>
      </c>
      <c r="O508" s="2">
        <f t="shared" si="277"/>
        <v>1.0033401399999999</v>
      </c>
      <c r="P508" s="11">
        <f t="shared" si="300"/>
        <v>1.0056993999999999</v>
      </c>
      <c r="Q508" s="11">
        <f t="shared" si="297"/>
        <v>1.0844536910851938</v>
      </c>
      <c r="R508" s="2">
        <f t="shared" si="299"/>
        <v>1.0880759099999999</v>
      </c>
      <c r="S508" s="2">
        <f t="shared" si="295"/>
        <v>1.07454731</v>
      </c>
      <c r="T508" s="2">
        <f t="shared" si="278"/>
        <v>325664.83764813002</v>
      </c>
      <c r="U508" s="2">
        <f t="shared" si="279"/>
        <v>1731.4591786856838</v>
      </c>
      <c r="V508" s="2">
        <f t="shared" si="280"/>
        <v>24647.633622666839</v>
      </c>
      <c r="W508" s="2">
        <f t="shared" si="281"/>
        <v>329450.75341361249</v>
      </c>
      <c r="X508" s="29">
        <f t="shared" si="282"/>
        <v>0</v>
      </c>
      <c r="Y508" s="2">
        <f t="shared" si="296"/>
        <v>0</v>
      </c>
      <c r="Z508" s="82">
        <f t="shared" si="283"/>
        <v>0</v>
      </c>
      <c r="AA508" s="2">
        <f t="shared" si="284"/>
        <v>0</v>
      </c>
      <c r="AB508" s="27">
        <f t="shared" si="292"/>
        <v>6.7299999999999999E-2</v>
      </c>
      <c r="AC508" s="29">
        <f t="shared" si="271"/>
        <v>13</v>
      </c>
      <c r="AD508" s="29">
        <v>252</v>
      </c>
      <c r="AE508" s="11">
        <f t="shared" si="298"/>
        <v>1.0033656399999999</v>
      </c>
      <c r="AF508" s="2">
        <f t="shared" si="285"/>
        <v>1096.0706041799999</v>
      </c>
      <c r="AG508" s="2">
        <f t="shared" si="286"/>
        <v>1108.81263371</v>
      </c>
      <c r="AH508" s="3">
        <f t="shared" si="287"/>
        <v>0</v>
      </c>
      <c r="AI508" s="4" t="str">
        <f t="shared" si="293"/>
        <v>A+J=</v>
      </c>
      <c r="AJ508" s="12">
        <f t="shared" si="294"/>
        <v>41641</v>
      </c>
      <c r="AK508" s="12"/>
      <c r="AL508" s="4"/>
      <c r="AM508" s="1"/>
      <c r="AN508" s="12"/>
      <c r="AO508" s="1"/>
      <c r="AP508" s="1"/>
      <c r="AQ508" s="3"/>
      <c r="AR508" s="3"/>
      <c r="AS508" s="7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x14ac:dyDescent="0.2">
      <c r="A509" s="178">
        <f t="shared" si="288"/>
        <v>41628</v>
      </c>
      <c r="B509" s="2">
        <f t="shared" si="272"/>
        <v>330723.41291369777</v>
      </c>
      <c r="C509" s="2">
        <f t="shared" si="289"/>
        <v>303071.66061225999</v>
      </c>
      <c r="D509" s="2">
        <f>SUM(Y509:Y$764)</f>
        <v>23226.31331279</v>
      </c>
      <c r="E509" s="11">
        <f t="shared" si="273"/>
        <v>279845.34729946998</v>
      </c>
      <c r="F509" s="99">
        <f t="shared" si="268"/>
        <v>3760.3</v>
      </c>
      <c r="G509" s="3">
        <f>IF(N509=1,VLOOKUP(A508,[1]Plan1!$BG$69:$BI$188,3),G508)</f>
        <v>3780.61</v>
      </c>
      <c r="H509" s="200">
        <f t="shared" si="269"/>
        <v>41550</v>
      </c>
      <c r="I509" s="200">
        <f t="shared" si="270"/>
        <v>41581</v>
      </c>
      <c r="J509" s="27">
        <f t="shared" si="274"/>
        <v>5.4011648006808688E-3</v>
      </c>
      <c r="K509" s="12">
        <f t="shared" si="290"/>
        <v>41641</v>
      </c>
      <c r="L509" s="12">
        <f t="shared" si="275"/>
        <v>41641</v>
      </c>
      <c r="M509" s="1">
        <f t="shared" si="291"/>
        <v>21</v>
      </c>
      <c r="N509" s="1">
        <f t="shared" si="276"/>
        <v>14</v>
      </c>
      <c r="O509" s="2">
        <f t="shared" si="277"/>
        <v>1.0035975399999999</v>
      </c>
      <c r="P509" s="11">
        <f t="shared" si="300"/>
        <v>1.0056993999999999</v>
      </c>
      <c r="Q509" s="11">
        <f t="shared" si="297"/>
        <v>1.0844536910851938</v>
      </c>
      <c r="R509" s="2">
        <f t="shared" si="299"/>
        <v>1.0883550500000001</v>
      </c>
      <c r="S509" s="2">
        <f t="shared" si="295"/>
        <v>1.07454731</v>
      </c>
      <c r="T509" s="2">
        <f t="shared" si="278"/>
        <v>325664.83764813002</v>
      </c>
      <c r="U509" s="2">
        <f t="shared" si="279"/>
        <v>1731.4591786856838</v>
      </c>
      <c r="V509" s="2">
        <f t="shared" si="280"/>
        <v>24725.749652912065</v>
      </c>
      <c r="W509" s="2">
        <f t="shared" si="281"/>
        <v>329528.86944385775</v>
      </c>
      <c r="X509" s="29">
        <f t="shared" si="282"/>
        <v>0</v>
      </c>
      <c r="Y509" s="2">
        <f t="shared" si="296"/>
        <v>0</v>
      </c>
      <c r="Z509" s="82">
        <f t="shared" si="283"/>
        <v>0</v>
      </c>
      <c r="AA509" s="2">
        <f t="shared" si="284"/>
        <v>0</v>
      </c>
      <c r="AB509" s="27">
        <f t="shared" si="292"/>
        <v>6.7299999999999999E-2</v>
      </c>
      <c r="AC509" s="29">
        <f t="shared" si="271"/>
        <v>14</v>
      </c>
      <c r="AD509" s="29">
        <v>252</v>
      </c>
      <c r="AE509" s="11">
        <f t="shared" si="298"/>
        <v>1.0036250040000001</v>
      </c>
      <c r="AF509" s="2">
        <f t="shared" si="285"/>
        <v>1180.53633913</v>
      </c>
      <c r="AG509" s="2">
        <f t="shared" si="286"/>
        <v>1194.5434698399999</v>
      </c>
      <c r="AH509" s="3">
        <f t="shared" si="287"/>
        <v>0</v>
      </c>
      <c r="AI509" s="4" t="str">
        <f t="shared" si="293"/>
        <v>A+J=</v>
      </c>
      <c r="AJ509" s="12">
        <f t="shared" si="294"/>
        <v>41641</v>
      </c>
      <c r="AK509" s="12"/>
      <c r="AL509" s="4"/>
      <c r="AM509" s="1"/>
      <c r="AN509" s="12"/>
      <c r="AO509" s="1"/>
      <c r="AP509" s="1"/>
      <c r="AQ509" s="3"/>
      <c r="AR509" s="3"/>
      <c r="AS509" s="7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x14ac:dyDescent="0.2">
      <c r="A510" s="178">
        <f t="shared" si="288"/>
        <v>41629</v>
      </c>
      <c r="B510" s="2">
        <f t="shared" si="272"/>
        <v>330887.34204998723</v>
      </c>
      <c r="C510" s="2">
        <f t="shared" si="289"/>
        <v>303071.66061225999</v>
      </c>
      <c r="D510" s="2">
        <f>SUM(Y510:Y$764)</f>
        <v>23226.31331279</v>
      </c>
      <c r="E510" s="11">
        <f t="shared" si="273"/>
        <v>279845.34729946998</v>
      </c>
      <c r="F510" s="99">
        <f t="shared" si="268"/>
        <v>3760.3</v>
      </c>
      <c r="G510" s="3">
        <f>IF(N510=1,VLOOKUP(A509,[1]Plan1!$BG$69:$BI$188,3),G509)</f>
        <v>3780.61</v>
      </c>
      <c r="H510" s="200">
        <f t="shared" si="269"/>
        <v>41550</v>
      </c>
      <c r="I510" s="200">
        <f t="shared" si="270"/>
        <v>41581</v>
      </c>
      <c r="J510" s="27">
        <f t="shared" si="274"/>
        <v>5.4011648006808688E-3</v>
      </c>
      <c r="K510" s="12">
        <f t="shared" si="290"/>
        <v>41641</v>
      </c>
      <c r="L510" s="12">
        <f t="shared" si="275"/>
        <v>41641</v>
      </c>
      <c r="M510" s="1">
        <f t="shared" si="291"/>
        <v>21</v>
      </c>
      <c r="N510" s="1">
        <f t="shared" si="276"/>
        <v>15</v>
      </c>
      <c r="O510" s="2">
        <f t="shared" si="277"/>
        <v>1.0038549999999999</v>
      </c>
      <c r="P510" s="11">
        <f t="shared" si="300"/>
        <v>1.0056993999999999</v>
      </c>
      <c r="Q510" s="11">
        <f t="shared" si="297"/>
        <v>1.0844536910851938</v>
      </c>
      <c r="R510" s="2">
        <f t="shared" si="299"/>
        <v>1.0886342600000001</v>
      </c>
      <c r="S510" s="2">
        <f t="shared" si="295"/>
        <v>1.07454731</v>
      </c>
      <c r="T510" s="2">
        <f t="shared" si="278"/>
        <v>325664.83764813002</v>
      </c>
      <c r="U510" s="2">
        <f t="shared" si="279"/>
        <v>1731.4591786856838</v>
      </c>
      <c r="V510" s="2">
        <f t="shared" si="280"/>
        <v>24803.885272331543</v>
      </c>
      <c r="W510" s="2">
        <f t="shared" si="281"/>
        <v>329607.0050632772</v>
      </c>
      <c r="X510" s="29">
        <f t="shared" si="282"/>
        <v>0</v>
      </c>
      <c r="Y510" s="2">
        <f t="shared" si="296"/>
        <v>0</v>
      </c>
      <c r="Z510" s="82">
        <f t="shared" si="283"/>
        <v>0</v>
      </c>
      <c r="AA510" s="2">
        <f t="shared" si="284"/>
        <v>0</v>
      </c>
      <c r="AB510" s="27">
        <f t="shared" si="292"/>
        <v>6.7299999999999999E-2</v>
      </c>
      <c r="AC510" s="29">
        <f t="shared" si="271"/>
        <v>15</v>
      </c>
      <c r="AD510" s="29">
        <v>252</v>
      </c>
      <c r="AE510" s="11">
        <f t="shared" si="298"/>
        <v>1.003884435</v>
      </c>
      <c r="AF510" s="2">
        <f t="shared" si="285"/>
        <v>1265.0238936200001</v>
      </c>
      <c r="AG510" s="2">
        <f t="shared" si="286"/>
        <v>1280.33698671</v>
      </c>
      <c r="AH510" s="3">
        <f t="shared" si="287"/>
        <v>0</v>
      </c>
      <c r="AI510" s="4" t="str">
        <f t="shared" si="293"/>
        <v>A+J=</v>
      </c>
      <c r="AJ510" s="12">
        <f t="shared" si="294"/>
        <v>41641</v>
      </c>
      <c r="AK510" s="12"/>
      <c r="AL510" s="4"/>
      <c r="AM510" s="1"/>
      <c r="AN510" s="12"/>
      <c r="AO510" s="1"/>
      <c r="AP510" s="1"/>
      <c r="AQ510" s="3"/>
      <c r="AR510" s="3"/>
      <c r="AS510" s="7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x14ac:dyDescent="0.2">
      <c r="A511" s="178">
        <f t="shared" si="288"/>
        <v>41630</v>
      </c>
      <c r="B511" s="2">
        <f t="shared" si="272"/>
        <v>330887.34204998723</v>
      </c>
      <c r="C511" s="2">
        <f t="shared" si="289"/>
        <v>303071.66061225999</v>
      </c>
      <c r="D511" s="2">
        <f>SUM(Y511:Y$764)</f>
        <v>23226.31331279</v>
      </c>
      <c r="E511" s="11">
        <f t="shared" si="273"/>
        <v>279845.34729946998</v>
      </c>
      <c r="F511" s="99">
        <f t="shared" si="268"/>
        <v>3760.3</v>
      </c>
      <c r="G511" s="3">
        <f>IF(N511=1,VLOOKUP(A510,[1]Plan1!$BG$69:$BI$188,3),G510)</f>
        <v>3780.61</v>
      </c>
      <c r="H511" s="200">
        <f t="shared" si="269"/>
        <v>41550</v>
      </c>
      <c r="I511" s="200">
        <f t="shared" si="270"/>
        <v>41581</v>
      </c>
      <c r="J511" s="27">
        <f t="shared" si="274"/>
        <v>5.4011648006808688E-3</v>
      </c>
      <c r="K511" s="12">
        <f t="shared" si="290"/>
        <v>41641</v>
      </c>
      <c r="L511" s="12">
        <f t="shared" si="275"/>
        <v>41641</v>
      </c>
      <c r="M511" s="1">
        <f t="shared" si="291"/>
        <v>21</v>
      </c>
      <c r="N511" s="1">
        <f t="shared" si="276"/>
        <v>15</v>
      </c>
      <c r="O511" s="2">
        <f t="shared" si="277"/>
        <v>1.0038549999999999</v>
      </c>
      <c r="P511" s="11">
        <f t="shared" si="300"/>
        <v>1.0056993999999999</v>
      </c>
      <c r="Q511" s="11">
        <f t="shared" si="297"/>
        <v>1.0844536910851938</v>
      </c>
      <c r="R511" s="2">
        <f t="shared" si="299"/>
        <v>1.0886342600000001</v>
      </c>
      <c r="S511" s="2">
        <f t="shared" si="295"/>
        <v>1.07454731</v>
      </c>
      <c r="T511" s="2">
        <f t="shared" si="278"/>
        <v>325664.83764813002</v>
      </c>
      <c r="U511" s="2">
        <f t="shared" si="279"/>
        <v>1731.4591786856838</v>
      </c>
      <c r="V511" s="2">
        <f t="shared" si="280"/>
        <v>24803.885272331543</v>
      </c>
      <c r="W511" s="2">
        <f t="shared" si="281"/>
        <v>329607.0050632772</v>
      </c>
      <c r="X511" s="29">
        <f t="shared" si="282"/>
        <v>0</v>
      </c>
      <c r="Y511" s="2">
        <f t="shared" si="296"/>
        <v>0</v>
      </c>
      <c r="Z511" s="82">
        <f t="shared" si="283"/>
        <v>0</v>
      </c>
      <c r="AA511" s="2">
        <f t="shared" si="284"/>
        <v>0</v>
      </c>
      <c r="AB511" s="27">
        <f t="shared" si="292"/>
        <v>6.7299999999999999E-2</v>
      </c>
      <c r="AC511" s="29">
        <f t="shared" si="271"/>
        <v>15</v>
      </c>
      <c r="AD511" s="29">
        <v>252</v>
      </c>
      <c r="AE511" s="11">
        <f t="shared" si="298"/>
        <v>1.003884435</v>
      </c>
      <c r="AF511" s="2">
        <f t="shared" si="285"/>
        <v>1265.0238936200001</v>
      </c>
      <c r="AG511" s="2">
        <f t="shared" si="286"/>
        <v>1280.33698671</v>
      </c>
      <c r="AH511" s="3">
        <f t="shared" si="287"/>
        <v>0</v>
      </c>
      <c r="AI511" s="4" t="str">
        <f t="shared" si="293"/>
        <v>A+J=</v>
      </c>
      <c r="AJ511" s="12">
        <f t="shared" si="294"/>
        <v>41641</v>
      </c>
      <c r="AK511" s="12"/>
      <c r="AL511" s="4"/>
      <c r="AM511" s="1"/>
      <c r="AN511" s="12"/>
      <c r="AO511" s="1"/>
      <c r="AP511" s="1"/>
      <c r="AQ511" s="3"/>
      <c r="AR511" s="3"/>
      <c r="AS511" s="7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x14ac:dyDescent="0.2">
      <c r="A512" s="178">
        <f t="shared" si="288"/>
        <v>41631</v>
      </c>
      <c r="B512" s="2">
        <f t="shared" si="272"/>
        <v>330887.34204998723</v>
      </c>
      <c r="C512" s="2">
        <f t="shared" si="289"/>
        <v>303071.66061225999</v>
      </c>
      <c r="D512" s="2">
        <f>SUM(Y512:Y$764)</f>
        <v>23226.31331279</v>
      </c>
      <c r="E512" s="11">
        <f t="shared" si="273"/>
        <v>279845.34729946998</v>
      </c>
      <c r="F512" s="99">
        <f t="shared" si="268"/>
        <v>3760.3</v>
      </c>
      <c r="G512" s="3">
        <f>IF(N512=1,VLOOKUP(A511,[1]Plan1!$BG$69:$BI$188,3),G511)</f>
        <v>3780.61</v>
      </c>
      <c r="H512" s="200">
        <f t="shared" si="269"/>
        <v>41550</v>
      </c>
      <c r="I512" s="200">
        <f t="shared" si="270"/>
        <v>41581</v>
      </c>
      <c r="J512" s="27">
        <f t="shared" si="274"/>
        <v>5.4011648006808688E-3</v>
      </c>
      <c r="K512" s="12">
        <f t="shared" si="290"/>
        <v>41641</v>
      </c>
      <c r="L512" s="12">
        <f t="shared" si="275"/>
        <v>41641</v>
      </c>
      <c r="M512" s="1">
        <f t="shared" si="291"/>
        <v>21</v>
      </c>
      <c r="N512" s="1">
        <f t="shared" si="276"/>
        <v>15</v>
      </c>
      <c r="O512" s="2">
        <f t="shared" si="277"/>
        <v>1.0038549999999999</v>
      </c>
      <c r="P512" s="11">
        <f t="shared" si="300"/>
        <v>1.0056993999999999</v>
      </c>
      <c r="Q512" s="11">
        <f t="shared" si="297"/>
        <v>1.0844536910851938</v>
      </c>
      <c r="R512" s="2">
        <f t="shared" si="299"/>
        <v>1.0886342600000001</v>
      </c>
      <c r="S512" s="2">
        <f t="shared" si="295"/>
        <v>1.07454731</v>
      </c>
      <c r="T512" s="2">
        <f t="shared" si="278"/>
        <v>325664.83764813002</v>
      </c>
      <c r="U512" s="2">
        <f t="shared" si="279"/>
        <v>1731.4591786856838</v>
      </c>
      <c r="V512" s="2">
        <f t="shared" si="280"/>
        <v>24803.885272331543</v>
      </c>
      <c r="W512" s="2">
        <f t="shared" si="281"/>
        <v>329607.0050632772</v>
      </c>
      <c r="X512" s="29">
        <f t="shared" si="282"/>
        <v>0</v>
      </c>
      <c r="Y512" s="2">
        <f t="shared" si="296"/>
        <v>0</v>
      </c>
      <c r="Z512" s="82">
        <f t="shared" si="283"/>
        <v>0</v>
      </c>
      <c r="AA512" s="2">
        <f t="shared" si="284"/>
        <v>0</v>
      </c>
      <c r="AB512" s="27">
        <f t="shared" si="292"/>
        <v>6.7299999999999999E-2</v>
      </c>
      <c r="AC512" s="29">
        <f t="shared" si="271"/>
        <v>15</v>
      </c>
      <c r="AD512" s="29">
        <v>252</v>
      </c>
      <c r="AE512" s="11">
        <f t="shared" si="298"/>
        <v>1.003884435</v>
      </c>
      <c r="AF512" s="2">
        <f t="shared" si="285"/>
        <v>1265.0238936200001</v>
      </c>
      <c r="AG512" s="2">
        <f t="shared" si="286"/>
        <v>1280.33698671</v>
      </c>
      <c r="AH512" s="3">
        <f t="shared" si="287"/>
        <v>0</v>
      </c>
      <c r="AI512" s="4" t="str">
        <f t="shared" si="293"/>
        <v>A+J=</v>
      </c>
      <c r="AJ512" s="12">
        <f t="shared" si="294"/>
        <v>41641</v>
      </c>
      <c r="AK512" s="12"/>
      <c r="AL512" s="4"/>
      <c r="AM512" s="1"/>
      <c r="AN512" s="12"/>
      <c r="AO512" s="1"/>
      <c r="AP512" s="1"/>
      <c r="AQ512" s="3"/>
      <c r="AR512" s="3"/>
      <c r="AS512" s="7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138" x14ac:dyDescent="0.2">
      <c r="A513" s="178">
        <f t="shared" si="288"/>
        <v>41632</v>
      </c>
      <c r="B513" s="2">
        <f t="shared" si="272"/>
        <v>331051.35100675747</v>
      </c>
      <c r="C513" s="2">
        <f t="shared" si="289"/>
        <v>303071.66061225999</v>
      </c>
      <c r="D513" s="2">
        <f>SUM(Y513:Y$764)</f>
        <v>23226.31331279</v>
      </c>
      <c r="E513" s="11">
        <f t="shared" si="273"/>
        <v>279845.34729946998</v>
      </c>
      <c r="F513" s="99">
        <f t="shared" ref="F513:F576" si="301">IF(G513=G512,F512,G512)</f>
        <v>3760.3</v>
      </c>
      <c r="G513" s="3">
        <f>IF(N513=1,VLOOKUP(A512,[1]Plan1!$BG$69:$BI$188,3),G512)</f>
        <v>3780.61</v>
      </c>
      <c r="H513" s="200">
        <f t="shared" ref="H513:H576" si="302">EDATE(I513,-1)</f>
        <v>41550</v>
      </c>
      <c r="I513" s="200">
        <f t="shared" ref="I513:I576" si="303">IF(X512&gt;0,EDATE(A513,-1),+I512)</f>
        <v>41581</v>
      </c>
      <c r="J513" s="27">
        <f t="shared" si="274"/>
        <v>5.4011648006808688E-3</v>
      </c>
      <c r="K513" s="12">
        <f t="shared" si="290"/>
        <v>41641</v>
      </c>
      <c r="L513" s="12">
        <f t="shared" si="275"/>
        <v>41641</v>
      </c>
      <c r="M513" s="1">
        <f t="shared" si="291"/>
        <v>21</v>
      </c>
      <c r="N513" s="1">
        <f t="shared" si="276"/>
        <v>16</v>
      </c>
      <c r="O513" s="2">
        <f t="shared" si="277"/>
        <v>1.00411253</v>
      </c>
      <c r="P513" s="11">
        <f t="shared" si="300"/>
        <v>1.0056993999999999</v>
      </c>
      <c r="Q513" s="11">
        <f t="shared" si="297"/>
        <v>1.0844536910851938</v>
      </c>
      <c r="R513" s="2">
        <f t="shared" si="299"/>
        <v>1.0889135299999999</v>
      </c>
      <c r="S513" s="2">
        <f t="shared" si="295"/>
        <v>1.07454731</v>
      </c>
      <c r="T513" s="2">
        <f t="shared" si="278"/>
        <v>325664.83764813002</v>
      </c>
      <c r="U513" s="2">
        <f t="shared" si="279"/>
        <v>1731.4591786856838</v>
      </c>
      <c r="V513" s="2">
        <f t="shared" si="280"/>
        <v>24882.037682471819</v>
      </c>
      <c r="W513" s="2">
        <f t="shared" si="281"/>
        <v>329685.15747341746</v>
      </c>
      <c r="X513" s="29">
        <f t="shared" si="282"/>
        <v>0</v>
      </c>
      <c r="Y513" s="2">
        <f t="shared" si="296"/>
        <v>0</v>
      </c>
      <c r="Z513" s="82">
        <f t="shared" si="283"/>
        <v>0</v>
      </c>
      <c r="AA513" s="2">
        <f t="shared" si="284"/>
        <v>0</v>
      </c>
      <c r="AB513" s="27">
        <f t="shared" si="292"/>
        <v>6.7299999999999999E-2</v>
      </c>
      <c r="AC513" s="29">
        <f t="shared" ref="AC513:AC576" si="304">N513</f>
        <v>16</v>
      </c>
      <c r="AD513" s="29">
        <v>252</v>
      </c>
      <c r="AE513" s="11">
        <f t="shared" si="298"/>
        <v>1.004143934</v>
      </c>
      <c r="AF513" s="2">
        <f t="shared" si="285"/>
        <v>1349.53359333</v>
      </c>
      <c r="AG513" s="2">
        <f t="shared" si="286"/>
        <v>1366.1935333399999</v>
      </c>
      <c r="AH513" s="3">
        <f t="shared" si="287"/>
        <v>0</v>
      </c>
      <c r="AI513" s="4" t="str">
        <f t="shared" si="293"/>
        <v>A+J=</v>
      </c>
      <c r="AJ513" s="12">
        <f t="shared" si="294"/>
        <v>41641</v>
      </c>
      <c r="AK513" s="12"/>
      <c r="AL513" s="4"/>
      <c r="AM513" s="1"/>
      <c r="AN513" s="12"/>
      <c r="AO513" s="1"/>
      <c r="AP513" s="1"/>
      <c r="AQ513" s="3"/>
      <c r="AR513" s="3"/>
      <c r="AS513" s="7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138" x14ac:dyDescent="0.2">
      <c r="A514" s="178">
        <f t="shared" si="288"/>
        <v>41633</v>
      </c>
      <c r="B514" s="2">
        <f t="shared" si="272"/>
        <v>331215.44477507559</v>
      </c>
      <c r="C514" s="2">
        <f t="shared" si="289"/>
        <v>303071.66061225999</v>
      </c>
      <c r="D514" s="2">
        <f>SUM(Y514:Y$764)</f>
        <v>23226.31331279</v>
      </c>
      <c r="E514" s="11">
        <f t="shared" si="273"/>
        <v>279845.34729946998</v>
      </c>
      <c r="F514" s="99">
        <f t="shared" si="301"/>
        <v>3760.3</v>
      </c>
      <c r="G514" s="3">
        <f>IF(N514=1,VLOOKUP(A513,[1]Plan1!$BG$69:$BI$188,3),G513)</f>
        <v>3780.61</v>
      </c>
      <c r="H514" s="200">
        <f t="shared" si="302"/>
        <v>41550</v>
      </c>
      <c r="I514" s="200">
        <f t="shared" si="303"/>
        <v>41581</v>
      </c>
      <c r="J514" s="27">
        <f t="shared" si="274"/>
        <v>5.4011648006808688E-3</v>
      </c>
      <c r="K514" s="12">
        <f t="shared" si="290"/>
        <v>41641</v>
      </c>
      <c r="L514" s="12">
        <f t="shared" si="275"/>
        <v>41641</v>
      </c>
      <c r="M514" s="1">
        <f t="shared" si="291"/>
        <v>21</v>
      </c>
      <c r="N514" s="1">
        <f t="shared" si="276"/>
        <v>17</v>
      </c>
      <c r="O514" s="2">
        <f t="shared" si="277"/>
        <v>1.0043701199999999</v>
      </c>
      <c r="P514" s="11">
        <f t="shared" si="300"/>
        <v>1.0056993999999999</v>
      </c>
      <c r="Q514" s="11">
        <f t="shared" si="297"/>
        <v>1.0844536910851938</v>
      </c>
      <c r="R514" s="2">
        <f t="shared" si="299"/>
        <v>1.0891928799999999</v>
      </c>
      <c r="S514" s="2">
        <f t="shared" si="295"/>
        <v>1.07454731</v>
      </c>
      <c r="T514" s="2">
        <f t="shared" si="278"/>
        <v>325664.83764813002</v>
      </c>
      <c r="U514" s="2">
        <f t="shared" si="279"/>
        <v>1731.4591786856838</v>
      </c>
      <c r="V514" s="2">
        <f t="shared" si="280"/>
        <v>24960.212480239927</v>
      </c>
      <c r="W514" s="2">
        <f t="shared" si="281"/>
        <v>329763.33227118559</v>
      </c>
      <c r="X514" s="29">
        <f t="shared" si="282"/>
        <v>0</v>
      </c>
      <c r="Y514" s="2">
        <f t="shared" si="296"/>
        <v>0</v>
      </c>
      <c r="Z514" s="82">
        <f t="shared" si="283"/>
        <v>0</v>
      </c>
      <c r="AA514" s="2">
        <f t="shared" si="284"/>
        <v>0</v>
      </c>
      <c r="AB514" s="27">
        <f t="shared" si="292"/>
        <v>6.7299999999999999E-2</v>
      </c>
      <c r="AC514" s="29">
        <f t="shared" si="304"/>
        <v>17</v>
      </c>
      <c r="AD514" s="29">
        <v>252</v>
      </c>
      <c r="AE514" s="11">
        <f t="shared" si="298"/>
        <v>1.0044034989999999</v>
      </c>
      <c r="AF514" s="2">
        <f t="shared" si="285"/>
        <v>1434.0647869100001</v>
      </c>
      <c r="AG514" s="2">
        <f t="shared" si="286"/>
        <v>1452.11250389</v>
      </c>
      <c r="AH514" s="3">
        <f t="shared" si="287"/>
        <v>0</v>
      </c>
      <c r="AI514" s="4" t="str">
        <f t="shared" si="293"/>
        <v>A+J=</v>
      </c>
      <c r="AJ514" s="12">
        <f t="shared" si="294"/>
        <v>41641</v>
      </c>
      <c r="AK514" s="12"/>
      <c r="AL514" s="4"/>
      <c r="AM514" s="1"/>
      <c r="AN514" s="12"/>
      <c r="AO514" s="1"/>
      <c r="AP514" s="1"/>
      <c r="AQ514" s="3"/>
      <c r="AR514" s="3"/>
      <c r="AS514" s="7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138" x14ac:dyDescent="0.2">
      <c r="A515" s="178">
        <f t="shared" si="288"/>
        <v>41634</v>
      </c>
      <c r="B515" s="2">
        <f t="shared" si="272"/>
        <v>331215.44477507559</v>
      </c>
      <c r="C515" s="2">
        <f t="shared" si="289"/>
        <v>303071.66061225999</v>
      </c>
      <c r="D515" s="2">
        <f>SUM(Y515:Y$764)</f>
        <v>23226.31331279</v>
      </c>
      <c r="E515" s="11">
        <f t="shared" si="273"/>
        <v>279845.34729946998</v>
      </c>
      <c r="F515" s="99">
        <f t="shared" si="301"/>
        <v>3760.3</v>
      </c>
      <c r="G515" s="3">
        <f>IF(N515=1,VLOOKUP(A514,[1]Plan1!$BG$69:$BI$188,3),G514)</f>
        <v>3780.61</v>
      </c>
      <c r="H515" s="200">
        <f t="shared" si="302"/>
        <v>41550</v>
      </c>
      <c r="I515" s="200">
        <f t="shared" si="303"/>
        <v>41581</v>
      </c>
      <c r="J515" s="27">
        <f t="shared" si="274"/>
        <v>5.4011648006808688E-3</v>
      </c>
      <c r="K515" s="12">
        <f t="shared" si="290"/>
        <v>41641</v>
      </c>
      <c r="L515" s="12">
        <f t="shared" si="275"/>
        <v>41641</v>
      </c>
      <c r="M515" s="1">
        <f t="shared" si="291"/>
        <v>21</v>
      </c>
      <c r="N515" s="1">
        <f t="shared" si="276"/>
        <v>17</v>
      </c>
      <c r="O515" s="2">
        <f t="shared" si="277"/>
        <v>1.0043701199999999</v>
      </c>
      <c r="P515" s="11">
        <f t="shared" si="300"/>
        <v>1.0056993999999999</v>
      </c>
      <c r="Q515" s="11">
        <f t="shared" si="297"/>
        <v>1.0844536910851938</v>
      </c>
      <c r="R515" s="2">
        <f t="shared" si="299"/>
        <v>1.0891928799999999</v>
      </c>
      <c r="S515" s="2">
        <f t="shared" si="295"/>
        <v>1.07454731</v>
      </c>
      <c r="T515" s="2">
        <f t="shared" si="278"/>
        <v>325664.83764813002</v>
      </c>
      <c r="U515" s="2">
        <f t="shared" si="279"/>
        <v>1731.4591786856838</v>
      </c>
      <c r="V515" s="2">
        <f t="shared" si="280"/>
        <v>24960.212480239927</v>
      </c>
      <c r="W515" s="2">
        <f t="shared" si="281"/>
        <v>329763.33227118559</v>
      </c>
      <c r="X515" s="29">
        <f t="shared" si="282"/>
        <v>0</v>
      </c>
      <c r="Y515" s="2">
        <f t="shared" si="296"/>
        <v>0</v>
      </c>
      <c r="Z515" s="82">
        <f t="shared" si="283"/>
        <v>0</v>
      </c>
      <c r="AA515" s="2">
        <f t="shared" si="284"/>
        <v>0</v>
      </c>
      <c r="AB515" s="27">
        <f t="shared" si="292"/>
        <v>6.7299999999999999E-2</v>
      </c>
      <c r="AC515" s="29">
        <f t="shared" si="304"/>
        <v>17</v>
      </c>
      <c r="AD515" s="29">
        <v>252</v>
      </c>
      <c r="AE515" s="11">
        <f t="shared" si="298"/>
        <v>1.0044034989999999</v>
      </c>
      <c r="AF515" s="2">
        <f t="shared" si="285"/>
        <v>1434.0647869100001</v>
      </c>
      <c r="AG515" s="2">
        <f t="shared" si="286"/>
        <v>1452.11250389</v>
      </c>
      <c r="AH515" s="3">
        <f t="shared" si="287"/>
        <v>0</v>
      </c>
      <c r="AI515" s="4" t="str">
        <f t="shared" si="293"/>
        <v>A+J=</v>
      </c>
      <c r="AJ515" s="12">
        <f t="shared" si="294"/>
        <v>41641</v>
      </c>
      <c r="AK515" s="12"/>
      <c r="AL515" s="4"/>
      <c r="AM515" s="1"/>
      <c r="AN515" s="12"/>
      <c r="AO515" s="1"/>
      <c r="AP515" s="1"/>
      <c r="AQ515" s="3"/>
      <c r="AR515" s="3"/>
      <c r="AS515" s="7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138" x14ac:dyDescent="0.2">
      <c r="A516" s="178">
        <f t="shared" si="288"/>
        <v>41635</v>
      </c>
      <c r="B516" s="2">
        <f t="shared" si="272"/>
        <v>331379.62090616801</v>
      </c>
      <c r="C516" s="2">
        <f t="shared" si="289"/>
        <v>303071.66061225999</v>
      </c>
      <c r="D516" s="2">
        <f>SUM(Y516:Y$764)</f>
        <v>23226.31331279</v>
      </c>
      <c r="E516" s="11">
        <f t="shared" si="273"/>
        <v>279845.34729946998</v>
      </c>
      <c r="F516" s="99">
        <f t="shared" si="301"/>
        <v>3760.3</v>
      </c>
      <c r="G516" s="3">
        <f>IF(N516=1,VLOOKUP(A515,[1]Plan1!$BG$69:$BI$188,3),G515)</f>
        <v>3780.61</v>
      </c>
      <c r="H516" s="200">
        <f t="shared" si="302"/>
        <v>41550</v>
      </c>
      <c r="I516" s="200">
        <f t="shared" si="303"/>
        <v>41581</v>
      </c>
      <c r="J516" s="27">
        <f t="shared" si="274"/>
        <v>5.4011648006808688E-3</v>
      </c>
      <c r="K516" s="12">
        <f t="shared" si="290"/>
        <v>41641</v>
      </c>
      <c r="L516" s="12">
        <f t="shared" si="275"/>
        <v>41641</v>
      </c>
      <c r="M516" s="1">
        <f t="shared" si="291"/>
        <v>21</v>
      </c>
      <c r="N516" s="1">
        <f t="shared" si="276"/>
        <v>18</v>
      </c>
      <c r="O516" s="2">
        <f t="shared" si="277"/>
        <v>1.0046277800000001</v>
      </c>
      <c r="P516" s="11">
        <f t="shared" si="300"/>
        <v>1.0056993999999999</v>
      </c>
      <c r="Q516" s="11">
        <f t="shared" si="297"/>
        <v>1.0844536910851938</v>
      </c>
      <c r="R516" s="2">
        <f t="shared" si="299"/>
        <v>1.0894722999999999</v>
      </c>
      <c r="S516" s="2">
        <f t="shared" si="295"/>
        <v>1.07454731</v>
      </c>
      <c r="T516" s="2">
        <f t="shared" si="278"/>
        <v>325664.83764813002</v>
      </c>
      <c r="U516" s="2">
        <f t="shared" si="279"/>
        <v>1731.4591786856838</v>
      </c>
      <c r="V516" s="2">
        <f t="shared" si="280"/>
        <v>25038.406867182355</v>
      </c>
      <c r="W516" s="2">
        <f t="shared" si="281"/>
        <v>329841.52665812802</v>
      </c>
      <c r="X516" s="29">
        <f t="shared" si="282"/>
        <v>0</v>
      </c>
      <c r="Y516" s="2">
        <f t="shared" si="296"/>
        <v>0</v>
      </c>
      <c r="Z516" s="82">
        <f t="shared" si="283"/>
        <v>0</v>
      </c>
      <c r="AA516" s="2">
        <f t="shared" si="284"/>
        <v>0</v>
      </c>
      <c r="AB516" s="27">
        <f t="shared" si="292"/>
        <v>6.7299999999999999E-2</v>
      </c>
      <c r="AC516" s="29">
        <f t="shared" si="304"/>
        <v>18</v>
      </c>
      <c r="AD516" s="29">
        <v>252</v>
      </c>
      <c r="AE516" s="11">
        <f t="shared" si="298"/>
        <v>1.004663131</v>
      </c>
      <c r="AF516" s="2">
        <f t="shared" si="285"/>
        <v>1518.61780004</v>
      </c>
      <c r="AG516" s="2">
        <f t="shared" si="286"/>
        <v>1538.0942480399999</v>
      </c>
      <c r="AH516" s="3">
        <f t="shared" si="287"/>
        <v>0</v>
      </c>
      <c r="AI516" s="4" t="str">
        <f t="shared" si="293"/>
        <v>A+J=</v>
      </c>
      <c r="AJ516" s="12">
        <f t="shared" si="294"/>
        <v>41641</v>
      </c>
      <c r="AK516" s="12"/>
      <c r="AL516" s="4"/>
      <c r="AM516" s="1"/>
      <c r="AN516" s="12"/>
      <c r="AO516" s="1"/>
      <c r="AP516" s="1"/>
      <c r="AQ516" s="3"/>
      <c r="AR516" s="3"/>
      <c r="AS516" s="7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138" x14ac:dyDescent="0.2">
      <c r="A517" s="178">
        <f t="shared" si="288"/>
        <v>41636</v>
      </c>
      <c r="B517" s="2">
        <f t="shared" si="272"/>
        <v>331543.88257317827</v>
      </c>
      <c r="C517" s="2">
        <f t="shared" si="289"/>
        <v>303071.66061225999</v>
      </c>
      <c r="D517" s="2">
        <f>SUM(Y517:Y$764)</f>
        <v>23226.31331279</v>
      </c>
      <c r="E517" s="11">
        <f t="shared" si="273"/>
        <v>279845.34729946998</v>
      </c>
      <c r="F517" s="99">
        <f t="shared" si="301"/>
        <v>3760.3</v>
      </c>
      <c r="G517" s="3">
        <f>IF(N517=1,VLOOKUP(A516,[1]Plan1!$BG$69:$BI$188,3),G516)</f>
        <v>3780.61</v>
      </c>
      <c r="H517" s="200">
        <f t="shared" si="302"/>
        <v>41550</v>
      </c>
      <c r="I517" s="200">
        <f t="shared" si="303"/>
        <v>41581</v>
      </c>
      <c r="J517" s="27">
        <f t="shared" si="274"/>
        <v>5.4011648006808688E-3</v>
      </c>
      <c r="K517" s="12">
        <f t="shared" si="290"/>
        <v>41641</v>
      </c>
      <c r="L517" s="12">
        <f t="shared" si="275"/>
        <v>41641</v>
      </c>
      <c r="M517" s="1">
        <f t="shared" si="291"/>
        <v>21</v>
      </c>
      <c r="N517" s="1">
        <f t="shared" si="276"/>
        <v>19</v>
      </c>
      <c r="O517" s="2">
        <f t="shared" si="277"/>
        <v>1.00488551</v>
      </c>
      <c r="P517" s="11">
        <f t="shared" si="300"/>
        <v>1.0056993999999999</v>
      </c>
      <c r="Q517" s="11">
        <f t="shared" si="297"/>
        <v>1.0844536910851938</v>
      </c>
      <c r="R517" s="2">
        <f t="shared" si="299"/>
        <v>1.0897517999999999</v>
      </c>
      <c r="S517" s="2">
        <f t="shared" si="295"/>
        <v>1.07454731</v>
      </c>
      <c r="T517" s="2">
        <f t="shared" si="278"/>
        <v>325664.83764813002</v>
      </c>
      <c r="U517" s="2">
        <f t="shared" si="279"/>
        <v>1731.4591786856838</v>
      </c>
      <c r="V517" s="2">
        <f t="shared" si="280"/>
        <v>25116.623641752554</v>
      </c>
      <c r="W517" s="2">
        <f t="shared" si="281"/>
        <v>329919.74343269825</v>
      </c>
      <c r="X517" s="29">
        <f t="shared" si="282"/>
        <v>0</v>
      </c>
      <c r="Y517" s="2">
        <f t="shared" si="296"/>
        <v>0</v>
      </c>
      <c r="Z517" s="82">
        <f t="shared" si="283"/>
        <v>0</v>
      </c>
      <c r="AA517" s="2">
        <f t="shared" si="284"/>
        <v>0</v>
      </c>
      <c r="AB517" s="27">
        <f t="shared" si="292"/>
        <v>6.7299999999999999E-2</v>
      </c>
      <c r="AC517" s="29">
        <f t="shared" si="304"/>
        <v>19</v>
      </c>
      <c r="AD517" s="29">
        <v>252</v>
      </c>
      <c r="AE517" s="11">
        <f t="shared" si="298"/>
        <v>1.004922831</v>
      </c>
      <c r="AF517" s="2">
        <f t="shared" si="285"/>
        <v>1603.1929583799999</v>
      </c>
      <c r="AG517" s="2">
        <f t="shared" si="286"/>
        <v>1624.1391404799999</v>
      </c>
      <c r="AH517" s="3">
        <f t="shared" si="287"/>
        <v>0</v>
      </c>
      <c r="AI517" s="4" t="str">
        <f t="shared" si="293"/>
        <v>A+J=</v>
      </c>
      <c r="AJ517" s="12">
        <f t="shared" si="294"/>
        <v>41641</v>
      </c>
      <c r="AK517" s="14"/>
      <c r="AL517" s="13"/>
      <c r="AM517" s="5"/>
      <c r="AN517" s="14"/>
      <c r="AO517" s="5"/>
      <c r="AP517" s="5"/>
      <c r="AQ517" s="6"/>
      <c r="AR517" s="6"/>
      <c r="AS517" s="15"/>
      <c r="AT517" s="5"/>
      <c r="AU517" s="5"/>
      <c r="AV517" s="5"/>
      <c r="AW517" s="5"/>
      <c r="AX517" s="5"/>
      <c r="AY517" s="5"/>
      <c r="AZ517" s="5"/>
      <c r="BA517" s="5"/>
      <c r="BB517" s="5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</row>
    <row r="518" spans="1:138" x14ac:dyDescent="0.2">
      <c r="A518" s="178">
        <f t="shared" si="288"/>
        <v>41637</v>
      </c>
      <c r="B518" s="2">
        <f t="shared" si="272"/>
        <v>331543.88257317827</v>
      </c>
      <c r="C518" s="2">
        <f t="shared" si="289"/>
        <v>303071.66061225999</v>
      </c>
      <c r="D518" s="2">
        <f>SUM(Y518:Y$764)</f>
        <v>23226.31331279</v>
      </c>
      <c r="E518" s="11">
        <f t="shared" si="273"/>
        <v>279845.34729946998</v>
      </c>
      <c r="F518" s="99">
        <f t="shared" si="301"/>
        <v>3760.3</v>
      </c>
      <c r="G518" s="3">
        <f>IF(N518=1,VLOOKUP(A517,[1]Plan1!$BG$69:$BI$188,3),G517)</f>
        <v>3780.61</v>
      </c>
      <c r="H518" s="200">
        <f t="shared" si="302"/>
        <v>41550</v>
      </c>
      <c r="I518" s="200">
        <f t="shared" si="303"/>
        <v>41581</v>
      </c>
      <c r="J518" s="27">
        <f t="shared" si="274"/>
        <v>5.4011648006808688E-3</v>
      </c>
      <c r="K518" s="12">
        <f t="shared" si="290"/>
        <v>41641</v>
      </c>
      <c r="L518" s="12">
        <f t="shared" si="275"/>
        <v>41641</v>
      </c>
      <c r="M518" s="1">
        <f t="shared" si="291"/>
        <v>21</v>
      </c>
      <c r="N518" s="1">
        <f t="shared" si="276"/>
        <v>19</v>
      </c>
      <c r="O518" s="2">
        <f t="shared" si="277"/>
        <v>1.00488551</v>
      </c>
      <c r="P518" s="11">
        <f t="shared" si="300"/>
        <v>1.0056993999999999</v>
      </c>
      <c r="Q518" s="11">
        <f t="shared" si="297"/>
        <v>1.0844536910851938</v>
      </c>
      <c r="R518" s="2">
        <f t="shared" si="299"/>
        <v>1.0897517999999999</v>
      </c>
      <c r="S518" s="2">
        <f t="shared" si="295"/>
        <v>1.07454731</v>
      </c>
      <c r="T518" s="2">
        <f t="shared" si="278"/>
        <v>325664.83764813002</v>
      </c>
      <c r="U518" s="2">
        <f t="shared" si="279"/>
        <v>1731.4591786856838</v>
      </c>
      <c r="V518" s="2">
        <f t="shared" si="280"/>
        <v>25116.623641752554</v>
      </c>
      <c r="W518" s="2">
        <f t="shared" si="281"/>
        <v>329919.74343269825</v>
      </c>
      <c r="X518" s="29">
        <f t="shared" si="282"/>
        <v>0</v>
      </c>
      <c r="Y518" s="2">
        <f t="shared" si="296"/>
        <v>0</v>
      </c>
      <c r="Z518" s="82">
        <f t="shared" si="283"/>
        <v>0</v>
      </c>
      <c r="AA518" s="2">
        <f t="shared" si="284"/>
        <v>0</v>
      </c>
      <c r="AB518" s="27">
        <f t="shared" si="292"/>
        <v>6.7299999999999999E-2</v>
      </c>
      <c r="AC518" s="29">
        <f t="shared" si="304"/>
        <v>19</v>
      </c>
      <c r="AD518" s="29">
        <v>252</v>
      </c>
      <c r="AE518" s="11">
        <f t="shared" si="298"/>
        <v>1.004922831</v>
      </c>
      <c r="AF518" s="2">
        <f t="shared" si="285"/>
        <v>1603.1929583799999</v>
      </c>
      <c r="AG518" s="2">
        <f t="shared" si="286"/>
        <v>1624.1391404799999</v>
      </c>
      <c r="AH518" s="3">
        <f t="shared" si="287"/>
        <v>0</v>
      </c>
      <c r="AI518" s="4" t="str">
        <f t="shared" si="293"/>
        <v>A+J=</v>
      </c>
      <c r="AJ518" s="12">
        <f t="shared" si="294"/>
        <v>41641</v>
      </c>
      <c r="AK518" s="12"/>
      <c r="AL518" s="4"/>
      <c r="AM518" s="1"/>
      <c r="AN518" s="12"/>
      <c r="AO518" s="1"/>
      <c r="AP518" s="1"/>
      <c r="AQ518" s="3"/>
      <c r="AR518" s="3"/>
      <c r="AS518" s="7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138" x14ac:dyDescent="0.2">
      <c r="A519" s="178">
        <f t="shared" si="288"/>
        <v>41638</v>
      </c>
      <c r="B519" s="2">
        <f t="shared" si="272"/>
        <v>331543.88257317827</v>
      </c>
      <c r="C519" s="2">
        <f t="shared" si="289"/>
        <v>303071.66061225999</v>
      </c>
      <c r="D519" s="2">
        <f>SUM(Y519:Y$764)</f>
        <v>23226.31331279</v>
      </c>
      <c r="E519" s="11">
        <f t="shared" si="273"/>
        <v>279845.34729946998</v>
      </c>
      <c r="F519" s="99">
        <f t="shared" si="301"/>
        <v>3760.3</v>
      </c>
      <c r="G519" s="3">
        <f>IF(N519=1,VLOOKUP(A518,[1]Plan1!$BG$69:$BI$188,3),G518)</f>
        <v>3780.61</v>
      </c>
      <c r="H519" s="200">
        <f t="shared" si="302"/>
        <v>41550</v>
      </c>
      <c r="I519" s="200">
        <f t="shared" si="303"/>
        <v>41581</v>
      </c>
      <c r="J519" s="27">
        <f t="shared" si="274"/>
        <v>5.4011648006808688E-3</v>
      </c>
      <c r="K519" s="12">
        <f t="shared" si="290"/>
        <v>41641</v>
      </c>
      <c r="L519" s="12">
        <f t="shared" si="275"/>
        <v>41641</v>
      </c>
      <c r="M519" s="1">
        <f t="shared" si="291"/>
        <v>21</v>
      </c>
      <c r="N519" s="1">
        <f t="shared" si="276"/>
        <v>19</v>
      </c>
      <c r="O519" s="2">
        <f t="shared" si="277"/>
        <v>1.00488551</v>
      </c>
      <c r="P519" s="11">
        <f t="shared" si="300"/>
        <v>1.0056993999999999</v>
      </c>
      <c r="Q519" s="11">
        <f t="shared" si="297"/>
        <v>1.0844536910851938</v>
      </c>
      <c r="R519" s="2">
        <f t="shared" si="299"/>
        <v>1.0897517999999999</v>
      </c>
      <c r="S519" s="2">
        <f t="shared" si="295"/>
        <v>1.07454731</v>
      </c>
      <c r="T519" s="2">
        <f t="shared" si="278"/>
        <v>325664.83764813002</v>
      </c>
      <c r="U519" s="2">
        <f t="shared" si="279"/>
        <v>1731.4591786856838</v>
      </c>
      <c r="V519" s="2">
        <f t="shared" si="280"/>
        <v>25116.623641752554</v>
      </c>
      <c r="W519" s="2">
        <f t="shared" si="281"/>
        <v>329919.74343269825</v>
      </c>
      <c r="X519" s="29">
        <f t="shared" si="282"/>
        <v>0</v>
      </c>
      <c r="Y519" s="2">
        <f t="shared" si="296"/>
        <v>0</v>
      </c>
      <c r="Z519" s="82">
        <f t="shared" si="283"/>
        <v>0</v>
      </c>
      <c r="AA519" s="2">
        <f t="shared" si="284"/>
        <v>0</v>
      </c>
      <c r="AB519" s="27">
        <f t="shared" si="292"/>
        <v>6.7299999999999999E-2</v>
      </c>
      <c r="AC519" s="29">
        <f t="shared" si="304"/>
        <v>19</v>
      </c>
      <c r="AD519" s="29">
        <v>252</v>
      </c>
      <c r="AE519" s="11">
        <f t="shared" si="298"/>
        <v>1.004922831</v>
      </c>
      <c r="AF519" s="2">
        <f t="shared" si="285"/>
        <v>1603.1929583799999</v>
      </c>
      <c r="AG519" s="2">
        <f t="shared" si="286"/>
        <v>1624.1391404799999</v>
      </c>
      <c r="AH519" s="3">
        <f t="shared" si="287"/>
        <v>0</v>
      </c>
      <c r="AI519" s="4" t="str">
        <f t="shared" si="293"/>
        <v>A+J=</v>
      </c>
      <c r="AJ519" s="12">
        <f t="shared" si="294"/>
        <v>41641</v>
      </c>
      <c r="AK519" s="12"/>
      <c r="AL519" s="4"/>
      <c r="AM519" s="1"/>
      <c r="AN519" s="12"/>
      <c r="AO519" s="1"/>
      <c r="AP519" s="1"/>
      <c r="AQ519" s="3"/>
      <c r="AR519" s="3"/>
      <c r="AS519" s="7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138" x14ac:dyDescent="0.2">
      <c r="A520" s="178">
        <f t="shared" si="288"/>
        <v>41639</v>
      </c>
      <c r="B520" s="2">
        <f t="shared" si="272"/>
        <v>331708.22352357931</v>
      </c>
      <c r="C520" s="2">
        <f t="shared" si="289"/>
        <v>303071.66061225999</v>
      </c>
      <c r="D520" s="2">
        <f>SUM(Y520:Y$764)</f>
        <v>23226.31331279</v>
      </c>
      <c r="E520" s="11">
        <f t="shared" si="273"/>
        <v>279845.34729946998</v>
      </c>
      <c r="F520" s="99">
        <f t="shared" si="301"/>
        <v>3760.3</v>
      </c>
      <c r="G520" s="3">
        <f>IF(N520=1,VLOOKUP(A519,[1]Plan1!$BG$69:$BI$188,3),G519)</f>
        <v>3780.61</v>
      </c>
      <c r="H520" s="200">
        <f t="shared" si="302"/>
        <v>41550</v>
      </c>
      <c r="I520" s="200">
        <f t="shared" si="303"/>
        <v>41581</v>
      </c>
      <c r="J520" s="27">
        <f t="shared" si="274"/>
        <v>5.4011648006808688E-3</v>
      </c>
      <c r="K520" s="12">
        <f t="shared" si="290"/>
        <v>41641</v>
      </c>
      <c r="L520" s="12">
        <f t="shared" si="275"/>
        <v>41641</v>
      </c>
      <c r="M520" s="1">
        <f t="shared" si="291"/>
        <v>21</v>
      </c>
      <c r="N520" s="1">
        <f t="shared" si="276"/>
        <v>20</v>
      </c>
      <c r="O520" s="2">
        <f t="shared" si="277"/>
        <v>1.0051433000000001</v>
      </c>
      <c r="P520" s="11">
        <f t="shared" si="300"/>
        <v>1.0056993999999999</v>
      </c>
      <c r="Q520" s="11">
        <f t="shared" si="297"/>
        <v>1.0844536910851938</v>
      </c>
      <c r="R520" s="2">
        <f t="shared" si="299"/>
        <v>1.09003136</v>
      </c>
      <c r="S520" s="2">
        <f t="shared" si="295"/>
        <v>1.07454731</v>
      </c>
      <c r="T520" s="2">
        <f t="shared" si="278"/>
        <v>325664.83764813002</v>
      </c>
      <c r="U520" s="2">
        <f t="shared" si="279"/>
        <v>1731.4591786856838</v>
      </c>
      <c r="V520" s="2">
        <f t="shared" si="280"/>
        <v>25194.857207043613</v>
      </c>
      <c r="W520" s="2">
        <f t="shared" si="281"/>
        <v>329997.97699798929</v>
      </c>
      <c r="X520" s="29">
        <f t="shared" si="282"/>
        <v>0</v>
      </c>
      <c r="Y520" s="2">
        <f t="shared" si="296"/>
        <v>0</v>
      </c>
      <c r="Z520" s="82">
        <f t="shared" si="283"/>
        <v>0</v>
      </c>
      <c r="AA520" s="2">
        <f t="shared" si="284"/>
        <v>0</v>
      </c>
      <c r="AB520" s="27">
        <f t="shared" si="292"/>
        <v>6.7299999999999999E-2</v>
      </c>
      <c r="AC520" s="29">
        <f t="shared" si="304"/>
        <v>20</v>
      </c>
      <c r="AD520" s="29">
        <v>252</v>
      </c>
      <c r="AE520" s="11">
        <f t="shared" si="298"/>
        <v>1.0051825969999999</v>
      </c>
      <c r="AF520" s="2">
        <f t="shared" si="285"/>
        <v>1687.7896106000001</v>
      </c>
      <c r="AG520" s="2">
        <f t="shared" si="286"/>
        <v>1710.2465255899999</v>
      </c>
      <c r="AH520" s="3">
        <f t="shared" si="287"/>
        <v>0</v>
      </c>
      <c r="AI520" s="4" t="str">
        <f t="shared" si="293"/>
        <v>A+J=</v>
      </c>
      <c r="AJ520" s="12">
        <f t="shared" si="294"/>
        <v>41641</v>
      </c>
      <c r="AK520" s="12"/>
      <c r="AL520" s="4"/>
      <c r="AM520" s="1"/>
      <c r="AN520" s="12"/>
      <c r="AO520" s="1"/>
      <c r="AP520" s="1"/>
      <c r="AQ520" s="3"/>
      <c r="AR520" s="3"/>
      <c r="AS520" s="7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138" x14ac:dyDescent="0.2">
      <c r="A521" s="178">
        <f t="shared" si="288"/>
        <v>41640</v>
      </c>
      <c r="B521" s="2">
        <f t="shared" si="272"/>
        <v>331872.64725979464</v>
      </c>
      <c r="C521" s="2">
        <f t="shared" si="289"/>
        <v>303071.66061225999</v>
      </c>
      <c r="D521" s="2">
        <f>SUM(Y521:Y$764)</f>
        <v>23226.31331279</v>
      </c>
      <c r="E521" s="11">
        <f t="shared" si="273"/>
        <v>279845.34729946998</v>
      </c>
      <c r="F521" s="99">
        <f t="shared" si="301"/>
        <v>3760.3</v>
      </c>
      <c r="G521" s="3">
        <f>IF(N521=1,VLOOKUP(A520,[1]Plan1!$BG$69:$BI$188,3),G520)</f>
        <v>3780.61</v>
      </c>
      <c r="H521" s="200">
        <f t="shared" si="302"/>
        <v>41550</v>
      </c>
      <c r="I521" s="200">
        <f t="shared" si="303"/>
        <v>41581</v>
      </c>
      <c r="J521" s="27">
        <f t="shared" si="274"/>
        <v>5.4011648006808688E-3</v>
      </c>
      <c r="K521" s="12">
        <f t="shared" si="290"/>
        <v>41673</v>
      </c>
      <c r="L521" s="12">
        <f t="shared" si="275"/>
        <v>41641</v>
      </c>
      <c r="M521" s="1">
        <f t="shared" si="291"/>
        <v>21</v>
      </c>
      <c r="N521" s="1">
        <f t="shared" si="276"/>
        <v>21</v>
      </c>
      <c r="O521" s="2">
        <f t="shared" si="277"/>
        <v>1.0054011599999999</v>
      </c>
      <c r="P521" s="11">
        <f t="shared" si="300"/>
        <v>1.0056993999999999</v>
      </c>
      <c r="Q521" s="11">
        <f t="shared" si="297"/>
        <v>1.0844536910851938</v>
      </c>
      <c r="R521" s="2">
        <f t="shared" si="299"/>
        <v>1.0903109900000001</v>
      </c>
      <c r="S521" s="2">
        <f t="shared" si="295"/>
        <v>1.07454731</v>
      </c>
      <c r="T521" s="2">
        <f t="shared" si="278"/>
        <v>325664.83764813002</v>
      </c>
      <c r="U521" s="2">
        <f t="shared" si="279"/>
        <v>1731.4591786856838</v>
      </c>
      <c r="V521" s="2">
        <f t="shared" si="280"/>
        <v>25273.110361508985</v>
      </c>
      <c r="W521" s="2">
        <f t="shared" si="281"/>
        <v>330076.23015245463</v>
      </c>
      <c r="X521" s="29">
        <f t="shared" si="282"/>
        <v>0</v>
      </c>
      <c r="Y521" s="2">
        <f t="shared" si="296"/>
        <v>0</v>
      </c>
      <c r="Z521" s="82">
        <f t="shared" si="283"/>
        <v>0</v>
      </c>
      <c r="AA521" s="2">
        <f t="shared" si="284"/>
        <v>0</v>
      </c>
      <c r="AB521" s="27">
        <f t="shared" si="292"/>
        <v>6.7299999999999999E-2</v>
      </c>
      <c r="AC521" s="29">
        <f t="shared" si="304"/>
        <v>21</v>
      </c>
      <c r="AD521" s="29">
        <v>252</v>
      </c>
      <c r="AE521" s="11">
        <f t="shared" si="298"/>
        <v>1.0054424310000001</v>
      </c>
      <c r="AF521" s="2">
        <f t="shared" si="285"/>
        <v>1772.40840802</v>
      </c>
      <c r="AG521" s="2">
        <f t="shared" si="286"/>
        <v>1796.41710734</v>
      </c>
      <c r="AH521" s="3">
        <f t="shared" si="287"/>
        <v>0</v>
      </c>
      <c r="AI521" s="4" t="str">
        <f t="shared" si="293"/>
        <v>A+J=</v>
      </c>
      <c r="AJ521" s="12">
        <f t="shared" si="294"/>
        <v>41641</v>
      </c>
      <c r="AK521" s="12"/>
      <c r="AL521" s="4"/>
      <c r="AM521" s="1"/>
      <c r="AN521" s="12"/>
      <c r="AO521" s="1"/>
      <c r="AP521" s="1"/>
      <c r="AQ521" s="3"/>
      <c r="AR521" s="3"/>
      <c r="AS521" s="7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138" x14ac:dyDescent="0.2">
      <c r="A522" s="178">
        <f t="shared" si="288"/>
        <v>41641</v>
      </c>
      <c r="B522" s="2">
        <f t="shared" ref="B522:B585" si="305">(W522+AG522)</f>
        <v>331872.64725979464</v>
      </c>
      <c r="C522" s="2">
        <f t="shared" si="289"/>
        <v>303071.66061225999</v>
      </c>
      <c r="D522" s="2">
        <f>SUM(Y522:Y$764)</f>
        <v>23226.31331279</v>
      </c>
      <c r="E522" s="11">
        <f t="shared" ref="E522:E585" si="306">(C522-D522)</f>
        <v>279845.34729946998</v>
      </c>
      <c r="F522" s="99">
        <f t="shared" si="301"/>
        <v>3760.3</v>
      </c>
      <c r="G522" s="3">
        <f>IF(N522=1,VLOOKUP(A521,[1]Plan1!$BG$69:$BI$188,3),G521)</f>
        <v>3780.61</v>
      </c>
      <c r="H522" s="200">
        <f t="shared" si="302"/>
        <v>41550</v>
      </c>
      <c r="I522" s="200">
        <f t="shared" si="303"/>
        <v>41581</v>
      </c>
      <c r="J522" s="27">
        <f t="shared" ref="J522:J585" si="307">(G522/F522)-1</f>
        <v>5.4011648006808688E-3</v>
      </c>
      <c r="K522" s="12">
        <f t="shared" si="290"/>
        <v>41673</v>
      </c>
      <c r="L522" s="12">
        <f t="shared" ref="L522:L585" si="308">IF(A522&gt;L521,K522,L521)</f>
        <v>41641</v>
      </c>
      <c r="M522" s="1">
        <f t="shared" si="291"/>
        <v>21</v>
      </c>
      <c r="N522" s="1">
        <f t="shared" ref="N522:N585" si="309">(M522-(NETWORKDAYS(A522,L522,AN$137:AN$327)-1))</f>
        <v>21</v>
      </c>
      <c r="O522" s="2">
        <f t="shared" ref="O522:O585" si="310">TRUNC((G522/F522)^TRUNC((N522/M522),9),8)</f>
        <v>1.0054011599999999</v>
      </c>
      <c r="P522" s="11">
        <f t="shared" si="300"/>
        <v>1.0056993999999999</v>
      </c>
      <c r="Q522" s="11">
        <f t="shared" si="297"/>
        <v>1.0844536910851938</v>
      </c>
      <c r="R522" s="2">
        <f t="shared" si="299"/>
        <v>1.0903109900000001</v>
      </c>
      <c r="S522" s="2">
        <f t="shared" si="295"/>
        <v>1.07454731</v>
      </c>
      <c r="T522" s="2">
        <f t="shared" ref="T522:T585" si="311">TRUNC(C522*S522,8)</f>
        <v>325664.83764813002</v>
      </c>
      <c r="U522" s="2">
        <f t="shared" ref="U522:U585" si="312">(D522*(S522-1))</f>
        <v>1731.4591786856838</v>
      </c>
      <c r="V522" s="2">
        <f t="shared" ref="V522:V585" si="313">(E522*(R522-1))</f>
        <v>25273.110361508985</v>
      </c>
      <c r="W522" s="2">
        <f t="shared" ref="W522:W585" si="314">(C522+U522+V522)</f>
        <v>330076.23015245463</v>
      </c>
      <c r="X522" s="29">
        <f t="shared" ref="X522:X585" si="315">IF(VLOOKUP(A522,AN$10:AU$131,8)=VLOOKUP(A521,AN$10:AU$131,8),0,VLOOKUP(A522,AN$10:AU$131,8))</f>
        <v>17</v>
      </c>
      <c r="Y522" s="2">
        <f t="shared" si="296"/>
        <v>2507.5239984</v>
      </c>
      <c r="Z522" s="82">
        <f t="shared" ref="Z522:Z585" si="316">IF(X522&gt;0,VLOOKUP($A522,$AN$10:$AS$131,6),0)</f>
        <v>8.2737000000000002E-3</v>
      </c>
      <c r="AA522" s="2">
        <f t="shared" ref="AA522:AA585" si="317">IF(Z522&gt;0,TRUNC(Z522*T522,8),0)</f>
        <v>2694.4531672399999</v>
      </c>
      <c r="AB522" s="27">
        <f t="shared" si="292"/>
        <v>6.7299999999999999E-2</v>
      </c>
      <c r="AC522" s="29">
        <f t="shared" si="304"/>
        <v>21</v>
      </c>
      <c r="AD522" s="29">
        <v>252</v>
      </c>
      <c r="AE522" s="11">
        <f t="shared" si="298"/>
        <v>1.0054424310000001</v>
      </c>
      <c r="AF522" s="2">
        <f t="shared" ref="AF522:AF585" si="318">TRUNC((T522*(AE522-1)),8)</f>
        <v>1772.40840802</v>
      </c>
      <c r="AG522" s="2">
        <f t="shared" ref="AG522:AG585" si="319">TRUNC((W522*(AE522-1)),8)</f>
        <v>1796.41710734</v>
      </c>
      <c r="AH522" s="3">
        <f t="shared" ref="AH522:AH585" si="320">IF(AA522&gt;0,AA522+AF522,0)</f>
        <v>4466.8615752599999</v>
      </c>
      <c r="AI522" s="4" t="str">
        <f t="shared" si="293"/>
        <v>A+J=</v>
      </c>
      <c r="AJ522" s="12">
        <f t="shared" si="294"/>
        <v>41641</v>
      </c>
      <c r="AK522" s="12"/>
      <c r="AL522" s="4"/>
      <c r="AM522" s="1"/>
      <c r="AN522" s="12"/>
      <c r="AO522" s="1"/>
      <c r="AP522" s="1"/>
      <c r="AQ522" s="3"/>
      <c r="AR522" s="3"/>
      <c r="AS522" s="7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138" x14ac:dyDescent="0.2">
      <c r="A523" s="178">
        <f t="shared" ref="A523:A586" si="321">(A522+1)</f>
        <v>41642</v>
      </c>
      <c r="B523" s="2">
        <f t="shared" si="305"/>
        <v>327593.46624531318</v>
      </c>
      <c r="C523" s="2">
        <f t="shared" ref="C523:C586" si="322">TRUNC(IF(X522&gt;0,VLOOKUP(A522,$AN$12:$AO$131,2),C522),8)</f>
        <v>300564.13661386003</v>
      </c>
      <c r="D523" s="2">
        <f>SUM(Y523:Y$764)</f>
        <v>20718.78931439</v>
      </c>
      <c r="E523" s="11">
        <f t="shared" si="306"/>
        <v>279845.34729947004</v>
      </c>
      <c r="F523" s="99">
        <f t="shared" si="301"/>
        <v>3780.61</v>
      </c>
      <c r="G523" s="3">
        <f>IF(N523=1,VLOOKUP(A522,[1]Plan1!$BG$69:$BI$188,3),G522)</f>
        <v>3815.39</v>
      </c>
      <c r="H523" s="200">
        <f t="shared" si="302"/>
        <v>41581</v>
      </c>
      <c r="I523" s="200">
        <f t="shared" si="303"/>
        <v>41611</v>
      </c>
      <c r="J523" s="27">
        <f t="shared" si="307"/>
        <v>9.1995736137817641E-3</v>
      </c>
      <c r="K523" s="12">
        <f t="shared" ref="K523:K586" si="323">IF(DAY(A523)=1,VLOOKUP(A523,AR$137:AW$275,4),K522)</f>
        <v>41673</v>
      </c>
      <c r="L523" s="12">
        <f t="shared" si="308"/>
        <v>41673</v>
      </c>
      <c r="M523" s="1">
        <f t="shared" ref="M523:M586" si="324">IF(L523=L522,M522,NETWORKDAYS(L522,L523,$AN$137:$AN$327)-1)</f>
        <v>22</v>
      </c>
      <c r="N523" s="1">
        <f t="shared" si="309"/>
        <v>1</v>
      </c>
      <c r="O523" s="2">
        <f t="shared" si="310"/>
        <v>1.00041633</v>
      </c>
      <c r="P523" s="11">
        <f t="shared" si="300"/>
        <v>1.0054011599999999</v>
      </c>
      <c r="Q523" s="11">
        <f t="shared" si="297"/>
        <v>1.0903109989833355</v>
      </c>
      <c r="R523" s="2">
        <f t="shared" si="299"/>
        <v>1.09076492</v>
      </c>
      <c r="S523" s="2">
        <f t="shared" si="295"/>
        <v>1.07454731</v>
      </c>
      <c r="T523" s="2">
        <f t="shared" si="311"/>
        <v>322970.38448089</v>
      </c>
      <c r="U523" s="2">
        <f t="shared" si="312"/>
        <v>1544.5300098445196</v>
      </c>
      <c r="V523" s="2">
        <f t="shared" si="313"/>
        <v>25400.140560008622</v>
      </c>
      <c r="W523" s="2">
        <f t="shared" si="314"/>
        <v>327508.80718371319</v>
      </c>
      <c r="X523" s="29">
        <f t="shared" si="315"/>
        <v>0</v>
      </c>
      <c r="Y523" s="2">
        <f t="shared" si="296"/>
        <v>0</v>
      </c>
      <c r="Z523" s="82">
        <f t="shared" si="316"/>
        <v>0</v>
      </c>
      <c r="AA523" s="2">
        <f t="shared" si="317"/>
        <v>0</v>
      </c>
      <c r="AB523" s="27">
        <f t="shared" ref="AB523:AB586" si="325">(AB522)</f>
        <v>6.7299999999999999E-2</v>
      </c>
      <c r="AC523" s="29">
        <f t="shared" si="304"/>
        <v>1</v>
      </c>
      <c r="AD523" s="29">
        <v>252</v>
      </c>
      <c r="AE523" s="11">
        <f t="shared" si="298"/>
        <v>1.0002584940000001</v>
      </c>
      <c r="AF523" s="2">
        <f t="shared" si="318"/>
        <v>83.485906560000004</v>
      </c>
      <c r="AG523" s="2">
        <f t="shared" si="319"/>
        <v>84.659061600000001</v>
      </c>
      <c r="AH523" s="3">
        <f t="shared" si="320"/>
        <v>0</v>
      </c>
      <c r="AI523" s="4" t="str">
        <f t="shared" ref="AI523:AI586" si="326">AI522</f>
        <v>A+J=</v>
      </c>
      <c r="AJ523" s="12">
        <f t="shared" ref="AJ523:AJ586" si="327">IF(X522&gt;0,VLOOKUP(A522,$AN$10:$AW$130,9),AJ522)</f>
        <v>41673</v>
      </c>
      <c r="AK523" s="12"/>
      <c r="AL523" s="4"/>
      <c r="AM523" s="1"/>
      <c r="AN523" s="12"/>
      <c r="AO523" s="1"/>
      <c r="AP523" s="1"/>
      <c r="AQ523" s="3"/>
      <c r="AR523" s="3"/>
      <c r="AS523" s="7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138" x14ac:dyDescent="0.2">
      <c r="A524" s="178">
        <f t="shared" si="321"/>
        <v>41643</v>
      </c>
      <c r="B524" s="2">
        <f t="shared" si="305"/>
        <v>327805.29912811227</v>
      </c>
      <c r="C524" s="2">
        <f t="shared" si="322"/>
        <v>300564.13661386003</v>
      </c>
      <c r="D524" s="2">
        <f>SUM(Y524:Y$764)</f>
        <v>20718.78931439</v>
      </c>
      <c r="E524" s="11">
        <f t="shared" si="306"/>
        <v>279845.34729947004</v>
      </c>
      <c r="F524" s="99">
        <f t="shared" si="301"/>
        <v>3780.61</v>
      </c>
      <c r="G524" s="3">
        <f>IF(N524=1,VLOOKUP(A523,[1]Plan1!$BG$69:$BI$188,3),G523)</f>
        <v>3815.39</v>
      </c>
      <c r="H524" s="200">
        <f t="shared" si="302"/>
        <v>41581</v>
      </c>
      <c r="I524" s="200">
        <f t="shared" si="303"/>
        <v>41611</v>
      </c>
      <c r="J524" s="27">
        <f t="shared" si="307"/>
        <v>9.1995736137817641E-3</v>
      </c>
      <c r="K524" s="12">
        <f t="shared" si="323"/>
        <v>41673</v>
      </c>
      <c r="L524" s="12">
        <f t="shared" si="308"/>
        <v>41673</v>
      </c>
      <c r="M524" s="1">
        <f t="shared" si="324"/>
        <v>22</v>
      </c>
      <c r="N524" s="1">
        <f t="shared" si="309"/>
        <v>2</v>
      </c>
      <c r="O524" s="2">
        <f t="shared" si="310"/>
        <v>1.0008328399999999</v>
      </c>
      <c r="P524" s="11">
        <f t="shared" si="300"/>
        <v>1.0054011599999999</v>
      </c>
      <c r="Q524" s="11">
        <f t="shared" si="297"/>
        <v>1.0903109989833355</v>
      </c>
      <c r="R524" s="2">
        <f t="shared" si="299"/>
        <v>1.0912190500000001</v>
      </c>
      <c r="S524" s="2">
        <f t="shared" si="295"/>
        <v>1.07454731</v>
      </c>
      <c r="T524" s="2">
        <f t="shared" si="311"/>
        <v>322970.38448089</v>
      </c>
      <c r="U524" s="2">
        <f t="shared" si="312"/>
        <v>1544.5300098445196</v>
      </c>
      <c r="V524" s="2">
        <f t="shared" si="313"/>
        <v>25527.226727577745</v>
      </c>
      <c r="W524" s="2">
        <f t="shared" si="314"/>
        <v>327635.89335128228</v>
      </c>
      <c r="X524" s="29">
        <f t="shared" si="315"/>
        <v>0</v>
      </c>
      <c r="Y524" s="2">
        <f t="shared" si="296"/>
        <v>0</v>
      </c>
      <c r="Z524" s="82">
        <f t="shared" si="316"/>
        <v>0</v>
      </c>
      <c r="AA524" s="2">
        <f t="shared" si="317"/>
        <v>0</v>
      </c>
      <c r="AB524" s="27">
        <f t="shared" si="325"/>
        <v>6.7299999999999999E-2</v>
      </c>
      <c r="AC524" s="29">
        <f t="shared" si="304"/>
        <v>2</v>
      </c>
      <c r="AD524" s="29">
        <v>252</v>
      </c>
      <c r="AE524" s="11">
        <f t="shared" si="298"/>
        <v>1.000517055</v>
      </c>
      <c r="AF524" s="2">
        <f t="shared" si="318"/>
        <v>166.99345213999999</v>
      </c>
      <c r="AG524" s="2">
        <f t="shared" si="319"/>
        <v>169.40577683000001</v>
      </c>
      <c r="AH524" s="3">
        <f t="shared" si="320"/>
        <v>0</v>
      </c>
      <c r="AI524" s="4" t="str">
        <f t="shared" si="326"/>
        <v>A+J=</v>
      </c>
      <c r="AJ524" s="12">
        <f t="shared" si="327"/>
        <v>41673</v>
      </c>
      <c r="AK524" s="12"/>
      <c r="AL524" s="4"/>
      <c r="AM524" s="1"/>
      <c r="AN524" s="12"/>
      <c r="AO524" s="1"/>
      <c r="AP524" s="1"/>
      <c r="AQ524" s="3"/>
      <c r="AR524" s="3"/>
      <c r="AS524" s="7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138" x14ac:dyDescent="0.2">
      <c r="A525" s="178">
        <f t="shared" si="321"/>
        <v>41644</v>
      </c>
      <c r="B525" s="2">
        <f t="shared" si="305"/>
        <v>327805.29912811227</v>
      </c>
      <c r="C525" s="2">
        <f t="shared" si="322"/>
        <v>300564.13661386003</v>
      </c>
      <c r="D525" s="2">
        <f>SUM(Y525:Y$764)</f>
        <v>20718.78931439</v>
      </c>
      <c r="E525" s="11">
        <f t="shared" si="306"/>
        <v>279845.34729947004</v>
      </c>
      <c r="F525" s="99">
        <f t="shared" si="301"/>
        <v>3780.61</v>
      </c>
      <c r="G525" s="3">
        <f>IF(N525=1,VLOOKUP(A524,[1]Plan1!$BG$69:$BI$188,3),G524)</f>
        <v>3815.39</v>
      </c>
      <c r="H525" s="200">
        <f t="shared" si="302"/>
        <v>41581</v>
      </c>
      <c r="I525" s="200">
        <f t="shared" si="303"/>
        <v>41611</v>
      </c>
      <c r="J525" s="27">
        <f t="shared" si="307"/>
        <v>9.1995736137817641E-3</v>
      </c>
      <c r="K525" s="12">
        <f t="shared" si="323"/>
        <v>41673</v>
      </c>
      <c r="L525" s="12">
        <f t="shared" si="308"/>
        <v>41673</v>
      </c>
      <c r="M525" s="1">
        <f t="shared" si="324"/>
        <v>22</v>
      </c>
      <c r="N525" s="1">
        <f t="shared" si="309"/>
        <v>2</v>
      </c>
      <c r="O525" s="2">
        <f t="shared" si="310"/>
        <v>1.0008328399999999</v>
      </c>
      <c r="P525" s="11">
        <f t="shared" si="300"/>
        <v>1.0054011599999999</v>
      </c>
      <c r="Q525" s="11">
        <f t="shared" si="297"/>
        <v>1.0903109989833355</v>
      </c>
      <c r="R525" s="2">
        <f t="shared" si="299"/>
        <v>1.0912190500000001</v>
      </c>
      <c r="S525" s="2">
        <f t="shared" si="295"/>
        <v>1.07454731</v>
      </c>
      <c r="T525" s="2">
        <f t="shared" si="311"/>
        <v>322970.38448089</v>
      </c>
      <c r="U525" s="2">
        <f t="shared" si="312"/>
        <v>1544.5300098445196</v>
      </c>
      <c r="V525" s="2">
        <f t="shared" si="313"/>
        <v>25527.226727577745</v>
      </c>
      <c r="W525" s="2">
        <f t="shared" si="314"/>
        <v>327635.89335128228</v>
      </c>
      <c r="X525" s="29">
        <f t="shared" si="315"/>
        <v>0</v>
      </c>
      <c r="Y525" s="2">
        <f t="shared" si="296"/>
        <v>0</v>
      </c>
      <c r="Z525" s="82">
        <f t="shared" si="316"/>
        <v>0</v>
      </c>
      <c r="AA525" s="2">
        <f t="shared" si="317"/>
        <v>0</v>
      </c>
      <c r="AB525" s="27">
        <f t="shared" si="325"/>
        <v>6.7299999999999999E-2</v>
      </c>
      <c r="AC525" s="29">
        <f t="shared" si="304"/>
        <v>2</v>
      </c>
      <c r="AD525" s="29">
        <v>252</v>
      </c>
      <c r="AE525" s="11">
        <f t="shared" si="298"/>
        <v>1.000517055</v>
      </c>
      <c r="AF525" s="2">
        <f t="shared" si="318"/>
        <v>166.99345213999999</v>
      </c>
      <c r="AG525" s="2">
        <f t="shared" si="319"/>
        <v>169.40577683000001</v>
      </c>
      <c r="AH525" s="3">
        <f t="shared" si="320"/>
        <v>0</v>
      </c>
      <c r="AI525" s="4" t="str">
        <f t="shared" si="326"/>
        <v>A+J=</v>
      </c>
      <c r="AJ525" s="12">
        <f t="shared" si="327"/>
        <v>41673</v>
      </c>
      <c r="AK525" s="12"/>
      <c r="AL525" s="4"/>
      <c r="AM525" s="1"/>
      <c r="AN525" s="12"/>
      <c r="AO525" s="1"/>
      <c r="AP525" s="1"/>
      <c r="AQ525" s="3"/>
      <c r="AR525" s="3"/>
      <c r="AS525" s="7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138" x14ac:dyDescent="0.2">
      <c r="A526" s="178">
        <f t="shared" si="321"/>
        <v>41645</v>
      </c>
      <c r="B526" s="2">
        <f t="shared" si="305"/>
        <v>327805.29912811227</v>
      </c>
      <c r="C526" s="2">
        <f t="shared" si="322"/>
        <v>300564.13661386003</v>
      </c>
      <c r="D526" s="2">
        <f>SUM(Y526:Y$764)</f>
        <v>20718.78931439</v>
      </c>
      <c r="E526" s="11">
        <f t="shared" si="306"/>
        <v>279845.34729947004</v>
      </c>
      <c r="F526" s="99">
        <f t="shared" si="301"/>
        <v>3780.61</v>
      </c>
      <c r="G526" s="3">
        <f>IF(N526=1,VLOOKUP(A525,[1]Plan1!$BG$69:$BI$188,3),G525)</f>
        <v>3815.39</v>
      </c>
      <c r="H526" s="200">
        <f t="shared" si="302"/>
        <v>41581</v>
      </c>
      <c r="I526" s="200">
        <f t="shared" si="303"/>
        <v>41611</v>
      </c>
      <c r="J526" s="27">
        <f t="shared" si="307"/>
        <v>9.1995736137817641E-3</v>
      </c>
      <c r="K526" s="12">
        <f t="shared" si="323"/>
        <v>41673</v>
      </c>
      <c r="L526" s="12">
        <f t="shared" si="308"/>
        <v>41673</v>
      </c>
      <c r="M526" s="1">
        <f t="shared" si="324"/>
        <v>22</v>
      </c>
      <c r="N526" s="1">
        <f t="shared" si="309"/>
        <v>2</v>
      </c>
      <c r="O526" s="2">
        <f t="shared" si="310"/>
        <v>1.0008328399999999</v>
      </c>
      <c r="P526" s="11">
        <f t="shared" si="300"/>
        <v>1.0054011599999999</v>
      </c>
      <c r="Q526" s="11">
        <f t="shared" si="297"/>
        <v>1.0903109989833355</v>
      </c>
      <c r="R526" s="2">
        <f t="shared" si="299"/>
        <v>1.0912190500000001</v>
      </c>
      <c r="S526" s="2">
        <f t="shared" si="295"/>
        <v>1.07454731</v>
      </c>
      <c r="T526" s="2">
        <f t="shared" si="311"/>
        <v>322970.38448089</v>
      </c>
      <c r="U526" s="2">
        <f t="shared" si="312"/>
        <v>1544.5300098445196</v>
      </c>
      <c r="V526" s="2">
        <f t="shared" si="313"/>
        <v>25527.226727577745</v>
      </c>
      <c r="W526" s="2">
        <f t="shared" si="314"/>
        <v>327635.89335128228</v>
      </c>
      <c r="X526" s="29">
        <f t="shared" si="315"/>
        <v>0</v>
      </c>
      <c r="Y526" s="2">
        <f t="shared" si="296"/>
        <v>0</v>
      </c>
      <c r="Z526" s="82">
        <f t="shared" si="316"/>
        <v>0</v>
      </c>
      <c r="AA526" s="2">
        <f t="shared" si="317"/>
        <v>0</v>
      </c>
      <c r="AB526" s="27">
        <f t="shared" si="325"/>
        <v>6.7299999999999999E-2</v>
      </c>
      <c r="AC526" s="29">
        <f t="shared" si="304"/>
        <v>2</v>
      </c>
      <c r="AD526" s="29">
        <v>252</v>
      </c>
      <c r="AE526" s="11">
        <f t="shared" si="298"/>
        <v>1.000517055</v>
      </c>
      <c r="AF526" s="2">
        <f t="shared" si="318"/>
        <v>166.99345213999999</v>
      </c>
      <c r="AG526" s="2">
        <f t="shared" si="319"/>
        <v>169.40577683000001</v>
      </c>
      <c r="AH526" s="3">
        <f t="shared" si="320"/>
        <v>0</v>
      </c>
      <c r="AI526" s="4" t="str">
        <f t="shared" si="326"/>
        <v>A+J=</v>
      </c>
      <c r="AJ526" s="12">
        <f t="shared" si="327"/>
        <v>41673</v>
      </c>
      <c r="AK526" s="12"/>
      <c r="AL526" s="4"/>
      <c r="AM526" s="1"/>
      <c r="AN526" s="12"/>
      <c r="AO526" s="1"/>
      <c r="AP526" s="1"/>
      <c r="AQ526" s="3"/>
      <c r="AR526" s="3"/>
      <c r="AS526" s="7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138" x14ac:dyDescent="0.2">
      <c r="A527" s="178">
        <f t="shared" si="321"/>
        <v>41646</v>
      </c>
      <c r="B527" s="2">
        <f t="shared" si="305"/>
        <v>328017.27290194738</v>
      </c>
      <c r="C527" s="2">
        <f t="shared" si="322"/>
        <v>300564.13661386003</v>
      </c>
      <c r="D527" s="2">
        <f>SUM(Y527:Y$764)</f>
        <v>20718.78931439</v>
      </c>
      <c r="E527" s="11">
        <f t="shared" si="306"/>
        <v>279845.34729947004</v>
      </c>
      <c r="F527" s="99">
        <f t="shared" si="301"/>
        <v>3780.61</v>
      </c>
      <c r="G527" s="3">
        <f>IF(N527=1,VLOOKUP(A526,[1]Plan1!$BG$69:$BI$188,3),G526)</f>
        <v>3815.39</v>
      </c>
      <c r="H527" s="200">
        <f t="shared" si="302"/>
        <v>41581</v>
      </c>
      <c r="I527" s="200">
        <f t="shared" si="303"/>
        <v>41611</v>
      </c>
      <c r="J527" s="27">
        <f t="shared" si="307"/>
        <v>9.1995736137817641E-3</v>
      </c>
      <c r="K527" s="12">
        <f t="shared" si="323"/>
        <v>41673</v>
      </c>
      <c r="L527" s="12">
        <f t="shared" si="308"/>
        <v>41673</v>
      </c>
      <c r="M527" s="1">
        <f t="shared" si="324"/>
        <v>22</v>
      </c>
      <c r="N527" s="1">
        <f t="shared" si="309"/>
        <v>3</v>
      </c>
      <c r="O527" s="2">
        <f t="shared" si="310"/>
        <v>1.0012495299999999</v>
      </c>
      <c r="P527" s="11">
        <f t="shared" si="300"/>
        <v>1.0054011599999999</v>
      </c>
      <c r="Q527" s="11">
        <f t="shared" si="297"/>
        <v>1.0903109989833355</v>
      </c>
      <c r="R527" s="2">
        <f t="shared" si="299"/>
        <v>1.0916733700000001</v>
      </c>
      <c r="S527" s="2">
        <f t="shared" si="295"/>
        <v>1.07454731</v>
      </c>
      <c r="T527" s="2">
        <f t="shared" si="311"/>
        <v>322970.38448089</v>
      </c>
      <c r="U527" s="2">
        <f t="shared" si="312"/>
        <v>1544.5300098445196</v>
      </c>
      <c r="V527" s="2">
        <f t="shared" si="313"/>
        <v>25654.366065762842</v>
      </c>
      <c r="W527" s="2">
        <f t="shared" si="314"/>
        <v>327763.03268946736</v>
      </c>
      <c r="X527" s="29">
        <f t="shared" si="315"/>
        <v>0</v>
      </c>
      <c r="Y527" s="2">
        <f t="shared" si="296"/>
        <v>0</v>
      </c>
      <c r="Z527" s="82">
        <f t="shared" si="316"/>
        <v>0</v>
      </c>
      <c r="AA527" s="2">
        <f t="shared" si="317"/>
        <v>0</v>
      </c>
      <c r="AB527" s="27">
        <f t="shared" si="325"/>
        <v>6.7299999999999999E-2</v>
      </c>
      <c r="AC527" s="29">
        <f t="shared" si="304"/>
        <v>3</v>
      </c>
      <c r="AD527" s="29">
        <v>252</v>
      </c>
      <c r="AE527" s="11">
        <f t="shared" si="298"/>
        <v>1.0007756830000001</v>
      </c>
      <c r="AF527" s="2">
        <f t="shared" si="318"/>
        <v>250.52263674</v>
      </c>
      <c r="AG527" s="2">
        <f t="shared" si="319"/>
        <v>254.24021248</v>
      </c>
      <c r="AH527" s="3">
        <f t="shared" si="320"/>
        <v>0</v>
      </c>
      <c r="AI527" s="4" t="str">
        <f t="shared" si="326"/>
        <v>A+J=</v>
      </c>
      <c r="AJ527" s="12">
        <f t="shared" si="327"/>
        <v>41673</v>
      </c>
      <c r="AK527" s="12"/>
      <c r="AL527" s="4"/>
      <c r="AM527" s="1"/>
      <c r="AN527" s="12"/>
      <c r="AO527" s="1"/>
      <c r="AP527" s="1"/>
      <c r="AQ527" s="3"/>
      <c r="AR527" s="3"/>
      <c r="AS527" s="7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138" x14ac:dyDescent="0.2">
      <c r="A528" s="178">
        <f t="shared" si="321"/>
        <v>41647</v>
      </c>
      <c r="B528" s="2">
        <f t="shared" si="305"/>
        <v>328229.38450438494</v>
      </c>
      <c r="C528" s="2">
        <f t="shared" si="322"/>
        <v>300564.13661386003</v>
      </c>
      <c r="D528" s="2">
        <f>SUM(Y528:Y$764)</f>
        <v>20718.78931439</v>
      </c>
      <c r="E528" s="11">
        <f t="shared" si="306"/>
        <v>279845.34729947004</v>
      </c>
      <c r="F528" s="99">
        <f t="shared" si="301"/>
        <v>3780.61</v>
      </c>
      <c r="G528" s="3">
        <f>IF(N528=1,VLOOKUP(A527,[1]Plan1!$BG$69:$BI$188,3),G527)</f>
        <v>3815.39</v>
      </c>
      <c r="H528" s="200">
        <f t="shared" si="302"/>
        <v>41581</v>
      </c>
      <c r="I528" s="200">
        <f t="shared" si="303"/>
        <v>41611</v>
      </c>
      <c r="J528" s="27">
        <f t="shared" si="307"/>
        <v>9.1995736137817641E-3</v>
      </c>
      <c r="K528" s="12">
        <f t="shared" si="323"/>
        <v>41673</v>
      </c>
      <c r="L528" s="12">
        <f t="shared" si="308"/>
        <v>41673</v>
      </c>
      <c r="M528" s="1">
        <f t="shared" si="324"/>
        <v>22</v>
      </c>
      <c r="N528" s="1">
        <f t="shared" si="309"/>
        <v>4</v>
      </c>
      <c r="O528" s="2">
        <f t="shared" si="310"/>
        <v>1.0016663800000001</v>
      </c>
      <c r="P528" s="11">
        <f t="shared" si="300"/>
        <v>1.0054011599999999</v>
      </c>
      <c r="Q528" s="11">
        <f t="shared" si="297"/>
        <v>1.0903109989833355</v>
      </c>
      <c r="R528" s="2">
        <f t="shared" si="299"/>
        <v>1.0921278699999999</v>
      </c>
      <c r="S528" s="2">
        <f t="shared" si="295"/>
        <v>1.07454731</v>
      </c>
      <c r="T528" s="2">
        <f t="shared" si="311"/>
        <v>322970.38448089</v>
      </c>
      <c r="U528" s="2">
        <f t="shared" si="312"/>
        <v>1544.5300098445196</v>
      </c>
      <c r="V528" s="2">
        <f t="shared" si="313"/>
        <v>25781.555776110396</v>
      </c>
      <c r="W528" s="2">
        <f t="shared" si="314"/>
        <v>327890.22239981493</v>
      </c>
      <c r="X528" s="29">
        <f t="shared" si="315"/>
        <v>0</v>
      </c>
      <c r="Y528" s="2">
        <f t="shared" si="296"/>
        <v>0</v>
      </c>
      <c r="Z528" s="82">
        <f t="shared" si="316"/>
        <v>0</v>
      </c>
      <c r="AA528" s="2">
        <f t="shared" si="317"/>
        <v>0</v>
      </c>
      <c r="AB528" s="27">
        <f t="shared" si="325"/>
        <v>6.7299999999999999E-2</v>
      </c>
      <c r="AC528" s="29">
        <f t="shared" si="304"/>
        <v>4</v>
      </c>
      <c r="AD528" s="29">
        <v>252</v>
      </c>
      <c r="AE528" s="11">
        <f t="shared" si="298"/>
        <v>1.0010343770000001</v>
      </c>
      <c r="AF528" s="2">
        <f t="shared" si="318"/>
        <v>334.07313737999999</v>
      </c>
      <c r="AG528" s="2">
        <f t="shared" si="319"/>
        <v>339.16210457</v>
      </c>
      <c r="AH528" s="3">
        <f t="shared" si="320"/>
        <v>0</v>
      </c>
      <c r="AI528" s="4" t="str">
        <f t="shared" si="326"/>
        <v>A+J=</v>
      </c>
      <c r="AJ528" s="12">
        <f t="shared" si="327"/>
        <v>41673</v>
      </c>
      <c r="AK528" s="12"/>
      <c r="AL528" s="4"/>
      <c r="AM528" s="1"/>
      <c r="AN528" s="12"/>
      <c r="AO528" s="1"/>
      <c r="AP528" s="1"/>
      <c r="AQ528" s="3"/>
      <c r="AR528" s="3"/>
      <c r="AS528" s="7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x14ac:dyDescent="0.2">
      <c r="A529" s="178">
        <f t="shared" si="321"/>
        <v>41648</v>
      </c>
      <c r="B529" s="2">
        <f t="shared" si="305"/>
        <v>328441.64025988203</v>
      </c>
      <c r="C529" s="2">
        <f t="shared" si="322"/>
        <v>300564.13661386003</v>
      </c>
      <c r="D529" s="2">
        <f>SUM(Y529:Y$764)</f>
        <v>20718.78931439</v>
      </c>
      <c r="E529" s="11">
        <f t="shared" si="306"/>
        <v>279845.34729947004</v>
      </c>
      <c r="F529" s="99">
        <f t="shared" si="301"/>
        <v>3780.61</v>
      </c>
      <c r="G529" s="3">
        <f>IF(N529=1,VLOOKUP(A528,[1]Plan1!$BG$69:$BI$188,3),G528)</f>
        <v>3815.39</v>
      </c>
      <c r="H529" s="200">
        <f t="shared" si="302"/>
        <v>41581</v>
      </c>
      <c r="I529" s="200">
        <f t="shared" si="303"/>
        <v>41611</v>
      </c>
      <c r="J529" s="27">
        <f t="shared" si="307"/>
        <v>9.1995736137817641E-3</v>
      </c>
      <c r="K529" s="12">
        <f t="shared" si="323"/>
        <v>41673</v>
      </c>
      <c r="L529" s="12">
        <f t="shared" si="308"/>
        <v>41673</v>
      </c>
      <c r="M529" s="1">
        <f t="shared" si="324"/>
        <v>22</v>
      </c>
      <c r="N529" s="1">
        <f t="shared" si="309"/>
        <v>5</v>
      </c>
      <c r="O529" s="2">
        <f t="shared" si="310"/>
        <v>1.0020834199999999</v>
      </c>
      <c r="P529" s="11">
        <f t="shared" si="300"/>
        <v>1.0054011599999999</v>
      </c>
      <c r="Q529" s="11">
        <f t="shared" si="297"/>
        <v>1.0903109989833355</v>
      </c>
      <c r="R529" s="2">
        <f t="shared" si="299"/>
        <v>1.09258257</v>
      </c>
      <c r="S529" s="2">
        <f t="shared" si="295"/>
        <v>1.07454731</v>
      </c>
      <c r="T529" s="2">
        <f t="shared" si="311"/>
        <v>322970.38448089</v>
      </c>
      <c r="U529" s="2">
        <f t="shared" si="312"/>
        <v>1544.5300098445196</v>
      </c>
      <c r="V529" s="2">
        <f t="shared" si="313"/>
        <v>25908.801455527504</v>
      </c>
      <c r="W529" s="2">
        <f t="shared" si="314"/>
        <v>328017.46807923203</v>
      </c>
      <c r="X529" s="29">
        <f t="shared" si="315"/>
        <v>0</v>
      </c>
      <c r="Y529" s="2">
        <f t="shared" si="296"/>
        <v>0</v>
      </c>
      <c r="Z529" s="82">
        <f t="shared" si="316"/>
        <v>0</v>
      </c>
      <c r="AA529" s="2">
        <f t="shared" si="317"/>
        <v>0</v>
      </c>
      <c r="AB529" s="27">
        <f t="shared" si="325"/>
        <v>6.7299999999999999E-2</v>
      </c>
      <c r="AC529" s="29">
        <f t="shared" si="304"/>
        <v>5</v>
      </c>
      <c r="AD529" s="29">
        <v>252</v>
      </c>
      <c r="AE529" s="11">
        <f t="shared" si="298"/>
        <v>1.0012931389999999</v>
      </c>
      <c r="AF529" s="2">
        <f t="shared" si="318"/>
        <v>417.64560001000001</v>
      </c>
      <c r="AG529" s="2">
        <f t="shared" si="319"/>
        <v>424.17218064999997</v>
      </c>
      <c r="AH529" s="3">
        <f t="shared" si="320"/>
        <v>0</v>
      </c>
      <c r="AI529" s="4" t="str">
        <f t="shared" si="326"/>
        <v>A+J=</v>
      </c>
      <c r="AJ529" s="12">
        <f t="shared" si="327"/>
        <v>41673</v>
      </c>
      <c r="AK529" s="12"/>
      <c r="AL529" s="4"/>
      <c r="AM529" s="1"/>
      <c r="AN529" s="12"/>
      <c r="AO529" s="1"/>
      <c r="AP529" s="1"/>
      <c r="AQ529" s="3"/>
      <c r="AR529" s="3"/>
      <c r="AS529" s="7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x14ac:dyDescent="0.2">
      <c r="A530" s="178">
        <f t="shared" si="321"/>
        <v>41649</v>
      </c>
      <c r="B530" s="2">
        <f t="shared" si="305"/>
        <v>328654.03397596162</v>
      </c>
      <c r="C530" s="2">
        <f t="shared" si="322"/>
        <v>300564.13661386003</v>
      </c>
      <c r="D530" s="2">
        <f>SUM(Y530:Y$764)</f>
        <v>20718.78931439</v>
      </c>
      <c r="E530" s="11">
        <f t="shared" si="306"/>
        <v>279845.34729947004</v>
      </c>
      <c r="F530" s="99">
        <f t="shared" si="301"/>
        <v>3780.61</v>
      </c>
      <c r="G530" s="3">
        <f>IF(N530=1,VLOOKUP(A529,[1]Plan1!$BG$69:$BI$188,3),G529)</f>
        <v>3815.39</v>
      </c>
      <c r="H530" s="200">
        <f t="shared" si="302"/>
        <v>41581</v>
      </c>
      <c r="I530" s="200">
        <f t="shared" si="303"/>
        <v>41611</v>
      </c>
      <c r="J530" s="27">
        <f t="shared" si="307"/>
        <v>9.1995736137817641E-3</v>
      </c>
      <c r="K530" s="12">
        <f t="shared" si="323"/>
        <v>41673</v>
      </c>
      <c r="L530" s="12">
        <f t="shared" si="308"/>
        <v>41673</v>
      </c>
      <c r="M530" s="1">
        <f t="shared" si="324"/>
        <v>22</v>
      </c>
      <c r="N530" s="1">
        <f t="shared" si="309"/>
        <v>6</v>
      </c>
      <c r="O530" s="2">
        <f t="shared" si="310"/>
        <v>1.00250062</v>
      </c>
      <c r="P530" s="11">
        <f t="shared" si="300"/>
        <v>1.0054011599999999</v>
      </c>
      <c r="Q530" s="11">
        <f t="shared" si="297"/>
        <v>1.0903109989833355</v>
      </c>
      <c r="R530" s="2">
        <f t="shared" si="299"/>
        <v>1.09303745</v>
      </c>
      <c r="S530" s="2">
        <f t="shared" si="295"/>
        <v>1.07454731</v>
      </c>
      <c r="T530" s="2">
        <f t="shared" si="311"/>
        <v>322970.38448089</v>
      </c>
      <c r="U530" s="2">
        <f t="shared" si="312"/>
        <v>1544.5300098445196</v>
      </c>
      <c r="V530" s="2">
        <f t="shared" si="313"/>
        <v>26036.097507107068</v>
      </c>
      <c r="W530" s="2">
        <f t="shared" si="314"/>
        <v>328144.76413081161</v>
      </c>
      <c r="X530" s="29">
        <f t="shared" si="315"/>
        <v>0</v>
      </c>
      <c r="Y530" s="2">
        <f t="shared" si="296"/>
        <v>0</v>
      </c>
      <c r="Z530" s="82">
        <f t="shared" si="316"/>
        <v>0</v>
      </c>
      <c r="AA530" s="2">
        <f t="shared" si="317"/>
        <v>0</v>
      </c>
      <c r="AB530" s="27">
        <f t="shared" si="325"/>
        <v>6.7299999999999999E-2</v>
      </c>
      <c r="AC530" s="29">
        <f t="shared" si="304"/>
        <v>6</v>
      </c>
      <c r="AD530" s="29">
        <v>252</v>
      </c>
      <c r="AE530" s="11">
        <f t="shared" si="298"/>
        <v>1.0015519669999999</v>
      </c>
      <c r="AF530" s="2">
        <f t="shared" si="318"/>
        <v>501.23937869000002</v>
      </c>
      <c r="AG530" s="2">
        <f t="shared" si="319"/>
        <v>509.26984514999998</v>
      </c>
      <c r="AH530" s="3">
        <f t="shared" si="320"/>
        <v>0</v>
      </c>
      <c r="AI530" s="4" t="str">
        <f t="shared" si="326"/>
        <v>A+J=</v>
      </c>
      <c r="AJ530" s="12">
        <f t="shared" si="327"/>
        <v>41673</v>
      </c>
      <c r="AK530" s="12"/>
      <c r="AL530" s="4"/>
      <c r="AM530" s="1"/>
      <c r="AN530" s="12"/>
      <c r="AO530" s="1"/>
      <c r="AP530" s="1"/>
      <c r="AQ530" s="3"/>
      <c r="AR530" s="3"/>
      <c r="AS530" s="7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x14ac:dyDescent="0.2">
      <c r="A531" s="178">
        <f t="shared" si="321"/>
        <v>41650</v>
      </c>
      <c r="B531" s="2">
        <f t="shared" si="305"/>
        <v>328866.56884873722</v>
      </c>
      <c r="C531" s="2">
        <f t="shared" si="322"/>
        <v>300564.13661386003</v>
      </c>
      <c r="D531" s="2">
        <f>SUM(Y531:Y$764)</f>
        <v>20718.78931439</v>
      </c>
      <c r="E531" s="11">
        <f t="shared" si="306"/>
        <v>279845.34729947004</v>
      </c>
      <c r="F531" s="99">
        <f t="shared" si="301"/>
        <v>3780.61</v>
      </c>
      <c r="G531" s="3">
        <f>IF(N531=1,VLOOKUP(A530,[1]Plan1!$BG$69:$BI$188,3),G530)</f>
        <v>3815.39</v>
      </c>
      <c r="H531" s="200">
        <f t="shared" si="302"/>
        <v>41581</v>
      </c>
      <c r="I531" s="200">
        <f t="shared" si="303"/>
        <v>41611</v>
      </c>
      <c r="J531" s="27">
        <f t="shared" si="307"/>
        <v>9.1995736137817641E-3</v>
      </c>
      <c r="K531" s="12">
        <f t="shared" si="323"/>
        <v>41673</v>
      </c>
      <c r="L531" s="12">
        <f t="shared" si="308"/>
        <v>41673</v>
      </c>
      <c r="M531" s="1">
        <f t="shared" si="324"/>
        <v>22</v>
      </c>
      <c r="N531" s="1">
        <f t="shared" si="309"/>
        <v>7</v>
      </c>
      <c r="O531" s="2">
        <f t="shared" si="310"/>
        <v>1.002918</v>
      </c>
      <c r="P531" s="11">
        <f t="shared" si="300"/>
        <v>1.0054011599999999</v>
      </c>
      <c r="Q531" s="11">
        <f t="shared" si="297"/>
        <v>1.0903109989833355</v>
      </c>
      <c r="R531" s="2">
        <f t="shared" si="299"/>
        <v>1.0934925200000001</v>
      </c>
      <c r="S531" s="2">
        <f t="shared" si="295"/>
        <v>1.07454731</v>
      </c>
      <c r="T531" s="2">
        <f t="shared" si="311"/>
        <v>322970.38448089</v>
      </c>
      <c r="U531" s="2">
        <f t="shared" si="312"/>
        <v>1544.5300098445196</v>
      </c>
      <c r="V531" s="2">
        <f t="shared" si="313"/>
        <v>26163.446729302672</v>
      </c>
      <c r="W531" s="2">
        <f t="shared" si="314"/>
        <v>328272.11335300724</v>
      </c>
      <c r="X531" s="29">
        <f t="shared" si="315"/>
        <v>0</v>
      </c>
      <c r="Y531" s="2">
        <f t="shared" si="296"/>
        <v>0</v>
      </c>
      <c r="Z531" s="82">
        <f t="shared" si="316"/>
        <v>0</v>
      </c>
      <c r="AA531" s="2">
        <f t="shared" si="317"/>
        <v>0</v>
      </c>
      <c r="AB531" s="27">
        <f t="shared" si="325"/>
        <v>6.7299999999999999E-2</v>
      </c>
      <c r="AC531" s="29">
        <f t="shared" si="304"/>
        <v>7</v>
      </c>
      <c r="AD531" s="29">
        <v>252</v>
      </c>
      <c r="AE531" s="11">
        <f t="shared" si="298"/>
        <v>1.0018108619999999</v>
      </c>
      <c r="AF531" s="2">
        <f t="shared" si="318"/>
        <v>584.85479638000004</v>
      </c>
      <c r="AG531" s="2">
        <f t="shared" si="319"/>
        <v>594.45549573000005</v>
      </c>
      <c r="AH531" s="3">
        <f t="shared" si="320"/>
        <v>0</v>
      </c>
      <c r="AI531" s="4" t="str">
        <f t="shared" si="326"/>
        <v>A+J=</v>
      </c>
      <c r="AJ531" s="12">
        <f t="shared" si="327"/>
        <v>41673</v>
      </c>
      <c r="AK531" s="12"/>
      <c r="AL531" s="4"/>
      <c r="AM531" s="1"/>
      <c r="AN531" s="12"/>
      <c r="AO531" s="1"/>
      <c r="AP531" s="1"/>
      <c r="AQ531" s="3"/>
      <c r="AR531" s="3"/>
      <c r="AS531" s="7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x14ac:dyDescent="0.2">
      <c r="A532" s="178">
        <f t="shared" si="321"/>
        <v>41651</v>
      </c>
      <c r="B532" s="2">
        <f t="shared" si="305"/>
        <v>328866.56884873722</v>
      </c>
      <c r="C532" s="2">
        <f t="shared" si="322"/>
        <v>300564.13661386003</v>
      </c>
      <c r="D532" s="2">
        <f>SUM(Y532:Y$764)</f>
        <v>20718.78931439</v>
      </c>
      <c r="E532" s="11">
        <f t="shared" si="306"/>
        <v>279845.34729947004</v>
      </c>
      <c r="F532" s="99">
        <f t="shared" si="301"/>
        <v>3780.61</v>
      </c>
      <c r="G532" s="3">
        <f>IF(N532=1,VLOOKUP(A531,[1]Plan1!$BG$69:$BI$188,3),G531)</f>
        <v>3815.39</v>
      </c>
      <c r="H532" s="200">
        <f t="shared" si="302"/>
        <v>41581</v>
      </c>
      <c r="I532" s="200">
        <f t="shared" si="303"/>
        <v>41611</v>
      </c>
      <c r="J532" s="27">
        <f t="shared" si="307"/>
        <v>9.1995736137817641E-3</v>
      </c>
      <c r="K532" s="12">
        <f t="shared" si="323"/>
        <v>41673</v>
      </c>
      <c r="L532" s="12">
        <f t="shared" si="308"/>
        <v>41673</v>
      </c>
      <c r="M532" s="1">
        <f t="shared" si="324"/>
        <v>22</v>
      </c>
      <c r="N532" s="1">
        <f t="shared" si="309"/>
        <v>7</v>
      </c>
      <c r="O532" s="2">
        <f t="shared" si="310"/>
        <v>1.002918</v>
      </c>
      <c r="P532" s="11">
        <f t="shared" si="300"/>
        <v>1.0054011599999999</v>
      </c>
      <c r="Q532" s="11">
        <f t="shared" si="297"/>
        <v>1.0903109989833355</v>
      </c>
      <c r="R532" s="2">
        <f t="shared" si="299"/>
        <v>1.0934925200000001</v>
      </c>
      <c r="S532" s="2">
        <f t="shared" si="295"/>
        <v>1.07454731</v>
      </c>
      <c r="T532" s="2">
        <f t="shared" si="311"/>
        <v>322970.38448089</v>
      </c>
      <c r="U532" s="2">
        <f t="shared" si="312"/>
        <v>1544.5300098445196</v>
      </c>
      <c r="V532" s="2">
        <f t="shared" si="313"/>
        <v>26163.446729302672</v>
      </c>
      <c r="W532" s="2">
        <f t="shared" si="314"/>
        <v>328272.11335300724</v>
      </c>
      <c r="X532" s="29">
        <f t="shared" si="315"/>
        <v>0</v>
      </c>
      <c r="Y532" s="2">
        <f t="shared" si="296"/>
        <v>0</v>
      </c>
      <c r="Z532" s="82">
        <f t="shared" si="316"/>
        <v>0</v>
      </c>
      <c r="AA532" s="2">
        <f t="shared" si="317"/>
        <v>0</v>
      </c>
      <c r="AB532" s="27">
        <f t="shared" si="325"/>
        <v>6.7299999999999999E-2</v>
      </c>
      <c r="AC532" s="29">
        <f t="shared" si="304"/>
        <v>7</v>
      </c>
      <c r="AD532" s="29">
        <v>252</v>
      </c>
      <c r="AE532" s="11">
        <f t="shared" si="298"/>
        <v>1.0018108619999999</v>
      </c>
      <c r="AF532" s="2">
        <f t="shared" si="318"/>
        <v>584.85479638000004</v>
      </c>
      <c r="AG532" s="2">
        <f t="shared" si="319"/>
        <v>594.45549573000005</v>
      </c>
      <c r="AH532" s="3">
        <f t="shared" si="320"/>
        <v>0</v>
      </c>
      <c r="AI532" s="4" t="str">
        <f t="shared" si="326"/>
        <v>A+J=</v>
      </c>
      <c r="AJ532" s="12">
        <f t="shared" si="327"/>
        <v>41673</v>
      </c>
      <c r="AK532" s="12"/>
      <c r="AL532" s="4"/>
      <c r="AM532" s="38"/>
      <c r="AN532" s="16"/>
      <c r="AO532" s="38"/>
      <c r="AP532" s="38"/>
      <c r="AQ532" s="49"/>
      <c r="AR532" s="49"/>
      <c r="AS532" s="80"/>
      <c r="AT532" s="38"/>
      <c r="AU532" s="38"/>
      <c r="AV532" s="38"/>
      <c r="AW532" s="38"/>
      <c r="AX532" s="1"/>
      <c r="AY532" s="1"/>
      <c r="AZ532" s="1"/>
      <c r="BA532" s="1"/>
      <c r="BB532" s="1"/>
    </row>
    <row r="533" spans="1:54" x14ac:dyDescent="0.2">
      <c r="A533" s="178">
        <f t="shared" si="321"/>
        <v>41652</v>
      </c>
      <c r="B533" s="2">
        <f t="shared" si="305"/>
        <v>328866.56884873722</v>
      </c>
      <c r="C533" s="2">
        <f t="shared" si="322"/>
        <v>300564.13661386003</v>
      </c>
      <c r="D533" s="2">
        <f>SUM(Y533:Y$764)</f>
        <v>20718.78931439</v>
      </c>
      <c r="E533" s="11">
        <f t="shared" si="306"/>
        <v>279845.34729947004</v>
      </c>
      <c r="F533" s="99">
        <f t="shared" si="301"/>
        <v>3780.61</v>
      </c>
      <c r="G533" s="3">
        <f>IF(N533=1,VLOOKUP(A532,[1]Plan1!$BG$69:$BI$188,3),G532)</f>
        <v>3815.39</v>
      </c>
      <c r="H533" s="200">
        <f t="shared" si="302"/>
        <v>41581</v>
      </c>
      <c r="I533" s="200">
        <f t="shared" si="303"/>
        <v>41611</v>
      </c>
      <c r="J533" s="27">
        <f t="shared" si="307"/>
        <v>9.1995736137817641E-3</v>
      </c>
      <c r="K533" s="12">
        <f t="shared" si="323"/>
        <v>41673</v>
      </c>
      <c r="L533" s="12">
        <f t="shared" si="308"/>
        <v>41673</v>
      </c>
      <c r="M533" s="1">
        <f t="shared" si="324"/>
        <v>22</v>
      </c>
      <c r="N533" s="1">
        <f t="shared" si="309"/>
        <v>7</v>
      </c>
      <c r="O533" s="2">
        <f t="shared" si="310"/>
        <v>1.002918</v>
      </c>
      <c r="P533" s="11">
        <f t="shared" si="300"/>
        <v>1.0054011599999999</v>
      </c>
      <c r="Q533" s="11">
        <f t="shared" si="297"/>
        <v>1.0903109989833355</v>
      </c>
      <c r="R533" s="2">
        <f t="shared" si="299"/>
        <v>1.0934925200000001</v>
      </c>
      <c r="S533" s="2">
        <f t="shared" si="295"/>
        <v>1.07454731</v>
      </c>
      <c r="T533" s="2">
        <f t="shared" si="311"/>
        <v>322970.38448089</v>
      </c>
      <c r="U533" s="2">
        <f t="shared" si="312"/>
        <v>1544.5300098445196</v>
      </c>
      <c r="V533" s="2">
        <f t="shared" si="313"/>
        <v>26163.446729302672</v>
      </c>
      <c r="W533" s="2">
        <f t="shared" si="314"/>
        <v>328272.11335300724</v>
      </c>
      <c r="X533" s="29">
        <f t="shared" si="315"/>
        <v>0</v>
      </c>
      <c r="Y533" s="2">
        <f t="shared" si="296"/>
        <v>0</v>
      </c>
      <c r="Z533" s="82">
        <f t="shared" si="316"/>
        <v>0</v>
      </c>
      <c r="AA533" s="2">
        <f t="shared" si="317"/>
        <v>0</v>
      </c>
      <c r="AB533" s="27">
        <f t="shared" si="325"/>
        <v>6.7299999999999999E-2</v>
      </c>
      <c r="AC533" s="29">
        <f t="shared" si="304"/>
        <v>7</v>
      </c>
      <c r="AD533" s="29">
        <v>252</v>
      </c>
      <c r="AE533" s="11">
        <f t="shared" si="298"/>
        <v>1.0018108619999999</v>
      </c>
      <c r="AF533" s="2">
        <f t="shared" si="318"/>
        <v>584.85479638000004</v>
      </c>
      <c r="AG533" s="2">
        <f t="shared" si="319"/>
        <v>594.45549573000005</v>
      </c>
      <c r="AH533" s="3">
        <f t="shared" si="320"/>
        <v>0</v>
      </c>
      <c r="AI533" s="4" t="str">
        <f t="shared" si="326"/>
        <v>A+J=</v>
      </c>
      <c r="AJ533" s="12">
        <f t="shared" si="327"/>
        <v>41673</v>
      </c>
      <c r="AK533" s="12"/>
      <c r="AL533" s="4"/>
      <c r="AM533" s="1"/>
      <c r="AN533" s="12"/>
      <c r="AO533" s="1"/>
      <c r="AP533" s="1"/>
      <c r="AQ533" s="3"/>
      <c r="AR533" s="3"/>
      <c r="AS533" s="7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x14ac:dyDescent="0.2">
      <c r="A534" s="178">
        <f t="shared" si="321"/>
        <v>41653</v>
      </c>
      <c r="B534" s="2">
        <f t="shared" si="305"/>
        <v>329079.24527348875</v>
      </c>
      <c r="C534" s="2">
        <f t="shared" si="322"/>
        <v>300564.13661386003</v>
      </c>
      <c r="D534" s="2">
        <f>SUM(Y534:Y$764)</f>
        <v>20718.78931439</v>
      </c>
      <c r="E534" s="11">
        <f t="shared" si="306"/>
        <v>279845.34729947004</v>
      </c>
      <c r="F534" s="99">
        <f t="shared" si="301"/>
        <v>3780.61</v>
      </c>
      <c r="G534" s="3">
        <f>IF(N534=1,VLOOKUP(A533,[1]Plan1!$BG$69:$BI$188,3),G533)</f>
        <v>3815.39</v>
      </c>
      <c r="H534" s="200">
        <f t="shared" si="302"/>
        <v>41581</v>
      </c>
      <c r="I534" s="200">
        <f t="shared" si="303"/>
        <v>41611</v>
      </c>
      <c r="J534" s="27">
        <f t="shared" si="307"/>
        <v>9.1995736137817641E-3</v>
      </c>
      <c r="K534" s="12">
        <f t="shared" si="323"/>
        <v>41673</v>
      </c>
      <c r="L534" s="12">
        <f t="shared" si="308"/>
        <v>41673</v>
      </c>
      <c r="M534" s="1">
        <f t="shared" si="324"/>
        <v>22</v>
      </c>
      <c r="N534" s="1">
        <f t="shared" si="309"/>
        <v>8</v>
      </c>
      <c r="O534" s="2">
        <f t="shared" si="310"/>
        <v>1.0033355500000001</v>
      </c>
      <c r="P534" s="11">
        <f t="shared" si="300"/>
        <v>1.0054011599999999</v>
      </c>
      <c r="Q534" s="11">
        <f t="shared" si="297"/>
        <v>1.0903109989833355</v>
      </c>
      <c r="R534" s="2">
        <f t="shared" si="299"/>
        <v>1.0939477799999999</v>
      </c>
      <c r="S534" s="2">
        <f t="shared" si="295"/>
        <v>1.07454731</v>
      </c>
      <c r="T534" s="2">
        <f t="shared" si="311"/>
        <v>322970.38448089</v>
      </c>
      <c r="U534" s="2">
        <f t="shared" si="312"/>
        <v>1544.5300098445196</v>
      </c>
      <c r="V534" s="2">
        <f t="shared" si="313"/>
        <v>26290.849122114185</v>
      </c>
      <c r="W534" s="2">
        <f t="shared" si="314"/>
        <v>328399.51574581873</v>
      </c>
      <c r="X534" s="29">
        <f t="shared" si="315"/>
        <v>0</v>
      </c>
      <c r="Y534" s="2">
        <f t="shared" si="296"/>
        <v>0</v>
      </c>
      <c r="Z534" s="82">
        <f t="shared" si="316"/>
        <v>0</v>
      </c>
      <c r="AA534" s="2">
        <f t="shared" si="317"/>
        <v>0</v>
      </c>
      <c r="AB534" s="27">
        <f t="shared" si="325"/>
        <v>6.7299999999999999E-2</v>
      </c>
      <c r="AC534" s="29">
        <f t="shared" si="304"/>
        <v>8</v>
      </c>
      <c r="AD534" s="29">
        <v>252</v>
      </c>
      <c r="AE534" s="11">
        <f t="shared" si="298"/>
        <v>1.002069825</v>
      </c>
      <c r="AF534" s="2">
        <f t="shared" si="318"/>
        <v>668.49217605000001</v>
      </c>
      <c r="AG534" s="2">
        <f t="shared" si="319"/>
        <v>679.72952767000004</v>
      </c>
      <c r="AH534" s="3">
        <f t="shared" si="320"/>
        <v>0</v>
      </c>
      <c r="AI534" s="4" t="str">
        <f t="shared" si="326"/>
        <v>A+J=</v>
      </c>
      <c r="AJ534" s="12">
        <f t="shared" si="327"/>
        <v>41673</v>
      </c>
      <c r="AK534" s="12"/>
      <c r="AL534" s="4"/>
      <c r="AM534" s="1"/>
      <c r="AN534" s="12"/>
      <c r="AO534" s="1"/>
      <c r="AP534" s="1"/>
      <c r="AQ534" s="3"/>
      <c r="AR534" s="3"/>
      <c r="AS534" s="7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x14ac:dyDescent="0.2">
      <c r="A535" s="178">
        <f t="shared" si="321"/>
        <v>41654</v>
      </c>
      <c r="B535" s="2">
        <f t="shared" si="305"/>
        <v>329292.06546544982</v>
      </c>
      <c r="C535" s="2">
        <f t="shared" si="322"/>
        <v>300564.13661386003</v>
      </c>
      <c r="D535" s="2">
        <f>SUM(Y535:Y$764)</f>
        <v>20718.78931439</v>
      </c>
      <c r="E535" s="11">
        <f t="shared" si="306"/>
        <v>279845.34729947004</v>
      </c>
      <c r="F535" s="99">
        <f t="shared" si="301"/>
        <v>3780.61</v>
      </c>
      <c r="G535" s="3">
        <f>IF(N535=1,VLOOKUP(A534,[1]Plan1!$BG$69:$BI$188,3),G534)</f>
        <v>3815.39</v>
      </c>
      <c r="H535" s="200">
        <f t="shared" si="302"/>
        <v>41581</v>
      </c>
      <c r="I535" s="200">
        <f t="shared" si="303"/>
        <v>41611</v>
      </c>
      <c r="J535" s="27">
        <f t="shared" si="307"/>
        <v>9.1995736137817641E-3</v>
      </c>
      <c r="K535" s="12">
        <f t="shared" si="323"/>
        <v>41673</v>
      </c>
      <c r="L535" s="12">
        <f t="shared" si="308"/>
        <v>41673</v>
      </c>
      <c r="M535" s="1">
        <f t="shared" si="324"/>
        <v>22</v>
      </c>
      <c r="N535" s="1">
        <f t="shared" si="309"/>
        <v>9</v>
      </c>
      <c r="O535" s="2">
        <f t="shared" si="310"/>
        <v>1.00375328</v>
      </c>
      <c r="P535" s="11">
        <f t="shared" si="300"/>
        <v>1.0054011599999999</v>
      </c>
      <c r="Q535" s="11">
        <f t="shared" si="297"/>
        <v>1.0903109989833355</v>
      </c>
      <c r="R535" s="2">
        <f t="shared" si="299"/>
        <v>1.0944032400000001</v>
      </c>
      <c r="S535" s="2">
        <f t="shared" si="295"/>
        <v>1.07454731</v>
      </c>
      <c r="T535" s="2">
        <f t="shared" si="311"/>
        <v>322970.38448089</v>
      </c>
      <c r="U535" s="2">
        <f t="shared" si="312"/>
        <v>1544.5300098445196</v>
      </c>
      <c r="V535" s="2">
        <f t="shared" si="313"/>
        <v>26418.307483995253</v>
      </c>
      <c r="W535" s="2">
        <f t="shared" si="314"/>
        <v>328526.97410769982</v>
      </c>
      <c r="X535" s="29">
        <f t="shared" si="315"/>
        <v>0</v>
      </c>
      <c r="Y535" s="2">
        <f t="shared" si="296"/>
        <v>0</v>
      </c>
      <c r="Z535" s="82">
        <f t="shared" si="316"/>
        <v>0</v>
      </c>
      <c r="AA535" s="2">
        <f t="shared" si="317"/>
        <v>0</v>
      </c>
      <c r="AB535" s="27">
        <f t="shared" si="325"/>
        <v>6.7299999999999999E-2</v>
      </c>
      <c r="AC535" s="29">
        <f t="shared" si="304"/>
        <v>9</v>
      </c>
      <c r="AD535" s="29">
        <v>252</v>
      </c>
      <c r="AE535" s="11">
        <f t="shared" si="298"/>
        <v>1.0023288539999999</v>
      </c>
      <c r="AF535" s="2">
        <f t="shared" si="318"/>
        <v>752.15087176999998</v>
      </c>
      <c r="AG535" s="2">
        <f t="shared" si="319"/>
        <v>765.09135775000004</v>
      </c>
      <c r="AH535" s="3">
        <f t="shared" si="320"/>
        <v>0</v>
      </c>
      <c r="AI535" s="4" t="str">
        <f t="shared" si="326"/>
        <v>A+J=</v>
      </c>
      <c r="AJ535" s="12">
        <f t="shared" si="327"/>
        <v>41673</v>
      </c>
      <c r="AK535" s="12"/>
      <c r="AL535" s="4"/>
      <c r="AM535" s="1"/>
      <c r="AN535" s="12"/>
      <c r="AO535" s="1"/>
      <c r="AP535" s="1"/>
      <c r="AQ535" s="3"/>
      <c r="AR535" s="3"/>
      <c r="AS535" s="7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x14ac:dyDescent="0.2">
      <c r="A536" s="178">
        <f t="shared" si="321"/>
        <v>41655</v>
      </c>
      <c r="B536" s="2">
        <f t="shared" si="305"/>
        <v>329505.02421061334</v>
      </c>
      <c r="C536" s="2">
        <f t="shared" si="322"/>
        <v>300564.13661386003</v>
      </c>
      <c r="D536" s="2">
        <f>SUM(Y536:Y$764)</f>
        <v>20718.78931439</v>
      </c>
      <c r="E536" s="11">
        <f t="shared" si="306"/>
        <v>279845.34729947004</v>
      </c>
      <c r="F536" s="99">
        <f t="shared" si="301"/>
        <v>3780.61</v>
      </c>
      <c r="G536" s="3">
        <f>IF(N536=1,VLOOKUP(A535,[1]Plan1!$BG$69:$BI$188,3),G535)</f>
        <v>3815.39</v>
      </c>
      <c r="H536" s="200">
        <f t="shared" si="302"/>
        <v>41581</v>
      </c>
      <c r="I536" s="200">
        <f t="shared" si="303"/>
        <v>41611</v>
      </c>
      <c r="J536" s="27">
        <f t="shared" si="307"/>
        <v>9.1995736137817641E-3</v>
      </c>
      <c r="K536" s="12">
        <f t="shared" si="323"/>
        <v>41673</v>
      </c>
      <c r="L536" s="12">
        <f t="shared" si="308"/>
        <v>41673</v>
      </c>
      <c r="M536" s="1">
        <f t="shared" si="324"/>
        <v>22</v>
      </c>
      <c r="N536" s="1">
        <f t="shared" si="309"/>
        <v>10</v>
      </c>
      <c r="O536" s="2">
        <f t="shared" si="310"/>
        <v>1.0041711799999999</v>
      </c>
      <c r="P536" s="11">
        <f t="shared" si="300"/>
        <v>1.0054011599999999</v>
      </c>
      <c r="Q536" s="11">
        <f t="shared" si="297"/>
        <v>1.0903109989833355</v>
      </c>
      <c r="R536" s="2">
        <f t="shared" si="299"/>
        <v>1.0948588800000001</v>
      </c>
      <c r="S536" s="2">
        <f t="shared" si="295"/>
        <v>1.07454731</v>
      </c>
      <c r="T536" s="2">
        <f t="shared" si="311"/>
        <v>322970.38448089</v>
      </c>
      <c r="U536" s="2">
        <f t="shared" si="312"/>
        <v>1544.5300098445196</v>
      </c>
      <c r="V536" s="2">
        <f t="shared" si="313"/>
        <v>26545.816218038777</v>
      </c>
      <c r="W536" s="2">
        <f t="shared" si="314"/>
        <v>328654.48284174333</v>
      </c>
      <c r="X536" s="29">
        <f t="shared" si="315"/>
        <v>0</v>
      </c>
      <c r="Y536" s="2">
        <f t="shared" si="296"/>
        <v>0</v>
      </c>
      <c r="Z536" s="82">
        <f t="shared" si="316"/>
        <v>0</v>
      </c>
      <c r="AA536" s="2">
        <f t="shared" si="317"/>
        <v>0</v>
      </c>
      <c r="AB536" s="27">
        <f t="shared" si="325"/>
        <v>6.7299999999999999E-2</v>
      </c>
      <c r="AC536" s="29">
        <f t="shared" si="304"/>
        <v>10</v>
      </c>
      <c r="AD536" s="29">
        <v>252</v>
      </c>
      <c r="AE536" s="11">
        <f t="shared" si="298"/>
        <v>1.0025879499999999</v>
      </c>
      <c r="AF536" s="2">
        <f t="shared" si="318"/>
        <v>835.83120651000002</v>
      </c>
      <c r="AG536" s="2">
        <f t="shared" si="319"/>
        <v>850.54136887000004</v>
      </c>
      <c r="AH536" s="3">
        <f t="shared" si="320"/>
        <v>0</v>
      </c>
      <c r="AI536" s="4" t="str">
        <f t="shared" si="326"/>
        <v>A+J=</v>
      </c>
      <c r="AJ536" s="12">
        <f t="shared" si="327"/>
        <v>41673</v>
      </c>
      <c r="AK536" s="12"/>
      <c r="AL536" s="4"/>
      <c r="AM536" s="1"/>
      <c r="AN536" s="12"/>
      <c r="AO536" s="1"/>
      <c r="AP536" s="1"/>
      <c r="AQ536" s="3"/>
      <c r="AR536" s="3"/>
      <c r="AS536" s="7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x14ac:dyDescent="0.2">
      <c r="A537" s="178">
        <f t="shared" si="321"/>
        <v>41656</v>
      </c>
      <c r="B537" s="2">
        <f t="shared" si="305"/>
        <v>329718.12157373939</v>
      </c>
      <c r="C537" s="2">
        <f t="shared" si="322"/>
        <v>300564.13661386003</v>
      </c>
      <c r="D537" s="2">
        <f>SUM(Y537:Y$764)</f>
        <v>20718.78931439</v>
      </c>
      <c r="E537" s="11">
        <f t="shared" si="306"/>
        <v>279845.34729947004</v>
      </c>
      <c r="F537" s="99">
        <f t="shared" si="301"/>
        <v>3780.61</v>
      </c>
      <c r="G537" s="3">
        <f>IF(N537=1,VLOOKUP(A536,[1]Plan1!$BG$69:$BI$188,3),G536)</f>
        <v>3815.39</v>
      </c>
      <c r="H537" s="200">
        <f t="shared" si="302"/>
        <v>41581</v>
      </c>
      <c r="I537" s="200">
        <f t="shared" si="303"/>
        <v>41611</v>
      </c>
      <c r="J537" s="27">
        <f t="shared" si="307"/>
        <v>9.1995736137817641E-3</v>
      </c>
      <c r="K537" s="12">
        <f t="shared" si="323"/>
        <v>41673</v>
      </c>
      <c r="L537" s="12">
        <f t="shared" si="308"/>
        <v>41673</v>
      </c>
      <c r="M537" s="1">
        <f t="shared" si="324"/>
        <v>22</v>
      </c>
      <c r="N537" s="1">
        <f t="shared" si="309"/>
        <v>11</v>
      </c>
      <c r="O537" s="2">
        <f t="shared" si="310"/>
        <v>1.00458925</v>
      </c>
      <c r="P537" s="11">
        <f t="shared" si="300"/>
        <v>1.0054011599999999</v>
      </c>
      <c r="Q537" s="11">
        <f t="shared" si="297"/>
        <v>1.0903109989833355</v>
      </c>
      <c r="R537" s="2">
        <f t="shared" si="299"/>
        <v>1.0953147000000001</v>
      </c>
      <c r="S537" s="2">
        <f t="shared" si="295"/>
        <v>1.07454731</v>
      </c>
      <c r="T537" s="2">
        <f t="shared" si="311"/>
        <v>322970.38448089</v>
      </c>
      <c r="U537" s="2">
        <f t="shared" si="312"/>
        <v>1544.5300098445196</v>
      </c>
      <c r="V537" s="2">
        <f t="shared" si="313"/>
        <v>26673.375324244822</v>
      </c>
      <c r="W537" s="2">
        <f t="shared" si="314"/>
        <v>328782.04194794939</v>
      </c>
      <c r="X537" s="29">
        <f t="shared" si="315"/>
        <v>0</v>
      </c>
      <c r="Y537" s="2">
        <f t="shared" si="296"/>
        <v>0</v>
      </c>
      <c r="Z537" s="82">
        <f t="shared" si="316"/>
        <v>0</v>
      </c>
      <c r="AA537" s="2">
        <f t="shared" si="317"/>
        <v>0</v>
      </c>
      <c r="AB537" s="27">
        <f t="shared" si="325"/>
        <v>6.7299999999999999E-2</v>
      </c>
      <c r="AC537" s="29">
        <f t="shared" si="304"/>
        <v>11</v>
      </c>
      <c r="AD537" s="29">
        <v>252</v>
      </c>
      <c r="AE537" s="11">
        <f t="shared" si="298"/>
        <v>1.0028471130000001</v>
      </c>
      <c r="AF537" s="2">
        <f t="shared" si="318"/>
        <v>919.53318027</v>
      </c>
      <c r="AG537" s="2">
        <f t="shared" si="319"/>
        <v>936.07962579000002</v>
      </c>
      <c r="AH537" s="3">
        <f t="shared" si="320"/>
        <v>0</v>
      </c>
      <c r="AI537" s="4" t="str">
        <f t="shared" si="326"/>
        <v>A+J=</v>
      </c>
      <c r="AJ537" s="12">
        <f t="shared" si="327"/>
        <v>41673</v>
      </c>
      <c r="AK537" s="12"/>
      <c r="AL537" s="4"/>
      <c r="AM537" s="1"/>
      <c r="AN537" s="12"/>
      <c r="AO537" s="1"/>
      <c r="AP537" s="1"/>
      <c r="AQ537" s="3"/>
      <c r="AR537" s="3"/>
      <c r="AS537" s="7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x14ac:dyDescent="0.2">
      <c r="A538" s="178">
        <f t="shared" si="321"/>
        <v>41657</v>
      </c>
      <c r="B538" s="2">
        <f t="shared" si="305"/>
        <v>329931.3660410883</v>
      </c>
      <c r="C538" s="2">
        <f t="shared" si="322"/>
        <v>300564.13661386003</v>
      </c>
      <c r="D538" s="2">
        <f>SUM(Y538:Y$764)</f>
        <v>20718.78931439</v>
      </c>
      <c r="E538" s="11">
        <f t="shared" si="306"/>
        <v>279845.34729947004</v>
      </c>
      <c r="F538" s="99">
        <f t="shared" si="301"/>
        <v>3780.61</v>
      </c>
      <c r="G538" s="3">
        <f>IF(N538=1,VLOOKUP(A537,[1]Plan1!$BG$69:$BI$188,3),G537)</f>
        <v>3815.39</v>
      </c>
      <c r="H538" s="200">
        <f t="shared" si="302"/>
        <v>41581</v>
      </c>
      <c r="I538" s="200">
        <f t="shared" si="303"/>
        <v>41611</v>
      </c>
      <c r="J538" s="27">
        <f t="shared" si="307"/>
        <v>9.1995736137817641E-3</v>
      </c>
      <c r="K538" s="12">
        <f t="shared" si="323"/>
        <v>41673</v>
      </c>
      <c r="L538" s="12">
        <f t="shared" si="308"/>
        <v>41673</v>
      </c>
      <c r="M538" s="1">
        <f t="shared" si="324"/>
        <v>22</v>
      </c>
      <c r="N538" s="1">
        <f t="shared" si="309"/>
        <v>12</v>
      </c>
      <c r="O538" s="2">
        <f t="shared" si="310"/>
        <v>1.0050075000000001</v>
      </c>
      <c r="P538" s="11">
        <f t="shared" si="300"/>
        <v>1.0054011599999999</v>
      </c>
      <c r="Q538" s="11">
        <f t="shared" si="297"/>
        <v>1.0903109989833355</v>
      </c>
      <c r="R538" s="2">
        <f t="shared" si="299"/>
        <v>1.0957707299999999</v>
      </c>
      <c r="S538" s="2">
        <f t="shared" si="295"/>
        <v>1.07454731</v>
      </c>
      <c r="T538" s="2">
        <f t="shared" si="311"/>
        <v>322970.38448089</v>
      </c>
      <c r="U538" s="2">
        <f t="shared" si="312"/>
        <v>1544.5300098445196</v>
      </c>
      <c r="V538" s="2">
        <f t="shared" si="313"/>
        <v>26800.993197973752</v>
      </c>
      <c r="W538" s="2">
        <f t="shared" si="314"/>
        <v>328909.6598216783</v>
      </c>
      <c r="X538" s="29">
        <f t="shared" si="315"/>
        <v>0</v>
      </c>
      <c r="Y538" s="2">
        <f t="shared" si="296"/>
        <v>0</v>
      </c>
      <c r="Z538" s="82">
        <f t="shared" si="316"/>
        <v>0</v>
      </c>
      <c r="AA538" s="2">
        <f t="shared" si="317"/>
        <v>0</v>
      </c>
      <c r="AB538" s="27">
        <f t="shared" si="325"/>
        <v>6.7299999999999999E-2</v>
      </c>
      <c r="AC538" s="29">
        <f t="shared" si="304"/>
        <v>12</v>
      </c>
      <c r="AD538" s="29">
        <v>252</v>
      </c>
      <c r="AE538" s="11">
        <f t="shared" si="298"/>
        <v>1.003106343</v>
      </c>
      <c r="AF538" s="2">
        <f t="shared" si="318"/>
        <v>1003.25679303</v>
      </c>
      <c r="AG538" s="2">
        <f t="shared" si="319"/>
        <v>1021.70621941</v>
      </c>
      <c r="AH538" s="3">
        <f t="shared" si="320"/>
        <v>0</v>
      </c>
      <c r="AI538" s="4" t="str">
        <f t="shared" si="326"/>
        <v>A+J=</v>
      </c>
      <c r="AJ538" s="12">
        <f t="shared" si="327"/>
        <v>41673</v>
      </c>
      <c r="AK538" s="12"/>
      <c r="AL538" s="4"/>
      <c r="AM538" s="1"/>
      <c r="AN538" s="12"/>
      <c r="AO538" s="1"/>
      <c r="AP538" s="1"/>
      <c r="AQ538" s="3"/>
      <c r="AR538" s="3"/>
      <c r="AS538" s="7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x14ac:dyDescent="0.2">
      <c r="A539" s="178">
        <f t="shared" si="321"/>
        <v>41658</v>
      </c>
      <c r="B539" s="2">
        <f t="shared" si="305"/>
        <v>329931.3660410883</v>
      </c>
      <c r="C539" s="2">
        <f t="shared" si="322"/>
        <v>300564.13661386003</v>
      </c>
      <c r="D539" s="2">
        <f>SUM(Y539:Y$764)</f>
        <v>20718.78931439</v>
      </c>
      <c r="E539" s="11">
        <f t="shared" si="306"/>
        <v>279845.34729947004</v>
      </c>
      <c r="F539" s="99">
        <f t="shared" si="301"/>
        <v>3780.61</v>
      </c>
      <c r="G539" s="3">
        <f>IF(N539=1,VLOOKUP(A538,[1]Plan1!$BG$69:$BI$188,3),G538)</f>
        <v>3815.39</v>
      </c>
      <c r="H539" s="200">
        <f t="shared" si="302"/>
        <v>41581</v>
      </c>
      <c r="I539" s="200">
        <f t="shared" si="303"/>
        <v>41611</v>
      </c>
      <c r="J539" s="27">
        <f t="shared" si="307"/>
        <v>9.1995736137817641E-3</v>
      </c>
      <c r="K539" s="12">
        <f t="shared" si="323"/>
        <v>41673</v>
      </c>
      <c r="L539" s="12">
        <f t="shared" si="308"/>
        <v>41673</v>
      </c>
      <c r="M539" s="1">
        <f t="shared" si="324"/>
        <v>22</v>
      </c>
      <c r="N539" s="1">
        <f t="shared" si="309"/>
        <v>12</v>
      </c>
      <c r="O539" s="2">
        <f t="shared" si="310"/>
        <v>1.0050075000000001</v>
      </c>
      <c r="P539" s="11">
        <f t="shared" si="300"/>
        <v>1.0054011599999999</v>
      </c>
      <c r="Q539" s="11">
        <f t="shared" si="297"/>
        <v>1.0903109989833355</v>
      </c>
      <c r="R539" s="2">
        <f t="shared" si="299"/>
        <v>1.0957707299999999</v>
      </c>
      <c r="S539" s="2">
        <f t="shared" si="295"/>
        <v>1.07454731</v>
      </c>
      <c r="T539" s="2">
        <f t="shared" si="311"/>
        <v>322970.38448089</v>
      </c>
      <c r="U539" s="2">
        <f t="shared" si="312"/>
        <v>1544.5300098445196</v>
      </c>
      <c r="V539" s="2">
        <f t="shared" si="313"/>
        <v>26800.993197973752</v>
      </c>
      <c r="W539" s="2">
        <f t="shared" si="314"/>
        <v>328909.6598216783</v>
      </c>
      <c r="X539" s="29">
        <f t="shared" si="315"/>
        <v>0</v>
      </c>
      <c r="Y539" s="2">
        <f t="shared" si="296"/>
        <v>0</v>
      </c>
      <c r="Z539" s="82">
        <f t="shared" si="316"/>
        <v>0</v>
      </c>
      <c r="AA539" s="2">
        <f t="shared" si="317"/>
        <v>0</v>
      </c>
      <c r="AB539" s="27">
        <f t="shared" si="325"/>
        <v>6.7299999999999999E-2</v>
      </c>
      <c r="AC539" s="29">
        <f t="shared" si="304"/>
        <v>12</v>
      </c>
      <c r="AD539" s="29">
        <v>252</v>
      </c>
      <c r="AE539" s="11">
        <f t="shared" si="298"/>
        <v>1.003106343</v>
      </c>
      <c r="AF539" s="2">
        <f t="shared" si="318"/>
        <v>1003.25679303</v>
      </c>
      <c r="AG539" s="2">
        <f t="shared" si="319"/>
        <v>1021.70621941</v>
      </c>
      <c r="AH539" s="3">
        <f t="shared" si="320"/>
        <v>0</v>
      </c>
      <c r="AI539" s="4" t="str">
        <f t="shared" si="326"/>
        <v>A+J=</v>
      </c>
      <c r="AJ539" s="12">
        <f t="shared" si="327"/>
        <v>41673</v>
      </c>
      <c r="AK539" s="12"/>
      <c r="AL539" s="4"/>
      <c r="AM539" s="1"/>
      <c r="AN539" s="12"/>
      <c r="AO539" s="1"/>
      <c r="AP539" s="1"/>
      <c r="AQ539" s="3"/>
      <c r="AR539" s="3"/>
      <c r="AS539" s="7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x14ac:dyDescent="0.2">
      <c r="A540" s="178">
        <f t="shared" si="321"/>
        <v>41659</v>
      </c>
      <c r="B540" s="2">
        <f t="shared" si="305"/>
        <v>329931.3660410883</v>
      </c>
      <c r="C540" s="2">
        <f t="shared" si="322"/>
        <v>300564.13661386003</v>
      </c>
      <c r="D540" s="2">
        <f>SUM(Y540:Y$764)</f>
        <v>20718.78931439</v>
      </c>
      <c r="E540" s="11">
        <f t="shared" si="306"/>
        <v>279845.34729947004</v>
      </c>
      <c r="F540" s="99">
        <f t="shared" si="301"/>
        <v>3780.61</v>
      </c>
      <c r="G540" s="3">
        <f>IF(N540=1,VLOOKUP(A539,[1]Plan1!$BG$69:$BI$188,3),G539)</f>
        <v>3815.39</v>
      </c>
      <c r="H540" s="200">
        <f t="shared" si="302"/>
        <v>41581</v>
      </c>
      <c r="I540" s="200">
        <f t="shared" si="303"/>
        <v>41611</v>
      </c>
      <c r="J540" s="27">
        <f t="shared" si="307"/>
        <v>9.1995736137817641E-3</v>
      </c>
      <c r="K540" s="12">
        <f t="shared" si="323"/>
        <v>41673</v>
      </c>
      <c r="L540" s="12">
        <f t="shared" si="308"/>
        <v>41673</v>
      </c>
      <c r="M540" s="1">
        <f t="shared" si="324"/>
        <v>22</v>
      </c>
      <c r="N540" s="1">
        <f t="shared" si="309"/>
        <v>12</v>
      </c>
      <c r="O540" s="2">
        <f t="shared" si="310"/>
        <v>1.0050075000000001</v>
      </c>
      <c r="P540" s="11">
        <f t="shared" si="300"/>
        <v>1.0054011599999999</v>
      </c>
      <c r="Q540" s="11">
        <f t="shared" si="297"/>
        <v>1.0903109989833355</v>
      </c>
      <c r="R540" s="2">
        <f t="shared" si="299"/>
        <v>1.0957707299999999</v>
      </c>
      <c r="S540" s="2">
        <f t="shared" si="295"/>
        <v>1.07454731</v>
      </c>
      <c r="T540" s="2">
        <f t="shared" si="311"/>
        <v>322970.38448089</v>
      </c>
      <c r="U540" s="2">
        <f t="shared" si="312"/>
        <v>1544.5300098445196</v>
      </c>
      <c r="V540" s="2">
        <f t="shared" si="313"/>
        <v>26800.993197973752</v>
      </c>
      <c r="W540" s="2">
        <f t="shared" si="314"/>
        <v>328909.6598216783</v>
      </c>
      <c r="X540" s="29">
        <f t="shared" si="315"/>
        <v>0</v>
      </c>
      <c r="Y540" s="2">
        <f t="shared" si="296"/>
        <v>0</v>
      </c>
      <c r="Z540" s="82">
        <f t="shared" si="316"/>
        <v>0</v>
      </c>
      <c r="AA540" s="2">
        <f t="shared" si="317"/>
        <v>0</v>
      </c>
      <c r="AB540" s="27">
        <f t="shared" si="325"/>
        <v>6.7299999999999999E-2</v>
      </c>
      <c r="AC540" s="29">
        <f t="shared" si="304"/>
        <v>12</v>
      </c>
      <c r="AD540" s="29">
        <v>252</v>
      </c>
      <c r="AE540" s="11">
        <f t="shared" si="298"/>
        <v>1.003106343</v>
      </c>
      <c r="AF540" s="2">
        <f t="shared" si="318"/>
        <v>1003.25679303</v>
      </c>
      <c r="AG540" s="2">
        <f t="shared" si="319"/>
        <v>1021.70621941</v>
      </c>
      <c r="AH540" s="3">
        <f t="shared" si="320"/>
        <v>0</v>
      </c>
      <c r="AI540" s="4" t="str">
        <f t="shared" si="326"/>
        <v>A+J=</v>
      </c>
      <c r="AJ540" s="12">
        <f t="shared" si="327"/>
        <v>41673</v>
      </c>
      <c r="AK540" s="12"/>
      <c r="AL540" s="4"/>
      <c r="AM540" s="1"/>
      <c r="AN540" s="12"/>
      <c r="AO540" s="1"/>
      <c r="AP540" s="1"/>
      <c r="AQ540" s="3"/>
      <c r="AR540" s="3"/>
      <c r="AS540" s="7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x14ac:dyDescent="0.2">
      <c r="A541" s="178">
        <f t="shared" si="321"/>
        <v>41660</v>
      </c>
      <c r="B541" s="2">
        <f t="shared" si="305"/>
        <v>330144.74645252631</v>
      </c>
      <c r="C541" s="2">
        <f t="shared" si="322"/>
        <v>300564.13661386003</v>
      </c>
      <c r="D541" s="2">
        <f>SUM(Y541:Y$764)</f>
        <v>20718.78931439</v>
      </c>
      <c r="E541" s="11">
        <f t="shared" si="306"/>
        <v>279845.34729947004</v>
      </c>
      <c r="F541" s="99">
        <f t="shared" si="301"/>
        <v>3780.61</v>
      </c>
      <c r="G541" s="3">
        <f>IF(N541=1,VLOOKUP(A540,[1]Plan1!$BG$69:$BI$188,3),G540)</f>
        <v>3815.39</v>
      </c>
      <c r="H541" s="200">
        <f t="shared" si="302"/>
        <v>41581</v>
      </c>
      <c r="I541" s="200">
        <f t="shared" si="303"/>
        <v>41611</v>
      </c>
      <c r="J541" s="27">
        <f t="shared" si="307"/>
        <v>9.1995736137817641E-3</v>
      </c>
      <c r="K541" s="12">
        <f t="shared" si="323"/>
        <v>41673</v>
      </c>
      <c r="L541" s="12">
        <f t="shared" si="308"/>
        <v>41673</v>
      </c>
      <c r="M541" s="1">
        <f t="shared" si="324"/>
        <v>22</v>
      </c>
      <c r="N541" s="1">
        <f t="shared" si="309"/>
        <v>13</v>
      </c>
      <c r="O541" s="2">
        <f t="shared" si="310"/>
        <v>1.00542592</v>
      </c>
      <c r="P541" s="11">
        <f t="shared" si="300"/>
        <v>1.0054011599999999</v>
      </c>
      <c r="Q541" s="11">
        <f t="shared" si="297"/>
        <v>1.0903109989833355</v>
      </c>
      <c r="R541" s="2">
        <f t="shared" si="299"/>
        <v>1.09622693</v>
      </c>
      <c r="S541" s="2">
        <f t="shared" si="295"/>
        <v>1.07454731</v>
      </c>
      <c r="T541" s="2">
        <f t="shared" si="311"/>
        <v>322970.38448089</v>
      </c>
      <c r="U541" s="2">
        <f t="shared" si="312"/>
        <v>1544.5300098445196</v>
      </c>
      <c r="V541" s="2">
        <f t="shared" si="313"/>
        <v>26928.658645411804</v>
      </c>
      <c r="W541" s="2">
        <f t="shared" si="314"/>
        <v>329037.32526911632</v>
      </c>
      <c r="X541" s="29">
        <f t="shared" si="315"/>
        <v>0</v>
      </c>
      <c r="Y541" s="2">
        <f t="shared" si="296"/>
        <v>0</v>
      </c>
      <c r="Z541" s="82">
        <f t="shared" si="316"/>
        <v>0</v>
      </c>
      <c r="AA541" s="2">
        <f t="shared" si="317"/>
        <v>0</v>
      </c>
      <c r="AB541" s="27">
        <f t="shared" si="325"/>
        <v>6.7299999999999999E-2</v>
      </c>
      <c r="AC541" s="29">
        <f t="shared" si="304"/>
        <v>13</v>
      </c>
      <c r="AD541" s="29">
        <v>252</v>
      </c>
      <c r="AE541" s="11">
        <f t="shared" si="298"/>
        <v>1.0033656399999999</v>
      </c>
      <c r="AF541" s="2">
        <f t="shared" si="318"/>
        <v>1087.00204482</v>
      </c>
      <c r="AG541" s="2">
        <f t="shared" si="319"/>
        <v>1107.4211834099999</v>
      </c>
      <c r="AH541" s="3">
        <f t="shared" si="320"/>
        <v>0</v>
      </c>
      <c r="AI541" s="4" t="str">
        <f t="shared" si="326"/>
        <v>A+J=</v>
      </c>
      <c r="AJ541" s="12">
        <f t="shared" si="327"/>
        <v>41673</v>
      </c>
      <c r="AK541" s="12"/>
      <c r="AL541" s="4"/>
      <c r="AM541" s="1"/>
      <c r="AN541" s="12"/>
      <c r="AO541" s="1"/>
      <c r="AP541" s="1"/>
      <c r="AQ541" s="3"/>
      <c r="AR541" s="3"/>
      <c r="AS541" s="7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x14ac:dyDescent="0.2">
      <c r="A542" s="178">
        <f t="shared" si="321"/>
        <v>41661</v>
      </c>
      <c r="B542" s="2">
        <f t="shared" si="305"/>
        <v>330358.27410511725</v>
      </c>
      <c r="C542" s="2">
        <f t="shared" si="322"/>
        <v>300564.13661386003</v>
      </c>
      <c r="D542" s="2">
        <f>SUM(Y542:Y$764)</f>
        <v>20718.78931439</v>
      </c>
      <c r="E542" s="11">
        <f t="shared" si="306"/>
        <v>279845.34729947004</v>
      </c>
      <c r="F542" s="99">
        <f t="shared" si="301"/>
        <v>3780.61</v>
      </c>
      <c r="G542" s="3">
        <f>IF(N542=1,VLOOKUP(A541,[1]Plan1!$BG$69:$BI$188,3),G541)</f>
        <v>3815.39</v>
      </c>
      <c r="H542" s="200">
        <f t="shared" si="302"/>
        <v>41581</v>
      </c>
      <c r="I542" s="200">
        <f t="shared" si="303"/>
        <v>41611</v>
      </c>
      <c r="J542" s="27">
        <f t="shared" si="307"/>
        <v>9.1995736137817641E-3</v>
      </c>
      <c r="K542" s="12">
        <f t="shared" si="323"/>
        <v>41673</v>
      </c>
      <c r="L542" s="12">
        <f t="shared" si="308"/>
        <v>41673</v>
      </c>
      <c r="M542" s="1">
        <f t="shared" si="324"/>
        <v>22</v>
      </c>
      <c r="N542" s="1">
        <f t="shared" si="309"/>
        <v>14</v>
      </c>
      <c r="O542" s="2">
        <f t="shared" si="310"/>
        <v>1.0058445199999999</v>
      </c>
      <c r="P542" s="11">
        <f t="shared" si="300"/>
        <v>1.0054011599999999</v>
      </c>
      <c r="Q542" s="11">
        <f t="shared" si="297"/>
        <v>1.0903109989833355</v>
      </c>
      <c r="R542" s="2">
        <f t="shared" si="299"/>
        <v>1.09668334</v>
      </c>
      <c r="S542" s="2">
        <f t="shared" ref="S542:S605" si="328">IF(AND(X542&gt;0,MONTH(A542)=10),R542,S541)</f>
        <v>1.07454731</v>
      </c>
      <c r="T542" s="2">
        <f t="shared" si="311"/>
        <v>322970.38448089</v>
      </c>
      <c r="U542" s="2">
        <f t="shared" si="312"/>
        <v>1544.5300098445196</v>
      </c>
      <c r="V542" s="2">
        <f t="shared" si="313"/>
        <v>27056.382860372745</v>
      </c>
      <c r="W542" s="2">
        <f t="shared" si="314"/>
        <v>329165.04948407726</v>
      </c>
      <c r="X542" s="29">
        <f t="shared" si="315"/>
        <v>0</v>
      </c>
      <c r="Y542" s="2">
        <f t="shared" ref="Y542:Y605" si="329">IF(X542&gt;0,VLOOKUP(A542,AN$12:AR$131,5),0)</f>
        <v>0</v>
      </c>
      <c r="Z542" s="82">
        <f t="shared" si="316"/>
        <v>0</v>
      </c>
      <c r="AA542" s="2">
        <f t="shared" si="317"/>
        <v>0</v>
      </c>
      <c r="AB542" s="27">
        <f t="shared" si="325"/>
        <v>6.7299999999999999E-2</v>
      </c>
      <c r="AC542" s="29">
        <f t="shared" si="304"/>
        <v>14</v>
      </c>
      <c r="AD542" s="29">
        <v>252</v>
      </c>
      <c r="AE542" s="11">
        <f t="shared" si="298"/>
        <v>1.0036250040000001</v>
      </c>
      <c r="AF542" s="2">
        <f t="shared" si="318"/>
        <v>1170.7689356200001</v>
      </c>
      <c r="AG542" s="2">
        <f t="shared" si="319"/>
        <v>1193.2246210400001</v>
      </c>
      <c r="AH542" s="3">
        <f t="shared" si="320"/>
        <v>0</v>
      </c>
      <c r="AI542" s="4" t="str">
        <f t="shared" si="326"/>
        <v>A+J=</v>
      </c>
      <c r="AJ542" s="12">
        <f t="shared" si="327"/>
        <v>41673</v>
      </c>
      <c r="AK542" s="12"/>
      <c r="AL542" s="4"/>
      <c r="AM542" s="1"/>
      <c r="AN542" s="12"/>
      <c r="AO542" s="1"/>
      <c r="AP542" s="1"/>
      <c r="AQ542" s="3"/>
      <c r="AR542" s="3"/>
      <c r="AS542" s="7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x14ac:dyDescent="0.2">
      <c r="A543" s="178">
        <f t="shared" si="321"/>
        <v>41662</v>
      </c>
      <c r="B543" s="2">
        <f t="shared" si="305"/>
        <v>330571.94064227073</v>
      </c>
      <c r="C543" s="2">
        <f t="shared" si="322"/>
        <v>300564.13661386003</v>
      </c>
      <c r="D543" s="2">
        <f>SUM(Y543:Y$764)</f>
        <v>20718.78931439</v>
      </c>
      <c r="E543" s="11">
        <f t="shared" si="306"/>
        <v>279845.34729947004</v>
      </c>
      <c r="F543" s="99">
        <f t="shared" si="301"/>
        <v>3780.61</v>
      </c>
      <c r="G543" s="3">
        <f>IF(N543=1,VLOOKUP(A542,[1]Plan1!$BG$69:$BI$188,3),G542)</f>
        <v>3815.39</v>
      </c>
      <c r="H543" s="200">
        <f t="shared" si="302"/>
        <v>41581</v>
      </c>
      <c r="I543" s="200">
        <f t="shared" si="303"/>
        <v>41611</v>
      </c>
      <c r="J543" s="27">
        <f t="shared" si="307"/>
        <v>9.1995736137817641E-3</v>
      </c>
      <c r="K543" s="12">
        <f t="shared" si="323"/>
        <v>41673</v>
      </c>
      <c r="L543" s="12">
        <f t="shared" si="308"/>
        <v>41673</v>
      </c>
      <c r="M543" s="1">
        <f t="shared" si="324"/>
        <v>22</v>
      </c>
      <c r="N543" s="1">
        <f t="shared" si="309"/>
        <v>15</v>
      </c>
      <c r="O543" s="2">
        <f t="shared" si="310"/>
        <v>1.0062632899999999</v>
      </c>
      <c r="P543" s="11">
        <f t="shared" si="300"/>
        <v>1.0054011599999999</v>
      </c>
      <c r="Q543" s="11">
        <f t="shared" ref="Q543:Q606" si="330">IF(L543&gt;L542,Q542*P543,Q542)</f>
        <v>1.0903109989833355</v>
      </c>
      <c r="R543" s="2">
        <f t="shared" si="299"/>
        <v>1.09713993</v>
      </c>
      <c r="S543" s="2">
        <f t="shared" si="328"/>
        <v>1.07454731</v>
      </c>
      <c r="T543" s="2">
        <f t="shared" si="311"/>
        <v>322970.38448089</v>
      </c>
      <c r="U543" s="2">
        <f t="shared" si="312"/>
        <v>1544.5300098445196</v>
      </c>
      <c r="V543" s="2">
        <f t="shared" si="313"/>
        <v>27184.157447496204</v>
      </c>
      <c r="W543" s="2">
        <f t="shared" si="314"/>
        <v>329292.82407120074</v>
      </c>
      <c r="X543" s="29">
        <f t="shared" si="315"/>
        <v>0</v>
      </c>
      <c r="Y543" s="2">
        <f t="shared" si="329"/>
        <v>0</v>
      </c>
      <c r="Z543" s="82">
        <f t="shared" si="316"/>
        <v>0</v>
      </c>
      <c r="AA543" s="2">
        <f t="shared" si="317"/>
        <v>0</v>
      </c>
      <c r="AB543" s="27">
        <f t="shared" si="325"/>
        <v>6.7299999999999999E-2</v>
      </c>
      <c r="AC543" s="29">
        <f t="shared" si="304"/>
        <v>15</v>
      </c>
      <c r="AD543" s="29">
        <v>252</v>
      </c>
      <c r="AE543" s="11">
        <f t="shared" ref="AE543:AE606" si="331">ROUND((1+AB543)^TRUNC((AC543/AD543),9),9)</f>
        <v>1.003884435</v>
      </c>
      <c r="AF543" s="2">
        <f t="shared" si="318"/>
        <v>1254.55746544</v>
      </c>
      <c r="AG543" s="2">
        <f t="shared" si="319"/>
        <v>1279.11657107</v>
      </c>
      <c r="AH543" s="3">
        <f t="shared" si="320"/>
        <v>0</v>
      </c>
      <c r="AI543" s="4" t="str">
        <f t="shared" si="326"/>
        <v>A+J=</v>
      </c>
      <c r="AJ543" s="12">
        <f t="shared" si="327"/>
        <v>41673</v>
      </c>
      <c r="AK543" s="12"/>
      <c r="AL543" s="4"/>
      <c r="AM543" s="1"/>
      <c r="AN543" s="12"/>
      <c r="AO543" s="1"/>
      <c r="AP543" s="1"/>
      <c r="AQ543" s="3"/>
      <c r="AR543" s="3"/>
      <c r="AS543" s="7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x14ac:dyDescent="0.2">
      <c r="A544" s="178">
        <f t="shared" si="321"/>
        <v>41663</v>
      </c>
      <c r="B544" s="2">
        <f t="shared" si="305"/>
        <v>330785.74645829672</v>
      </c>
      <c r="C544" s="2">
        <f t="shared" si="322"/>
        <v>300564.13661386003</v>
      </c>
      <c r="D544" s="2">
        <f>SUM(Y544:Y$764)</f>
        <v>20718.78931439</v>
      </c>
      <c r="E544" s="11">
        <f t="shared" si="306"/>
        <v>279845.34729947004</v>
      </c>
      <c r="F544" s="99">
        <f t="shared" si="301"/>
        <v>3780.61</v>
      </c>
      <c r="G544" s="3">
        <f>IF(N544=1,VLOOKUP(A543,[1]Plan1!$BG$69:$BI$188,3),G543)</f>
        <v>3815.39</v>
      </c>
      <c r="H544" s="200">
        <f t="shared" si="302"/>
        <v>41581</v>
      </c>
      <c r="I544" s="200">
        <f t="shared" si="303"/>
        <v>41611</v>
      </c>
      <c r="J544" s="27">
        <f t="shared" si="307"/>
        <v>9.1995736137817641E-3</v>
      </c>
      <c r="K544" s="12">
        <f t="shared" si="323"/>
        <v>41673</v>
      </c>
      <c r="L544" s="12">
        <f t="shared" si="308"/>
        <v>41673</v>
      </c>
      <c r="M544" s="1">
        <f t="shared" si="324"/>
        <v>22</v>
      </c>
      <c r="N544" s="1">
        <f t="shared" si="309"/>
        <v>16</v>
      </c>
      <c r="O544" s="2">
        <f t="shared" si="310"/>
        <v>1.00668223</v>
      </c>
      <c r="P544" s="11">
        <f t="shared" si="300"/>
        <v>1.0054011599999999</v>
      </c>
      <c r="Q544" s="11">
        <f t="shared" si="330"/>
        <v>1.0903109989833355</v>
      </c>
      <c r="R544" s="2">
        <f t="shared" si="299"/>
        <v>1.0975967</v>
      </c>
      <c r="S544" s="2">
        <f t="shared" si="328"/>
        <v>1.07454731</v>
      </c>
      <c r="T544" s="2">
        <f t="shared" si="311"/>
        <v>322970.38448089</v>
      </c>
      <c r="U544" s="2">
        <f t="shared" si="312"/>
        <v>1544.5300098445196</v>
      </c>
      <c r="V544" s="2">
        <f t="shared" si="313"/>
        <v>27311.982406782183</v>
      </c>
      <c r="W544" s="2">
        <f t="shared" si="314"/>
        <v>329420.6490304867</v>
      </c>
      <c r="X544" s="29">
        <f t="shared" si="315"/>
        <v>0</v>
      </c>
      <c r="Y544" s="2">
        <f t="shared" si="329"/>
        <v>0</v>
      </c>
      <c r="Z544" s="82">
        <f t="shared" si="316"/>
        <v>0</v>
      </c>
      <c r="AA544" s="2">
        <f t="shared" si="317"/>
        <v>0</v>
      </c>
      <c r="AB544" s="27">
        <f t="shared" si="325"/>
        <v>6.7299999999999999E-2</v>
      </c>
      <c r="AC544" s="29">
        <f t="shared" si="304"/>
        <v>16</v>
      </c>
      <c r="AD544" s="29">
        <v>252</v>
      </c>
      <c r="AE544" s="11">
        <f t="shared" si="331"/>
        <v>1.004143934</v>
      </c>
      <c r="AF544" s="2">
        <f t="shared" si="318"/>
        <v>1338.3679572399999</v>
      </c>
      <c r="AG544" s="2">
        <f t="shared" si="319"/>
        <v>1365.09742781</v>
      </c>
      <c r="AH544" s="3">
        <f t="shared" si="320"/>
        <v>0</v>
      </c>
      <c r="AI544" s="4" t="str">
        <f t="shared" si="326"/>
        <v>A+J=</v>
      </c>
      <c r="AJ544" s="12">
        <f t="shared" si="327"/>
        <v>41673</v>
      </c>
      <c r="AK544" s="12"/>
      <c r="AL544" s="4"/>
      <c r="AM544" s="1"/>
      <c r="AN544" s="12"/>
      <c r="AO544" s="1"/>
      <c r="AP544" s="1"/>
      <c r="AQ544" s="3"/>
      <c r="AR544" s="3"/>
      <c r="AS544" s="7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138" x14ac:dyDescent="0.2">
      <c r="A545" s="178">
        <f t="shared" si="321"/>
        <v>41664</v>
      </c>
      <c r="B545" s="2">
        <f t="shared" si="305"/>
        <v>330999.69658096222</v>
      </c>
      <c r="C545" s="2">
        <f t="shared" si="322"/>
        <v>300564.13661386003</v>
      </c>
      <c r="D545" s="2">
        <f>SUM(Y545:Y$764)</f>
        <v>20718.78931439</v>
      </c>
      <c r="E545" s="11">
        <f t="shared" si="306"/>
        <v>279845.34729947004</v>
      </c>
      <c r="F545" s="99">
        <f t="shared" si="301"/>
        <v>3780.61</v>
      </c>
      <c r="G545" s="3">
        <f>IF(N545=1,VLOOKUP(A544,[1]Plan1!$BG$69:$BI$188,3),G544)</f>
        <v>3815.39</v>
      </c>
      <c r="H545" s="200">
        <f t="shared" si="302"/>
        <v>41581</v>
      </c>
      <c r="I545" s="200">
        <f t="shared" si="303"/>
        <v>41611</v>
      </c>
      <c r="J545" s="27">
        <f t="shared" si="307"/>
        <v>9.1995736137817641E-3</v>
      </c>
      <c r="K545" s="12">
        <f t="shared" si="323"/>
        <v>41673</v>
      </c>
      <c r="L545" s="12">
        <f t="shared" si="308"/>
        <v>41673</v>
      </c>
      <c r="M545" s="1">
        <f t="shared" si="324"/>
        <v>22</v>
      </c>
      <c r="N545" s="1">
        <f t="shared" si="309"/>
        <v>17</v>
      </c>
      <c r="O545" s="2">
        <f t="shared" si="310"/>
        <v>1.0071013499999999</v>
      </c>
      <c r="P545" s="11">
        <f t="shared" si="300"/>
        <v>1.0054011599999999</v>
      </c>
      <c r="Q545" s="11">
        <f t="shared" si="330"/>
        <v>1.0903109989833355</v>
      </c>
      <c r="R545" s="2">
        <f t="shared" si="299"/>
        <v>1.0980536700000001</v>
      </c>
      <c r="S545" s="2">
        <f t="shared" si="328"/>
        <v>1.07454731</v>
      </c>
      <c r="T545" s="2">
        <f t="shared" si="311"/>
        <v>322970.38448089</v>
      </c>
      <c r="U545" s="2">
        <f t="shared" si="312"/>
        <v>1544.5300098445196</v>
      </c>
      <c r="V545" s="2">
        <f t="shared" si="313"/>
        <v>27439.863335137652</v>
      </c>
      <c r="W545" s="2">
        <f t="shared" si="314"/>
        <v>329548.52995884221</v>
      </c>
      <c r="X545" s="29">
        <f t="shared" si="315"/>
        <v>0</v>
      </c>
      <c r="Y545" s="2">
        <f t="shared" si="329"/>
        <v>0</v>
      </c>
      <c r="Z545" s="82">
        <f t="shared" si="316"/>
        <v>0</v>
      </c>
      <c r="AA545" s="2">
        <f t="shared" si="317"/>
        <v>0</v>
      </c>
      <c r="AB545" s="27">
        <f t="shared" si="325"/>
        <v>6.7299999999999999E-2</v>
      </c>
      <c r="AC545" s="29">
        <f t="shared" si="304"/>
        <v>17</v>
      </c>
      <c r="AD545" s="29">
        <v>252</v>
      </c>
      <c r="AE545" s="11">
        <f t="shared" si="331"/>
        <v>1.0044034989999999</v>
      </c>
      <c r="AF545" s="2">
        <f t="shared" si="318"/>
        <v>1422.19976509</v>
      </c>
      <c r="AG545" s="2">
        <f t="shared" si="319"/>
        <v>1451.1666221200001</v>
      </c>
      <c r="AH545" s="3">
        <f t="shared" si="320"/>
        <v>0</v>
      </c>
      <c r="AI545" s="4" t="str">
        <f t="shared" si="326"/>
        <v>A+J=</v>
      </c>
      <c r="AJ545" s="12">
        <f t="shared" si="327"/>
        <v>41673</v>
      </c>
      <c r="AK545" s="14"/>
      <c r="AL545" s="13"/>
      <c r="AM545" s="5"/>
      <c r="AN545" s="14"/>
      <c r="AO545" s="5"/>
      <c r="AP545" s="5"/>
      <c r="AQ545" s="6"/>
      <c r="AR545" s="6"/>
      <c r="AS545" s="15"/>
      <c r="AT545" s="5"/>
      <c r="AU545" s="5"/>
      <c r="AV545" s="5"/>
      <c r="AW545" s="5"/>
      <c r="AX545" s="5"/>
      <c r="AY545" s="5"/>
      <c r="AZ545" s="5"/>
      <c r="BA545" s="5"/>
      <c r="BB545" s="5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</row>
    <row r="546" spans="1:138" x14ac:dyDescent="0.2">
      <c r="A546" s="178">
        <f t="shared" si="321"/>
        <v>41665</v>
      </c>
      <c r="B546" s="2">
        <f t="shared" si="305"/>
        <v>330999.69658096222</v>
      </c>
      <c r="C546" s="2">
        <f t="shared" si="322"/>
        <v>300564.13661386003</v>
      </c>
      <c r="D546" s="2">
        <f>SUM(Y546:Y$764)</f>
        <v>20718.78931439</v>
      </c>
      <c r="E546" s="11">
        <f t="shared" si="306"/>
        <v>279845.34729947004</v>
      </c>
      <c r="F546" s="99">
        <f t="shared" si="301"/>
        <v>3780.61</v>
      </c>
      <c r="G546" s="3">
        <f>IF(N546=1,VLOOKUP(A545,[1]Plan1!$BG$69:$BI$188,3),G545)</f>
        <v>3815.39</v>
      </c>
      <c r="H546" s="200">
        <f t="shared" si="302"/>
        <v>41581</v>
      </c>
      <c r="I546" s="200">
        <f t="shared" si="303"/>
        <v>41611</v>
      </c>
      <c r="J546" s="27">
        <f t="shared" si="307"/>
        <v>9.1995736137817641E-3</v>
      </c>
      <c r="K546" s="12">
        <f t="shared" si="323"/>
        <v>41673</v>
      </c>
      <c r="L546" s="12">
        <f t="shared" si="308"/>
        <v>41673</v>
      </c>
      <c r="M546" s="1">
        <f t="shared" si="324"/>
        <v>22</v>
      </c>
      <c r="N546" s="1">
        <f t="shared" si="309"/>
        <v>17</v>
      </c>
      <c r="O546" s="2">
        <f t="shared" si="310"/>
        <v>1.0071013499999999</v>
      </c>
      <c r="P546" s="11">
        <f t="shared" si="300"/>
        <v>1.0054011599999999</v>
      </c>
      <c r="Q546" s="11">
        <f t="shared" si="330"/>
        <v>1.0903109989833355</v>
      </c>
      <c r="R546" s="2">
        <f t="shared" si="299"/>
        <v>1.0980536700000001</v>
      </c>
      <c r="S546" s="2">
        <f t="shared" si="328"/>
        <v>1.07454731</v>
      </c>
      <c r="T546" s="2">
        <f t="shared" si="311"/>
        <v>322970.38448089</v>
      </c>
      <c r="U546" s="2">
        <f t="shared" si="312"/>
        <v>1544.5300098445196</v>
      </c>
      <c r="V546" s="2">
        <f t="shared" si="313"/>
        <v>27439.863335137652</v>
      </c>
      <c r="W546" s="2">
        <f t="shared" si="314"/>
        <v>329548.52995884221</v>
      </c>
      <c r="X546" s="29">
        <f t="shared" si="315"/>
        <v>0</v>
      </c>
      <c r="Y546" s="2">
        <f t="shared" si="329"/>
        <v>0</v>
      </c>
      <c r="Z546" s="82">
        <f t="shared" si="316"/>
        <v>0</v>
      </c>
      <c r="AA546" s="2">
        <f t="shared" si="317"/>
        <v>0</v>
      </c>
      <c r="AB546" s="27">
        <f t="shared" si="325"/>
        <v>6.7299999999999999E-2</v>
      </c>
      <c r="AC546" s="29">
        <f t="shared" si="304"/>
        <v>17</v>
      </c>
      <c r="AD546" s="29">
        <v>252</v>
      </c>
      <c r="AE546" s="11">
        <f t="shared" si="331"/>
        <v>1.0044034989999999</v>
      </c>
      <c r="AF546" s="2">
        <f t="shared" si="318"/>
        <v>1422.19976509</v>
      </c>
      <c r="AG546" s="2">
        <f t="shared" si="319"/>
        <v>1451.1666221200001</v>
      </c>
      <c r="AH546" s="3">
        <f t="shared" si="320"/>
        <v>0</v>
      </c>
      <c r="AI546" s="4" t="str">
        <f t="shared" si="326"/>
        <v>A+J=</v>
      </c>
      <c r="AJ546" s="12">
        <f t="shared" si="327"/>
        <v>41673</v>
      </c>
      <c r="AK546" s="12"/>
      <c r="AL546" s="4"/>
      <c r="AM546" s="1"/>
      <c r="AN546" s="12"/>
      <c r="AO546" s="1"/>
      <c r="AP546" s="1"/>
      <c r="AQ546" s="3"/>
      <c r="AR546" s="3"/>
      <c r="AS546" s="7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138" x14ac:dyDescent="0.2">
      <c r="A547" s="178">
        <f t="shared" si="321"/>
        <v>41666</v>
      </c>
      <c r="B547" s="2">
        <f t="shared" si="305"/>
        <v>330999.69658096222</v>
      </c>
      <c r="C547" s="2">
        <f t="shared" si="322"/>
        <v>300564.13661386003</v>
      </c>
      <c r="D547" s="2">
        <f>SUM(Y547:Y$764)</f>
        <v>20718.78931439</v>
      </c>
      <c r="E547" s="11">
        <f t="shared" si="306"/>
        <v>279845.34729947004</v>
      </c>
      <c r="F547" s="99">
        <f t="shared" si="301"/>
        <v>3780.61</v>
      </c>
      <c r="G547" s="3">
        <f>IF(N547=1,VLOOKUP(A546,[1]Plan1!$BG$69:$BI$188,3),G546)</f>
        <v>3815.39</v>
      </c>
      <c r="H547" s="200">
        <f t="shared" si="302"/>
        <v>41581</v>
      </c>
      <c r="I547" s="200">
        <f t="shared" si="303"/>
        <v>41611</v>
      </c>
      <c r="J547" s="27">
        <f t="shared" si="307"/>
        <v>9.1995736137817641E-3</v>
      </c>
      <c r="K547" s="12">
        <f t="shared" si="323"/>
        <v>41673</v>
      </c>
      <c r="L547" s="12">
        <f t="shared" si="308"/>
        <v>41673</v>
      </c>
      <c r="M547" s="1">
        <f t="shared" si="324"/>
        <v>22</v>
      </c>
      <c r="N547" s="1">
        <f t="shared" si="309"/>
        <v>17</v>
      </c>
      <c r="O547" s="2">
        <f t="shared" si="310"/>
        <v>1.0071013499999999</v>
      </c>
      <c r="P547" s="11">
        <f t="shared" si="300"/>
        <v>1.0054011599999999</v>
      </c>
      <c r="Q547" s="11">
        <f t="shared" si="330"/>
        <v>1.0903109989833355</v>
      </c>
      <c r="R547" s="2">
        <f t="shared" si="299"/>
        <v>1.0980536700000001</v>
      </c>
      <c r="S547" s="2">
        <f t="shared" si="328"/>
        <v>1.07454731</v>
      </c>
      <c r="T547" s="2">
        <f t="shared" si="311"/>
        <v>322970.38448089</v>
      </c>
      <c r="U547" s="2">
        <f t="shared" si="312"/>
        <v>1544.5300098445196</v>
      </c>
      <c r="V547" s="2">
        <f t="shared" si="313"/>
        <v>27439.863335137652</v>
      </c>
      <c r="W547" s="2">
        <f t="shared" si="314"/>
        <v>329548.52995884221</v>
      </c>
      <c r="X547" s="29">
        <f t="shared" si="315"/>
        <v>0</v>
      </c>
      <c r="Y547" s="2">
        <f t="shared" si="329"/>
        <v>0</v>
      </c>
      <c r="Z547" s="82">
        <f t="shared" si="316"/>
        <v>0</v>
      </c>
      <c r="AA547" s="2">
        <f t="shared" si="317"/>
        <v>0</v>
      </c>
      <c r="AB547" s="27">
        <f t="shared" si="325"/>
        <v>6.7299999999999999E-2</v>
      </c>
      <c r="AC547" s="29">
        <f t="shared" si="304"/>
        <v>17</v>
      </c>
      <c r="AD547" s="29">
        <v>252</v>
      </c>
      <c r="AE547" s="11">
        <f t="shared" si="331"/>
        <v>1.0044034989999999</v>
      </c>
      <c r="AF547" s="2">
        <f t="shared" si="318"/>
        <v>1422.19976509</v>
      </c>
      <c r="AG547" s="2">
        <f t="shared" si="319"/>
        <v>1451.1666221200001</v>
      </c>
      <c r="AH547" s="3">
        <f t="shared" si="320"/>
        <v>0</v>
      </c>
      <c r="AI547" s="4" t="str">
        <f t="shared" si="326"/>
        <v>A+J=</v>
      </c>
      <c r="AJ547" s="12">
        <f t="shared" si="327"/>
        <v>41673</v>
      </c>
      <c r="AK547" s="12"/>
      <c r="AL547" s="4"/>
      <c r="AM547" s="1"/>
      <c r="AN547" s="12"/>
      <c r="AO547" s="1"/>
      <c r="AP547" s="1"/>
      <c r="AQ547" s="3"/>
      <c r="AR547" s="3"/>
      <c r="AS547" s="7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138" x14ac:dyDescent="0.2">
      <c r="A548" s="178">
        <f t="shared" si="321"/>
        <v>41667</v>
      </c>
      <c r="B548" s="2">
        <f t="shared" si="305"/>
        <v>331213.79140882706</v>
      </c>
      <c r="C548" s="2">
        <f t="shared" si="322"/>
        <v>300564.13661386003</v>
      </c>
      <c r="D548" s="2">
        <f>SUM(Y548:Y$764)</f>
        <v>20718.78931439</v>
      </c>
      <c r="E548" s="11">
        <f t="shared" si="306"/>
        <v>279845.34729947004</v>
      </c>
      <c r="F548" s="99">
        <f t="shared" si="301"/>
        <v>3780.61</v>
      </c>
      <c r="G548" s="3">
        <f>IF(N548=1,VLOOKUP(A547,[1]Plan1!$BG$69:$BI$188,3),G547)</f>
        <v>3815.39</v>
      </c>
      <c r="H548" s="200">
        <f t="shared" si="302"/>
        <v>41581</v>
      </c>
      <c r="I548" s="200">
        <f t="shared" si="303"/>
        <v>41611</v>
      </c>
      <c r="J548" s="27">
        <f t="shared" si="307"/>
        <v>9.1995736137817641E-3</v>
      </c>
      <c r="K548" s="12">
        <f t="shared" si="323"/>
        <v>41673</v>
      </c>
      <c r="L548" s="12">
        <f t="shared" si="308"/>
        <v>41673</v>
      </c>
      <c r="M548" s="1">
        <f t="shared" si="324"/>
        <v>22</v>
      </c>
      <c r="N548" s="1">
        <f t="shared" si="309"/>
        <v>18</v>
      </c>
      <c r="O548" s="2">
        <f t="shared" si="310"/>
        <v>1.00752065</v>
      </c>
      <c r="P548" s="11">
        <f t="shared" si="300"/>
        <v>1.0054011599999999</v>
      </c>
      <c r="Q548" s="11">
        <f t="shared" si="330"/>
        <v>1.0903109989833355</v>
      </c>
      <c r="R548" s="2">
        <f t="shared" si="299"/>
        <v>1.0985108400000001</v>
      </c>
      <c r="S548" s="2">
        <f t="shared" si="328"/>
        <v>1.07454731</v>
      </c>
      <c r="T548" s="2">
        <f t="shared" si="311"/>
        <v>322970.38448089</v>
      </c>
      <c r="U548" s="2">
        <f t="shared" si="312"/>
        <v>1544.5300098445196</v>
      </c>
      <c r="V548" s="2">
        <f t="shared" si="313"/>
        <v>27567.800232562553</v>
      </c>
      <c r="W548" s="2">
        <f t="shared" si="314"/>
        <v>329676.46685626707</v>
      </c>
      <c r="X548" s="29">
        <f t="shared" si="315"/>
        <v>0</v>
      </c>
      <c r="Y548" s="2">
        <f t="shared" si="329"/>
        <v>0</v>
      </c>
      <c r="Z548" s="82">
        <f t="shared" si="316"/>
        <v>0</v>
      </c>
      <c r="AA548" s="2">
        <f t="shared" si="317"/>
        <v>0</v>
      </c>
      <c r="AB548" s="27">
        <f t="shared" si="325"/>
        <v>6.7299999999999999E-2</v>
      </c>
      <c r="AC548" s="29">
        <f t="shared" si="304"/>
        <v>18</v>
      </c>
      <c r="AD548" s="29">
        <v>252</v>
      </c>
      <c r="AE548" s="11">
        <f t="shared" si="331"/>
        <v>1.004663131</v>
      </c>
      <c r="AF548" s="2">
        <f t="shared" si="318"/>
        <v>1506.0532119500001</v>
      </c>
      <c r="AG548" s="2">
        <f t="shared" si="319"/>
        <v>1537.32455256</v>
      </c>
      <c r="AH548" s="3">
        <f t="shared" si="320"/>
        <v>0</v>
      </c>
      <c r="AI548" s="4" t="str">
        <f t="shared" si="326"/>
        <v>A+J=</v>
      </c>
      <c r="AJ548" s="12">
        <f t="shared" si="327"/>
        <v>41673</v>
      </c>
      <c r="AK548" s="12"/>
      <c r="AL548" s="4"/>
      <c r="AM548" s="1"/>
      <c r="AN548" s="12"/>
      <c r="AO548" s="1"/>
      <c r="AP548" s="1"/>
      <c r="AQ548" s="3"/>
      <c r="AR548" s="3"/>
      <c r="AS548" s="7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138" x14ac:dyDescent="0.2">
      <c r="A549" s="178">
        <f t="shared" si="321"/>
        <v>41668</v>
      </c>
      <c r="B549" s="2">
        <f t="shared" si="305"/>
        <v>331428.02571655449</v>
      </c>
      <c r="C549" s="2">
        <f t="shared" si="322"/>
        <v>300564.13661386003</v>
      </c>
      <c r="D549" s="2">
        <f>SUM(Y549:Y$764)</f>
        <v>20718.78931439</v>
      </c>
      <c r="E549" s="11">
        <f t="shared" si="306"/>
        <v>279845.34729947004</v>
      </c>
      <c r="F549" s="99">
        <f t="shared" si="301"/>
        <v>3780.61</v>
      </c>
      <c r="G549" s="3">
        <f>IF(N549=1,VLOOKUP(A548,[1]Plan1!$BG$69:$BI$188,3),G548)</f>
        <v>3815.39</v>
      </c>
      <c r="H549" s="200">
        <f t="shared" si="302"/>
        <v>41581</v>
      </c>
      <c r="I549" s="200">
        <f t="shared" si="303"/>
        <v>41611</v>
      </c>
      <c r="J549" s="27">
        <f t="shared" si="307"/>
        <v>9.1995736137817641E-3</v>
      </c>
      <c r="K549" s="12">
        <f t="shared" si="323"/>
        <v>41673</v>
      </c>
      <c r="L549" s="12">
        <f t="shared" si="308"/>
        <v>41673</v>
      </c>
      <c r="M549" s="1">
        <f t="shared" si="324"/>
        <v>22</v>
      </c>
      <c r="N549" s="1">
        <f t="shared" si="309"/>
        <v>19</v>
      </c>
      <c r="O549" s="2">
        <f t="shared" si="310"/>
        <v>1.00794012</v>
      </c>
      <c r="P549" s="11">
        <f t="shared" si="300"/>
        <v>1.0054011599999999</v>
      </c>
      <c r="Q549" s="11">
        <f t="shared" si="330"/>
        <v>1.0903109989833355</v>
      </c>
      <c r="R549" s="2">
        <f t="shared" si="299"/>
        <v>1.0989681899999999</v>
      </c>
      <c r="S549" s="2">
        <f t="shared" si="328"/>
        <v>1.07454731</v>
      </c>
      <c r="T549" s="2">
        <f t="shared" si="311"/>
        <v>322970.38448089</v>
      </c>
      <c r="U549" s="2">
        <f t="shared" si="312"/>
        <v>1544.5300098445196</v>
      </c>
      <c r="V549" s="2">
        <f t="shared" si="313"/>
        <v>27695.787502149909</v>
      </c>
      <c r="W549" s="2">
        <f t="shared" si="314"/>
        <v>329804.45412585448</v>
      </c>
      <c r="X549" s="29">
        <f t="shared" si="315"/>
        <v>0</v>
      </c>
      <c r="Y549" s="2">
        <f t="shared" si="329"/>
        <v>0</v>
      </c>
      <c r="Z549" s="82">
        <f t="shared" si="316"/>
        <v>0</v>
      </c>
      <c r="AA549" s="2">
        <f t="shared" si="317"/>
        <v>0</v>
      </c>
      <c r="AB549" s="27">
        <f t="shared" si="325"/>
        <v>6.7299999999999999E-2</v>
      </c>
      <c r="AC549" s="29">
        <f t="shared" si="304"/>
        <v>19</v>
      </c>
      <c r="AD549" s="29">
        <v>252</v>
      </c>
      <c r="AE549" s="11">
        <f t="shared" si="331"/>
        <v>1.004922831</v>
      </c>
      <c r="AF549" s="2">
        <f t="shared" si="318"/>
        <v>1589.9286208000001</v>
      </c>
      <c r="AG549" s="2">
        <f t="shared" si="319"/>
        <v>1623.5715906999999</v>
      </c>
      <c r="AH549" s="3">
        <f t="shared" si="320"/>
        <v>0</v>
      </c>
      <c r="AI549" s="4" t="str">
        <f t="shared" si="326"/>
        <v>A+J=</v>
      </c>
      <c r="AJ549" s="12">
        <f t="shared" si="327"/>
        <v>41673</v>
      </c>
      <c r="AK549" s="12"/>
      <c r="AL549" s="4"/>
      <c r="AM549" s="1"/>
      <c r="AN549" s="12"/>
      <c r="AO549" s="1"/>
      <c r="AP549" s="1"/>
      <c r="AQ549" s="3"/>
      <c r="AR549" s="3"/>
      <c r="AS549" s="7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138" x14ac:dyDescent="0.2">
      <c r="A550" s="178">
        <f t="shared" si="321"/>
        <v>41669</v>
      </c>
      <c r="B550" s="2">
        <f t="shared" si="305"/>
        <v>331642.40172259795</v>
      </c>
      <c r="C550" s="2">
        <f t="shared" si="322"/>
        <v>300564.13661386003</v>
      </c>
      <c r="D550" s="2">
        <f>SUM(Y550:Y$764)</f>
        <v>20718.78931439</v>
      </c>
      <c r="E550" s="11">
        <f t="shared" si="306"/>
        <v>279845.34729947004</v>
      </c>
      <c r="F550" s="99">
        <f t="shared" si="301"/>
        <v>3780.61</v>
      </c>
      <c r="G550" s="3">
        <f>IF(N550=1,VLOOKUP(A549,[1]Plan1!$BG$69:$BI$188,3),G549)</f>
        <v>3815.39</v>
      </c>
      <c r="H550" s="200">
        <f t="shared" si="302"/>
        <v>41581</v>
      </c>
      <c r="I550" s="200">
        <f t="shared" si="303"/>
        <v>41611</v>
      </c>
      <c r="J550" s="27">
        <f t="shared" si="307"/>
        <v>9.1995736137817641E-3</v>
      </c>
      <c r="K550" s="12">
        <f t="shared" si="323"/>
        <v>41673</v>
      </c>
      <c r="L550" s="12">
        <f t="shared" si="308"/>
        <v>41673</v>
      </c>
      <c r="M550" s="1">
        <f t="shared" si="324"/>
        <v>22</v>
      </c>
      <c r="N550" s="1">
        <f t="shared" si="309"/>
        <v>20</v>
      </c>
      <c r="O550" s="2">
        <f t="shared" si="310"/>
        <v>1.00835976</v>
      </c>
      <c r="P550" s="11">
        <f t="shared" si="300"/>
        <v>1.0054011599999999</v>
      </c>
      <c r="Q550" s="11">
        <f t="shared" si="330"/>
        <v>1.0903109989833355</v>
      </c>
      <c r="R550" s="2">
        <f t="shared" si="299"/>
        <v>1.0994257300000001</v>
      </c>
      <c r="S550" s="2">
        <f t="shared" si="328"/>
        <v>1.07454731</v>
      </c>
      <c r="T550" s="2">
        <f t="shared" si="311"/>
        <v>322970.38448089</v>
      </c>
      <c r="U550" s="2">
        <f t="shared" si="312"/>
        <v>1544.5300098445196</v>
      </c>
      <c r="V550" s="2">
        <f t="shared" si="313"/>
        <v>27823.827942353364</v>
      </c>
      <c r="W550" s="2">
        <f t="shared" si="314"/>
        <v>329932.49456605793</v>
      </c>
      <c r="X550" s="29">
        <f t="shared" si="315"/>
        <v>0</v>
      </c>
      <c r="Y550" s="2">
        <f t="shared" si="329"/>
        <v>0</v>
      </c>
      <c r="Z550" s="82">
        <f t="shared" si="316"/>
        <v>0</v>
      </c>
      <c r="AA550" s="2">
        <f t="shared" si="317"/>
        <v>0</v>
      </c>
      <c r="AB550" s="27">
        <f t="shared" si="325"/>
        <v>6.7299999999999999E-2</v>
      </c>
      <c r="AC550" s="29">
        <f t="shared" si="304"/>
        <v>20</v>
      </c>
      <c r="AD550" s="29">
        <v>252</v>
      </c>
      <c r="AE550" s="11">
        <f t="shared" si="331"/>
        <v>1.0051825969999999</v>
      </c>
      <c r="AF550" s="2">
        <f t="shared" si="318"/>
        <v>1673.8253456899999</v>
      </c>
      <c r="AG550" s="2">
        <f t="shared" si="319"/>
        <v>1709.90715654</v>
      </c>
      <c r="AH550" s="3">
        <f t="shared" si="320"/>
        <v>0</v>
      </c>
      <c r="AI550" s="4" t="str">
        <f t="shared" si="326"/>
        <v>A+J=</v>
      </c>
      <c r="AJ550" s="12">
        <f t="shared" si="327"/>
        <v>41673</v>
      </c>
      <c r="AK550" s="12"/>
      <c r="AL550" s="4"/>
      <c r="AM550" s="1"/>
      <c r="AN550" s="12"/>
      <c r="AO550" s="1"/>
      <c r="AP550" s="1"/>
      <c r="AQ550" s="3"/>
      <c r="AR550" s="3"/>
      <c r="AS550" s="7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138" x14ac:dyDescent="0.2">
      <c r="A551" s="178">
        <f t="shared" si="321"/>
        <v>41670</v>
      </c>
      <c r="B551" s="2">
        <f t="shared" si="305"/>
        <v>331856.92296753073</v>
      </c>
      <c r="C551" s="2">
        <f t="shared" si="322"/>
        <v>300564.13661386003</v>
      </c>
      <c r="D551" s="2">
        <f>SUM(Y551:Y$764)</f>
        <v>20718.78931439</v>
      </c>
      <c r="E551" s="11">
        <f t="shared" si="306"/>
        <v>279845.34729947004</v>
      </c>
      <c r="F551" s="99">
        <f t="shared" si="301"/>
        <v>3780.61</v>
      </c>
      <c r="G551" s="3">
        <f>IF(N551=1,VLOOKUP(A550,[1]Plan1!$BG$69:$BI$188,3),G550)</f>
        <v>3815.39</v>
      </c>
      <c r="H551" s="200">
        <f t="shared" si="302"/>
        <v>41581</v>
      </c>
      <c r="I551" s="200">
        <f t="shared" si="303"/>
        <v>41611</v>
      </c>
      <c r="J551" s="27">
        <f t="shared" si="307"/>
        <v>9.1995736137817641E-3</v>
      </c>
      <c r="K551" s="12">
        <f t="shared" si="323"/>
        <v>41673</v>
      </c>
      <c r="L551" s="12">
        <f t="shared" si="308"/>
        <v>41673</v>
      </c>
      <c r="M551" s="1">
        <f t="shared" si="324"/>
        <v>22</v>
      </c>
      <c r="N551" s="1">
        <f t="shared" si="309"/>
        <v>21</v>
      </c>
      <c r="O551" s="2">
        <f t="shared" si="310"/>
        <v>1.0087795799999999</v>
      </c>
      <c r="P551" s="11">
        <f t="shared" si="300"/>
        <v>1.0054011599999999</v>
      </c>
      <c r="Q551" s="11">
        <f t="shared" si="330"/>
        <v>1.0903109989833355</v>
      </c>
      <c r="R551" s="2">
        <f t="shared" si="299"/>
        <v>1.09988347</v>
      </c>
      <c r="S551" s="2">
        <f t="shared" si="328"/>
        <v>1.07454731</v>
      </c>
      <c r="T551" s="2">
        <f t="shared" si="311"/>
        <v>322970.38448089</v>
      </c>
      <c r="U551" s="2">
        <f t="shared" si="312"/>
        <v>1544.5300098445196</v>
      </c>
      <c r="V551" s="2">
        <f t="shared" si="313"/>
        <v>27951.924351626189</v>
      </c>
      <c r="W551" s="2">
        <f t="shared" si="314"/>
        <v>330060.59097533074</v>
      </c>
      <c r="X551" s="29">
        <f t="shared" si="315"/>
        <v>0</v>
      </c>
      <c r="Y551" s="2">
        <f t="shared" si="329"/>
        <v>0</v>
      </c>
      <c r="Z551" s="82">
        <f t="shared" si="316"/>
        <v>0</v>
      </c>
      <c r="AA551" s="2">
        <f t="shared" si="317"/>
        <v>0</v>
      </c>
      <c r="AB551" s="27">
        <f t="shared" si="325"/>
        <v>6.7299999999999999E-2</v>
      </c>
      <c r="AC551" s="29">
        <f t="shared" si="304"/>
        <v>21</v>
      </c>
      <c r="AD551" s="29">
        <v>252</v>
      </c>
      <c r="AE551" s="11">
        <f t="shared" si="331"/>
        <v>1.0054424310000001</v>
      </c>
      <c r="AF551" s="2">
        <f t="shared" si="318"/>
        <v>1757.7440325800001</v>
      </c>
      <c r="AG551" s="2">
        <f t="shared" si="319"/>
        <v>1796.3319922000001</v>
      </c>
      <c r="AH551" s="3">
        <f t="shared" si="320"/>
        <v>0</v>
      </c>
      <c r="AI551" s="4" t="str">
        <f t="shared" si="326"/>
        <v>A+J=</v>
      </c>
      <c r="AJ551" s="12">
        <f t="shared" si="327"/>
        <v>41673</v>
      </c>
      <c r="AK551" s="12"/>
      <c r="AL551" s="4"/>
      <c r="AM551" s="1"/>
      <c r="AN551" s="12"/>
      <c r="AO551" s="1"/>
      <c r="AP551" s="1"/>
      <c r="AQ551" s="3"/>
      <c r="AR551" s="3"/>
      <c r="AS551" s="7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138" x14ac:dyDescent="0.2">
      <c r="A552" s="178">
        <f t="shared" si="321"/>
        <v>41671</v>
      </c>
      <c r="B552" s="2">
        <f t="shared" si="305"/>
        <v>332071.58356211614</v>
      </c>
      <c r="C552" s="2">
        <f t="shared" si="322"/>
        <v>300564.13661386003</v>
      </c>
      <c r="D552" s="2">
        <f>SUM(Y552:Y$764)</f>
        <v>20718.78931439</v>
      </c>
      <c r="E552" s="11">
        <f t="shared" si="306"/>
        <v>279845.34729947004</v>
      </c>
      <c r="F552" s="99">
        <f t="shared" si="301"/>
        <v>3780.61</v>
      </c>
      <c r="G552" s="3">
        <f>IF(N552=1,VLOOKUP(A551,[1]Plan1!$BG$69:$BI$188,3),G551)</f>
        <v>3815.39</v>
      </c>
      <c r="H552" s="200">
        <f t="shared" si="302"/>
        <v>41581</v>
      </c>
      <c r="I552" s="200">
        <f t="shared" si="303"/>
        <v>41611</v>
      </c>
      <c r="J552" s="27">
        <f t="shared" si="307"/>
        <v>9.1995736137817641E-3</v>
      </c>
      <c r="K552" s="12">
        <f t="shared" si="323"/>
        <v>41703</v>
      </c>
      <c r="L552" s="12">
        <f t="shared" si="308"/>
        <v>41673</v>
      </c>
      <c r="M552" s="1">
        <f t="shared" si="324"/>
        <v>22</v>
      </c>
      <c r="N552" s="1">
        <f t="shared" si="309"/>
        <v>22</v>
      </c>
      <c r="O552" s="2">
        <f t="shared" si="310"/>
        <v>1.00919957</v>
      </c>
      <c r="P552" s="11">
        <f t="shared" si="300"/>
        <v>1.0054011599999999</v>
      </c>
      <c r="Q552" s="11">
        <f t="shared" si="330"/>
        <v>1.0903109989833355</v>
      </c>
      <c r="R552" s="2">
        <f t="shared" si="299"/>
        <v>1.1003413900000001</v>
      </c>
      <c r="S552" s="2">
        <f t="shared" si="328"/>
        <v>1.07454731</v>
      </c>
      <c r="T552" s="2">
        <f t="shared" si="311"/>
        <v>322970.38448089</v>
      </c>
      <c r="U552" s="2">
        <f t="shared" si="312"/>
        <v>1544.5300098445196</v>
      </c>
      <c r="V552" s="2">
        <f t="shared" si="313"/>
        <v>28080.071133061596</v>
      </c>
      <c r="W552" s="2">
        <f t="shared" si="314"/>
        <v>330188.73775676615</v>
      </c>
      <c r="X552" s="29">
        <f t="shared" si="315"/>
        <v>0</v>
      </c>
      <c r="Y552" s="2">
        <f t="shared" si="329"/>
        <v>0</v>
      </c>
      <c r="Z552" s="82">
        <f t="shared" si="316"/>
        <v>0</v>
      </c>
      <c r="AA552" s="2">
        <f t="shared" si="317"/>
        <v>0</v>
      </c>
      <c r="AB552" s="27">
        <f t="shared" si="325"/>
        <v>6.7299999999999999E-2</v>
      </c>
      <c r="AC552" s="29">
        <f t="shared" si="304"/>
        <v>22</v>
      </c>
      <c r="AD552" s="29">
        <v>252</v>
      </c>
      <c r="AE552" s="11">
        <f t="shared" si="331"/>
        <v>1.005702332</v>
      </c>
      <c r="AF552" s="2">
        <f t="shared" si="318"/>
        <v>1841.68435847</v>
      </c>
      <c r="AG552" s="2">
        <f t="shared" si="319"/>
        <v>1882.8458053500001</v>
      </c>
      <c r="AH552" s="3">
        <f t="shared" si="320"/>
        <v>0</v>
      </c>
      <c r="AI552" s="4" t="str">
        <f t="shared" si="326"/>
        <v>A+J=</v>
      </c>
      <c r="AJ552" s="12">
        <f t="shared" si="327"/>
        <v>41673</v>
      </c>
      <c r="AK552" s="12"/>
      <c r="AL552" s="4"/>
      <c r="AM552" s="1"/>
      <c r="AN552" s="12"/>
      <c r="AO552" s="1"/>
      <c r="AP552" s="1"/>
      <c r="AQ552" s="3"/>
      <c r="AR552" s="3"/>
      <c r="AS552" s="7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138" x14ac:dyDescent="0.2">
      <c r="A553" s="178">
        <f t="shared" si="321"/>
        <v>41672</v>
      </c>
      <c r="B553" s="2">
        <f t="shared" si="305"/>
        <v>332071.58356211614</v>
      </c>
      <c r="C553" s="2">
        <f t="shared" si="322"/>
        <v>300564.13661386003</v>
      </c>
      <c r="D553" s="2">
        <f>SUM(Y553:Y$764)</f>
        <v>20718.78931439</v>
      </c>
      <c r="E553" s="11">
        <f t="shared" si="306"/>
        <v>279845.34729947004</v>
      </c>
      <c r="F553" s="99">
        <f t="shared" si="301"/>
        <v>3780.61</v>
      </c>
      <c r="G553" s="3">
        <f>IF(N553=1,VLOOKUP(A552,[1]Plan1!$BG$69:$BI$188,3),G552)</f>
        <v>3815.39</v>
      </c>
      <c r="H553" s="200">
        <f t="shared" si="302"/>
        <v>41581</v>
      </c>
      <c r="I553" s="200">
        <f t="shared" si="303"/>
        <v>41611</v>
      </c>
      <c r="J553" s="27">
        <f t="shared" si="307"/>
        <v>9.1995736137817641E-3</v>
      </c>
      <c r="K553" s="12">
        <f t="shared" si="323"/>
        <v>41703</v>
      </c>
      <c r="L553" s="12">
        <f t="shared" si="308"/>
        <v>41673</v>
      </c>
      <c r="M553" s="1">
        <f t="shared" si="324"/>
        <v>22</v>
      </c>
      <c r="N553" s="1">
        <f t="shared" si="309"/>
        <v>22</v>
      </c>
      <c r="O553" s="2">
        <f t="shared" si="310"/>
        <v>1.00919957</v>
      </c>
      <c r="P553" s="11">
        <f t="shared" si="300"/>
        <v>1.0054011599999999</v>
      </c>
      <c r="Q553" s="11">
        <f t="shared" si="330"/>
        <v>1.0903109989833355</v>
      </c>
      <c r="R553" s="2">
        <f t="shared" ref="R553:R616" si="332">TRUNC(TRUNC((O553*Q553),15),8)</f>
        <v>1.1003413900000001</v>
      </c>
      <c r="S553" s="2">
        <f t="shared" si="328"/>
        <v>1.07454731</v>
      </c>
      <c r="T553" s="2">
        <f t="shared" si="311"/>
        <v>322970.38448089</v>
      </c>
      <c r="U553" s="2">
        <f t="shared" si="312"/>
        <v>1544.5300098445196</v>
      </c>
      <c r="V553" s="2">
        <f t="shared" si="313"/>
        <v>28080.071133061596</v>
      </c>
      <c r="W553" s="2">
        <f t="shared" si="314"/>
        <v>330188.73775676615</v>
      </c>
      <c r="X553" s="29">
        <f t="shared" si="315"/>
        <v>0</v>
      </c>
      <c r="Y553" s="2">
        <f t="shared" si="329"/>
        <v>0</v>
      </c>
      <c r="Z553" s="82">
        <f t="shared" si="316"/>
        <v>0</v>
      </c>
      <c r="AA553" s="2">
        <f t="shared" si="317"/>
        <v>0</v>
      </c>
      <c r="AB553" s="27">
        <f t="shared" si="325"/>
        <v>6.7299999999999999E-2</v>
      </c>
      <c r="AC553" s="29">
        <f t="shared" si="304"/>
        <v>22</v>
      </c>
      <c r="AD553" s="29">
        <v>252</v>
      </c>
      <c r="AE553" s="11">
        <f t="shared" si="331"/>
        <v>1.005702332</v>
      </c>
      <c r="AF553" s="2">
        <f t="shared" si="318"/>
        <v>1841.68435847</v>
      </c>
      <c r="AG553" s="2">
        <f t="shared" si="319"/>
        <v>1882.8458053500001</v>
      </c>
      <c r="AH553" s="3">
        <f t="shared" si="320"/>
        <v>0</v>
      </c>
      <c r="AI553" s="4" t="str">
        <f t="shared" si="326"/>
        <v>A+J=</v>
      </c>
      <c r="AJ553" s="12">
        <f t="shared" si="327"/>
        <v>41673</v>
      </c>
      <c r="AK553" s="12"/>
      <c r="AL553" s="4"/>
      <c r="AM553" s="1"/>
      <c r="AN553" s="12"/>
      <c r="AO553" s="1"/>
      <c r="AP553" s="1"/>
      <c r="AQ553" s="3"/>
      <c r="AR553" s="3"/>
      <c r="AS553" s="7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138" x14ac:dyDescent="0.2">
      <c r="A554" s="178">
        <f t="shared" si="321"/>
        <v>41673</v>
      </c>
      <c r="B554" s="2">
        <f t="shared" si="305"/>
        <v>332071.58356211614</v>
      </c>
      <c r="C554" s="2">
        <f t="shared" si="322"/>
        <v>300564.13661386003</v>
      </c>
      <c r="D554" s="2">
        <f>SUM(Y554:Y$764)</f>
        <v>20718.78931439</v>
      </c>
      <c r="E554" s="11">
        <f t="shared" si="306"/>
        <v>279845.34729947004</v>
      </c>
      <c r="F554" s="99">
        <f t="shared" si="301"/>
        <v>3780.61</v>
      </c>
      <c r="G554" s="3">
        <f>IF(N554=1,VLOOKUP(A553,[1]Plan1!$BG$69:$BI$188,3),G553)</f>
        <v>3815.39</v>
      </c>
      <c r="H554" s="200">
        <f t="shared" si="302"/>
        <v>41581</v>
      </c>
      <c r="I554" s="200">
        <f t="shared" si="303"/>
        <v>41611</v>
      </c>
      <c r="J554" s="27">
        <f t="shared" si="307"/>
        <v>9.1995736137817641E-3</v>
      </c>
      <c r="K554" s="12">
        <f t="shared" si="323"/>
        <v>41703</v>
      </c>
      <c r="L554" s="12">
        <f t="shared" si="308"/>
        <v>41673</v>
      </c>
      <c r="M554" s="1">
        <f t="shared" si="324"/>
        <v>22</v>
      </c>
      <c r="N554" s="1">
        <f t="shared" si="309"/>
        <v>22</v>
      </c>
      <c r="O554" s="2">
        <f t="shared" si="310"/>
        <v>1.00919957</v>
      </c>
      <c r="P554" s="11">
        <f t="shared" ref="P554:P617" si="333">IF(L554&gt;L553,O553,P553)</f>
        <v>1.0054011599999999</v>
      </c>
      <c r="Q554" s="11">
        <f t="shared" si="330"/>
        <v>1.0903109989833355</v>
      </c>
      <c r="R554" s="2">
        <f t="shared" si="332"/>
        <v>1.1003413900000001</v>
      </c>
      <c r="S554" s="2">
        <f t="shared" si="328"/>
        <v>1.07454731</v>
      </c>
      <c r="T554" s="2">
        <f t="shared" si="311"/>
        <v>322970.38448089</v>
      </c>
      <c r="U554" s="2">
        <f t="shared" si="312"/>
        <v>1544.5300098445196</v>
      </c>
      <c r="V554" s="2">
        <f t="shared" si="313"/>
        <v>28080.071133061596</v>
      </c>
      <c r="W554" s="2">
        <f t="shared" si="314"/>
        <v>330188.73775676615</v>
      </c>
      <c r="X554" s="29">
        <f t="shared" si="315"/>
        <v>18</v>
      </c>
      <c r="Y554" s="2">
        <f t="shared" si="329"/>
        <v>2443.0544321399998</v>
      </c>
      <c r="Z554" s="82">
        <f t="shared" si="316"/>
        <v>8.1282300000000002E-3</v>
      </c>
      <c r="AA554" s="2">
        <f t="shared" si="317"/>
        <v>2625.1775682399998</v>
      </c>
      <c r="AB554" s="27">
        <f t="shared" si="325"/>
        <v>6.7299999999999999E-2</v>
      </c>
      <c r="AC554" s="29">
        <f t="shared" si="304"/>
        <v>22</v>
      </c>
      <c r="AD554" s="29">
        <v>252</v>
      </c>
      <c r="AE554" s="11">
        <f t="shared" si="331"/>
        <v>1.005702332</v>
      </c>
      <c r="AF554" s="2">
        <f t="shared" si="318"/>
        <v>1841.68435847</v>
      </c>
      <c r="AG554" s="2">
        <f t="shared" si="319"/>
        <v>1882.8458053500001</v>
      </c>
      <c r="AH554" s="3">
        <f t="shared" si="320"/>
        <v>4466.8619267100003</v>
      </c>
      <c r="AI554" s="4" t="str">
        <f t="shared" si="326"/>
        <v>A+J=</v>
      </c>
      <c r="AJ554" s="12">
        <f t="shared" si="327"/>
        <v>41673</v>
      </c>
      <c r="AK554" s="12"/>
      <c r="AL554" s="4"/>
      <c r="AM554" s="1"/>
      <c r="AN554" s="12"/>
      <c r="AO554" s="1"/>
      <c r="AP554" s="1"/>
      <c r="AQ554" s="3"/>
      <c r="AR554" s="3"/>
      <c r="AS554" s="7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138" x14ac:dyDescent="0.2">
      <c r="A555" s="178">
        <f t="shared" si="321"/>
        <v>41674</v>
      </c>
      <c r="B555" s="2">
        <f t="shared" si="305"/>
        <v>327732.73495438928</v>
      </c>
      <c r="C555" s="2">
        <f t="shared" si="322"/>
        <v>298121.08218172</v>
      </c>
      <c r="D555" s="2">
        <f>SUM(Y555:Y$764)</f>
        <v>18275.734882250003</v>
      </c>
      <c r="E555" s="11">
        <f t="shared" si="306"/>
        <v>279845.34729946998</v>
      </c>
      <c r="F555" s="99">
        <f t="shared" si="301"/>
        <v>3815.39</v>
      </c>
      <c r="G555" s="3">
        <f>IF(N555=1,VLOOKUP(A554,[1]Plan1!$BG$69:$BI$188,3),G554)</f>
        <v>3836.38</v>
      </c>
      <c r="H555" s="200">
        <f t="shared" si="302"/>
        <v>41612</v>
      </c>
      <c r="I555" s="200">
        <f t="shared" si="303"/>
        <v>41643</v>
      </c>
      <c r="J555" s="27">
        <f t="shared" si="307"/>
        <v>5.5014035262450633E-3</v>
      </c>
      <c r="K555" s="12">
        <f t="shared" si="323"/>
        <v>41703</v>
      </c>
      <c r="L555" s="12">
        <f t="shared" si="308"/>
        <v>41703</v>
      </c>
      <c r="M555" s="1">
        <f t="shared" si="324"/>
        <v>20</v>
      </c>
      <c r="N555" s="1">
        <f t="shared" si="309"/>
        <v>1</v>
      </c>
      <c r="O555" s="2">
        <f t="shared" si="310"/>
        <v>1.00027435</v>
      </c>
      <c r="P555" s="11">
        <f t="shared" si="333"/>
        <v>1.00919957</v>
      </c>
      <c r="Q555" s="11">
        <f t="shared" si="330"/>
        <v>1.1003413913402527</v>
      </c>
      <c r="R555" s="2">
        <f t="shared" si="332"/>
        <v>1.10064327</v>
      </c>
      <c r="S555" s="2">
        <f t="shared" si="328"/>
        <v>1.07454731</v>
      </c>
      <c r="T555" s="2">
        <f t="shared" si="311"/>
        <v>320345.20691265003</v>
      </c>
      <c r="U555" s="2">
        <f t="shared" si="312"/>
        <v>1362.4068737449049</v>
      </c>
      <c r="V555" s="2">
        <f t="shared" si="313"/>
        <v>28164.550846504313</v>
      </c>
      <c r="W555" s="2">
        <f t="shared" si="314"/>
        <v>327648.03990196926</v>
      </c>
      <c r="X555" s="29">
        <f t="shared" si="315"/>
        <v>0</v>
      </c>
      <c r="Y555" s="2">
        <f t="shared" si="329"/>
        <v>0</v>
      </c>
      <c r="Z555" s="82">
        <f t="shared" si="316"/>
        <v>0</v>
      </c>
      <c r="AA555" s="2">
        <f t="shared" si="317"/>
        <v>0</v>
      </c>
      <c r="AB555" s="27">
        <f t="shared" si="325"/>
        <v>6.7299999999999999E-2</v>
      </c>
      <c r="AC555" s="29">
        <f t="shared" si="304"/>
        <v>1</v>
      </c>
      <c r="AD555" s="29">
        <v>252</v>
      </c>
      <c r="AE555" s="11">
        <f t="shared" si="331"/>
        <v>1.0002584940000001</v>
      </c>
      <c r="AF555" s="2">
        <f t="shared" si="318"/>
        <v>82.807313910000005</v>
      </c>
      <c r="AG555" s="2">
        <f t="shared" si="319"/>
        <v>84.695052419999996</v>
      </c>
      <c r="AH555" s="3">
        <f t="shared" si="320"/>
        <v>0</v>
      </c>
      <c r="AI555" s="4" t="str">
        <f t="shared" si="326"/>
        <v>A+J=</v>
      </c>
      <c r="AJ555" s="12">
        <f t="shared" si="327"/>
        <v>41703</v>
      </c>
      <c r="AK555" s="12"/>
      <c r="AL555" s="4"/>
      <c r="AM555" s="1"/>
      <c r="AN555" s="12"/>
      <c r="AO555" s="1"/>
      <c r="AP555" s="1"/>
      <c r="AQ555" s="3"/>
      <c r="AR555" s="3"/>
      <c r="AS555" s="7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138" x14ac:dyDescent="0.2">
      <c r="A556" s="178">
        <f t="shared" si="321"/>
        <v>41675</v>
      </c>
      <c r="B556" s="2">
        <f t="shared" si="305"/>
        <v>327901.99775253981</v>
      </c>
      <c r="C556" s="2">
        <f t="shared" si="322"/>
        <v>298121.08218172</v>
      </c>
      <c r="D556" s="2">
        <f>SUM(Y556:Y$764)</f>
        <v>18275.734882250003</v>
      </c>
      <c r="E556" s="11">
        <f t="shared" si="306"/>
        <v>279845.34729946998</v>
      </c>
      <c r="F556" s="99">
        <f t="shared" si="301"/>
        <v>3815.39</v>
      </c>
      <c r="G556" s="3">
        <f>IF(N556=1,VLOOKUP(A555,[1]Plan1!$BG$69:$BI$188,3),G555)</f>
        <v>3836.38</v>
      </c>
      <c r="H556" s="200">
        <f t="shared" si="302"/>
        <v>41612</v>
      </c>
      <c r="I556" s="200">
        <f t="shared" si="303"/>
        <v>41643</v>
      </c>
      <c r="J556" s="27">
        <f t="shared" si="307"/>
        <v>5.5014035262450633E-3</v>
      </c>
      <c r="K556" s="12">
        <f t="shared" si="323"/>
        <v>41703</v>
      </c>
      <c r="L556" s="12">
        <f t="shared" si="308"/>
        <v>41703</v>
      </c>
      <c r="M556" s="1">
        <f t="shared" si="324"/>
        <v>20</v>
      </c>
      <c r="N556" s="1">
        <f t="shared" si="309"/>
        <v>2</v>
      </c>
      <c r="O556" s="2">
        <f t="shared" si="310"/>
        <v>1.0005487799999999</v>
      </c>
      <c r="P556" s="11">
        <f t="shared" si="333"/>
        <v>1.00919957</v>
      </c>
      <c r="Q556" s="11">
        <f t="shared" si="330"/>
        <v>1.1003413913402527</v>
      </c>
      <c r="R556" s="2">
        <f t="shared" si="332"/>
        <v>1.10094523</v>
      </c>
      <c r="S556" s="2">
        <f t="shared" si="328"/>
        <v>1.07454731</v>
      </c>
      <c r="T556" s="2">
        <f t="shared" si="311"/>
        <v>320345.20691265003</v>
      </c>
      <c r="U556" s="2">
        <f t="shared" si="312"/>
        <v>1362.4068737449049</v>
      </c>
      <c r="V556" s="2">
        <f t="shared" si="313"/>
        <v>28249.052947574877</v>
      </c>
      <c r="W556" s="2">
        <f t="shared" si="314"/>
        <v>327732.54200303979</v>
      </c>
      <c r="X556" s="29">
        <f t="shared" si="315"/>
        <v>0</v>
      </c>
      <c r="Y556" s="2">
        <f t="shared" si="329"/>
        <v>0</v>
      </c>
      <c r="Z556" s="82">
        <f t="shared" si="316"/>
        <v>0</v>
      </c>
      <c r="AA556" s="2">
        <f t="shared" si="317"/>
        <v>0</v>
      </c>
      <c r="AB556" s="27">
        <f t="shared" si="325"/>
        <v>6.7299999999999999E-2</v>
      </c>
      <c r="AC556" s="29">
        <f t="shared" si="304"/>
        <v>2</v>
      </c>
      <c r="AD556" s="29">
        <v>252</v>
      </c>
      <c r="AE556" s="11">
        <f t="shared" si="331"/>
        <v>1.000517055</v>
      </c>
      <c r="AF556" s="2">
        <f t="shared" si="318"/>
        <v>165.63609095999999</v>
      </c>
      <c r="AG556" s="2">
        <f t="shared" si="319"/>
        <v>169.4557495</v>
      </c>
      <c r="AH556" s="3">
        <f t="shared" si="320"/>
        <v>0</v>
      </c>
      <c r="AI556" s="4" t="str">
        <f t="shared" si="326"/>
        <v>A+J=</v>
      </c>
      <c r="AJ556" s="12">
        <f t="shared" si="327"/>
        <v>41703</v>
      </c>
      <c r="AK556" s="12"/>
      <c r="AL556" s="4"/>
      <c r="AM556" s="1"/>
      <c r="AN556" s="12"/>
      <c r="AO556" s="1"/>
      <c r="AP556" s="1"/>
      <c r="AQ556" s="3"/>
      <c r="AR556" s="3"/>
      <c r="AS556" s="7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138" x14ac:dyDescent="0.2">
      <c r="A557" s="178">
        <f t="shared" si="321"/>
        <v>41676</v>
      </c>
      <c r="B557" s="2">
        <f t="shared" si="305"/>
        <v>328071.35141794157</v>
      </c>
      <c r="C557" s="2">
        <f t="shared" si="322"/>
        <v>298121.08218172</v>
      </c>
      <c r="D557" s="2">
        <f>SUM(Y557:Y$764)</f>
        <v>18275.734882250003</v>
      </c>
      <c r="E557" s="11">
        <f t="shared" si="306"/>
        <v>279845.34729946998</v>
      </c>
      <c r="F557" s="99">
        <f t="shared" si="301"/>
        <v>3815.39</v>
      </c>
      <c r="G557" s="3">
        <f>IF(N557=1,VLOOKUP(A556,[1]Plan1!$BG$69:$BI$188,3),G556)</f>
        <v>3836.38</v>
      </c>
      <c r="H557" s="200">
        <f t="shared" si="302"/>
        <v>41612</v>
      </c>
      <c r="I557" s="200">
        <f t="shared" si="303"/>
        <v>41643</v>
      </c>
      <c r="J557" s="27">
        <f t="shared" si="307"/>
        <v>5.5014035262450633E-3</v>
      </c>
      <c r="K557" s="12">
        <f t="shared" si="323"/>
        <v>41703</v>
      </c>
      <c r="L557" s="12">
        <f t="shared" si="308"/>
        <v>41703</v>
      </c>
      <c r="M557" s="1">
        <f t="shared" si="324"/>
        <v>20</v>
      </c>
      <c r="N557" s="1">
        <f t="shared" si="309"/>
        <v>3</v>
      </c>
      <c r="O557" s="2">
        <f t="shared" si="310"/>
        <v>1.0008232800000001</v>
      </c>
      <c r="P557" s="11">
        <f t="shared" si="333"/>
        <v>1.00919957</v>
      </c>
      <c r="Q557" s="11">
        <f t="shared" si="330"/>
        <v>1.1003413913402527</v>
      </c>
      <c r="R557" s="2">
        <f t="shared" si="332"/>
        <v>1.1012472799999999</v>
      </c>
      <c r="S557" s="2">
        <f t="shared" si="328"/>
        <v>1.07454731</v>
      </c>
      <c r="T557" s="2">
        <f t="shared" si="311"/>
        <v>320345.20691265003</v>
      </c>
      <c r="U557" s="2">
        <f t="shared" si="312"/>
        <v>1362.4068737449049</v>
      </c>
      <c r="V557" s="2">
        <f t="shared" si="313"/>
        <v>28333.580234726665</v>
      </c>
      <c r="W557" s="2">
        <f t="shared" si="314"/>
        <v>327817.06929019158</v>
      </c>
      <c r="X557" s="29">
        <f t="shared" si="315"/>
        <v>0</v>
      </c>
      <c r="Y557" s="2">
        <f t="shared" si="329"/>
        <v>0</v>
      </c>
      <c r="Z557" s="82">
        <f t="shared" si="316"/>
        <v>0</v>
      </c>
      <c r="AA557" s="2">
        <f t="shared" si="317"/>
        <v>0</v>
      </c>
      <c r="AB557" s="27">
        <f t="shared" si="325"/>
        <v>6.7299999999999999E-2</v>
      </c>
      <c r="AC557" s="29">
        <f t="shared" si="304"/>
        <v>3</v>
      </c>
      <c r="AD557" s="29">
        <v>252</v>
      </c>
      <c r="AE557" s="11">
        <f t="shared" si="331"/>
        <v>1.0007756830000001</v>
      </c>
      <c r="AF557" s="2">
        <f t="shared" si="318"/>
        <v>248.48633113</v>
      </c>
      <c r="AG557" s="2">
        <f t="shared" si="319"/>
        <v>254.28212775</v>
      </c>
      <c r="AH557" s="3">
        <f t="shared" si="320"/>
        <v>0</v>
      </c>
      <c r="AI557" s="4" t="str">
        <f t="shared" si="326"/>
        <v>A+J=</v>
      </c>
      <c r="AJ557" s="12">
        <f t="shared" si="327"/>
        <v>41703</v>
      </c>
      <c r="AK557" s="12"/>
      <c r="AL557" s="4"/>
      <c r="AM557" s="1"/>
      <c r="AN557" s="12"/>
      <c r="AO557" s="1"/>
      <c r="AP557" s="1"/>
      <c r="AQ557" s="3"/>
      <c r="AR557" s="3"/>
      <c r="AS557" s="7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138" x14ac:dyDescent="0.2">
      <c r="A558" s="178">
        <f t="shared" si="321"/>
        <v>41677</v>
      </c>
      <c r="B558" s="2">
        <f t="shared" si="305"/>
        <v>328240.79285789124</v>
      </c>
      <c r="C558" s="2">
        <f t="shared" si="322"/>
        <v>298121.08218172</v>
      </c>
      <c r="D558" s="2">
        <f>SUM(Y558:Y$764)</f>
        <v>18275.734882250003</v>
      </c>
      <c r="E558" s="11">
        <f t="shared" si="306"/>
        <v>279845.34729946998</v>
      </c>
      <c r="F558" s="99">
        <f t="shared" si="301"/>
        <v>3815.39</v>
      </c>
      <c r="G558" s="3">
        <f>IF(N558=1,VLOOKUP(A557,[1]Plan1!$BG$69:$BI$188,3),G557)</f>
        <v>3836.38</v>
      </c>
      <c r="H558" s="200">
        <f t="shared" si="302"/>
        <v>41612</v>
      </c>
      <c r="I558" s="200">
        <f t="shared" si="303"/>
        <v>41643</v>
      </c>
      <c r="J558" s="27">
        <f t="shared" si="307"/>
        <v>5.5014035262450633E-3</v>
      </c>
      <c r="K558" s="12">
        <f t="shared" si="323"/>
        <v>41703</v>
      </c>
      <c r="L558" s="12">
        <f t="shared" si="308"/>
        <v>41703</v>
      </c>
      <c r="M558" s="1">
        <f t="shared" si="324"/>
        <v>20</v>
      </c>
      <c r="N558" s="1">
        <f t="shared" si="309"/>
        <v>4</v>
      </c>
      <c r="O558" s="2">
        <f t="shared" si="310"/>
        <v>1.00109786</v>
      </c>
      <c r="P558" s="11">
        <f t="shared" si="333"/>
        <v>1.00919957</v>
      </c>
      <c r="Q558" s="11">
        <f t="shared" si="330"/>
        <v>1.1003413913402527</v>
      </c>
      <c r="R558" s="2">
        <f t="shared" si="332"/>
        <v>1.1015494100000001</v>
      </c>
      <c r="S558" s="2">
        <f t="shared" si="328"/>
        <v>1.07454731</v>
      </c>
      <c r="T558" s="2">
        <f t="shared" si="311"/>
        <v>320345.20691265003</v>
      </c>
      <c r="U558" s="2">
        <f t="shared" si="312"/>
        <v>1362.4068737449049</v>
      </c>
      <c r="V558" s="2">
        <f t="shared" si="313"/>
        <v>28418.129909506286</v>
      </c>
      <c r="W558" s="2">
        <f t="shared" si="314"/>
        <v>327901.61896497122</v>
      </c>
      <c r="X558" s="29">
        <f t="shared" si="315"/>
        <v>0</v>
      </c>
      <c r="Y558" s="2">
        <f t="shared" si="329"/>
        <v>0</v>
      </c>
      <c r="Z558" s="82">
        <f t="shared" si="316"/>
        <v>0</v>
      </c>
      <c r="AA558" s="2">
        <f t="shared" si="317"/>
        <v>0</v>
      </c>
      <c r="AB558" s="27">
        <f t="shared" si="325"/>
        <v>6.7299999999999999E-2</v>
      </c>
      <c r="AC558" s="29">
        <f t="shared" si="304"/>
        <v>4</v>
      </c>
      <c r="AD558" s="29">
        <v>252</v>
      </c>
      <c r="AE558" s="11">
        <f t="shared" si="331"/>
        <v>1.0010343770000001</v>
      </c>
      <c r="AF558" s="2">
        <f t="shared" si="318"/>
        <v>331.35771409</v>
      </c>
      <c r="AG558" s="2">
        <f t="shared" si="319"/>
        <v>339.17389292000001</v>
      </c>
      <c r="AH558" s="3">
        <f t="shared" si="320"/>
        <v>0</v>
      </c>
      <c r="AI558" s="4" t="str">
        <f t="shared" si="326"/>
        <v>A+J=</v>
      </c>
      <c r="AJ558" s="12">
        <f t="shared" si="327"/>
        <v>41703</v>
      </c>
      <c r="AK558" s="12"/>
      <c r="AL558" s="4"/>
      <c r="AM558" s="1"/>
      <c r="AN558" s="12"/>
      <c r="AO558" s="1"/>
      <c r="AP558" s="1"/>
      <c r="AQ558" s="3"/>
      <c r="AR558" s="3"/>
      <c r="AS558" s="7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138" x14ac:dyDescent="0.2">
      <c r="A559" s="178">
        <f t="shared" si="321"/>
        <v>41678</v>
      </c>
      <c r="B559" s="2">
        <f t="shared" si="305"/>
        <v>328410.32556452206</v>
      </c>
      <c r="C559" s="2">
        <f t="shared" si="322"/>
        <v>298121.08218172</v>
      </c>
      <c r="D559" s="2">
        <f>SUM(Y559:Y$764)</f>
        <v>18275.734882250003</v>
      </c>
      <c r="E559" s="11">
        <f t="shared" si="306"/>
        <v>279845.34729946998</v>
      </c>
      <c r="F559" s="99">
        <f t="shared" si="301"/>
        <v>3815.39</v>
      </c>
      <c r="G559" s="3">
        <f>IF(N559=1,VLOOKUP(A558,[1]Plan1!$BG$69:$BI$188,3),G558)</f>
        <v>3836.38</v>
      </c>
      <c r="H559" s="200">
        <f t="shared" si="302"/>
        <v>41612</v>
      </c>
      <c r="I559" s="200">
        <f t="shared" si="303"/>
        <v>41643</v>
      </c>
      <c r="J559" s="27">
        <f t="shared" si="307"/>
        <v>5.5014035262450633E-3</v>
      </c>
      <c r="K559" s="12">
        <f t="shared" si="323"/>
        <v>41703</v>
      </c>
      <c r="L559" s="12">
        <f t="shared" si="308"/>
        <v>41703</v>
      </c>
      <c r="M559" s="1">
        <f t="shared" si="324"/>
        <v>20</v>
      </c>
      <c r="N559" s="1">
        <f t="shared" si="309"/>
        <v>5</v>
      </c>
      <c r="O559" s="2">
        <f t="shared" si="310"/>
        <v>1.0013725200000001</v>
      </c>
      <c r="P559" s="11">
        <f t="shared" si="333"/>
        <v>1.00919957</v>
      </c>
      <c r="Q559" s="11">
        <f t="shared" si="330"/>
        <v>1.1003413913402527</v>
      </c>
      <c r="R559" s="2">
        <f t="shared" si="332"/>
        <v>1.1018516300000001</v>
      </c>
      <c r="S559" s="2">
        <f t="shared" si="328"/>
        <v>1.07454731</v>
      </c>
      <c r="T559" s="2">
        <f t="shared" si="311"/>
        <v>320345.20691265003</v>
      </c>
      <c r="U559" s="2">
        <f t="shared" si="312"/>
        <v>1362.4068737449049</v>
      </c>
      <c r="V559" s="2">
        <f t="shared" si="313"/>
        <v>28502.704770367138</v>
      </c>
      <c r="W559" s="2">
        <f t="shared" si="314"/>
        <v>327986.19382583204</v>
      </c>
      <c r="X559" s="29">
        <f t="shared" si="315"/>
        <v>0</v>
      </c>
      <c r="Y559" s="2">
        <f t="shared" si="329"/>
        <v>0</v>
      </c>
      <c r="Z559" s="82">
        <f t="shared" si="316"/>
        <v>0</v>
      </c>
      <c r="AA559" s="2">
        <f t="shared" si="317"/>
        <v>0</v>
      </c>
      <c r="AB559" s="27">
        <f t="shared" si="325"/>
        <v>6.7299999999999999E-2</v>
      </c>
      <c r="AC559" s="29">
        <f t="shared" si="304"/>
        <v>5</v>
      </c>
      <c r="AD559" s="29">
        <v>252</v>
      </c>
      <c r="AE559" s="11">
        <f t="shared" si="331"/>
        <v>1.0012931389999999</v>
      </c>
      <c r="AF559" s="2">
        <f t="shared" si="318"/>
        <v>414.25088052000001</v>
      </c>
      <c r="AG559" s="2">
        <f t="shared" si="319"/>
        <v>424.13173869000002</v>
      </c>
      <c r="AH559" s="3">
        <f t="shared" si="320"/>
        <v>0</v>
      </c>
      <c r="AI559" s="4" t="str">
        <f t="shared" si="326"/>
        <v>A+J=</v>
      </c>
      <c r="AJ559" s="12">
        <f t="shared" si="327"/>
        <v>41703</v>
      </c>
      <c r="AK559" s="12"/>
      <c r="AL559" s="4"/>
      <c r="AM559" s="1"/>
      <c r="AN559" s="12"/>
      <c r="AO559" s="1"/>
      <c r="AP559" s="1"/>
      <c r="AQ559" s="3"/>
      <c r="AR559" s="3"/>
      <c r="AS559" s="7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138" x14ac:dyDescent="0.2">
      <c r="A560" s="178">
        <f t="shared" si="321"/>
        <v>41679</v>
      </c>
      <c r="B560" s="2">
        <f t="shared" si="305"/>
        <v>328410.32556452206</v>
      </c>
      <c r="C560" s="2">
        <f t="shared" si="322"/>
        <v>298121.08218172</v>
      </c>
      <c r="D560" s="2">
        <f>SUM(Y560:Y$764)</f>
        <v>18275.734882250003</v>
      </c>
      <c r="E560" s="11">
        <f t="shared" si="306"/>
        <v>279845.34729946998</v>
      </c>
      <c r="F560" s="99">
        <f t="shared" si="301"/>
        <v>3815.39</v>
      </c>
      <c r="G560" s="3">
        <f>IF(N560=1,VLOOKUP(A559,[1]Plan1!$BG$69:$BI$188,3),G559)</f>
        <v>3836.38</v>
      </c>
      <c r="H560" s="200">
        <f t="shared" si="302"/>
        <v>41612</v>
      </c>
      <c r="I560" s="200">
        <f t="shared" si="303"/>
        <v>41643</v>
      </c>
      <c r="J560" s="27">
        <f t="shared" si="307"/>
        <v>5.5014035262450633E-3</v>
      </c>
      <c r="K560" s="12">
        <f t="shared" si="323"/>
        <v>41703</v>
      </c>
      <c r="L560" s="12">
        <f t="shared" si="308"/>
        <v>41703</v>
      </c>
      <c r="M560" s="1">
        <f t="shared" si="324"/>
        <v>20</v>
      </c>
      <c r="N560" s="1">
        <f t="shared" si="309"/>
        <v>5</v>
      </c>
      <c r="O560" s="2">
        <f t="shared" si="310"/>
        <v>1.0013725200000001</v>
      </c>
      <c r="P560" s="11">
        <f t="shared" si="333"/>
        <v>1.00919957</v>
      </c>
      <c r="Q560" s="11">
        <f t="shared" si="330"/>
        <v>1.1003413913402527</v>
      </c>
      <c r="R560" s="2">
        <f t="shared" si="332"/>
        <v>1.1018516300000001</v>
      </c>
      <c r="S560" s="2">
        <f t="shared" si="328"/>
        <v>1.07454731</v>
      </c>
      <c r="T560" s="2">
        <f t="shared" si="311"/>
        <v>320345.20691265003</v>
      </c>
      <c r="U560" s="2">
        <f t="shared" si="312"/>
        <v>1362.4068737449049</v>
      </c>
      <c r="V560" s="2">
        <f t="shared" si="313"/>
        <v>28502.704770367138</v>
      </c>
      <c r="W560" s="2">
        <f t="shared" si="314"/>
        <v>327986.19382583204</v>
      </c>
      <c r="X560" s="29">
        <f t="shared" si="315"/>
        <v>0</v>
      </c>
      <c r="Y560" s="2">
        <f t="shared" si="329"/>
        <v>0</v>
      </c>
      <c r="Z560" s="82">
        <f t="shared" si="316"/>
        <v>0</v>
      </c>
      <c r="AA560" s="2">
        <f t="shared" si="317"/>
        <v>0</v>
      </c>
      <c r="AB560" s="27">
        <f t="shared" si="325"/>
        <v>6.7299999999999999E-2</v>
      </c>
      <c r="AC560" s="29">
        <f t="shared" si="304"/>
        <v>5</v>
      </c>
      <c r="AD560" s="29">
        <v>252</v>
      </c>
      <c r="AE560" s="11">
        <f t="shared" si="331"/>
        <v>1.0012931389999999</v>
      </c>
      <c r="AF560" s="2">
        <f t="shared" si="318"/>
        <v>414.25088052000001</v>
      </c>
      <c r="AG560" s="2">
        <f t="shared" si="319"/>
        <v>424.13173869000002</v>
      </c>
      <c r="AH560" s="3">
        <f t="shared" si="320"/>
        <v>0</v>
      </c>
      <c r="AI560" s="4" t="str">
        <f t="shared" si="326"/>
        <v>A+J=</v>
      </c>
      <c r="AJ560" s="12">
        <f t="shared" si="327"/>
        <v>41703</v>
      </c>
      <c r="AK560" s="12"/>
      <c r="AL560" s="4"/>
      <c r="AM560" s="1"/>
      <c r="AN560" s="12"/>
      <c r="AO560" s="1"/>
      <c r="AP560" s="1"/>
      <c r="AQ560" s="3"/>
      <c r="AR560" s="3"/>
      <c r="AS560" s="7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138" x14ac:dyDescent="0.2">
      <c r="A561" s="178">
        <f t="shared" si="321"/>
        <v>41680</v>
      </c>
      <c r="B561" s="2">
        <f t="shared" si="305"/>
        <v>328410.32556452206</v>
      </c>
      <c r="C561" s="2">
        <f t="shared" si="322"/>
        <v>298121.08218172</v>
      </c>
      <c r="D561" s="2">
        <f>SUM(Y561:Y$764)</f>
        <v>18275.734882250003</v>
      </c>
      <c r="E561" s="11">
        <f t="shared" si="306"/>
        <v>279845.34729946998</v>
      </c>
      <c r="F561" s="99">
        <f t="shared" si="301"/>
        <v>3815.39</v>
      </c>
      <c r="G561" s="3">
        <f>IF(N561=1,VLOOKUP(A560,[1]Plan1!$BG$69:$BI$188,3),G560)</f>
        <v>3836.38</v>
      </c>
      <c r="H561" s="200">
        <f t="shared" si="302"/>
        <v>41612</v>
      </c>
      <c r="I561" s="200">
        <f t="shared" si="303"/>
        <v>41643</v>
      </c>
      <c r="J561" s="27">
        <f t="shared" si="307"/>
        <v>5.5014035262450633E-3</v>
      </c>
      <c r="K561" s="12">
        <f t="shared" si="323"/>
        <v>41703</v>
      </c>
      <c r="L561" s="12">
        <f t="shared" si="308"/>
        <v>41703</v>
      </c>
      <c r="M561" s="1">
        <f t="shared" si="324"/>
        <v>20</v>
      </c>
      <c r="N561" s="1">
        <f t="shared" si="309"/>
        <v>5</v>
      </c>
      <c r="O561" s="2">
        <f t="shared" si="310"/>
        <v>1.0013725200000001</v>
      </c>
      <c r="P561" s="11">
        <f t="shared" si="333"/>
        <v>1.00919957</v>
      </c>
      <c r="Q561" s="11">
        <f t="shared" si="330"/>
        <v>1.1003413913402527</v>
      </c>
      <c r="R561" s="2">
        <f t="shared" si="332"/>
        <v>1.1018516300000001</v>
      </c>
      <c r="S561" s="2">
        <f t="shared" si="328"/>
        <v>1.07454731</v>
      </c>
      <c r="T561" s="2">
        <f t="shared" si="311"/>
        <v>320345.20691265003</v>
      </c>
      <c r="U561" s="2">
        <f t="shared" si="312"/>
        <v>1362.4068737449049</v>
      </c>
      <c r="V561" s="2">
        <f t="shared" si="313"/>
        <v>28502.704770367138</v>
      </c>
      <c r="W561" s="2">
        <f t="shared" si="314"/>
        <v>327986.19382583204</v>
      </c>
      <c r="X561" s="29">
        <f t="shared" si="315"/>
        <v>0</v>
      </c>
      <c r="Y561" s="2">
        <f t="shared" si="329"/>
        <v>0</v>
      </c>
      <c r="Z561" s="82">
        <f t="shared" si="316"/>
        <v>0</v>
      </c>
      <c r="AA561" s="2">
        <f t="shared" si="317"/>
        <v>0</v>
      </c>
      <c r="AB561" s="27">
        <f t="shared" si="325"/>
        <v>6.7299999999999999E-2</v>
      </c>
      <c r="AC561" s="29">
        <f t="shared" si="304"/>
        <v>5</v>
      </c>
      <c r="AD561" s="29">
        <v>252</v>
      </c>
      <c r="AE561" s="11">
        <f t="shared" si="331"/>
        <v>1.0012931389999999</v>
      </c>
      <c r="AF561" s="2">
        <f t="shared" si="318"/>
        <v>414.25088052000001</v>
      </c>
      <c r="AG561" s="2">
        <f t="shared" si="319"/>
        <v>424.13173869000002</v>
      </c>
      <c r="AH561" s="3">
        <f t="shared" si="320"/>
        <v>0</v>
      </c>
      <c r="AI561" s="4" t="str">
        <f t="shared" si="326"/>
        <v>A+J=</v>
      </c>
      <c r="AJ561" s="12">
        <f t="shared" si="327"/>
        <v>41703</v>
      </c>
      <c r="AK561" s="12"/>
      <c r="AL561" s="4"/>
      <c r="AM561" s="1"/>
      <c r="AN561" s="12"/>
      <c r="AO561" s="1"/>
      <c r="AP561" s="1"/>
      <c r="AQ561" s="3"/>
      <c r="AR561" s="3"/>
      <c r="AS561" s="7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138" x14ac:dyDescent="0.2">
      <c r="A562" s="178">
        <f t="shared" si="321"/>
        <v>41681</v>
      </c>
      <c r="B562" s="2">
        <f t="shared" si="305"/>
        <v>328579.94331292715</v>
      </c>
      <c r="C562" s="2">
        <f t="shared" si="322"/>
        <v>298121.08218172</v>
      </c>
      <c r="D562" s="2">
        <f>SUM(Y562:Y$764)</f>
        <v>18275.734882250003</v>
      </c>
      <c r="E562" s="11">
        <f t="shared" si="306"/>
        <v>279845.34729946998</v>
      </c>
      <c r="F562" s="99">
        <f t="shared" si="301"/>
        <v>3815.39</v>
      </c>
      <c r="G562" s="3">
        <f>IF(N562=1,VLOOKUP(A561,[1]Plan1!$BG$69:$BI$188,3),G561)</f>
        <v>3836.38</v>
      </c>
      <c r="H562" s="200">
        <f t="shared" si="302"/>
        <v>41612</v>
      </c>
      <c r="I562" s="200">
        <f t="shared" si="303"/>
        <v>41643</v>
      </c>
      <c r="J562" s="27">
        <f t="shared" si="307"/>
        <v>5.5014035262450633E-3</v>
      </c>
      <c r="K562" s="12">
        <f t="shared" si="323"/>
        <v>41703</v>
      </c>
      <c r="L562" s="12">
        <f t="shared" si="308"/>
        <v>41703</v>
      </c>
      <c r="M562" s="1">
        <f t="shared" si="324"/>
        <v>20</v>
      </c>
      <c r="N562" s="1">
        <f t="shared" si="309"/>
        <v>6</v>
      </c>
      <c r="O562" s="2">
        <f t="shared" si="310"/>
        <v>1.00164725</v>
      </c>
      <c r="P562" s="11">
        <f t="shared" si="333"/>
        <v>1.00919957</v>
      </c>
      <c r="Q562" s="11">
        <f t="shared" si="330"/>
        <v>1.1003413913402527</v>
      </c>
      <c r="R562" s="2">
        <f t="shared" si="332"/>
        <v>1.1021539199999999</v>
      </c>
      <c r="S562" s="2">
        <f t="shared" si="328"/>
        <v>1.07454731</v>
      </c>
      <c r="T562" s="2">
        <f t="shared" si="311"/>
        <v>320345.20691265003</v>
      </c>
      <c r="U562" s="2">
        <f t="shared" si="312"/>
        <v>1362.4068737449049</v>
      </c>
      <c r="V562" s="2">
        <f t="shared" si="313"/>
        <v>28587.299220402245</v>
      </c>
      <c r="W562" s="2">
        <f t="shared" si="314"/>
        <v>328070.78827586718</v>
      </c>
      <c r="X562" s="29">
        <f t="shared" si="315"/>
        <v>0</v>
      </c>
      <c r="Y562" s="2">
        <f t="shared" si="329"/>
        <v>0</v>
      </c>
      <c r="Z562" s="82">
        <f t="shared" si="316"/>
        <v>0</v>
      </c>
      <c r="AA562" s="2">
        <f t="shared" si="317"/>
        <v>0</v>
      </c>
      <c r="AB562" s="27">
        <f t="shared" si="325"/>
        <v>6.7299999999999999E-2</v>
      </c>
      <c r="AC562" s="29">
        <f t="shared" si="304"/>
        <v>6</v>
      </c>
      <c r="AD562" s="29">
        <v>252</v>
      </c>
      <c r="AE562" s="11">
        <f t="shared" si="331"/>
        <v>1.0015519669999999</v>
      </c>
      <c r="AF562" s="2">
        <f t="shared" si="318"/>
        <v>497.16518973000001</v>
      </c>
      <c r="AG562" s="2">
        <f t="shared" si="319"/>
        <v>509.15503705999998</v>
      </c>
      <c r="AH562" s="3">
        <f t="shared" si="320"/>
        <v>0</v>
      </c>
      <c r="AI562" s="4" t="str">
        <f t="shared" si="326"/>
        <v>A+J=</v>
      </c>
      <c r="AJ562" s="12">
        <f t="shared" si="327"/>
        <v>41703</v>
      </c>
      <c r="AK562" s="12"/>
      <c r="AL562" s="4"/>
      <c r="AM562" s="1"/>
      <c r="AN562" s="12"/>
      <c r="AO562" s="1"/>
      <c r="AP562" s="1"/>
      <c r="AQ562" s="3"/>
      <c r="AR562" s="3"/>
      <c r="AS562" s="7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138" x14ac:dyDescent="0.2">
      <c r="A563" s="178">
        <f t="shared" si="321"/>
        <v>41682</v>
      </c>
      <c r="B563" s="2">
        <f t="shared" si="305"/>
        <v>328749.65207026363</v>
      </c>
      <c r="C563" s="2">
        <f t="shared" si="322"/>
        <v>298121.08218172</v>
      </c>
      <c r="D563" s="2">
        <f>SUM(Y563:Y$764)</f>
        <v>18275.734882250003</v>
      </c>
      <c r="E563" s="11">
        <f t="shared" si="306"/>
        <v>279845.34729946998</v>
      </c>
      <c r="F563" s="99">
        <f t="shared" si="301"/>
        <v>3815.39</v>
      </c>
      <c r="G563" s="3">
        <f>IF(N563=1,VLOOKUP(A562,[1]Plan1!$BG$69:$BI$188,3),G562)</f>
        <v>3836.38</v>
      </c>
      <c r="H563" s="200">
        <f t="shared" si="302"/>
        <v>41612</v>
      </c>
      <c r="I563" s="200">
        <f t="shared" si="303"/>
        <v>41643</v>
      </c>
      <c r="J563" s="27">
        <f t="shared" si="307"/>
        <v>5.5014035262450633E-3</v>
      </c>
      <c r="K563" s="12">
        <f t="shared" si="323"/>
        <v>41703</v>
      </c>
      <c r="L563" s="12">
        <f t="shared" si="308"/>
        <v>41703</v>
      </c>
      <c r="M563" s="1">
        <f t="shared" si="324"/>
        <v>20</v>
      </c>
      <c r="N563" s="1">
        <f t="shared" si="309"/>
        <v>7</v>
      </c>
      <c r="O563" s="2">
        <f t="shared" si="310"/>
        <v>1.0019220499999999</v>
      </c>
      <c r="P563" s="11">
        <f t="shared" si="333"/>
        <v>1.00919957</v>
      </c>
      <c r="Q563" s="11">
        <f t="shared" si="330"/>
        <v>1.1003413913402527</v>
      </c>
      <c r="R563" s="2">
        <f t="shared" si="332"/>
        <v>1.1024563000000001</v>
      </c>
      <c r="S563" s="2">
        <f t="shared" si="328"/>
        <v>1.07454731</v>
      </c>
      <c r="T563" s="2">
        <f t="shared" si="311"/>
        <v>320345.20691265003</v>
      </c>
      <c r="U563" s="2">
        <f t="shared" si="312"/>
        <v>1362.4068737449049</v>
      </c>
      <c r="V563" s="2">
        <f t="shared" si="313"/>
        <v>28671.918856518703</v>
      </c>
      <c r="W563" s="2">
        <f t="shared" si="314"/>
        <v>328155.40791198361</v>
      </c>
      <c r="X563" s="29">
        <f t="shared" si="315"/>
        <v>0</v>
      </c>
      <c r="Y563" s="2">
        <f t="shared" si="329"/>
        <v>0</v>
      </c>
      <c r="Z563" s="82">
        <f t="shared" si="316"/>
        <v>0</v>
      </c>
      <c r="AA563" s="2">
        <f t="shared" si="317"/>
        <v>0</v>
      </c>
      <c r="AB563" s="27">
        <f t="shared" si="325"/>
        <v>6.7299999999999999E-2</v>
      </c>
      <c r="AC563" s="29">
        <f t="shared" si="304"/>
        <v>7</v>
      </c>
      <c r="AD563" s="29">
        <v>252</v>
      </c>
      <c r="AE563" s="11">
        <f t="shared" si="331"/>
        <v>1.0018108619999999</v>
      </c>
      <c r="AF563" s="2">
        <f t="shared" si="318"/>
        <v>580.10096208000004</v>
      </c>
      <c r="AG563" s="2">
        <f t="shared" si="319"/>
        <v>594.24415827999997</v>
      </c>
      <c r="AH563" s="3">
        <f t="shared" si="320"/>
        <v>0</v>
      </c>
      <c r="AI563" s="4" t="str">
        <f t="shared" si="326"/>
        <v>A+J=</v>
      </c>
      <c r="AJ563" s="12">
        <f t="shared" si="327"/>
        <v>41703</v>
      </c>
      <c r="AK563" s="12"/>
      <c r="AL563" s="4"/>
      <c r="AM563" s="1"/>
      <c r="AN563" s="12"/>
      <c r="AO563" s="1"/>
      <c r="AP563" s="1"/>
      <c r="AQ563" s="3"/>
      <c r="AR563" s="3"/>
      <c r="AS563" s="7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138" x14ac:dyDescent="0.2">
      <c r="A564" s="178">
        <f t="shared" si="321"/>
        <v>41683</v>
      </c>
      <c r="B564" s="2">
        <f t="shared" si="305"/>
        <v>328919.45220133127</v>
      </c>
      <c r="C564" s="2">
        <f t="shared" si="322"/>
        <v>298121.08218172</v>
      </c>
      <c r="D564" s="2">
        <f>SUM(Y564:Y$764)</f>
        <v>18275.734882250003</v>
      </c>
      <c r="E564" s="11">
        <f t="shared" si="306"/>
        <v>279845.34729946998</v>
      </c>
      <c r="F564" s="99">
        <f t="shared" si="301"/>
        <v>3815.39</v>
      </c>
      <c r="G564" s="3">
        <f>IF(N564=1,VLOOKUP(A563,[1]Plan1!$BG$69:$BI$188,3),G563)</f>
        <v>3836.38</v>
      </c>
      <c r="H564" s="200">
        <f t="shared" si="302"/>
        <v>41612</v>
      </c>
      <c r="I564" s="200">
        <f t="shared" si="303"/>
        <v>41643</v>
      </c>
      <c r="J564" s="27">
        <f t="shared" si="307"/>
        <v>5.5014035262450633E-3</v>
      </c>
      <c r="K564" s="12">
        <f t="shared" si="323"/>
        <v>41703</v>
      </c>
      <c r="L564" s="12">
        <f t="shared" si="308"/>
        <v>41703</v>
      </c>
      <c r="M564" s="1">
        <f t="shared" si="324"/>
        <v>20</v>
      </c>
      <c r="N564" s="1">
        <f t="shared" si="309"/>
        <v>8</v>
      </c>
      <c r="O564" s="2">
        <f t="shared" si="310"/>
        <v>1.0021969399999999</v>
      </c>
      <c r="P564" s="11">
        <f t="shared" si="333"/>
        <v>1.00919957</v>
      </c>
      <c r="Q564" s="11">
        <f t="shared" si="330"/>
        <v>1.1003413913402527</v>
      </c>
      <c r="R564" s="2">
        <f t="shared" si="332"/>
        <v>1.1027587700000001</v>
      </c>
      <c r="S564" s="2">
        <f t="shared" si="328"/>
        <v>1.07454731</v>
      </c>
      <c r="T564" s="2">
        <f t="shared" si="311"/>
        <v>320345.20691265003</v>
      </c>
      <c r="U564" s="2">
        <f t="shared" si="312"/>
        <v>1362.4068737449049</v>
      </c>
      <c r="V564" s="2">
        <f t="shared" si="313"/>
        <v>28756.563678716389</v>
      </c>
      <c r="W564" s="2">
        <f t="shared" si="314"/>
        <v>328240.05273418128</v>
      </c>
      <c r="X564" s="29">
        <f t="shared" si="315"/>
        <v>0</v>
      </c>
      <c r="Y564" s="2">
        <f t="shared" si="329"/>
        <v>0</v>
      </c>
      <c r="Z564" s="82">
        <f t="shared" si="316"/>
        <v>0</v>
      </c>
      <c r="AA564" s="2">
        <f t="shared" si="317"/>
        <v>0</v>
      </c>
      <c r="AB564" s="27">
        <f t="shared" si="325"/>
        <v>6.7299999999999999E-2</v>
      </c>
      <c r="AC564" s="29">
        <f t="shared" si="304"/>
        <v>8</v>
      </c>
      <c r="AD564" s="29">
        <v>252</v>
      </c>
      <c r="AE564" s="11">
        <f t="shared" si="331"/>
        <v>1.002069825</v>
      </c>
      <c r="AF564" s="2">
        <f t="shared" si="318"/>
        <v>663.05851788999996</v>
      </c>
      <c r="AG564" s="2">
        <f t="shared" si="319"/>
        <v>679.39946714999996</v>
      </c>
      <c r="AH564" s="3">
        <f t="shared" si="320"/>
        <v>0</v>
      </c>
      <c r="AI564" s="4" t="str">
        <f t="shared" si="326"/>
        <v>A+J=</v>
      </c>
      <c r="AJ564" s="12">
        <f t="shared" si="327"/>
        <v>41703</v>
      </c>
      <c r="AK564" s="12"/>
      <c r="AL564" s="4"/>
      <c r="AM564" s="1"/>
      <c r="AN564" s="12"/>
      <c r="AO564" s="1"/>
      <c r="AP564" s="1"/>
      <c r="AQ564" s="3"/>
      <c r="AR564" s="3"/>
      <c r="AS564" s="7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138" x14ac:dyDescent="0.2">
      <c r="A565" s="178">
        <f t="shared" si="321"/>
        <v>41684</v>
      </c>
      <c r="B565" s="2">
        <f t="shared" si="305"/>
        <v>329089.33747637324</v>
      </c>
      <c r="C565" s="2">
        <f t="shared" si="322"/>
        <v>298121.08218172</v>
      </c>
      <c r="D565" s="2">
        <f>SUM(Y565:Y$764)</f>
        <v>18275.734882250003</v>
      </c>
      <c r="E565" s="11">
        <f t="shared" si="306"/>
        <v>279845.34729946998</v>
      </c>
      <c r="F565" s="99">
        <f t="shared" si="301"/>
        <v>3815.39</v>
      </c>
      <c r="G565" s="3">
        <f>IF(N565=1,VLOOKUP(A564,[1]Plan1!$BG$69:$BI$188,3),G564)</f>
        <v>3836.38</v>
      </c>
      <c r="H565" s="200">
        <f t="shared" si="302"/>
        <v>41612</v>
      </c>
      <c r="I565" s="200">
        <f t="shared" si="303"/>
        <v>41643</v>
      </c>
      <c r="J565" s="27">
        <f t="shared" si="307"/>
        <v>5.5014035262450633E-3</v>
      </c>
      <c r="K565" s="12">
        <f t="shared" si="323"/>
        <v>41703</v>
      </c>
      <c r="L565" s="12">
        <f t="shared" si="308"/>
        <v>41703</v>
      </c>
      <c r="M565" s="1">
        <f t="shared" si="324"/>
        <v>20</v>
      </c>
      <c r="N565" s="1">
        <f t="shared" si="309"/>
        <v>9</v>
      </c>
      <c r="O565" s="2">
        <f t="shared" si="310"/>
        <v>1.00247189</v>
      </c>
      <c r="P565" s="11">
        <f t="shared" si="333"/>
        <v>1.00919957</v>
      </c>
      <c r="Q565" s="11">
        <f t="shared" si="330"/>
        <v>1.1003413913402527</v>
      </c>
      <c r="R565" s="2">
        <f t="shared" si="332"/>
        <v>1.10306131</v>
      </c>
      <c r="S565" s="2">
        <f t="shared" si="328"/>
        <v>1.07454731</v>
      </c>
      <c r="T565" s="2">
        <f t="shared" si="311"/>
        <v>320345.20691265003</v>
      </c>
      <c r="U565" s="2">
        <f t="shared" si="312"/>
        <v>1362.4068737449049</v>
      </c>
      <c r="V565" s="2">
        <f t="shared" si="313"/>
        <v>28841.228090088327</v>
      </c>
      <c r="W565" s="2">
        <f t="shared" si="314"/>
        <v>328324.71714555327</v>
      </c>
      <c r="X565" s="29">
        <f t="shared" si="315"/>
        <v>0</v>
      </c>
      <c r="Y565" s="2">
        <f t="shared" si="329"/>
        <v>0</v>
      </c>
      <c r="Z565" s="82">
        <f t="shared" si="316"/>
        <v>0</v>
      </c>
      <c r="AA565" s="2">
        <f t="shared" si="317"/>
        <v>0</v>
      </c>
      <c r="AB565" s="27">
        <f t="shared" si="325"/>
        <v>6.7299999999999999E-2</v>
      </c>
      <c r="AC565" s="29">
        <f t="shared" si="304"/>
        <v>9</v>
      </c>
      <c r="AD565" s="29">
        <v>252</v>
      </c>
      <c r="AE565" s="11">
        <f t="shared" si="331"/>
        <v>1.0023288539999999</v>
      </c>
      <c r="AF565" s="2">
        <f t="shared" si="318"/>
        <v>746.03721648999999</v>
      </c>
      <c r="AG565" s="2">
        <f t="shared" si="319"/>
        <v>764.62033082000005</v>
      </c>
      <c r="AH565" s="3">
        <f t="shared" si="320"/>
        <v>0</v>
      </c>
      <c r="AI565" s="4" t="str">
        <f t="shared" si="326"/>
        <v>A+J=</v>
      </c>
      <c r="AJ565" s="12">
        <f t="shared" si="327"/>
        <v>41703</v>
      </c>
      <c r="AK565" s="12"/>
      <c r="AL565" s="4"/>
      <c r="AM565" s="1"/>
      <c r="AN565" s="12"/>
      <c r="AO565" s="1"/>
      <c r="AP565" s="1"/>
      <c r="AQ565" s="3"/>
      <c r="AR565" s="3"/>
      <c r="AS565" s="7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138" x14ac:dyDescent="0.2">
      <c r="A566" s="178">
        <f t="shared" si="321"/>
        <v>41685</v>
      </c>
      <c r="B566" s="2">
        <f t="shared" si="305"/>
        <v>329259.31386718649</v>
      </c>
      <c r="C566" s="2">
        <f t="shared" si="322"/>
        <v>298121.08218172</v>
      </c>
      <c r="D566" s="2">
        <f>SUM(Y566:Y$764)</f>
        <v>18275.734882250003</v>
      </c>
      <c r="E566" s="11">
        <f t="shared" si="306"/>
        <v>279845.34729946998</v>
      </c>
      <c r="F566" s="99">
        <f t="shared" si="301"/>
        <v>3815.39</v>
      </c>
      <c r="G566" s="3">
        <f>IF(N566=1,VLOOKUP(A565,[1]Plan1!$BG$69:$BI$188,3),G565)</f>
        <v>3836.38</v>
      </c>
      <c r="H566" s="200">
        <f t="shared" si="302"/>
        <v>41612</v>
      </c>
      <c r="I566" s="200">
        <f t="shared" si="303"/>
        <v>41643</v>
      </c>
      <c r="J566" s="27">
        <f t="shared" si="307"/>
        <v>5.5014035262450633E-3</v>
      </c>
      <c r="K566" s="12">
        <f t="shared" si="323"/>
        <v>41703</v>
      </c>
      <c r="L566" s="12">
        <f t="shared" si="308"/>
        <v>41703</v>
      </c>
      <c r="M566" s="1">
        <f t="shared" si="324"/>
        <v>20</v>
      </c>
      <c r="N566" s="1">
        <f t="shared" si="309"/>
        <v>10</v>
      </c>
      <c r="O566" s="2">
        <f t="shared" si="310"/>
        <v>1.0027469200000001</v>
      </c>
      <c r="P566" s="11">
        <f t="shared" si="333"/>
        <v>1.00919957</v>
      </c>
      <c r="Q566" s="11">
        <f t="shared" si="330"/>
        <v>1.1003413913402527</v>
      </c>
      <c r="R566" s="2">
        <f t="shared" si="332"/>
        <v>1.1033639399999999</v>
      </c>
      <c r="S566" s="2">
        <f t="shared" si="328"/>
        <v>1.07454731</v>
      </c>
      <c r="T566" s="2">
        <f t="shared" si="311"/>
        <v>320345.20691265003</v>
      </c>
      <c r="U566" s="2">
        <f t="shared" si="312"/>
        <v>1362.4068737449049</v>
      </c>
      <c r="V566" s="2">
        <f t="shared" si="313"/>
        <v>28925.917687541558</v>
      </c>
      <c r="W566" s="2">
        <f t="shared" si="314"/>
        <v>328409.40674300649</v>
      </c>
      <c r="X566" s="29">
        <f t="shared" si="315"/>
        <v>0</v>
      </c>
      <c r="Y566" s="2">
        <f t="shared" si="329"/>
        <v>0</v>
      </c>
      <c r="Z566" s="82">
        <f t="shared" si="316"/>
        <v>0</v>
      </c>
      <c r="AA566" s="2">
        <f t="shared" si="317"/>
        <v>0</v>
      </c>
      <c r="AB566" s="27">
        <f t="shared" si="325"/>
        <v>6.7299999999999999E-2</v>
      </c>
      <c r="AC566" s="29">
        <f t="shared" si="304"/>
        <v>10</v>
      </c>
      <c r="AD566" s="29">
        <v>252</v>
      </c>
      <c r="AE566" s="11">
        <f t="shared" si="331"/>
        <v>1.0025879499999999</v>
      </c>
      <c r="AF566" s="2">
        <f t="shared" si="318"/>
        <v>829.03737822000005</v>
      </c>
      <c r="AG566" s="2">
        <f t="shared" si="319"/>
        <v>849.90712417999998</v>
      </c>
      <c r="AH566" s="3">
        <f t="shared" si="320"/>
        <v>0</v>
      </c>
      <c r="AI566" s="4" t="str">
        <f t="shared" si="326"/>
        <v>A+J=</v>
      </c>
      <c r="AJ566" s="12">
        <f t="shared" si="327"/>
        <v>41703</v>
      </c>
      <c r="AK566" s="12"/>
      <c r="AL566" s="4"/>
      <c r="AM566" s="1"/>
      <c r="AN566" s="12"/>
      <c r="AO566" s="1"/>
      <c r="AP566" s="1"/>
      <c r="AQ566" s="3"/>
      <c r="AR566" s="3"/>
      <c r="AS566" s="7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138" x14ac:dyDescent="0.2">
      <c r="A567" s="178">
        <f t="shared" si="321"/>
        <v>41686</v>
      </c>
      <c r="B567" s="2">
        <f t="shared" si="305"/>
        <v>329259.31386718649</v>
      </c>
      <c r="C567" s="2">
        <f t="shared" si="322"/>
        <v>298121.08218172</v>
      </c>
      <c r="D567" s="2">
        <f>SUM(Y567:Y$764)</f>
        <v>18275.734882250003</v>
      </c>
      <c r="E567" s="11">
        <f t="shared" si="306"/>
        <v>279845.34729946998</v>
      </c>
      <c r="F567" s="99">
        <f t="shared" si="301"/>
        <v>3815.39</v>
      </c>
      <c r="G567" s="3">
        <f>IF(N567=1,VLOOKUP(A566,[1]Plan1!$BG$69:$BI$188,3),G566)</f>
        <v>3836.38</v>
      </c>
      <c r="H567" s="200">
        <f t="shared" si="302"/>
        <v>41612</v>
      </c>
      <c r="I567" s="200">
        <f t="shared" si="303"/>
        <v>41643</v>
      </c>
      <c r="J567" s="27">
        <f t="shared" si="307"/>
        <v>5.5014035262450633E-3</v>
      </c>
      <c r="K567" s="12">
        <f t="shared" si="323"/>
        <v>41703</v>
      </c>
      <c r="L567" s="12">
        <f t="shared" si="308"/>
        <v>41703</v>
      </c>
      <c r="M567" s="1">
        <f t="shared" si="324"/>
        <v>20</v>
      </c>
      <c r="N567" s="1">
        <f t="shared" si="309"/>
        <v>10</v>
      </c>
      <c r="O567" s="2">
        <f t="shared" si="310"/>
        <v>1.0027469200000001</v>
      </c>
      <c r="P567" s="11">
        <f t="shared" si="333"/>
        <v>1.00919957</v>
      </c>
      <c r="Q567" s="11">
        <f t="shared" si="330"/>
        <v>1.1003413913402527</v>
      </c>
      <c r="R567" s="2">
        <f t="shared" si="332"/>
        <v>1.1033639399999999</v>
      </c>
      <c r="S567" s="2">
        <f t="shared" si="328"/>
        <v>1.07454731</v>
      </c>
      <c r="T567" s="2">
        <f t="shared" si="311"/>
        <v>320345.20691265003</v>
      </c>
      <c r="U567" s="2">
        <f t="shared" si="312"/>
        <v>1362.4068737449049</v>
      </c>
      <c r="V567" s="2">
        <f t="shared" si="313"/>
        <v>28925.917687541558</v>
      </c>
      <c r="W567" s="2">
        <f t="shared" si="314"/>
        <v>328409.40674300649</v>
      </c>
      <c r="X567" s="29">
        <f t="shared" si="315"/>
        <v>0</v>
      </c>
      <c r="Y567" s="2">
        <f t="shared" si="329"/>
        <v>0</v>
      </c>
      <c r="Z567" s="82">
        <f t="shared" si="316"/>
        <v>0</v>
      </c>
      <c r="AA567" s="2">
        <f t="shared" si="317"/>
        <v>0</v>
      </c>
      <c r="AB567" s="27">
        <f t="shared" si="325"/>
        <v>6.7299999999999999E-2</v>
      </c>
      <c r="AC567" s="29">
        <f t="shared" si="304"/>
        <v>10</v>
      </c>
      <c r="AD567" s="29">
        <v>252</v>
      </c>
      <c r="AE567" s="11">
        <f t="shared" si="331"/>
        <v>1.0025879499999999</v>
      </c>
      <c r="AF567" s="2">
        <f t="shared" si="318"/>
        <v>829.03737822000005</v>
      </c>
      <c r="AG567" s="2">
        <f t="shared" si="319"/>
        <v>849.90712417999998</v>
      </c>
      <c r="AH567" s="3">
        <f t="shared" si="320"/>
        <v>0</v>
      </c>
      <c r="AI567" s="4" t="str">
        <f t="shared" si="326"/>
        <v>A+J=</v>
      </c>
      <c r="AJ567" s="12">
        <f t="shared" si="327"/>
        <v>41703</v>
      </c>
      <c r="AK567" s="12"/>
      <c r="AL567" s="4"/>
      <c r="AM567" s="1"/>
      <c r="AN567" s="12"/>
      <c r="AO567" s="1"/>
      <c r="AP567" s="1"/>
      <c r="AQ567" s="3"/>
      <c r="AR567" s="3"/>
      <c r="AS567" s="7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138" x14ac:dyDescent="0.2">
      <c r="A568" s="178">
        <f t="shared" si="321"/>
        <v>41687</v>
      </c>
      <c r="B568" s="2">
        <f t="shared" si="305"/>
        <v>329259.31386718649</v>
      </c>
      <c r="C568" s="2">
        <f t="shared" si="322"/>
        <v>298121.08218172</v>
      </c>
      <c r="D568" s="2">
        <f>SUM(Y568:Y$764)</f>
        <v>18275.734882250003</v>
      </c>
      <c r="E568" s="11">
        <f t="shared" si="306"/>
        <v>279845.34729946998</v>
      </c>
      <c r="F568" s="99">
        <f t="shared" si="301"/>
        <v>3815.39</v>
      </c>
      <c r="G568" s="3">
        <f>IF(N568=1,VLOOKUP(A567,[1]Plan1!$BG$69:$BI$188,3),G567)</f>
        <v>3836.38</v>
      </c>
      <c r="H568" s="200">
        <f t="shared" si="302"/>
        <v>41612</v>
      </c>
      <c r="I568" s="200">
        <f t="shared" si="303"/>
        <v>41643</v>
      </c>
      <c r="J568" s="27">
        <f t="shared" si="307"/>
        <v>5.5014035262450633E-3</v>
      </c>
      <c r="K568" s="12">
        <f t="shared" si="323"/>
        <v>41703</v>
      </c>
      <c r="L568" s="12">
        <f t="shared" si="308"/>
        <v>41703</v>
      </c>
      <c r="M568" s="1">
        <f t="shared" si="324"/>
        <v>20</v>
      </c>
      <c r="N568" s="1">
        <f t="shared" si="309"/>
        <v>10</v>
      </c>
      <c r="O568" s="2">
        <f t="shared" si="310"/>
        <v>1.0027469200000001</v>
      </c>
      <c r="P568" s="11">
        <f t="shared" si="333"/>
        <v>1.00919957</v>
      </c>
      <c r="Q568" s="11">
        <f t="shared" si="330"/>
        <v>1.1003413913402527</v>
      </c>
      <c r="R568" s="2">
        <f t="shared" si="332"/>
        <v>1.1033639399999999</v>
      </c>
      <c r="S568" s="2">
        <f t="shared" si="328"/>
        <v>1.07454731</v>
      </c>
      <c r="T568" s="2">
        <f t="shared" si="311"/>
        <v>320345.20691265003</v>
      </c>
      <c r="U568" s="2">
        <f t="shared" si="312"/>
        <v>1362.4068737449049</v>
      </c>
      <c r="V568" s="2">
        <f t="shared" si="313"/>
        <v>28925.917687541558</v>
      </c>
      <c r="W568" s="2">
        <f t="shared" si="314"/>
        <v>328409.40674300649</v>
      </c>
      <c r="X568" s="29">
        <f t="shared" si="315"/>
        <v>0</v>
      </c>
      <c r="Y568" s="2">
        <f t="shared" si="329"/>
        <v>0</v>
      </c>
      <c r="Z568" s="82">
        <f t="shared" si="316"/>
        <v>0</v>
      </c>
      <c r="AA568" s="2">
        <f t="shared" si="317"/>
        <v>0</v>
      </c>
      <c r="AB568" s="27">
        <f t="shared" si="325"/>
        <v>6.7299999999999999E-2</v>
      </c>
      <c r="AC568" s="29">
        <f t="shared" si="304"/>
        <v>10</v>
      </c>
      <c r="AD568" s="29">
        <v>252</v>
      </c>
      <c r="AE568" s="11">
        <f t="shared" si="331"/>
        <v>1.0025879499999999</v>
      </c>
      <c r="AF568" s="2">
        <f t="shared" si="318"/>
        <v>829.03737822000005</v>
      </c>
      <c r="AG568" s="2">
        <f t="shared" si="319"/>
        <v>849.90712417999998</v>
      </c>
      <c r="AH568" s="3">
        <f t="shared" si="320"/>
        <v>0</v>
      </c>
      <c r="AI568" s="4" t="str">
        <f t="shared" si="326"/>
        <v>A+J=</v>
      </c>
      <c r="AJ568" s="12">
        <f t="shared" si="327"/>
        <v>41703</v>
      </c>
      <c r="AK568" s="12"/>
      <c r="AL568" s="4"/>
      <c r="AM568" s="1"/>
      <c r="AN568" s="12"/>
      <c r="AO568" s="1"/>
      <c r="AP568" s="1"/>
      <c r="AQ568" s="3"/>
      <c r="AR568" s="3"/>
      <c r="AS568" s="7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138" x14ac:dyDescent="0.2">
      <c r="A569" s="178">
        <f t="shared" si="321"/>
        <v>41688</v>
      </c>
      <c r="B569" s="2">
        <f t="shared" si="305"/>
        <v>329429.37860393751</v>
      </c>
      <c r="C569" s="2">
        <f t="shared" si="322"/>
        <v>298121.08218172</v>
      </c>
      <c r="D569" s="2">
        <f>SUM(Y569:Y$764)</f>
        <v>18275.734882250003</v>
      </c>
      <c r="E569" s="11">
        <f t="shared" si="306"/>
        <v>279845.34729946998</v>
      </c>
      <c r="F569" s="99">
        <f t="shared" si="301"/>
        <v>3815.39</v>
      </c>
      <c r="G569" s="3">
        <f>IF(N569=1,VLOOKUP(A568,[1]Plan1!$BG$69:$BI$188,3),G568)</f>
        <v>3836.38</v>
      </c>
      <c r="H569" s="200">
        <f t="shared" si="302"/>
        <v>41612</v>
      </c>
      <c r="I569" s="200">
        <f t="shared" si="303"/>
        <v>41643</v>
      </c>
      <c r="J569" s="27">
        <f t="shared" si="307"/>
        <v>5.5014035262450633E-3</v>
      </c>
      <c r="K569" s="12">
        <f t="shared" si="323"/>
        <v>41703</v>
      </c>
      <c r="L569" s="12">
        <f t="shared" si="308"/>
        <v>41703</v>
      </c>
      <c r="M569" s="1">
        <f t="shared" si="324"/>
        <v>20</v>
      </c>
      <c r="N569" s="1">
        <f t="shared" si="309"/>
        <v>11</v>
      </c>
      <c r="O569" s="2">
        <f t="shared" si="310"/>
        <v>1.0030220299999999</v>
      </c>
      <c r="P569" s="11">
        <f t="shared" si="333"/>
        <v>1.00919957</v>
      </c>
      <c r="Q569" s="11">
        <f t="shared" si="330"/>
        <v>1.1003413913402527</v>
      </c>
      <c r="R569" s="2">
        <f t="shared" si="332"/>
        <v>1.1036666500000001</v>
      </c>
      <c r="S569" s="2">
        <f t="shared" si="328"/>
        <v>1.07454731</v>
      </c>
      <c r="T569" s="2">
        <f t="shared" si="311"/>
        <v>320345.20691265003</v>
      </c>
      <c r="U569" s="2">
        <f t="shared" si="312"/>
        <v>1362.4068737449049</v>
      </c>
      <c r="V569" s="2">
        <f t="shared" si="313"/>
        <v>29010.629672622625</v>
      </c>
      <c r="W569" s="2">
        <f t="shared" si="314"/>
        <v>328494.11872808752</v>
      </c>
      <c r="X569" s="29">
        <f t="shared" si="315"/>
        <v>0</v>
      </c>
      <c r="Y569" s="2">
        <f t="shared" si="329"/>
        <v>0</v>
      </c>
      <c r="Z569" s="82">
        <f t="shared" si="316"/>
        <v>0</v>
      </c>
      <c r="AA569" s="2">
        <f t="shared" si="317"/>
        <v>0</v>
      </c>
      <c r="AB569" s="27">
        <f t="shared" si="325"/>
        <v>6.7299999999999999E-2</v>
      </c>
      <c r="AC569" s="29">
        <f t="shared" si="304"/>
        <v>11</v>
      </c>
      <c r="AD569" s="29">
        <v>252</v>
      </c>
      <c r="AE569" s="11">
        <f t="shared" si="331"/>
        <v>1.0028471130000001</v>
      </c>
      <c r="AF569" s="2">
        <f t="shared" si="318"/>
        <v>912.05900308000002</v>
      </c>
      <c r="AG569" s="2">
        <f t="shared" si="319"/>
        <v>935.25987584999996</v>
      </c>
      <c r="AH569" s="3">
        <f t="shared" si="320"/>
        <v>0</v>
      </c>
      <c r="AI569" s="4" t="str">
        <f t="shared" si="326"/>
        <v>A+J=</v>
      </c>
      <c r="AJ569" s="12">
        <f t="shared" si="327"/>
        <v>41703</v>
      </c>
      <c r="AK569" s="12"/>
      <c r="AL569" s="4"/>
      <c r="AM569" s="1"/>
      <c r="AN569" s="12"/>
      <c r="AO569" s="1"/>
      <c r="AP569" s="1"/>
      <c r="AQ569" s="3"/>
      <c r="AR569" s="3"/>
      <c r="AS569" s="7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138" x14ac:dyDescent="0.2">
      <c r="A570" s="178">
        <f t="shared" si="321"/>
        <v>41689</v>
      </c>
      <c r="B570" s="2">
        <f t="shared" si="305"/>
        <v>329599.53172106628</v>
      </c>
      <c r="C570" s="2">
        <f t="shared" si="322"/>
        <v>298121.08218172</v>
      </c>
      <c r="D570" s="2">
        <f>SUM(Y570:Y$764)</f>
        <v>18275.734882250003</v>
      </c>
      <c r="E570" s="11">
        <f t="shared" si="306"/>
        <v>279845.34729946998</v>
      </c>
      <c r="F570" s="99">
        <f t="shared" si="301"/>
        <v>3815.39</v>
      </c>
      <c r="G570" s="3">
        <f>IF(N570=1,VLOOKUP(A569,[1]Plan1!$BG$69:$BI$188,3),G569)</f>
        <v>3836.38</v>
      </c>
      <c r="H570" s="200">
        <f t="shared" si="302"/>
        <v>41612</v>
      </c>
      <c r="I570" s="200">
        <f t="shared" si="303"/>
        <v>41643</v>
      </c>
      <c r="J570" s="27">
        <f t="shared" si="307"/>
        <v>5.5014035262450633E-3</v>
      </c>
      <c r="K570" s="12">
        <f t="shared" si="323"/>
        <v>41703</v>
      </c>
      <c r="L570" s="12">
        <f t="shared" si="308"/>
        <v>41703</v>
      </c>
      <c r="M570" s="1">
        <f t="shared" si="324"/>
        <v>20</v>
      </c>
      <c r="N570" s="1">
        <f t="shared" si="309"/>
        <v>12</v>
      </c>
      <c r="O570" s="2">
        <f t="shared" si="310"/>
        <v>1.0032972099999999</v>
      </c>
      <c r="P570" s="11">
        <f t="shared" si="333"/>
        <v>1.00919957</v>
      </c>
      <c r="Q570" s="11">
        <f t="shared" si="330"/>
        <v>1.1003413913402527</v>
      </c>
      <c r="R570" s="2">
        <f t="shared" si="332"/>
        <v>1.10396944</v>
      </c>
      <c r="S570" s="2">
        <f t="shared" si="328"/>
        <v>1.07454731</v>
      </c>
      <c r="T570" s="2">
        <f t="shared" si="311"/>
        <v>320345.20691265003</v>
      </c>
      <c r="U570" s="2">
        <f t="shared" si="312"/>
        <v>1362.4068737449049</v>
      </c>
      <c r="V570" s="2">
        <f t="shared" si="313"/>
        <v>29095.364045331396</v>
      </c>
      <c r="W570" s="2">
        <f t="shared" si="314"/>
        <v>328578.85310079629</v>
      </c>
      <c r="X570" s="29">
        <f t="shared" si="315"/>
        <v>0</v>
      </c>
      <c r="Y570" s="2">
        <f t="shared" si="329"/>
        <v>0</v>
      </c>
      <c r="Z570" s="82">
        <f t="shared" si="316"/>
        <v>0</v>
      </c>
      <c r="AA570" s="2">
        <f t="shared" si="317"/>
        <v>0</v>
      </c>
      <c r="AB570" s="27">
        <f t="shared" si="325"/>
        <v>6.7299999999999999E-2</v>
      </c>
      <c r="AC570" s="29">
        <f t="shared" si="304"/>
        <v>12</v>
      </c>
      <c r="AD570" s="29">
        <v>252</v>
      </c>
      <c r="AE570" s="11">
        <f t="shared" si="331"/>
        <v>1.003106343</v>
      </c>
      <c r="AF570" s="2">
        <f t="shared" si="318"/>
        <v>995.10209107000003</v>
      </c>
      <c r="AG570" s="2">
        <f t="shared" si="319"/>
        <v>1020.67862027</v>
      </c>
      <c r="AH570" s="3">
        <f t="shared" si="320"/>
        <v>0</v>
      </c>
      <c r="AI570" s="4" t="str">
        <f t="shared" si="326"/>
        <v>A+J=</v>
      </c>
      <c r="AJ570" s="12">
        <f t="shared" si="327"/>
        <v>41703</v>
      </c>
      <c r="AK570" s="12"/>
      <c r="AL570" s="4"/>
      <c r="AM570" s="1"/>
      <c r="AN570" s="12"/>
      <c r="AO570" s="1"/>
      <c r="AP570" s="1"/>
      <c r="AQ570" s="3"/>
      <c r="AR570" s="3"/>
      <c r="AS570" s="7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138" x14ac:dyDescent="0.2">
      <c r="A571" s="178">
        <f t="shared" si="321"/>
        <v>41690</v>
      </c>
      <c r="B571" s="2">
        <f t="shared" si="305"/>
        <v>329769.77606089634</v>
      </c>
      <c r="C571" s="2">
        <f t="shared" si="322"/>
        <v>298121.08218172</v>
      </c>
      <c r="D571" s="2">
        <f>SUM(Y571:Y$764)</f>
        <v>18275.734882250003</v>
      </c>
      <c r="E571" s="11">
        <f t="shared" si="306"/>
        <v>279845.34729946998</v>
      </c>
      <c r="F571" s="99">
        <f t="shared" si="301"/>
        <v>3815.39</v>
      </c>
      <c r="G571" s="3">
        <f>IF(N571=1,VLOOKUP(A570,[1]Plan1!$BG$69:$BI$188,3),G570)</f>
        <v>3836.38</v>
      </c>
      <c r="H571" s="200">
        <f t="shared" si="302"/>
        <v>41612</v>
      </c>
      <c r="I571" s="200">
        <f t="shared" si="303"/>
        <v>41643</v>
      </c>
      <c r="J571" s="27">
        <f t="shared" si="307"/>
        <v>5.5014035262450633E-3</v>
      </c>
      <c r="K571" s="12">
        <f t="shared" si="323"/>
        <v>41703</v>
      </c>
      <c r="L571" s="12">
        <f t="shared" si="308"/>
        <v>41703</v>
      </c>
      <c r="M571" s="1">
        <f t="shared" si="324"/>
        <v>20</v>
      </c>
      <c r="N571" s="1">
        <f t="shared" si="309"/>
        <v>13</v>
      </c>
      <c r="O571" s="2">
        <f t="shared" si="310"/>
        <v>1.0035724699999999</v>
      </c>
      <c r="P571" s="11">
        <f t="shared" si="333"/>
        <v>1.00919957</v>
      </c>
      <c r="Q571" s="11">
        <f t="shared" si="330"/>
        <v>1.1003413913402527</v>
      </c>
      <c r="R571" s="2">
        <f t="shared" si="332"/>
        <v>1.10427232</v>
      </c>
      <c r="S571" s="2">
        <f t="shared" si="328"/>
        <v>1.07454731</v>
      </c>
      <c r="T571" s="2">
        <f t="shared" si="311"/>
        <v>320345.20691265003</v>
      </c>
      <c r="U571" s="2">
        <f t="shared" si="312"/>
        <v>1362.4068737449049</v>
      </c>
      <c r="V571" s="2">
        <f t="shared" si="313"/>
        <v>29180.123604121462</v>
      </c>
      <c r="W571" s="2">
        <f t="shared" si="314"/>
        <v>328663.61265958636</v>
      </c>
      <c r="X571" s="29">
        <f t="shared" si="315"/>
        <v>0</v>
      </c>
      <c r="Y571" s="2">
        <f t="shared" si="329"/>
        <v>0</v>
      </c>
      <c r="Z571" s="82">
        <f t="shared" si="316"/>
        <v>0</v>
      </c>
      <c r="AA571" s="2">
        <f t="shared" si="317"/>
        <v>0</v>
      </c>
      <c r="AB571" s="27">
        <f t="shared" si="325"/>
        <v>6.7299999999999999E-2</v>
      </c>
      <c r="AC571" s="29">
        <f t="shared" si="304"/>
        <v>13</v>
      </c>
      <c r="AD571" s="29">
        <v>252</v>
      </c>
      <c r="AE571" s="11">
        <f t="shared" si="331"/>
        <v>1.0033656399999999</v>
      </c>
      <c r="AF571" s="2">
        <f t="shared" si="318"/>
        <v>1078.1666421899999</v>
      </c>
      <c r="AG571" s="2">
        <f t="shared" si="319"/>
        <v>1106.1634013099999</v>
      </c>
      <c r="AH571" s="3">
        <f t="shared" si="320"/>
        <v>0</v>
      </c>
      <c r="AI571" s="4" t="str">
        <f t="shared" si="326"/>
        <v>A+J=</v>
      </c>
      <c r="AJ571" s="12">
        <f t="shared" si="327"/>
        <v>41703</v>
      </c>
      <c r="AK571" s="12"/>
      <c r="AL571" s="4"/>
      <c r="AM571" s="1"/>
      <c r="AN571" s="12"/>
      <c r="AO571" s="1"/>
      <c r="AP571" s="1"/>
      <c r="AQ571" s="3"/>
      <c r="AR571" s="3"/>
      <c r="AS571" s="7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138" x14ac:dyDescent="0.2">
      <c r="A572" s="178">
        <f t="shared" si="321"/>
        <v>41691</v>
      </c>
      <c r="B572" s="2">
        <f t="shared" si="305"/>
        <v>329940.11166003771</v>
      </c>
      <c r="C572" s="2">
        <f t="shared" si="322"/>
        <v>298121.08218172</v>
      </c>
      <c r="D572" s="2">
        <f>SUM(Y572:Y$764)</f>
        <v>18275.734882250003</v>
      </c>
      <c r="E572" s="11">
        <f t="shared" si="306"/>
        <v>279845.34729946998</v>
      </c>
      <c r="F572" s="99">
        <f t="shared" si="301"/>
        <v>3815.39</v>
      </c>
      <c r="G572" s="3">
        <f>IF(N572=1,VLOOKUP(A571,[1]Plan1!$BG$69:$BI$188,3),G571)</f>
        <v>3836.38</v>
      </c>
      <c r="H572" s="200">
        <f t="shared" si="302"/>
        <v>41612</v>
      </c>
      <c r="I572" s="200">
        <f t="shared" si="303"/>
        <v>41643</v>
      </c>
      <c r="J572" s="27">
        <f t="shared" si="307"/>
        <v>5.5014035262450633E-3</v>
      </c>
      <c r="K572" s="12">
        <f t="shared" si="323"/>
        <v>41703</v>
      </c>
      <c r="L572" s="12">
        <f t="shared" si="308"/>
        <v>41703</v>
      </c>
      <c r="M572" s="1">
        <f t="shared" si="324"/>
        <v>20</v>
      </c>
      <c r="N572" s="1">
        <f t="shared" si="309"/>
        <v>14</v>
      </c>
      <c r="O572" s="2">
        <f t="shared" si="310"/>
        <v>1.0038478099999999</v>
      </c>
      <c r="P572" s="11">
        <f t="shared" si="333"/>
        <v>1.00919957</v>
      </c>
      <c r="Q572" s="11">
        <f t="shared" si="330"/>
        <v>1.1003413913402527</v>
      </c>
      <c r="R572" s="2">
        <f t="shared" si="332"/>
        <v>1.1045752900000001</v>
      </c>
      <c r="S572" s="2">
        <f t="shared" si="328"/>
        <v>1.07454731</v>
      </c>
      <c r="T572" s="2">
        <f t="shared" si="311"/>
        <v>320345.20691265003</v>
      </c>
      <c r="U572" s="2">
        <f t="shared" si="312"/>
        <v>1362.4068737449049</v>
      </c>
      <c r="V572" s="2">
        <f t="shared" si="313"/>
        <v>29264.908348992816</v>
      </c>
      <c r="W572" s="2">
        <f t="shared" si="314"/>
        <v>328748.39740445773</v>
      </c>
      <c r="X572" s="29">
        <f t="shared" si="315"/>
        <v>0</v>
      </c>
      <c r="Y572" s="2">
        <f t="shared" si="329"/>
        <v>0</v>
      </c>
      <c r="Z572" s="82">
        <f t="shared" si="316"/>
        <v>0</v>
      </c>
      <c r="AA572" s="2">
        <f t="shared" si="317"/>
        <v>0</v>
      </c>
      <c r="AB572" s="27">
        <f t="shared" si="325"/>
        <v>6.7299999999999999E-2</v>
      </c>
      <c r="AC572" s="29">
        <f t="shared" si="304"/>
        <v>14</v>
      </c>
      <c r="AD572" s="29">
        <v>252</v>
      </c>
      <c r="AE572" s="11">
        <f t="shared" si="331"/>
        <v>1.0036250040000001</v>
      </c>
      <c r="AF572" s="2">
        <f t="shared" si="318"/>
        <v>1161.2526564299999</v>
      </c>
      <c r="AG572" s="2">
        <f t="shared" si="319"/>
        <v>1191.7142555800001</v>
      </c>
      <c r="AH572" s="3">
        <f t="shared" si="320"/>
        <v>0</v>
      </c>
      <c r="AI572" s="4" t="str">
        <f t="shared" si="326"/>
        <v>A+J=</v>
      </c>
      <c r="AJ572" s="12">
        <f t="shared" si="327"/>
        <v>41703</v>
      </c>
      <c r="AK572" s="12"/>
      <c r="AL572" s="4"/>
      <c r="AM572" s="1"/>
      <c r="AN572" s="12"/>
      <c r="AO572" s="1"/>
      <c r="AP572" s="1"/>
      <c r="AQ572" s="3"/>
      <c r="AR572" s="3"/>
      <c r="AS572" s="7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138" x14ac:dyDescent="0.2">
      <c r="A573" s="178">
        <f t="shared" si="321"/>
        <v>41692</v>
      </c>
      <c r="B573" s="2">
        <f t="shared" si="305"/>
        <v>330110.53574581677</v>
      </c>
      <c r="C573" s="2">
        <f t="shared" si="322"/>
        <v>298121.08218172</v>
      </c>
      <c r="D573" s="2">
        <f>SUM(Y573:Y$764)</f>
        <v>18275.734882250003</v>
      </c>
      <c r="E573" s="11">
        <f t="shared" si="306"/>
        <v>279845.34729946998</v>
      </c>
      <c r="F573" s="99">
        <f t="shared" si="301"/>
        <v>3815.39</v>
      </c>
      <c r="G573" s="3">
        <f>IF(N573=1,VLOOKUP(A572,[1]Plan1!$BG$69:$BI$188,3),G572)</f>
        <v>3836.38</v>
      </c>
      <c r="H573" s="200">
        <f t="shared" si="302"/>
        <v>41612</v>
      </c>
      <c r="I573" s="200">
        <f t="shared" si="303"/>
        <v>41643</v>
      </c>
      <c r="J573" s="27">
        <f t="shared" si="307"/>
        <v>5.5014035262450633E-3</v>
      </c>
      <c r="K573" s="12">
        <f t="shared" si="323"/>
        <v>41703</v>
      </c>
      <c r="L573" s="12">
        <f t="shared" si="308"/>
        <v>41703</v>
      </c>
      <c r="M573" s="1">
        <f t="shared" si="324"/>
        <v>20</v>
      </c>
      <c r="N573" s="1">
        <f t="shared" si="309"/>
        <v>15</v>
      </c>
      <c r="O573" s="2">
        <f t="shared" si="310"/>
        <v>1.0041232200000001</v>
      </c>
      <c r="P573" s="11">
        <f t="shared" si="333"/>
        <v>1.00919957</v>
      </c>
      <c r="Q573" s="11">
        <f t="shared" si="330"/>
        <v>1.1003413913402527</v>
      </c>
      <c r="R573" s="2">
        <f t="shared" si="332"/>
        <v>1.10487834</v>
      </c>
      <c r="S573" s="2">
        <f t="shared" si="328"/>
        <v>1.07454731</v>
      </c>
      <c r="T573" s="2">
        <f t="shared" si="311"/>
        <v>320345.20691265003</v>
      </c>
      <c r="U573" s="2">
        <f t="shared" si="312"/>
        <v>1362.4068737449049</v>
      </c>
      <c r="V573" s="2">
        <f t="shared" si="313"/>
        <v>29349.715481491883</v>
      </c>
      <c r="W573" s="2">
        <f t="shared" si="314"/>
        <v>328833.20453695679</v>
      </c>
      <c r="X573" s="29">
        <f t="shared" si="315"/>
        <v>0</v>
      </c>
      <c r="Y573" s="2">
        <f t="shared" si="329"/>
        <v>0</v>
      </c>
      <c r="Z573" s="82">
        <f t="shared" si="316"/>
        <v>0</v>
      </c>
      <c r="AA573" s="2">
        <f t="shared" si="317"/>
        <v>0</v>
      </c>
      <c r="AB573" s="27">
        <f t="shared" si="325"/>
        <v>6.7299999999999999E-2</v>
      </c>
      <c r="AC573" s="29">
        <f t="shared" si="304"/>
        <v>15</v>
      </c>
      <c r="AD573" s="29">
        <v>252</v>
      </c>
      <c r="AE573" s="11">
        <f t="shared" si="331"/>
        <v>1.003884435</v>
      </c>
      <c r="AF573" s="2">
        <f t="shared" si="318"/>
        <v>1244.36013381</v>
      </c>
      <c r="AG573" s="2">
        <f t="shared" si="319"/>
        <v>1277.3312088600001</v>
      </c>
      <c r="AH573" s="3">
        <f t="shared" si="320"/>
        <v>0</v>
      </c>
      <c r="AI573" s="4" t="str">
        <f t="shared" si="326"/>
        <v>A+J=</v>
      </c>
      <c r="AJ573" s="12">
        <f t="shared" si="327"/>
        <v>41703</v>
      </c>
      <c r="AK573" s="12"/>
      <c r="AL573" s="4"/>
      <c r="AM573" s="1"/>
      <c r="AN573" s="12"/>
      <c r="AO573" s="1"/>
      <c r="AP573" s="1"/>
      <c r="AQ573" s="3"/>
      <c r="AR573" s="3"/>
      <c r="AS573" s="7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138" x14ac:dyDescent="0.2">
      <c r="A574" s="178">
        <f t="shared" si="321"/>
        <v>41693</v>
      </c>
      <c r="B574" s="2">
        <f t="shared" si="305"/>
        <v>330110.53574581677</v>
      </c>
      <c r="C574" s="2">
        <f t="shared" si="322"/>
        <v>298121.08218172</v>
      </c>
      <c r="D574" s="2">
        <f>SUM(Y574:Y$764)</f>
        <v>18275.734882250003</v>
      </c>
      <c r="E574" s="11">
        <f t="shared" si="306"/>
        <v>279845.34729946998</v>
      </c>
      <c r="F574" s="99">
        <f t="shared" si="301"/>
        <v>3815.39</v>
      </c>
      <c r="G574" s="3">
        <f>IF(N574=1,VLOOKUP(A573,[1]Plan1!$BG$69:$BI$188,3),G573)</f>
        <v>3836.38</v>
      </c>
      <c r="H574" s="200">
        <f t="shared" si="302"/>
        <v>41612</v>
      </c>
      <c r="I574" s="200">
        <f t="shared" si="303"/>
        <v>41643</v>
      </c>
      <c r="J574" s="27">
        <f t="shared" si="307"/>
        <v>5.5014035262450633E-3</v>
      </c>
      <c r="K574" s="12">
        <f t="shared" si="323"/>
        <v>41703</v>
      </c>
      <c r="L574" s="12">
        <f t="shared" si="308"/>
        <v>41703</v>
      </c>
      <c r="M574" s="1">
        <f t="shared" si="324"/>
        <v>20</v>
      </c>
      <c r="N574" s="1">
        <f t="shared" si="309"/>
        <v>15</v>
      </c>
      <c r="O574" s="2">
        <f t="shared" si="310"/>
        <v>1.0041232200000001</v>
      </c>
      <c r="P574" s="11">
        <f t="shared" si="333"/>
        <v>1.00919957</v>
      </c>
      <c r="Q574" s="11">
        <f t="shared" si="330"/>
        <v>1.1003413913402527</v>
      </c>
      <c r="R574" s="2">
        <f t="shared" si="332"/>
        <v>1.10487834</v>
      </c>
      <c r="S574" s="2">
        <f t="shared" si="328"/>
        <v>1.07454731</v>
      </c>
      <c r="T574" s="2">
        <f t="shared" si="311"/>
        <v>320345.20691265003</v>
      </c>
      <c r="U574" s="2">
        <f t="shared" si="312"/>
        <v>1362.4068737449049</v>
      </c>
      <c r="V574" s="2">
        <f t="shared" si="313"/>
        <v>29349.715481491883</v>
      </c>
      <c r="W574" s="2">
        <f t="shared" si="314"/>
        <v>328833.20453695679</v>
      </c>
      <c r="X574" s="29">
        <f t="shared" si="315"/>
        <v>0</v>
      </c>
      <c r="Y574" s="2">
        <f t="shared" si="329"/>
        <v>0</v>
      </c>
      <c r="Z574" s="82">
        <f t="shared" si="316"/>
        <v>0</v>
      </c>
      <c r="AA574" s="2">
        <f t="shared" si="317"/>
        <v>0</v>
      </c>
      <c r="AB574" s="27">
        <f t="shared" si="325"/>
        <v>6.7299999999999999E-2</v>
      </c>
      <c r="AC574" s="29">
        <f t="shared" si="304"/>
        <v>15</v>
      </c>
      <c r="AD574" s="29">
        <v>252</v>
      </c>
      <c r="AE574" s="11">
        <f t="shared" si="331"/>
        <v>1.003884435</v>
      </c>
      <c r="AF574" s="2">
        <f t="shared" si="318"/>
        <v>1244.36013381</v>
      </c>
      <c r="AG574" s="2">
        <f t="shared" si="319"/>
        <v>1277.3312088600001</v>
      </c>
      <c r="AH574" s="3">
        <f t="shared" si="320"/>
        <v>0</v>
      </c>
      <c r="AI574" s="4" t="str">
        <f t="shared" si="326"/>
        <v>A+J=</v>
      </c>
      <c r="AJ574" s="12">
        <f t="shared" si="327"/>
        <v>41703</v>
      </c>
      <c r="AK574" s="12"/>
      <c r="AL574" s="4"/>
      <c r="AM574" s="1"/>
      <c r="AN574" s="12"/>
      <c r="AO574" s="1"/>
      <c r="AP574" s="1"/>
      <c r="AQ574" s="3"/>
      <c r="AR574" s="3"/>
      <c r="AS574" s="7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138" x14ac:dyDescent="0.2">
      <c r="A575" s="178">
        <f t="shared" si="321"/>
        <v>41694</v>
      </c>
      <c r="B575" s="2">
        <f t="shared" si="305"/>
        <v>330110.53574581677</v>
      </c>
      <c r="C575" s="2">
        <f t="shared" si="322"/>
        <v>298121.08218172</v>
      </c>
      <c r="D575" s="2">
        <f>SUM(Y575:Y$764)</f>
        <v>18275.734882250003</v>
      </c>
      <c r="E575" s="11">
        <f t="shared" si="306"/>
        <v>279845.34729946998</v>
      </c>
      <c r="F575" s="99">
        <f t="shared" si="301"/>
        <v>3815.39</v>
      </c>
      <c r="G575" s="3">
        <f>IF(N575=1,VLOOKUP(A574,[1]Plan1!$BG$69:$BI$188,3),G574)</f>
        <v>3836.38</v>
      </c>
      <c r="H575" s="200">
        <f t="shared" si="302"/>
        <v>41612</v>
      </c>
      <c r="I575" s="200">
        <f t="shared" si="303"/>
        <v>41643</v>
      </c>
      <c r="J575" s="27">
        <f t="shared" si="307"/>
        <v>5.5014035262450633E-3</v>
      </c>
      <c r="K575" s="12">
        <f t="shared" si="323"/>
        <v>41703</v>
      </c>
      <c r="L575" s="12">
        <f t="shared" si="308"/>
        <v>41703</v>
      </c>
      <c r="M575" s="1">
        <f t="shared" si="324"/>
        <v>20</v>
      </c>
      <c r="N575" s="1">
        <f t="shared" si="309"/>
        <v>15</v>
      </c>
      <c r="O575" s="2">
        <f t="shared" si="310"/>
        <v>1.0041232200000001</v>
      </c>
      <c r="P575" s="11">
        <f t="shared" si="333"/>
        <v>1.00919957</v>
      </c>
      <c r="Q575" s="11">
        <f t="shared" si="330"/>
        <v>1.1003413913402527</v>
      </c>
      <c r="R575" s="2">
        <f t="shared" si="332"/>
        <v>1.10487834</v>
      </c>
      <c r="S575" s="2">
        <f t="shared" si="328"/>
        <v>1.07454731</v>
      </c>
      <c r="T575" s="2">
        <f t="shared" si="311"/>
        <v>320345.20691265003</v>
      </c>
      <c r="U575" s="2">
        <f t="shared" si="312"/>
        <v>1362.4068737449049</v>
      </c>
      <c r="V575" s="2">
        <f t="shared" si="313"/>
        <v>29349.715481491883</v>
      </c>
      <c r="W575" s="2">
        <f t="shared" si="314"/>
        <v>328833.20453695679</v>
      </c>
      <c r="X575" s="29">
        <f t="shared" si="315"/>
        <v>0</v>
      </c>
      <c r="Y575" s="2">
        <f t="shared" si="329"/>
        <v>0</v>
      </c>
      <c r="Z575" s="82">
        <f t="shared" si="316"/>
        <v>0</v>
      </c>
      <c r="AA575" s="2">
        <f t="shared" si="317"/>
        <v>0</v>
      </c>
      <c r="AB575" s="27">
        <f t="shared" si="325"/>
        <v>6.7299999999999999E-2</v>
      </c>
      <c r="AC575" s="29">
        <f t="shared" si="304"/>
        <v>15</v>
      </c>
      <c r="AD575" s="29">
        <v>252</v>
      </c>
      <c r="AE575" s="11">
        <f t="shared" si="331"/>
        <v>1.003884435</v>
      </c>
      <c r="AF575" s="2">
        <f t="shared" si="318"/>
        <v>1244.36013381</v>
      </c>
      <c r="AG575" s="2">
        <f t="shared" si="319"/>
        <v>1277.3312088600001</v>
      </c>
      <c r="AH575" s="3">
        <f t="shared" si="320"/>
        <v>0</v>
      </c>
      <c r="AI575" s="4" t="str">
        <f t="shared" si="326"/>
        <v>A+J=</v>
      </c>
      <c r="AJ575" s="12">
        <f t="shared" si="327"/>
        <v>41703</v>
      </c>
      <c r="AK575" s="12"/>
      <c r="AL575" s="4"/>
      <c r="AM575" s="1"/>
      <c r="AN575" s="12"/>
      <c r="AO575" s="1"/>
      <c r="AP575" s="1"/>
      <c r="AQ575" s="3"/>
      <c r="AR575" s="3"/>
      <c r="AS575" s="7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138" x14ac:dyDescent="0.2">
      <c r="A576" s="178">
        <f t="shared" si="321"/>
        <v>41695</v>
      </c>
      <c r="B576" s="2">
        <f t="shared" si="305"/>
        <v>330281.04587157024</v>
      </c>
      <c r="C576" s="2">
        <f t="shared" si="322"/>
        <v>298121.08218172</v>
      </c>
      <c r="D576" s="2">
        <f>SUM(Y576:Y$764)</f>
        <v>18275.734882250003</v>
      </c>
      <c r="E576" s="11">
        <f t="shared" si="306"/>
        <v>279845.34729946998</v>
      </c>
      <c r="F576" s="99">
        <f t="shared" si="301"/>
        <v>3815.39</v>
      </c>
      <c r="G576" s="3">
        <f>IF(N576=1,VLOOKUP(A575,[1]Plan1!$BG$69:$BI$188,3),G575)</f>
        <v>3836.38</v>
      </c>
      <c r="H576" s="200">
        <f t="shared" si="302"/>
        <v>41612</v>
      </c>
      <c r="I576" s="200">
        <f t="shared" si="303"/>
        <v>41643</v>
      </c>
      <c r="J576" s="27">
        <f t="shared" si="307"/>
        <v>5.5014035262450633E-3</v>
      </c>
      <c r="K576" s="12">
        <f t="shared" si="323"/>
        <v>41703</v>
      </c>
      <c r="L576" s="12">
        <f t="shared" si="308"/>
        <v>41703</v>
      </c>
      <c r="M576" s="1">
        <f t="shared" si="324"/>
        <v>20</v>
      </c>
      <c r="N576" s="1">
        <f t="shared" si="309"/>
        <v>16</v>
      </c>
      <c r="O576" s="2">
        <f t="shared" si="310"/>
        <v>1.0043987000000001</v>
      </c>
      <c r="P576" s="11">
        <f t="shared" si="333"/>
        <v>1.00919957</v>
      </c>
      <c r="Q576" s="11">
        <f t="shared" si="330"/>
        <v>1.1003413913402527</v>
      </c>
      <c r="R576" s="2">
        <f t="shared" si="332"/>
        <v>1.1051814600000001</v>
      </c>
      <c r="S576" s="2">
        <f t="shared" si="328"/>
        <v>1.07454731</v>
      </c>
      <c r="T576" s="2">
        <f t="shared" si="311"/>
        <v>320345.20691265003</v>
      </c>
      <c r="U576" s="2">
        <f t="shared" si="312"/>
        <v>1362.4068737449049</v>
      </c>
      <c r="V576" s="2">
        <f t="shared" si="313"/>
        <v>29434.542203165325</v>
      </c>
      <c r="W576" s="2">
        <f t="shared" si="314"/>
        <v>328918.03125863022</v>
      </c>
      <c r="X576" s="29">
        <f t="shared" si="315"/>
        <v>0</v>
      </c>
      <c r="Y576" s="2">
        <f t="shared" si="329"/>
        <v>0</v>
      </c>
      <c r="Z576" s="82">
        <f t="shared" si="316"/>
        <v>0</v>
      </c>
      <c r="AA576" s="2">
        <f t="shared" si="317"/>
        <v>0</v>
      </c>
      <c r="AB576" s="27">
        <f t="shared" si="325"/>
        <v>6.7299999999999999E-2</v>
      </c>
      <c r="AC576" s="29">
        <f t="shared" si="304"/>
        <v>16</v>
      </c>
      <c r="AD576" s="29">
        <v>252</v>
      </c>
      <c r="AE576" s="11">
        <f t="shared" si="331"/>
        <v>1.004143934</v>
      </c>
      <c r="AF576" s="2">
        <f t="shared" si="318"/>
        <v>1327.48939466</v>
      </c>
      <c r="AG576" s="2">
        <f t="shared" si="319"/>
        <v>1363.01461294</v>
      </c>
      <c r="AH576" s="3">
        <f t="shared" si="320"/>
        <v>0</v>
      </c>
      <c r="AI576" s="4" t="str">
        <f t="shared" si="326"/>
        <v>A+J=</v>
      </c>
      <c r="AJ576" s="12">
        <f t="shared" si="327"/>
        <v>41703</v>
      </c>
      <c r="AK576" s="14"/>
      <c r="AL576" s="13"/>
      <c r="AM576" s="5"/>
      <c r="AN576" s="14"/>
      <c r="AO576" s="5"/>
      <c r="AP576" s="5"/>
      <c r="AQ576" s="6"/>
      <c r="AR576" s="6"/>
      <c r="AS576" s="15"/>
      <c r="AT576" s="5"/>
      <c r="AU576" s="5"/>
      <c r="AV576" s="5"/>
      <c r="AW576" s="5"/>
      <c r="AX576" s="5"/>
      <c r="AY576" s="5"/>
      <c r="AZ576" s="5"/>
      <c r="BA576" s="5"/>
      <c r="BB576" s="5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</row>
    <row r="577" spans="1:54" x14ac:dyDescent="0.2">
      <c r="A577" s="178">
        <f t="shared" si="321"/>
        <v>41696</v>
      </c>
      <c r="B577" s="2">
        <f t="shared" si="305"/>
        <v>330451.64703340497</v>
      </c>
      <c r="C577" s="2">
        <f t="shared" si="322"/>
        <v>298121.08218172</v>
      </c>
      <c r="D577" s="2">
        <f>SUM(Y577:Y$764)</f>
        <v>18275.734882250003</v>
      </c>
      <c r="E577" s="11">
        <f t="shared" si="306"/>
        <v>279845.34729946998</v>
      </c>
      <c r="F577" s="99">
        <f t="shared" ref="F577:F640" si="334">IF(G577=G576,F576,G576)</f>
        <v>3815.39</v>
      </c>
      <c r="G577" s="3">
        <f>IF(N577=1,VLOOKUP(A576,[1]Plan1!$BG$69:$BI$188,3),G576)</f>
        <v>3836.38</v>
      </c>
      <c r="H577" s="200">
        <f t="shared" ref="H577:H640" si="335">EDATE(I577,-1)</f>
        <v>41612</v>
      </c>
      <c r="I577" s="200">
        <f t="shared" ref="I577:I640" si="336">IF(X576&gt;0,EDATE(A577,-1),+I576)</f>
        <v>41643</v>
      </c>
      <c r="J577" s="27">
        <f t="shared" si="307"/>
        <v>5.5014035262450633E-3</v>
      </c>
      <c r="K577" s="12">
        <f t="shared" si="323"/>
        <v>41703</v>
      </c>
      <c r="L577" s="12">
        <f t="shared" si="308"/>
        <v>41703</v>
      </c>
      <c r="M577" s="1">
        <f t="shared" si="324"/>
        <v>20</v>
      </c>
      <c r="N577" s="1">
        <f t="shared" si="309"/>
        <v>17</v>
      </c>
      <c r="O577" s="2">
        <f t="shared" si="310"/>
        <v>1.00467426</v>
      </c>
      <c r="P577" s="11">
        <f t="shared" si="333"/>
        <v>1.00919957</v>
      </c>
      <c r="Q577" s="11">
        <f t="shared" si="330"/>
        <v>1.1003413913402527</v>
      </c>
      <c r="R577" s="2">
        <f t="shared" si="332"/>
        <v>1.1054846700000001</v>
      </c>
      <c r="S577" s="2">
        <f t="shared" si="328"/>
        <v>1.07454731</v>
      </c>
      <c r="T577" s="2">
        <f t="shared" si="311"/>
        <v>320345.20691265003</v>
      </c>
      <c r="U577" s="2">
        <f t="shared" si="312"/>
        <v>1362.4068737449049</v>
      </c>
      <c r="V577" s="2">
        <f t="shared" si="313"/>
        <v>29519.394110919999</v>
      </c>
      <c r="W577" s="2">
        <f t="shared" si="314"/>
        <v>329002.88316638494</v>
      </c>
      <c r="X577" s="29">
        <f t="shared" si="315"/>
        <v>0</v>
      </c>
      <c r="Y577" s="2">
        <f t="shared" si="329"/>
        <v>0</v>
      </c>
      <c r="Z577" s="82">
        <f t="shared" si="316"/>
        <v>0</v>
      </c>
      <c r="AA577" s="2">
        <f t="shared" si="317"/>
        <v>0</v>
      </c>
      <c r="AB577" s="27">
        <f t="shared" si="325"/>
        <v>6.7299999999999999E-2</v>
      </c>
      <c r="AC577" s="29">
        <f t="shared" ref="AC577:AC640" si="337">N577</f>
        <v>17</v>
      </c>
      <c r="AD577" s="29">
        <v>252</v>
      </c>
      <c r="AE577" s="11">
        <f t="shared" si="331"/>
        <v>1.0044034989999999</v>
      </c>
      <c r="AF577" s="2">
        <f t="shared" si="318"/>
        <v>1410.63979829</v>
      </c>
      <c r="AG577" s="2">
        <f t="shared" si="319"/>
        <v>1448.7638670199999</v>
      </c>
      <c r="AH577" s="3">
        <f t="shared" si="320"/>
        <v>0</v>
      </c>
      <c r="AI577" s="4" t="str">
        <f t="shared" si="326"/>
        <v>A+J=</v>
      </c>
      <c r="AJ577" s="12">
        <f t="shared" si="327"/>
        <v>41703</v>
      </c>
      <c r="AK577" s="12"/>
      <c r="AL577" s="4"/>
      <c r="AM577" s="1"/>
      <c r="AN577" s="12"/>
      <c r="AO577" s="1"/>
      <c r="AP577" s="1"/>
      <c r="AQ577" s="3"/>
      <c r="AR577" s="3"/>
      <c r="AS577" s="7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x14ac:dyDescent="0.2">
      <c r="A578" s="178">
        <f t="shared" si="321"/>
        <v>41697</v>
      </c>
      <c r="B578" s="2">
        <f t="shared" si="305"/>
        <v>330622.33959681081</v>
      </c>
      <c r="C578" s="2">
        <f t="shared" si="322"/>
        <v>298121.08218172</v>
      </c>
      <c r="D578" s="2">
        <f>SUM(Y578:Y$764)</f>
        <v>18275.734882250003</v>
      </c>
      <c r="E578" s="11">
        <f t="shared" si="306"/>
        <v>279845.34729946998</v>
      </c>
      <c r="F578" s="99">
        <f t="shared" si="334"/>
        <v>3815.39</v>
      </c>
      <c r="G578" s="3">
        <f>IF(N578=1,VLOOKUP(A577,[1]Plan1!$BG$69:$BI$188,3),G577)</f>
        <v>3836.38</v>
      </c>
      <c r="H578" s="200">
        <f t="shared" si="335"/>
        <v>41612</v>
      </c>
      <c r="I578" s="200">
        <f t="shared" si="336"/>
        <v>41643</v>
      </c>
      <c r="J578" s="27">
        <f t="shared" si="307"/>
        <v>5.5014035262450633E-3</v>
      </c>
      <c r="K578" s="12">
        <f t="shared" si="323"/>
        <v>41703</v>
      </c>
      <c r="L578" s="12">
        <f t="shared" si="308"/>
        <v>41703</v>
      </c>
      <c r="M578" s="1">
        <f t="shared" si="324"/>
        <v>20</v>
      </c>
      <c r="N578" s="1">
        <f t="shared" si="309"/>
        <v>18</v>
      </c>
      <c r="O578" s="2">
        <f t="shared" si="310"/>
        <v>1.0049499</v>
      </c>
      <c r="P578" s="11">
        <f t="shared" si="333"/>
        <v>1.00919957</v>
      </c>
      <c r="Q578" s="11">
        <f t="shared" si="330"/>
        <v>1.1003413913402527</v>
      </c>
      <c r="R578" s="2">
        <f t="shared" si="332"/>
        <v>1.10578797</v>
      </c>
      <c r="S578" s="2">
        <f t="shared" si="328"/>
        <v>1.07454731</v>
      </c>
      <c r="T578" s="2">
        <f t="shared" si="311"/>
        <v>320345.20691265003</v>
      </c>
      <c r="U578" s="2">
        <f t="shared" si="312"/>
        <v>1362.4068737449049</v>
      </c>
      <c r="V578" s="2">
        <f t="shared" si="313"/>
        <v>29604.2712047559</v>
      </c>
      <c r="W578" s="2">
        <f t="shared" si="314"/>
        <v>329087.76026022079</v>
      </c>
      <c r="X578" s="29">
        <f t="shared" si="315"/>
        <v>0</v>
      </c>
      <c r="Y578" s="2">
        <f t="shared" si="329"/>
        <v>0</v>
      </c>
      <c r="Z578" s="82">
        <f t="shared" si="316"/>
        <v>0</v>
      </c>
      <c r="AA578" s="2">
        <f t="shared" si="317"/>
        <v>0</v>
      </c>
      <c r="AB578" s="27">
        <f t="shared" si="325"/>
        <v>6.7299999999999999E-2</v>
      </c>
      <c r="AC578" s="29">
        <f t="shared" si="337"/>
        <v>18</v>
      </c>
      <c r="AD578" s="29">
        <v>252</v>
      </c>
      <c r="AE578" s="11">
        <f t="shared" si="331"/>
        <v>1.004663131</v>
      </c>
      <c r="AF578" s="2">
        <f t="shared" si="318"/>
        <v>1493.8116650500001</v>
      </c>
      <c r="AG578" s="2">
        <f t="shared" si="319"/>
        <v>1534.5793365899999</v>
      </c>
      <c r="AH578" s="3">
        <f t="shared" si="320"/>
        <v>0</v>
      </c>
      <c r="AI578" s="4" t="str">
        <f t="shared" si="326"/>
        <v>A+J=</v>
      </c>
      <c r="AJ578" s="12">
        <f t="shared" si="327"/>
        <v>41703</v>
      </c>
      <c r="AK578" s="12"/>
      <c r="AL578" s="4"/>
      <c r="AM578" s="1"/>
      <c r="AN578" s="12"/>
      <c r="AO578" s="1"/>
      <c r="AP578" s="1"/>
      <c r="AQ578" s="3"/>
      <c r="AR578" s="3"/>
      <c r="AS578" s="7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x14ac:dyDescent="0.2">
      <c r="A579" s="178">
        <f t="shared" si="321"/>
        <v>41698</v>
      </c>
      <c r="B579" s="2">
        <f t="shared" si="305"/>
        <v>330793.11830318114</v>
      </c>
      <c r="C579" s="2">
        <f t="shared" si="322"/>
        <v>298121.08218172</v>
      </c>
      <c r="D579" s="2">
        <f>SUM(Y579:Y$764)</f>
        <v>18275.734882250003</v>
      </c>
      <c r="E579" s="11">
        <f t="shared" si="306"/>
        <v>279845.34729946998</v>
      </c>
      <c r="F579" s="99">
        <f t="shared" si="334"/>
        <v>3815.39</v>
      </c>
      <c r="G579" s="3">
        <f>IF(N579=1,VLOOKUP(A578,[1]Plan1!$BG$69:$BI$188,3),G578)</f>
        <v>3836.38</v>
      </c>
      <c r="H579" s="200">
        <f t="shared" si="335"/>
        <v>41612</v>
      </c>
      <c r="I579" s="200">
        <f t="shared" si="336"/>
        <v>41643</v>
      </c>
      <c r="J579" s="27">
        <f t="shared" si="307"/>
        <v>5.5014035262450633E-3</v>
      </c>
      <c r="K579" s="12">
        <f t="shared" si="323"/>
        <v>41703</v>
      </c>
      <c r="L579" s="12">
        <f t="shared" si="308"/>
        <v>41703</v>
      </c>
      <c r="M579" s="1">
        <f t="shared" si="324"/>
        <v>20</v>
      </c>
      <c r="N579" s="1">
        <f t="shared" si="309"/>
        <v>19</v>
      </c>
      <c r="O579" s="2">
        <f t="shared" si="310"/>
        <v>1.0052256100000001</v>
      </c>
      <c r="P579" s="11">
        <f t="shared" si="333"/>
        <v>1.00919957</v>
      </c>
      <c r="Q579" s="11">
        <f t="shared" si="330"/>
        <v>1.1003413913402527</v>
      </c>
      <c r="R579" s="2">
        <f t="shared" si="332"/>
        <v>1.1060913400000001</v>
      </c>
      <c r="S579" s="2">
        <f t="shared" si="328"/>
        <v>1.07454731</v>
      </c>
      <c r="T579" s="2">
        <f t="shared" si="311"/>
        <v>320345.20691265003</v>
      </c>
      <c r="U579" s="2">
        <f t="shared" si="312"/>
        <v>1362.4068737449049</v>
      </c>
      <c r="V579" s="2">
        <f t="shared" si="313"/>
        <v>29689.167887766176</v>
      </c>
      <c r="W579" s="2">
        <f t="shared" si="314"/>
        <v>329172.65694323112</v>
      </c>
      <c r="X579" s="29">
        <f t="shared" si="315"/>
        <v>0</v>
      </c>
      <c r="Y579" s="2">
        <f t="shared" si="329"/>
        <v>0</v>
      </c>
      <c r="Z579" s="82">
        <f t="shared" si="316"/>
        <v>0</v>
      </c>
      <c r="AA579" s="2">
        <f t="shared" si="317"/>
        <v>0</v>
      </c>
      <c r="AB579" s="27">
        <f t="shared" si="325"/>
        <v>6.7299999999999999E-2</v>
      </c>
      <c r="AC579" s="29">
        <f t="shared" si="337"/>
        <v>19</v>
      </c>
      <c r="AD579" s="29">
        <v>252</v>
      </c>
      <c r="AE579" s="11">
        <f t="shared" si="331"/>
        <v>1.004922831</v>
      </c>
      <c r="AF579" s="2">
        <f t="shared" si="318"/>
        <v>1577.00531529</v>
      </c>
      <c r="AG579" s="2">
        <f t="shared" si="319"/>
        <v>1620.4613599500001</v>
      </c>
      <c r="AH579" s="3">
        <f t="shared" si="320"/>
        <v>0</v>
      </c>
      <c r="AI579" s="4" t="str">
        <f t="shared" si="326"/>
        <v>A+J=</v>
      </c>
      <c r="AJ579" s="12">
        <f t="shared" si="327"/>
        <v>41703</v>
      </c>
      <c r="AK579" s="12"/>
      <c r="AL579" s="4"/>
      <c r="AM579" s="1"/>
      <c r="AN579" s="12"/>
      <c r="AO579" s="1"/>
      <c r="AP579" s="1"/>
      <c r="AQ579" s="3"/>
      <c r="AR579" s="3"/>
      <c r="AS579" s="7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x14ac:dyDescent="0.2">
      <c r="A580" s="178">
        <f t="shared" si="321"/>
        <v>41699</v>
      </c>
      <c r="B580" s="2">
        <f t="shared" si="305"/>
        <v>330963.9881524925</v>
      </c>
      <c r="C580" s="2">
        <f t="shared" si="322"/>
        <v>298121.08218172</v>
      </c>
      <c r="D580" s="2">
        <f>SUM(Y580:Y$764)</f>
        <v>18275.734882250003</v>
      </c>
      <c r="E580" s="11">
        <f t="shared" si="306"/>
        <v>279845.34729946998</v>
      </c>
      <c r="F580" s="99">
        <f t="shared" si="334"/>
        <v>3815.39</v>
      </c>
      <c r="G580" s="3">
        <f>IF(N580=1,VLOOKUP(A579,[1]Plan1!$BG$69:$BI$188,3),G579)</f>
        <v>3836.38</v>
      </c>
      <c r="H580" s="200">
        <f t="shared" si="335"/>
        <v>41612</v>
      </c>
      <c r="I580" s="200">
        <f t="shared" si="336"/>
        <v>41643</v>
      </c>
      <c r="J580" s="27">
        <f t="shared" si="307"/>
        <v>5.5014035262450633E-3</v>
      </c>
      <c r="K580" s="12">
        <f t="shared" si="323"/>
        <v>41730</v>
      </c>
      <c r="L580" s="12">
        <f t="shared" si="308"/>
        <v>41703</v>
      </c>
      <c r="M580" s="1">
        <f t="shared" si="324"/>
        <v>20</v>
      </c>
      <c r="N580" s="1">
        <f t="shared" si="309"/>
        <v>20</v>
      </c>
      <c r="O580" s="2">
        <f t="shared" si="310"/>
        <v>1.0055014</v>
      </c>
      <c r="P580" s="11">
        <f t="shared" si="333"/>
        <v>1.00919957</v>
      </c>
      <c r="Q580" s="11">
        <f t="shared" si="330"/>
        <v>1.1003413913402527</v>
      </c>
      <c r="R580" s="2">
        <f t="shared" si="332"/>
        <v>1.1063947999999999</v>
      </c>
      <c r="S580" s="2">
        <f t="shared" si="328"/>
        <v>1.07454731</v>
      </c>
      <c r="T580" s="2">
        <f t="shared" si="311"/>
        <v>320345.20691265003</v>
      </c>
      <c r="U580" s="2">
        <f t="shared" si="312"/>
        <v>1362.4068737449049</v>
      </c>
      <c r="V580" s="2">
        <f t="shared" si="313"/>
        <v>29774.089756857622</v>
      </c>
      <c r="W580" s="2">
        <f t="shared" si="314"/>
        <v>329257.57881232252</v>
      </c>
      <c r="X580" s="29">
        <f t="shared" si="315"/>
        <v>0</v>
      </c>
      <c r="Y580" s="2">
        <f t="shared" si="329"/>
        <v>0</v>
      </c>
      <c r="Z580" s="82">
        <f t="shared" si="316"/>
        <v>0</v>
      </c>
      <c r="AA580" s="2">
        <f t="shared" si="317"/>
        <v>0</v>
      </c>
      <c r="AB580" s="27">
        <f t="shared" si="325"/>
        <v>6.7299999999999999E-2</v>
      </c>
      <c r="AC580" s="29">
        <f t="shared" si="337"/>
        <v>20</v>
      </c>
      <c r="AD580" s="29">
        <v>252</v>
      </c>
      <c r="AE580" s="11">
        <f t="shared" si="331"/>
        <v>1.0051825969999999</v>
      </c>
      <c r="AF580" s="2">
        <f t="shared" si="318"/>
        <v>1660.2201083</v>
      </c>
      <c r="AG580" s="2">
        <f t="shared" si="319"/>
        <v>1706.40934017</v>
      </c>
      <c r="AH580" s="3">
        <f t="shared" si="320"/>
        <v>0</v>
      </c>
      <c r="AI580" s="4" t="str">
        <f t="shared" si="326"/>
        <v>A+J=</v>
      </c>
      <c r="AJ580" s="12">
        <f t="shared" si="327"/>
        <v>41703</v>
      </c>
      <c r="AK580" s="12"/>
      <c r="AL580" s="4"/>
      <c r="AM580" s="1"/>
      <c r="AN580" s="12"/>
      <c r="AO580" s="1"/>
      <c r="AP580" s="1"/>
      <c r="AQ580" s="3"/>
      <c r="AR580" s="3"/>
      <c r="AS580" s="7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x14ac:dyDescent="0.2">
      <c r="A581" s="178">
        <f t="shared" si="321"/>
        <v>41700</v>
      </c>
      <c r="B581" s="2">
        <f t="shared" si="305"/>
        <v>330963.9881524925</v>
      </c>
      <c r="C581" s="2">
        <f t="shared" si="322"/>
        <v>298121.08218172</v>
      </c>
      <c r="D581" s="2">
        <f>SUM(Y581:Y$764)</f>
        <v>18275.734882250003</v>
      </c>
      <c r="E581" s="11">
        <f t="shared" si="306"/>
        <v>279845.34729946998</v>
      </c>
      <c r="F581" s="99">
        <f t="shared" si="334"/>
        <v>3815.39</v>
      </c>
      <c r="G581" s="3">
        <f>IF(N581=1,VLOOKUP(A580,[1]Plan1!$BG$69:$BI$188,3),G580)</f>
        <v>3836.38</v>
      </c>
      <c r="H581" s="200">
        <f t="shared" si="335"/>
        <v>41612</v>
      </c>
      <c r="I581" s="200">
        <f t="shared" si="336"/>
        <v>41643</v>
      </c>
      <c r="J581" s="27">
        <f t="shared" si="307"/>
        <v>5.5014035262450633E-3</v>
      </c>
      <c r="K581" s="12">
        <f t="shared" si="323"/>
        <v>41730</v>
      </c>
      <c r="L581" s="12">
        <f t="shared" si="308"/>
        <v>41703</v>
      </c>
      <c r="M581" s="1">
        <f t="shared" si="324"/>
        <v>20</v>
      </c>
      <c r="N581" s="1">
        <f t="shared" si="309"/>
        <v>20</v>
      </c>
      <c r="O581" s="2">
        <f t="shared" si="310"/>
        <v>1.0055014</v>
      </c>
      <c r="P581" s="11">
        <f t="shared" si="333"/>
        <v>1.00919957</v>
      </c>
      <c r="Q581" s="11">
        <f t="shared" si="330"/>
        <v>1.1003413913402527</v>
      </c>
      <c r="R581" s="2">
        <f t="shared" si="332"/>
        <v>1.1063947999999999</v>
      </c>
      <c r="S581" s="2">
        <f t="shared" si="328"/>
        <v>1.07454731</v>
      </c>
      <c r="T581" s="2">
        <f t="shared" si="311"/>
        <v>320345.20691265003</v>
      </c>
      <c r="U581" s="2">
        <f t="shared" si="312"/>
        <v>1362.4068737449049</v>
      </c>
      <c r="V581" s="2">
        <f t="shared" si="313"/>
        <v>29774.089756857622</v>
      </c>
      <c r="W581" s="2">
        <f t="shared" si="314"/>
        <v>329257.57881232252</v>
      </c>
      <c r="X581" s="29">
        <f t="shared" si="315"/>
        <v>0</v>
      </c>
      <c r="Y581" s="2">
        <f t="shared" si="329"/>
        <v>0</v>
      </c>
      <c r="Z581" s="82">
        <f t="shared" si="316"/>
        <v>0</v>
      </c>
      <c r="AA581" s="2">
        <f t="shared" si="317"/>
        <v>0</v>
      </c>
      <c r="AB581" s="27">
        <f t="shared" si="325"/>
        <v>6.7299999999999999E-2</v>
      </c>
      <c r="AC581" s="29">
        <f t="shared" si="337"/>
        <v>20</v>
      </c>
      <c r="AD581" s="29">
        <v>252</v>
      </c>
      <c r="AE581" s="11">
        <f t="shared" si="331"/>
        <v>1.0051825969999999</v>
      </c>
      <c r="AF581" s="2">
        <f t="shared" si="318"/>
        <v>1660.2201083</v>
      </c>
      <c r="AG581" s="2">
        <f t="shared" si="319"/>
        <v>1706.40934017</v>
      </c>
      <c r="AH581" s="3">
        <f t="shared" si="320"/>
        <v>0</v>
      </c>
      <c r="AI581" s="4" t="str">
        <f t="shared" si="326"/>
        <v>A+J=</v>
      </c>
      <c r="AJ581" s="12">
        <f t="shared" si="327"/>
        <v>41703</v>
      </c>
      <c r="AK581" s="12"/>
      <c r="AL581" s="4"/>
      <c r="AM581" s="1"/>
      <c r="AN581" s="12"/>
      <c r="AO581" s="1"/>
      <c r="AP581" s="1"/>
      <c r="AQ581" s="3"/>
      <c r="AR581" s="3"/>
      <c r="AS581" s="7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x14ac:dyDescent="0.2">
      <c r="A582" s="178">
        <f t="shared" si="321"/>
        <v>41701</v>
      </c>
      <c r="B582" s="2">
        <f t="shared" si="305"/>
        <v>330963.9881524925</v>
      </c>
      <c r="C582" s="2">
        <f t="shared" si="322"/>
        <v>298121.08218172</v>
      </c>
      <c r="D582" s="2">
        <f>SUM(Y582:Y$764)</f>
        <v>18275.734882250003</v>
      </c>
      <c r="E582" s="11">
        <f t="shared" si="306"/>
        <v>279845.34729946998</v>
      </c>
      <c r="F582" s="99">
        <f t="shared" si="334"/>
        <v>3815.39</v>
      </c>
      <c r="G582" s="3">
        <f>IF(N582=1,VLOOKUP(A581,[1]Plan1!$BG$69:$BI$188,3),G581)</f>
        <v>3836.38</v>
      </c>
      <c r="H582" s="200">
        <f t="shared" si="335"/>
        <v>41612</v>
      </c>
      <c r="I582" s="200">
        <f t="shared" si="336"/>
        <v>41643</v>
      </c>
      <c r="J582" s="27">
        <f t="shared" si="307"/>
        <v>5.5014035262450633E-3</v>
      </c>
      <c r="K582" s="12">
        <f t="shared" si="323"/>
        <v>41730</v>
      </c>
      <c r="L582" s="12">
        <f t="shared" si="308"/>
        <v>41703</v>
      </c>
      <c r="M582" s="1">
        <f t="shared" si="324"/>
        <v>20</v>
      </c>
      <c r="N582" s="1">
        <f t="shared" si="309"/>
        <v>20</v>
      </c>
      <c r="O582" s="2">
        <f t="shared" si="310"/>
        <v>1.0055014</v>
      </c>
      <c r="P582" s="11">
        <f t="shared" si="333"/>
        <v>1.00919957</v>
      </c>
      <c r="Q582" s="11">
        <f t="shared" si="330"/>
        <v>1.1003413913402527</v>
      </c>
      <c r="R582" s="2">
        <f t="shared" si="332"/>
        <v>1.1063947999999999</v>
      </c>
      <c r="S582" s="2">
        <f t="shared" si="328"/>
        <v>1.07454731</v>
      </c>
      <c r="T582" s="2">
        <f t="shared" si="311"/>
        <v>320345.20691265003</v>
      </c>
      <c r="U582" s="2">
        <f t="shared" si="312"/>
        <v>1362.4068737449049</v>
      </c>
      <c r="V582" s="2">
        <f t="shared" si="313"/>
        <v>29774.089756857622</v>
      </c>
      <c r="W582" s="2">
        <f t="shared" si="314"/>
        <v>329257.57881232252</v>
      </c>
      <c r="X582" s="29">
        <f t="shared" si="315"/>
        <v>0</v>
      </c>
      <c r="Y582" s="2">
        <f t="shared" si="329"/>
        <v>0</v>
      </c>
      <c r="Z582" s="82">
        <f t="shared" si="316"/>
        <v>0</v>
      </c>
      <c r="AA582" s="2">
        <f t="shared" si="317"/>
        <v>0</v>
      </c>
      <c r="AB582" s="27">
        <f t="shared" si="325"/>
        <v>6.7299999999999999E-2</v>
      </c>
      <c r="AC582" s="29">
        <f t="shared" si="337"/>
        <v>20</v>
      </c>
      <c r="AD582" s="29">
        <v>252</v>
      </c>
      <c r="AE582" s="11">
        <f t="shared" si="331"/>
        <v>1.0051825969999999</v>
      </c>
      <c r="AF582" s="2">
        <f t="shared" si="318"/>
        <v>1660.2201083</v>
      </c>
      <c r="AG582" s="2">
        <f t="shared" si="319"/>
        <v>1706.40934017</v>
      </c>
      <c r="AH582" s="3">
        <f t="shared" si="320"/>
        <v>0</v>
      </c>
      <c r="AI582" s="4" t="str">
        <f t="shared" si="326"/>
        <v>A+J=</v>
      </c>
      <c r="AJ582" s="12">
        <f t="shared" si="327"/>
        <v>41703</v>
      </c>
      <c r="AK582" s="12"/>
      <c r="AL582" s="4"/>
      <c r="AM582" s="1"/>
      <c r="AN582" s="12"/>
      <c r="AO582" s="1"/>
      <c r="AP582" s="1"/>
      <c r="AQ582" s="3"/>
      <c r="AR582" s="3"/>
      <c r="AS582" s="7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x14ac:dyDescent="0.2">
      <c r="A583" s="178">
        <f t="shared" si="321"/>
        <v>41702</v>
      </c>
      <c r="B583" s="2">
        <f t="shared" si="305"/>
        <v>330963.9881524925</v>
      </c>
      <c r="C583" s="2">
        <f t="shared" si="322"/>
        <v>298121.08218172</v>
      </c>
      <c r="D583" s="2">
        <f>SUM(Y583:Y$764)</f>
        <v>18275.734882250003</v>
      </c>
      <c r="E583" s="11">
        <f t="shared" si="306"/>
        <v>279845.34729946998</v>
      </c>
      <c r="F583" s="99">
        <f t="shared" si="334"/>
        <v>3815.39</v>
      </c>
      <c r="G583" s="3">
        <f>IF(N583=1,VLOOKUP(A582,[1]Plan1!$BG$69:$BI$188,3),G582)</f>
        <v>3836.38</v>
      </c>
      <c r="H583" s="200">
        <f t="shared" si="335"/>
        <v>41612</v>
      </c>
      <c r="I583" s="200">
        <f t="shared" si="336"/>
        <v>41643</v>
      </c>
      <c r="J583" s="27">
        <f t="shared" si="307"/>
        <v>5.5014035262450633E-3</v>
      </c>
      <c r="K583" s="12">
        <f t="shared" si="323"/>
        <v>41730</v>
      </c>
      <c r="L583" s="12">
        <f t="shared" si="308"/>
        <v>41703</v>
      </c>
      <c r="M583" s="1">
        <f t="shared" si="324"/>
        <v>20</v>
      </c>
      <c r="N583" s="1">
        <f t="shared" si="309"/>
        <v>20</v>
      </c>
      <c r="O583" s="2">
        <f t="shared" si="310"/>
        <v>1.0055014</v>
      </c>
      <c r="P583" s="11">
        <f t="shared" si="333"/>
        <v>1.00919957</v>
      </c>
      <c r="Q583" s="11">
        <f t="shared" si="330"/>
        <v>1.1003413913402527</v>
      </c>
      <c r="R583" s="2">
        <f t="shared" si="332"/>
        <v>1.1063947999999999</v>
      </c>
      <c r="S583" s="2">
        <f t="shared" si="328"/>
        <v>1.07454731</v>
      </c>
      <c r="T583" s="2">
        <f t="shared" si="311"/>
        <v>320345.20691265003</v>
      </c>
      <c r="U583" s="2">
        <f t="shared" si="312"/>
        <v>1362.4068737449049</v>
      </c>
      <c r="V583" s="2">
        <f t="shared" si="313"/>
        <v>29774.089756857622</v>
      </c>
      <c r="W583" s="2">
        <f t="shared" si="314"/>
        <v>329257.57881232252</v>
      </c>
      <c r="X583" s="29">
        <f t="shared" si="315"/>
        <v>0</v>
      </c>
      <c r="Y583" s="2">
        <f t="shared" si="329"/>
        <v>0</v>
      </c>
      <c r="Z583" s="82">
        <f t="shared" si="316"/>
        <v>0</v>
      </c>
      <c r="AA583" s="2">
        <f t="shared" si="317"/>
        <v>0</v>
      </c>
      <c r="AB583" s="27">
        <f t="shared" si="325"/>
        <v>6.7299999999999999E-2</v>
      </c>
      <c r="AC583" s="29">
        <f t="shared" si="337"/>
        <v>20</v>
      </c>
      <c r="AD583" s="29">
        <v>252</v>
      </c>
      <c r="AE583" s="11">
        <f t="shared" si="331"/>
        <v>1.0051825969999999</v>
      </c>
      <c r="AF583" s="2">
        <f t="shared" si="318"/>
        <v>1660.2201083</v>
      </c>
      <c r="AG583" s="2">
        <f t="shared" si="319"/>
        <v>1706.40934017</v>
      </c>
      <c r="AH583" s="3">
        <f t="shared" si="320"/>
        <v>0</v>
      </c>
      <c r="AI583" s="4" t="str">
        <f t="shared" si="326"/>
        <v>A+J=</v>
      </c>
      <c r="AJ583" s="12">
        <f t="shared" si="327"/>
        <v>41703</v>
      </c>
      <c r="AK583" s="12"/>
      <c r="AL583" s="4"/>
      <c r="AM583" s="1"/>
      <c r="AN583" s="12"/>
      <c r="AO583" s="1"/>
      <c r="AP583" s="1"/>
      <c r="AQ583" s="3"/>
      <c r="AR583" s="3"/>
      <c r="AS583" s="7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x14ac:dyDescent="0.2">
      <c r="A584" s="178">
        <f t="shared" si="321"/>
        <v>41703</v>
      </c>
      <c r="B584" s="2">
        <f t="shared" si="305"/>
        <v>330963.9881524925</v>
      </c>
      <c r="C584" s="2">
        <f t="shared" si="322"/>
        <v>298121.08218172</v>
      </c>
      <c r="D584" s="2">
        <f>SUM(Y584:Y$764)</f>
        <v>18275.734882250003</v>
      </c>
      <c r="E584" s="11">
        <f t="shared" si="306"/>
        <v>279845.34729946998</v>
      </c>
      <c r="F584" s="99">
        <f t="shared" si="334"/>
        <v>3815.39</v>
      </c>
      <c r="G584" s="3">
        <f>IF(N584=1,VLOOKUP(A583,[1]Plan1!$BG$69:$BI$188,3),G583)</f>
        <v>3836.38</v>
      </c>
      <c r="H584" s="200">
        <f t="shared" si="335"/>
        <v>41612</v>
      </c>
      <c r="I584" s="200">
        <f t="shared" si="336"/>
        <v>41643</v>
      </c>
      <c r="J584" s="27">
        <f t="shared" si="307"/>
        <v>5.5014035262450633E-3</v>
      </c>
      <c r="K584" s="12">
        <f t="shared" si="323"/>
        <v>41730</v>
      </c>
      <c r="L584" s="12">
        <f t="shared" si="308"/>
        <v>41703</v>
      </c>
      <c r="M584" s="1">
        <f t="shared" si="324"/>
        <v>20</v>
      </c>
      <c r="N584" s="1">
        <f t="shared" si="309"/>
        <v>20</v>
      </c>
      <c r="O584" s="2">
        <f t="shared" si="310"/>
        <v>1.0055014</v>
      </c>
      <c r="P584" s="11">
        <f t="shared" si="333"/>
        <v>1.00919957</v>
      </c>
      <c r="Q584" s="11">
        <f t="shared" si="330"/>
        <v>1.1003413913402527</v>
      </c>
      <c r="R584" s="2">
        <f t="shared" si="332"/>
        <v>1.1063947999999999</v>
      </c>
      <c r="S584" s="2">
        <f t="shared" si="328"/>
        <v>1.07454731</v>
      </c>
      <c r="T584" s="2">
        <f t="shared" si="311"/>
        <v>320345.20691265003</v>
      </c>
      <c r="U584" s="2">
        <f t="shared" si="312"/>
        <v>1362.4068737449049</v>
      </c>
      <c r="V584" s="2">
        <f t="shared" si="313"/>
        <v>29774.089756857622</v>
      </c>
      <c r="W584" s="2">
        <f t="shared" si="314"/>
        <v>329257.57881232252</v>
      </c>
      <c r="X584" s="29">
        <f t="shared" si="315"/>
        <v>19</v>
      </c>
      <c r="Y584" s="2">
        <f t="shared" si="329"/>
        <v>2611.92823731</v>
      </c>
      <c r="Z584" s="82">
        <f t="shared" si="316"/>
        <v>8.7612999999999996E-3</v>
      </c>
      <c r="AA584" s="2">
        <f t="shared" si="317"/>
        <v>2806.6404613200002</v>
      </c>
      <c r="AB584" s="27">
        <f t="shared" si="325"/>
        <v>6.7299999999999999E-2</v>
      </c>
      <c r="AC584" s="29">
        <f t="shared" si="337"/>
        <v>20</v>
      </c>
      <c r="AD584" s="29">
        <v>252</v>
      </c>
      <c r="AE584" s="11">
        <f t="shared" si="331"/>
        <v>1.0051825969999999</v>
      </c>
      <c r="AF584" s="2">
        <f t="shared" si="318"/>
        <v>1660.2201083</v>
      </c>
      <c r="AG584" s="2">
        <f t="shared" si="319"/>
        <v>1706.40934017</v>
      </c>
      <c r="AH584" s="3">
        <f t="shared" si="320"/>
        <v>4466.8605696200002</v>
      </c>
      <c r="AI584" s="4" t="str">
        <f t="shared" si="326"/>
        <v>A+J=</v>
      </c>
      <c r="AJ584" s="12">
        <f t="shared" si="327"/>
        <v>41703</v>
      </c>
      <c r="AK584" s="12"/>
      <c r="AL584" s="4"/>
      <c r="AM584" s="1"/>
      <c r="AN584" s="12"/>
      <c r="AO584" s="1"/>
      <c r="AP584" s="1"/>
      <c r="AQ584" s="3"/>
      <c r="AR584" s="3"/>
      <c r="AS584" s="7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x14ac:dyDescent="0.2">
      <c r="A585" s="178">
        <f t="shared" si="321"/>
        <v>41704</v>
      </c>
      <c r="B585" s="2">
        <f t="shared" si="305"/>
        <v>326647.3806077789</v>
      </c>
      <c r="C585" s="2">
        <f t="shared" si="322"/>
        <v>295509.15394440998</v>
      </c>
      <c r="D585" s="2">
        <f>SUM(Y585:Y$764)</f>
        <v>15663.806644939999</v>
      </c>
      <c r="E585" s="11">
        <f t="shared" si="306"/>
        <v>279845.34729946998</v>
      </c>
      <c r="F585" s="99">
        <f t="shared" si="334"/>
        <v>3836.38</v>
      </c>
      <c r="G585" s="3">
        <f>IF(N585=1,VLOOKUP(A584,[1]Plan1!$BG$69:$BI$188,3),G584)</f>
        <v>3862.84</v>
      </c>
      <c r="H585" s="200">
        <f t="shared" si="335"/>
        <v>41645</v>
      </c>
      <c r="I585" s="200">
        <f t="shared" si="336"/>
        <v>41676</v>
      </c>
      <c r="J585" s="27">
        <f t="shared" si="307"/>
        <v>6.8971269790791823E-3</v>
      </c>
      <c r="K585" s="12">
        <f t="shared" si="323"/>
        <v>41730</v>
      </c>
      <c r="L585" s="12">
        <f t="shared" si="308"/>
        <v>41730</v>
      </c>
      <c r="M585" s="1">
        <f t="shared" si="324"/>
        <v>19</v>
      </c>
      <c r="N585" s="1">
        <f t="shared" si="309"/>
        <v>1</v>
      </c>
      <c r="O585" s="2">
        <f t="shared" si="310"/>
        <v>1.00036182</v>
      </c>
      <c r="P585" s="11">
        <f t="shared" si="333"/>
        <v>1.0055014</v>
      </c>
      <c r="Q585" s="11">
        <f t="shared" si="330"/>
        <v>1.106394809470572</v>
      </c>
      <c r="R585" s="2">
        <f t="shared" si="332"/>
        <v>1.1067951199999999</v>
      </c>
      <c r="S585" s="2">
        <f t="shared" si="328"/>
        <v>1.07454731</v>
      </c>
      <c r="T585" s="2">
        <f t="shared" si="311"/>
        <v>317538.56645133998</v>
      </c>
      <c r="U585" s="2">
        <f t="shared" si="312"/>
        <v>1167.6946497404026</v>
      </c>
      <c r="V585" s="2">
        <f t="shared" si="313"/>
        <v>29886.117446288546</v>
      </c>
      <c r="W585" s="2">
        <f t="shared" si="314"/>
        <v>326562.96604043891</v>
      </c>
      <c r="X585" s="29">
        <f t="shared" si="315"/>
        <v>0</v>
      </c>
      <c r="Y585" s="2">
        <f t="shared" si="329"/>
        <v>0</v>
      </c>
      <c r="Z585" s="82">
        <f t="shared" si="316"/>
        <v>0</v>
      </c>
      <c r="AA585" s="2">
        <f t="shared" si="317"/>
        <v>0</v>
      </c>
      <c r="AB585" s="27">
        <f t="shared" si="325"/>
        <v>6.7299999999999999E-2</v>
      </c>
      <c r="AC585" s="29">
        <f t="shared" si="337"/>
        <v>1</v>
      </c>
      <c r="AD585" s="29">
        <v>252</v>
      </c>
      <c r="AE585" s="11">
        <f t="shared" si="331"/>
        <v>1.0002584940000001</v>
      </c>
      <c r="AF585" s="2">
        <f t="shared" si="318"/>
        <v>82.081814190000003</v>
      </c>
      <c r="AG585" s="2">
        <f t="shared" si="319"/>
        <v>84.414567340000005</v>
      </c>
      <c r="AH585" s="3">
        <f t="shared" si="320"/>
        <v>0</v>
      </c>
      <c r="AI585" s="4" t="str">
        <f t="shared" si="326"/>
        <v>A+J=</v>
      </c>
      <c r="AJ585" s="12">
        <f t="shared" si="327"/>
        <v>41730</v>
      </c>
      <c r="AK585" s="12"/>
      <c r="AL585" s="4"/>
      <c r="AM585" s="1"/>
      <c r="AN585" s="12"/>
      <c r="AO585" s="1"/>
      <c r="AP585" s="1"/>
      <c r="AQ585" s="3"/>
      <c r="AR585" s="3"/>
      <c r="AS585" s="7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x14ac:dyDescent="0.2">
      <c r="A586" s="178">
        <f t="shared" si="321"/>
        <v>41705</v>
      </c>
      <c r="B586" s="2">
        <f t="shared" ref="B586:B649" si="338">(W586+AG586)</f>
        <v>326843.94466725196</v>
      </c>
      <c r="C586" s="2">
        <f t="shared" si="322"/>
        <v>295509.15394440998</v>
      </c>
      <c r="D586" s="2">
        <f>SUM(Y586:Y$764)</f>
        <v>15663.806644939999</v>
      </c>
      <c r="E586" s="11">
        <f t="shared" ref="E586:E649" si="339">(C586-D586)</f>
        <v>279845.34729946998</v>
      </c>
      <c r="F586" s="99">
        <f t="shared" si="334"/>
        <v>3836.38</v>
      </c>
      <c r="G586" s="3">
        <f>IF(N586=1,VLOOKUP(A585,[1]Plan1!$BG$69:$BI$188,3),G585)</f>
        <v>3862.84</v>
      </c>
      <c r="H586" s="200">
        <f t="shared" si="335"/>
        <v>41645</v>
      </c>
      <c r="I586" s="200">
        <f t="shared" si="336"/>
        <v>41676</v>
      </c>
      <c r="J586" s="27">
        <f t="shared" ref="J586:J649" si="340">(G586/F586)-1</f>
        <v>6.8971269790791823E-3</v>
      </c>
      <c r="K586" s="12">
        <f t="shared" si="323"/>
        <v>41730</v>
      </c>
      <c r="L586" s="12">
        <f t="shared" ref="L586:L649" si="341">IF(A586&gt;L585,K586,L585)</f>
        <v>41730</v>
      </c>
      <c r="M586" s="1">
        <f t="shared" si="324"/>
        <v>19</v>
      </c>
      <c r="N586" s="1">
        <f t="shared" ref="N586:N649" si="342">(M586-(NETWORKDAYS(A586,L586,AN$137:AN$327)-1))</f>
        <v>2</v>
      </c>
      <c r="O586" s="2">
        <f t="shared" ref="O586:O649" si="343">TRUNC((G586/F586)^TRUNC((N586/M586),9),8)</f>
        <v>1.00072378</v>
      </c>
      <c r="P586" s="11">
        <f t="shared" si="333"/>
        <v>1.0055014</v>
      </c>
      <c r="Q586" s="11">
        <f t="shared" si="330"/>
        <v>1.106394809470572</v>
      </c>
      <c r="R586" s="2">
        <f t="shared" si="332"/>
        <v>1.1071955899999999</v>
      </c>
      <c r="S586" s="2">
        <f t="shared" si="328"/>
        <v>1.07454731</v>
      </c>
      <c r="T586" s="2">
        <f t="shared" ref="T586:T649" si="344">TRUNC(C586*S586,8)</f>
        <v>317538.56645133998</v>
      </c>
      <c r="U586" s="2">
        <f t="shared" ref="U586:U649" si="345">(D586*(S586-1))</f>
        <v>1167.6946497404026</v>
      </c>
      <c r="V586" s="2">
        <f t="shared" ref="V586:V649" si="346">(E586*(R586-1))</f>
        <v>29998.187112521562</v>
      </c>
      <c r="W586" s="2">
        <f t="shared" ref="W586:W649" si="347">(C586+U586+V586)</f>
        <v>326675.03570667194</v>
      </c>
      <c r="X586" s="29">
        <f t="shared" ref="X586:X649" si="348">IF(VLOOKUP(A586,AN$10:AU$131,8)=VLOOKUP(A585,AN$10:AU$131,8),0,VLOOKUP(A586,AN$10:AU$131,8))</f>
        <v>0</v>
      </c>
      <c r="Y586" s="2">
        <f t="shared" si="329"/>
        <v>0</v>
      </c>
      <c r="Z586" s="82">
        <f t="shared" ref="Z586:Z649" si="349">IF(X586&gt;0,VLOOKUP($A586,$AN$10:$AS$131,6),0)</f>
        <v>0</v>
      </c>
      <c r="AA586" s="2">
        <f t="shared" ref="AA586:AA649" si="350">IF(Z586&gt;0,TRUNC(Z586*T586,8),0)</f>
        <v>0</v>
      </c>
      <c r="AB586" s="27">
        <f t="shared" si="325"/>
        <v>6.7299999999999999E-2</v>
      </c>
      <c r="AC586" s="29">
        <f t="shared" si="337"/>
        <v>2</v>
      </c>
      <c r="AD586" s="29">
        <v>252</v>
      </c>
      <c r="AE586" s="11">
        <f t="shared" si="331"/>
        <v>1.000517055</v>
      </c>
      <c r="AF586" s="2">
        <f t="shared" ref="AF586:AF649" si="351">TRUNC((T586*(AE586-1)),8)</f>
        <v>164.18490346999999</v>
      </c>
      <c r="AG586" s="2">
        <f t="shared" ref="AG586:AG649" si="352">TRUNC((W586*(AE586-1)),8)</f>
        <v>168.90896058000001</v>
      </c>
      <c r="AH586" s="3">
        <f t="shared" ref="AH586:AH649" si="353">IF(AA586&gt;0,AA586+AF586,0)</f>
        <v>0</v>
      </c>
      <c r="AI586" s="4" t="str">
        <f t="shared" si="326"/>
        <v>A+J=</v>
      </c>
      <c r="AJ586" s="12">
        <f t="shared" si="327"/>
        <v>41730</v>
      </c>
      <c r="AK586" s="12"/>
      <c r="AL586" s="4"/>
      <c r="AM586" s="1"/>
      <c r="AN586" s="12"/>
      <c r="AO586" s="1"/>
      <c r="AP586" s="1"/>
      <c r="AQ586" s="3"/>
      <c r="AR586" s="3"/>
      <c r="AS586" s="7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x14ac:dyDescent="0.2">
      <c r="A587" s="178">
        <f t="shared" ref="A587:A650" si="354">(A586+1)</f>
        <v>41706</v>
      </c>
      <c r="B587" s="2">
        <f t="shared" si="338"/>
        <v>327040.63058451714</v>
      </c>
      <c r="C587" s="2">
        <f t="shared" ref="C587:C650" si="355">TRUNC(IF(X586&gt;0,VLOOKUP(A586,$AN$12:$AO$131,2),C586),8)</f>
        <v>295509.15394440998</v>
      </c>
      <c r="D587" s="2">
        <f>SUM(Y587:Y$764)</f>
        <v>15663.806644939999</v>
      </c>
      <c r="E587" s="11">
        <f t="shared" si="339"/>
        <v>279845.34729946998</v>
      </c>
      <c r="F587" s="99">
        <f t="shared" si="334"/>
        <v>3836.38</v>
      </c>
      <c r="G587" s="3">
        <f>IF(N587=1,VLOOKUP(A586,[1]Plan1!$BG$69:$BI$188,3),G586)</f>
        <v>3862.84</v>
      </c>
      <c r="H587" s="200">
        <f t="shared" si="335"/>
        <v>41645</v>
      </c>
      <c r="I587" s="200">
        <f t="shared" si="336"/>
        <v>41676</v>
      </c>
      <c r="J587" s="27">
        <f t="shared" si="340"/>
        <v>6.8971269790791823E-3</v>
      </c>
      <c r="K587" s="12">
        <f t="shared" ref="K587:K650" si="356">IF(DAY(A587)=1,VLOOKUP(A587,AR$137:AW$275,4),K586)</f>
        <v>41730</v>
      </c>
      <c r="L587" s="12">
        <f t="shared" si="341"/>
        <v>41730</v>
      </c>
      <c r="M587" s="1">
        <f t="shared" ref="M587:M650" si="357">IF(L587=L586,M586,NETWORKDAYS(L586,L587,$AN$137:$AN$327)-1)</f>
        <v>19</v>
      </c>
      <c r="N587" s="1">
        <f t="shared" si="342"/>
        <v>3</v>
      </c>
      <c r="O587" s="2">
        <f t="shared" si="343"/>
        <v>1.00108587</v>
      </c>
      <c r="P587" s="11">
        <f t="shared" si="333"/>
        <v>1.0055014</v>
      </c>
      <c r="Q587" s="11">
        <f t="shared" si="330"/>
        <v>1.106394809470572</v>
      </c>
      <c r="R587" s="2">
        <f t="shared" si="332"/>
        <v>1.1075962100000001</v>
      </c>
      <c r="S587" s="2">
        <f t="shared" si="328"/>
        <v>1.07454731</v>
      </c>
      <c r="T587" s="2">
        <f t="shared" si="344"/>
        <v>317538.56645133998</v>
      </c>
      <c r="U587" s="2">
        <f t="shared" si="345"/>
        <v>1167.6946497404026</v>
      </c>
      <c r="V587" s="2">
        <f t="shared" si="346"/>
        <v>30110.298755556727</v>
      </c>
      <c r="W587" s="2">
        <f t="shared" si="347"/>
        <v>326787.14734970714</v>
      </c>
      <c r="X587" s="29">
        <f t="shared" si="348"/>
        <v>0</v>
      </c>
      <c r="Y587" s="2">
        <f t="shared" si="329"/>
        <v>0</v>
      </c>
      <c r="Z587" s="82">
        <f t="shared" si="349"/>
        <v>0</v>
      </c>
      <c r="AA587" s="2">
        <f t="shared" si="350"/>
        <v>0</v>
      </c>
      <c r="AB587" s="27">
        <f t="shared" ref="AB587:AB650" si="358">(AB586)</f>
        <v>6.7299999999999999E-2</v>
      </c>
      <c r="AC587" s="29">
        <f t="shared" si="337"/>
        <v>3</v>
      </c>
      <c r="AD587" s="29">
        <v>252</v>
      </c>
      <c r="AE587" s="11">
        <f t="shared" si="331"/>
        <v>1.0007756830000001</v>
      </c>
      <c r="AF587" s="2">
        <f t="shared" si="351"/>
        <v>246.30926783999999</v>
      </c>
      <c r="AG587" s="2">
        <f t="shared" si="352"/>
        <v>253.48323481</v>
      </c>
      <c r="AH587" s="3">
        <f t="shared" si="353"/>
        <v>0</v>
      </c>
      <c r="AI587" s="4" t="str">
        <f t="shared" ref="AI587:AI650" si="359">AI586</f>
        <v>A+J=</v>
      </c>
      <c r="AJ587" s="12">
        <f t="shared" ref="AJ587:AJ650" si="360">IF(X586&gt;0,VLOOKUP(A586,$AN$10:$AW$130,9),AJ586)</f>
        <v>41730</v>
      </c>
      <c r="AK587" s="12"/>
      <c r="AL587" s="4"/>
      <c r="AM587" s="1"/>
      <c r="AN587" s="12"/>
      <c r="AO587" s="1"/>
      <c r="AP587" s="1"/>
      <c r="AQ587" s="3"/>
      <c r="AR587" s="3"/>
      <c r="AS587" s="7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x14ac:dyDescent="0.2">
      <c r="A588" s="178">
        <f t="shared" si="354"/>
        <v>41707</v>
      </c>
      <c r="B588" s="2">
        <f t="shared" si="338"/>
        <v>327040.63058451714</v>
      </c>
      <c r="C588" s="2">
        <f t="shared" si="355"/>
        <v>295509.15394440998</v>
      </c>
      <c r="D588" s="2">
        <f>SUM(Y588:Y$764)</f>
        <v>15663.806644939999</v>
      </c>
      <c r="E588" s="11">
        <f t="shared" si="339"/>
        <v>279845.34729946998</v>
      </c>
      <c r="F588" s="99">
        <f t="shared" si="334"/>
        <v>3836.38</v>
      </c>
      <c r="G588" s="3">
        <f>IF(N588=1,VLOOKUP(A587,[1]Plan1!$BG$69:$BI$188,3),G587)</f>
        <v>3862.84</v>
      </c>
      <c r="H588" s="200">
        <f t="shared" si="335"/>
        <v>41645</v>
      </c>
      <c r="I588" s="200">
        <f t="shared" si="336"/>
        <v>41676</v>
      </c>
      <c r="J588" s="27">
        <f t="shared" si="340"/>
        <v>6.8971269790791823E-3</v>
      </c>
      <c r="K588" s="12">
        <f t="shared" si="356"/>
        <v>41730</v>
      </c>
      <c r="L588" s="12">
        <f t="shared" si="341"/>
        <v>41730</v>
      </c>
      <c r="M588" s="1">
        <f t="shared" si="357"/>
        <v>19</v>
      </c>
      <c r="N588" s="1">
        <f t="shared" si="342"/>
        <v>3</v>
      </c>
      <c r="O588" s="2">
        <f t="shared" si="343"/>
        <v>1.00108587</v>
      </c>
      <c r="P588" s="11">
        <f t="shared" si="333"/>
        <v>1.0055014</v>
      </c>
      <c r="Q588" s="11">
        <f t="shared" si="330"/>
        <v>1.106394809470572</v>
      </c>
      <c r="R588" s="2">
        <f t="shared" si="332"/>
        <v>1.1075962100000001</v>
      </c>
      <c r="S588" s="2">
        <f t="shared" si="328"/>
        <v>1.07454731</v>
      </c>
      <c r="T588" s="2">
        <f t="shared" si="344"/>
        <v>317538.56645133998</v>
      </c>
      <c r="U588" s="2">
        <f t="shared" si="345"/>
        <v>1167.6946497404026</v>
      </c>
      <c r="V588" s="2">
        <f t="shared" si="346"/>
        <v>30110.298755556727</v>
      </c>
      <c r="W588" s="2">
        <f t="shared" si="347"/>
        <v>326787.14734970714</v>
      </c>
      <c r="X588" s="29">
        <f t="shared" si="348"/>
        <v>0</v>
      </c>
      <c r="Y588" s="2">
        <f t="shared" si="329"/>
        <v>0</v>
      </c>
      <c r="Z588" s="82">
        <f t="shared" si="349"/>
        <v>0</v>
      </c>
      <c r="AA588" s="2">
        <f t="shared" si="350"/>
        <v>0</v>
      </c>
      <c r="AB588" s="27">
        <f t="shared" si="358"/>
        <v>6.7299999999999999E-2</v>
      </c>
      <c r="AC588" s="29">
        <f t="shared" si="337"/>
        <v>3</v>
      </c>
      <c r="AD588" s="29">
        <v>252</v>
      </c>
      <c r="AE588" s="11">
        <f t="shared" si="331"/>
        <v>1.0007756830000001</v>
      </c>
      <c r="AF588" s="2">
        <f t="shared" si="351"/>
        <v>246.30926783999999</v>
      </c>
      <c r="AG588" s="2">
        <f t="shared" si="352"/>
        <v>253.48323481</v>
      </c>
      <c r="AH588" s="3">
        <f t="shared" si="353"/>
        <v>0</v>
      </c>
      <c r="AI588" s="4" t="str">
        <f t="shared" si="359"/>
        <v>A+J=</v>
      </c>
      <c r="AJ588" s="12">
        <f t="shared" si="360"/>
        <v>41730</v>
      </c>
      <c r="AK588" s="12"/>
      <c r="AL588" s="4"/>
      <c r="AM588" s="1"/>
      <c r="AN588" s="12"/>
      <c r="AO588" s="1"/>
      <c r="AP588" s="1"/>
      <c r="AQ588" s="3"/>
      <c r="AR588" s="3"/>
      <c r="AS588" s="7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x14ac:dyDescent="0.2">
      <c r="A589" s="178">
        <f t="shared" si="354"/>
        <v>41708</v>
      </c>
      <c r="B589" s="2">
        <f t="shared" si="338"/>
        <v>327040.63058451714</v>
      </c>
      <c r="C589" s="2">
        <f t="shared" si="355"/>
        <v>295509.15394440998</v>
      </c>
      <c r="D589" s="2">
        <f>SUM(Y589:Y$764)</f>
        <v>15663.806644939999</v>
      </c>
      <c r="E589" s="11">
        <f t="shared" si="339"/>
        <v>279845.34729946998</v>
      </c>
      <c r="F589" s="99">
        <f t="shared" si="334"/>
        <v>3836.38</v>
      </c>
      <c r="G589" s="3">
        <f>IF(N589=1,VLOOKUP(A588,[1]Plan1!$BG$69:$BI$188,3),G588)</f>
        <v>3862.84</v>
      </c>
      <c r="H589" s="200">
        <f t="shared" si="335"/>
        <v>41645</v>
      </c>
      <c r="I589" s="200">
        <f t="shared" si="336"/>
        <v>41676</v>
      </c>
      <c r="J589" s="27">
        <f t="shared" si="340"/>
        <v>6.8971269790791823E-3</v>
      </c>
      <c r="K589" s="12">
        <f t="shared" si="356"/>
        <v>41730</v>
      </c>
      <c r="L589" s="12">
        <f t="shared" si="341"/>
        <v>41730</v>
      </c>
      <c r="M589" s="1">
        <f t="shared" si="357"/>
        <v>19</v>
      </c>
      <c r="N589" s="1">
        <f t="shared" si="342"/>
        <v>3</v>
      </c>
      <c r="O589" s="2">
        <f t="shared" si="343"/>
        <v>1.00108587</v>
      </c>
      <c r="P589" s="11">
        <f t="shared" si="333"/>
        <v>1.0055014</v>
      </c>
      <c r="Q589" s="11">
        <f t="shared" si="330"/>
        <v>1.106394809470572</v>
      </c>
      <c r="R589" s="2">
        <f t="shared" si="332"/>
        <v>1.1075962100000001</v>
      </c>
      <c r="S589" s="2">
        <f t="shared" si="328"/>
        <v>1.07454731</v>
      </c>
      <c r="T589" s="2">
        <f t="shared" si="344"/>
        <v>317538.56645133998</v>
      </c>
      <c r="U589" s="2">
        <f t="shared" si="345"/>
        <v>1167.6946497404026</v>
      </c>
      <c r="V589" s="2">
        <f t="shared" si="346"/>
        <v>30110.298755556727</v>
      </c>
      <c r="W589" s="2">
        <f t="shared" si="347"/>
        <v>326787.14734970714</v>
      </c>
      <c r="X589" s="29">
        <f t="shared" si="348"/>
        <v>0</v>
      </c>
      <c r="Y589" s="2">
        <f t="shared" si="329"/>
        <v>0</v>
      </c>
      <c r="Z589" s="82">
        <f t="shared" si="349"/>
        <v>0</v>
      </c>
      <c r="AA589" s="2">
        <f t="shared" si="350"/>
        <v>0</v>
      </c>
      <c r="AB589" s="27">
        <f t="shared" si="358"/>
        <v>6.7299999999999999E-2</v>
      </c>
      <c r="AC589" s="29">
        <f t="shared" si="337"/>
        <v>3</v>
      </c>
      <c r="AD589" s="29">
        <v>252</v>
      </c>
      <c r="AE589" s="11">
        <f t="shared" si="331"/>
        <v>1.0007756830000001</v>
      </c>
      <c r="AF589" s="2">
        <f t="shared" si="351"/>
        <v>246.30926783999999</v>
      </c>
      <c r="AG589" s="2">
        <f t="shared" si="352"/>
        <v>253.48323481</v>
      </c>
      <c r="AH589" s="3">
        <f t="shared" si="353"/>
        <v>0</v>
      </c>
      <c r="AI589" s="4" t="str">
        <f t="shared" si="359"/>
        <v>A+J=</v>
      </c>
      <c r="AJ589" s="12">
        <f t="shared" si="360"/>
        <v>41730</v>
      </c>
      <c r="AK589" s="12"/>
      <c r="AL589" s="4"/>
      <c r="AM589" s="1"/>
      <c r="AN589" s="12"/>
      <c r="AO589" s="1"/>
      <c r="AP589" s="1"/>
      <c r="AQ589" s="3"/>
      <c r="AR589" s="3"/>
      <c r="AS589" s="7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x14ac:dyDescent="0.2">
      <c r="A590" s="178">
        <f t="shared" si="354"/>
        <v>41709</v>
      </c>
      <c r="B590" s="2">
        <f t="shared" si="338"/>
        <v>327237.42968373391</v>
      </c>
      <c r="C590" s="2">
        <f t="shared" si="355"/>
        <v>295509.15394440998</v>
      </c>
      <c r="D590" s="2">
        <f>SUM(Y590:Y$764)</f>
        <v>15663.806644939999</v>
      </c>
      <c r="E590" s="11">
        <f t="shared" si="339"/>
        <v>279845.34729946998</v>
      </c>
      <c r="F590" s="99">
        <f t="shared" si="334"/>
        <v>3836.38</v>
      </c>
      <c r="G590" s="3">
        <f>IF(N590=1,VLOOKUP(A589,[1]Plan1!$BG$69:$BI$188,3),G589)</f>
        <v>3862.84</v>
      </c>
      <c r="H590" s="200">
        <f t="shared" si="335"/>
        <v>41645</v>
      </c>
      <c r="I590" s="200">
        <f t="shared" si="336"/>
        <v>41676</v>
      </c>
      <c r="J590" s="27">
        <f t="shared" si="340"/>
        <v>6.8971269790791823E-3</v>
      </c>
      <c r="K590" s="12">
        <f t="shared" si="356"/>
        <v>41730</v>
      </c>
      <c r="L590" s="12">
        <f t="shared" si="341"/>
        <v>41730</v>
      </c>
      <c r="M590" s="1">
        <f t="shared" si="357"/>
        <v>19</v>
      </c>
      <c r="N590" s="1">
        <f t="shared" si="342"/>
        <v>4</v>
      </c>
      <c r="O590" s="2">
        <f t="shared" si="343"/>
        <v>1.0014480800000001</v>
      </c>
      <c r="P590" s="11">
        <f t="shared" si="333"/>
        <v>1.0055014</v>
      </c>
      <c r="Q590" s="11">
        <f t="shared" si="330"/>
        <v>1.106394809470572</v>
      </c>
      <c r="R590" s="2">
        <f t="shared" si="332"/>
        <v>1.10799695</v>
      </c>
      <c r="S590" s="2">
        <f t="shared" si="328"/>
        <v>1.07454731</v>
      </c>
      <c r="T590" s="2">
        <f t="shared" si="344"/>
        <v>317538.56645133998</v>
      </c>
      <c r="U590" s="2">
        <f t="shared" si="345"/>
        <v>1167.6946497404026</v>
      </c>
      <c r="V590" s="2">
        <f t="shared" si="346"/>
        <v>30222.443980033491</v>
      </c>
      <c r="W590" s="2">
        <f t="shared" si="347"/>
        <v>326899.2925741839</v>
      </c>
      <c r="X590" s="29">
        <f t="shared" si="348"/>
        <v>0</v>
      </c>
      <c r="Y590" s="2">
        <f t="shared" si="329"/>
        <v>0</v>
      </c>
      <c r="Z590" s="82">
        <f t="shared" si="349"/>
        <v>0</v>
      </c>
      <c r="AA590" s="2">
        <f t="shared" si="350"/>
        <v>0</v>
      </c>
      <c r="AB590" s="27">
        <f t="shared" si="358"/>
        <v>6.7299999999999999E-2</v>
      </c>
      <c r="AC590" s="29">
        <f t="shared" si="337"/>
        <v>4</v>
      </c>
      <c r="AD590" s="29">
        <v>252</v>
      </c>
      <c r="AE590" s="11">
        <f t="shared" si="331"/>
        <v>1.0010343770000001</v>
      </c>
      <c r="AF590" s="2">
        <f t="shared" si="351"/>
        <v>328.45458975000003</v>
      </c>
      <c r="AG590" s="2">
        <f t="shared" si="352"/>
        <v>338.13710954999999</v>
      </c>
      <c r="AH590" s="3">
        <f t="shared" si="353"/>
        <v>0</v>
      </c>
      <c r="AI590" s="4" t="str">
        <f t="shared" si="359"/>
        <v>A+J=</v>
      </c>
      <c r="AJ590" s="12">
        <f t="shared" si="360"/>
        <v>41730</v>
      </c>
      <c r="AK590" s="12"/>
      <c r="AL590" s="4"/>
      <c r="AM590" s="1"/>
      <c r="AN590" s="12"/>
      <c r="AO590" s="1"/>
      <c r="AP590" s="1"/>
      <c r="AQ590" s="3"/>
      <c r="AR590" s="3"/>
      <c r="AS590" s="7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x14ac:dyDescent="0.2">
      <c r="A591" s="178">
        <f t="shared" si="354"/>
        <v>41710</v>
      </c>
      <c r="B591" s="2">
        <f t="shared" si="338"/>
        <v>327434.35387547628</v>
      </c>
      <c r="C591" s="2">
        <f t="shared" si="355"/>
        <v>295509.15394440998</v>
      </c>
      <c r="D591" s="2">
        <f>SUM(Y591:Y$764)</f>
        <v>15663.806644939999</v>
      </c>
      <c r="E591" s="11">
        <f t="shared" si="339"/>
        <v>279845.34729946998</v>
      </c>
      <c r="F591" s="99">
        <f t="shared" si="334"/>
        <v>3836.38</v>
      </c>
      <c r="G591" s="3">
        <f>IF(N591=1,VLOOKUP(A590,[1]Plan1!$BG$69:$BI$188,3),G590)</f>
        <v>3862.84</v>
      </c>
      <c r="H591" s="200">
        <f t="shared" si="335"/>
        <v>41645</v>
      </c>
      <c r="I591" s="200">
        <f t="shared" si="336"/>
        <v>41676</v>
      </c>
      <c r="J591" s="27">
        <f t="shared" si="340"/>
        <v>6.8971269790791823E-3</v>
      </c>
      <c r="K591" s="12">
        <f t="shared" si="356"/>
        <v>41730</v>
      </c>
      <c r="L591" s="12">
        <f t="shared" si="341"/>
        <v>41730</v>
      </c>
      <c r="M591" s="1">
        <f t="shared" si="357"/>
        <v>19</v>
      </c>
      <c r="N591" s="1">
        <f t="shared" si="342"/>
        <v>5</v>
      </c>
      <c r="O591" s="2">
        <f t="shared" si="343"/>
        <v>1.0018104299999999</v>
      </c>
      <c r="P591" s="11">
        <f t="shared" si="333"/>
        <v>1.0055014</v>
      </c>
      <c r="Q591" s="11">
        <f t="shared" si="330"/>
        <v>1.106394809470572</v>
      </c>
      <c r="R591" s="2">
        <f t="shared" si="332"/>
        <v>1.10839785</v>
      </c>
      <c r="S591" s="2">
        <f t="shared" si="328"/>
        <v>1.07454731</v>
      </c>
      <c r="T591" s="2">
        <f t="shared" si="344"/>
        <v>317538.56645133998</v>
      </c>
      <c r="U591" s="2">
        <f t="shared" si="345"/>
        <v>1167.6946497404026</v>
      </c>
      <c r="V591" s="2">
        <f t="shared" si="346"/>
        <v>30334.633979765858</v>
      </c>
      <c r="W591" s="2">
        <f t="shared" si="347"/>
        <v>327011.48257391626</v>
      </c>
      <c r="X591" s="29">
        <f t="shared" si="348"/>
        <v>0</v>
      </c>
      <c r="Y591" s="2">
        <f t="shared" si="329"/>
        <v>0</v>
      </c>
      <c r="Z591" s="82">
        <f t="shared" si="349"/>
        <v>0</v>
      </c>
      <c r="AA591" s="2">
        <f t="shared" si="350"/>
        <v>0</v>
      </c>
      <c r="AB591" s="27">
        <f t="shared" si="358"/>
        <v>6.7299999999999999E-2</v>
      </c>
      <c r="AC591" s="29">
        <f t="shared" si="337"/>
        <v>5</v>
      </c>
      <c r="AD591" s="29">
        <v>252</v>
      </c>
      <c r="AE591" s="11">
        <f t="shared" si="331"/>
        <v>1.0012931389999999</v>
      </c>
      <c r="AF591" s="2">
        <f t="shared" si="351"/>
        <v>410.62150428000001</v>
      </c>
      <c r="AG591" s="2">
        <f t="shared" si="352"/>
        <v>422.87130156000001</v>
      </c>
      <c r="AH591" s="3">
        <f t="shared" si="353"/>
        <v>0</v>
      </c>
      <c r="AI591" s="4" t="str">
        <f t="shared" si="359"/>
        <v>A+J=</v>
      </c>
      <c r="AJ591" s="12">
        <f t="shared" si="360"/>
        <v>41730</v>
      </c>
      <c r="AK591" s="12"/>
      <c r="AL591" s="4"/>
      <c r="AM591" s="1"/>
      <c r="AN591" s="12"/>
      <c r="AO591" s="1"/>
      <c r="AP591" s="1"/>
      <c r="AQ591" s="3"/>
      <c r="AR591" s="3"/>
      <c r="AS591" s="7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x14ac:dyDescent="0.2">
      <c r="A592" s="178">
        <f t="shared" si="354"/>
        <v>41711</v>
      </c>
      <c r="B592" s="2">
        <f t="shared" si="338"/>
        <v>327631.40256314416</v>
      </c>
      <c r="C592" s="2">
        <f t="shared" si="355"/>
        <v>295509.15394440998</v>
      </c>
      <c r="D592" s="2">
        <f>SUM(Y592:Y$764)</f>
        <v>15663.806644939999</v>
      </c>
      <c r="E592" s="11">
        <f t="shared" si="339"/>
        <v>279845.34729946998</v>
      </c>
      <c r="F592" s="99">
        <f t="shared" si="334"/>
        <v>3836.38</v>
      </c>
      <c r="G592" s="3">
        <f>IF(N592=1,VLOOKUP(A591,[1]Plan1!$BG$69:$BI$188,3),G591)</f>
        <v>3862.84</v>
      </c>
      <c r="H592" s="200">
        <f t="shared" si="335"/>
        <v>41645</v>
      </c>
      <c r="I592" s="200">
        <f t="shared" si="336"/>
        <v>41676</v>
      </c>
      <c r="J592" s="27">
        <f t="shared" si="340"/>
        <v>6.8971269790791823E-3</v>
      </c>
      <c r="K592" s="12">
        <f t="shared" si="356"/>
        <v>41730</v>
      </c>
      <c r="L592" s="12">
        <f t="shared" si="341"/>
        <v>41730</v>
      </c>
      <c r="M592" s="1">
        <f t="shared" si="357"/>
        <v>19</v>
      </c>
      <c r="N592" s="1">
        <f t="shared" si="342"/>
        <v>6</v>
      </c>
      <c r="O592" s="2">
        <f t="shared" si="343"/>
        <v>1.00217292</v>
      </c>
      <c r="P592" s="11">
        <f t="shared" si="333"/>
        <v>1.0055014</v>
      </c>
      <c r="Q592" s="11">
        <f t="shared" si="330"/>
        <v>1.106394809470572</v>
      </c>
      <c r="R592" s="2">
        <f t="shared" si="332"/>
        <v>1.10879891</v>
      </c>
      <c r="S592" s="2">
        <f t="shared" si="328"/>
        <v>1.07454731</v>
      </c>
      <c r="T592" s="2">
        <f t="shared" si="344"/>
        <v>317538.56645133998</v>
      </c>
      <c r="U592" s="2">
        <f t="shared" si="345"/>
        <v>1167.6946497404026</v>
      </c>
      <c r="V592" s="2">
        <f t="shared" si="346"/>
        <v>30446.86875475377</v>
      </c>
      <c r="W592" s="2">
        <f t="shared" si="347"/>
        <v>327123.71734890417</v>
      </c>
      <c r="X592" s="29">
        <f t="shared" si="348"/>
        <v>0</v>
      </c>
      <c r="Y592" s="2">
        <f t="shared" si="329"/>
        <v>0</v>
      </c>
      <c r="Z592" s="82">
        <f t="shared" si="349"/>
        <v>0</v>
      </c>
      <c r="AA592" s="2">
        <f t="shared" si="350"/>
        <v>0</v>
      </c>
      <c r="AB592" s="27">
        <f t="shared" si="358"/>
        <v>6.7299999999999999E-2</v>
      </c>
      <c r="AC592" s="29">
        <f t="shared" si="337"/>
        <v>6</v>
      </c>
      <c r="AD592" s="29">
        <v>252</v>
      </c>
      <c r="AE592" s="11">
        <f t="shared" si="331"/>
        <v>1.0015519669999999</v>
      </c>
      <c r="AF592" s="2">
        <f t="shared" si="351"/>
        <v>492.80937634999998</v>
      </c>
      <c r="AG592" s="2">
        <f t="shared" si="352"/>
        <v>507.68521423999999</v>
      </c>
      <c r="AH592" s="3">
        <f t="shared" si="353"/>
        <v>0</v>
      </c>
      <c r="AI592" s="4" t="str">
        <f t="shared" si="359"/>
        <v>A+J=</v>
      </c>
      <c r="AJ592" s="12">
        <f t="shared" si="360"/>
        <v>41730</v>
      </c>
      <c r="AK592" s="12"/>
      <c r="AL592" s="4"/>
      <c r="AM592" s="1"/>
      <c r="AN592" s="12"/>
      <c r="AO592" s="1"/>
      <c r="AP592" s="1"/>
      <c r="AQ592" s="3"/>
      <c r="AR592" s="3"/>
      <c r="AS592" s="7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138" x14ac:dyDescent="0.2">
      <c r="A593" s="178">
        <f t="shared" si="354"/>
        <v>41712</v>
      </c>
      <c r="B593" s="2">
        <f t="shared" si="338"/>
        <v>327828.56772039726</v>
      </c>
      <c r="C593" s="2">
        <f t="shared" si="355"/>
        <v>295509.15394440998</v>
      </c>
      <c r="D593" s="2">
        <f>SUM(Y593:Y$764)</f>
        <v>15663.806644939999</v>
      </c>
      <c r="E593" s="11">
        <f t="shared" si="339"/>
        <v>279845.34729946998</v>
      </c>
      <c r="F593" s="99">
        <f t="shared" si="334"/>
        <v>3836.38</v>
      </c>
      <c r="G593" s="3">
        <f>IF(N593=1,VLOOKUP(A592,[1]Plan1!$BG$69:$BI$188,3),G592)</f>
        <v>3862.84</v>
      </c>
      <c r="H593" s="200">
        <f t="shared" si="335"/>
        <v>41645</v>
      </c>
      <c r="I593" s="200">
        <f t="shared" si="336"/>
        <v>41676</v>
      </c>
      <c r="J593" s="27">
        <f t="shared" si="340"/>
        <v>6.8971269790791823E-3</v>
      </c>
      <c r="K593" s="12">
        <f t="shared" si="356"/>
        <v>41730</v>
      </c>
      <c r="L593" s="12">
        <f t="shared" si="341"/>
        <v>41730</v>
      </c>
      <c r="M593" s="1">
        <f t="shared" si="357"/>
        <v>19</v>
      </c>
      <c r="N593" s="1">
        <f t="shared" si="342"/>
        <v>7</v>
      </c>
      <c r="O593" s="2">
        <f t="shared" si="343"/>
        <v>1.0025355300000001</v>
      </c>
      <c r="P593" s="11">
        <f t="shared" si="333"/>
        <v>1.0055014</v>
      </c>
      <c r="Q593" s="11">
        <f t="shared" si="330"/>
        <v>1.106394809470572</v>
      </c>
      <c r="R593" s="2">
        <f t="shared" si="332"/>
        <v>1.1092001</v>
      </c>
      <c r="S593" s="2">
        <f t="shared" si="328"/>
        <v>1.07454731</v>
      </c>
      <c r="T593" s="2">
        <f t="shared" si="344"/>
        <v>317538.56645133998</v>
      </c>
      <c r="U593" s="2">
        <f t="shared" si="345"/>
        <v>1167.6946497404026</v>
      </c>
      <c r="V593" s="2">
        <f t="shared" si="346"/>
        <v>30559.139909636859</v>
      </c>
      <c r="W593" s="2">
        <f t="shared" si="347"/>
        <v>327235.98850378726</v>
      </c>
      <c r="X593" s="29">
        <f t="shared" si="348"/>
        <v>0</v>
      </c>
      <c r="Y593" s="2">
        <f t="shared" si="329"/>
        <v>0</v>
      </c>
      <c r="Z593" s="82">
        <f t="shared" si="349"/>
        <v>0</v>
      </c>
      <c r="AA593" s="2">
        <f t="shared" si="350"/>
        <v>0</v>
      </c>
      <c r="AB593" s="27">
        <f t="shared" si="358"/>
        <v>6.7299999999999999E-2</v>
      </c>
      <c r="AC593" s="29">
        <f t="shared" si="337"/>
        <v>7</v>
      </c>
      <c r="AD593" s="29">
        <v>252</v>
      </c>
      <c r="AE593" s="11">
        <f t="shared" si="331"/>
        <v>1.0018108619999999</v>
      </c>
      <c r="AF593" s="2">
        <f t="shared" si="351"/>
        <v>575.01852352000003</v>
      </c>
      <c r="AG593" s="2">
        <f t="shared" si="352"/>
        <v>592.57921661</v>
      </c>
      <c r="AH593" s="3">
        <f t="shared" si="353"/>
        <v>0</v>
      </c>
      <c r="AI593" s="4" t="str">
        <f t="shared" si="359"/>
        <v>A+J=</v>
      </c>
      <c r="AJ593" s="12">
        <f t="shared" si="360"/>
        <v>41730</v>
      </c>
      <c r="AK593" s="12"/>
      <c r="AL593" s="4"/>
      <c r="AM593" s="1"/>
      <c r="AN593" s="12"/>
      <c r="AO593" s="1"/>
      <c r="AP593" s="1"/>
      <c r="AQ593" s="3"/>
      <c r="AR593" s="3"/>
      <c r="AS593" s="7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138" x14ac:dyDescent="0.2">
      <c r="A594" s="178">
        <f t="shared" si="354"/>
        <v>41713</v>
      </c>
      <c r="B594" s="2">
        <f t="shared" si="338"/>
        <v>328025.85533390247</v>
      </c>
      <c r="C594" s="2">
        <f t="shared" si="355"/>
        <v>295509.15394440998</v>
      </c>
      <c r="D594" s="2">
        <f>SUM(Y594:Y$764)</f>
        <v>15663.806644939999</v>
      </c>
      <c r="E594" s="11">
        <f t="shared" si="339"/>
        <v>279845.34729946998</v>
      </c>
      <c r="F594" s="99">
        <f t="shared" si="334"/>
        <v>3836.38</v>
      </c>
      <c r="G594" s="3">
        <f>IF(N594=1,VLOOKUP(A593,[1]Plan1!$BG$69:$BI$188,3),G593)</f>
        <v>3862.84</v>
      </c>
      <c r="H594" s="200">
        <f t="shared" si="335"/>
        <v>41645</v>
      </c>
      <c r="I594" s="200">
        <f t="shared" si="336"/>
        <v>41676</v>
      </c>
      <c r="J594" s="27">
        <f t="shared" si="340"/>
        <v>6.8971269790791823E-3</v>
      </c>
      <c r="K594" s="12">
        <f t="shared" si="356"/>
        <v>41730</v>
      </c>
      <c r="L594" s="12">
        <f t="shared" si="341"/>
        <v>41730</v>
      </c>
      <c r="M594" s="1">
        <f t="shared" si="357"/>
        <v>19</v>
      </c>
      <c r="N594" s="1">
        <f t="shared" si="342"/>
        <v>8</v>
      </c>
      <c r="O594" s="2">
        <f t="shared" si="343"/>
        <v>1.00289827</v>
      </c>
      <c r="P594" s="11">
        <f t="shared" si="333"/>
        <v>1.0055014</v>
      </c>
      <c r="Q594" s="11">
        <f t="shared" si="330"/>
        <v>1.106394809470572</v>
      </c>
      <c r="R594" s="2">
        <f t="shared" si="332"/>
        <v>1.10960144</v>
      </c>
      <c r="S594" s="2">
        <f t="shared" si="328"/>
        <v>1.07454731</v>
      </c>
      <c r="T594" s="2">
        <f t="shared" si="344"/>
        <v>317538.56645133998</v>
      </c>
      <c r="U594" s="2">
        <f t="shared" si="345"/>
        <v>1167.6946497404026</v>
      </c>
      <c r="V594" s="2">
        <f t="shared" si="346"/>
        <v>30671.453041322035</v>
      </c>
      <c r="W594" s="2">
        <f t="shared" si="347"/>
        <v>327348.30163547245</v>
      </c>
      <c r="X594" s="29">
        <f t="shared" si="348"/>
        <v>0</v>
      </c>
      <c r="Y594" s="2">
        <f t="shared" si="329"/>
        <v>0</v>
      </c>
      <c r="Z594" s="82">
        <f t="shared" si="349"/>
        <v>0</v>
      </c>
      <c r="AA594" s="2">
        <f t="shared" si="350"/>
        <v>0</v>
      </c>
      <c r="AB594" s="27">
        <f t="shared" si="358"/>
        <v>6.7299999999999999E-2</v>
      </c>
      <c r="AC594" s="29">
        <f t="shared" si="337"/>
        <v>8</v>
      </c>
      <c r="AD594" s="29">
        <v>252</v>
      </c>
      <c r="AE594" s="11">
        <f t="shared" si="331"/>
        <v>1.002069825</v>
      </c>
      <c r="AF594" s="2">
        <f t="shared" si="351"/>
        <v>657.24926330000005</v>
      </c>
      <c r="AG594" s="2">
        <f t="shared" si="352"/>
        <v>677.55369843000005</v>
      </c>
      <c r="AH594" s="3">
        <f t="shared" si="353"/>
        <v>0</v>
      </c>
      <c r="AI594" s="4" t="str">
        <f t="shared" si="359"/>
        <v>A+J=</v>
      </c>
      <c r="AJ594" s="12">
        <f t="shared" si="360"/>
        <v>41730</v>
      </c>
      <c r="AK594" s="12"/>
      <c r="AL594" s="4"/>
      <c r="AM594" s="1"/>
      <c r="AN594" s="12"/>
      <c r="AO594" s="1"/>
      <c r="AP594" s="1"/>
      <c r="AQ594" s="3"/>
      <c r="AR594" s="3"/>
      <c r="AS594" s="7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138" x14ac:dyDescent="0.2">
      <c r="A595" s="178">
        <f t="shared" si="354"/>
        <v>41714</v>
      </c>
      <c r="B595" s="2">
        <f t="shared" si="338"/>
        <v>328025.85533390247</v>
      </c>
      <c r="C595" s="2">
        <f t="shared" si="355"/>
        <v>295509.15394440998</v>
      </c>
      <c r="D595" s="2">
        <f>SUM(Y595:Y$764)</f>
        <v>15663.806644939999</v>
      </c>
      <c r="E595" s="11">
        <f t="shared" si="339"/>
        <v>279845.34729946998</v>
      </c>
      <c r="F595" s="99">
        <f t="shared" si="334"/>
        <v>3836.38</v>
      </c>
      <c r="G595" s="3">
        <f>IF(N595=1,VLOOKUP(A594,[1]Plan1!$BG$69:$BI$188,3),G594)</f>
        <v>3862.84</v>
      </c>
      <c r="H595" s="200">
        <f t="shared" si="335"/>
        <v>41645</v>
      </c>
      <c r="I595" s="200">
        <f t="shared" si="336"/>
        <v>41676</v>
      </c>
      <c r="J595" s="27">
        <f t="shared" si="340"/>
        <v>6.8971269790791823E-3</v>
      </c>
      <c r="K595" s="12">
        <f t="shared" si="356"/>
        <v>41730</v>
      </c>
      <c r="L595" s="12">
        <f t="shared" si="341"/>
        <v>41730</v>
      </c>
      <c r="M595" s="1">
        <f t="shared" si="357"/>
        <v>19</v>
      </c>
      <c r="N595" s="1">
        <f t="shared" si="342"/>
        <v>8</v>
      </c>
      <c r="O595" s="2">
        <f t="shared" si="343"/>
        <v>1.00289827</v>
      </c>
      <c r="P595" s="11">
        <f t="shared" si="333"/>
        <v>1.0055014</v>
      </c>
      <c r="Q595" s="11">
        <f t="shared" si="330"/>
        <v>1.106394809470572</v>
      </c>
      <c r="R595" s="2">
        <f t="shared" si="332"/>
        <v>1.10960144</v>
      </c>
      <c r="S595" s="2">
        <f t="shared" si="328"/>
        <v>1.07454731</v>
      </c>
      <c r="T595" s="2">
        <f t="shared" si="344"/>
        <v>317538.56645133998</v>
      </c>
      <c r="U595" s="2">
        <f t="shared" si="345"/>
        <v>1167.6946497404026</v>
      </c>
      <c r="V595" s="2">
        <f t="shared" si="346"/>
        <v>30671.453041322035</v>
      </c>
      <c r="W595" s="2">
        <f t="shared" si="347"/>
        <v>327348.30163547245</v>
      </c>
      <c r="X595" s="29">
        <f t="shared" si="348"/>
        <v>0</v>
      </c>
      <c r="Y595" s="2">
        <f t="shared" si="329"/>
        <v>0</v>
      </c>
      <c r="Z595" s="82">
        <f t="shared" si="349"/>
        <v>0</v>
      </c>
      <c r="AA595" s="2">
        <f t="shared" si="350"/>
        <v>0</v>
      </c>
      <c r="AB595" s="27">
        <f t="shared" si="358"/>
        <v>6.7299999999999999E-2</v>
      </c>
      <c r="AC595" s="29">
        <f t="shared" si="337"/>
        <v>8</v>
      </c>
      <c r="AD595" s="29">
        <v>252</v>
      </c>
      <c r="AE595" s="11">
        <f t="shared" si="331"/>
        <v>1.002069825</v>
      </c>
      <c r="AF595" s="2">
        <f t="shared" si="351"/>
        <v>657.24926330000005</v>
      </c>
      <c r="AG595" s="2">
        <f t="shared" si="352"/>
        <v>677.55369843000005</v>
      </c>
      <c r="AH595" s="3">
        <f t="shared" si="353"/>
        <v>0</v>
      </c>
      <c r="AI595" s="4" t="str">
        <f t="shared" si="359"/>
        <v>A+J=</v>
      </c>
      <c r="AJ595" s="12">
        <f t="shared" si="360"/>
        <v>41730</v>
      </c>
      <c r="AK595" s="12"/>
      <c r="AL595" s="4"/>
      <c r="AM595" s="1"/>
      <c r="AN595" s="12"/>
      <c r="AO595" s="1"/>
      <c r="AP595" s="1"/>
      <c r="AQ595" s="3"/>
      <c r="AR595" s="3"/>
      <c r="AS595" s="7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138" x14ac:dyDescent="0.2">
      <c r="A596" s="178">
        <f t="shared" si="354"/>
        <v>41715</v>
      </c>
      <c r="B596" s="2">
        <f t="shared" si="338"/>
        <v>328025.85533390247</v>
      </c>
      <c r="C596" s="2">
        <f t="shared" si="355"/>
        <v>295509.15394440998</v>
      </c>
      <c r="D596" s="2">
        <f>SUM(Y596:Y$764)</f>
        <v>15663.806644939999</v>
      </c>
      <c r="E596" s="11">
        <f t="shared" si="339"/>
        <v>279845.34729946998</v>
      </c>
      <c r="F596" s="99">
        <f t="shared" si="334"/>
        <v>3836.38</v>
      </c>
      <c r="G596" s="3">
        <f>IF(N596=1,VLOOKUP(A595,[1]Plan1!$BG$69:$BI$188,3),G595)</f>
        <v>3862.84</v>
      </c>
      <c r="H596" s="200">
        <f t="shared" si="335"/>
        <v>41645</v>
      </c>
      <c r="I596" s="200">
        <f t="shared" si="336"/>
        <v>41676</v>
      </c>
      <c r="J596" s="27">
        <f t="shared" si="340"/>
        <v>6.8971269790791823E-3</v>
      </c>
      <c r="K596" s="12">
        <f t="shared" si="356"/>
        <v>41730</v>
      </c>
      <c r="L596" s="12">
        <f t="shared" si="341"/>
        <v>41730</v>
      </c>
      <c r="M596" s="1">
        <f t="shared" si="357"/>
        <v>19</v>
      </c>
      <c r="N596" s="1">
        <f t="shared" si="342"/>
        <v>8</v>
      </c>
      <c r="O596" s="2">
        <f t="shared" si="343"/>
        <v>1.00289827</v>
      </c>
      <c r="P596" s="11">
        <f t="shared" si="333"/>
        <v>1.0055014</v>
      </c>
      <c r="Q596" s="11">
        <f t="shared" si="330"/>
        <v>1.106394809470572</v>
      </c>
      <c r="R596" s="2">
        <f t="shared" si="332"/>
        <v>1.10960144</v>
      </c>
      <c r="S596" s="2">
        <f t="shared" si="328"/>
        <v>1.07454731</v>
      </c>
      <c r="T596" s="2">
        <f t="shared" si="344"/>
        <v>317538.56645133998</v>
      </c>
      <c r="U596" s="2">
        <f t="shared" si="345"/>
        <v>1167.6946497404026</v>
      </c>
      <c r="V596" s="2">
        <f t="shared" si="346"/>
        <v>30671.453041322035</v>
      </c>
      <c r="W596" s="2">
        <f t="shared" si="347"/>
        <v>327348.30163547245</v>
      </c>
      <c r="X596" s="29">
        <f t="shared" si="348"/>
        <v>0</v>
      </c>
      <c r="Y596" s="2">
        <f t="shared" si="329"/>
        <v>0</v>
      </c>
      <c r="Z596" s="82">
        <f t="shared" si="349"/>
        <v>0</v>
      </c>
      <c r="AA596" s="2">
        <f t="shared" si="350"/>
        <v>0</v>
      </c>
      <c r="AB596" s="27">
        <f t="shared" si="358"/>
        <v>6.7299999999999999E-2</v>
      </c>
      <c r="AC596" s="29">
        <f t="shared" si="337"/>
        <v>8</v>
      </c>
      <c r="AD596" s="29">
        <v>252</v>
      </c>
      <c r="AE596" s="11">
        <f t="shared" si="331"/>
        <v>1.002069825</v>
      </c>
      <c r="AF596" s="2">
        <f t="shared" si="351"/>
        <v>657.24926330000005</v>
      </c>
      <c r="AG596" s="2">
        <f t="shared" si="352"/>
        <v>677.55369843000005</v>
      </c>
      <c r="AH596" s="3">
        <f t="shared" si="353"/>
        <v>0</v>
      </c>
      <c r="AI596" s="4" t="str">
        <f t="shared" si="359"/>
        <v>A+J=</v>
      </c>
      <c r="AJ596" s="12">
        <f t="shared" si="360"/>
        <v>41730</v>
      </c>
      <c r="AK596" s="12"/>
      <c r="AL596" s="4"/>
      <c r="AM596" s="1"/>
      <c r="AN596" s="12"/>
      <c r="AO596" s="1"/>
      <c r="AP596" s="1"/>
      <c r="AQ596" s="3"/>
      <c r="AR596" s="3"/>
      <c r="AS596" s="7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138" x14ac:dyDescent="0.2">
      <c r="A597" s="178">
        <f t="shared" si="354"/>
        <v>41716</v>
      </c>
      <c r="B597" s="2">
        <f t="shared" si="338"/>
        <v>328223.26199928619</v>
      </c>
      <c r="C597" s="2">
        <f t="shared" si="355"/>
        <v>295509.15394440998</v>
      </c>
      <c r="D597" s="2">
        <f>SUM(Y597:Y$764)</f>
        <v>15663.806644939999</v>
      </c>
      <c r="E597" s="11">
        <f t="shared" si="339"/>
        <v>279845.34729946998</v>
      </c>
      <c r="F597" s="99">
        <f t="shared" si="334"/>
        <v>3836.38</v>
      </c>
      <c r="G597" s="3">
        <f>IF(N597=1,VLOOKUP(A596,[1]Plan1!$BG$69:$BI$188,3),G596)</f>
        <v>3862.84</v>
      </c>
      <c r="H597" s="200">
        <f t="shared" si="335"/>
        <v>41645</v>
      </c>
      <c r="I597" s="200">
        <f t="shared" si="336"/>
        <v>41676</v>
      </c>
      <c r="J597" s="27">
        <f t="shared" si="340"/>
        <v>6.8971269790791823E-3</v>
      </c>
      <c r="K597" s="12">
        <f t="shared" si="356"/>
        <v>41730</v>
      </c>
      <c r="L597" s="12">
        <f t="shared" si="341"/>
        <v>41730</v>
      </c>
      <c r="M597" s="1">
        <f t="shared" si="357"/>
        <v>19</v>
      </c>
      <c r="N597" s="1">
        <f t="shared" si="342"/>
        <v>9</v>
      </c>
      <c r="O597" s="2">
        <f t="shared" si="343"/>
        <v>1.0032611499999999</v>
      </c>
      <c r="P597" s="11">
        <f t="shared" si="333"/>
        <v>1.0055014</v>
      </c>
      <c r="Q597" s="11">
        <f t="shared" si="330"/>
        <v>1.106394809470572</v>
      </c>
      <c r="R597" s="2">
        <f t="shared" si="332"/>
        <v>1.1100029199999999</v>
      </c>
      <c r="S597" s="2">
        <f t="shared" si="328"/>
        <v>1.07454731</v>
      </c>
      <c r="T597" s="2">
        <f t="shared" si="344"/>
        <v>317538.56645133998</v>
      </c>
      <c r="U597" s="2">
        <f t="shared" si="345"/>
        <v>1167.6946497404026</v>
      </c>
      <c r="V597" s="2">
        <f t="shared" si="346"/>
        <v>30783.805351355782</v>
      </c>
      <c r="W597" s="2">
        <f t="shared" si="347"/>
        <v>327460.6539455062</v>
      </c>
      <c r="X597" s="29">
        <f t="shared" si="348"/>
        <v>0</v>
      </c>
      <c r="Y597" s="2">
        <f t="shared" si="329"/>
        <v>0</v>
      </c>
      <c r="Z597" s="82">
        <f t="shared" si="349"/>
        <v>0</v>
      </c>
      <c r="AA597" s="2">
        <f t="shared" si="350"/>
        <v>0</v>
      </c>
      <c r="AB597" s="27">
        <f t="shared" si="358"/>
        <v>6.7299999999999999E-2</v>
      </c>
      <c r="AC597" s="29">
        <f t="shared" si="337"/>
        <v>9</v>
      </c>
      <c r="AD597" s="29">
        <v>252</v>
      </c>
      <c r="AE597" s="11">
        <f t="shared" si="331"/>
        <v>1.0023288539999999</v>
      </c>
      <c r="AF597" s="2">
        <f t="shared" si="351"/>
        <v>739.50096063000001</v>
      </c>
      <c r="AG597" s="2">
        <f t="shared" si="352"/>
        <v>762.60805377999998</v>
      </c>
      <c r="AH597" s="3">
        <f t="shared" si="353"/>
        <v>0</v>
      </c>
      <c r="AI597" s="4" t="str">
        <f t="shared" si="359"/>
        <v>A+J=</v>
      </c>
      <c r="AJ597" s="12">
        <f t="shared" si="360"/>
        <v>41730</v>
      </c>
      <c r="AK597" s="12"/>
      <c r="AL597" s="4"/>
      <c r="AM597" s="1"/>
      <c r="AN597" s="12"/>
      <c r="AO597" s="1"/>
      <c r="AP597" s="1"/>
      <c r="AQ597" s="3"/>
      <c r="AR597" s="3"/>
      <c r="AS597" s="7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138" x14ac:dyDescent="0.2">
      <c r="A598" s="178">
        <f t="shared" si="354"/>
        <v>41717</v>
      </c>
      <c r="B598" s="2">
        <f t="shared" si="338"/>
        <v>328420.79090251203</v>
      </c>
      <c r="C598" s="2">
        <f t="shared" si="355"/>
        <v>295509.15394440998</v>
      </c>
      <c r="D598" s="2">
        <f>SUM(Y598:Y$764)</f>
        <v>15663.806644939999</v>
      </c>
      <c r="E598" s="11">
        <f t="shared" si="339"/>
        <v>279845.34729946998</v>
      </c>
      <c r="F598" s="99">
        <f t="shared" si="334"/>
        <v>3836.38</v>
      </c>
      <c r="G598" s="3">
        <f>IF(N598=1,VLOOKUP(A597,[1]Plan1!$BG$69:$BI$188,3),G597)</f>
        <v>3862.84</v>
      </c>
      <c r="H598" s="200">
        <f t="shared" si="335"/>
        <v>41645</v>
      </c>
      <c r="I598" s="200">
        <f t="shared" si="336"/>
        <v>41676</v>
      </c>
      <c r="J598" s="27">
        <f t="shared" si="340"/>
        <v>6.8971269790791823E-3</v>
      </c>
      <c r="K598" s="12">
        <f t="shared" si="356"/>
        <v>41730</v>
      </c>
      <c r="L598" s="12">
        <f t="shared" si="341"/>
        <v>41730</v>
      </c>
      <c r="M598" s="1">
        <f t="shared" si="357"/>
        <v>19</v>
      </c>
      <c r="N598" s="1">
        <f t="shared" si="342"/>
        <v>10</v>
      </c>
      <c r="O598" s="2">
        <f t="shared" si="343"/>
        <v>1.00362415</v>
      </c>
      <c r="P598" s="11">
        <f t="shared" si="333"/>
        <v>1.0055014</v>
      </c>
      <c r="Q598" s="11">
        <f t="shared" si="330"/>
        <v>1.106394809470572</v>
      </c>
      <c r="R598" s="2">
        <f t="shared" si="332"/>
        <v>1.1104045499999999</v>
      </c>
      <c r="S598" s="2">
        <f t="shared" si="328"/>
        <v>1.07454731</v>
      </c>
      <c r="T598" s="2">
        <f t="shared" si="344"/>
        <v>317538.56645133998</v>
      </c>
      <c r="U598" s="2">
        <f t="shared" si="345"/>
        <v>1167.6946497404026</v>
      </c>
      <c r="V598" s="2">
        <f t="shared" si="346"/>
        <v>30896.19963819168</v>
      </c>
      <c r="W598" s="2">
        <f t="shared" si="347"/>
        <v>327573.04823234206</v>
      </c>
      <c r="X598" s="29">
        <f t="shared" si="348"/>
        <v>0</v>
      </c>
      <c r="Y598" s="2">
        <f t="shared" si="329"/>
        <v>0</v>
      </c>
      <c r="Z598" s="82">
        <f t="shared" si="349"/>
        <v>0</v>
      </c>
      <c r="AA598" s="2">
        <f t="shared" si="350"/>
        <v>0</v>
      </c>
      <c r="AB598" s="27">
        <f t="shared" si="358"/>
        <v>6.7299999999999999E-2</v>
      </c>
      <c r="AC598" s="29">
        <f t="shared" si="337"/>
        <v>10</v>
      </c>
      <c r="AD598" s="29">
        <v>252</v>
      </c>
      <c r="AE598" s="11">
        <f t="shared" si="331"/>
        <v>1.0025879499999999</v>
      </c>
      <c r="AF598" s="2">
        <f t="shared" si="351"/>
        <v>821.77393303999997</v>
      </c>
      <c r="AG598" s="2">
        <f t="shared" si="352"/>
        <v>847.74267017</v>
      </c>
      <c r="AH598" s="3">
        <f t="shared" si="353"/>
        <v>0</v>
      </c>
      <c r="AI598" s="4" t="str">
        <f t="shared" si="359"/>
        <v>A+J=</v>
      </c>
      <c r="AJ598" s="12">
        <f t="shared" si="360"/>
        <v>41730</v>
      </c>
      <c r="AK598" s="12"/>
      <c r="AL598" s="4"/>
      <c r="AM598" s="1"/>
      <c r="AN598" s="12"/>
      <c r="AO598" s="1"/>
      <c r="AP598" s="1"/>
      <c r="AQ598" s="3"/>
      <c r="AR598" s="3"/>
      <c r="AS598" s="7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138" x14ac:dyDescent="0.2">
      <c r="A599" s="178">
        <f t="shared" si="354"/>
        <v>41718</v>
      </c>
      <c r="B599" s="2">
        <f t="shared" si="338"/>
        <v>328618.43929237657</v>
      </c>
      <c r="C599" s="2">
        <f t="shared" si="355"/>
        <v>295509.15394440998</v>
      </c>
      <c r="D599" s="2">
        <f>SUM(Y599:Y$764)</f>
        <v>15663.806644939999</v>
      </c>
      <c r="E599" s="11">
        <f t="shared" si="339"/>
        <v>279845.34729946998</v>
      </c>
      <c r="F599" s="99">
        <f t="shared" si="334"/>
        <v>3836.38</v>
      </c>
      <c r="G599" s="3">
        <f>IF(N599=1,VLOOKUP(A598,[1]Plan1!$BG$69:$BI$188,3),G598)</f>
        <v>3862.84</v>
      </c>
      <c r="H599" s="200">
        <f t="shared" si="335"/>
        <v>41645</v>
      </c>
      <c r="I599" s="200">
        <f t="shared" si="336"/>
        <v>41676</v>
      </c>
      <c r="J599" s="27">
        <f t="shared" si="340"/>
        <v>6.8971269790791823E-3</v>
      </c>
      <c r="K599" s="12">
        <f t="shared" si="356"/>
        <v>41730</v>
      </c>
      <c r="L599" s="12">
        <f t="shared" si="341"/>
        <v>41730</v>
      </c>
      <c r="M599" s="1">
        <f t="shared" si="357"/>
        <v>19</v>
      </c>
      <c r="N599" s="1">
        <f t="shared" si="342"/>
        <v>11</v>
      </c>
      <c r="O599" s="2">
        <f t="shared" si="343"/>
        <v>1.00398729</v>
      </c>
      <c r="P599" s="11">
        <f t="shared" si="333"/>
        <v>1.0055014</v>
      </c>
      <c r="Q599" s="11">
        <f t="shared" si="330"/>
        <v>1.106394809470572</v>
      </c>
      <c r="R599" s="2">
        <f t="shared" si="332"/>
        <v>1.11080632</v>
      </c>
      <c r="S599" s="2">
        <f t="shared" si="328"/>
        <v>1.07454731</v>
      </c>
      <c r="T599" s="2">
        <f t="shared" si="344"/>
        <v>317538.56645133998</v>
      </c>
      <c r="U599" s="2">
        <f t="shared" si="345"/>
        <v>1167.6946497404026</v>
      </c>
      <c r="V599" s="2">
        <f t="shared" si="346"/>
        <v>31008.633103376211</v>
      </c>
      <c r="W599" s="2">
        <f t="shared" si="347"/>
        <v>327685.48169752659</v>
      </c>
      <c r="X599" s="29">
        <f t="shared" si="348"/>
        <v>0</v>
      </c>
      <c r="Y599" s="2">
        <f t="shared" si="329"/>
        <v>0</v>
      </c>
      <c r="Z599" s="82">
        <f t="shared" si="349"/>
        <v>0</v>
      </c>
      <c r="AA599" s="2">
        <f t="shared" si="350"/>
        <v>0</v>
      </c>
      <c r="AB599" s="27">
        <f t="shared" si="358"/>
        <v>6.7299999999999999E-2</v>
      </c>
      <c r="AC599" s="29">
        <f t="shared" si="337"/>
        <v>11</v>
      </c>
      <c r="AD599" s="29">
        <v>252</v>
      </c>
      <c r="AE599" s="11">
        <f t="shared" si="331"/>
        <v>1.0028471130000001</v>
      </c>
      <c r="AF599" s="2">
        <f t="shared" si="351"/>
        <v>904.06818053999996</v>
      </c>
      <c r="AG599" s="2">
        <f t="shared" si="352"/>
        <v>932.95759484999996</v>
      </c>
      <c r="AH599" s="3">
        <f t="shared" si="353"/>
        <v>0</v>
      </c>
      <c r="AI599" s="4" t="str">
        <f t="shared" si="359"/>
        <v>A+J=</v>
      </c>
      <c r="AJ599" s="12">
        <f t="shared" si="360"/>
        <v>41730</v>
      </c>
      <c r="AK599" s="12"/>
      <c r="AL599" s="4"/>
      <c r="AM599" s="1"/>
      <c r="AN599" s="12"/>
      <c r="AO599" s="1"/>
      <c r="AP599" s="1"/>
      <c r="AQ599" s="3"/>
      <c r="AR599" s="3"/>
      <c r="AS599" s="7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138" x14ac:dyDescent="0.2">
      <c r="A600" s="178">
        <f t="shared" si="354"/>
        <v>41719</v>
      </c>
      <c r="B600" s="2">
        <f t="shared" si="338"/>
        <v>328816.21002908325</v>
      </c>
      <c r="C600" s="2">
        <f t="shared" si="355"/>
        <v>295509.15394440998</v>
      </c>
      <c r="D600" s="2">
        <f>SUM(Y600:Y$764)</f>
        <v>15663.806644939999</v>
      </c>
      <c r="E600" s="11">
        <f t="shared" si="339"/>
        <v>279845.34729946998</v>
      </c>
      <c r="F600" s="99">
        <f t="shared" si="334"/>
        <v>3836.38</v>
      </c>
      <c r="G600" s="3">
        <f>IF(N600=1,VLOOKUP(A599,[1]Plan1!$BG$69:$BI$188,3),G599)</f>
        <v>3862.84</v>
      </c>
      <c r="H600" s="200">
        <f t="shared" si="335"/>
        <v>41645</v>
      </c>
      <c r="I600" s="200">
        <f t="shared" si="336"/>
        <v>41676</v>
      </c>
      <c r="J600" s="27">
        <f t="shared" si="340"/>
        <v>6.8971269790791823E-3</v>
      </c>
      <c r="K600" s="12">
        <f t="shared" si="356"/>
        <v>41730</v>
      </c>
      <c r="L600" s="12">
        <f t="shared" si="341"/>
        <v>41730</v>
      </c>
      <c r="M600" s="1">
        <f t="shared" si="357"/>
        <v>19</v>
      </c>
      <c r="N600" s="1">
        <f t="shared" si="342"/>
        <v>12</v>
      </c>
      <c r="O600" s="2">
        <f t="shared" si="343"/>
        <v>1.00435056</v>
      </c>
      <c r="P600" s="11">
        <f t="shared" si="333"/>
        <v>1.0055014</v>
      </c>
      <c r="Q600" s="11">
        <f t="shared" si="330"/>
        <v>1.106394809470572</v>
      </c>
      <c r="R600" s="2">
        <f t="shared" si="332"/>
        <v>1.1112082400000001</v>
      </c>
      <c r="S600" s="2">
        <f t="shared" si="328"/>
        <v>1.07454731</v>
      </c>
      <c r="T600" s="2">
        <f t="shared" si="344"/>
        <v>317538.56645133998</v>
      </c>
      <c r="U600" s="2">
        <f t="shared" si="345"/>
        <v>1167.6946497404026</v>
      </c>
      <c r="V600" s="2">
        <f t="shared" si="346"/>
        <v>31121.108545362829</v>
      </c>
      <c r="W600" s="2">
        <f t="shared" si="347"/>
        <v>327797.95713951322</v>
      </c>
      <c r="X600" s="29">
        <f t="shared" si="348"/>
        <v>0</v>
      </c>
      <c r="Y600" s="2">
        <f t="shared" si="329"/>
        <v>0</v>
      </c>
      <c r="Z600" s="82">
        <f t="shared" si="349"/>
        <v>0</v>
      </c>
      <c r="AA600" s="2">
        <f t="shared" si="350"/>
        <v>0</v>
      </c>
      <c r="AB600" s="27">
        <f t="shared" si="358"/>
        <v>6.7299999999999999E-2</v>
      </c>
      <c r="AC600" s="29">
        <f t="shared" si="337"/>
        <v>12</v>
      </c>
      <c r="AD600" s="29">
        <v>252</v>
      </c>
      <c r="AE600" s="11">
        <f t="shared" si="331"/>
        <v>1.003106343</v>
      </c>
      <c r="AF600" s="2">
        <f t="shared" si="351"/>
        <v>986.38370311999995</v>
      </c>
      <c r="AG600" s="2">
        <f t="shared" si="352"/>
        <v>1018.25288957</v>
      </c>
      <c r="AH600" s="3">
        <f t="shared" si="353"/>
        <v>0</v>
      </c>
      <c r="AI600" s="4" t="str">
        <f t="shared" si="359"/>
        <v>A+J=</v>
      </c>
      <c r="AJ600" s="12">
        <f t="shared" si="360"/>
        <v>41730</v>
      </c>
      <c r="AK600" s="12"/>
      <c r="AL600" s="4"/>
      <c r="AM600" s="1"/>
      <c r="AN600" s="12"/>
      <c r="AO600" s="1"/>
      <c r="AP600" s="1"/>
      <c r="AQ600" s="3"/>
      <c r="AR600" s="3"/>
      <c r="AS600" s="7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138" x14ac:dyDescent="0.2">
      <c r="A601" s="178">
        <f t="shared" si="354"/>
        <v>41720</v>
      </c>
      <c r="B601" s="2">
        <f t="shared" si="338"/>
        <v>329014.10316789191</v>
      </c>
      <c r="C601" s="2">
        <f t="shared" si="355"/>
        <v>295509.15394440998</v>
      </c>
      <c r="D601" s="2">
        <f>SUM(Y601:Y$764)</f>
        <v>15663.806644939999</v>
      </c>
      <c r="E601" s="11">
        <f t="shared" si="339"/>
        <v>279845.34729946998</v>
      </c>
      <c r="F601" s="99">
        <f t="shared" si="334"/>
        <v>3836.38</v>
      </c>
      <c r="G601" s="3">
        <f>IF(N601=1,VLOOKUP(A600,[1]Plan1!$BG$69:$BI$188,3),G600)</f>
        <v>3862.84</v>
      </c>
      <c r="H601" s="200">
        <f t="shared" si="335"/>
        <v>41645</v>
      </c>
      <c r="I601" s="200">
        <f t="shared" si="336"/>
        <v>41676</v>
      </c>
      <c r="J601" s="27">
        <f t="shared" si="340"/>
        <v>6.8971269790791823E-3</v>
      </c>
      <c r="K601" s="12">
        <f t="shared" si="356"/>
        <v>41730</v>
      </c>
      <c r="L601" s="12">
        <f t="shared" si="341"/>
        <v>41730</v>
      </c>
      <c r="M601" s="1">
        <f t="shared" si="357"/>
        <v>19</v>
      </c>
      <c r="N601" s="1">
        <f t="shared" si="342"/>
        <v>13</v>
      </c>
      <c r="O601" s="2">
        <f t="shared" si="343"/>
        <v>1.0047139599999999</v>
      </c>
      <c r="P601" s="11">
        <f t="shared" si="333"/>
        <v>1.0055014</v>
      </c>
      <c r="Q601" s="11">
        <f t="shared" si="330"/>
        <v>1.106394809470572</v>
      </c>
      <c r="R601" s="2">
        <f t="shared" si="332"/>
        <v>1.1116103100000001</v>
      </c>
      <c r="S601" s="2">
        <f t="shared" si="328"/>
        <v>1.07454731</v>
      </c>
      <c r="T601" s="2">
        <f t="shared" si="344"/>
        <v>317538.56645133998</v>
      </c>
      <c r="U601" s="2">
        <f t="shared" si="345"/>
        <v>1167.6946497404026</v>
      </c>
      <c r="V601" s="2">
        <f t="shared" si="346"/>
        <v>31233.625964151535</v>
      </c>
      <c r="W601" s="2">
        <f t="shared" si="347"/>
        <v>327910.47455830191</v>
      </c>
      <c r="X601" s="29">
        <f t="shared" si="348"/>
        <v>0</v>
      </c>
      <c r="Y601" s="2">
        <f t="shared" si="329"/>
        <v>0</v>
      </c>
      <c r="Z601" s="82">
        <f t="shared" si="349"/>
        <v>0</v>
      </c>
      <c r="AA601" s="2">
        <f t="shared" si="350"/>
        <v>0</v>
      </c>
      <c r="AB601" s="27">
        <f t="shared" si="358"/>
        <v>6.7299999999999999E-2</v>
      </c>
      <c r="AC601" s="29">
        <f t="shared" si="337"/>
        <v>13</v>
      </c>
      <c r="AD601" s="29">
        <v>252</v>
      </c>
      <c r="AE601" s="11">
        <f t="shared" si="331"/>
        <v>1.0033656399999999</v>
      </c>
      <c r="AF601" s="2">
        <f t="shared" si="351"/>
        <v>1068.72050079</v>
      </c>
      <c r="AG601" s="2">
        <f t="shared" si="352"/>
        <v>1103.62860959</v>
      </c>
      <c r="AH601" s="3">
        <f t="shared" si="353"/>
        <v>0</v>
      </c>
      <c r="AI601" s="4" t="str">
        <f t="shared" si="359"/>
        <v>A+J=</v>
      </c>
      <c r="AJ601" s="12">
        <f t="shared" si="360"/>
        <v>41730</v>
      </c>
      <c r="AK601" s="12"/>
      <c r="AL601" s="4"/>
      <c r="AM601" s="1"/>
      <c r="AN601" s="12"/>
      <c r="AO601" s="1"/>
      <c r="AP601" s="1"/>
      <c r="AQ601" s="3"/>
      <c r="AR601" s="3"/>
      <c r="AS601" s="7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138" x14ac:dyDescent="0.2">
      <c r="A602" s="178">
        <f t="shared" si="354"/>
        <v>41721</v>
      </c>
      <c r="B602" s="2">
        <f t="shared" si="338"/>
        <v>329014.10316789191</v>
      </c>
      <c r="C602" s="2">
        <f t="shared" si="355"/>
        <v>295509.15394440998</v>
      </c>
      <c r="D602" s="2">
        <f>SUM(Y602:Y$764)</f>
        <v>15663.806644939999</v>
      </c>
      <c r="E602" s="11">
        <f t="shared" si="339"/>
        <v>279845.34729946998</v>
      </c>
      <c r="F602" s="99">
        <f t="shared" si="334"/>
        <v>3836.38</v>
      </c>
      <c r="G602" s="3">
        <f>IF(N602=1,VLOOKUP(A601,[1]Plan1!$BG$69:$BI$188,3),G601)</f>
        <v>3862.84</v>
      </c>
      <c r="H602" s="200">
        <f t="shared" si="335"/>
        <v>41645</v>
      </c>
      <c r="I602" s="200">
        <f t="shared" si="336"/>
        <v>41676</v>
      </c>
      <c r="J602" s="27">
        <f t="shared" si="340"/>
        <v>6.8971269790791823E-3</v>
      </c>
      <c r="K602" s="12">
        <f t="shared" si="356"/>
        <v>41730</v>
      </c>
      <c r="L602" s="12">
        <f t="shared" si="341"/>
        <v>41730</v>
      </c>
      <c r="M602" s="1">
        <f t="shared" si="357"/>
        <v>19</v>
      </c>
      <c r="N602" s="1">
        <f t="shared" si="342"/>
        <v>13</v>
      </c>
      <c r="O602" s="2">
        <f t="shared" si="343"/>
        <v>1.0047139599999999</v>
      </c>
      <c r="P602" s="11">
        <f t="shared" si="333"/>
        <v>1.0055014</v>
      </c>
      <c r="Q602" s="11">
        <f t="shared" si="330"/>
        <v>1.106394809470572</v>
      </c>
      <c r="R602" s="2">
        <f t="shared" si="332"/>
        <v>1.1116103100000001</v>
      </c>
      <c r="S602" s="2">
        <f t="shared" si="328"/>
        <v>1.07454731</v>
      </c>
      <c r="T602" s="2">
        <f t="shared" si="344"/>
        <v>317538.56645133998</v>
      </c>
      <c r="U602" s="2">
        <f t="shared" si="345"/>
        <v>1167.6946497404026</v>
      </c>
      <c r="V602" s="2">
        <f t="shared" si="346"/>
        <v>31233.625964151535</v>
      </c>
      <c r="W602" s="2">
        <f t="shared" si="347"/>
        <v>327910.47455830191</v>
      </c>
      <c r="X602" s="29">
        <f t="shared" si="348"/>
        <v>0</v>
      </c>
      <c r="Y602" s="2">
        <f t="shared" si="329"/>
        <v>0</v>
      </c>
      <c r="Z602" s="82">
        <f t="shared" si="349"/>
        <v>0</v>
      </c>
      <c r="AA602" s="2">
        <f t="shared" si="350"/>
        <v>0</v>
      </c>
      <c r="AB602" s="27">
        <f t="shared" si="358"/>
        <v>6.7299999999999999E-2</v>
      </c>
      <c r="AC602" s="29">
        <f t="shared" si="337"/>
        <v>13</v>
      </c>
      <c r="AD602" s="29">
        <v>252</v>
      </c>
      <c r="AE602" s="11">
        <f t="shared" si="331"/>
        <v>1.0033656399999999</v>
      </c>
      <c r="AF602" s="2">
        <f t="shared" si="351"/>
        <v>1068.72050079</v>
      </c>
      <c r="AG602" s="2">
        <f t="shared" si="352"/>
        <v>1103.62860959</v>
      </c>
      <c r="AH602" s="3">
        <f t="shared" si="353"/>
        <v>0</v>
      </c>
      <c r="AI602" s="4" t="str">
        <f t="shared" si="359"/>
        <v>A+J=</v>
      </c>
      <c r="AJ602" s="12">
        <f t="shared" si="360"/>
        <v>41730</v>
      </c>
      <c r="AK602" s="12"/>
      <c r="AL602" s="4"/>
      <c r="AM602" s="1"/>
      <c r="AN602" s="12"/>
      <c r="AO602" s="1"/>
      <c r="AP602" s="1"/>
      <c r="AQ602" s="3"/>
      <c r="AR602" s="3"/>
      <c r="AS602" s="7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138" x14ac:dyDescent="0.2">
      <c r="A603" s="178">
        <f t="shared" si="354"/>
        <v>41722</v>
      </c>
      <c r="B603" s="2">
        <f t="shared" si="338"/>
        <v>329014.10316789191</v>
      </c>
      <c r="C603" s="2">
        <f t="shared" si="355"/>
        <v>295509.15394440998</v>
      </c>
      <c r="D603" s="2">
        <f>SUM(Y603:Y$764)</f>
        <v>15663.806644939999</v>
      </c>
      <c r="E603" s="11">
        <f t="shared" si="339"/>
        <v>279845.34729946998</v>
      </c>
      <c r="F603" s="99">
        <f t="shared" si="334"/>
        <v>3836.38</v>
      </c>
      <c r="G603" s="3">
        <f>IF(N603=1,VLOOKUP(A602,[1]Plan1!$BG$69:$BI$188,3),G602)</f>
        <v>3862.84</v>
      </c>
      <c r="H603" s="200">
        <f t="shared" si="335"/>
        <v>41645</v>
      </c>
      <c r="I603" s="200">
        <f t="shared" si="336"/>
        <v>41676</v>
      </c>
      <c r="J603" s="27">
        <f t="shared" si="340"/>
        <v>6.8971269790791823E-3</v>
      </c>
      <c r="K603" s="12">
        <f t="shared" si="356"/>
        <v>41730</v>
      </c>
      <c r="L603" s="12">
        <f t="shared" si="341"/>
        <v>41730</v>
      </c>
      <c r="M603" s="1">
        <f t="shared" si="357"/>
        <v>19</v>
      </c>
      <c r="N603" s="1">
        <f t="shared" si="342"/>
        <v>13</v>
      </c>
      <c r="O603" s="2">
        <f t="shared" si="343"/>
        <v>1.0047139599999999</v>
      </c>
      <c r="P603" s="11">
        <f t="shared" si="333"/>
        <v>1.0055014</v>
      </c>
      <c r="Q603" s="11">
        <f t="shared" si="330"/>
        <v>1.106394809470572</v>
      </c>
      <c r="R603" s="2">
        <f t="shared" si="332"/>
        <v>1.1116103100000001</v>
      </c>
      <c r="S603" s="2">
        <f t="shared" si="328"/>
        <v>1.07454731</v>
      </c>
      <c r="T603" s="2">
        <f t="shared" si="344"/>
        <v>317538.56645133998</v>
      </c>
      <c r="U603" s="2">
        <f t="shared" si="345"/>
        <v>1167.6946497404026</v>
      </c>
      <c r="V603" s="2">
        <f t="shared" si="346"/>
        <v>31233.625964151535</v>
      </c>
      <c r="W603" s="2">
        <f t="shared" si="347"/>
        <v>327910.47455830191</v>
      </c>
      <c r="X603" s="29">
        <f t="shared" si="348"/>
        <v>0</v>
      </c>
      <c r="Y603" s="2">
        <f t="shared" si="329"/>
        <v>0</v>
      </c>
      <c r="Z603" s="82">
        <f t="shared" si="349"/>
        <v>0</v>
      </c>
      <c r="AA603" s="2">
        <f t="shared" si="350"/>
        <v>0</v>
      </c>
      <c r="AB603" s="27">
        <f t="shared" si="358"/>
        <v>6.7299999999999999E-2</v>
      </c>
      <c r="AC603" s="29">
        <f t="shared" si="337"/>
        <v>13</v>
      </c>
      <c r="AD603" s="29">
        <v>252</v>
      </c>
      <c r="AE603" s="11">
        <f t="shared" si="331"/>
        <v>1.0033656399999999</v>
      </c>
      <c r="AF603" s="2">
        <f t="shared" si="351"/>
        <v>1068.72050079</v>
      </c>
      <c r="AG603" s="2">
        <f t="shared" si="352"/>
        <v>1103.62860959</v>
      </c>
      <c r="AH603" s="3">
        <f t="shared" si="353"/>
        <v>0</v>
      </c>
      <c r="AI603" s="4" t="str">
        <f t="shared" si="359"/>
        <v>A+J=</v>
      </c>
      <c r="AJ603" s="12">
        <f t="shared" si="360"/>
        <v>41730</v>
      </c>
      <c r="AK603" s="12"/>
      <c r="AL603" s="4"/>
      <c r="AM603" s="1"/>
      <c r="AN603" s="12"/>
      <c r="AO603" s="1"/>
      <c r="AP603" s="1"/>
      <c r="AQ603" s="3"/>
      <c r="AR603" s="3"/>
      <c r="AS603" s="7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138" x14ac:dyDescent="0.2">
      <c r="A604" s="178">
        <f t="shared" si="354"/>
        <v>41723</v>
      </c>
      <c r="B604" s="2">
        <f t="shared" si="338"/>
        <v>329212.1131468658</v>
      </c>
      <c r="C604" s="2">
        <f t="shared" si="355"/>
        <v>295509.15394440998</v>
      </c>
      <c r="D604" s="2">
        <f>SUM(Y604:Y$764)</f>
        <v>15663.806644939999</v>
      </c>
      <c r="E604" s="11">
        <f t="shared" si="339"/>
        <v>279845.34729946998</v>
      </c>
      <c r="F604" s="99">
        <f t="shared" si="334"/>
        <v>3836.38</v>
      </c>
      <c r="G604" s="3">
        <f>IF(N604=1,VLOOKUP(A603,[1]Plan1!$BG$69:$BI$188,3),G603)</f>
        <v>3862.84</v>
      </c>
      <c r="H604" s="200">
        <f t="shared" si="335"/>
        <v>41645</v>
      </c>
      <c r="I604" s="200">
        <f t="shared" si="336"/>
        <v>41676</v>
      </c>
      <c r="J604" s="27">
        <f t="shared" si="340"/>
        <v>6.8971269790791823E-3</v>
      </c>
      <c r="K604" s="12">
        <f t="shared" si="356"/>
        <v>41730</v>
      </c>
      <c r="L604" s="12">
        <f t="shared" si="341"/>
        <v>41730</v>
      </c>
      <c r="M604" s="1">
        <f t="shared" si="357"/>
        <v>19</v>
      </c>
      <c r="N604" s="1">
        <f t="shared" si="342"/>
        <v>14</v>
      </c>
      <c r="O604" s="2">
        <f t="shared" si="343"/>
        <v>1.0050774899999999</v>
      </c>
      <c r="P604" s="11">
        <f t="shared" si="333"/>
        <v>1.0055014</v>
      </c>
      <c r="Q604" s="11">
        <f t="shared" si="330"/>
        <v>1.106394809470572</v>
      </c>
      <c r="R604" s="2">
        <f t="shared" si="332"/>
        <v>1.11201251</v>
      </c>
      <c r="S604" s="2">
        <f t="shared" si="328"/>
        <v>1.07454731</v>
      </c>
      <c r="T604" s="2">
        <f t="shared" si="344"/>
        <v>317538.56645133998</v>
      </c>
      <c r="U604" s="2">
        <f t="shared" si="345"/>
        <v>1167.6946497404026</v>
      </c>
      <c r="V604" s="2">
        <f t="shared" si="346"/>
        <v>31346.179762835356</v>
      </c>
      <c r="W604" s="2">
        <f t="shared" si="347"/>
        <v>328023.02835698577</v>
      </c>
      <c r="X604" s="29">
        <f t="shared" si="348"/>
        <v>0</v>
      </c>
      <c r="Y604" s="2">
        <f t="shared" si="329"/>
        <v>0</v>
      </c>
      <c r="Z604" s="82">
        <f t="shared" si="349"/>
        <v>0</v>
      </c>
      <c r="AA604" s="2">
        <f t="shared" si="350"/>
        <v>0</v>
      </c>
      <c r="AB604" s="27">
        <f t="shared" si="358"/>
        <v>6.7299999999999999E-2</v>
      </c>
      <c r="AC604" s="29">
        <f t="shared" si="337"/>
        <v>14</v>
      </c>
      <c r="AD604" s="29">
        <v>252</v>
      </c>
      <c r="AE604" s="11">
        <f t="shared" si="331"/>
        <v>1.0036250040000001</v>
      </c>
      <c r="AF604" s="2">
        <f t="shared" si="351"/>
        <v>1151.07857354</v>
      </c>
      <c r="AG604" s="2">
        <f t="shared" si="352"/>
        <v>1189.08478988</v>
      </c>
      <c r="AH604" s="3">
        <f t="shared" si="353"/>
        <v>0</v>
      </c>
      <c r="AI604" s="4" t="str">
        <f t="shared" si="359"/>
        <v>A+J=</v>
      </c>
      <c r="AJ604" s="12">
        <f t="shared" si="360"/>
        <v>41730</v>
      </c>
      <c r="AK604" s="12"/>
      <c r="AL604" s="4"/>
      <c r="AM604" s="1"/>
      <c r="AN604" s="12"/>
      <c r="AO604" s="1"/>
      <c r="AP604" s="1"/>
      <c r="AQ604" s="3"/>
      <c r="AR604" s="3"/>
      <c r="AS604" s="7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138" x14ac:dyDescent="0.2">
      <c r="A605" s="178">
        <f t="shared" si="354"/>
        <v>41724</v>
      </c>
      <c r="B605" s="2">
        <f t="shared" si="338"/>
        <v>329410.24563559168</v>
      </c>
      <c r="C605" s="2">
        <f t="shared" si="355"/>
        <v>295509.15394440998</v>
      </c>
      <c r="D605" s="2">
        <f>SUM(Y605:Y$764)</f>
        <v>15663.806644939999</v>
      </c>
      <c r="E605" s="11">
        <f t="shared" si="339"/>
        <v>279845.34729946998</v>
      </c>
      <c r="F605" s="99">
        <f t="shared" si="334"/>
        <v>3836.38</v>
      </c>
      <c r="G605" s="3">
        <f>IF(N605=1,VLOOKUP(A604,[1]Plan1!$BG$69:$BI$188,3),G604)</f>
        <v>3862.84</v>
      </c>
      <c r="H605" s="200">
        <f t="shared" si="335"/>
        <v>41645</v>
      </c>
      <c r="I605" s="200">
        <f t="shared" si="336"/>
        <v>41676</v>
      </c>
      <c r="J605" s="27">
        <f t="shared" si="340"/>
        <v>6.8971269790791823E-3</v>
      </c>
      <c r="K605" s="12">
        <f t="shared" si="356"/>
        <v>41730</v>
      </c>
      <c r="L605" s="12">
        <f t="shared" si="341"/>
        <v>41730</v>
      </c>
      <c r="M605" s="1">
        <f t="shared" si="357"/>
        <v>19</v>
      </c>
      <c r="N605" s="1">
        <f t="shared" si="342"/>
        <v>15</v>
      </c>
      <c r="O605" s="2">
        <f t="shared" si="343"/>
        <v>1.00544115</v>
      </c>
      <c r="P605" s="11">
        <f t="shared" si="333"/>
        <v>1.0055014</v>
      </c>
      <c r="Q605" s="11">
        <f t="shared" si="330"/>
        <v>1.106394809470572</v>
      </c>
      <c r="R605" s="2">
        <f t="shared" si="332"/>
        <v>1.1124148599999999</v>
      </c>
      <c r="S605" s="2">
        <f t="shared" si="328"/>
        <v>1.07454731</v>
      </c>
      <c r="T605" s="2">
        <f t="shared" si="344"/>
        <v>317538.56645133998</v>
      </c>
      <c r="U605" s="2">
        <f t="shared" si="345"/>
        <v>1167.6946497404026</v>
      </c>
      <c r="V605" s="2">
        <f t="shared" si="346"/>
        <v>31458.775538321268</v>
      </c>
      <c r="W605" s="2">
        <f t="shared" si="347"/>
        <v>328135.62413247168</v>
      </c>
      <c r="X605" s="29">
        <f t="shared" si="348"/>
        <v>0</v>
      </c>
      <c r="Y605" s="2">
        <f t="shared" si="329"/>
        <v>0</v>
      </c>
      <c r="Z605" s="82">
        <f t="shared" si="349"/>
        <v>0</v>
      </c>
      <c r="AA605" s="2">
        <f t="shared" si="350"/>
        <v>0</v>
      </c>
      <c r="AB605" s="27">
        <f t="shared" si="358"/>
        <v>6.7299999999999999E-2</v>
      </c>
      <c r="AC605" s="29">
        <f t="shared" si="337"/>
        <v>15</v>
      </c>
      <c r="AD605" s="29">
        <v>252</v>
      </c>
      <c r="AE605" s="11">
        <f t="shared" si="331"/>
        <v>1.003884435</v>
      </c>
      <c r="AF605" s="2">
        <f t="shared" si="351"/>
        <v>1233.4579213699999</v>
      </c>
      <c r="AG605" s="2">
        <f t="shared" si="352"/>
        <v>1274.6215031199999</v>
      </c>
      <c r="AH605" s="3">
        <f t="shared" si="353"/>
        <v>0</v>
      </c>
      <c r="AI605" s="4" t="str">
        <f t="shared" si="359"/>
        <v>A+J=</v>
      </c>
      <c r="AJ605" s="12">
        <f t="shared" si="360"/>
        <v>41730</v>
      </c>
      <c r="AK605" s="12"/>
      <c r="AL605" s="4"/>
      <c r="AM605" s="1"/>
      <c r="AN605" s="12"/>
      <c r="AO605" s="1"/>
      <c r="AP605" s="1"/>
      <c r="AQ605" s="3"/>
      <c r="AR605" s="3"/>
      <c r="AS605" s="7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138" x14ac:dyDescent="0.2">
      <c r="A606" s="178">
        <f t="shared" si="354"/>
        <v>41725</v>
      </c>
      <c r="B606" s="2">
        <f t="shared" si="338"/>
        <v>329608.50382767321</v>
      </c>
      <c r="C606" s="2">
        <f t="shared" si="355"/>
        <v>295509.15394440998</v>
      </c>
      <c r="D606" s="2">
        <f>SUM(Y606:Y$764)</f>
        <v>15663.806644939999</v>
      </c>
      <c r="E606" s="11">
        <f t="shared" si="339"/>
        <v>279845.34729946998</v>
      </c>
      <c r="F606" s="99">
        <f t="shared" si="334"/>
        <v>3836.38</v>
      </c>
      <c r="G606" s="3">
        <f>IF(N606=1,VLOOKUP(A605,[1]Plan1!$BG$69:$BI$188,3),G605)</f>
        <v>3862.84</v>
      </c>
      <c r="H606" s="200">
        <f t="shared" si="335"/>
        <v>41645</v>
      </c>
      <c r="I606" s="200">
        <f t="shared" si="336"/>
        <v>41676</v>
      </c>
      <c r="J606" s="27">
        <f t="shared" si="340"/>
        <v>6.8971269790791823E-3</v>
      </c>
      <c r="K606" s="12">
        <f t="shared" si="356"/>
        <v>41730</v>
      </c>
      <c r="L606" s="12">
        <f t="shared" si="341"/>
        <v>41730</v>
      </c>
      <c r="M606" s="1">
        <f t="shared" si="357"/>
        <v>19</v>
      </c>
      <c r="N606" s="1">
        <f t="shared" si="342"/>
        <v>16</v>
      </c>
      <c r="O606" s="2">
        <f t="shared" si="343"/>
        <v>1.0058049499999999</v>
      </c>
      <c r="P606" s="11">
        <f t="shared" si="333"/>
        <v>1.0055014</v>
      </c>
      <c r="Q606" s="11">
        <f t="shared" si="330"/>
        <v>1.106394809470572</v>
      </c>
      <c r="R606" s="2">
        <f t="shared" si="332"/>
        <v>1.1128173699999999</v>
      </c>
      <c r="S606" s="2">
        <f t="shared" ref="S606:S669" si="361">IF(AND(X606&gt;0,MONTH(A606)=10),R606,S605)</f>
        <v>1.07454731</v>
      </c>
      <c r="T606" s="2">
        <f t="shared" si="344"/>
        <v>317538.56645133998</v>
      </c>
      <c r="U606" s="2">
        <f t="shared" si="345"/>
        <v>1167.6946497404026</v>
      </c>
      <c r="V606" s="2">
        <f t="shared" si="346"/>
        <v>31571.416089062783</v>
      </c>
      <c r="W606" s="2">
        <f t="shared" si="347"/>
        <v>328248.2646832132</v>
      </c>
      <c r="X606" s="29">
        <f t="shared" si="348"/>
        <v>0</v>
      </c>
      <c r="Y606" s="2">
        <f t="shared" ref="Y606:Y669" si="362">IF(X606&gt;0,VLOOKUP(A606,AN$12:AR$131,5),0)</f>
        <v>0</v>
      </c>
      <c r="Z606" s="82">
        <f t="shared" si="349"/>
        <v>0</v>
      </c>
      <c r="AA606" s="2">
        <f t="shared" si="350"/>
        <v>0</v>
      </c>
      <c r="AB606" s="27">
        <f t="shared" si="358"/>
        <v>6.7299999999999999E-2</v>
      </c>
      <c r="AC606" s="29">
        <f t="shared" si="337"/>
        <v>16</v>
      </c>
      <c r="AD606" s="29">
        <v>252</v>
      </c>
      <c r="AE606" s="11">
        <f t="shared" si="331"/>
        <v>1.004143934</v>
      </c>
      <c r="AF606" s="2">
        <f t="shared" si="351"/>
        <v>1315.8588618199999</v>
      </c>
      <c r="AG606" s="2">
        <f t="shared" si="352"/>
        <v>1360.23914446</v>
      </c>
      <c r="AH606" s="3">
        <f t="shared" si="353"/>
        <v>0</v>
      </c>
      <c r="AI606" s="4" t="str">
        <f t="shared" si="359"/>
        <v>A+J=</v>
      </c>
      <c r="AJ606" s="12">
        <f t="shared" si="360"/>
        <v>41730</v>
      </c>
      <c r="AK606" s="12"/>
      <c r="AL606" s="4"/>
      <c r="AM606" s="1"/>
      <c r="AN606" s="12"/>
      <c r="AO606" s="1"/>
      <c r="AP606" s="1"/>
      <c r="AQ606" s="3"/>
      <c r="AR606" s="3"/>
      <c r="AS606" s="7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138" x14ac:dyDescent="0.2">
      <c r="A607" s="178">
        <f t="shared" si="354"/>
        <v>41726</v>
      </c>
      <c r="B607" s="2">
        <f t="shared" si="338"/>
        <v>329806.87869187986</v>
      </c>
      <c r="C607" s="2">
        <f t="shared" si="355"/>
        <v>295509.15394440998</v>
      </c>
      <c r="D607" s="2">
        <f>SUM(Y607:Y$764)</f>
        <v>15663.806644939999</v>
      </c>
      <c r="E607" s="11">
        <f t="shared" si="339"/>
        <v>279845.34729946998</v>
      </c>
      <c r="F607" s="99">
        <f t="shared" si="334"/>
        <v>3836.38</v>
      </c>
      <c r="G607" s="3">
        <f>IF(N607=1,VLOOKUP(A606,[1]Plan1!$BG$69:$BI$188,3),G606)</f>
        <v>3862.84</v>
      </c>
      <c r="H607" s="200">
        <f t="shared" si="335"/>
        <v>41645</v>
      </c>
      <c r="I607" s="200">
        <f t="shared" si="336"/>
        <v>41676</v>
      </c>
      <c r="J607" s="27">
        <f t="shared" si="340"/>
        <v>6.8971269790791823E-3</v>
      </c>
      <c r="K607" s="12">
        <f t="shared" si="356"/>
        <v>41730</v>
      </c>
      <c r="L607" s="12">
        <f t="shared" si="341"/>
        <v>41730</v>
      </c>
      <c r="M607" s="1">
        <f t="shared" si="357"/>
        <v>19</v>
      </c>
      <c r="N607" s="1">
        <f t="shared" si="342"/>
        <v>17</v>
      </c>
      <c r="O607" s="2">
        <f t="shared" si="343"/>
        <v>1.00616887</v>
      </c>
      <c r="P607" s="11">
        <f t="shared" si="333"/>
        <v>1.0055014</v>
      </c>
      <c r="Q607" s="11">
        <f t="shared" ref="Q607:Q670" si="363">IF(L607&gt;L606,Q606*P607,Q606)</f>
        <v>1.106394809470572</v>
      </c>
      <c r="R607" s="2">
        <f t="shared" si="332"/>
        <v>1.11322001</v>
      </c>
      <c r="S607" s="2">
        <f t="shared" si="361"/>
        <v>1.07454731</v>
      </c>
      <c r="T607" s="2">
        <f t="shared" si="344"/>
        <v>317538.56645133998</v>
      </c>
      <c r="U607" s="2">
        <f t="shared" si="345"/>
        <v>1167.6946497404026</v>
      </c>
      <c r="V607" s="2">
        <f t="shared" si="346"/>
        <v>31684.093019699474</v>
      </c>
      <c r="W607" s="2">
        <f t="shared" si="347"/>
        <v>328360.94161384983</v>
      </c>
      <c r="X607" s="29">
        <f t="shared" si="348"/>
        <v>0</v>
      </c>
      <c r="Y607" s="2">
        <f t="shared" si="362"/>
        <v>0</v>
      </c>
      <c r="Z607" s="82">
        <f t="shared" si="349"/>
        <v>0</v>
      </c>
      <c r="AA607" s="2">
        <f t="shared" si="350"/>
        <v>0</v>
      </c>
      <c r="AB607" s="27">
        <f t="shared" si="358"/>
        <v>6.7299999999999999E-2</v>
      </c>
      <c r="AC607" s="29">
        <f t="shared" si="337"/>
        <v>17</v>
      </c>
      <c r="AD607" s="29">
        <v>252</v>
      </c>
      <c r="AE607" s="11">
        <f t="shared" ref="AE607:AE670" si="364">ROUND((1+AB607)^TRUNC((AC607/AD607),9),9)</f>
        <v>1.0044034989999999</v>
      </c>
      <c r="AF607" s="2">
        <f t="shared" si="351"/>
        <v>1398.28075982</v>
      </c>
      <c r="AG607" s="2">
        <f t="shared" si="352"/>
        <v>1445.9370780300001</v>
      </c>
      <c r="AH607" s="3">
        <f t="shared" si="353"/>
        <v>0</v>
      </c>
      <c r="AI607" s="4" t="str">
        <f t="shared" si="359"/>
        <v>A+J=</v>
      </c>
      <c r="AJ607" s="12">
        <f t="shared" si="360"/>
        <v>41730</v>
      </c>
      <c r="AK607" s="14"/>
      <c r="AL607" s="13"/>
      <c r="AM607" s="5"/>
      <c r="AN607" s="14"/>
      <c r="AO607" s="5"/>
      <c r="AP607" s="5"/>
      <c r="AQ607" s="6"/>
      <c r="AR607" s="6"/>
      <c r="AS607" s="15"/>
      <c r="AT607" s="5"/>
      <c r="AU607" s="5"/>
      <c r="AV607" s="5"/>
      <c r="AW607" s="5"/>
      <c r="AX607" s="5"/>
      <c r="AY607" s="5"/>
      <c r="AZ607" s="5"/>
      <c r="BA607" s="5"/>
      <c r="BB607" s="5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</row>
    <row r="608" spans="1:138" x14ac:dyDescent="0.2">
      <c r="A608" s="178">
        <f t="shared" si="354"/>
        <v>41727</v>
      </c>
      <c r="B608" s="2">
        <f t="shared" si="338"/>
        <v>330005.3762303486</v>
      </c>
      <c r="C608" s="2">
        <f t="shared" si="355"/>
        <v>295509.15394440998</v>
      </c>
      <c r="D608" s="2">
        <f>SUM(Y608:Y$764)</f>
        <v>15663.806644939999</v>
      </c>
      <c r="E608" s="11">
        <f t="shared" si="339"/>
        <v>279845.34729946998</v>
      </c>
      <c r="F608" s="99">
        <f t="shared" si="334"/>
        <v>3836.38</v>
      </c>
      <c r="G608" s="3">
        <f>IF(N608=1,VLOOKUP(A607,[1]Plan1!$BG$69:$BI$188,3),G607)</f>
        <v>3862.84</v>
      </c>
      <c r="H608" s="200">
        <f t="shared" si="335"/>
        <v>41645</v>
      </c>
      <c r="I608" s="200">
        <f t="shared" si="336"/>
        <v>41676</v>
      </c>
      <c r="J608" s="27">
        <f t="shared" si="340"/>
        <v>6.8971269790791823E-3</v>
      </c>
      <c r="K608" s="12">
        <f t="shared" si="356"/>
        <v>41730</v>
      </c>
      <c r="L608" s="12">
        <f t="shared" si="341"/>
        <v>41730</v>
      </c>
      <c r="M608" s="1">
        <f t="shared" si="357"/>
        <v>19</v>
      </c>
      <c r="N608" s="1">
        <f t="shared" si="342"/>
        <v>18</v>
      </c>
      <c r="O608" s="2">
        <f t="shared" si="343"/>
        <v>1.0065329300000001</v>
      </c>
      <c r="P608" s="11">
        <f t="shared" si="333"/>
        <v>1.0055014</v>
      </c>
      <c r="Q608" s="11">
        <f t="shared" si="363"/>
        <v>1.106394809470572</v>
      </c>
      <c r="R608" s="2">
        <f t="shared" si="332"/>
        <v>1.1136227999999999</v>
      </c>
      <c r="S608" s="2">
        <f t="shared" si="361"/>
        <v>1.07454731</v>
      </c>
      <c r="T608" s="2">
        <f t="shared" si="344"/>
        <v>317538.56645133998</v>
      </c>
      <c r="U608" s="2">
        <f t="shared" si="345"/>
        <v>1167.6946497404026</v>
      </c>
      <c r="V608" s="2">
        <f t="shared" si="346"/>
        <v>31796.811927138195</v>
      </c>
      <c r="W608" s="2">
        <f t="shared" si="347"/>
        <v>328473.66052128858</v>
      </c>
      <c r="X608" s="29">
        <f t="shared" si="348"/>
        <v>0</v>
      </c>
      <c r="Y608" s="2">
        <f t="shared" si="362"/>
        <v>0</v>
      </c>
      <c r="Z608" s="82">
        <f t="shared" si="349"/>
        <v>0</v>
      </c>
      <c r="AA608" s="2">
        <f t="shared" si="350"/>
        <v>0</v>
      </c>
      <c r="AB608" s="27">
        <f t="shared" si="358"/>
        <v>6.7299999999999999E-2</v>
      </c>
      <c r="AC608" s="29">
        <f t="shared" si="337"/>
        <v>18</v>
      </c>
      <c r="AD608" s="29">
        <v>252</v>
      </c>
      <c r="AE608" s="11">
        <f t="shared" si="364"/>
        <v>1.004663131</v>
      </c>
      <c r="AF608" s="2">
        <f t="shared" si="351"/>
        <v>1480.72393291</v>
      </c>
      <c r="AG608" s="2">
        <f t="shared" si="352"/>
        <v>1531.7157090600001</v>
      </c>
      <c r="AH608" s="3">
        <f t="shared" si="353"/>
        <v>0</v>
      </c>
      <c r="AI608" s="4" t="str">
        <f t="shared" si="359"/>
        <v>A+J=</v>
      </c>
      <c r="AJ608" s="12">
        <f t="shared" si="360"/>
        <v>41730</v>
      </c>
      <c r="AK608" s="12"/>
      <c r="AL608" s="4"/>
      <c r="AM608" s="1"/>
      <c r="AN608" s="12"/>
      <c r="AO608" s="1"/>
      <c r="AP608" s="1"/>
      <c r="AQ608" s="3"/>
      <c r="AR608" s="3"/>
      <c r="AS608" s="7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x14ac:dyDescent="0.2">
      <c r="A609" s="178">
        <f t="shared" si="354"/>
        <v>41728</v>
      </c>
      <c r="B609" s="2">
        <f t="shared" si="338"/>
        <v>330005.3762303486</v>
      </c>
      <c r="C609" s="2">
        <f t="shared" si="355"/>
        <v>295509.15394440998</v>
      </c>
      <c r="D609" s="2">
        <f>SUM(Y609:Y$764)</f>
        <v>15663.806644939999</v>
      </c>
      <c r="E609" s="11">
        <f t="shared" si="339"/>
        <v>279845.34729946998</v>
      </c>
      <c r="F609" s="99">
        <f t="shared" si="334"/>
        <v>3836.38</v>
      </c>
      <c r="G609" s="3">
        <f>IF(N609=1,VLOOKUP(A608,[1]Plan1!$BG$69:$BI$188,3),G608)</f>
        <v>3862.84</v>
      </c>
      <c r="H609" s="200">
        <f t="shared" si="335"/>
        <v>41645</v>
      </c>
      <c r="I609" s="200">
        <f t="shared" si="336"/>
        <v>41676</v>
      </c>
      <c r="J609" s="27">
        <f t="shared" si="340"/>
        <v>6.8971269790791823E-3</v>
      </c>
      <c r="K609" s="12">
        <f t="shared" si="356"/>
        <v>41730</v>
      </c>
      <c r="L609" s="12">
        <f t="shared" si="341"/>
        <v>41730</v>
      </c>
      <c r="M609" s="1">
        <f t="shared" si="357"/>
        <v>19</v>
      </c>
      <c r="N609" s="1">
        <f t="shared" si="342"/>
        <v>18</v>
      </c>
      <c r="O609" s="2">
        <f t="shared" si="343"/>
        <v>1.0065329300000001</v>
      </c>
      <c r="P609" s="11">
        <f t="shared" si="333"/>
        <v>1.0055014</v>
      </c>
      <c r="Q609" s="11">
        <f t="shared" si="363"/>
        <v>1.106394809470572</v>
      </c>
      <c r="R609" s="2">
        <f t="shared" si="332"/>
        <v>1.1136227999999999</v>
      </c>
      <c r="S609" s="2">
        <f t="shared" si="361"/>
        <v>1.07454731</v>
      </c>
      <c r="T609" s="2">
        <f t="shared" si="344"/>
        <v>317538.56645133998</v>
      </c>
      <c r="U609" s="2">
        <f t="shared" si="345"/>
        <v>1167.6946497404026</v>
      </c>
      <c r="V609" s="2">
        <f t="shared" si="346"/>
        <v>31796.811927138195</v>
      </c>
      <c r="W609" s="2">
        <f t="shared" si="347"/>
        <v>328473.66052128858</v>
      </c>
      <c r="X609" s="29">
        <f t="shared" si="348"/>
        <v>0</v>
      </c>
      <c r="Y609" s="2">
        <f t="shared" si="362"/>
        <v>0</v>
      </c>
      <c r="Z609" s="82">
        <f t="shared" si="349"/>
        <v>0</v>
      </c>
      <c r="AA609" s="2">
        <f t="shared" si="350"/>
        <v>0</v>
      </c>
      <c r="AB609" s="27">
        <f t="shared" si="358"/>
        <v>6.7299999999999999E-2</v>
      </c>
      <c r="AC609" s="29">
        <f t="shared" si="337"/>
        <v>18</v>
      </c>
      <c r="AD609" s="29">
        <v>252</v>
      </c>
      <c r="AE609" s="11">
        <f t="shared" si="364"/>
        <v>1.004663131</v>
      </c>
      <c r="AF609" s="2">
        <f t="shared" si="351"/>
        <v>1480.72393291</v>
      </c>
      <c r="AG609" s="2">
        <f t="shared" si="352"/>
        <v>1531.7157090600001</v>
      </c>
      <c r="AH609" s="3">
        <f t="shared" si="353"/>
        <v>0</v>
      </c>
      <c r="AI609" s="4" t="str">
        <f t="shared" si="359"/>
        <v>A+J=</v>
      </c>
      <c r="AJ609" s="12">
        <f t="shared" si="360"/>
        <v>41730</v>
      </c>
      <c r="AK609" s="12"/>
      <c r="AL609" s="4"/>
      <c r="AM609" s="1"/>
      <c r="AN609" s="12"/>
      <c r="AO609" s="1"/>
      <c r="AP609" s="1"/>
      <c r="AQ609" s="3"/>
      <c r="AR609" s="3"/>
      <c r="AS609" s="7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x14ac:dyDescent="0.2">
      <c r="A610" s="178">
        <f t="shared" si="354"/>
        <v>41729</v>
      </c>
      <c r="B610" s="2">
        <f t="shared" si="338"/>
        <v>330005.3762303486</v>
      </c>
      <c r="C610" s="2">
        <f t="shared" si="355"/>
        <v>295509.15394440998</v>
      </c>
      <c r="D610" s="2">
        <f>SUM(Y610:Y$764)</f>
        <v>15663.806644939999</v>
      </c>
      <c r="E610" s="11">
        <f t="shared" si="339"/>
        <v>279845.34729946998</v>
      </c>
      <c r="F610" s="99">
        <f t="shared" si="334"/>
        <v>3836.38</v>
      </c>
      <c r="G610" s="3">
        <f>IF(N610=1,VLOOKUP(A609,[1]Plan1!$BG$69:$BI$188,3),G609)</f>
        <v>3862.84</v>
      </c>
      <c r="H610" s="200">
        <f t="shared" si="335"/>
        <v>41645</v>
      </c>
      <c r="I610" s="200">
        <f t="shared" si="336"/>
        <v>41676</v>
      </c>
      <c r="J610" s="27">
        <f t="shared" si="340"/>
        <v>6.8971269790791823E-3</v>
      </c>
      <c r="K610" s="12">
        <f t="shared" si="356"/>
        <v>41730</v>
      </c>
      <c r="L610" s="12">
        <f t="shared" si="341"/>
        <v>41730</v>
      </c>
      <c r="M610" s="1">
        <f t="shared" si="357"/>
        <v>19</v>
      </c>
      <c r="N610" s="1">
        <f t="shared" si="342"/>
        <v>18</v>
      </c>
      <c r="O610" s="2">
        <f t="shared" si="343"/>
        <v>1.0065329300000001</v>
      </c>
      <c r="P610" s="11">
        <f t="shared" si="333"/>
        <v>1.0055014</v>
      </c>
      <c r="Q610" s="11">
        <f t="shared" si="363"/>
        <v>1.106394809470572</v>
      </c>
      <c r="R610" s="2">
        <f t="shared" si="332"/>
        <v>1.1136227999999999</v>
      </c>
      <c r="S610" s="2">
        <f t="shared" si="361"/>
        <v>1.07454731</v>
      </c>
      <c r="T610" s="2">
        <f t="shared" si="344"/>
        <v>317538.56645133998</v>
      </c>
      <c r="U610" s="2">
        <f t="shared" si="345"/>
        <v>1167.6946497404026</v>
      </c>
      <c r="V610" s="2">
        <f t="shared" si="346"/>
        <v>31796.811927138195</v>
      </c>
      <c r="W610" s="2">
        <f t="shared" si="347"/>
        <v>328473.66052128858</v>
      </c>
      <c r="X610" s="29">
        <f t="shared" si="348"/>
        <v>0</v>
      </c>
      <c r="Y610" s="2">
        <f t="shared" si="362"/>
        <v>0</v>
      </c>
      <c r="Z610" s="82">
        <f t="shared" si="349"/>
        <v>0</v>
      </c>
      <c r="AA610" s="2">
        <f t="shared" si="350"/>
        <v>0</v>
      </c>
      <c r="AB610" s="27">
        <f t="shared" si="358"/>
        <v>6.7299999999999999E-2</v>
      </c>
      <c r="AC610" s="29">
        <f t="shared" si="337"/>
        <v>18</v>
      </c>
      <c r="AD610" s="29">
        <v>252</v>
      </c>
      <c r="AE610" s="11">
        <f t="shared" si="364"/>
        <v>1.004663131</v>
      </c>
      <c r="AF610" s="2">
        <f t="shared" si="351"/>
        <v>1480.72393291</v>
      </c>
      <c r="AG610" s="2">
        <f t="shared" si="352"/>
        <v>1531.7157090600001</v>
      </c>
      <c r="AH610" s="3">
        <f t="shared" si="353"/>
        <v>0</v>
      </c>
      <c r="AI610" s="4" t="str">
        <f t="shared" si="359"/>
        <v>A+J=</v>
      </c>
      <c r="AJ610" s="12">
        <f t="shared" si="360"/>
        <v>41730</v>
      </c>
      <c r="AK610" s="12"/>
      <c r="AL610" s="4"/>
      <c r="AM610" s="1"/>
      <c r="AN610" s="12"/>
      <c r="AO610" s="1"/>
      <c r="AP610" s="1"/>
      <c r="AQ610" s="3"/>
      <c r="AR610" s="3"/>
      <c r="AS610" s="7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x14ac:dyDescent="0.2">
      <c r="A611" s="178">
        <f t="shared" si="354"/>
        <v>41730</v>
      </c>
      <c r="B611" s="2">
        <f t="shared" si="338"/>
        <v>330203.99682699941</v>
      </c>
      <c r="C611" s="2">
        <f t="shared" si="355"/>
        <v>295509.15394440998</v>
      </c>
      <c r="D611" s="2">
        <f>SUM(Y611:Y$764)</f>
        <v>15663.806644939999</v>
      </c>
      <c r="E611" s="11">
        <f t="shared" si="339"/>
        <v>279845.34729946998</v>
      </c>
      <c r="F611" s="99">
        <f t="shared" si="334"/>
        <v>3836.38</v>
      </c>
      <c r="G611" s="3">
        <f>IF(N611=1,VLOOKUP(A610,[1]Plan1!$BG$69:$BI$188,3),G610)</f>
        <v>3862.84</v>
      </c>
      <c r="H611" s="200">
        <f t="shared" si="335"/>
        <v>41645</v>
      </c>
      <c r="I611" s="200">
        <f t="shared" si="336"/>
        <v>41676</v>
      </c>
      <c r="J611" s="27">
        <f t="shared" si="340"/>
        <v>6.8971269790791823E-3</v>
      </c>
      <c r="K611" s="12">
        <f t="shared" si="356"/>
        <v>41761</v>
      </c>
      <c r="L611" s="12">
        <f t="shared" si="341"/>
        <v>41730</v>
      </c>
      <c r="M611" s="1">
        <f t="shared" si="357"/>
        <v>19</v>
      </c>
      <c r="N611" s="1">
        <f t="shared" si="342"/>
        <v>19</v>
      </c>
      <c r="O611" s="2">
        <f t="shared" si="343"/>
        <v>1.0068971200000001</v>
      </c>
      <c r="P611" s="11">
        <f t="shared" si="333"/>
        <v>1.0055014</v>
      </c>
      <c r="Q611" s="11">
        <f t="shared" si="363"/>
        <v>1.106394809470572</v>
      </c>
      <c r="R611" s="2">
        <f t="shared" si="332"/>
        <v>1.11402574</v>
      </c>
      <c r="S611" s="2">
        <f t="shared" si="361"/>
        <v>1.07454731</v>
      </c>
      <c r="T611" s="2">
        <f t="shared" si="344"/>
        <v>317538.56645133998</v>
      </c>
      <c r="U611" s="2">
        <f t="shared" si="345"/>
        <v>1167.6946497404026</v>
      </c>
      <c r="V611" s="2">
        <f t="shared" si="346"/>
        <v>31909.572811379061</v>
      </c>
      <c r="W611" s="2">
        <f t="shared" si="347"/>
        <v>328586.42140552943</v>
      </c>
      <c r="X611" s="29">
        <f t="shared" si="348"/>
        <v>20</v>
      </c>
      <c r="Y611" s="2">
        <f t="shared" si="362"/>
        <v>2702.2273114999998</v>
      </c>
      <c r="Z611" s="82">
        <f t="shared" si="349"/>
        <v>9.1443099999999992E-3</v>
      </c>
      <c r="AA611" s="2">
        <f t="shared" si="350"/>
        <v>2903.6710885799998</v>
      </c>
      <c r="AB611" s="27">
        <f t="shared" si="358"/>
        <v>6.7299999999999999E-2</v>
      </c>
      <c r="AC611" s="29">
        <f t="shared" si="337"/>
        <v>19</v>
      </c>
      <c r="AD611" s="29">
        <v>252</v>
      </c>
      <c r="AE611" s="11">
        <f t="shared" si="364"/>
        <v>1.004922831</v>
      </c>
      <c r="AF611" s="2">
        <f t="shared" si="351"/>
        <v>1563.18869862</v>
      </c>
      <c r="AG611" s="2">
        <f t="shared" si="352"/>
        <v>1617.57542147</v>
      </c>
      <c r="AH611" s="3">
        <f t="shared" si="353"/>
        <v>4466.8597872</v>
      </c>
      <c r="AI611" s="4" t="str">
        <f t="shared" si="359"/>
        <v>A+J=</v>
      </c>
      <c r="AJ611" s="12">
        <f t="shared" si="360"/>
        <v>41730</v>
      </c>
      <c r="AK611" s="12"/>
      <c r="AL611" s="4"/>
      <c r="AM611" s="1"/>
      <c r="AN611" s="12"/>
      <c r="AO611" s="1"/>
      <c r="AP611" s="1"/>
      <c r="AQ611" s="3"/>
      <c r="AR611" s="3"/>
      <c r="AS611" s="7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x14ac:dyDescent="0.2">
      <c r="A612" s="178">
        <f t="shared" si="354"/>
        <v>41731</v>
      </c>
      <c r="B612" s="2">
        <f t="shared" si="338"/>
        <v>325909.76535290817</v>
      </c>
      <c r="C612" s="2">
        <f t="shared" si="355"/>
        <v>292806.92663290998</v>
      </c>
      <c r="D612" s="2">
        <f>SUM(Y612:Y$764)</f>
        <v>12961.57933344</v>
      </c>
      <c r="E612" s="11">
        <f t="shared" si="339"/>
        <v>279845.34729946998</v>
      </c>
      <c r="F612" s="99">
        <f t="shared" si="334"/>
        <v>3862.84</v>
      </c>
      <c r="G612" s="3">
        <f>IF(N612=1,VLOOKUP(A611,[1]Plan1!$BG$69:$BI$188,3),G611)</f>
        <v>3898.38</v>
      </c>
      <c r="H612" s="200">
        <f t="shared" si="335"/>
        <v>41672</v>
      </c>
      <c r="I612" s="200">
        <f t="shared" si="336"/>
        <v>41700</v>
      </c>
      <c r="J612" s="27">
        <f t="shared" si="340"/>
        <v>9.2004846175353094E-3</v>
      </c>
      <c r="K612" s="12">
        <f t="shared" si="356"/>
        <v>41761</v>
      </c>
      <c r="L612" s="12">
        <f t="shared" si="341"/>
        <v>41761</v>
      </c>
      <c r="M612" s="1">
        <f t="shared" si="357"/>
        <v>20</v>
      </c>
      <c r="N612" s="1">
        <f t="shared" si="342"/>
        <v>1</v>
      </c>
      <c r="O612" s="2">
        <f t="shared" si="343"/>
        <v>1.0004580199999999</v>
      </c>
      <c r="P612" s="11">
        <f t="shared" si="333"/>
        <v>1.0068971200000001</v>
      </c>
      <c r="Q612" s="11">
        <f t="shared" si="363"/>
        <v>1.1140257472388677</v>
      </c>
      <c r="R612" s="2">
        <f t="shared" si="332"/>
        <v>1.11453599</v>
      </c>
      <c r="S612" s="2">
        <f t="shared" si="361"/>
        <v>1.07454731</v>
      </c>
      <c r="T612" s="2">
        <f t="shared" si="344"/>
        <v>314634.89536276</v>
      </c>
      <c r="U612" s="2">
        <f t="shared" si="345"/>
        <v>966.25087265954551</v>
      </c>
      <c r="V612" s="2">
        <f t="shared" si="346"/>
        <v>32052.36389983863</v>
      </c>
      <c r="W612" s="2">
        <f t="shared" si="347"/>
        <v>325825.54140540818</v>
      </c>
      <c r="X612" s="29">
        <f t="shared" si="348"/>
        <v>0</v>
      </c>
      <c r="Y612" s="2">
        <f t="shared" si="362"/>
        <v>0</v>
      </c>
      <c r="Z612" s="82">
        <f t="shared" si="349"/>
        <v>0</v>
      </c>
      <c r="AA612" s="2">
        <f t="shared" si="350"/>
        <v>0</v>
      </c>
      <c r="AB612" s="27">
        <f t="shared" si="358"/>
        <v>6.7299999999999999E-2</v>
      </c>
      <c r="AC612" s="29">
        <f t="shared" si="337"/>
        <v>1</v>
      </c>
      <c r="AD612" s="29">
        <v>252</v>
      </c>
      <c r="AE612" s="11">
        <f t="shared" si="364"/>
        <v>1.0002584940000001</v>
      </c>
      <c r="AF612" s="2">
        <f t="shared" si="351"/>
        <v>81.331232639999996</v>
      </c>
      <c r="AG612" s="2">
        <f t="shared" si="352"/>
        <v>84.223947499999994</v>
      </c>
      <c r="AH612" s="3">
        <f t="shared" si="353"/>
        <v>0</v>
      </c>
      <c r="AI612" s="4" t="str">
        <f t="shared" si="359"/>
        <v>A+J=</v>
      </c>
      <c r="AJ612" s="12">
        <f t="shared" si="360"/>
        <v>41761</v>
      </c>
      <c r="AK612" s="12"/>
      <c r="AL612" s="4"/>
      <c r="AM612" s="1"/>
      <c r="AN612" s="12"/>
      <c r="AO612" s="1"/>
      <c r="AP612" s="1"/>
      <c r="AQ612" s="3"/>
      <c r="AR612" s="3"/>
      <c r="AS612" s="7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x14ac:dyDescent="0.2">
      <c r="A613" s="178">
        <f t="shared" si="354"/>
        <v>41732</v>
      </c>
      <c r="B613" s="2">
        <f t="shared" si="338"/>
        <v>326136.94324763108</v>
      </c>
      <c r="C613" s="2">
        <f t="shared" si="355"/>
        <v>292806.92663290998</v>
      </c>
      <c r="D613" s="2">
        <f>SUM(Y613:Y$764)</f>
        <v>12961.57933344</v>
      </c>
      <c r="E613" s="11">
        <f t="shared" si="339"/>
        <v>279845.34729946998</v>
      </c>
      <c r="F613" s="99">
        <f t="shared" si="334"/>
        <v>3862.84</v>
      </c>
      <c r="G613" s="3">
        <f>IF(N613=1,VLOOKUP(A612,[1]Plan1!$BG$69:$BI$188,3),G612)</f>
        <v>3898.38</v>
      </c>
      <c r="H613" s="200">
        <f t="shared" si="335"/>
        <v>41672</v>
      </c>
      <c r="I613" s="200">
        <f t="shared" si="336"/>
        <v>41700</v>
      </c>
      <c r="J613" s="27">
        <f t="shared" si="340"/>
        <v>9.2004846175353094E-3</v>
      </c>
      <c r="K613" s="12">
        <f t="shared" si="356"/>
        <v>41761</v>
      </c>
      <c r="L613" s="12">
        <f t="shared" si="341"/>
        <v>41761</v>
      </c>
      <c r="M613" s="1">
        <f t="shared" si="357"/>
        <v>20</v>
      </c>
      <c r="N613" s="1">
        <f t="shared" si="342"/>
        <v>2</v>
      </c>
      <c r="O613" s="2">
        <f t="shared" si="343"/>
        <v>1.0009162599999999</v>
      </c>
      <c r="P613" s="11">
        <f t="shared" si="333"/>
        <v>1.0068971200000001</v>
      </c>
      <c r="Q613" s="11">
        <f t="shared" si="363"/>
        <v>1.1140257472388677</v>
      </c>
      <c r="R613" s="2">
        <f t="shared" si="332"/>
        <v>1.11504648</v>
      </c>
      <c r="S613" s="2">
        <f t="shared" si="361"/>
        <v>1.07454731</v>
      </c>
      <c r="T613" s="2">
        <f t="shared" si="344"/>
        <v>314634.89536276</v>
      </c>
      <c r="U613" s="2">
        <f t="shared" si="345"/>
        <v>966.25087265954551</v>
      </c>
      <c r="V613" s="2">
        <f t="shared" si="346"/>
        <v>32195.222151181515</v>
      </c>
      <c r="W613" s="2">
        <f t="shared" si="347"/>
        <v>325968.39965675108</v>
      </c>
      <c r="X613" s="29">
        <f t="shared" si="348"/>
        <v>0</v>
      </c>
      <c r="Y613" s="2">
        <f t="shared" si="362"/>
        <v>0</v>
      </c>
      <c r="Z613" s="82">
        <f t="shared" si="349"/>
        <v>0</v>
      </c>
      <c r="AA613" s="2">
        <f t="shared" si="350"/>
        <v>0</v>
      </c>
      <c r="AB613" s="27">
        <f t="shared" si="358"/>
        <v>6.7299999999999999E-2</v>
      </c>
      <c r="AC613" s="29">
        <f t="shared" si="337"/>
        <v>2</v>
      </c>
      <c r="AD613" s="29">
        <v>252</v>
      </c>
      <c r="AE613" s="11">
        <f t="shared" si="364"/>
        <v>1.000517055</v>
      </c>
      <c r="AF613" s="2">
        <f t="shared" si="351"/>
        <v>162.68354582000001</v>
      </c>
      <c r="AG613" s="2">
        <f t="shared" si="352"/>
        <v>168.54359088000001</v>
      </c>
      <c r="AH613" s="3">
        <f t="shared" si="353"/>
        <v>0</v>
      </c>
      <c r="AI613" s="4" t="str">
        <f t="shared" si="359"/>
        <v>A+J=</v>
      </c>
      <c r="AJ613" s="12">
        <f t="shared" si="360"/>
        <v>41761</v>
      </c>
      <c r="AK613" s="12"/>
      <c r="AL613" s="4"/>
      <c r="AM613" s="1"/>
      <c r="AN613" s="12"/>
      <c r="AO613" s="1"/>
      <c r="AP613" s="1"/>
      <c r="AQ613" s="3"/>
      <c r="AR613" s="3"/>
      <c r="AS613" s="7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x14ac:dyDescent="0.2">
      <c r="A614" s="178">
        <f t="shared" si="354"/>
        <v>41733</v>
      </c>
      <c r="B614" s="2">
        <f t="shared" si="338"/>
        <v>326364.27848069038</v>
      </c>
      <c r="C614" s="2">
        <f t="shared" si="355"/>
        <v>292806.92663290998</v>
      </c>
      <c r="D614" s="2">
        <f>SUM(Y614:Y$764)</f>
        <v>12961.57933344</v>
      </c>
      <c r="E614" s="11">
        <f t="shared" si="339"/>
        <v>279845.34729946998</v>
      </c>
      <c r="F614" s="99">
        <f t="shared" si="334"/>
        <v>3862.84</v>
      </c>
      <c r="G614" s="3">
        <f>IF(N614=1,VLOOKUP(A613,[1]Plan1!$BG$69:$BI$188,3),G613)</f>
        <v>3898.38</v>
      </c>
      <c r="H614" s="200">
        <f t="shared" si="335"/>
        <v>41672</v>
      </c>
      <c r="I614" s="200">
        <f t="shared" si="336"/>
        <v>41700</v>
      </c>
      <c r="J614" s="27">
        <f t="shared" si="340"/>
        <v>9.2004846175353094E-3</v>
      </c>
      <c r="K614" s="12">
        <f t="shared" si="356"/>
        <v>41761</v>
      </c>
      <c r="L614" s="12">
        <f t="shared" si="341"/>
        <v>41761</v>
      </c>
      <c r="M614" s="1">
        <f t="shared" si="357"/>
        <v>20</v>
      </c>
      <c r="N614" s="1">
        <f t="shared" si="342"/>
        <v>3</v>
      </c>
      <c r="O614" s="2">
        <f t="shared" si="343"/>
        <v>1.0013747</v>
      </c>
      <c r="P614" s="11">
        <f t="shared" si="333"/>
        <v>1.0068971200000001</v>
      </c>
      <c r="Q614" s="11">
        <f t="shared" si="363"/>
        <v>1.1140257472388677</v>
      </c>
      <c r="R614" s="2">
        <f t="shared" si="332"/>
        <v>1.1155571900000001</v>
      </c>
      <c r="S614" s="2">
        <f t="shared" si="361"/>
        <v>1.07454731</v>
      </c>
      <c r="T614" s="2">
        <f t="shared" si="344"/>
        <v>314634.89536276</v>
      </c>
      <c r="U614" s="2">
        <f t="shared" si="345"/>
        <v>966.25087265954551</v>
      </c>
      <c r="V614" s="2">
        <f t="shared" si="346"/>
        <v>32338.141968500866</v>
      </c>
      <c r="W614" s="2">
        <f t="shared" si="347"/>
        <v>326111.31947407039</v>
      </c>
      <c r="X614" s="29">
        <f t="shared" si="348"/>
        <v>0</v>
      </c>
      <c r="Y614" s="2">
        <f t="shared" si="362"/>
        <v>0</v>
      </c>
      <c r="Z614" s="82">
        <f t="shared" si="349"/>
        <v>0</v>
      </c>
      <c r="AA614" s="2">
        <f t="shared" si="350"/>
        <v>0</v>
      </c>
      <c r="AB614" s="27">
        <f t="shared" si="358"/>
        <v>6.7299999999999999E-2</v>
      </c>
      <c r="AC614" s="29">
        <f t="shared" si="337"/>
        <v>3</v>
      </c>
      <c r="AD614" s="29">
        <v>252</v>
      </c>
      <c r="AE614" s="11">
        <f t="shared" si="364"/>
        <v>1.0007756830000001</v>
      </c>
      <c r="AF614" s="2">
        <f t="shared" si="351"/>
        <v>244.05693952999999</v>
      </c>
      <c r="AG614" s="2">
        <f t="shared" si="352"/>
        <v>252.95900662</v>
      </c>
      <c r="AH614" s="3">
        <f t="shared" si="353"/>
        <v>0</v>
      </c>
      <c r="AI614" s="4" t="str">
        <f t="shared" si="359"/>
        <v>A+J=</v>
      </c>
      <c r="AJ614" s="12">
        <f t="shared" si="360"/>
        <v>41761</v>
      </c>
      <c r="AK614" s="12"/>
      <c r="AL614" s="4"/>
      <c r="AM614" s="1"/>
      <c r="AN614" s="12"/>
      <c r="AO614" s="1"/>
      <c r="AP614" s="1"/>
      <c r="AQ614" s="3"/>
      <c r="AR614" s="3"/>
      <c r="AS614" s="7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x14ac:dyDescent="0.2">
      <c r="A615" s="178">
        <f t="shared" si="354"/>
        <v>41734</v>
      </c>
      <c r="B615" s="2">
        <f t="shared" si="338"/>
        <v>326591.77920636651</v>
      </c>
      <c r="C615" s="2">
        <f t="shared" si="355"/>
        <v>292806.92663290998</v>
      </c>
      <c r="D615" s="2">
        <f>SUM(Y615:Y$764)</f>
        <v>12961.57933344</v>
      </c>
      <c r="E615" s="11">
        <f t="shared" si="339"/>
        <v>279845.34729946998</v>
      </c>
      <c r="F615" s="99">
        <f t="shared" si="334"/>
        <v>3862.84</v>
      </c>
      <c r="G615" s="3">
        <f>IF(N615=1,VLOOKUP(A614,[1]Plan1!$BG$69:$BI$188,3),G614)</f>
        <v>3898.38</v>
      </c>
      <c r="H615" s="200">
        <f t="shared" si="335"/>
        <v>41672</v>
      </c>
      <c r="I615" s="200">
        <f t="shared" si="336"/>
        <v>41700</v>
      </c>
      <c r="J615" s="27">
        <f t="shared" si="340"/>
        <v>9.2004846175353094E-3</v>
      </c>
      <c r="K615" s="12">
        <f t="shared" si="356"/>
        <v>41761</v>
      </c>
      <c r="L615" s="12">
        <f t="shared" si="341"/>
        <v>41761</v>
      </c>
      <c r="M615" s="1">
        <f t="shared" si="357"/>
        <v>20</v>
      </c>
      <c r="N615" s="1">
        <f t="shared" si="342"/>
        <v>4</v>
      </c>
      <c r="O615" s="2">
        <f t="shared" si="343"/>
        <v>1.00183336</v>
      </c>
      <c r="P615" s="11">
        <f t="shared" si="333"/>
        <v>1.0068971200000001</v>
      </c>
      <c r="Q615" s="11">
        <f t="shared" si="363"/>
        <v>1.1140257472388677</v>
      </c>
      <c r="R615" s="2">
        <f t="shared" si="332"/>
        <v>1.11606815</v>
      </c>
      <c r="S615" s="2">
        <f t="shared" si="361"/>
        <v>1.07454731</v>
      </c>
      <c r="T615" s="2">
        <f t="shared" si="344"/>
        <v>314634.89536276</v>
      </c>
      <c r="U615" s="2">
        <f t="shared" si="345"/>
        <v>966.25087265954551</v>
      </c>
      <c r="V615" s="2">
        <f t="shared" si="346"/>
        <v>32481.131747156986</v>
      </c>
      <c r="W615" s="2">
        <f t="shared" si="347"/>
        <v>326254.3092527265</v>
      </c>
      <c r="X615" s="29">
        <f t="shared" si="348"/>
        <v>0</v>
      </c>
      <c r="Y615" s="2">
        <f t="shared" si="362"/>
        <v>0</v>
      </c>
      <c r="Z615" s="82">
        <f t="shared" si="349"/>
        <v>0</v>
      </c>
      <c r="AA615" s="2">
        <f t="shared" si="350"/>
        <v>0</v>
      </c>
      <c r="AB615" s="27">
        <f t="shared" si="358"/>
        <v>6.7299999999999999E-2</v>
      </c>
      <c r="AC615" s="29">
        <f t="shared" si="337"/>
        <v>4</v>
      </c>
      <c r="AD615" s="29">
        <v>252</v>
      </c>
      <c r="AE615" s="11">
        <f t="shared" si="364"/>
        <v>1.0010343770000001</v>
      </c>
      <c r="AF615" s="2">
        <f t="shared" si="351"/>
        <v>325.45109916000001</v>
      </c>
      <c r="AG615" s="2">
        <f t="shared" si="352"/>
        <v>337.46995364000003</v>
      </c>
      <c r="AH615" s="3">
        <f t="shared" si="353"/>
        <v>0</v>
      </c>
      <c r="AI615" s="4" t="str">
        <f t="shared" si="359"/>
        <v>A+J=</v>
      </c>
      <c r="AJ615" s="12">
        <f t="shared" si="360"/>
        <v>41761</v>
      </c>
      <c r="AK615" s="12"/>
      <c r="AL615" s="4"/>
      <c r="AM615" s="1"/>
      <c r="AN615" s="12"/>
      <c r="AO615" s="1"/>
      <c r="AP615" s="1"/>
      <c r="AQ615" s="3"/>
      <c r="AR615" s="3"/>
      <c r="AS615" s="7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x14ac:dyDescent="0.2">
      <c r="A616" s="178">
        <f t="shared" si="354"/>
        <v>41735</v>
      </c>
      <c r="B616" s="2">
        <f t="shared" si="338"/>
        <v>326591.77920636651</v>
      </c>
      <c r="C616" s="2">
        <f t="shared" si="355"/>
        <v>292806.92663290998</v>
      </c>
      <c r="D616" s="2">
        <f>SUM(Y616:Y$764)</f>
        <v>12961.57933344</v>
      </c>
      <c r="E616" s="11">
        <f t="shared" si="339"/>
        <v>279845.34729946998</v>
      </c>
      <c r="F616" s="99">
        <f t="shared" si="334"/>
        <v>3862.84</v>
      </c>
      <c r="G616" s="3">
        <f>IF(N616=1,VLOOKUP(A615,[1]Plan1!$BG$69:$BI$188,3),G615)</f>
        <v>3898.38</v>
      </c>
      <c r="H616" s="200">
        <f t="shared" si="335"/>
        <v>41672</v>
      </c>
      <c r="I616" s="200">
        <f t="shared" si="336"/>
        <v>41700</v>
      </c>
      <c r="J616" s="27">
        <f t="shared" si="340"/>
        <v>9.2004846175353094E-3</v>
      </c>
      <c r="K616" s="12">
        <f t="shared" si="356"/>
        <v>41761</v>
      </c>
      <c r="L616" s="12">
        <f t="shared" si="341"/>
        <v>41761</v>
      </c>
      <c r="M616" s="1">
        <f t="shared" si="357"/>
        <v>20</v>
      </c>
      <c r="N616" s="1">
        <f t="shared" si="342"/>
        <v>4</v>
      </c>
      <c r="O616" s="2">
        <f t="shared" si="343"/>
        <v>1.00183336</v>
      </c>
      <c r="P616" s="11">
        <f t="shared" si="333"/>
        <v>1.0068971200000001</v>
      </c>
      <c r="Q616" s="11">
        <f t="shared" si="363"/>
        <v>1.1140257472388677</v>
      </c>
      <c r="R616" s="2">
        <f t="shared" si="332"/>
        <v>1.11606815</v>
      </c>
      <c r="S616" s="2">
        <f t="shared" si="361"/>
        <v>1.07454731</v>
      </c>
      <c r="T616" s="2">
        <f t="shared" si="344"/>
        <v>314634.89536276</v>
      </c>
      <c r="U616" s="2">
        <f t="shared" si="345"/>
        <v>966.25087265954551</v>
      </c>
      <c r="V616" s="2">
        <f t="shared" si="346"/>
        <v>32481.131747156986</v>
      </c>
      <c r="W616" s="2">
        <f t="shared" si="347"/>
        <v>326254.3092527265</v>
      </c>
      <c r="X616" s="29">
        <f t="shared" si="348"/>
        <v>0</v>
      </c>
      <c r="Y616" s="2">
        <f t="shared" si="362"/>
        <v>0</v>
      </c>
      <c r="Z616" s="82">
        <f t="shared" si="349"/>
        <v>0</v>
      </c>
      <c r="AA616" s="2">
        <f t="shared" si="350"/>
        <v>0</v>
      </c>
      <c r="AB616" s="27">
        <f t="shared" si="358"/>
        <v>6.7299999999999999E-2</v>
      </c>
      <c r="AC616" s="29">
        <f t="shared" si="337"/>
        <v>4</v>
      </c>
      <c r="AD616" s="29">
        <v>252</v>
      </c>
      <c r="AE616" s="11">
        <f t="shared" si="364"/>
        <v>1.0010343770000001</v>
      </c>
      <c r="AF616" s="2">
        <f t="shared" si="351"/>
        <v>325.45109916000001</v>
      </c>
      <c r="AG616" s="2">
        <f t="shared" si="352"/>
        <v>337.46995364000003</v>
      </c>
      <c r="AH616" s="3">
        <f t="shared" si="353"/>
        <v>0</v>
      </c>
      <c r="AI616" s="4" t="str">
        <f t="shared" si="359"/>
        <v>A+J=</v>
      </c>
      <c r="AJ616" s="12">
        <f t="shared" si="360"/>
        <v>41761</v>
      </c>
      <c r="AK616" s="12"/>
      <c r="AL616" s="4"/>
      <c r="AM616" s="1"/>
      <c r="AN616" s="12"/>
      <c r="AO616" s="1"/>
      <c r="AP616" s="1"/>
      <c r="AQ616" s="3"/>
      <c r="AR616" s="3"/>
      <c r="AS616" s="7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x14ac:dyDescent="0.2">
      <c r="A617" s="178">
        <f t="shared" si="354"/>
        <v>41736</v>
      </c>
      <c r="B617" s="2">
        <f t="shared" si="338"/>
        <v>326591.77920636651</v>
      </c>
      <c r="C617" s="2">
        <f t="shared" si="355"/>
        <v>292806.92663290998</v>
      </c>
      <c r="D617" s="2">
        <f>SUM(Y617:Y$764)</f>
        <v>12961.57933344</v>
      </c>
      <c r="E617" s="11">
        <f t="shared" si="339"/>
        <v>279845.34729946998</v>
      </c>
      <c r="F617" s="99">
        <f t="shared" si="334"/>
        <v>3862.84</v>
      </c>
      <c r="G617" s="3">
        <f>IF(N617=1,VLOOKUP(A616,[1]Plan1!$BG$69:$BI$188,3),G616)</f>
        <v>3898.38</v>
      </c>
      <c r="H617" s="200">
        <f t="shared" si="335"/>
        <v>41672</v>
      </c>
      <c r="I617" s="200">
        <f t="shared" si="336"/>
        <v>41700</v>
      </c>
      <c r="J617" s="27">
        <f t="shared" si="340"/>
        <v>9.2004846175353094E-3</v>
      </c>
      <c r="K617" s="12">
        <f t="shared" si="356"/>
        <v>41761</v>
      </c>
      <c r="L617" s="12">
        <f t="shared" si="341"/>
        <v>41761</v>
      </c>
      <c r="M617" s="1">
        <f t="shared" si="357"/>
        <v>20</v>
      </c>
      <c r="N617" s="1">
        <f t="shared" si="342"/>
        <v>4</v>
      </c>
      <c r="O617" s="2">
        <f t="shared" si="343"/>
        <v>1.00183336</v>
      </c>
      <c r="P617" s="11">
        <f t="shared" si="333"/>
        <v>1.0068971200000001</v>
      </c>
      <c r="Q617" s="11">
        <f t="shared" si="363"/>
        <v>1.1140257472388677</v>
      </c>
      <c r="R617" s="2">
        <f t="shared" ref="R617:R680" si="365">TRUNC(TRUNC((O617*Q617),15),8)</f>
        <v>1.11606815</v>
      </c>
      <c r="S617" s="2">
        <f t="shared" si="361"/>
        <v>1.07454731</v>
      </c>
      <c r="T617" s="2">
        <f t="shared" si="344"/>
        <v>314634.89536276</v>
      </c>
      <c r="U617" s="2">
        <f t="shared" si="345"/>
        <v>966.25087265954551</v>
      </c>
      <c r="V617" s="2">
        <f t="shared" si="346"/>
        <v>32481.131747156986</v>
      </c>
      <c r="W617" s="2">
        <f t="shared" si="347"/>
        <v>326254.3092527265</v>
      </c>
      <c r="X617" s="29">
        <f t="shared" si="348"/>
        <v>0</v>
      </c>
      <c r="Y617" s="2">
        <f t="shared" si="362"/>
        <v>0</v>
      </c>
      <c r="Z617" s="82">
        <f t="shared" si="349"/>
        <v>0</v>
      </c>
      <c r="AA617" s="2">
        <f t="shared" si="350"/>
        <v>0</v>
      </c>
      <c r="AB617" s="27">
        <f t="shared" si="358"/>
        <v>6.7299999999999999E-2</v>
      </c>
      <c r="AC617" s="29">
        <f t="shared" si="337"/>
        <v>4</v>
      </c>
      <c r="AD617" s="29">
        <v>252</v>
      </c>
      <c r="AE617" s="11">
        <f t="shared" si="364"/>
        <v>1.0010343770000001</v>
      </c>
      <c r="AF617" s="2">
        <f t="shared" si="351"/>
        <v>325.45109916000001</v>
      </c>
      <c r="AG617" s="2">
        <f t="shared" si="352"/>
        <v>337.46995364000003</v>
      </c>
      <c r="AH617" s="3">
        <f t="shared" si="353"/>
        <v>0</v>
      </c>
      <c r="AI617" s="4" t="str">
        <f t="shared" si="359"/>
        <v>A+J=</v>
      </c>
      <c r="AJ617" s="12">
        <f t="shared" si="360"/>
        <v>41761</v>
      </c>
      <c r="AK617" s="12"/>
      <c r="AL617" s="4"/>
      <c r="AM617" s="1"/>
      <c r="AN617" s="12"/>
      <c r="AO617" s="1"/>
      <c r="AP617" s="1"/>
      <c r="AQ617" s="3"/>
      <c r="AR617" s="3"/>
      <c r="AS617" s="7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x14ac:dyDescent="0.2">
      <c r="A618" s="178">
        <f t="shared" si="354"/>
        <v>41737</v>
      </c>
      <c r="B618" s="2">
        <f t="shared" si="338"/>
        <v>326819.43775383901</v>
      </c>
      <c r="C618" s="2">
        <f t="shared" si="355"/>
        <v>292806.92663290998</v>
      </c>
      <c r="D618" s="2">
        <f>SUM(Y618:Y$764)</f>
        <v>12961.57933344</v>
      </c>
      <c r="E618" s="11">
        <f t="shared" si="339"/>
        <v>279845.34729946998</v>
      </c>
      <c r="F618" s="99">
        <f t="shared" si="334"/>
        <v>3862.84</v>
      </c>
      <c r="G618" s="3">
        <f>IF(N618=1,VLOOKUP(A617,[1]Plan1!$BG$69:$BI$188,3),G617)</f>
        <v>3898.38</v>
      </c>
      <c r="H618" s="200">
        <f t="shared" si="335"/>
        <v>41672</v>
      </c>
      <c r="I618" s="200">
        <f t="shared" si="336"/>
        <v>41700</v>
      </c>
      <c r="J618" s="27">
        <f t="shared" si="340"/>
        <v>9.2004846175353094E-3</v>
      </c>
      <c r="K618" s="12">
        <f t="shared" si="356"/>
        <v>41761</v>
      </c>
      <c r="L618" s="12">
        <f t="shared" si="341"/>
        <v>41761</v>
      </c>
      <c r="M618" s="1">
        <f t="shared" si="357"/>
        <v>20</v>
      </c>
      <c r="N618" s="1">
        <f t="shared" si="342"/>
        <v>5</v>
      </c>
      <c r="O618" s="2">
        <f t="shared" si="343"/>
        <v>1.00229222</v>
      </c>
      <c r="P618" s="11">
        <f t="shared" ref="P618:P681" si="366">IF(L618&gt;L617,O617,P617)</f>
        <v>1.0068971200000001</v>
      </c>
      <c r="Q618" s="11">
        <f t="shared" si="363"/>
        <v>1.1140257472388677</v>
      </c>
      <c r="R618" s="2">
        <f t="shared" si="365"/>
        <v>1.11657933</v>
      </c>
      <c r="S618" s="2">
        <f t="shared" si="361"/>
        <v>1.07454731</v>
      </c>
      <c r="T618" s="2">
        <f t="shared" si="344"/>
        <v>314634.89536276</v>
      </c>
      <c r="U618" s="2">
        <f t="shared" si="345"/>
        <v>966.25087265954551</v>
      </c>
      <c r="V618" s="2">
        <f t="shared" si="346"/>
        <v>32624.183091789513</v>
      </c>
      <c r="W618" s="2">
        <f t="shared" si="347"/>
        <v>326397.36059735902</v>
      </c>
      <c r="X618" s="29">
        <f t="shared" si="348"/>
        <v>0</v>
      </c>
      <c r="Y618" s="2">
        <f t="shared" si="362"/>
        <v>0</v>
      </c>
      <c r="Z618" s="82">
        <f t="shared" si="349"/>
        <v>0</v>
      </c>
      <c r="AA618" s="2">
        <f t="shared" si="350"/>
        <v>0</v>
      </c>
      <c r="AB618" s="27">
        <f t="shared" si="358"/>
        <v>6.7299999999999999E-2</v>
      </c>
      <c r="AC618" s="29">
        <f t="shared" si="337"/>
        <v>5</v>
      </c>
      <c r="AD618" s="29">
        <v>252</v>
      </c>
      <c r="AE618" s="11">
        <f t="shared" si="364"/>
        <v>1.0012931389999999</v>
      </c>
      <c r="AF618" s="2">
        <f t="shared" si="351"/>
        <v>406.86665395</v>
      </c>
      <c r="AG618" s="2">
        <f t="shared" si="352"/>
        <v>422.07715647999999</v>
      </c>
      <c r="AH618" s="3">
        <f t="shared" si="353"/>
        <v>0</v>
      </c>
      <c r="AI618" s="4" t="str">
        <f t="shared" si="359"/>
        <v>A+J=</v>
      </c>
      <c r="AJ618" s="12">
        <f t="shared" si="360"/>
        <v>41761</v>
      </c>
      <c r="AK618" s="12"/>
      <c r="AL618" s="4"/>
      <c r="AM618" s="1"/>
      <c r="AN618" s="12"/>
      <c r="AO618" s="1"/>
      <c r="AP618" s="1"/>
      <c r="AQ618" s="3"/>
      <c r="AR618" s="3"/>
      <c r="AS618" s="7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x14ac:dyDescent="0.2">
      <c r="A619" s="178">
        <f t="shared" si="354"/>
        <v>41738</v>
      </c>
      <c r="B619" s="2">
        <f t="shared" si="338"/>
        <v>327047.26195539837</v>
      </c>
      <c r="C619" s="2">
        <f t="shared" si="355"/>
        <v>292806.92663290998</v>
      </c>
      <c r="D619" s="2">
        <f>SUM(Y619:Y$764)</f>
        <v>12961.57933344</v>
      </c>
      <c r="E619" s="11">
        <f t="shared" si="339"/>
        <v>279845.34729946998</v>
      </c>
      <c r="F619" s="99">
        <f t="shared" si="334"/>
        <v>3862.84</v>
      </c>
      <c r="G619" s="3">
        <f>IF(N619=1,VLOOKUP(A618,[1]Plan1!$BG$69:$BI$188,3),G618)</f>
        <v>3898.38</v>
      </c>
      <c r="H619" s="200">
        <f t="shared" si="335"/>
        <v>41672</v>
      </c>
      <c r="I619" s="200">
        <f t="shared" si="336"/>
        <v>41700</v>
      </c>
      <c r="J619" s="27">
        <f t="shared" si="340"/>
        <v>9.2004846175353094E-3</v>
      </c>
      <c r="K619" s="12">
        <f t="shared" si="356"/>
        <v>41761</v>
      </c>
      <c r="L619" s="12">
        <f t="shared" si="341"/>
        <v>41761</v>
      </c>
      <c r="M619" s="1">
        <f t="shared" si="357"/>
        <v>20</v>
      </c>
      <c r="N619" s="1">
        <f t="shared" si="342"/>
        <v>6</v>
      </c>
      <c r="O619" s="2">
        <f t="shared" si="343"/>
        <v>1.0027512999999999</v>
      </c>
      <c r="P619" s="11">
        <f t="shared" si="366"/>
        <v>1.0068971200000001</v>
      </c>
      <c r="Q619" s="11">
        <f t="shared" si="363"/>
        <v>1.1140257472388677</v>
      </c>
      <c r="R619" s="2">
        <f t="shared" si="365"/>
        <v>1.11709076</v>
      </c>
      <c r="S619" s="2">
        <f t="shared" si="361"/>
        <v>1.07454731</v>
      </c>
      <c r="T619" s="2">
        <f t="shared" si="344"/>
        <v>314634.89536276</v>
      </c>
      <c r="U619" s="2">
        <f t="shared" si="345"/>
        <v>966.25087265954551</v>
      </c>
      <c r="V619" s="2">
        <f t="shared" si="346"/>
        <v>32767.304397758879</v>
      </c>
      <c r="W619" s="2">
        <f t="shared" si="347"/>
        <v>326540.48190332839</v>
      </c>
      <c r="X619" s="29">
        <f t="shared" si="348"/>
        <v>0</v>
      </c>
      <c r="Y619" s="2">
        <f t="shared" si="362"/>
        <v>0</v>
      </c>
      <c r="Z619" s="82">
        <f t="shared" si="349"/>
        <v>0</v>
      </c>
      <c r="AA619" s="2">
        <f t="shared" si="350"/>
        <v>0</v>
      </c>
      <c r="AB619" s="27">
        <f t="shared" si="358"/>
        <v>6.7299999999999999E-2</v>
      </c>
      <c r="AC619" s="29">
        <f t="shared" si="337"/>
        <v>6</v>
      </c>
      <c r="AD619" s="29">
        <v>252</v>
      </c>
      <c r="AE619" s="11">
        <f t="shared" si="364"/>
        <v>1.0015519669999999</v>
      </c>
      <c r="AF619" s="2">
        <f t="shared" si="351"/>
        <v>488.30297465000001</v>
      </c>
      <c r="AG619" s="2">
        <f t="shared" si="352"/>
        <v>506.78005207000001</v>
      </c>
      <c r="AH619" s="3">
        <f t="shared" si="353"/>
        <v>0</v>
      </c>
      <c r="AI619" s="4" t="str">
        <f t="shared" si="359"/>
        <v>A+J=</v>
      </c>
      <c r="AJ619" s="12">
        <f t="shared" si="360"/>
        <v>41761</v>
      </c>
      <c r="AK619" s="12"/>
      <c r="AL619" s="4"/>
      <c r="AM619" s="1"/>
      <c r="AN619" s="12"/>
      <c r="AO619" s="1"/>
      <c r="AP619" s="1"/>
      <c r="AQ619" s="3"/>
      <c r="AR619" s="3"/>
      <c r="AS619" s="7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x14ac:dyDescent="0.2">
      <c r="A620" s="178">
        <f t="shared" si="354"/>
        <v>41739</v>
      </c>
      <c r="B620" s="2">
        <f t="shared" si="338"/>
        <v>327275.24380983418</v>
      </c>
      <c r="C620" s="2">
        <f t="shared" si="355"/>
        <v>292806.92663290998</v>
      </c>
      <c r="D620" s="2">
        <f>SUM(Y620:Y$764)</f>
        <v>12961.57933344</v>
      </c>
      <c r="E620" s="11">
        <f t="shared" si="339"/>
        <v>279845.34729946998</v>
      </c>
      <c r="F620" s="99">
        <f t="shared" si="334"/>
        <v>3862.84</v>
      </c>
      <c r="G620" s="3">
        <f>IF(N620=1,VLOOKUP(A619,[1]Plan1!$BG$69:$BI$188,3),G619)</f>
        <v>3898.38</v>
      </c>
      <c r="H620" s="200">
        <f t="shared" si="335"/>
        <v>41672</v>
      </c>
      <c r="I620" s="200">
        <f t="shared" si="336"/>
        <v>41700</v>
      </c>
      <c r="J620" s="27">
        <f t="shared" si="340"/>
        <v>9.2004846175353094E-3</v>
      </c>
      <c r="K620" s="12">
        <f t="shared" si="356"/>
        <v>41761</v>
      </c>
      <c r="L620" s="12">
        <f t="shared" si="341"/>
        <v>41761</v>
      </c>
      <c r="M620" s="1">
        <f t="shared" si="357"/>
        <v>20</v>
      </c>
      <c r="N620" s="1">
        <f t="shared" si="342"/>
        <v>7</v>
      </c>
      <c r="O620" s="2">
        <f t="shared" si="343"/>
        <v>1.00321058</v>
      </c>
      <c r="P620" s="11">
        <f t="shared" si="366"/>
        <v>1.0068971200000001</v>
      </c>
      <c r="Q620" s="11">
        <f t="shared" si="363"/>
        <v>1.1140257472388677</v>
      </c>
      <c r="R620" s="2">
        <f t="shared" si="365"/>
        <v>1.1176024099999999</v>
      </c>
      <c r="S620" s="2">
        <f t="shared" si="361"/>
        <v>1.07454731</v>
      </c>
      <c r="T620" s="2">
        <f t="shared" si="344"/>
        <v>314634.89536276</v>
      </c>
      <c r="U620" s="2">
        <f t="shared" si="345"/>
        <v>966.25087265954551</v>
      </c>
      <c r="V620" s="2">
        <f t="shared" si="346"/>
        <v>32910.487269704645</v>
      </c>
      <c r="W620" s="2">
        <f t="shared" si="347"/>
        <v>326683.66477527417</v>
      </c>
      <c r="X620" s="29">
        <f t="shared" si="348"/>
        <v>0</v>
      </c>
      <c r="Y620" s="2">
        <f t="shared" si="362"/>
        <v>0</v>
      </c>
      <c r="Z620" s="82">
        <f t="shared" si="349"/>
        <v>0</v>
      </c>
      <c r="AA620" s="2">
        <f t="shared" si="350"/>
        <v>0</v>
      </c>
      <c r="AB620" s="27">
        <f t="shared" si="358"/>
        <v>6.7299999999999999E-2</v>
      </c>
      <c r="AC620" s="29">
        <f t="shared" si="337"/>
        <v>7</v>
      </c>
      <c r="AD620" s="29">
        <v>252</v>
      </c>
      <c r="AE620" s="11">
        <f t="shared" si="364"/>
        <v>1.0018108619999999</v>
      </c>
      <c r="AF620" s="2">
        <f t="shared" si="351"/>
        <v>569.76037587999997</v>
      </c>
      <c r="AG620" s="2">
        <f t="shared" si="352"/>
        <v>591.57903455999997</v>
      </c>
      <c r="AH620" s="3">
        <f t="shared" si="353"/>
        <v>0</v>
      </c>
      <c r="AI620" s="4" t="str">
        <f t="shared" si="359"/>
        <v>A+J=</v>
      </c>
      <c r="AJ620" s="12">
        <f t="shared" si="360"/>
        <v>41761</v>
      </c>
      <c r="AK620" s="12"/>
      <c r="AL620" s="4"/>
      <c r="AM620" s="1"/>
      <c r="AN620" s="12"/>
      <c r="AO620" s="1"/>
      <c r="AP620" s="1"/>
      <c r="AQ620" s="3"/>
      <c r="AR620" s="3"/>
      <c r="AS620" s="7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x14ac:dyDescent="0.2">
      <c r="A621" s="178">
        <f t="shared" si="354"/>
        <v>41740</v>
      </c>
      <c r="B621" s="2">
        <f t="shared" si="338"/>
        <v>327503.3921332868</v>
      </c>
      <c r="C621" s="2">
        <f t="shared" si="355"/>
        <v>292806.92663290998</v>
      </c>
      <c r="D621" s="2">
        <f>SUM(Y621:Y$764)</f>
        <v>12961.57933344</v>
      </c>
      <c r="E621" s="11">
        <f t="shared" si="339"/>
        <v>279845.34729946998</v>
      </c>
      <c r="F621" s="99">
        <f t="shared" si="334"/>
        <v>3862.84</v>
      </c>
      <c r="G621" s="3">
        <f>IF(N621=1,VLOOKUP(A620,[1]Plan1!$BG$69:$BI$188,3),G620)</f>
        <v>3898.38</v>
      </c>
      <c r="H621" s="200">
        <f t="shared" si="335"/>
        <v>41672</v>
      </c>
      <c r="I621" s="200">
        <f t="shared" si="336"/>
        <v>41700</v>
      </c>
      <c r="J621" s="27">
        <f t="shared" si="340"/>
        <v>9.2004846175353094E-3</v>
      </c>
      <c r="K621" s="12">
        <f t="shared" si="356"/>
        <v>41761</v>
      </c>
      <c r="L621" s="12">
        <f t="shared" si="341"/>
        <v>41761</v>
      </c>
      <c r="M621" s="1">
        <f t="shared" si="357"/>
        <v>20</v>
      </c>
      <c r="N621" s="1">
        <f t="shared" si="342"/>
        <v>8</v>
      </c>
      <c r="O621" s="2">
        <f t="shared" si="343"/>
        <v>1.00367008</v>
      </c>
      <c r="P621" s="11">
        <f t="shared" si="366"/>
        <v>1.0068971200000001</v>
      </c>
      <c r="Q621" s="11">
        <f t="shared" si="363"/>
        <v>1.1140257472388677</v>
      </c>
      <c r="R621" s="2">
        <f t="shared" si="365"/>
        <v>1.1181143099999999</v>
      </c>
      <c r="S621" s="2">
        <f t="shared" si="361"/>
        <v>1.07454731</v>
      </c>
      <c r="T621" s="2">
        <f t="shared" si="344"/>
        <v>314634.89536276</v>
      </c>
      <c r="U621" s="2">
        <f t="shared" si="345"/>
        <v>966.25087265954551</v>
      </c>
      <c r="V621" s="2">
        <f t="shared" si="346"/>
        <v>33053.740102987242</v>
      </c>
      <c r="W621" s="2">
        <f t="shared" si="347"/>
        <v>326826.9176085568</v>
      </c>
      <c r="X621" s="29">
        <f t="shared" si="348"/>
        <v>0</v>
      </c>
      <c r="Y621" s="2">
        <f t="shared" si="362"/>
        <v>0</v>
      </c>
      <c r="Z621" s="82">
        <f t="shared" si="349"/>
        <v>0</v>
      </c>
      <c r="AA621" s="2">
        <f t="shared" si="350"/>
        <v>0</v>
      </c>
      <c r="AB621" s="27">
        <f t="shared" si="358"/>
        <v>6.7299999999999999E-2</v>
      </c>
      <c r="AC621" s="29">
        <f t="shared" si="337"/>
        <v>8</v>
      </c>
      <c r="AD621" s="29">
        <v>252</v>
      </c>
      <c r="AE621" s="11">
        <f t="shared" si="364"/>
        <v>1.002069825</v>
      </c>
      <c r="AF621" s="2">
        <f t="shared" si="351"/>
        <v>651.23917229000006</v>
      </c>
      <c r="AG621" s="2">
        <f t="shared" si="352"/>
        <v>676.47452472999998</v>
      </c>
      <c r="AH621" s="3">
        <f t="shared" si="353"/>
        <v>0</v>
      </c>
      <c r="AI621" s="4" t="str">
        <f t="shared" si="359"/>
        <v>A+J=</v>
      </c>
      <c r="AJ621" s="12">
        <f t="shared" si="360"/>
        <v>41761</v>
      </c>
      <c r="AK621" s="12"/>
      <c r="AL621" s="4"/>
      <c r="AM621" s="1"/>
      <c r="AN621" s="12"/>
      <c r="AO621" s="1"/>
      <c r="AP621" s="1"/>
      <c r="AQ621" s="3"/>
      <c r="AR621" s="3"/>
      <c r="AS621" s="7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x14ac:dyDescent="0.2">
      <c r="A622" s="178">
        <f t="shared" si="354"/>
        <v>41741</v>
      </c>
      <c r="B622" s="2">
        <f t="shared" si="338"/>
        <v>327731.69794050581</v>
      </c>
      <c r="C622" s="2">
        <f t="shared" si="355"/>
        <v>292806.92663290998</v>
      </c>
      <c r="D622" s="2">
        <f>SUM(Y622:Y$764)</f>
        <v>12961.57933344</v>
      </c>
      <c r="E622" s="11">
        <f t="shared" si="339"/>
        <v>279845.34729946998</v>
      </c>
      <c r="F622" s="99">
        <f t="shared" si="334"/>
        <v>3862.84</v>
      </c>
      <c r="G622" s="3">
        <f>IF(N622=1,VLOOKUP(A621,[1]Plan1!$BG$69:$BI$188,3),G621)</f>
        <v>3898.38</v>
      </c>
      <c r="H622" s="200">
        <f t="shared" si="335"/>
        <v>41672</v>
      </c>
      <c r="I622" s="200">
        <f t="shared" si="336"/>
        <v>41700</v>
      </c>
      <c r="J622" s="27">
        <f t="shared" si="340"/>
        <v>9.2004846175353094E-3</v>
      </c>
      <c r="K622" s="12">
        <f t="shared" si="356"/>
        <v>41761</v>
      </c>
      <c r="L622" s="12">
        <f t="shared" si="341"/>
        <v>41761</v>
      </c>
      <c r="M622" s="1">
        <f t="shared" si="357"/>
        <v>20</v>
      </c>
      <c r="N622" s="1">
        <f t="shared" si="342"/>
        <v>9</v>
      </c>
      <c r="O622" s="2">
        <f t="shared" si="343"/>
        <v>1.0041297899999999</v>
      </c>
      <c r="P622" s="11">
        <f t="shared" si="366"/>
        <v>1.0068971200000001</v>
      </c>
      <c r="Q622" s="11">
        <f t="shared" si="363"/>
        <v>1.1140257472388677</v>
      </c>
      <c r="R622" s="2">
        <f t="shared" si="365"/>
        <v>1.1186264299999999</v>
      </c>
      <c r="S622" s="2">
        <f t="shared" si="361"/>
        <v>1.07454731</v>
      </c>
      <c r="T622" s="2">
        <f t="shared" si="344"/>
        <v>314634.89536276</v>
      </c>
      <c r="U622" s="2">
        <f t="shared" si="345"/>
        <v>966.25087265954551</v>
      </c>
      <c r="V622" s="2">
        <f t="shared" si="346"/>
        <v>33197.054502246254</v>
      </c>
      <c r="W622" s="2">
        <f t="shared" si="347"/>
        <v>326970.23200781579</v>
      </c>
      <c r="X622" s="29">
        <f t="shared" si="348"/>
        <v>0</v>
      </c>
      <c r="Y622" s="2">
        <f t="shared" si="362"/>
        <v>0</v>
      </c>
      <c r="Z622" s="82">
        <f t="shared" si="349"/>
        <v>0</v>
      </c>
      <c r="AA622" s="2">
        <f t="shared" si="350"/>
        <v>0</v>
      </c>
      <c r="AB622" s="27">
        <f t="shared" si="358"/>
        <v>6.7299999999999999E-2</v>
      </c>
      <c r="AC622" s="29">
        <f t="shared" si="337"/>
        <v>9</v>
      </c>
      <c r="AD622" s="29">
        <v>252</v>
      </c>
      <c r="AE622" s="11">
        <f t="shared" si="364"/>
        <v>1.0023288539999999</v>
      </c>
      <c r="AF622" s="2">
        <f t="shared" si="351"/>
        <v>732.73873460000004</v>
      </c>
      <c r="AG622" s="2">
        <f t="shared" si="352"/>
        <v>761.46593269000005</v>
      </c>
      <c r="AH622" s="3">
        <f t="shared" si="353"/>
        <v>0</v>
      </c>
      <c r="AI622" s="4" t="str">
        <f t="shared" si="359"/>
        <v>A+J=</v>
      </c>
      <c r="AJ622" s="12">
        <f t="shared" si="360"/>
        <v>41761</v>
      </c>
      <c r="AK622" s="12"/>
      <c r="AL622" s="4"/>
      <c r="AM622" s="1"/>
      <c r="AN622" s="12"/>
      <c r="AO622" s="1"/>
      <c r="AP622" s="1"/>
      <c r="AQ622" s="3"/>
      <c r="AR622" s="3"/>
      <c r="AS622" s="7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x14ac:dyDescent="0.2">
      <c r="A623" s="178">
        <f t="shared" si="354"/>
        <v>41742</v>
      </c>
      <c r="B623" s="2">
        <f t="shared" si="338"/>
        <v>327731.69794050581</v>
      </c>
      <c r="C623" s="2">
        <f t="shared" si="355"/>
        <v>292806.92663290998</v>
      </c>
      <c r="D623" s="2">
        <f>SUM(Y623:Y$764)</f>
        <v>12961.57933344</v>
      </c>
      <c r="E623" s="11">
        <f t="shared" si="339"/>
        <v>279845.34729946998</v>
      </c>
      <c r="F623" s="99">
        <f t="shared" si="334"/>
        <v>3862.84</v>
      </c>
      <c r="G623" s="3">
        <f>IF(N623=1,VLOOKUP(A622,[1]Plan1!$BG$69:$BI$188,3),G622)</f>
        <v>3898.38</v>
      </c>
      <c r="H623" s="200">
        <f t="shared" si="335"/>
        <v>41672</v>
      </c>
      <c r="I623" s="200">
        <f t="shared" si="336"/>
        <v>41700</v>
      </c>
      <c r="J623" s="27">
        <f t="shared" si="340"/>
        <v>9.2004846175353094E-3</v>
      </c>
      <c r="K623" s="12">
        <f t="shared" si="356"/>
        <v>41761</v>
      </c>
      <c r="L623" s="12">
        <f t="shared" si="341"/>
        <v>41761</v>
      </c>
      <c r="M623" s="1">
        <f t="shared" si="357"/>
        <v>20</v>
      </c>
      <c r="N623" s="1">
        <f t="shared" si="342"/>
        <v>9</v>
      </c>
      <c r="O623" s="2">
        <f t="shared" si="343"/>
        <v>1.0041297899999999</v>
      </c>
      <c r="P623" s="11">
        <f t="shared" si="366"/>
        <v>1.0068971200000001</v>
      </c>
      <c r="Q623" s="11">
        <f t="shared" si="363"/>
        <v>1.1140257472388677</v>
      </c>
      <c r="R623" s="2">
        <f t="shared" si="365"/>
        <v>1.1186264299999999</v>
      </c>
      <c r="S623" s="2">
        <f t="shared" si="361"/>
        <v>1.07454731</v>
      </c>
      <c r="T623" s="2">
        <f t="shared" si="344"/>
        <v>314634.89536276</v>
      </c>
      <c r="U623" s="2">
        <f t="shared" si="345"/>
        <v>966.25087265954551</v>
      </c>
      <c r="V623" s="2">
        <f t="shared" si="346"/>
        <v>33197.054502246254</v>
      </c>
      <c r="W623" s="2">
        <f t="shared" si="347"/>
        <v>326970.23200781579</v>
      </c>
      <c r="X623" s="29">
        <f t="shared" si="348"/>
        <v>0</v>
      </c>
      <c r="Y623" s="2">
        <f t="shared" si="362"/>
        <v>0</v>
      </c>
      <c r="Z623" s="82">
        <f t="shared" si="349"/>
        <v>0</v>
      </c>
      <c r="AA623" s="2">
        <f t="shared" si="350"/>
        <v>0</v>
      </c>
      <c r="AB623" s="27">
        <f t="shared" si="358"/>
        <v>6.7299999999999999E-2</v>
      </c>
      <c r="AC623" s="29">
        <f t="shared" si="337"/>
        <v>9</v>
      </c>
      <c r="AD623" s="29">
        <v>252</v>
      </c>
      <c r="AE623" s="11">
        <f t="shared" si="364"/>
        <v>1.0023288539999999</v>
      </c>
      <c r="AF623" s="2">
        <f t="shared" si="351"/>
        <v>732.73873460000004</v>
      </c>
      <c r="AG623" s="2">
        <f t="shared" si="352"/>
        <v>761.46593269000005</v>
      </c>
      <c r="AH623" s="3">
        <f t="shared" si="353"/>
        <v>0</v>
      </c>
      <c r="AI623" s="4" t="str">
        <f t="shared" si="359"/>
        <v>A+J=</v>
      </c>
      <c r="AJ623" s="12">
        <f t="shared" si="360"/>
        <v>41761</v>
      </c>
      <c r="AK623" s="12"/>
      <c r="AL623" s="4"/>
      <c r="AM623" s="1"/>
      <c r="AN623" s="12"/>
      <c r="AO623" s="1"/>
      <c r="AP623" s="1"/>
      <c r="AQ623" s="3"/>
      <c r="AR623" s="3"/>
      <c r="AS623" s="7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x14ac:dyDescent="0.2">
      <c r="A624" s="178">
        <f t="shared" si="354"/>
        <v>41743</v>
      </c>
      <c r="B624" s="2">
        <f t="shared" si="338"/>
        <v>327731.69794050581</v>
      </c>
      <c r="C624" s="2">
        <f t="shared" si="355"/>
        <v>292806.92663290998</v>
      </c>
      <c r="D624" s="2">
        <f>SUM(Y624:Y$764)</f>
        <v>12961.57933344</v>
      </c>
      <c r="E624" s="11">
        <f t="shared" si="339"/>
        <v>279845.34729946998</v>
      </c>
      <c r="F624" s="99">
        <f t="shared" si="334"/>
        <v>3862.84</v>
      </c>
      <c r="G624" s="3">
        <f>IF(N624=1,VLOOKUP(A623,[1]Plan1!$BG$69:$BI$188,3),G623)</f>
        <v>3898.38</v>
      </c>
      <c r="H624" s="200">
        <f t="shared" si="335"/>
        <v>41672</v>
      </c>
      <c r="I624" s="200">
        <f t="shared" si="336"/>
        <v>41700</v>
      </c>
      <c r="J624" s="27">
        <f t="shared" si="340"/>
        <v>9.2004846175353094E-3</v>
      </c>
      <c r="K624" s="12">
        <f t="shared" si="356"/>
        <v>41761</v>
      </c>
      <c r="L624" s="12">
        <f t="shared" si="341"/>
        <v>41761</v>
      </c>
      <c r="M624" s="1">
        <f t="shared" si="357"/>
        <v>20</v>
      </c>
      <c r="N624" s="1">
        <f t="shared" si="342"/>
        <v>9</v>
      </c>
      <c r="O624" s="2">
        <f t="shared" si="343"/>
        <v>1.0041297899999999</v>
      </c>
      <c r="P624" s="11">
        <f t="shared" si="366"/>
        <v>1.0068971200000001</v>
      </c>
      <c r="Q624" s="11">
        <f t="shared" si="363"/>
        <v>1.1140257472388677</v>
      </c>
      <c r="R624" s="2">
        <f t="shared" si="365"/>
        <v>1.1186264299999999</v>
      </c>
      <c r="S624" s="2">
        <f t="shared" si="361"/>
        <v>1.07454731</v>
      </c>
      <c r="T624" s="2">
        <f t="shared" si="344"/>
        <v>314634.89536276</v>
      </c>
      <c r="U624" s="2">
        <f t="shared" si="345"/>
        <v>966.25087265954551</v>
      </c>
      <c r="V624" s="2">
        <f t="shared" si="346"/>
        <v>33197.054502246254</v>
      </c>
      <c r="W624" s="2">
        <f t="shared" si="347"/>
        <v>326970.23200781579</v>
      </c>
      <c r="X624" s="29">
        <f t="shared" si="348"/>
        <v>0</v>
      </c>
      <c r="Y624" s="2">
        <f t="shared" si="362"/>
        <v>0</v>
      </c>
      <c r="Z624" s="82">
        <f t="shared" si="349"/>
        <v>0</v>
      </c>
      <c r="AA624" s="2">
        <f t="shared" si="350"/>
        <v>0</v>
      </c>
      <c r="AB624" s="27">
        <f t="shared" si="358"/>
        <v>6.7299999999999999E-2</v>
      </c>
      <c r="AC624" s="29">
        <f t="shared" si="337"/>
        <v>9</v>
      </c>
      <c r="AD624" s="29">
        <v>252</v>
      </c>
      <c r="AE624" s="11">
        <f t="shared" si="364"/>
        <v>1.0023288539999999</v>
      </c>
      <c r="AF624" s="2">
        <f t="shared" si="351"/>
        <v>732.73873460000004</v>
      </c>
      <c r="AG624" s="2">
        <f t="shared" si="352"/>
        <v>761.46593269000005</v>
      </c>
      <c r="AH624" s="3">
        <f t="shared" si="353"/>
        <v>0</v>
      </c>
      <c r="AI624" s="4" t="str">
        <f t="shared" si="359"/>
        <v>A+J=</v>
      </c>
      <c r="AJ624" s="12">
        <f t="shared" si="360"/>
        <v>41761</v>
      </c>
      <c r="AK624" s="12"/>
      <c r="AL624" s="4"/>
      <c r="AM624" s="1"/>
      <c r="AN624" s="12"/>
      <c r="AO624" s="1"/>
      <c r="AP624" s="1"/>
      <c r="AQ624" s="3"/>
      <c r="AR624" s="3"/>
      <c r="AS624" s="7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138" x14ac:dyDescent="0.2">
      <c r="A625" s="178">
        <f t="shared" si="354"/>
        <v>41744</v>
      </c>
      <c r="B625" s="2">
        <f t="shared" si="338"/>
        <v>327960.16724618815</v>
      </c>
      <c r="C625" s="2">
        <f t="shared" si="355"/>
        <v>292806.92663290998</v>
      </c>
      <c r="D625" s="2">
        <f>SUM(Y625:Y$764)</f>
        <v>12961.57933344</v>
      </c>
      <c r="E625" s="11">
        <f t="shared" si="339"/>
        <v>279845.34729946998</v>
      </c>
      <c r="F625" s="99">
        <f t="shared" si="334"/>
        <v>3862.84</v>
      </c>
      <c r="G625" s="3">
        <f>IF(N625=1,VLOOKUP(A624,[1]Plan1!$BG$69:$BI$188,3),G624)</f>
        <v>3898.38</v>
      </c>
      <c r="H625" s="200">
        <f t="shared" si="335"/>
        <v>41672</v>
      </c>
      <c r="I625" s="200">
        <f t="shared" si="336"/>
        <v>41700</v>
      </c>
      <c r="J625" s="27">
        <f t="shared" si="340"/>
        <v>9.2004846175353094E-3</v>
      </c>
      <c r="K625" s="12">
        <f t="shared" si="356"/>
        <v>41761</v>
      </c>
      <c r="L625" s="12">
        <f t="shared" si="341"/>
        <v>41761</v>
      </c>
      <c r="M625" s="1">
        <f t="shared" si="357"/>
        <v>20</v>
      </c>
      <c r="N625" s="1">
        <f t="shared" si="342"/>
        <v>10</v>
      </c>
      <c r="O625" s="2">
        <f t="shared" si="343"/>
        <v>1.0045896999999999</v>
      </c>
      <c r="P625" s="11">
        <f t="shared" si="366"/>
        <v>1.0068971200000001</v>
      </c>
      <c r="Q625" s="11">
        <f t="shared" si="363"/>
        <v>1.1140257472388677</v>
      </c>
      <c r="R625" s="2">
        <f t="shared" si="365"/>
        <v>1.11913879</v>
      </c>
      <c r="S625" s="2">
        <f t="shared" si="361"/>
        <v>1.07454731</v>
      </c>
      <c r="T625" s="2">
        <f t="shared" si="344"/>
        <v>314634.89536276</v>
      </c>
      <c r="U625" s="2">
        <f t="shared" si="345"/>
        <v>966.25087265954551</v>
      </c>
      <c r="V625" s="2">
        <f t="shared" si="346"/>
        <v>33340.436064388632</v>
      </c>
      <c r="W625" s="2">
        <f t="shared" si="347"/>
        <v>327113.61356995814</v>
      </c>
      <c r="X625" s="29">
        <f t="shared" si="348"/>
        <v>0</v>
      </c>
      <c r="Y625" s="2">
        <f t="shared" si="362"/>
        <v>0</v>
      </c>
      <c r="Z625" s="82">
        <f t="shared" si="349"/>
        <v>0</v>
      </c>
      <c r="AA625" s="2">
        <f t="shared" si="350"/>
        <v>0</v>
      </c>
      <c r="AB625" s="27">
        <f t="shared" si="358"/>
        <v>6.7299999999999999E-2</v>
      </c>
      <c r="AC625" s="29">
        <f t="shared" si="337"/>
        <v>10</v>
      </c>
      <c r="AD625" s="29">
        <v>252</v>
      </c>
      <c r="AE625" s="11">
        <f t="shared" si="364"/>
        <v>1.0025879499999999</v>
      </c>
      <c r="AF625" s="2">
        <f t="shared" si="351"/>
        <v>814.25937744999999</v>
      </c>
      <c r="AG625" s="2">
        <f t="shared" si="352"/>
        <v>846.55367622999995</v>
      </c>
      <c r="AH625" s="3">
        <f t="shared" si="353"/>
        <v>0</v>
      </c>
      <c r="AI625" s="4" t="str">
        <f t="shared" si="359"/>
        <v>A+J=</v>
      </c>
      <c r="AJ625" s="12">
        <f t="shared" si="360"/>
        <v>41761</v>
      </c>
      <c r="AK625" s="12"/>
      <c r="AL625" s="4"/>
      <c r="AM625" s="1"/>
      <c r="AN625" s="12"/>
      <c r="AO625" s="1"/>
      <c r="AP625" s="1"/>
      <c r="AQ625" s="3"/>
      <c r="AR625" s="3"/>
      <c r="AS625" s="7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138" x14ac:dyDescent="0.2">
      <c r="A626" s="178">
        <f t="shared" si="354"/>
        <v>41745</v>
      </c>
      <c r="B626" s="2">
        <f t="shared" si="338"/>
        <v>328188.79732496041</v>
      </c>
      <c r="C626" s="2">
        <f t="shared" si="355"/>
        <v>292806.92663290998</v>
      </c>
      <c r="D626" s="2">
        <f>SUM(Y626:Y$764)</f>
        <v>12961.57933344</v>
      </c>
      <c r="E626" s="11">
        <f t="shared" si="339"/>
        <v>279845.34729946998</v>
      </c>
      <c r="F626" s="99">
        <f t="shared" si="334"/>
        <v>3862.84</v>
      </c>
      <c r="G626" s="3">
        <f>IF(N626=1,VLOOKUP(A625,[1]Plan1!$BG$69:$BI$188,3),G625)</f>
        <v>3898.38</v>
      </c>
      <c r="H626" s="200">
        <f t="shared" si="335"/>
        <v>41672</v>
      </c>
      <c r="I626" s="200">
        <f t="shared" si="336"/>
        <v>41700</v>
      </c>
      <c r="J626" s="27">
        <f t="shared" si="340"/>
        <v>9.2004846175353094E-3</v>
      </c>
      <c r="K626" s="12">
        <f t="shared" si="356"/>
        <v>41761</v>
      </c>
      <c r="L626" s="12">
        <f t="shared" si="341"/>
        <v>41761</v>
      </c>
      <c r="M626" s="1">
        <f t="shared" si="357"/>
        <v>20</v>
      </c>
      <c r="N626" s="1">
        <f t="shared" si="342"/>
        <v>11</v>
      </c>
      <c r="O626" s="2">
        <f t="shared" si="343"/>
        <v>1.0050498299999999</v>
      </c>
      <c r="P626" s="11">
        <f t="shared" si="366"/>
        <v>1.0068971200000001</v>
      </c>
      <c r="Q626" s="11">
        <f t="shared" si="363"/>
        <v>1.1140257472388677</v>
      </c>
      <c r="R626" s="2">
        <f t="shared" si="365"/>
        <v>1.1196513800000001</v>
      </c>
      <c r="S626" s="2">
        <f t="shared" si="361"/>
        <v>1.07454731</v>
      </c>
      <c r="T626" s="2">
        <f t="shared" si="344"/>
        <v>314634.89536276</v>
      </c>
      <c r="U626" s="2">
        <f t="shared" si="345"/>
        <v>966.25087265954551</v>
      </c>
      <c r="V626" s="2">
        <f t="shared" si="346"/>
        <v>33483.881990960879</v>
      </c>
      <c r="W626" s="2">
        <f t="shared" si="347"/>
        <v>327257.05949653039</v>
      </c>
      <c r="X626" s="29">
        <f t="shared" si="348"/>
        <v>0</v>
      </c>
      <c r="Y626" s="2">
        <f t="shared" si="362"/>
        <v>0</v>
      </c>
      <c r="Z626" s="82">
        <f t="shared" si="349"/>
        <v>0</v>
      </c>
      <c r="AA626" s="2">
        <f t="shared" si="350"/>
        <v>0</v>
      </c>
      <c r="AB626" s="27">
        <f t="shared" si="358"/>
        <v>6.7299999999999999E-2</v>
      </c>
      <c r="AC626" s="29">
        <f t="shared" si="337"/>
        <v>11</v>
      </c>
      <c r="AD626" s="29">
        <v>252</v>
      </c>
      <c r="AE626" s="11">
        <f t="shared" si="364"/>
        <v>1.0028471130000001</v>
      </c>
      <c r="AF626" s="2">
        <f t="shared" si="351"/>
        <v>895.80110084</v>
      </c>
      <c r="AG626" s="2">
        <f t="shared" si="352"/>
        <v>931.73782843000004</v>
      </c>
      <c r="AH626" s="3">
        <f t="shared" si="353"/>
        <v>0</v>
      </c>
      <c r="AI626" s="4" t="str">
        <f t="shared" si="359"/>
        <v>A+J=</v>
      </c>
      <c r="AJ626" s="12">
        <f t="shared" si="360"/>
        <v>41761</v>
      </c>
      <c r="AK626" s="12"/>
      <c r="AL626" s="4"/>
      <c r="AM626" s="1"/>
      <c r="AN626" s="12"/>
      <c r="AO626" s="1"/>
      <c r="AP626" s="1"/>
      <c r="AQ626" s="3"/>
      <c r="AR626" s="3"/>
      <c r="AS626" s="7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138" x14ac:dyDescent="0.2">
      <c r="A627" s="178">
        <f t="shared" si="354"/>
        <v>41746</v>
      </c>
      <c r="B627" s="2">
        <f t="shared" si="338"/>
        <v>328417.59106282599</v>
      </c>
      <c r="C627" s="2">
        <f t="shared" si="355"/>
        <v>292806.92663290998</v>
      </c>
      <c r="D627" s="2">
        <f>SUM(Y627:Y$764)</f>
        <v>12961.57933344</v>
      </c>
      <c r="E627" s="11">
        <f t="shared" si="339"/>
        <v>279845.34729946998</v>
      </c>
      <c r="F627" s="99">
        <f t="shared" si="334"/>
        <v>3862.84</v>
      </c>
      <c r="G627" s="3">
        <f>IF(N627=1,VLOOKUP(A626,[1]Plan1!$BG$69:$BI$188,3),G626)</f>
        <v>3898.38</v>
      </c>
      <c r="H627" s="200">
        <f t="shared" si="335"/>
        <v>41672</v>
      </c>
      <c r="I627" s="200">
        <f t="shared" si="336"/>
        <v>41700</v>
      </c>
      <c r="J627" s="27">
        <f t="shared" si="340"/>
        <v>9.2004846175353094E-3</v>
      </c>
      <c r="K627" s="12">
        <f t="shared" si="356"/>
        <v>41761</v>
      </c>
      <c r="L627" s="12">
        <f t="shared" si="341"/>
        <v>41761</v>
      </c>
      <c r="M627" s="1">
        <f t="shared" si="357"/>
        <v>20</v>
      </c>
      <c r="N627" s="1">
        <f t="shared" si="342"/>
        <v>12</v>
      </c>
      <c r="O627" s="2">
        <f t="shared" si="343"/>
        <v>1.00551017</v>
      </c>
      <c r="P627" s="11">
        <f t="shared" si="366"/>
        <v>1.0068971200000001</v>
      </c>
      <c r="Q627" s="11">
        <f t="shared" si="363"/>
        <v>1.1140257472388677</v>
      </c>
      <c r="R627" s="2">
        <f t="shared" si="365"/>
        <v>1.12016421</v>
      </c>
      <c r="S627" s="2">
        <f t="shared" si="361"/>
        <v>1.07454731</v>
      </c>
      <c r="T627" s="2">
        <f t="shared" si="344"/>
        <v>314634.89536276</v>
      </c>
      <c r="U627" s="2">
        <f t="shared" si="345"/>
        <v>966.25087265954551</v>
      </c>
      <c r="V627" s="2">
        <f t="shared" si="346"/>
        <v>33627.395080416441</v>
      </c>
      <c r="W627" s="2">
        <f t="shared" si="347"/>
        <v>327400.572585986</v>
      </c>
      <c r="X627" s="29">
        <f t="shared" si="348"/>
        <v>0</v>
      </c>
      <c r="Y627" s="2">
        <f t="shared" si="362"/>
        <v>0</v>
      </c>
      <c r="Z627" s="82">
        <f t="shared" si="349"/>
        <v>0</v>
      </c>
      <c r="AA627" s="2">
        <f t="shared" si="350"/>
        <v>0</v>
      </c>
      <c r="AB627" s="27">
        <f t="shared" si="358"/>
        <v>6.7299999999999999E-2</v>
      </c>
      <c r="AC627" s="29">
        <f t="shared" si="337"/>
        <v>12</v>
      </c>
      <c r="AD627" s="29">
        <v>252</v>
      </c>
      <c r="AE627" s="11">
        <f t="shared" si="364"/>
        <v>1.003106343</v>
      </c>
      <c r="AF627" s="2">
        <f t="shared" si="351"/>
        <v>977.36390475999997</v>
      </c>
      <c r="AG627" s="2">
        <f t="shared" si="352"/>
        <v>1017.0184768399999</v>
      </c>
      <c r="AH627" s="3">
        <f t="shared" si="353"/>
        <v>0</v>
      </c>
      <c r="AI627" s="4" t="str">
        <f t="shared" si="359"/>
        <v>A+J=</v>
      </c>
      <c r="AJ627" s="12">
        <f t="shared" si="360"/>
        <v>41761</v>
      </c>
      <c r="AK627" s="12"/>
      <c r="AL627" s="4"/>
      <c r="AM627" s="1"/>
      <c r="AN627" s="12"/>
      <c r="AO627" s="1"/>
      <c r="AP627" s="1"/>
      <c r="AQ627" s="3"/>
      <c r="AR627" s="3"/>
      <c r="AS627" s="7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138" x14ac:dyDescent="0.2">
      <c r="A628" s="178">
        <f t="shared" si="354"/>
        <v>41747</v>
      </c>
      <c r="B628" s="2">
        <f t="shared" si="338"/>
        <v>328646.54854087491</v>
      </c>
      <c r="C628" s="2">
        <f t="shared" si="355"/>
        <v>292806.92663290998</v>
      </c>
      <c r="D628" s="2">
        <f>SUM(Y628:Y$764)</f>
        <v>12961.57933344</v>
      </c>
      <c r="E628" s="11">
        <f t="shared" si="339"/>
        <v>279845.34729946998</v>
      </c>
      <c r="F628" s="99">
        <f t="shared" si="334"/>
        <v>3862.84</v>
      </c>
      <c r="G628" s="3">
        <f>IF(N628=1,VLOOKUP(A627,[1]Plan1!$BG$69:$BI$188,3),G627)</f>
        <v>3898.38</v>
      </c>
      <c r="H628" s="200">
        <f t="shared" si="335"/>
        <v>41672</v>
      </c>
      <c r="I628" s="200">
        <f t="shared" si="336"/>
        <v>41700</v>
      </c>
      <c r="J628" s="27">
        <f t="shared" si="340"/>
        <v>9.2004846175353094E-3</v>
      </c>
      <c r="K628" s="12">
        <f t="shared" si="356"/>
        <v>41761</v>
      </c>
      <c r="L628" s="12">
        <f t="shared" si="341"/>
        <v>41761</v>
      </c>
      <c r="M628" s="1">
        <f t="shared" si="357"/>
        <v>20</v>
      </c>
      <c r="N628" s="1">
        <f t="shared" si="342"/>
        <v>13</v>
      </c>
      <c r="O628" s="2">
        <f t="shared" si="343"/>
        <v>1.0059707200000001</v>
      </c>
      <c r="P628" s="11">
        <f t="shared" si="366"/>
        <v>1.0068971200000001</v>
      </c>
      <c r="Q628" s="11">
        <f t="shared" si="363"/>
        <v>1.1140257472388677</v>
      </c>
      <c r="R628" s="2">
        <f t="shared" si="365"/>
        <v>1.12067728</v>
      </c>
      <c r="S628" s="2">
        <f t="shared" si="361"/>
        <v>1.07454731</v>
      </c>
      <c r="T628" s="2">
        <f t="shared" si="344"/>
        <v>314634.89536276</v>
      </c>
      <c r="U628" s="2">
        <f t="shared" si="345"/>
        <v>966.25087265954551</v>
      </c>
      <c r="V628" s="2">
        <f t="shared" si="346"/>
        <v>33770.975332755384</v>
      </c>
      <c r="W628" s="2">
        <f t="shared" si="347"/>
        <v>327544.1528383249</v>
      </c>
      <c r="X628" s="29">
        <f t="shared" si="348"/>
        <v>0</v>
      </c>
      <c r="Y628" s="2">
        <f t="shared" si="362"/>
        <v>0</v>
      </c>
      <c r="Z628" s="82">
        <f t="shared" si="349"/>
        <v>0</v>
      </c>
      <c r="AA628" s="2">
        <f t="shared" si="350"/>
        <v>0</v>
      </c>
      <c r="AB628" s="27">
        <f t="shared" si="358"/>
        <v>6.7299999999999999E-2</v>
      </c>
      <c r="AC628" s="29">
        <f t="shared" si="337"/>
        <v>13</v>
      </c>
      <c r="AD628" s="29">
        <v>252</v>
      </c>
      <c r="AE628" s="11">
        <f t="shared" si="364"/>
        <v>1.0033656399999999</v>
      </c>
      <c r="AF628" s="2">
        <f t="shared" si="351"/>
        <v>1058.94778922</v>
      </c>
      <c r="AG628" s="2">
        <f t="shared" si="352"/>
        <v>1102.3957025499999</v>
      </c>
      <c r="AH628" s="3">
        <f t="shared" si="353"/>
        <v>0</v>
      </c>
      <c r="AI628" s="4" t="str">
        <f t="shared" si="359"/>
        <v>A+J=</v>
      </c>
      <c r="AJ628" s="12">
        <f t="shared" si="360"/>
        <v>41761</v>
      </c>
      <c r="AK628" s="12"/>
      <c r="AL628" s="4"/>
      <c r="AM628" s="1"/>
      <c r="AN628" s="12"/>
      <c r="AO628" s="1"/>
      <c r="AP628" s="1"/>
      <c r="AQ628" s="3"/>
      <c r="AR628" s="3"/>
      <c r="AS628" s="7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138" x14ac:dyDescent="0.2">
      <c r="A629" s="178">
        <f t="shared" si="354"/>
        <v>41748</v>
      </c>
      <c r="B629" s="2">
        <f t="shared" si="338"/>
        <v>328646.54854087491</v>
      </c>
      <c r="C629" s="2">
        <f t="shared" si="355"/>
        <v>292806.92663290998</v>
      </c>
      <c r="D629" s="2">
        <f>SUM(Y629:Y$764)</f>
        <v>12961.57933344</v>
      </c>
      <c r="E629" s="11">
        <f t="shared" si="339"/>
        <v>279845.34729946998</v>
      </c>
      <c r="F629" s="99">
        <f t="shared" si="334"/>
        <v>3862.84</v>
      </c>
      <c r="G629" s="3">
        <f>IF(N629=1,VLOOKUP(A628,[1]Plan1!$BG$69:$BI$188,3),G628)</f>
        <v>3898.38</v>
      </c>
      <c r="H629" s="200">
        <f t="shared" si="335"/>
        <v>41672</v>
      </c>
      <c r="I629" s="200">
        <f t="shared" si="336"/>
        <v>41700</v>
      </c>
      <c r="J629" s="27">
        <f t="shared" si="340"/>
        <v>9.2004846175353094E-3</v>
      </c>
      <c r="K629" s="12">
        <f t="shared" si="356"/>
        <v>41761</v>
      </c>
      <c r="L629" s="12">
        <f t="shared" si="341"/>
        <v>41761</v>
      </c>
      <c r="M629" s="1">
        <f t="shared" si="357"/>
        <v>20</v>
      </c>
      <c r="N629" s="1">
        <f t="shared" si="342"/>
        <v>13</v>
      </c>
      <c r="O629" s="2">
        <f t="shared" si="343"/>
        <v>1.0059707200000001</v>
      </c>
      <c r="P629" s="11">
        <f t="shared" si="366"/>
        <v>1.0068971200000001</v>
      </c>
      <c r="Q629" s="11">
        <f t="shared" si="363"/>
        <v>1.1140257472388677</v>
      </c>
      <c r="R629" s="2">
        <f t="shared" si="365"/>
        <v>1.12067728</v>
      </c>
      <c r="S629" s="2">
        <f t="shared" si="361"/>
        <v>1.07454731</v>
      </c>
      <c r="T629" s="2">
        <f t="shared" si="344"/>
        <v>314634.89536276</v>
      </c>
      <c r="U629" s="2">
        <f t="shared" si="345"/>
        <v>966.25087265954551</v>
      </c>
      <c r="V629" s="2">
        <f t="shared" si="346"/>
        <v>33770.975332755384</v>
      </c>
      <c r="W629" s="2">
        <f t="shared" si="347"/>
        <v>327544.1528383249</v>
      </c>
      <c r="X629" s="29">
        <f t="shared" si="348"/>
        <v>0</v>
      </c>
      <c r="Y629" s="2">
        <f t="shared" si="362"/>
        <v>0</v>
      </c>
      <c r="Z629" s="82">
        <f t="shared" si="349"/>
        <v>0</v>
      </c>
      <c r="AA629" s="2">
        <f t="shared" si="350"/>
        <v>0</v>
      </c>
      <c r="AB629" s="27">
        <f t="shared" si="358"/>
        <v>6.7299999999999999E-2</v>
      </c>
      <c r="AC629" s="29">
        <f t="shared" si="337"/>
        <v>13</v>
      </c>
      <c r="AD629" s="29">
        <v>252</v>
      </c>
      <c r="AE629" s="11">
        <f t="shared" si="364"/>
        <v>1.0033656399999999</v>
      </c>
      <c r="AF629" s="2">
        <f t="shared" si="351"/>
        <v>1058.94778922</v>
      </c>
      <c r="AG629" s="2">
        <f t="shared" si="352"/>
        <v>1102.3957025499999</v>
      </c>
      <c r="AH629" s="3">
        <f t="shared" si="353"/>
        <v>0</v>
      </c>
      <c r="AI629" s="4" t="str">
        <f t="shared" si="359"/>
        <v>A+J=</v>
      </c>
      <c r="AJ629" s="12">
        <f t="shared" si="360"/>
        <v>41761</v>
      </c>
      <c r="AK629" s="12"/>
      <c r="AL629" s="4"/>
      <c r="AM629" s="1"/>
      <c r="AN629" s="12"/>
      <c r="AO629" s="1"/>
      <c r="AP629" s="1"/>
      <c r="AQ629" s="3"/>
      <c r="AR629" s="3"/>
      <c r="AS629" s="7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138" x14ac:dyDescent="0.2">
      <c r="A630" s="178">
        <f t="shared" si="354"/>
        <v>41749</v>
      </c>
      <c r="B630" s="2">
        <f t="shared" si="338"/>
        <v>328646.54854087491</v>
      </c>
      <c r="C630" s="2">
        <f t="shared" si="355"/>
        <v>292806.92663290998</v>
      </c>
      <c r="D630" s="2">
        <f>SUM(Y630:Y$764)</f>
        <v>12961.57933344</v>
      </c>
      <c r="E630" s="11">
        <f t="shared" si="339"/>
        <v>279845.34729946998</v>
      </c>
      <c r="F630" s="99">
        <f t="shared" si="334"/>
        <v>3862.84</v>
      </c>
      <c r="G630" s="3">
        <f>IF(N630=1,VLOOKUP(A629,[1]Plan1!$BG$69:$BI$188,3),G629)</f>
        <v>3898.38</v>
      </c>
      <c r="H630" s="200">
        <f t="shared" si="335"/>
        <v>41672</v>
      </c>
      <c r="I630" s="200">
        <f t="shared" si="336"/>
        <v>41700</v>
      </c>
      <c r="J630" s="27">
        <f t="shared" si="340"/>
        <v>9.2004846175353094E-3</v>
      </c>
      <c r="K630" s="12">
        <f t="shared" si="356"/>
        <v>41761</v>
      </c>
      <c r="L630" s="12">
        <f t="shared" si="341"/>
        <v>41761</v>
      </c>
      <c r="M630" s="1">
        <f t="shared" si="357"/>
        <v>20</v>
      </c>
      <c r="N630" s="1">
        <f t="shared" si="342"/>
        <v>13</v>
      </c>
      <c r="O630" s="2">
        <f t="shared" si="343"/>
        <v>1.0059707200000001</v>
      </c>
      <c r="P630" s="11">
        <f t="shared" si="366"/>
        <v>1.0068971200000001</v>
      </c>
      <c r="Q630" s="11">
        <f t="shared" si="363"/>
        <v>1.1140257472388677</v>
      </c>
      <c r="R630" s="2">
        <f t="shared" si="365"/>
        <v>1.12067728</v>
      </c>
      <c r="S630" s="2">
        <f t="shared" si="361"/>
        <v>1.07454731</v>
      </c>
      <c r="T630" s="2">
        <f t="shared" si="344"/>
        <v>314634.89536276</v>
      </c>
      <c r="U630" s="2">
        <f t="shared" si="345"/>
        <v>966.25087265954551</v>
      </c>
      <c r="V630" s="2">
        <f t="shared" si="346"/>
        <v>33770.975332755384</v>
      </c>
      <c r="W630" s="2">
        <f t="shared" si="347"/>
        <v>327544.1528383249</v>
      </c>
      <c r="X630" s="29">
        <f t="shared" si="348"/>
        <v>0</v>
      </c>
      <c r="Y630" s="2">
        <f t="shared" si="362"/>
        <v>0</v>
      </c>
      <c r="Z630" s="82">
        <f t="shared" si="349"/>
        <v>0</v>
      </c>
      <c r="AA630" s="2">
        <f t="shared" si="350"/>
        <v>0</v>
      </c>
      <c r="AB630" s="27">
        <f t="shared" si="358"/>
        <v>6.7299999999999999E-2</v>
      </c>
      <c r="AC630" s="29">
        <f t="shared" si="337"/>
        <v>13</v>
      </c>
      <c r="AD630" s="29">
        <v>252</v>
      </c>
      <c r="AE630" s="11">
        <f t="shared" si="364"/>
        <v>1.0033656399999999</v>
      </c>
      <c r="AF630" s="2">
        <f t="shared" si="351"/>
        <v>1058.94778922</v>
      </c>
      <c r="AG630" s="2">
        <f t="shared" si="352"/>
        <v>1102.3957025499999</v>
      </c>
      <c r="AH630" s="3">
        <f t="shared" si="353"/>
        <v>0</v>
      </c>
      <c r="AI630" s="4" t="str">
        <f t="shared" si="359"/>
        <v>A+J=</v>
      </c>
      <c r="AJ630" s="12">
        <f t="shared" si="360"/>
        <v>41761</v>
      </c>
      <c r="AK630" s="12"/>
      <c r="AL630" s="4"/>
      <c r="AM630" s="1"/>
      <c r="AN630" s="12"/>
      <c r="AO630" s="1"/>
      <c r="AP630" s="1"/>
      <c r="AQ630" s="3"/>
      <c r="AR630" s="3"/>
      <c r="AS630" s="7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138" x14ac:dyDescent="0.2">
      <c r="A631" s="178">
        <f t="shared" si="354"/>
        <v>41750</v>
      </c>
      <c r="B631" s="2">
        <f t="shared" si="338"/>
        <v>328646.54854087491</v>
      </c>
      <c r="C631" s="2">
        <f t="shared" si="355"/>
        <v>292806.92663290998</v>
      </c>
      <c r="D631" s="2">
        <f>SUM(Y631:Y$764)</f>
        <v>12961.57933344</v>
      </c>
      <c r="E631" s="11">
        <f t="shared" si="339"/>
        <v>279845.34729946998</v>
      </c>
      <c r="F631" s="99">
        <f t="shared" si="334"/>
        <v>3862.84</v>
      </c>
      <c r="G631" s="3">
        <f>IF(N631=1,VLOOKUP(A630,[1]Plan1!$BG$69:$BI$188,3),G630)</f>
        <v>3898.38</v>
      </c>
      <c r="H631" s="200">
        <f t="shared" si="335"/>
        <v>41672</v>
      </c>
      <c r="I631" s="200">
        <f t="shared" si="336"/>
        <v>41700</v>
      </c>
      <c r="J631" s="27">
        <f t="shared" si="340"/>
        <v>9.2004846175353094E-3</v>
      </c>
      <c r="K631" s="12">
        <f t="shared" si="356"/>
        <v>41761</v>
      </c>
      <c r="L631" s="12">
        <f t="shared" si="341"/>
        <v>41761</v>
      </c>
      <c r="M631" s="1">
        <f t="shared" si="357"/>
        <v>20</v>
      </c>
      <c r="N631" s="1">
        <f t="shared" si="342"/>
        <v>13</v>
      </c>
      <c r="O631" s="2">
        <f t="shared" si="343"/>
        <v>1.0059707200000001</v>
      </c>
      <c r="P631" s="11">
        <f t="shared" si="366"/>
        <v>1.0068971200000001</v>
      </c>
      <c r="Q631" s="11">
        <f t="shared" si="363"/>
        <v>1.1140257472388677</v>
      </c>
      <c r="R631" s="2">
        <f t="shared" si="365"/>
        <v>1.12067728</v>
      </c>
      <c r="S631" s="2">
        <f t="shared" si="361"/>
        <v>1.07454731</v>
      </c>
      <c r="T631" s="2">
        <f t="shared" si="344"/>
        <v>314634.89536276</v>
      </c>
      <c r="U631" s="2">
        <f t="shared" si="345"/>
        <v>966.25087265954551</v>
      </c>
      <c r="V631" s="2">
        <f t="shared" si="346"/>
        <v>33770.975332755384</v>
      </c>
      <c r="W631" s="2">
        <f t="shared" si="347"/>
        <v>327544.1528383249</v>
      </c>
      <c r="X631" s="29">
        <f t="shared" si="348"/>
        <v>0</v>
      </c>
      <c r="Y631" s="2">
        <f t="shared" si="362"/>
        <v>0</v>
      </c>
      <c r="Z631" s="82">
        <f t="shared" si="349"/>
        <v>0</v>
      </c>
      <c r="AA631" s="2">
        <f t="shared" si="350"/>
        <v>0</v>
      </c>
      <c r="AB631" s="27">
        <f t="shared" si="358"/>
        <v>6.7299999999999999E-2</v>
      </c>
      <c r="AC631" s="29">
        <f t="shared" si="337"/>
        <v>13</v>
      </c>
      <c r="AD631" s="29">
        <v>252</v>
      </c>
      <c r="AE631" s="11">
        <f t="shared" si="364"/>
        <v>1.0033656399999999</v>
      </c>
      <c r="AF631" s="2">
        <f t="shared" si="351"/>
        <v>1058.94778922</v>
      </c>
      <c r="AG631" s="2">
        <f t="shared" si="352"/>
        <v>1102.3957025499999</v>
      </c>
      <c r="AH631" s="3">
        <f t="shared" si="353"/>
        <v>0</v>
      </c>
      <c r="AI631" s="4" t="str">
        <f t="shared" si="359"/>
        <v>A+J=</v>
      </c>
      <c r="AJ631" s="12">
        <f t="shared" si="360"/>
        <v>41761</v>
      </c>
      <c r="AK631" s="12"/>
      <c r="AL631" s="4"/>
      <c r="AM631" s="1"/>
      <c r="AN631" s="12"/>
      <c r="AO631" s="1"/>
      <c r="AP631" s="1"/>
      <c r="AQ631" s="3"/>
      <c r="AR631" s="3"/>
      <c r="AS631" s="7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138" x14ac:dyDescent="0.2">
      <c r="A632" s="178">
        <f t="shared" si="354"/>
        <v>41751</v>
      </c>
      <c r="B632" s="2">
        <f t="shared" si="338"/>
        <v>328646.54854087491</v>
      </c>
      <c r="C632" s="2">
        <f t="shared" si="355"/>
        <v>292806.92663290998</v>
      </c>
      <c r="D632" s="2">
        <f>SUM(Y632:Y$764)</f>
        <v>12961.57933344</v>
      </c>
      <c r="E632" s="11">
        <f t="shared" si="339"/>
        <v>279845.34729946998</v>
      </c>
      <c r="F632" s="99">
        <f t="shared" si="334"/>
        <v>3862.84</v>
      </c>
      <c r="G632" s="3">
        <f>IF(N632=1,VLOOKUP(A631,[1]Plan1!$BG$69:$BI$188,3),G631)</f>
        <v>3898.38</v>
      </c>
      <c r="H632" s="200">
        <f t="shared" si="335"/>
        <v>41672</v>
      </c>
      <c r="I632" s="200">
        <f t="shared" si="336"/>
        <v>41700</v>
      </c>
      <c r="J632" s="27">
        <f t="shared" si="340"/>
        <v>9.2004846175353094E-3</v>
      </c>
      <c r="K632" s="12">
        <f t="shared" si="356"/>
        <v>41761</v>
      </c>
      <c r="L632" s="12">
        <f t="shared" si="341"/>
        <v>41761</v>
      </c>
      <c r="M632" s="1">
        <f t="shared" si="357"/>
        <v>20</v>
      </c>
      <c r="N632" s="1">
        <f t="shared" si="342"/>
        <v>13</v>
      </c>
      <c r="O632" s="2">
        <f t="shared" si="343"/>
        <v>1.0059707200000001</v>
      </c>
      <c r="P632" s="11">
        <f t="shared" si="366"/>
        <v>1.0068971200000001</v>
      </c>
      <c r="Q632" s="11">
        <f t="shared" si="363"/>
        <v>1.1140257472388677</v>
      </c>
      <c r="R632" s="2">
        <f t="shared" si="365"/>
        <v>1.12067728</v>
      </c>
      <c r="S632" s="2">
        <f t="shared" si="361"/>
        <v>1.07454731</v>
      </c>
      <c r="T632" s="2">
        <f t="shared" si="344"/>
        <v>314634.89536276</v>
      </c>
      <c r="U632" s="2">
        <f t="shared" si="345"/>
        <v>966.25087265954551</v>
      </c>
      <c r="V632" s="2">
        <f t="shared" si="346"/>
        <v>33770.975332755384</v>
      </c>
      <c r="W632" s="2">
        <f t="shared" si="347"/>
        <v>327544.1528383249</v>
      </c>
      <c r="X632" s="29">
        <f t="shared" si="348"/>
        <v>0</v>
      </c>
      <c r="Y632" s="2">
        <f t="shared" si="362"/>
        <v>0</v>
      </c>
      <c r="Z632" s="82">
        <f t="shared" si="349"/>
        <v>0</v>
      </c>
      <c r="AA632" s="2">
        <f t="shared" si="350"/>
        <v>0</v>
      </c>
      <c r="AB632" s="27">
        <f t="shared" si="358"/>
        <v>6.7299999999999999E-2</v>
      </c>
      <c r="AC632" s="29">
        <f t="shared" si="337"/>
        <v>13</v>
      </c>
      <c r="AD632" s="29">
        <v>252</v>
      </c>
      <c r="AE632" s="11">
        <f t="shared" si="364"/>
        <v>1.0033656399999999</v>
      </c>
      <c r="AF632" s="2">
        <f t="shared" si="351"/>
        <v>1058.94778922</v>
      </c>
      <c r="AG632" s="2">
        <f t="shared" si="352"/>
        <v>1102.3957025499999</v>
      </c>
      <c r="AH632" s="3">
        <f t="shared" si="353"/>
        <v>0</v>
      </c>
      <c r="AI632" s="4" t="str">
        <f t="shared" si="359"/>
        <v>A+J=</v>
      </c>
      <c r="AJ632" s="12">
        <f t="shared" si="360"/>
        <v>41761</v>
      </c>
      <c r="AK632" s="12"/>
      <c r="AL632" s="4"/>
      <c r="AM632" s="1"/>
      <c r="AN632" s="12"/>
      <c r="AO632" s="1"/>
      <c r="AP632" s="1"/>
      <c r="AQ632" s="3"/>
      <c r="AR632" s="3"/>
      <c r="AS632" s="7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138" x14ac:dyDescent="0.2">
      <c r="A633" s="178">
        <f t="shared" si="354"/>
        <v>41752</v>
      </c>
      <c r="B633" s="2">
        <f t="shared" si="338"/>
        <v>328875.6670316137</v>
      </c>
      <c r="C633" s="2">
        <f t="shared" si="355"/>
        <v>292806.92663290998</v>
      </c>
      <c r="D633" s="2">
        <f>SUM(Y633:Y$764)</f>
        <v>12961.57933344</v>
      </c>
      <c r="E633" s="11">
        <f t="shared" si="339"/>
        <v>279845.34729946998</v>
      </c>
      <c r="F633" s="99">
        <f t="shared" si="334"/>
        <v>3862.84</v>
      </c>
      <c r="G633" s="3">
        <f>IF(N633=1,VLOOKUP(A632,[1]Plan1!$BG$69:$BI$188,3),G632)</f>
        <v>3898.38</v>
      </c>
      <c r="H633" s="200">
        <f t="shared" si="335"/>
        <v>41672</v>
      </c>
      <c r="I633" s="200">
        <f t="shared" si="336"/>
        <v>41700</v>
      </c>
      <c r="J633" s="27">
        <f t="shared" si="340"/>
        <v>9.2004846175353094E-3</v>
      </c>
      <c r="K633" s="12">
        <f t="shared" si="356"/>
        <v>41761</v>
      </c>
      <c r="L633" s="12">
        <f t="shared" si="341"/>
        <v>41761</v>
      </c>
      <c r="M633" s="1">
        <f t="shared" si="357"/>
        <v>20</v>
      </c>
      <c r="N633" s="1">
        <f t="shared" si="342"/>
        <v>14</v>
      </c>
      <c r="O633" s="2">
        <f t="shared" si="343"/>
        <v>1.00643148</v>
      </c>
      <c r="P633" s="11">
        <f t="shared" si="366"/>
        <v>1.0068971200000001</v>
      </c>
      <c r="Q633" s="11">
        <f t="shared" si="363"/>
        <v>1.1140257472388677</v>
      </c>
      <c r="R633" s="2">
        <f t="shared" si="365"/>
        <v>1.1211905799999999</v>
      </c>
      <c r="S633" s="2">
        <f t="shared" si="361"/>
        <v>1.07454731</v>
      </c>
      <c r="T633" s="2">
        <f t="shared" si="344"/>
        <v>314634.89536276</v>
      </c>
      <c r="U633" s="2">
        <f t="shared" si="345"/>
        <v>966.25087265954551</v>
      </c>
      <c r="V633" s="2">
        <f t="shared" si="346"/>
        <v>33914.619949524182</v>
      </c>
      <c r="W633" s="2">
        <f t="shared" si="347"/>
        <v>327687.79745509371</v>
      </c>
      <c r="X633" s="29">
        <f t="shared" si="348"/>
        <v>0</v>
      </c>
      <c r="Y633" s="2">
        <f t="shared" si="362"/>
        <v>0</v>
      </c>
      <c r="Z633" s="82">
        <f t="shared" si="349"/>
        <v>0</v>
      </c>
      <c r="AA633" s="2">
        <f t="shared" si="350"/>
        <v>0</v>
      </c>
      <c r="AB633" s="27">
        <f t="shared" si="358"/>
        <v>6.7299999999999999E-2</v>
      </c>
      <c r="AC633" s="29">
        <f t="shared" si="337"/>
        <v>14</v>
      </c>
      <c r="AD633" s="29">
        <v>252</v>
      </c>
      <c r="AE633" s="11">
        <f t="shared" si="364"/>
        <v>1.0036250040000001</v>
      </c>
      <c r="AF633" s="2">
        <f t="shared" si="351"/>
        <v>1140.55275422</v>
      </c>
      <c r="AG633" s="2">
        <f t="shared" si="352"/>
        <v>1187.86957652</v>
      </c>
      <c r="AH633" s="3">
        <f t="shared" si="353"/>
        <v>0</v>
      </c>
      <c r="AI633" s="4" t="str">
        <f t="shared" si="359"/>
        <v>A+J=</v>
      </c>
      <c r="AJ633" s="12">
        <f t="shared" si="360"/>
        <v>41761</v>
      </c>
      <c r="AK633" s="12"/>
      <c r="AL633" s="4"/>
      <c r="AM633" s="1"/>
      <c r="AN633" s="12"/>
      <c r="AO633" s="1"/>
      <c r="AP633" s="1"/>
      <c r="AQ633" s="3"/>
      <c r="AR633" s="3"/>
      <c r="AS633" s="7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138" x14ac:dyDescent="0.2">
      <c r="A634" s="178">
        <f t="shared" si="354"/>
        <v>41753</v>
      </c>
      <c r="B634" s="2">
        <f t="shared" si="338"/>
        <v>329104.94661399245</v>
      </c>
      <c r="C634" s="2">
        <f t="shared" si="355"/>
        <v>292806.92663290998</v>
      </c>
      <c r="D634" s="2">
        <f>SUM(Y634:Y$764)</f>
        <v>12961.57933344</v>
      </c>
      <c r="E634" s="11">
        <f t="shared" si="339"/>
        <v>279845.34729946998</v>
      </c>
      <c r="F634" s="99">
        <f t="shared" si="334"/>
        <v>3862.84</v>
      </c>
      <c r="G634" s="3">
        <f>IF(N634=1,VLOOKUP(A633,[1]Plan1!$BG$69:$BI$188,3),G633)</f>
        <v>3898.38</v>
      </c>
      <c r="H634" s="200">
        <f t="shared" si="335"/>
        <v>41672</v>
      </c>
      <c r="I634" s="200">
        <f t="shared" si="336"/>
        <v>41700</v>
      </c>
      <c r="J634" s="27">
        <f t="shared" si="340"/>
        <v>9.2004846175353094E-3</v>
      </c>
      <c r="K634" s="12">
        <f t="shared" si="356"/>
        <v>41761</v>
      </c>
      <c r="L634" s="12">
        <f t="shared" si="341"/>
        <v>41761</v>
      </c>
      <c r="M634" s="1">
        <f t="shared" si="357"/>
        <v>20</v>
      </c>
      <c r="N634" s="1">
        <f t="shared" si="342"/>
        <v>15</v>
      </c>
      <c r="O634" s="2">
        <f t="shared" si="343"/>
        <v>1.00689245</v>
      </c>
      <c r="P634" s="11">
        <f t="shared" si="366"/>
        <v>1.0068971200000001</v>
      </c>
      <c r="Q634" s="11">
        <f t="shared" si="363"/>
        <v>1.1140257472388677</v>
      </c>
      <c r="R634" s="2">
        <f t="shared" si="365"/>
        <v>1.12170411</v>
      </c>
      <c r="S634" s="2">
        <f t="shared" si="361"/>
        <v>1.07454731</v>
      </c>
      <c r="T634" s="2">
        <f t="shared" si="344"/>
        <v>314634.89536276</v>
      </c>
      <c r="U634" s="2">
        <f t="shared" si="345"/>
        <v>966.25087265954551</v>
      </c>
      <c r="V634" s="2">
        <f t="shared" si="346"/>
        <v>34058.328930722906</v>
      </c>
      <c r="W634" s="2">
        <f t="shared" si="347"/>
        <v>327831.50643629243</v>
      </c>
      <c r="X634" s="29">
        <f t="shared" si="348"/>
        <v>0</v>
      </c>
      <c r="Y634" s="2">
        <f t="shared" si="362"/>
        <v>0</v>
      </c>
      <c r="Z634" s="82">
        <f t="shared" si="349"/>
        <v>0</v>
      </c>
      <c r="AA634" s="2">
        <f t="shared" si="350"/>
        <v>0</v>
      </c>
      <c r="AB634" s="27">
        <f t="shared" si="358"/>
        <v>6.7299999999999999E-2</v>
      </c>
      <c r="AC634" s="29">
        <f t="shared" si="337"/>
        <v>15</v>
      </c>
      <c r="AD634" s="29">
        <v>252</v>
      </c>
      <c r="AE634" s="11">
        <f t="shared" si="364"/>
        <v>1.003884435</v>
      </c>
      <c r="AF634" s="2">
        <f t="shared" si="351"/>
        <v>1222.1787997599999</v>
      </c>
      <c r="AG634" s="2">
        <f t="shared" si="352"/>
        <v>1273.4401777</v>
      </c>
      <c r="AH634" s="3">
        <f t="shared" si="353"/>
        <v>0</v>
      </c>
      <c r="AI634" s="4" t="str">
        <f t="shared" si="359"/>
        <v>A+J=</v>
      </c>
      <c r="AJ634" s="12">
        <f t="shared" si="360"/>
        <v>41761</v>
      </c>
      <c r="AK634" s="12"/>
      <c r="AL634" s="4"/>
      <c r="AM634" s="1"/>
      <c r="AN634" s="12"/>
      <c r="AO634" s="1"/>
      <c r="AP634" s="1"/>
      <c r="AQ634" s="3"/>
      <c r="AR634" s="3"/>
      <c r="AS634" s="7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138" x14ac:dyDescent="0.2">
      <c r="A635" s="178">
        <f t="shared" si="354"/>
        <v>41754</v>
      </c>
      <c r="B635" s="2">
        <f t="shared" si="338"/>
        <v>329334.39331506792</v>
      </c>
      <c r="C635" s="2">
        <f t="shared" si="355"/>
        <v>292806.92663290998</v>
      </c>
      <c r="D635" s="2">
        <f>SUM(Y635:Y$764)</f>
        <v>12961.57933344</v>
      </c>
      <c r="E635" s="11">
        <f t="shared" si="339"/>
        <v>279845.34729946998</v>
      </c>
      <c r="F635" s="99">
        <f t="shared" si="334"/>
        <v>3862.84</v>
      </c>
      <c r="G635" s="3">
        <f>IF(N635=1,VLOOKUP(A634,[1]Plan1!$BG$69:$BI$188,3),G634)</f>
        <v>3898.38</v>
      </c>
      <c r="H635" s="200">
        <f t="shared" si="335"/>
        <v>41672</v>
      </c>
      <c r="I635" s="200">
        <f t="shared" si="336"/>
        <v>41700</v>
      </c>
      <c r="J635" s="27">
        <f t="shared" si="340"/>
        <v>9.2004846175353094E-3</v>
      </c>
      <c r="K635" s="12">
        <f t="shared" si="356"/>
        <v>41761</v>
      </c>
      <c r="L635" s="12">
        <f t="shared" si="341"/>
        <v>41761</v>
      </c>
      <c r="M635" s="1">
        <f t="shared" si="357"/>
        <v>20</v>
      </c>
      <c r="N635" s="1">
        <f t="shared" si="342"/>
        <v>16</v>
      </c>
      <c r="O635" s="2">
        <f t="shared" si="343"/>
        <v>1.0073536400000001</v>
      </c>
      <c r="P635" s="11">
        <f t="shared" si="366"/>
        <v>1.0068971200000001</v>
      </c>
      <c r="Q635" s="11">
        <f t="shared" si="363"/>
        <v>1.1140257472388677</v>
      </c>
      <c r="R635" s="2">
        <f t="shared" si="365"/>
        <v>1.1222178899999999</v>
      </c>
      <c r="S635" s="2">
        <f t="shared" si="361"/>
        <v>1.07454731</v>
      </c>
      <c r="T635" s="2">
        <f t="shared" si="344"/>
        <v>314634.89536276</v>
      </c>
      <c r="U635" s="2">
        <f t="shared" si="345"/>
        <v>966.25087265954551</v>
      </c>
      <c r="V635" s="2">
        <f t="shared" si="346"/>
        <v>34202.107873258406</v>
      </c>
      <c r="W635" s="2">
        <f t="shared" si="347"/>
        <v>327975.28537882795</v>
      </c>
      <c r="X635" s="29">
        <f t="shared" si="348"/>
        <v>0</v>
      </c>
      <c r="Y635" s="2">
        <f t="shared" si="362"/>
        <v>0</v>
      </c>
      <c r="Z635" s="82">
        <f t="shared" si="349"/>
        <v>0</v>
      </c>
      <c r="AA635" s="2">
        <f t="shared" si="350"/>
        <v>0</v>
      </c>
      <c r="AB635" s="27">
        <f t="shared" si="358"/>
        <v>6.7299999999999999E-2</v>
      </c>
      <c r="AC635" s="29">
        <f t="shared" si="337"/>
        <v>16</v>
      </c>
      <c r="AD635" s="29">
        <v>252</v>
      </c>
      <c r="AE635" s="11">
        <f t="shared" si="364"/>
        <v>1.004143934</v>
      </c>
      <c r="AF635" s="2">
        <f t="shared" si="351"/>
        <v>1303.82624048</v>
      </c>
      <c r="AG635" s="2">
        <f t="shared" si="352"/>
        <v>1359.1079362400001</v>
      </c>
      <c r="AH635" s="3">
        <f t="shared" si="353"/>
        <v>0</v>
      </c>
      <c r="AI635" s="4" t="str">
        <f t="shared" si="359"/>
        <v>A+J=</v>
      </c>
      <c r="AJ635" s="12">
        <f t="shared" si="360"/>
        <v>41761</v>
      </c>
      <c r="AK635" s="12"/>
      <c r="AL635" s="4"/>
      <c r="AM635" s="1"/>
      <c r="AN635" s="12"/>
      <c r="AO635" s="1"/>
      <c r="AP635" s="1"/>
      <c r="AQ635" s="3"/>
      <c r="AR635" s="3"/>
      <c r="AS635" s="7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138" x14ac:dyDescent="0.2">
      <c r="A636" s="178">
        <f t="shared" si="354"/>
        <v>41755</v>
      </c>
      <c r="B636" s="2">
        <f t="shared" si="338"/>
        <v>329563.99813005986</v>
      </c>
      <c r="C636" s="2">
        <f t="shared" si="355"/>
        <v>292806.92663290998</v>
      </c>
      <c r="D636" s="2">
        <f>SUM(Y636:Y$764)</f>
        <v>12961.57933344</v>
      </c>
      <c r="E636" s="11">
        <f t="shared" si="339"/>
        <v>279845.34729946998</v>
      </c>
      <c r="F636" s="99">
        <f t="shared" si="334"/>
        <v>3862.84</v>
      </c>
      <c r="G636" s="3">
        <f>IF(N636=1,VLOOKUP(A635,[1]Plan1!$BG$69:$BI$188,3),G635)</f>
        <v>3898.38</v>
      </c>
      <c r="H636" s="200">
        <f t="shared" si="335"/>
        <v>41672</v>
      </c>
      <c r="I636" s="200">
        <f t="shared" si="336"/>
        <v>41700</v>
      </c>
      <c r="J636" s="27">
        <f t="shared" si="340"/>
        <v>9.2004846175353094E-3</v>
      </c>
      <c r="K636" s="12">
        <f t="shared" si="356"/>
        <v>41761</v>
      </c>
      <c r="L636" s="12">
        <f t="shared" si="341"/>
        <v>41761</v>
      </c>
      <c r="M636" s="1">
        <f t="shared" si="357"/>
        <v>20</v>
      </c>
      <c r="N636" s="1">
        <f t="shared" si="342"/>
        <v>17</v>
      </c>
      <c r="O636" s="2">
        <f t="shared" si="343"/>
        <v>1.0078150299999999</v>
      </c>
      <c r="P636" s="11">
        <f t="shared" si="366"/>
        <v>1.0068971200000001</v>
      </c>
      <c r="Q636" s="11">
        <f t="shared" si="363"/>
        <v>1.1140257472388677</v>
      </c>
      <c r="R636" s="2">
        <f t="shared" si="365"/>
        <v>1.1227318900000001</v>
      </c>
      <c r="S636" s="2">
        <f t="shared" si="361"/>
        <v>1.07454731</v>
      </c>
      <c r="T636" s="2">
        <f t="shared" si="344"/>
        <v>314634.89536276</v>
      </c>
      <c r="U636" s="2">
        <f t="shared" si="345"/>
        <v>966.25087265954551</v>
      </c>
      <c r="V636" s="2">
        <f t="shared" si="346"/>
        <v>34345.948381770366</v>
      </c>
      <c r="W636" s="2">
        <f t="shared" si="347"/>
        <v>328119.12588733988</v>
      </c>
      <c r="X636" s="29">
        <f t="shared" si="348"/>
        <v>0</v>
      </c>
      <c r="Y636" s="2">
        <f t="shared" si="362"/>
        <v>0</v>
      </c>
      <c r="Z636" s="82">
        <f t="shared" si="349"/>
        <v>0</v>
      </c>
      <c r="AA636" s="2">
        <f t="shared" si="350"/>
        <v>0</v>
      </c>
      <c r="AB636" s="27">
        <f t="shared" si="358"/>
        <v>6.7299999999999999E-2</v>
      </c>
      <c r="AC636" s="29">
        <f t="shared" si="337"/>
        <v>17</v>
      </c>
      <c r="AD636" s="29">
        <v>252</v>
      </c>
      <c r="AE636" s="11">
        <f t="shared" si="364"/>
        <v>1.0044034989999999</v>
      </c>
      <c r="AF636" s="2">
        <f t="shared" si="351"/>
        <v>1385.49444709</v>
      </c>
      <c r="AG636" s="2">
        <f t="shared" si="352"/>
        <v>1444.87224272</v>
      </c>
      <c r="AH636" s="3">
        <f t="shared" si="353"/>
        <v>0</v>
      </c>
      <c r="AI636" s="4" t="str">
        <f t="shared" si="359"/>
        <v>A+J=</v>
      </c>
      <c r="AJ636" s="12">
        <f t="shared" si="360"/>
        <v>41761</v>
      </c>
      <c r="AK636" s="12"/>
      <c r="AL636" s="4"/>
      <c r="AM636" s="1"/>
      <c r="AN636" s="12"/>
      <c r="AO636" s="1"/>
      <c r="AP636" s="1"/>
      <c r="AQ636" s="3"/>
      <c r="AR636" s="3"/>
      <c r="AS636" s="7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138" x14ac:dyDescent="0.2">
      <c r="A637" s="178">
        <f t="shared" si="354"/>
        <v>41756</v>
      </c>
      <c r="B637" s="2">
        <f t="shared" si="338"/>
        <v>329563.99813005986</v>
      </c>
      <c r="C637" s="2">
        <f t="shared" si="355"/>
        <v>292806.92663290998</v>
      </c>
      <c r="D637" s="2">
        <f>SUM(Y637:Y$764)</f>
        <v>12961.57933344</v>
      </c>
      <c r="E637" s="11">
        <f t="shared" si="339"/>
        <v>279845.34729946998</v>
      </c>
      <c r="F637" s="99">
        <f t="shared" si="334"/>
        <v>3862.84</v>
      </c>
      <c r="G637" s="3">
        <f>IF(N637=1,VLOOKUP(A636,[1]Plan1!$BG$69:$BI$188,3),G636)</f>
        <v>3898.38</v>
      </c>
      <c r="H637" s="200">
        <f t="shared" si="335"/>
        <v>41672</v>
      </c>
      <c r="I637" s="200">
        <f t="shared" si="336"/>
        <v>41700</v>
      </c>
      <c r="J637" s="27">
        <f t="shared" si="340"/>
        <v>9.2004846175353094E-3</v>
      </c>
      <c r="K637" s="12">
        <f t="shared" si="356"/>
        <v>41761</v>
      </c>
      <c r="L637" s="12">
        <f t="shared" si="341"/>
        <v>41761</v>
      </c>
      <c r="M637" s="1">
        <f t="shared" si="357"/>
        <v>20</v>
      </c>
      <c r="N637" s="1">
        <f t="shared" si="342"/>
        <v>17</v>
      </c>
      <c r="O637" s="2">
        <f t="shared" si="343"/>
        <v>1.0078150299999999</v>
      </c>
      <c r="P637" s="11">
        <f t="shared" si="366"/>
        <v>1.0068971200000001</v>
      </c>
      <c r="Q637" s="11">
        <f t="shared" si="363"/>
        <v>1.1140257472388677</v>
      </c>
      <c r="R637" s="2">
        <f t="shared" si="365"/>
        <v>1.1227318900000001</v>
      </c>
      <c r="S637" s="2">
        <f t="shared" si="361"/>
        <v>1.07454731</v>
      </c>
      <c r="T637" s="2">
        <f t="shared" si="344"/>
        <v>314634.89536276</v>
      </c>
      <c r="U637" s="2">
        <f t="shared" si="345"/>
        <v>966.25087265954551</v>
      </c>
      <c r="V637" s="2">
        <f t="shared" si="346"/>
        <v>34345.948381770366</v>
      </c>
      <c r="W637" s="2">
        <f t="shared" si="347"/>
        <v>328119.12588733988</v>
      </c>
      <c r="X637" s="29">
        <f t="shared" si="348"/>
        <v>0</v>
      </c>
      <c r="Y637" s="2">
        <f t="shared" si="362"/>
        <v>0</v>
      </c>
      <c r="Z637" s="82">
        <f t="shared" si="349"/>
        <v>0</v>
      </c>
      <c r="AA637" s="2">
        <f t="shared" si="350"/>
        <v>0</v>
      </c>
      <c r="AB637" s="27">
        <f t="shared" si="358"/>
        <v>6.7299999999999999E-2</v>
      </c>
      <c r="AC637" s="29">
        <f t="shared" si="337"/>
        <v>17</v>
      </c>
      <c r="AD637" s="29">
        <v>252</v>
      </c>
      <c r="AE637" s="11">
        <f t="shared" si="364"/>
        <v>1.0044034989999999</v>
      </c>
      <c r="AF637" s="2">
        <f t="shared" si="351"/>
        <v>1385.49444709</v>
      </c>
      <c r="AG637" s="2">
        <f t="shared" si="352"/>
        <v>1444.87224272</v>
      </c>
      <c r="AH637" s="3">
        <f t="shared" si="353"/>
        <v>0</v>
      </c>
      <c r="AI637" s="4" t="str">
        <f t="shared" si="359"/>
        <v>A+J=</v>
      </c>
      <c r="AJ637" s="12">
        <f t="shared" si="360"/>
        <v>41761</v>
      </c>
      <c r="AK637" s="12"/>
      <c r="AL637" s="4"/>
      <c r="AM637" s="1"/>
      <c r="AN637" s="12"/>
      <c r="AO637" s="1"/>
      <c r="AP637" s="1"/>
      <c r="AQ637" s="3"/>
      <c r="AR637" s="3"/>
      <c r="AS637" s="7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138" x14ac:dyDescent="0.2">
      <c r="A638" s="178">
        <f t="shared" si="354"/>
        <v>41757</v>
      </c>
      <c r="B638" s="2">
        <f t="shared" si="338"/>
        <v>329563.99813005986</v>
      </c>
      <c r="C638" s="2">
        <f t="shared" si="355"/>
        <v>292806.92663290998</v>
      </c>
      <c r="D638" s="2">
        <f>SUM(Y638:Y$764)</f>
        <v>12961.57933344</v>
      </c>
      <c r="E638" s="11">
        <f t="shared" si="339"/>
        <v>279845.34729946998</v>
      </c>
      <c r="F638" s="99">
        <f t="shared" si="334"/>
        <v>3862.84</v>
      </c>
      <c r="G638" s="3">
        <f>IF(N638=1,VLOOKUP(A637,[1]Plan1!$BG$69:$BI$188,3),G637)</f>
        <v>3898.38</v>
      </c>
      <c r="H638" s="200">
        <f t="shared" si="335"/>
        <v>41672</v>
      </c>
      <c r="I638" s="200">
        <f t="shared" si="336"/>
        <v>41700</v>
      </c>
      <c r="J638" s="27">
        <f t="shared" si="340"/>
        <v>9.2004846175353094E-3</v>
      </c>
      <c r="K638" s="12">
        <f t="shared" si="356"/>
        <v>41761</v>
      </c>
      <c r="L638" s="12">
        <f t="shared" si="341"/>
        <v>41761</v>
      </c>
      <c r="M638" s="1">
        <f t="shared" si="357"/>
        <v>20</v>
      </c>
      <c r="N638" s="1">
        <f t="shared" si="342"/>
        <v>17</v>
      </c>
      <c r="O638" s="2">
        <f t="shared" si="343"/>
        <v>1.0078150299999999</v>
      </c>
      <c r="P638" s="11">
        <f t="shared" si="366"/>
        <v>1.0068971200000001</v>
      </c>
      <c r="Q638" s="11">
        <f t="shared" si="363"/>
        <v>1.1140257472388677</v>
      </c>
      <c r="R638" s="2">
        <f t="shared" si="365"/>
        <v>1.1227318900000001</v>
      </c>
      <c r="S638" s="2">
        <f t="shared" si="361"/>
        <v>1.07454731</v>
      </c>
      <c r="T638" s="2">
        <f t="shared" si="344"/>
        <v>314634.89536276</v>
      </c>
      <c r="U638" s="2">
        <f t="shared" si="345"/>
        <v>966.25087265954551</v>
      </c>
      <c r="V638" s="2">
        <f t="shared" si="346"/>
        <v>34345.948381770366</v>
      </c>
      <c r="W638" s="2">
        <f t="shared" si="347"/>
        <v>328119.12588733988</v>
      </c>
      <c r="X638" s="29">
        <f t="shared" si="348"/>
        <v>0</v>
      </c>
      <c r="Y638" s="2">
        <f t="shared" si="362"/>
        <v>0</v>
      </c>
      <c r="Z638" s="82">
        <f t="shared" si="349"/>
        <v>0</v>
      </c>
      <c r="AA638" s="2">
        <f t="shared" si="350"/>
        <v>0</v>
      </c>
      <c r="AB638" s="27">
        <f t="shared" si="358"/>
        <v>6.7299999999999999E-2</v>
      </c>
      <c r="AC638" s="29">
        <f t="shared" si="337"/>
        <v>17</v>
      </c>
      <c r="AD638" s="29">
        <v>252</v>
      </c>
      <c r="AE638" s="11">
        <f t="shared" si="364"/>
        <v>1.0044034989999999</v>
      </c>
      <c r="AF638" s="2">
        <f t="shared" si="351"/>
        <v>1385.49444709</v>
      </c>
      <c r="AG638" s="2">
        <f t="shared" si="352"/>
        <v>1444.87224272</v>
      </c>
      <c r="AH638" s="3">
        <f t="shared" si="353"/>
        <v>0</v>
      </c>
      <c r="AI638" s="4" t="str">
        <f t="shared" si="359"/>
        <v>A+J=</v>
      </c>
      <c r="AJ638" s="12">
        <f t="shared" si="360"/>
        <v>41761</v>
      </c>
      <c r="AK638" s="12"/>
      <c r="AL638" s="4"/>
      <c r="AM638" s="1"/>
      <c r="AN638" s="12"/>
      <c r="AO638" s="1"/>
      <c r="AP638" s="1"/>
      <c r="AQ638" s="3"/>
      <c r="AR638" s="3"/>
      <c r="AS638" s="7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138" x14ac:dyDescent="0.2">
      <c r="A639" s="178">
        <f t="shared" si="354"/>
        <v>41758</v>
      </c>
      <c r="B639" s="2">
        <f t="shared" si="338"/>
        <v>329793.76427517168</v>
      </c>
      <c r="C639" s="2">
        <f t="shared" si="355"/>
        <v>292806.92663290998</v>
      </c>
      <c r="D639" s="2">
        <f>SUM(Y639:Y$764)</f>
        <v>12961.57933344</v>
      </c>
      <c r="E639" s="11">
        <f t="shared" si="339"/>
        <v>279845.34729946998</v>
      </c>
      <c r="F639" s="99">
        <f t="shared" si="334"/>
        <v>3862.84</v>
      </c>
      <c r="G639" s="3">
        <f>IF(N639=1,VLOOKUP(A638,[1]Plan1!$BG$69:$BI$188,3),G638)</f>
        <v>3898.38</v>
      </c>
      <c r="H639" s="200">
        <f t="shared" si="335"/>
        <v>41672</v>
      </c>
      <c r="I639" s="200">
        <f t="shared" si="336"/>
        <v>41700</v>
      </c>
      <c r="J639" s="27">
        <f t="shared" si="340"/>
        <v>9.2004846175353094E-3</v>
      </c>
      <c r="K639" s="12">
        <f t="shared" si="356"/>
        <v>41761</v>
      </c>
      <c r="L639" s="12">
        <f t="shared" si="341"/>
        <v>41761</v>
      </c>
      <c r="M639" s="1">
        <f t="shared" si="357"/>
        <v>20</v>
      </c>
      <c r="N639" s="1">
        <f t="shared" si="342"/>
        <v>18</v>
      </c>
      <c r="O639" s="2">
        <f t="shared" si="343"/>
        <v>1.0082766299999999</v>
      </c>
      <c r="P639" s="11">
        <f t="shared" si="366"/>
        <v>1.0068971200000001</v>
      </c>
      <c r="Q639" s="11">
        <f t="shared" si="363"/>
        <v>1.1140257472388677</v>
      </c>
      <c r="R639" s="2">
        <f t="shared" si="365"/>
        <v>1.1232461199999999</v>
      </c>
      <c r="S639" s="2">
        <f t="shared" si="361"/>
        <v>1.07454731</v>
      </c>
      <c r="T639" s="2">
        <f t="shared" si="344"/>
        <v>314634.89536276</v>
      </c>
      <c r="U639" s="2">
        <f t="shared" si="345"/>
        <v>966.25087265954551</v>
      </c>
      <c r="V639" s="2">
        <f t="shared" si="346"/>
        <v>34489.853254712129</v>
      </c>
      <c r="W639" s="2">
        <f t="shared" si="347"/>
        <v>328263.03076028166</v>
      </c>
      <c r="X639" s="29">
        <f t="shared" si="348"/>
        <v>0</v>
      </c>
      <c r="Y639" s="2">
        <f t="shared" si="362"/>
        <v>0</v>
      </c>
      <c r="Z639" s="82">
        <f t="shared" si="349"/>
        <v>0</v>
      </c>
      <c r="AA639" s="2">
        <f t="shared" si="350"/>
        <v>0</v>
      </c>
      <c r="AB639" s="27">
        <f t="shared" si="358"/>
        <v>6.7299999999999999E-2</v>
      </c>
      <c r="AC639" s="29">
        <f t="shared" si="337"/>
        <v>18</v>
      </c>
      <c r="AD639" s="29">
        <v>252</v>
      </c>
      <c r="AE639" s="11">
        <f t="shared" si="364"/>
        <v>1.004663131</v>
      </c>
      <c r="AF639" s="2">
        <f t="shared" si="351"/>
        <v>1467.1837342399999</v>
      </c>
      <c r="AG639" s="2">
        <f t="shared" si="352"/>
        <v>1530.7335148899999</v>
      </c>
      <c r="AH639" s="3">
        <f t="shared" si="353"/>
        <v>0</v>
      </c>
      <c r="AI639" s="4" t="str">
        <f t="shared" si="359"/>
        <v>A+J=</v>
      </c>
      <c r="AJ639" s="12">
        <f t="shared" si="360"/>
        <v>41761</v>
      </c>
      <c r="AK639" s="14"/>
      <c r="AL639" s="13"/>
      <c r="AM639" s="5"/>
      <c r="AN639" s="14"/>
      <c r="AO639" s="5"/>
      <c r="AP639" s="5"/>
      <c r="AQ639" s="6"/>
      <c r="AR639" s="6"/>
      <c r="AS639" s="15"/>
      <c r="AT639" s="5"/>
      <c r="AU639" s="5"/>
      <c r="AV639" s="5"/>
      <c r="AW639" s="5"/>
      <c r="AX639" s="5"/>
      <c r="AY639" s="5"/>
      <c r="AZ639" s="5"/>
      <c r="BA639" s="5"/>
      <c r="BB639" s="5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</row>
    <row r="640" spans="1:138" x14ac:dyDescent="0.2">
      <c r="A640" s="178">
        <f t="shared" si="354"/>
        <v>41759</v>
      </c>
      <c r="B640" s="2">
        <f t="shared" si="338"/>
        <v>330023.69778231031</v>
      </c>
      <c r="C640" s="2">
        <f t="shared" si="355"/>
        <v>292806.92663290998</v>
      </c>
      <c r="D640" s="2">
        <f>SUM(Y640:Y$764)</f>
        <v>12961.57933344</v>
      </c>
      <c r="E640" s="11">
        <f t="shared" si="339"/>
        <v>279845.34729946998</v>
      </c>
      <c r="F640" s="99">
        <f t="shared" si="334"/>
        <v>3862.84</v>
      </c>
      <c r="G640" s="3">
        <f>IF(N640=1,VLOOKUP(A639,[1]Plan1!$BG$69:$BI$188,3),G639)</f>
        <v>3898.38</v>
      </c>
      <c r="H640" s="200">
        <f t="shared" si="335"/>
        <v>41672</v>
      </c>
      <c r="I640" s="200">
        <f t="shared" si="336"/>
        <v>41700</v>
      </c>
      <c r="J640" s="27">
        <f t="shared" si="340"/>
        <v>9.2004846175353094E-3</v>
      </c>
      <c r="K640" s="12">
        <f t="shared" si="356"/>
        <v>41761</v>
      </c>
      <c r="L640" s="12">
        <f t="shared" si="341"/>
        <v>41761</v>
      </c>
      <c r="M640" s="1">
        <f t="shared" si="357"/>
        <v>20</v>
      </c>
      <c r="N640" s="1">
        <f t="shared" si="342"/>
        <v>19</v>
      </c>
      <c r="O640" s="2">
        <f t="shared" si="343"/>
        <v>1.0087384500000001</v>
      </c>
      <c r="P640" s="11">
        <f t="shared" si="366"/>
        <v>1.0068971200000001</v>
      </c>
      <c r="Q640" s="11">
        <f t="shared" si="363"/>
        <v>1.1140257472388677</v>
      </c>
      <c r="R640" s="2">
        <f t="shared" si="365"/>
        <v>1.1237606</v>
      </c>
      <c r="S640" s="2">
        <f t="shared" si="361"/>
        <v>1.07454731</v>
      </c>
      <c r="T640" s="2">
        <f t="shared" si="344"/>
        <v>314634.89536276</v>
      </c>
      <c r="U640" s="2">
        <f t="shared" si="345"/>
        <v>966.25087265954551</v>
      </c>
      <c r="V640" s="2">
        <f t="shared" si="346"/>
        <v>34633.828088990784</v>
      </c>
      <c r="W640" s="2">
        <f t="shared" si="347"/>
        <v>328407.00559456029</v>
      </c>
      <c r="X640" s="29">
        <f t="shared" si="348"/>
        <v>0</v>
      </c>
      <c r="Y640" s="2">
        <f t="shared" si="362"/>
        <v>0</v>
      </c>
      <c r="Z640" s="82">
        <f t="shared" si="349"/>
        <v>0</v>
      </c>
      <c r="AA640" s="2">
        <f t="shared" si="350"/>
        <v>0</v>
      </c>
      <c r="AB640" s="27">
        <f t="shared" si="358"/>
        <v>6.7299999999999999E-2</v>
      </c>
      <c r="AC640" s="29">
        <f t="shared" si="337"/>
        <v>19</v>
      </c>
      <c r="AD640" s="29">
        <v>252</v>
      </c>
      <c r="AE640" s="11">
        <f t="shared" si="364"/>
        <v>1.004922831</v>
      </c>
      <c r="AF640" s="2">
        <f t="shared" si="351"/>
        <v>1548.89441657</v>
      </c>
      <c r="AG640" s="2">
        <f t="shared" si="352"/>
        <v>1616.6921877499999</v>
      </c>
      <c r="AH640" s="3">
        <f t="shared" si="353"/>
        <v>0</v>
      </c>
      <c r="AI640" s="4" t="str">
        <f t="shared" si="359"/>
        <v>A+J=</v>
      </c>
      <c r="AJ640" s="12">
        <f t="shared" si="360"/>
        <v>41761</v>
      </c>
      <c r="AK640" s="12"/>
      <c r="AL640" s="4"/>
      <c r="AM640" s="1"/>
      <c r="AN640" s="12"/>
      <c r="AO640" s="1"/>
      <c r="AP640" s="1"/>
      <c r="AQ640" s="3"/>
      <c r="AR640" s="3"/>
      <c r="AS640" s="7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x14ac:dyDescent="0.2">
      <c r="A641" s="178">
        <f t="shared" si="354"/>
        <v>41760</v>
      </c>
      <c r="B641" s="2">
        <f t="shared" si="338"/>
        <v>330253.79245235882</v>
      </c>
      <c r="C641" s="2">
        <f t="shared" si="355"/>
        <v>292806.92663290998</v>
      </c>
      <c r="D641" s="2">
        <f>SUM(Y641:Y$764)</f>
        <v>12961.57933344</v>
      </c>
      <c r="E641" s="11">
        <f t="shared" si="339"/>
        <v>279845.34729946998</v>
      </c>
      <c r="F641" s="99">
        <f t="shared" ref="F641:F704" si="367">IF(G641=G640,F640,G640)</f>
        <v>3862.84</v>
      </c>
      <c r="G641" s="3">
        <f>IF(N641=1,VLOOKUP(A640,[1]Plan1!$BG$69:$BI$188,3),G640)</f>
        <v>3898.38</v>
      </c>
      <c r="H641" s="200">
        <f t="shared" ref="H641:H704" si="368">EDATE(I641,-1)</f>
        <v>41672</v>
      </c>
      <c r="I641" s="200">
        <f t="shared" ref="I641:I704" si="369">IF(X640&gt;0,EDATE(A641,-1),+I640)</f>
        <v>41700</v>
      </c>
      <c r="J641" s="27">
        <f t="shared" si="340"/>
        <v>9.2004846175353094E-3</v>
      </c>
      <c r="K641" s="12">
        <f t="shared" si="356"/>
        <v>41792</v>
      </c>
      <c r="L641" s="12">
        <f t="shared" si="341"/>
        <v>41761</v>
      </c>
      <c r="M641" s="1">
        <f t="shared" si="357"/>
        <v>20</v>
      </c>
      <c r="N641" s="1">
        <f t="shared" si="342"/>
        <v>20</v>
      </c>
      <c r="O641" s="2">
        <f t="shared" si="343"/>
        <v>1.0092004800000001</v>
      </c>
      <c r="P641" s="11">
        <f t="shared" si="366"/>
        <v>1.0068971200000001</v>
      </c>
      <c r="Q641" s="11">
        <f t="shared" si="363"/>
        <v>1.1140257472388677</v>
      </c>
      <c r="R641" s="2">
        <f t="shared" si="365"/>
        <v>1.12427531</v>
      </c>
      <c r="S641" s="2">
        <f t="shared" si="361"/>
        <v>1.07454731</v>
      </c>
      <c r="T641" s="2">
        <f t="shared" si="344"/>
        <v>314634.89536276</v>
      </c>
      <c r="U641" s="2">
        <f t="shared" si="345"/>
        <v>966.25087265954551</v>
      </c>
      <c r="V641" s="2">
        <f t="shared" si="346"/>
        <v>34777.867287699301</v>
      </c>
      <c r="W641" s="2">
        <f t="shared" si="347"/>
        <v>328551.04479326884</v>
      </c>
      <c r="X641" s="29">
        <f t="shared" si="348"/>
        <v>0</v>
      </c>
      <c r="Y641" s="2">
        <f t="shared" si="362"/>
        <v>0</v>
      </c>
      <c r="Z641" s="82">
        <f t="shared" si="349"/>
        <v>0</v>
      </c>
      <c r="AA641" s="2">
        <f t="shared" si="350"/>
        <v>0</v>
      </c>
      <c r="AB641" s="27">
        <f t="shared" si="358"/>
        <v>6.7299999999999999E-2</v>
      </c>
      <c r="AC641" s="29">
        <f t="shared" ref="AC641:AC704" si="370">N641</f>
        <v>20</v>
      </c>
      <c r="AD641" s="29">
        <v>252</v>
      </c>
      <c r="AE641" s="11">
        <f t="shared" si="364"/>
        <v>1.0051825969999999</v>
      </c>
      <c r="AF641" s="2">
        <f t="shared" si="351"/>
        <v>1630.6258648</v>
      </c>
      <c r="AG641" s="2">
        <f t="shared" si="352"/>
        <v>1702.7476590900001</v>
      </c>
      <c r="AH641" s="3">
        <f t="shared" si="353"/>
        <v>0</v>
      </c>
      <c r="AI641" s="4" t="str">
        <f t="shared" si="359"/>
        <v>A+J=</v>
      </c>
      <c r="AJ641" s="12">
        <f t="shared" si="360"/>
        <v>41761</v>
      </c>
      <c r="AK641" s="12"/>
      <c r="AL641" s="4"/>
      <c r="AM641" s="1"/>
      <c r="AN641" s="12"/>
      <c r="AO641" s="1"/>
      <c r="AP641" s="1"/>
      <c r="AQ641" s="3"/>
      <c r="AR641" s="3"/>
      <c r="AS641" s="7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x14ac:dyDescent="0.2">
      <c r="A642" s="178">
        <f t="shared" si="354"/>
        <v>41761</v>
      </c>
      <c r="B642" s="2">
        <f t="shared" si="338"/>
        <v>330253.79245235882</v>
      </c>
      <c r="C642" s="2">
        <f t="shared" si="355"/>
        <v>292806.92663290998</v>
      </c>
      <c r="D642" s="2">
        <f>SUM(Y642:Y$764)</f>
        <v>12961.57933344</v>
      </c>
      <c r="E642" s="11">
        <f t="shared" si="339"/>
        <v>279845.34729946998</v>
      </c>
      <c r="F642" s="99">
        <f t="shared" si="367"/>
        <v>3862.84</v>
      </c>
      <c r="G642" s="3">
        <f>IF(N642=1,VLOOKUP(A641,[1]Plan1!$BG$69:$BI$188,3),G641)</f>
        <v>3898.38</v>
      </c>
      <c r="H642" s="200">
        <f t="shared" si="368"/>
        <v>41672</v>
      </c>
      <c r="I642" s="200">
        <f t="shared" si="369"/>
        <v>41700</v>
      </c>
      <c r="J642" s="27">
        <f t="shared" si="340"/>
        <v>9.2004846175353094E-3</v>
      </c>
      <c r="K642" s="12">
        <f t="shared" si="356"/>
        <v>41792</v>
      </c>
      <c r="L642" s="12">
        <f t="shared" si="341"/>
        <v>41761</v>
      </c>
      <c r="M642" s="1">
        <f t="shared" si="357"/>
        <v>20</v>
      </c>
      <c r="N642" s="1">
        <f t="shared" si="342"/>
        <v>20</v>
      </c>
      <c r="O642" s="2">
        <f t="shared" si="343"/>
        <v>1.0092004800000001</v>
      </c>
      <c r="P642" s="11">
        <f t="shared" si="366"/>
        <v>1.0068971200000001</v>
      </c>
      <c r="Q642" s="11">
        <f t="shared" si="363"/>
        <v>1.1140257472388677</v>
      </c>
      <c r="R642" s="2">
        <f t="shared" si="365"/>
        <v>1.12427531</v>
      </c>
      <c r="S642" s="2">
        <f t="shared" si="361"/>
        <v>1.07454731</v>
      </c>
      <c r="T642" s="2">
        <f t="shared" si="344"/>
        <v>314634.89536276</v>
      </c>
      <c r="U642" s="2">
        <f t="shared" si="345"/>
        <v>966.25087265954551</v>
      </c>
      <c r="V642" s="2">
        <f t="shared" si="346"/>
        <v>34777.867287699301</v>
      </c>
      <c r="W642" s="2">
        <f t="shared" si="347"/>
        <v>328551.04479326884</v>
      </c>
      <c r="X642" s="29">
        <f t="shared" si="348"/>
        <v>21</v>
      </c>
      <c r="Y642" s="2">
        <f t="shared" si="362"/>
        <v>2639.4699752299998</v>
      </c>
      <c r="Z642" s="82">
        <f t="shared" si="349"/>
        <v>9.0143700000000007E-3</v>
      </c>
      <c r="AA642" s="2">
        <f t="shared" si="350"/>
        <v>2836.2353617099998</v>
      </c>
      <c r="AB642" s="27">
        <f t="shared" si="358"/>
        <v>6.7299999999999999E-2</v>
      </c>
      <c r="AC642" s="29">
        <f t="shared" si="370"/>
        <v>20</v>
      </c>
      <c r="AD642" s="29">
        <v>252</v>
      </c>
      <c r="AE642" s="11">
        <f t="shared" si="364"/>
        <v>1.0051825969999999</v>
      </c>
      <c r="AF642" s="2">
        <f t="shared" si="351"/>
        <v>1630.6258648</v>
      </c>
      <c r="AG642" s="2">
        <f t="shared" si="352"/>
        <v>1702.7476590900001</v>
      </c>
      <c r="AH642" s="3">
        <f t="shared" si="353"/>
        <v>4466.8612265100001</v>
      </c>
      <c r="AI642" s="4" t="str">
        <f t="shared" si="359"/>
        <v>A+J=</v>
      </c>
      <c r="AJ642" s="12">
        <f t="shared" si="360"/>
        <v>41761</v>
      </c>
      <c r="AK642" s="12"/>
      <c r="AL642" s="4"/>
      <c r="AM642" s="1"/>
      <c r="AN642" s="12"/>
      <c r="AO642" s="1"/>
      <c r="AP642" s="1"/>
      <c r="AQ642" s="3"/>
      <c r="AR642" s="3"/>
      <c r="AS642" s="7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x14ac:dyDescent="0.2">
      <c r="A643" s="178">
        <f t="shared" si="354"/>
        <v>41762</v>
      </c>
      <c r="B643" s="2">
        <f t="shared" si="338"/>
        <v>325899.09492236353</v>
      </c>
      <c r="C643" s="2">
        <f t="shared" si="355"/>
        <v>290167.45665767998</v>
      </c>
      <c r="D643" s="2">
        <f>SUM(Y643:Y$764)</f>
        <v>10322.10935821</v>
      </c>
      <c r="E643" s="11">
        <f t="shared" si="339"/>
        <v>279845.34729946998</v>
      </c>
      <c r="F643" s="99">
        <f t="shared" si="367"/>
        <v>3898.38</v>
      </c>
      <c r="G643" s="3">
        <f>IF(N643=1,VLOOKUP(A642,[1]Plan1!$BG$69:$BI$188,3),G642)</f>
        <v>3924.5</v>
      </c>
      <c r="H643" s="200">
        <f t="shared" si="368"/>
        <v>41701</v>
      </c>
      <c r="I643" s="200">
        <f t="shared" si="369"/>
        <v>41732</v>
      </c>
      <c r="J643" s="27">
        <f t="shared" si="340"/>
        <v>6.7002190653553395E-3</v>
      </c>
      <c r="K643" s="12">
        <f t="shared" si="356"/>
        <v>41792</v>
      </c>
      <c r="L643" s="12">
        <f t="shared" si="341"/>
        <v>41792</v>
      </c>
      <c r="M643" s="1">
        <f t="shared" si="357"/>
        <v>21</v>
      </c>
      <c r="N643" s="1">
        <f t="shared" si="342"/>
        <v>1</v>
      </c>
      <c r="O643" s="2">
        <f t="shared" si="343"/>
        <v>1.00031804</v>
      </c>
      <c r="P643" s="11">
        <f t="shared" si="366"/>
        <v>1.0092004800000001</v>
      </c>
      <c r="Q643" s="11">
        <f t="shared" si="363"/>
        <v>1.1242753188458241</v>
      </c>
      <c r="R643" s="2">
        <f t="shared" si="365"/>
        <v>1.1246328800000001</v>
      </c>
      <c r="S643" s="2">
        <f t="shared" si="361"/>
        <v>1.07454731</v>
      </c>
      <c r="T643" s="2">
        <f t="shared" si="344"/>
        <v>311798.66000104998</v>
      </c>
      <c r="U643" s="2">
        <f t="shared" si="345"/>
        <v>769.48548618038228</v>
      </c>
      <c r="V643" s="2">
        <f t="shared" si="346"/>
        <v>34877.931588533182</v>
      </c>
      <c r="W643" s="2">
        <f t="shared" si="347"/>
        <v>325814.87373239355</v>
      </c>
      <c r="X643" s="29">
        <f t="shared" si="348"/>
        <v>0</v>
      </c>
      <c r="Y643" s="2">
        <f t="shared" si="362"/>
        <v>0</v>
      </c>
      <c r="Z643" s="82">
        <f t="shared" si="349"/>
        <v>0</v>
      </c>
      <c r="AA643" s="2">
        <f t="shared" si="350"/>
        <v>0</v>
      </c>
      <c r="AB643" s="27">
        <f t="shared" si="358"/>
        <v>6.7299999999999999E-2</v>
      </c>
      <c r="AC643" s="29">
        <f t="shared" si="370"/>
        <v>1</v>
      </c>
      <c r="AD643" s="29">
        <v>252</v>
      </c>
      <c r="AE643" s="11">
        <f t="shared" si="364"/>
        <v>1.0002584940000001</v>
      </c>
      <c r="AF643" s="2">
        <f t="shared" si="351"/>
        <v>80.598082809999994</v>
      </c>
      <c r="AG643" s="2">
        <f t="shared" si="352"/>
        <v>84.221189969999998</v>
      </c>
      <c r="AH643" s="3">
        <f t="shared" si="353"/>
        <v>0</v>
      </c>
      <c r="AI643" s="4" t="str">
        <f t="shared" si="359"/>
        <v>A+J=</v>
      </c>
      <c r="AJ643" s="12">
        <f t="shared" si="360"/>
        <v>41792</v>
      </c>
      <c r="AK643" s="12"/>
      <c r="AL643" s="4"/>
      <c r="AM643" s="1"/>
      <c r="AN643" s="12"/>
      <c r="AO643" s="1"/>
      <c r="AP643" s="1"/>
      <c r="AQ643" s="3"/>
      <c r="AR643" s="3"/>
      <c r="AS643" s="7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x14ac:dyDescent="0.2">
      <c r="A644" s="178">
        <f t="shared" si="354"/>
        <v>41763</v>
      </c>
      <c r="B644" s="2">
        <f t="shared" si="338"/>
        <v>325899.09492236353</v>
      </c>
      <c r="C644" s="2">
        <f t="shared" si="355"/>
        <v>290167.45665767998</v>
      </c>
      <c r="D644" s="2">
        <f>SUM(Y644:Y$764)</f>
        <v>10322.10935821</v>
      </c>
      <c r="E644" s="11">
        <f t="shared" si="339"/>
        <v>279845.34729946998</v>
      </c>
      <c r="F644" s="99">
        <f t="shared" si="367"/>
        <v>3898.38</v>
      </c>
      <c r="G644" s="3">
        <f>IF(N644=1,VLOOKUP(A643,[1]Plan1!$BG$69:$BI$188,3),G643)</f>
        <v>3924.5</v>
      </c>
      <c r="H644" s="200">
        <f t="shared" si="368"/>
        <v>41701</v>
      </c>
      <c r="I644" s="200">
        <f t="shared" si="369"/>
        <v>41732</v>
      </c>
      <c r="J644" s="27">
        <f t="shared" si="340"/>
        <v>6.7002190653553395E-3</v>
      </c>
      <c r="K644" s="12">
        <f t="shared" si="356"/>
        <v>41792</v>
      </c>
      <c r="L644" s="12">
        <f t="shared" si="341"/>
        <v>41792</v>
      </c>
      <c r="M644" s="1">
        <f t="shared" si="357"/>
        <v>21</v>
      </c>
      <c r="N644" s="1">
        <f t="shared" si="342"/>
        <v>1</v>
      </c>
      <c r="O644" s="2">
        <f t="shared" si="343"/>
        <v>1.00031804</v>
      </c>
      <c r="P644" s="11">
        <f t="shared" si="366"/>
        <v>1.0092004800000001</v>
      </c>
      <c r="Q644" s="11">
        <f t="shared" si="363"/>
        <v>1.1242753188458241</v>
      </c>
      <c r="R644" s="2">
        <f t="shared" si="365"/>
        <v>1.1246328800000001</v>
      </c>
      <c r="S644" s="2">
        <f t="shared" si="361"/>
        <v>1.07454731</v>
      </c>
      <c r="T644" s="2">
        <f t="shared" si="344"/>
        <v>311798.66000104998</v>
      </c>
      <c r="U644" s="2">
        <f t="shared" si="345"/>
        <v>769.48548618038228</v>
      </c>
      <c r="V644" s="2">
        <f t="shared" si="346"/>
        <v>34877.931588533182</v>
      </c>
      <c r="W644" s="2">
        <f t="shared" si="347"/>
        <v>325814.87373239355</v>
      </c>
      <c r="X644" s="29">
        <f t="shared" si="348"/>
        <v>0</v>
      </c>
      <c r="Y644" s="2">
        <f t="shared" si="362"/>
        <v>0</v>
      </c>
      <c r="Z644" s="82">
        <f t="shared" si="349"/>
        <v>0</v>
      </c>
      <c r="AA644" s="2">
        <f t="shared" si="350"/>
        <v>0</v>
      </c>
      <c r="AB644" s="27">
        <f t="shared" si="358"/>
        <v>6.7299999999999999E-2</v>
      </c>
      <c r="AC644" s="29">
        <f t="shared" si="370"/>
        <v>1</v>
      </c>
      <c r="AD644" s="29">
        <v>252</v>
      </c>
      <c r="AE644" s="11">
        <f t="shared" si="364"/>
        <v>1.0002584940000001</v>
      </c>
      <c r="AF644" s="2">
        <f t="shared" si="351"/>
        <v>80.598082809999994</v>
      </c>
      <c r="AG644" s="2">
        <f t="shared" si="352"/>
        <v>84.221189969999998</v>
      </c>
      <c r="AH644" s="3">
        <f t="shared" si="353"/>
        <v>0</v>
      </c>
      <c r="AI644" s="4" t="str">
        <f t="shared" si="359"/>
        <v>A+J=</v>
      </c>
      <c r="AJ644" s="12">
        <f t="shared" si="360"/>
        <v>41792</v>
      </c>
      <c r="AK644" s="12"/>
      <c r="AL644" s="4"/>
      <c r="AM644" s="1"/>
      <c r="AN644" s="12"/>
      <c r="AO644" s="1"/>
      <c r="AP644" s="1"/>
      <c r="AQ644" s="3"/>
      <c r="AR644" s="3"/>
      <c r="AS644" s="7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x14ac:dyDescent="0.2">
      <c r="A645" s="178">
        <f t="shared" si="354"/>
        <v>41764</v>
      </c>
      <c r="B645" s="2">
        <f t="shared" si="338"/>
        <v>325899.09492236353</v>
      </c>
      <c r="C645" s="2">
        <f t="shared" si="355"/>
        <v>290167.45665767998</v>
      </c>
      <c r="D645" s="2">
        <f>SUM(Y645:Y$764)</f>
        <v>10322.10935821</v>
      </c>
      <c r="E645" s="11">
        <f t="shared" si="339"/>
        <v>279845.34729946998</v>
      </c>
      <c r="F645" s="99">
        <f t="shared" si="367"/>
        <v>3898.38</v>
      </c>
      <c r="G645" s="3">
        <f>IF(N645=1,VLOOKUP(A644,[1]Plan1!$BG$69:$BI$188,3),G644)</f>
        <v>3924.5</v>
      </c>
      <c r="H645" s="200">
        <f t="shared" si="368"/>
        <v>41701</v>
      </c>
      <c r="I645" s="200">
        <f t="shared" si="369"/>
        <v>41732</v>
      </c>
      <c r="J645" s="27">
        <f t="shared" si="340"/>
        <v>6.7002190653553395E-3</v>
      </c>
      <c r="K645" s="12">
        <f t="shared" si="356"/>
        <v>41792</v>
      </c>
      <c r="L645" s="12">
        <f t="shared" si="341"/>
        <v>41792</v>
      </c>
      <c r="M645" s="1">
        <f t="shared" si="357"/>
        <v>21</v>
      </c>
      <c r="N645" s="1">
        <f t="shared" si="342"/>
        <v>1</v>
      </c>
      <c r="O645" s="2">
        <f t="shared" si="343"/>
        <v>1.00031804</v>
      </c>
      <c r="P645" s="11">
        <f t="shared" si="366"/>
        <v>1.0092004800000001</v>
      </c>
      <c r="Q645" s="11">
        <f t="shared" si="363"/>
        <v>1.1242753188458241</v>
      </c>
      <c r="R645" s="2">
        <f t="shared" si="365"/>
        <v>1.1246328800000001</v>
      </c>
      <c r="S645" s="2">
        <f t="shared" si="361"/>
        <v>1.07454731</v>
      </c>
      <c r="T645" s="2">
        <f t="shared" si="344"/>
        <v>311798.66000104998</v>
      </c>
      <c r="U645" s="2">
        <f t="shared" si="345"/>
        <v>769.48548618038228</v>
      </c>
      <c r="V645" s="2">
        <f t="shared" si="346"/>
        <v>34877.931588533182</v>
      </c>
      <c r="W645" s="2">
        <f t="shared" si="347"/>
        <v>325814.87373239355</v>
      </c>
      <c r="X645" s="29">
        <f t="shared" si="348"/>
        <v>0</v>
      </c>
      <c r="Y645" s="2">
        <f t="shared" si="362"/>
        <v>0</v>
      </c>
      <c r="Z645" s="82">
        <f t="shared" si="349"/>
        <v>0</v>
      </c>
      <c r="AA645" s="2">
        <f t="shared" si="350"/>
        <v>0</v>
      </c>
      <c r="AB645" s="27">
        <f t="shared" si="358"/>
        <v>6.7299999999999999E-2</v>
      </c>
      <c r="AC645" s="29">
        <f t="shared" si="370"/>
        <v>1</v>
      </c>
      <c r="AD645" s="29">
        <v>252</v>
      </c>
      <c r="AE645" s="11">
        <f t="shared" si="364"/>
        <v>1.0002584940000001</v>
      </c>
      <c r="AF645" s="2">
        <f t="shared" si="351"/>
        <v>80.598082809999994</v>
      </c>
      <c r="AG645" s="2">
        <f t="shared" si="352"/>
        <v>84.221189969999998</v>
      </c>
      <c r="AH645" s="3">
        <f t="shared" si="353"/>
        <v>0</v>
      </c>
      <c r="AI645" s="4" t="str">
        <f t="shared" si="359"/>
        <v>A+J=</v>
      </c>
      <c r="AJ645" s="12">
        <f t="shared" si="360"/>
        <v>41792</v>
      </c>
      <c r="AK645" s="12"/>
      <c r="AL645" s="4"/>
      <c r="AM645" s="1"/>
      <c r="AN645" s="12"/>
      <c r="AO645" s="1"/>
      <c r="AP645" s="1"/>
      <c r="AQ645" s="3"/>
      <c r="AR645" s="3"/>
      <c r="AS645" s="7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x14ac:dyDescent="0.2">
      <c r="A646" s="178">
        <f t="shared" si="354"/>
        <v>41765</v>
      </c>
      <c r="B646" s="2">
        <f t="shared" si="338"/>
        <v>326083.48758030916</v>
      </c>
      <c r="C646" s="2">
        <f t="shared" si="355"/>
        <v>290167.45665767998</v>
      </c>
      <c r="D646" s="2">
        <f>SUM(Y646:Y$764)</f>
        <v>10322.10935821</v>
      </c>
      <c r="E646" s="11">
        <f t="shared" si="339"/>
        <v>279845.34729946998</v>
      </c>
      <c r="F646" s="99">
        <f t="shared" si="367"/>
        <v>3898.38</v>
      </c>
      <c r="G646" s="3">
        <f>IF(N646=1,VLOOKUP(A645,[1]Plan1!$BG$69:$BI$188,3),G645)</f>
        <v>3924.5</v>
      </c>
      <c r="H646" s="200">
        <f t="shared" si="368"/>
        <v>41701</v>
      </c>
      <c r="I646" s="200">
        <f t="shared" si="369"/>
        <v>41732</v>
      </c>
      <c r="J646" s="27">
        <f t="shared" si="340"/>
        <v>6.7002190653553395E-3</v>
      </c>
      <c r="K646" s="12">
        <f t="shared" si="356"/>
        <v>41792</v>
      </c>
      <c r="L646" s="12">
        <f t="shared" si="341"/>
        <v>41792</v>
      </c>
      <c r="M646" s="1">
        <f t="shared" si="357"/>
        <v>21</v>
      </c>
      <c r="N646" s="1">
        <f t="shared" si="342"/>
        <v>2</v>
      </c>
      <c r="O646" s="2">
        <f t="shared" si="343"/>
        <v>1.00063619</v>
      </c>
      <c r="P646" s="11">
        <f t="shared" si="366"/>
        <v>1.0092004800000001</v>
      </c>
      <c r="Q646" s="11">
        <f t="shared" si="363"/>
        <v>1.1242753188458241</v>
      </c>
      <c r="R646" s="2">
        <f t="shared" si="365"/>
        <v>1.12499057</v>
      </c>
      <c r="S646" s="2">
        <f t="shared" si="361"/>
        <v>1.07454731</v>
      </c>
      <c r="T646" s="2">
        <f t="shared" si="344"/>
        <v>311798.66000104998</v>
      </c>
      <c r="U646" s="2">
        <f t="shared" si="345"/>
        <v>769.48548618038228</v>
      </c>
      <c r="V646" s="2">
        <f t="shared" si="346"/>
        <v>34978.029470808724</v>
      </c>
      <c r="W646" s="2">
        <f t="shared" si="347"/>
        <v>325914.97161466914</v>
      </c>
      <c r="X646" s="29">
        <f t="shared" si="348"/>
        <v>0</v>
      </c>
      <c r="Y646" s="2">
        <f t="shared" si="362"/>
        <v>0</v>
      </c>
      <c r="Z646" s="82">
        <f t="shared" si="349"/>
        <v>0</v>
      </c>
      <c r="AA646" s="2">
        <f t="shared" si="350"/>
        <v>0</v>
      </c>
      <c r="AB646" s="27">
        <f t="shared" si="358"/>
        <v>6.7299999999999999E-2</v>
      </c>
      <c r="AC646" s="29">
        <f t="shared" si="370"/>
        <v>2</v>
      </c>
      <c r="AD646" s="29">
        <v>252</v>
      </c>
      <c r="AE646" s="11">
        <f t="shared" si="364"/>
        <v>1.000517055</v>
      </c>
      <c r="AF646" s="2">
        <f t="shared" si="351"/>
        <v>161.21705614000001</v>
      </c>
      <c r="AG646" s="2">
        <f t="shared" si="352"/>
        <v>168.51596563999999</v>
      </c>
      <c r="AH646" s="3">
        <f t="shared" si="353"/>
        <v>0</v>
      </c>
      <c r="AI646" s="4" t="str">
        <f t="shared" si="359"/>
        <v>A+J=</v>
      </c>
      <c r="AJ646" s="12">
        <f t="shared" si="360"/>
        <v>41792</v>
      </c>
      <c r="AK646" s="12"/>
      <c r="AL646" s="4"/>
      <c r="AM646" s="1"/>
      <c r="AN646" s="12"/>
      <c r="AO646" s="1"/>
      <c r="AP646" s="1"/>
      <c r="AQ646" s="3"/>
      <c r="AR646" s="3"/>
      <c r="AS646" s="7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x14ac:dyDescent="0.2">
      <c r="A647" s="178">
        <f t="shared" si="354"/>
        <v>41766</v>
      </c>
      <c r="B647" s="2">
        <f t="shared" si="338"/>
        <v>326267.98185032938</v>
      </c>
      <c r="C647" s="2">
        <f t="shared" si="355"/>
        <v>290167.45665767998</v>
      </c>
      <c r="D647" s="2">
        <f>SUM(Y647:Y$764)</f>
        <v>10322.10935821</v>
      </c>
      <c r="E647" s="11">
        <f t="shared" si="339"/>
        <v>279845.34729946998</v>
      </c>
      <c r="F647" s="99">
        <f t="shared" si="367"/>
        <v>3898.38</v>
      </c>
      <c r="G647" s="3">
        <f>IF(N647=1,VLOOKUP(A646,[1]Plan1!$BG$69:$BI$188,3),G646)</f>
        <v>3924.5</v>
      </c>
      <c r="H647" s="200">
        <f t="shared" si="368"/>
        <v>41701</v>
      </c>
      <c r="I647" s="200">
        <f t="shared" si="369"/>
        <v>41732</v>
      </c>
      <c r="J647" s="27">
        <f t="shared" si="340"/>
        <v>6.7002190653553395E-3</v>
      </c>
      <c r="K647" s="12">
        <f t="shared" si="356"/>
        <v>41792</v>
      </c>
      <c r="L647" s="12">
        <f t="shared" si="341"/>
        <v>41792</v>
      </c>
      <c r="M647" s="1">
        <f t="shared" si="357"/>
        <v>21</v>
      </c>
      <c r="N647" s="1">
        <f t="shared" si="342"/>
        <v>3</v>
      </c>
      <c r="O647" s="2">
        <f t="shared" si="343"/>
        <v>1.00095443</v>
      </c>
      <c r="P647" s="11">
        <f t="shared" si="366"/>
        <v>1.0092004800000001</v>
      </c>
      <c r="Q647" s="11">
        <f t="shared" si="363"/>
        <v>1.1242753188458241</v>
      </c>
      <c r="R647" s="2">
        <f t="shared" si="365"/>
        <v>1.12534836</v>
      </c>
      <c r="S647" s="2">
        <f t="shared" si="361"/>
        <v>1.07454731</v>
      </c>
      <c r="T647" s="2">
        <f t="shared" si="344"/>
        <v>311798.66000104998</v>
      </c>
      <c r="U647" s="2">
        <f t="shared" si="345"/>
        <v>769.48548618038228</v>
      </c>
      <c r="V647" s="2">
        <f t="shared" si="346"/>
        <v>35078.155337619006</v>
      </c>
      <c r="W647" s="2">
        <f t="shared" si="347"/>
        <v>326015.0974814794</v>
      </c>
      <c r="X647" s="29">
        <f t="shared" si="348"/>
        <v>0</v>
      </c>
      <c r="Y647" s="2">
        <f t="shared" si="362"/>
        <v>0</v>
      </c>
      <c r="Z647" s="82">
        <f t="shared" si="349"/>
        <v>0</v>
      </c>
      <c r="AA647" s="2">
        <f t="shared" si="350"/>
        <v>0</v>
      </c>
      <c r="AB647" s="27">
        <f t="shared" si="358"/>
        <v>6.7299999999999999E-2</v>
      </c>
      <c r="AC647" s="29">
        <f t="shared" si="370"/>
        <v>3</v>
      </c>
      <c r="AD647" s="29">
        <v>252</v>
      </c>
      <c r="AE647" s="11">
        <f t="shared" si="364"/>
        <v>1.0007756830000001</v>
      </c>
      <c r="AF647" s="2">
        <f t="shared" si="351"/>
        <v>241.85691997999999</v>
      </c>
      <c r="AG647" s="2">
        <f t="shared" si="352"/>
        <v>252.88436884999999</v>
      </c>
      <c r="AH647" s="3">
        <f t="shared" si="353"/>
        <v>0</v>
      </c>
      <c r="AI647" s="4" t="str">
        <f t="shared" si="359"/>
        <v>A+J=</v>
      </c>
      <c r="AJ647" s="12">
        <f t="shared" si="360"/>
        <v>41792</v>
      </c>
      <c r="AK647" s="12"/>
      <c r="AL647" s="4"/>
      <c r="AM647" s="1"/>
      <c r="AN647" s="12"/>
      <c r="AO647" s="1"/>
      <c r="AP647" s="1"/>
      <c r="AQ647" s="3"/>
      <c r="AR647" s="3"/>
      <c r="AS647" s="7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x14ac:dyDescent="0.2">
      <c r="A648" s="178">
        <f t="shared" si="354"/>
        <v>41767</v>
      </c>
      <c r="B648" s="2">
        <f t="shared" si="338"/>
        <v>326452.58305084135</v>
      </c>
      <c r="C648" s="2">
        <f t="shared" si="355"/>
        <v>290167.45665767998</v>
      </c>
      <c r="D648" s="2">
        <f>SUM(Y648:Y$764)</f>
        <v>10322.10935821</v>
      </c>
      <c r="E648" s="11">
        <f t="shared" si="339"/>
        <v>279845.34729946998</v>
      </c>
      <c r="F648" s="99">
        <f t="shared" si="367"/>
        <v>3898.38</v>
      </c>
      <c r="G648" s="3">
        <f>IF(N648=1,VLOOKUP(A647,[1]Plan1!$BG$69:$BI$188,3),G647)</f>
        <v>3924.5</v>
      </c>
      <c r="H648" s="200">
        <f t="shared" si="368"/>
        <v>41701</v>
      </c>
      <c r="I648" s="200">
        <f t="shared" si="369"/>
        <v>41732</v>
      </c>
      <c r="J648" s="27">
        <f t="shared" si="340"/>
        <v>6.7002190653553395E-3</v>
      </c>
      <c r="K648" s="12">
        <f t="shared" si="356"/>
        <v>41792</v>
      </c>
      <c r="L648" s="12">
        <f t="shared" si="341"/>
        <v>41792</v>
      </c>
      <c r="M648" s="1">
        <f t="shared" si="357"/>
        <v>21</v>
      </c>
      <c r="N648" s="1">
        <f t="shared" si="342"/>
        <v>4</v>
      </c>
      <c r="O648" s="2">
        <f t="shared" si="343"/>
        <v>1.0012727800000001</v>
      </c>
      <c r="P648" s="11">
        <f t="shared" si="366"/>
        <v>1.0092004800000001</v>
      </c>
      <c r="Q648" s="11">
        <f t="shared" si="363"/>
        <v>1.1242753188458241</v>
      </c>
      <c r="R648" s="2">
        <f t="shared" si="365"/>
        <v>1.12570627</v>
      </c>
      <c r="S648" s="2">
        <f t="shared" si="361"/>
        <v>1.07454731</v>
      </c>
      <c r="T648" s="2">
        <f t="shared" si="344"/>
        <v>311798.66000104998</v>
      </c>
      <c r="U648" s="2">
        <f t="shared" si="345"/>
        <v>769.48548618038228</v>
      </c>
      <c r="V648" s="2">
        <f t="shared" si="346"/>
        <v>35178.314785870949</v>
      </c>
      <c r="W648" s="2">
        <f t="shared" si="347"/>
        <v>326115.25692973135</v>
      </c>
      <c r="X648" s="29">
        <f t="shared" si="348"/>
        <v>0</v>
      </c>
      <c r="Y648" s="2">
        <f t="shared" si="362"/>
        <v>0</v>
      </c>
      <c r="Z648" s="82">
        <f t="shared" si="349"/>
        <v>0</v>
      </c>
      <c r="AA648" s="2">
        <f t="shared" si="350"/>
        <v>0</v>
      </c>
      <c r="AB648" s="27">
        <f t="shared" si="358"/>
        <v>6.7299999999999999E-2</v>
      </c>
      <c r="AC648" s="29">
        <f t="shared" si="370"/>
        <v>4</v>
      </c>
      <c r="AD648" s="29">
        <v>252</v>
      </c>
      <c r="AE648" s="11">
        <f t="shared" si="364"/>
        <v>1.0010343770000001</v>
      </c>
      <c r="AF648" s="2">
        <f t="shared" si="351"/>
        <v>322.51736253000001</v>
      </c>
      <c r="AG648" s="2">
        <f t="shared" si="352"/>
        <v>337.32612110999997</v>
      </c>
      <c r="AH648" s="3">
        <f t="shared" si="353"/>
        <v>0</v>
      </c>
      <c r="AI648" s="4" t="str">
        <f t="shared" si="359"/>
        <v>A+J=</v>
      </c>
      <c r="AJ648" s="12">
        <f t="shared" si="360"/>
        <v>41792</v>
      </c>
      <c r="AK648" s="12"/>
      <c r="AL648" s="4"/>
      <c r="AM648" s="1"/>
      <c r="AN648" s="12"/>
      <c r="AO648" s="1"/>
      <c r="AP648" s="1"/>
      <c r="AQ648" s="3"/>
      <c r="AR648" s="3"/>
      <c r="AS648" s="7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x14ac:dyDescent="0.2">
      <c r="A649" s="178">
        <f t="shared" si="354"/>
        <v>41768</v>
      </c>
      <c r="B649" s="2">
        <f t="shared" si="338"/>
        <v>326637.28907809145</v>
      </c>
      <c r="C649" s="2">
        <f t="shared" si="355"/>
        <v>290167.45665767998</v>
      </c>
      <c r="D649" s="2">
        <f>SUM(Y649:Y$764)</f>
        <v>10322.10935821</v>
      </c>
      <c r="E649" s="11">
        <f t="shared" si="339"/>
        <v>279845.34729946998</v>
      </c>
      <c r="F649" s="99">
        <f t="shared" si="367"/>
        <v>3898.38</v>
      </c>
      <c r="G649" s="3">
        <f>IF(N649=1,VLOOKUP(A648,[1]Plan1!$BG$69:$BI$188,3),G648)</f>
        <v>3924.5</v>
      </c>
      <c r="H649" s="200">
        <f t="shared" si="368"/>
        <v>41701</v>
      </c>
      <c r="I649" s="200">
        <f t="shared" si="369"/>
        <v>41732</v>
      </c>
      <c r="J649" s="27">
        <f t="shared" si="340"/>
        <v>6.7002190653553395E-3</v>
      </c>
      <c r="K649" s="12">
        <f t="shared" si="356"/>
        <v>41792</v>
      </c>
      <c r="L649" s="12">
        <f t="shared" si="341"/>
        <v>41792</v>
      </c>
      <c r="M649" s="1">
        <f t="shared" si="357"/>
        <v>21</v>
      </c>
      <c r="N649" s="1">
        <f t="shared" si="342"/>
        <v>5</v>
      </c>
      <c r="O649" s="2">
        <f t="shared" si="343"/>
        <v>1.0015912300000001</v>
      </c>
      <c r="P649" s="11">
        <f t="shared" si="366"/>
        <v>1.0092004800000001</v>
      </c>
      <c r="Q649" s="11">
        <f t="shared" si="363"/>
        <v>1.1242753188458241</v>
      </c>
      <c r="R649" s="2">
        <f t="shared" si="365"/>
        <v>1.12606429</v>
      </c>
      <c r="S649" s="2">
        <f t="shared" si="361"/>
        <v>1.07454731</v>
      </c>
      <c r="T649" s="2">
        <f t="shared" si="344"/>
        <v>311798.66000104998</v>
      </c>
      <c r="U649" s="2">
        <f t="shared" si="345"/>
        <v>769.48548618038228</v>
      </c>
      <c r="V649" s="2">
        <f t="shared" si="346"/>
        <v>35278.505017111092</v>
      </c>
      <c r="W649" s="2">
        <f t="shared" si="347"/>
        <v>326215.44716097147</v>
      </c>
      <c r="X649" s="29">
        <f t="shared" si="348"/>
        <v>0</v>
      </c>
      <c r="Y649" s="2">
        <f t="shared" si="362"/>
        <v>0</v>
      </c>
      <c r="Z649" s="82">
        <f t="shared" si="349"/>
        <v>0</v>
      </c>
      <c r="AA649" s="2">
        <f t="shared" si="350"/>
        <v>0</v>
      </c>
      <c r="AB649" s="27">
        <f t="shared" si="358"/>
        <v>6.7299999999999999E-2</v>
      </c>
      <c r="AC649" s="29">
        <f t="shared" si="370"/>
        <v>5</v>
      </c>
      <c r="AD649" s="29">
        <v>252</v>
      </c>
      <c r="AE649" s="11">
        <f t="shared" si="364"/>
        <v>1.0012931389999999</v>
      </c>
      <c r="AF649" s="2">
        <f t="shared" si="351"/>
        <v>403.19900739000002</v>
      </c>
      <c r="AG649" s="2">
        <f t="shared" si="352"/>
        <v>421.84191712000001</v>
      </c>
      <c r="AH649" s="3">
        <f t="shared" si="353"/>
        <v>0</v>
      </c>
      <c r="AI649" s="4" t="str">
        <f t="shared" si="359"/>
        <v>A+J=</v>
      </c>
      <c r="AJ649" s="12">
        <f t="shared" si="360"/>
        <v>41792</v>
      </c>
      <c r="AK649" s="12"/>
      <c r="AL649" s="4"/>
      <c r="AM649" s="1"/>
      <c r="AN649" s="12"/>
      <c r="AO649" s="1"/>
      <c r="AP649" s="1"/>
      <c r="AQ649" s="3"/>
      <c r="AR649" s="3"/>
      <c r="AS649" s="7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x14ac:dyDescent="0.2">
      <c r="A650" s="178">
        <f t="shared" si="354"/>
        <v>41769</v>
      </c>
      <c r="B650" s="2">
        <f t="shared" ref="B650:B713" si="371">(W650+AG650)</f>
        <v>326822.10212658334</v>
      </c>
      <c r="C650" s="2">
        <f t="shared" si="355"/>
        <v>290167.45665767998</v>
      </c>
      <c r="D650" s="2">
        <f>SUM(Y650:Y$764)</f>
        <v>10322.10935821</v>
      </c>
      <c r="E650" s="11">
        <f t="shared" ref="E650:E713" si="372">(C650-D650)</f>
        <v>279845.34729946998</v>
      </c>
      <c r="F650" s="99">
        <f t="shared" si="367"/>
        <v>3898.38</v>
      </c>
      <c r="G650" s="3">
        <f>IF(N650=1,VLOOKUP(A649,[1]Plan1!$BG$69:$BI$188,3),G649)</f>
        <v>3924.5</v>
      </c>
      <c r="H650" s="200">
        <f t="shared" si="368"/>
        <v>41701</v>
      </c>
      <c r="I650" s="200">
        <f t="shared" si="369"/>
        <v>41732</v>
      </c>
      <c r="J650" s="27">
        <f t="shared" ref="J650:J713" si="373">(G650/F650)-1</f>
        <v>6.7002190653553395E-3</v>
      </c>
      <c r="K650" s="12">
        <f t="shared" si="356"/>
        <v>41792</v>
      </c>
      <c r="L650" s="12">
        <f t="shared" ref="L650:L713" si="374">IF(A650&gt;L649,K650,L649)</f>
        <v>41792</v>
      </c>
      <c r="M650" s="1">
        <f t="shared" si="357"/>
        <v>21</v>
      </c>
      <c r="N650" s="1">
        <f t="shared" ref="N650:N713" si="375">(M650-(NETWORKDAYS(A650,L650,AN$137:AN$327)-1))</f>
        <v>6</v>
      </c>
      <c r="O650" s="2">
        <f t="shared" ref="O650:O713" si="376">TRUNC((G650/F650)^TRUNC((N650/M650),9),8)</f>
        <v>1.0019097800000001</v>
      </c>
      <c r="P650" s="11">
        <f t="shared" si="366"/>
        <v>1.0092004800000001</v>
      </c>
      <c r="Q650" s="11">
        <f t="shared" si="363"/>
        <v>1.1242753188458241</v>
      </c>
      <c r="R650" s="2">
        <f t="shared" si="365"/>
        <v>1.1264224300000001</v>
      </c>
      <c r="S650" s="2">
        <f t="shared" si="361"/>
        <v>1.07454731</v>
      </c>
      <c r="T650" s="2">
        <f t="shared" ref="T650:T713" si="377">TRUNC(C650*S650,8)</f>
        <v>311798.66000104998</v>
      </c>
      <c r="U650" s="2">
        <f t="shared" ref="U650:U713" si="378">(D650*(S650-1))</f>
        <v>769.48548618038228</v>
      </c>
      <c r="V650" s="2">
        <f t="shared" ref="V650:V713" si="379">(E650*(R650-1))</f>
        <v>35378.728829792955</v>
      </c>
      <c r="W650" s="2">
        <f t="shared" ref="W650:W713" si="380">(C650+U650+V650)</f>
        <v>326315.67097365332</v>
      </c>
      <c r="X650" s="29">
        <f t="shared" ref="X650:X713" si="381">IF(VLOOKUP(A650,AN$10:AU$131,8)=VLOOKUP(A649,AN$10:AU$131,8),0,VLOOKUP(A650,AN$10:AU$131,8))</f>
        <v>0</v>
      </c>
      <c r="Y650" s="2">
        <f t="shared" si="362"/>
        <v>0</v>
      </c>
      <c r="Z650" s="82">
        <f t="shared" ref="Z650:Z713" si="382">IF(X650&gt;0,VLOOKUP($A650,$AN$10:$AS$131,6),0)</f>
        <v>0</v>
      </c>
      <c r="AA650" s="2">
        <f t="shared" ref="AA650:AA713" si="383">IF(Z650&gt;0,TRUNC(Z650*T650,8),0)</f>
        <v>0</v>
      </c>
      <c r="AB650" s="27">
        <f t="shared" si="358"/>
        <v>6.7299999999999999E-2</v>
      </c>
      <c r="AC650" s="29">
        <f t="shared" si="370"/>
        <v>6</v>
      </c>
      <c r="AD650" s="29">
        <v>252</v>
      </c>
      <c r="AE650" s="11">
        <f t="shared" si="364"/>
        <v>1.0015519669999999</v>
      </c>
      <c r="AF650" s="2">
        <f t="shared" ref="AF650:AF713" si="384">TRUNC((T650*(AE650-1)),8)</f>
        <v>483.90123096000002</v>
      </c>
      <c r="AG650" s="2">
        <f t="shared" ref="AG650:AG713" si="385">TRUNC((W650*(AE650-1)),8)</f>
        <v>506.43115293</v>
      </c>
      <c r="AH650" s="3">
        <f t="shared" ref="AH650:AH713" si="386">IF(AA650&gt;0,AA650+AF650,0)</f>
        <v>0</v>
      </c>
      <c r="AI650" s="4" t="str">
        <f t="shared" si="359"/>
        <v>A+J=</v>
      </c>
      <c r="AJ650" s="12">
        <f t="shared" si="360"/>
        <v>41792</v>
      </c>
      <c r="AK650" s="12"/>
      <c r="AL650" s="4"/>
      <c r="AM650" s="1"/>
      <c r="AN650" s="12"/>
      <c r="AO650" s="1"/>
      <c r="AP650" s="1"/>
      <c r="AQ650" s="3"/>
      <c r="AR650" s="3"/>
      <c r="AS650" s="7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x14ac:dyDescent="0.2">
      <c r="A651" s="178">
        <f t="shared" ref="A651:A714" si="387">(A650+1)</f>
        <v>41770</v>
      </c>
      <c r="B651" s="2">
        <f t="shared" si="371"/>
        <v>326822.10212658334</v>
      </c>
      <c r="C651" s="2">
        <f t="shared" ref="C651:C714" si="388">TRUNC(IF(X650&gt;0,VLOOKUP(A650,$AN$12:$AO$131,2),C650),8)</f>
        <v>290167.45665767998</v>
      </c>
      <c r="D651" s="2">
        <f>SUM(Y651:Y$764)</f>
        <v>10322.10935821</v>
      </c>
      <c r="E651" s="11">
        <f t="shared" si="372"/>
        <v>279845.34729946998</v>
      </c>
      <c r="F651" s="99">
        <f t="shared" si="367"/>
        <v>3898.38</v>
      </c>
      <c r="G651" s="3">
        <f>IF(N651=1,VLOOKUP(A650,[1]Plan1!$BG$69:$BI$188,3),G650)</f>
        <v>3924.5</v>
      </c>
      <c r="H651" s="200">
        <f t="shared" si="368"/>
        <v>41701</v>
      </c>
      <c r="I651" s="200">
        <f t="shared" si="369"/>
        <v>41732</v>
      </c>
      <c r="J651" s="27">
        <f t="shared" si="373"/>
        <v>6.7002190653553395E-3</v>
      </c>
      <c r="K651" s="12">
        <f t="shared" ref="K651:K714" si="389">IF(DAY(A651)=1,VLOOKUP(A651,AR$137:AW$275,4),K650)</f>
        <v>41792</v>
      </c>
      <c r="L651" s="12">
        <f t="shared" si="374"/>
        <v>41792</v>
      </c>
      <c r="M651" s="1">
        <f t="shared" ref="M651:M714" si="390">IF(L651=L650,M650,NETWORKDAYS(L650,L651,$AN$137:$AN$327)-1)</f>
        <v>21</v>
      </c>
      <c r="N651" s="1">
        <f t="shared" si="375"/>
        <v>6</v>
      </c>
      <c r="O651" s="2">
        <f t="shared" si="376"/>
        <v>1.0019097800000001</v>
      </c>
      <c r="P651" s="11">
        <f t="shared" si="366"/>
        <v>1.0092004800000001</v>
      </c>
      <c r="Q651" s="11">
        <f t="shared" si="363"/>
        <v>1.1242753188458241</v>
      </c>
      <c r="R651" s="2">
        <f t="shared" si="365"/>
        <v>1.1264224300000001</v>
      </c>
      <c r="S651" s="2">
        <f t="shared" si="361"/>
        <v>1.07454731</v>
      </c>
      <c r="T651" s="2">
        <f t="shared" si="377"/>
        <v>311798.66000104998</v>
      </c>
      <c r="U651" s="2">
        <f t="shared" si="378"/>
        <v>769.48548618038228</v>
      </c>
      <c r="V651" s="2">
        <f t="shared" si="379"/>
        <v>35378.728829792955</v>
      </c>
      <c r="W651" s="2">
        <f t="shared" si="380"/>
        <v>326315.67097365332</v>
      </c>
      <c r="X651" s="29">
        <f t="shared" si="381"/>
        <v>0</v>
      </c>
      <c r="Y651" s="2">
        <f t="shared" si="362"/>
        <v>0</v>
      </c>
      <c r="Z651" s="82">
        <f t="shared" si="382"/>
        <v>0</v>
      </c>
      <c r="AA651" s="2">
        <f t="shared" si="383"/>
        <v>0</v>
      </c>
      <c r="AB651" s="27">
        <f t="shared" ref="AB651:AB714" si="391">(AB650)</f>
        <v>6.7299999999999999E-2</v>
      </c>
      <c r="AC651" s="29">
        <f t="shared" si="370"/>
        <v>6</v>
      </c>
      <c r="AD651" s="29">
        <v>252</v>
      </c>
      <c r="AE651" s="11">
        <f t="shared" si="364"/>
        <v>1.0015519669999999</v>
      </c>
      <c r="AF651" s="2">
        <f t="shared" si="384"/>
        <v>483.90123096000002</v>
      </c>
      <c r="AG651" s="2">
        <f t="shared" si="385"/>
        <v>506.43115293</v>
      </c>
      <c r="AH651" s="3">
        <f t="shared" si="386"/>
        <v>0</v>
      </c>
      <c r="AI651" s="4" t="str">
        <f t="shared" ref="AI651:AI714" si="392">AI650</f>
        <v>A+J=</v>
      </c>
      <c r="AJ651" s="12">
        <f t="shared" ref="AJ651:AJ714" si="393">IF(X650&gt;0,VLOOKUP(A650,$AN$10:$AW$130,9),AJ650)</f>
        <v>41792</v>
      </c>
      <c r="AK651" s="12"/>
      <c r="AL651" s="4"/>
      <c r="AM651" s="1"/>
      <c r="AN651" s="12"/>
      <c r="AO651" s="1"/>
      <c r="AP651" s="1"/>
      <c r="AQ651" s="3"/>
      <c r="AR651" s="3"/>
      <c r="AS651" s="7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x14ac:dyDescent="0.2">
      <c r="A652" s="178">
        <f t="shared" si="387"/>
        <v>41771</v>
      </c>
      <c r="B652" s="2">
        <f t="shared" si="371"/>
        <v>326822.10212658334</v>
      </c>
      <c r="C652" s="2">
        <f t="shared" si="388"/>
        <v>290167.45665767998</v>
      </c>
      <c r="D652" s="2">
        <f>SUM(Y652:Y$764)</f>
        <v>10322.10935821</v>
      </c>
      <c r="E652" s="11">
        <f t="shared" si="372"/>
        <v>279845.34729946998</v>
      </c>
      <c r="F652" s="99">
        <f t="shared" si="367"/>
        <v>3898.38</v>
      </c>
      <c r="G652" s="3">
        <f>IF(N652=1,VLOOKUP(A651,[1]Plan1!$BG$69:$BI$188,3),G651)</f>
        <v>3924.5</v>
      </c>
      <c r="H652" s="200">
        <f t="shared" si="368"/>
        <v>41701</v>
      </c>
      <c r="I652" s="200">
        <f t="shared" si="369"/>
        <v>41732</v>
      </c>
      <c r="J652" s="27">
        <f t="shared" si="373"/>
        <v>6.7002190653553395E-3</v>
      </c>
      <c r="K652" s="12">
        <f t="shared" si="389"/>
        <v>41792</v>
      </c>
      <c r="L652" s="12">
        <f t="shared" si="374"/>
        <v>41792</v>
      </c>
      <c r="M652" s="1">
        <f t="shared" si="390"/>
        <v>21</v>
      </c>
      <c r="N652" s="1">
        <f t="shared" si="375"/>
        <v>6</v>
      </c>
      <c r="O652" s="2">
        <f t="shared" si="376"/>
        <v>1.0019097800000001</v>
      </c>
      <c r="P652" s="11">
        <f t="shared" si="366"/>
        <v>1.0092004800000001</v>
      </c>
      <c r="Q652" s="11">
        <f t="shared" si="363"/>
        <v>1.1242753188458241</v>
      </c>
      <c r="R652" s="2">
        <f t="shared" si="365"/>
        <v>1.1264224300000001</v>
      </c>
      <c r="S652" s="2">
        <f t="shared" si="361"/>
        <v>1.07454731</v>
      </c>
      <c r="T652" s="2">
        <f t="shared" si="377"/>
        <v>311798.66000104998</v>
      </c>
      <c r="U652" s="2">
        <f t="shared" si="378"/>
        <v>769.48548618038228</v>
      </c>
      <c r="V652" s="2">
        <f t="shared" si="379"/>
        <v>35378.728829792955</v>
      </c>
      <c r="W652" s="2">
        <f t="shared" si="380"/>
        <v>326315.67097365332</v>
      </c>
      <c r="X652" s="29">
        <f t="shared" si="381"/>
        <v>0</v>
      </c>
      <c r="Y652" s="2">
        <f t="shared" si="362"/>
        <v>0</v>
      </c>
      <c r="Z652" s="82">
        <f t="shared" si="382"/>
        <v>0</v>
      </c>
      <c r="AA652" s="2">
        <f t="shared" si="383"/>
        <v>0</v>
      </c>
      <c r="AB652" s="27">
        <f t="shared" si="391"/>
        <v>6.7299999999999999E-2</v>
      </c>
      <c r="AC652" s="29">
        <f t="shared" si="370"/>
        <v>6</v>
      </c>
      <c r="AD652" s="29">
        <v>252</v>
      </c>
      <c r="AE652" s="11">
        <f t="shared" si="364"/>
        <v>1.0015519669999999</v>
      </c>
      <c r="AF652" s="2">
        <f t="shared" si="384"/>
        <v>483.90123096000002</v>
      </c>
      <c r="AG652" s="2">
        <f t="shared" si="385"/>
        <v>506.43115293</v>
      </c>
      <c r="AH652" s="3">
        <f t="shared" si="386"/>
        <v>0</v>
      </c>
      <c r="AI652" s="4" t="str">
        <f t="shared" si="392"/>
        <v>A+J=</v>
      </c>
      <c r="AJ652" s="12">
        <f t="shared" si="393"/>
        <v>41792</v>
      </c>
      <c r="AK652" s="12"/>
      <c r="AL652" s="4"/>
      <c r="AM652" s="1"/>
      <c r="AN652" s="12"/>
      <c r="AO652" s="1"/>
      <c r="AP652" s="1"/>
      <c r="AQ652" s="3"/>
      <c r="AR652" s="3"/>
      <c r="AS652" s="7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x14ac:dyDescent="0.2">
      <c r="A653" s="178">
        <f t="shared" si="387"/>
        <v>41772</v>
      </c>
      <c r="B653" s="2">
        <f t="shared" si="371"/>
        <v>327007.01976512338</v>
      </c>
      <c r="C653" s="2">
        <f t="shared" si="388"/>
        <v>290167.45665767998</v>
      </c>
      <c r="D653" s="2">
        <f>SUM(Y653:Y$764)</f>
        <v>10322.10935821</v>
      </c>
      <c r="E653" s="11">
        <f t="shared" si="372"/>
        <v>279845.34729946998</v>
      </c>
      <c r="F653" s="99">
        <f t="shared" si="367"/>
        <v>3898.38</v>
      </c>
      <c r="G653" s="3">
        <f>IF(N653=1,VLOOKUP(A652,[1]Plan1!$BG$69:$BI$188,3),G652)</f>
        <v>3924.5</v>
      </c>
      <c r="H653" s="200">
        <f t="shared" si="368"/>
        <v>41701</v>
      </c>
      <c r="I653" s="200">
        <f t="shared" si="369"/>
        <v>41732</v>
      </c>
      <c r="J653" s="27">
        <f t="shared" si="373"/>
        <v>6.7002190653553395E-3</v>
      </c>
      <c r="K653" s="12">
        <f t="shared" si="389"/>
        <v>41792</v>
      </c>
      <c r="L653" s="12">
        <f t="shared" si="374"/>
        <v>41792</v>
      </c>
      <c r="M653" s="1">
        <f t="shared" si="390"/>
        <v>21</v>
      </c>
      <c r="N653" s="1">
        <f t="shared" si="375"/>
        <v>7</v>
      </c>
      <c r="O653" s="2">
        <f t="shared" si="376"/>
        <v>1.0022284299999999</v>
      </c>
      <c r="P653" s="11">
        <f t="shared" si="366"/>
        <v>1.0092004800000001</v>
      </c>
      <c r="Q653" s="11">
        <f t="shared" si="363"/>
        <v>1.1242753188458241</v>
      </c>
      <c r="R653" s="2">
        <f t="shared" si="365"/>
        <v>1.12678068</v>
      </c>
      <c r="S653" s="2">
        <f t="shared" si="361"/>
        <v>1.07454731</v>
      </c>
      <c r="T653" s="2">
        <f t="shared" si="377"/>
        <v>311798.66000104998</v>
      </c>
      <c r="U653" s="2">
        <f t="shared" si="378"/>
        <v>769.48548618038228</v>
      </c>
      <c r="V653" s="2">
        <f t="shared" si="379"/>
        <v>35478.98342546296</v>
      </c>
      <c r="W653" s="2">
        <f t="shared" si="380"/>
        <v>326415.92556932336</v>
      </c>
      <c r="X653" s="29">
        <f t="shared" si="381"/>
        <v>0</v>
      </c>
      <c r="Y653" s="2">
        <f t="shared" si="362"/>
        <v>0</v>
      </c>
      <c r="Z653" s="82">
        <f t="shared" si="382"/>
        <v>0</v>
      </c>
      <c r="AA653" s="2">
        <f t="shared" si="383"/>
        <v>0</v>
      </c>
      <c r="AB653" s="27">
        <f t="shared" si="391"/>
        <v>6.7299999999999999E-2</v>
      </c>
      <c r="AC653" s="29">
        <f t="shared" si="370"/>
        <v>7</v>
      </c>
      <c r="AD653" s="29">
        <v>252</v>
      </c>
      <c r="AE653" s="11">
        <f t="shared" si="364"/>
        <v>1.0018108619999999</v>
      </c>
      <c r="AF653" s="2">
        <f t="shared" si="384"/>
        <v>564.62434503999998</v>
      </c>
      <c r="AG653" s="2">
        <f t="shared" si="385"/>
        <v>591.09419579999997</v>
      </c>
      <c r="AH653" s="3">
        <f t="shared" si="386"/>
        <v>0</v>
      </c>
      <c r="AI653" s="4" t="str">
        <f t="shared" si="392"/>
        <v>A+J=</v>
      </c>
      <c r="AJ653" s="12">
        <f t="shared" si="393"/>
        <v>41792</v>
      </c>
      <c r="AK653" s="12"/>
      <c r="AL653" s="4"/>
      <c r="AM653" s="1"/>
      <c r="AN653" s="12"/>
      <c r="AO653" s="1"/>
      <c r="AP653" s="1"/>
      <c r="AQ653" s="3"/>
      <c r="AR653" s="3"/>
      <c r="AS653" s="7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x14ac:dyDescent="0.2">
      <c r="A654" s="178">
        <f t="shared" si="387"/>
        <v>41773</v>
      </c>
      <c r="B654" s="2">
        <f t="shared" si="371"/>
        <v>327192.04516854504</v>
      </c>
      <c r="C654" s="2">
        <f t="shared" si="388"/>
        <v>290167.45665767998</v>
      </c>
      <c r="D654" s="2">
        <f>SUM(Y654:Y$764)</f>
        <v>10322.10935821</v>
      </c>
      <c r="E654" s="11">
        <f t="shared" si="372"/>
        <v>279845.34729946998</v>
      </c>
      <c r="F654" s="99">
        <f t="shared" si="367"/>
        <v>3898.38</v>
      </c>
      <c r="G654" s="3">
        <f>IF(N654=1,VLOOKUP(A653,[1]Plan1!$BG$69:$BI$188,3),G653)</f>
        <v>3924.5</v>
      </c>
      <c r="H654" s="200">
        <f t="shared" si="368"/>
        <v>41701</v>
      </c>
      <c r="I654" s="200">
        <f t="shared" si="369"/>
        <v>41732</v>
      </c>
      <c r="J654" s="27">
        <f t="shared" si="373"/>
        <v>6.7002190653553395E-3</v>
      </c>
      <c r="K654" s="12">
        <f t="shared" si="389"/>
        <v>41792</v>
      </c>
      <c r="L654" s="12">
        <f t="shared" si="374"/>
        <v>41792</v>
      </c>
      <c r="M654" s="1">
        <f t="shared" si="390"/>
        <v>21</v>
      </c>
      <c r="N654" s="1">
        <f t="shared" si="375"/>
        <v>8</v>
      </c>
      <c r="O654" s="2">
        <f t="shared" si="376"/>
        <v>1.0025471800000001</v>
      </c>
      <c r="P654" s="11">
        <f t="shared" si="366"/>
        <v>1.0092004800000001</v>
      </c>
      <c r="Q654" s="11">
        <f t="shared" si="363"/>
        <v>1.1242753188458241</v>
      </c>
      <c r="R654" s="2">
        <f t="shared" si="365"/>
        <v>1.12713905</v>
      </c>
      <c r="S654" s="2">
        <f t="shared" si="361"/>
        <v>1.07454731</v>
      </c>
      <c r="T654" s="2">
        <f t="shared" si="377"/>
        <v>311798.66000104998</v>
      </c>
      <c r="U654" s="2">
        <f t="shared" si="378"/>
        <v>769.48548618038228</v>
      </c>
      <c r="V654" s="2">
        <f t="shared" si="379"/>
        <v>35579.271602574685</v>
      </c>
      <c r="W654" s="2">
        <f t="shared" si="380"/>
        <v>326516.21374643507</v>
      </c>
      <c r="X654" s="29">
        <f t="shared" si="381"/>
        <v>0</v>
      </c>
      <c r="Y654" s="2">
        <f t="shared" si="362"/>
        <v>0</v>
      </c>
      <c r="Z654" s="82">
        <f t="shared" si="382"/>
        <v>0</v>
      </c>
      <c r="AA654" s="2">
        <f t="shared" si="383"/>
        <v>0</v>
      </c>
      <c r="AB654" s="27">
        <f t="shared" si="391"/>
        <v>6.7299999999999999E-2</v>
      </c>
      <c r="AC654" s="29">
        <f t="shared" si="370"/>
        <v>8</v>
      </c>
      <c r="AD654" s="29">
        <v>252</v>
      </c>
      <c r="AE654" s="11">
        <f t="shared" si="364"/>
        <v>1.002069825</v>
      </c>
      <c r="AF654" s="2">
        <f t="shared" si="384"/>
        <v>645.36866142999997</v>
      </c>
      <c r="AG654" s="2">
        <f t="shared" si="385"/>
        <v>675.83142210999995</v>
      </c>
      <c r="AH654" s="3">
        <f t="shared" si="386"/>
        <v>0</v>
      </c>
      <c r="AI654" s="4" t="str">
        <f t="shared" si="392"/>
        <v>A+J=</v>
      </c>
      <c r="AJ654" s="12">
        <f t="shared" si="393"/>
        <v>41792</v>
      </c>
      <c r="AK654" s="12"/>
      <c r="AL654" s="4"/>
      <c r="AM654" s="1"/>
      <c r="AN654" s="12"/>
      <c r="AO654" s="1"/>
      <c r="AP654" s="1"/>
      <c r="AQ654" s="3"/>
      <c r="AR654" s="3"/>
      <c r="AS654" s="7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x14ac:dyDescent="0.2">
      <c r="A655" s="178">
        <f t="shared" si="387"/>
        <v>41774</v>
      </c>
      <c r="B655" s="2">
        <f t="shared" si="371"/>
        <v>327377.17492518504</v>
      </c>
      <c r="C655" s="2">
        <f t="shared" si="388"/>
        <v>290167.45665767998</v>
      </c>
      <c r="D655" s="2">
        <f>SUM(Y655:Y$764)</f>
        <v>10322.10935821</v>
      </c>
      <c r="E655" s="11">
        <f t="shared" si="372"/>
        <v>279845.34729946998</v>
      </c>
      <c r="F655" s="99">
        <f t="shared" si="367"/>
        <v>3898.38</v>
      </c>
      <c r="G655" s="3">
        <f>IF(N655=1,VLOOKUP(A654,[1]Plan1!$BG$69:$BI$188,3),G654)</f>
        <v>3924.5</v>
      </c>
      <c r="H655" s="200">
        <f t="shared" si="368"/>
        <v>41701</v>
      </c>
      <c r="I655" s="200">
        <f t="shared" si="369"/>
        <v>41732</v>
      </c>
      <c r="J655" s="27">
        <f t="shared" si="373"/>
        <v>6.7002190653553395E-3</v>
      </c>
      <c r="K655" s="12">
        <f t="shared" si="389"/>
        <v>41792</v>
      </c>
      <c r="L655" s="12">
        <f t="shared" si="374"/>
        <v>41792</v>
      </c>
      <c r="M655" s="1">
        <f t="shared" si="390"/>
        <v>21</v>
      </c>
      <c r="N655" s="1">
        <f t="shared" si="375"/>
        <v>9</v>
      </c>
      <c r="O655" s="2">
        <f t="shared" si="376"/>
        <v>1.00286604</v>
      </c>
      <c r="P655" s="11">
        <f t="shared" si="366"/>
        <v>1.0092004800000001</v>
      </c>
      <c r="Q655" s="11">
        <f t="shared" si="363"/>
        <v>1.1242753188458241</v>
      </c>
      <c r="R655" s="2">
        <f t="shared" si="365"/>
        <v>1.1274975300000001</v>
      </c>
      <c r="S655" s="2">
        <f t="shared" si="361"/>
        <v>1.07454731</v>
      </c>
      <c r="T655" s="2">
        <f t="shared" si="377"/>
        <v>311798.66000104998</v>
      </c>
      <c r="U655" s="2">
        <f t="shared" si="378"/>
        <v>769.48548618038228</v>
      </c>
      <c r="V655" s="2">
        <f t="shared" si="379"/>
        <v>35679.590562674617</v>
      </c>
      <c r="W655" s="2">
        <f t="shared" si="380"/>
        <v>326616.53270653501</v>
      </c>
      <c r="X655" s="29">
        <f t="shared" si="381"/>
        <v>0</v>
      </c>
      <c r="Y655" s="2">
        <f t="shared" si="362"/>
        <v>0</v>
      </c>
      <c r="Z655" s="82">
        <f t="shared" si="382"/>
        <v>0</v>
      </c>
      <c r="AA655" s="2">
        <f t="shared" si="383"/>
        <v>0</v>
      </c>
      <c r="AB655" s="27">
        <f t="shared" si="391"/>
        <v>6.7299999999999999E-2</v>
      </c>
      <c r="AC655" s="29">
        <f t="shared" si="370"/>
        <v>9</v>
      </c>
      <c r="AD655" s="29">
        <v>252</v>
      </c>
      <c r="AE655" s="11">
        <f t="shared" si="364"/>
        <v>1.0023288539999999</v>
      </c>
      <c r="AF655" s="2">
        <f t="shared" si="384"/>
        <v>726.13355652999996</v>
      </c>
      <c r="AG655" s="2">
        <f t="shared" si="385"/>
        <v>760.64221865000002</v>
      </c>
      <c r="AH655" s="3">
        <f t="shared" si="386"/>
        <v>0</v>
      </c>
      <c r="AI655" s="4" t="str">
        <f t="shared" si="392"/>
        <v>A+J=</v>
      </c>
      <c r="AJ655" s="12">
        <f t="shared" si="393"/>
        <v>41792</v>
      </c>
      <c r="AK655" s="12"/>
      <c r="AL655" s="4"/>
      <c r="AM655" s="1"/>
      <c r="AN655" s="12"/>
      <c r="AO655" s="1"/>
      <c r="AP655" s="1"/>
      <c r="AQ655" s="3"/>
      <c r="AR655" s="3"/>
      <c r="AS655" s="7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x14ac:dyDescent="0.2">
      <c r="A656" s="178">
        <f t="shared" si="387"/>
        <v>41775</v>
      </c>
      <c r="B656" s="2">
        <f t="shared" si="371"/>
        <v>327562.41221124656</v>
      </c>
      <c r="C656" s="2">
        <f t="shared" si="388"/>
        <v>290167.45665767998</v>
      </c>
      <c r="D656" s="2">
        <f>SUM(Y656:Y$764)</f>
        <v>10322.10935821</v>
      </c>
      <c r="E656" s="11">
        <f t="shared" si="372"/>
        <v>279845.34729946998</v>
      </c>
      <c r="F656" s="99">
        <f t="shared" si="367"/>
        <v>3898.38</v>
      </c>
      <c r="G656" s="3">
        <f>IF(N656=1,VLOOKUP(A655,[1]Plan1!$BG$69:$BI$188,3),G655)</f>
        <v>3924.5</v>
      </c>
      <c r="H656" s="200">
        <f t="shared" si="368"/>
        <v>41701</v>
      </c>
      <c r="I656" s="200">
        <f t="shared" si="369"/>
        <v>41732</v>
      </c>
      <c r="J656" s="27">
        <f t="shared" si="373"/>
        <v>6.7002190653553395E-3</v>
      </c>
      <c r="K656" s="12">
        <f t="shared" si="389"/>
        <v>41792</v>
      </c>
      <c r="L656" s="12">
        <f t="shared" si="374"/>
        <v>41792</v>
      </c>
      <c r="M656" s="1">
        <f t="shared" si="390"/>
        <v>21</v>
      </c>
      <c r="N656" s="1">
        <f t="shared" si="375"/>
        <v>10</v>
      </c>
      <c r="O656" s="2">
        <f t="shared" si="376"/>
        <v>1.003185</v>
      </c>
      <c r="P656" s="11">
        <f t="shared" si="366"/>
        <v>1.0092004800000001</v>
      </c>
      <c r="Q656" s="11">
        <f t="shared" si="363"/>
        <v>1.1242753188458241</v>
      </c>
      <c r="R656" s="2">
        <f t="shared" si="365"/>
        <v>1.1278561300000001</v>
      </c>
      <c r="S656" s="2">
        <f t="shared" si="361"/>
        <v>1.07454731</v>
      </c>
      <c r="T656" s="2">
        <f t="shared" si="377"/>
        <v>311798.66000104998</v>
      </c>
      <c r="U656" s="2">
        <f t="shared" si="378"/>
        <v>769.48548618038228</v>
      </c>
      <c r="V656" s="2">
        <f t="shared" si="379"/>
        <v>35779.943104216203</v>
      </c>
      <c r="W656" s="2">
        <f t="shared" si="380"/>
        <v>326716.88524807658</v>
      </c>
      <c r="X656" s="29">
        <f t="shared" si="381"/>
        <v>0</v>
      </c>
      <c r="Y656" s="2">
        <f t="shared" si="362"/>
        <v>0</v>
      </c>
      <c r="Z656" s="82">
        <f t="shared" si="382"/>
        <v>0</v>
      </c>
      <c r="AA656" s="2">
        <f t="shared" si="383"/>
        <v>0</v>
      </c>
      <c r="AB656" s="27">
        <f t="shared" si="391"/>
        <v>6.7299999999999999E-2</v>
      </c>
      <c r="AC656" s="29">
        <f t="shared" si="370"/>
        <v>10</v>
      </c>
      <c r="AD656" s="29">
        <v>252</v>
      </c>
      <c r="AE656" s="11">
        <f t="shared" si="364"/>
        <v>1.0025879499999999</v>
      </c>
      <c r="AF656" s="2">
        <f t="shared" si="384"/>
        <v>806.91934214000003</v>
      </c>
      <c r="AG656" s="2">
        <f t="shared" si="385"/>
        <v>845.52696317000004</v>
      </c>
      <c r="AH656" s="3">
        <f t="shared" si="386"/>
        <v>0</v>
      </c>
      <c r="AI656" s="4" t="str">
        <f t="shared" si="392"/>
        <v>A+J=</v>
      </c>
      <c r="AJ656" s="12">
        <f t="shared" si="393"/>
        <v>41792</v>
      </c>
      <c r="AK656" s="12"/>
      <c r="AL656" s="4"/>
      <c r="AM656" s="1"/>
      <c r="AN656" s="12"/>
      <c r="AO656" s="1"/>
      <c r="AP656" s="1"/>
      <c r="AQ656" s="3"/>
      <c r="AR656" s="3"/>
      <c r="AS656" s="7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138" x14ac:dyDescent="0.2">
      <c r="A657" s="178">
        <f t="shared" si="387"/>
        <v>41776</v>
      </c>
      <c r="B657" s="2">
        <f t="shared" si="371"/>
        <v>327747.75146016286</v>
      </c>
      <c r="C657" s="2">
        <f t="shared" si="388"/>
        <v>290167.45665767998</v>
      </c>
      <c r="D657" s="2">
        <f>SUM(Y657:Y$764)</f>
        <v>10322.10935821</v>
      </c>
      <c r="E657" s="11">
        <f t="shared" si="372"/>
        <v>279845.34729946998</v>
      </c>
      <c r="F657" s="99">
        <f t="shared" si="367"/>
        <v>3898.38</v>
      </c>
      <c r="G657" s="3">
        <f>IF(N657=1,VLOOKUP(A656,[1]Plan1!$BG$69:$BI$188,3),G656)</f>
        <v>3924.5</v>
      </c>
      <c r="H657" s="200">
        <f t="shared" si="368"/>
        <v>41701</v>
      </c>
      <c r="I657" s="200">
        <f t="shared" si="369"/>
        <v>41732</v>
      </c>
      <c r="J657" s="27">
        <f t="shared" si="373"/>
        <v>6.7002190653553395E-3</v>
      </c>
      <c r="K657" s="12">
        <f t="shared" si="389"/>
        <v>41792</v>
      </c>
      <c r="L657" s="12">
        <f t="shared" si="374"/>
        <v>41792</v>
      </c>
      <c r="M657" s="1">
        <f t="shared" si="390"/>
        <v>21</v>
      </c>
      <c r="N657" s="1">
        <f t="shared" si="375"/>
        <v>11</v>
      </c>
      <c r="O657" s="2">
        <f t="shared" si="376"/>
        <v>1.0035040500000001</v>
      </c>
      <c r="P657" s="11">
        <f t="shared" si="366"/>
        <v>1.0092004800000001</v>
      </c>
      <c r="Q657" s="11">
        <f t="shared" si="363"/>
        <v>1.1242753188458241</v>
      </c>
      <c r="R657" s="2">
        <f t="shared" si="365"/>
        <v>1.1282148299999999</v>
      </c>
      <c r="S657" s="2">
        <f t="shared" si="361"/>
        <v>1.07454731</v>
      </c>
      <c r="T657" s="2">
        <f t="shared" si="377"/>
        <v>311798.66000104998</v>
      </c>
      <c r="U657" s="2">
        <f t="shared" si="378"/>
        <v>769.48548618038228</v>
      </c>
      <c r="V657" s="2">
        <f t="shared" si="379"/>
        <v>35880.323630292471</v>
      </c>
      <c r="W657" s="2">
        <f t="shared" si="380"/>
        <v>326817.26577415288</v>
      </c>
      <c r="X657" s="29">
        <f t="shared" si="381"/>
        <v>0</v>
      </c>
      <c r="Y657" s="2">
        <f t="shared" si="362"/>
        <v>0</v>
      </c>
      <c r="Z657" s="82">
        <f t="shared" si="382"/>
        <v>0</v>
      </c>
      <c r="AA657" s="2">
        <f t="shared" si="383"/>
        <v>0</v>
      </c>
      <c r="AB657" s="27">
        <f t="shared" si="391"/>
        <v>6.7299999999999999E-2</v>
      </c>
      <c r="AC657" s="29">
        <f t="shared" si="370"/>
        <v>11</v>
      </c>
      <c r="AD657" s="29">
        <v>252</v>
      </c>
      <c r="AE657" s="11">
        <f t="shared" si="364"/>
        <v>1.0028471130000001</v>
      </c>
      <c r="AF657" s="2">
        <f t="shared" si="384"/>
        <v>887.72601827000005</v>
      </c>
      <c r="AG657" s="2">
        <f t="shared" si="385"/>
        <v>930.48568600999999</v>
      </c>
      <c r="AH657" s="3">
        <f t="shared" si="386"/>
        <v>0</v>
      </c>
      <c r="AI657" s="4" t="str">
        <f t="shared" si="392"/>
        <v>A+J=</v>
      </c>
      <c r="AJ657" s="12">
        <f t="shared" si="393"/>
        <v>41792</v>
      </c>
      <c r="AK657" s="12"/>
      <c r="AL657" s="4"/>
      <c r="AM657" s="1"/>
      <c r="AN657" s="12"/>
      <c r="AO657" s="1"/>
      <c r="AP657" s="1"/>
      <c r="AQ657" s="3"/>
      <c r="AR657" s="3"/>
      <c r="AS657" s="7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138" x14ac:dyDescent="0.2">
      <c r="A658" s="178">
        <f t="shared" si="387"/>
        <v>41777</v>
      </c>
      <c r="B658" s="2">
        <f t="shared" si="371"/>
        <v>327747.75146016286</v>
      </c>
      <c r="C658" s="2">
        <f t="shared" si="388"/>
        <v>290167.45665767998</v>
      </c>
      <c r="D658" s="2">
        <f>SUM(Y658:Y$764)</f>
        <v>10322.10935821</v>
      </c>
      <c r="E658" s="11">
        <f t="shared" si="372"/>
        <v>279845.34729946998</v>
      </c>
      <c r="F658" s="99">
        <f t="shared" si="367"/>
        <v>3898.38</v>
      </c>
      <c r="G658" s="3">
        <f>IF(N658=1,VLOOKUP(A657,[1]Plan1!$BG$69:$BI$188,3),G657)</f>
        <v>3924.5</v>
      </c>
      <c r="H658" s="200">
        <f t="shared" si="368"/>
        <v>41701</v>
      </c>
      <c r="I658" s="200">
        <f t="shared" si="369"/>
        <v>41732</v>
      </c>
      <c r="J658" s="27">
        <f t="shared" si="373"/>
        <v>6.7002190653553395E-3</v>
      </c>
      <c r="K658" s="12">
        <f t="shared" si="389"/>
        <v>41792</v>
      </c>
      <c r="L658" s="12">
        <f t="shared" si="374"/>
        <v>41792</v>
      </c>
      <c r="M658" s="1">
        <f t="shared" si="390"/>
        <v>21</v>
      </c>
      <c r="N658" s="1">
        <f t="shared" si="375"/>
        <v>11</v>
      </c>
      <c r="O658" s="2">
        <f t="shared" si="376"/>
        <v>1.0035040500000001</v>
      </c>
      <c r="P658" s="11">
        <f t="shared" si="366"/>
        <v>1.0092004800000001</v>
      </c>
      <c r="Q658" s="11">
        <f t="shared" si="363"/>
        <v>1.1242753188458241</v>
      </c>
      <c r="R658" s="2">
        <f t="shared" si="365"/>
        <v>1.1282148299999999</v>
      </c>
      <c r="S658" s="2">
        <f t="shared" si="361"/>
        <v>1.07454731</v>
      </c>
      <c r="T658" s="2">
        <f t="shared" si="377"/>
        <v>311798.66000104998</v>
      </c>
      <c r="U658" s="2">
        <f t="shared" si="378"/>
        <v>769.48548618038228</v>
      </c>
      <c r="V658" s="2">
        <f t="shared" si="379"/>
        <v>35880.323630292471</v>
      </c>
      <c r="W658" s="2">
        <f t="shared" si="380"/>
        <v>326817.26577415288</v>
      </c>
      <c r="X658" s="29">
        <f t="shared" si="381"/>
        <v>0</v>
      </c>
      <c r="Y658" s="2">
        <f t="shared" si="362"/>
        <v>0</v>
      </c>
      <c r="Z658" s="82">
        <f t="shared" si="382"/>
        <v>0</v>
      </c>
      <c r="AA658" s="2">
        <f t="shared" si="383"/>
        <v>0</v>
      </c>
      <c r="AB658" s="27">
        <f t="shared" si="391"/>
        <v>6.7299999999999999E-2</v>
      </c>
      <c r="AC658" s="29">
        <f t="shared" si="370"/>
        <v>11</v>
      </c>
      <c r="AD658" s="29">
        <v>252</v>
      </c>
      <c r="AE658" s="11">
        <f t="shared" si="364"/>
        <v>1.0028471130000001</v>
      </c>
      <c r="AF658" s="2">
        <f t="shared" si="384"/>
        <v>887.72601827000005</v>
      </c>
      <c r="AG658" s="2">
        <f t="shared" si="385"/>
        <v>930.48568600999999</v>
      </c>
      <c r="AH658" s="3">
        <f t="shared" si="386"/>
        <v>0</v>
      </c>
      <c r="AI658" s="4" t="str">
        <f t="shared" si="392"/>
        <v>A+J=</v>
      </c>
      <c r="AJ658" s="12">
        <f t="shared" si="393"/>
        <v>41792</v>
      </c>
      <c r="AK658" s="12"/>
      <c r="AL658" s="4"/>
      <c r="AM658" s="1"/>
      <c r="AN658" s="12"/>
      <c r="AO658" s="1"/>
      <c r="AP658" s="1"/>
      <c r="AQ658" s="3"/>
      <c r="AR658" s="3"/>
      <c r="AS658" s="7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138" x14ac:dyDescent="0.2">
      <c r="A659" s="178">
        <f t="shared" si="387"/>
        <v>41778</v>
      </c>
      <c r="B659" s="2">
        <f t="shared" si="371"/>
        <v>327747.75146016286</v>
      </c>
      <c r="C659" s="2">
        <f t="shared" si="388"/>
        <v>290167.45665767998</v>
      </c>
      <c r="D659" s="2">
        <f>SUM(Y659:Y$764)</f>
        <v>10322.10935821</v>
      </c>
      <c r="E659" s="11">
        <f t="shared" si="372"/>
        <v>279845.34729946998</v>
      </c>
      <c r="F659" s="99">
        <f t="shared" si="367"/>
        <v>3898.38</v>
      </c>
      <c r="G659" s="3">
        <f>IF(N659=1,VLOOKUP(A658,[1]Plan1!$BG$69:$BI$188,3),G658)</f>
        <v>3924.5</v>
      </c>
      <c r="H659" s="200">
        <f t="shared" si="368"/>
        <v>41701</v>
      </c>
      <c r="I659" s="200">
        <f t="shared" si="369"/>
        <v>41732</v>
      </c>
      <c r="J659" s="27">
        <f t="shared" si="373"/>
        <v>6.7002190653553395E-3</v>
      </c>
      <c r="K659" s="12">
        <f t="shared" si="389"/>
        <v>41792</v>
      </c>
      <c r="L659" s="12">
        <f t="shared" si="374"/>
        <v>41792</v>
      </c>
      <c r="M659" s="1">
        <f t="shared" si="390"/>
        <v>21</v>
      </c>
      <c r="N659" s="1">
        <f t="shared" si="375"/>
        <v>11</v>
      </c>
      <c r="O659" s="2">
        <f t="shared" si="376"/>
        <v>1.0035040500000001</v>
      </c>
      <c r="P659" s="11">
        <f t="shared" si="366"/>
        <v>1.0092004800000001</v>
      </c>
      <c r="Q659" s="11">
        <f t="shared" si="363"/>
        <v>1.1242753188458241</v>
      </c>
      <c r="R659" s="2">
        <f t="shared" si="365"/>
        <v>1.1282148299999999</v>
      </c>
      <c r="S659" s="2">
        <f t="shared" si="361"/>
        <v>1.07454731</v>
      </c>
      <c r="T659" s="2">
        <f t="shared" si="377"/>
        <v>311798.66000104998</v>
      </c>
      <c r="U659" s="2">
        <f t="shared" si="378"/>
        <v>769.48548618038228</v>
      </c>
      <c r="V659" s="2">
        <f t="shared" si="379"/>
        <v>35880.323630292471</v>
      </c>
      <c r="W659" s="2">
        <f t="shared" si="380"/>
        <v>326817.26577415288</v>
      </c>
      <c r="X659" s="29">
        <f t="shared" si="381"/>
        <v>0</v>
      </c>
      <c r="Y659" s="2">
        <f t="shared" si="362"/>
        <v>0</v>
      </c>
      <c r="Z659" s="82">
        <f t="shared" si="382"/>
        <v>0</v>
      </c>
      <c r="AA659" s="2">
        <f t="shared" si="383"/>
        <v>0</v>
      </c>
      <c r="AB659" s="27">
        <f t="shared" si="391"/>
        <v>6.7299999999999999E-2</v>
      </c>
      <c r="AC659" s="29">
        <f t="shared" si="370"/>
        <v>11</v>
      </c>
      <c r="AD659" s="29">
        <v>252</v>
      </c>
      <c r="AE659" s="11">
        <f t="shared" si="364"/>
        <v>1.0028471130000001</v>
      </c>
      <c r="AF659" s="2">
        <f t="shared" si="384"/>
        <v>887.72601827000005</v>
      </c>
      <c r="AG659" s="2">
        <f t="shared" si="385"/>
        <v>930.48568600999999</v>
      </c>
      <c r="AH659" s="3">
        <f t="shared" si="386"/>
        <v>0</v>
      </c>
      <c r="AI659" s="4" t="str">
        <f t="shared" si="392"/>
        <v>A+J=</v>
      </c>
      <c r="AJ659" s="12">
        <f t="shared" si="393"/>
        <v>41792</v>
      </c>
      <c r="AK659" s="12"/>
      <c r="AL659" s="4"/>
      <c r="AM659" s="1"/>
      <c r="AN659" s="12"/>
      <c r="AO659" s="1"/>
      <c r="AP659" s="1"/>
      <c r="AQ659" s="3"/>
      <c r="AR659" s="3"/>
      <c r="AS659" s="7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138" x14ac:dyDescent="0.2">
      <c r="A660" s="178">
        <f t="shared" si="387"/>
        <v>41779</v>
      </c>
      <c r="B660" s="2">
        <f t="shared" si="371"/>
        <v>327933.19832814095</v>
      </c>
      <c r="C660" s="2">
        <f t="shared" si="388"/>
        <v>290167.45665767998</v>
      </c>
      <c r="D660" s="2">
        <f>SUM(Y660:Y$764)</f>
        <v>10322.10935821</v>
      </c>
      <c r="E660" s="11">
        <f t="shared" si="372"/>
        <v>279845.34729946998</v>
      </c>
      <c r="F660" s="99">
        <f t="shared" si="367"/>
        <v>3898.38</v>
      </c>
      <c r="G660" s="3">
        <f>IF(N660=1,VLOOKUP(A659,[1]Plan1!$BG$69:$BI$188,3),G659)</f>
        <v>3924.5</v>
      </c>
      <c r="H660" s="200">
        <f t="shared" si="368"/>
        <v>41701</v>
      </c>
      <c r="I660" s="200">
        <f t="shared" si="369"/>
        <v>41732</v>
      </c>
      <c r="J660" s="27">
        <f t="shared" si="373"/>
        <v>6.7002190653553395E-3</v>
      </c>
      <c r="K660" s="12">
        <f t="shared" si="389"/>
        <v>41792</v>
      </c>
      <c r="L660" s="12">
        <f t="shared" si="374"/>
        <v>41792</v>
      </c>
      <c r="M660" s="1">
        <f t="shared" si="390"/>
        <v>21</v>
      </c>
      <c r="N660" s="1">
        <f t="shared" si="375"/>
        <v>12</v>
      </c>
      <c r="O660" s="2">
        <f t="shared" si="376"/>
        <v>1.00382321</v>
      </c>
      <c r="P660" s="11">
        <f t="shared" si="366"/>
        <v>1.0092004800000001</v>
      </c>
      <c r="Q660" s="11">
        <f t="shared" si="363"/>
        <v>1.1242753188458241</v>
      </c>
      <c r="R660" s="2">
        <f t="shared" si="365"/>
        <v>1.1285736500000001</v>
      </c>
      <c r="S660" s="2">
        <f t="shared" si="361"/>
        <v>1.07454731</v>
      </c>
      <c r="T660" s="2">
        <f t="shared" si="377"/>
        <v>311798.66000104998</v>
      </c>
      <c r="U660" s="2">
        <f t="shared" si="378"/>
        <v>769.48548618038228</v>
      </c>
      <c r="V660" s="2">
        <f t="shared" si="379"/>
        <v>35980.737737810523</v>
      </c>
      <c r="W660" s="2">
        <f t="shared" si="380"/>
        <v>326917.67988167092</v>
      </c>
      <c r="X660" s="29">
        <f t="shared" si="381"/>
        <v>0</v>
      </c>
      <c r="Y660" s="2">
        <f t="shared" si="362"/>
        <v>0</v>
      </c>
      <c r="Z660" s="82">
        <f t="shared" si="382"/>
        <v>0</v>
      </c>
      <c r="AA660" s="2">
        <f t="shared" si="383"/>
        <v>0</v>
      </c>
      <c r="AB660" s="27">
        <f t="shared" si="391"/>
        <v>6.7299999999999999E-2</v>
      </c>
      <c r="AC660" s="29">
        <f t="shared" si="370"/>
        <v>12</v>
      </c>
      <c r="AD660" s="29">
        <v>252</v>
      </c>
      <c r="AE660" s="11">
        <f t="shared" si="364"/>
        <v>1.003106343</v>
      </c>
      <c r="AF660" s="2">
        <f t="shared" si="384"/>
        <v>968.55358490000003</v>
      </c>
      <c r="AG660" s="2">
        <f t="shared" si="385"/>
        <v>1015.51844647</v>
      </c>
      <c r="AH660" s="3">
        <f t="shared" si="386"/>
        <v>0</v>
      </c>
      <c r="AI660" s="4" t="str">
        <f t="shared" si="392"/>
        <v>A+J=</v>
      </c>
      <c r="AJ660" s="12">
        <f t="shared" si="393"/>
        <v>41792</v>
      </c>
      <c r="AK660" s="12"/>
      <c r="AL660" s="4"/>
      <c r="AM660" s="1"/>
      <c r="AN660" s="12"/>
      <c r="AO660" s="1"/>
      <c r="AP660" s="1"/>
      <c r="AQ660" s="3"/>
      <c r="AR660" s="3"/>
      <c r="AS660" s="7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138" x14ac:dyDescent="0.2">
      <c r="A661" s="178">
        <f t="shared" si="387"/>
        <v>41780</v>
      </c>
      <c r="B661" s="2">
        <f t="shared" si="371"/>
        <v>328118.7528615006</v>
      </c>
      <c r="C661" s="2">
        <f t="shared" si="388"/>
        <v>290167.45665767998</v>
      </c>
      <c r="D661" s="2">
        <f>SUM(Y661:Y$764)</f>
        <v>10322.10935821</v>
      </c>
      <c r="E661" s="11">
        <f t="shared" si="372"/>
        <v>279845.34729946998</v>
      </c>
      <c r="F661" s="99">
        <f t="shared" si="367"/>
        <v>3898.38</v>
      </c>
      <c r="G661" s="3">
        <f>IF(N661=1,VLOOKUP(A660,[1]Plan1!$BG$69:$BI$188,3),G660)</f>
        <v>3924.5</v>
      </c>
      <c r="H661" s="200">
        <f t="shared" si="368"/>
        <v>41701</v>
      </c>
      <c r="I661" s="200">
        <f t="shared" si="369"/>
        <v>41732</v>
      </c>
      <c r="J661" s="27">
        <f t="shared" si="373"/>
        <v>6.7002190653553395E-3</v>
      </c>
      <c r="K661" s="12">
        <f t="shared" si="389"/>
        <v>41792</v>
      </c>
      <c r="L661" s="12">
        <f t="shared" si="374"/>
        <v>41792</v>
      </c>
      <c r="M661" s="1">
        <f t="shared" si="390"/>
        <v>21</v>
      </c>
      <c r="N661" s="1">
        <f t="shared" si="375"/>
        <v>13</v>
      </c>
      <c r="O661" s="2">
        <f t="shared" si="376"/>
        <v>1.0041424699999999</v>
      </c>
      <c r="P661" s="11">
        <f t="shared" si="366"/>
        <v>1.0092004800000001</v>
      </c>
      <c r="Q661" s="11">
        <f t="shared" si="363"/>
        <v>1.1242753188458241</v>
      </c>
      <c r="R661" s="2">
        <f t="shared" si="365"/>
        <v>1.12893259</v>
      </c>
      <c r="S661" s="2">
        <f t="shared" si="361"/>
        <v>1.07454731</v>
      </c>
      <c r="T661" s="2">
        <f t="shared" si="377"/>
        <v>311798.66000104998</v>
      </c>
      <c r="U661" s="2">
        <f t="shared" si="378"/>
        <v>769.48548618038228</v>
      </c>
      <c r="V661" s="2">
        <f t="shared" si="379"/>
        <v>36081.185426770171</v>
      </c>
      <c r="W661" s="2">
        <f t="shared" si="380"/>
        <v>327018.12757063058</v>
      </c>
      <c r="X661" s="29">
        <f t="shared" si="381"/>
        <v>0</v>
      </c>
      <c r="Y661" s="2">
        <f t="shared" si="362"/>
        <v>0</v>
      </c>
      <c r="Z661" s="82">
        <f t="shared" si="382"/>
        <v>0</v>
      </c>
      <c r="AA661" s="2">
        <f t="shared" si="383"/>
        <v>0</v>
      </c>
      <c r="AB661" s="27">
        <f t="shared" si="391"/>
        <v>6.7299999999999999E-2</v>
      </c>
      <c r="AC661" s="29">
        <f t="shared" si="370"/>
        <v>13</v>
      </c>
      <c r="AD661" s="29">
        <v>252</v>
      </c>
      <c r="AE661" s="11">
        <f t="shared" si="364"/>
        <v>1.0033656399999999</v>
      </c>
      <c r="AF661" s="2">
        <f t="shared" si="384"/>
        <v>1049.40204204</v>
      </c>
      <c r="AG661" s="2">
        <f t="shared" si="385"/>
        <v>1100.6252908700001</v>
      </c>
      <c r="AH661" s="3">
        <f t="shared" si="386"/>
        <v>0</v>
      </c>
      <c r="AI661" s="4" t="str">
        <f t="shared" si="392"/>
        <v>A+J=</v>
      </c>
      <c r="AJ661" s="12">
        <f t="shared" si="393"/>
        <v>41792</v>
      </c>
      <c r="AK661" s="12"/>
      <c r="AL661" s="4"/>
      <c r="AM661" s="1"/>
      <c r="AN661" s="12"/>
      <c r="AO661" s="1"/>
      <c r="AP661" s="1"/>
      <c r="AQ661" s="3"/>
      <c r="AR661" s="3"/>
      <c r="AS661" s="7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138" x14ac:dyDescent="0.2">
      <c r="A662" s="178">
        <f t="shared" si="387"/>
        <v>41781</v>
      </c>
      <c r="B662" s="2">
        <f t="shared" si="371"/>
        <v>328304.41229794838</v>
      </c>
      <c r="C662" s="2">
        <f t="shared" si="388"/>
        <v>290167.45665767998</v>
      </c>
      <c r="D662" s="2">
        <f>SUM(Y662:Y$764)</f>
        <v>10322.10935821</v>
      </c>
      <c r="E662" s="11">
        <f t="shared" si="372"/>
        <v>279845.34729946998</v>
      </c>
      <c r="F662" s="99">
        <f t="shared" si="367"/>
        <v>3898.38</v>
      </c>
      <c r="G662" s="3">
        <f>IF(N662=1,VLOOKUP(A661,[1]Plan1!$BG$69:$BI$188,3),G661)</f>
        <v>3924.5</v>
      </c>
      <c r="H662" s="200">
        <f t="shared" si="368"/>
        <v>41701</v>
      </c>
      <c r="I662" s="200">
        <f t="shared" si="369"/>
        <v>41732</v>
      </c>
      <c r="J662" s="27">
        <f t="shared" si="373"/>
        <v>6.7002190653553395E-3</v>
      </c>
      <c r="K662" s="12">
        <f t="shared" si="389"/>
        <v>41792</v>
      </c>
      <c r="L662" s="12">
        <f t="shared" si="374"/>
        <v>41792</v>
      </c>
      <c r="M662" s="1">
        <f t="shared" si="390"/>
        <v>21</v>
      </c>
      <c r="N662" s="1">
        <f t="shared" si="375"/>
        <v>14</v>
      </c>
      <c r="O662" s="2">
        <f t="shared" si="376"/>
        <v>1.0044618299999999</v>
      </c>
      <c r="P662" s="11">
        <f t="shared" si="366"/>
        <v>1.0092004800000001</v>
      </c>
      <c r="Q662" s="11">
        <f t="shared" si="363"/>
        <v>1.1242753188458241</v>
      </c>
      <c r="R662" s="2">
        <f t="shared" si="365"/>
        <v>1.1292916399999999</v>
      </c>
      <c r="S662" s="2">
        <f t="shared" si="361"/>
        <v>1.07454731</v>
      </c>
      <c r="T662" s="2">
        <f t="shared" si="377"/>
        <v>311798.66000104998</v>
      </c>
      <c r="U662" s="2">
        <f t="shared" si="378"/>
        <v>769.48548618038228</v>
      </c>
      <c r="V662" s="2">
        <f t="shared" si="379"/>
        <v>36181.663898718027</v>
      </c>
      <c r="W662" s="2">
        <f t="shared" si="380"/>
        <v>327118.60604257841</v>
      </c>
      <c r="X662" s="29">
        <f t="shared" si="381"/>
        <v>0</v>
      </c>
      <c r="Y662" s="2">
        <f t="shared" si="362"/>
        <v>0</v>
      </c>
      <c r="Z662" s="82">
        <f t="shared" si="382"/>
        <v>0</v>
      </c>
      <c r="AA662" s="2">
        <f t="shared" si="383"/>
        <v>0</v>
      </c>
      <c r="AB662" s="27">
        <f t="shared" si="391"/>
        <v>6.7299999999999999E-2</v>
      </c>
      <c r="AC662" s="29">
        <f t="shared" si="370"/>
        <v>14</v>
      </c>
      <c r="AD662" s="29">
        <v>252</v>
      </c>
      <c r="AE662" s="11">
        <f t="shared" si="364"/>
        <v>1.0036250040000001</v>
      </c>
      <c r="AF662" s="2">
        <f t="shared" si="384"/>
        <v>1130.27138969</v>
      </c>
      <c r="AG662" s="2">
        <f t="shared" si="385"/>
        <v>1185.8062553699999</v>
      </c>
      <c r="AH662" s="3">
        <f t="shared" si="386"/>
        <v>0</v>
      </c>
      <c r="AI662" s="4" t="str">
        <f t="shared" si="392"/>
        <v>A+J=</v>
      </c>
      <c r="AJ662" s="12">
        <f t="shared" si="393"/>
        <v>41792</v>
      </c>
      <c r="AK662" s="12"/>
      <c r="AL662" s="4"/>
      <c r="AM662" s="1"/>
      <c r="AN662" s="12"/>
      <c r="AO662" s="1"/>
      <c r="AP662" s="1"/>
      <c r="AQ662" s="3"/>
      <c r="AR662" s="3"/>
      <c r="AS662" s="7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138" x14ac:dyDescent="0.2">
      <c r="A663" s="178">
        <f t="shared" si="387"/>
        <v>41782</v>
      </c>
      <c r="B663" s="2">
        <f t="shared" si="371"/>
        <v>328490.179490968</v>
      </c>
      <c r="C663" s="2">
        <f t="shared" si="388"/>
        <v>290167.45665767998</v>
      </c>
      <c r="D663" s="2">
        <f>SUM(Y663:Y$764)</f>
        <v>10322.10935821</v>
      </c>
      <c r="E663" s="11">
        <f t="shared" si="372"/>
        <v>279845.34729946998</v>
      </c>
      <c r="F663" s="99">
        <f t="shared" si="367"/>
        <v>3898.38</v>
      </c>
      <c r="G663" s="3">
        <f>IF(N663=1,VLOOKUP(A662,[1]Plan1!$BG$69:$BI$188,3),G662)</f>
        <v>3924.5</v>
      </c>
      <c r="H663" s="200">
        <f t="shared" si="368"/>
        <v>41701</v>
      </c>
      <c r="I663" s="200">
        <f t="shared" si="369"/>
        <v>41732</v>
      </c>
      <c r="J663" s="27">
        <f t="shared" si="373"/>
        <v>6.7002190653553395E-3</v>
      </c>
      <c r="K663" s="12">
        <f t="shared" si="389"/>
        <v>41792</v>
      </c>
      <c r="L663" s="12">
        <f t="shared" si="374"/>
        <v>41792</v>
      </c>
      <c r="M663" s="1">
        <f t="shared" si="390"/>
        <v>21</v>
      </c>
      <c r="N663" s="1">
        <f t="shared" si="375"/>
        <v>15</v>
      </c>
      <c r="O663" s="2">
        <f t="shared" si="376"/>
        <v>1.0047813000000001</v>
      </c>
      <c r="P663" s="11">
        <f t="shared" si="366"/>
        <v>1.0092004800000001</v>
      </c>
      <c r="Q663" s="11">
        <f t="shared" si="363"/>
        <v>1.1242753188458241</v>
      </c>
      <c r="R663" s="2">
        <f t="shared" si="365"/>
        <v>1.12965081</v>
      </c>
      <c r="S663" s="2">
        <f t="shared" si="361"/>
        <v>1.07454731</v>
      </c>
      <c r="T663" s="2">
        <f t="shared" si="377"/>
        <v>311798.66000104998</v>
      </c>
      <c r="U663" s="2">
        <f t="shared" si="378"/>
        <v>769.48548618038228</v>
      </c>
      <c r="V663" s="2">
        <f t="shared" si="379"/>
        <v>36282.175952107595</v>
      </c>
      <c r="W663" s="2">
        <f t="shared" si="380"/>
        <v>327219.11809596798</v>
      </c>
      <c r="X663" s="29">
        <f t="shared" si="381"/>
        <v>0</v>
      </c>
      <c r="Y663" s="2">
        <f t="shared" si="362"/>
        <v>0</v>
      </c>
      <c r="Z663" s="82">
        <f t="shared" si="382"/>
        <v>0</v>
      </c>
      <c r="AA663" s="2">
        <f t="shared" si="383"/>
        <v>0</v>
      </c>
      <c r="AB663" s="27">
        <f t="shared" si="391"/>
        <v>6.7299999999999999E-2</v>
      </c>
      <c r="AC663" s="29">
        <f t="shared" si="370"/>
        <v>15</v>
      </c>
      <c r="AD663" s="29">
        <v>252</v>
      </c>
      <c r="AE663" s="11">
        <f t="shared" si="364"/>
        <v>1.003884435</v>
      </c>
      <c r="AF663" s="2">
        <f t="shared" si="384"/>
        <v>1211.16162786</v>
      </c>
      <c r="AG663" s="2">
        <f t="shared" si="385"/>
        <v>1271.0613949999999</v>
      </c>
      <c r="AH663" s="3">
        <f t="shared" si="386"/>
        <v>0</v>
      </c>
      <c r="AI663" s="4" t="str">
        <f t="shared" si="392"/>
        <v>A+J=</v>
      </c>
      <c r="AJ663" s="12">
        <f t="shared" si="393"/>
        <v>41792</v>
      </c>
      <c r="AK663" s="12"/>
      <c r="AL663" s="4"/>
      <c r="AM663" s="1"/>
      <c r="AN663" s="12"/>
      <c r="AO663" s="1"/>
      <c r="AP663" s="1"/>
      <c r="AQ663" s="3"/>
      <c r="AR663" s="3"/>
      <c r="AS663" s="7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138" x14ac:dyDescent="0.2">
      <c r="A664" s="178">
        <f t="shared" si="387"/>
        <v>41783</v>
      </c>
      <c r="B664" s="2">
        <f t="shared" si="371"/>
        <v>328676.04919409222</v>
      </c>
      <c r="C664" s="2">
        <f t="shared" si="388"/>
        <v>290167.45665767998</v>
      </c>
      <c r="D664" s="2">
        <f>SUM(Y664:Y$764)</f>
        <v>10322.10935821</v>
      </c>
      <c r="E664" s="11">
        <f t="shared" si="372"/>
        <v>279845.34729946998</v>
      </c>
      <c r="F664" s="99">
        <f t="shared" si="367"/>
        <v>3898.38</v>
      </c>
      <c r="G664" s="3">
        <f>IF(N664=1,VLOOKUP(A663,[1]Plan1!$BG$69:$BI$188,3),G663)</f>
        <v>3924.5</v>
      </c>
      <c r="H664" s="200">
        <f t="shared" si="368"/>
        <v>41701</v>
      </c>
      <c r="I664" s="200">
        <f t="shared" si="369"/>
        <v>41732</v>
      </c>
      <c r="J664" s="27">
        <f t="shared" si="373"/>
        <v>6.7002190653553395E-3</v>
      </c>
      <c r="K664" s="12">
        <f t="shared" si="389"/>
        <v>41792</v>
      </c>
      <c r="L664" s="12">
        <f t="shared" si="374"/>
        <v>41792</v>
      </c>
      <c r="M664" s="1">
        <f t="shared" si="390"/>
        <v>21</v>
      </c>
      <c r="N664" s="1">
        <f t="shared" si="375"/>
        <v>16</v>
      </c>
      <c r="O664" s="2">
        <f t="shared" si="376"/>
        <v>1.00510086</v>
      </c>
      <c r="P664" s="11">
        <f t="shared" si="366"/>
        <v>1.0092004800000001</v>
      </c>
      <c r="Q664" s="11">
        <f t="shared" si="363"/>
        <v>1.1242753188458241</v>
      </c>
      <c r="R664" s="2">
        <f t="shared" si="365"/>
        <v>1.1300100799999999</v>
      </c>
      <c r="S664" s="2">
        <f t="shared" si="361"/>
        <v>1.07454731</v>
      </c>
      <c r="T664" s="2">
        <f t="shared" si="377"/>
        <v>311798.66000104998</v>
      </c>
      <c r="U664" s="2">
        <f t="shared" si="378"/>
        <v>769.48548618038228</v>
      </c>
      <c r="V664" s="2">
        <f t="shared" si="379"/>
        <v>36382.715990031851</v>
      </c>
      <c r="W664" s="2">
        <f t="shared" si="380"/>
        <v>327319.65813389223</v>
      </c>
      <c r="X664" s="29">
        <f t="shared" si="381"/>
        <v>0</v>
      </c>
      <c r="Y664" s="2">
        <f t="shared" si="362"/>
        <v>0</v>
      </c>
      <c r="Z664" s="82">
        <f t="shared" si="382"/>
        <v>0</v>
      </c>
      <c r="AA664" s="2">
        <f t="shared" si="383"/>
        <v>0</v>
      </c>
      <c r="AB664" s="27">
        <f t="shared" si="391"/>
        <v>6.7299999999999999E-2</v>
      </c>
      <c r="AC664" s="29">
        <f t="shared" si="370"/>
        <v>16</v>
      </c>
      <c r="AD664" s="29">
        <v>252</v>
      </c>
      <c r="AE664" s="11">
        <f t="shared" si="364"/>
        <v>1.004143934</v>
      </c>
      <c r="AF664" s="2">
        <f t="shared" si="384"/>
        <v>1292.0730683300001</v>
      </c>
      <c r="AG664" s="2">
        <f t="shared" si="385"/>
        <v>1356.3910602000001</v>
      </c>
      <c r="AH664" s="3">
        <f t="shared" si="386"/>
        <v>0</v>
      </c>
      <c r="AI664" s="4" t="str">
        <f t="shared" si="392"/>
        <v>A+J=</v>
      </c>
      <c r="AJ664" s="12">
        <f t="shared" si="393"/>
        <v>41792</v>
      </c>
      <c r="AK664" s="12"/>
      <c r="AL664" s="4"/>
      <c r="AM664" s="1"/>
      <c r="AN664" s="12"/>
      <c r="AO664" s="1"/>
      <c r="AP664" s="1"/>
      <c r="AQ664" s="3"/>
      <c r="AR664" s="3"/>
      <c r="AS664" s="7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138" x14ac:dyDescent="0.2">
      <c r="A665" s="178">
        <f t="shared" si="387"/>
        <v>41784</v>
      </c>
      <c r="B665" s="2">
        <f t="shared" si="371"/>
        <v>328676.04919409222</v>
      </c>
      <c r="C665" s="2">
        <f t="shared" si="388"/>
        <v>290167.45665767998</v>
      </c>
      <c r="D665" s="2">
        <f>SUM(Y665:Y$764)</f>
        <v>10322.10935821</v>
      </c>
      <c r="E665" s="11">
        <f t="shared" si="372"/>
        <v>279845.34729946998</v>
      </c>
      <c r="F665" s="99">
        <f t="shared" si="367"/>
        <v>3898.38</v>
      </c>
      <c r="G665" s="3">
        <f>IF(N665=1,VLOOKUP(A664,[1]Plan1!$BG$69:$BI$188,3),G664)</f>
        <v>3924.5</v>
      </c>
      <c r="H665" s="200">
        <f t="shared" si="368"/>
        <v>41701</v>
      </c>
      <c r="I665" s="200">
        <f t="shared" si="369"/>
        <v>41732</v>
      </c>
      <c r="J665" s="27">
        <f t="shared" si="373"/>
        <v>6.7002190653553395E-3</v>
      </c>
      <c r="K665" s="12">
        <f t="shared" si="389"/>
        <v>41792</v>
      </c>
      <c r="L665" s="12">
        <f t="shared" si="374"/>
        <v>41792</v>
      </c>
      <c r="M665" s="1">
        <f t="shared" si="390"/>
        <v>21</v>
      </c>
      <c r="N665" s="1">
        <f t="shared" si="375"/>
        <v>16</v>
      </c>
      <c r="O665" s="2">
        <f t="shared" si="376"/>
        <v>1.00510086</v>
      </c>
      <c r="P665" s="11">
        <f t="shared" si="366"/>
        <v>1.0092004800000001</v>
      </c>
      <c r="Q665" s="11">
        <f t="shared" si="363"/>
        <v>1.1242753188458241</v>
      </c>
      <c r="R665" s="2">
        <f t="shared" si="365"/>
        <v>1.1300100799999999</v>
      </c>
      <c r="S665" s="2">
        <f t="shared" si="361"/>
        <v>1.07454731</v>
      </c>
      <c r="T665" s="2">
        <f t="shared" si="377"/>
        <v>311798.66000104998</v>
      </c>
      <c r="U665" s="2">
        <f t="shared" si="378"/>
        <v>769.48548618038228</v>
      </c>
      <c r="V665" s="2">
        <f t="shared" si="379"/>
        <v>36382.715990031851</v>
      </c>
      <c r="W665" s="2">
        <f t="shared" si="380"/>
        <v>327319.65813389223</v>
      </c>
      <c r="X665" s="29">
        <f t="shared" si="381"/>
        <v>0</v>
      </c>
      <c r="Y665" s="2">
        <f t="shared" si="362"/>
        <v>0</v>
      </c>
      <c r="Z665" s="82">
        <f t="shared" si="382"/>
        <v>0</v>
      </c>
      <c r="AA665" s="2">
        <f t="shared" si="383"/>
        <v>0</v>
      </c>
      <c r="AB665" s="27">
        <f t="shared" si="391"/>
        <v>6.7299999999999999E-2</v>
      </c>
      <c r="AC665" s="29">
        <f t="shared" si="370"/>
        <v>16</v>
      </c>
      <c r="AD665" s="29">
        <v>252</v>
      </c>
      <c r="AE665" s="11">
        <f t="shared" si="364"/>
        <v>1.004143934</v>
      </c>
      <c r="AF665" s="2">
        <f t="shared" si="384"/>
        <v>1292.0730683300001</v>
      </c>
      <c r="AG665" s="2">
        <f t="shared" si="385"/>
        <v>1356.3910602000001</v>
      </c>
      <c r="AH665" s="3">
        <f t="shared" si="386"/>
        <v>0</v>
      </c>
      <c r="AI665" s="4" t="str">
        <f t="shared" si="392"/>
        <v>A+J=</v>
      </c>
      <c r="AJ665" s="12">
        <f t="shared" si="393"/>
        <v>41792</v>
      </c>
      <c r="AK665" s="12"/>
      <c r="AL665" s="4"/>
      <c r="AM665" s="1"/>
      <c r="AN665" s="12"/>
      <c r="AO665" s="1"/>
      <c r="AP665" s="1"/>
      <c r="AQ665" s="3"/>
      <c r="AR665" s="3"/>
      <c r="AS665" s="7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138" x14ac:dyDescent="0.2">
      <c r="A666" s="178">
        <f t="shared" si="387"/>
        <v>41785</v>
      </c>
      <c r="B666" s="2">
        <f t="shared" si="371"/>
        <v>328676.04919409222</v>
      </c>
      <c r="C666" s="2">
        <f t="shared" si="388"/>
        <v>290167.45665767998</v>
      </c>
      <c r="D666" s="2">
        <f>SUM(Y666:Y$764)</f>
        <v>10322.10935821</v>
      </c>
      <c r="E666" s="11">
        <f t="shared" si="372"/>
        <v>279845.34729946998</v>
      </c>
      <c r="F666" s="99">
        <f t="shared" si="367"/>
        <v>3898.38</v>
      </c>
      <c r="G666" s="3">
        <f>IF(N666=1,VLOOKUP(A665,[1]Plan1!$BG$69:$BI$188,3),G665)</f>
        <v>3924.5</v>
      </c>
      <c r="H666" s="200">
        <f t="shared" si="368"/>
        <v>41701</v>
      </c>
      <c r="I666" s="200">
        <f t="shared" si="369"/>
        <v>41732</v>
      </c>
      <c r="J666" s="27">
        <f t="shared" si="373"/>
        <v>6.7002190653553395E-3</v>
      </c>
      <c r="K666" s="12">
        <f t="shared" si="389"/>
        <v>41792</v>
      </c>
      <c r="L666" s="12">
        <f t="shared" si="374"/>
        <v>41792</v>
      </c>
      <c r="M666" s="1">
        <f t="shared" si="390"/>
        <v>21</v>
      </c>
      <c r="N666" s="1">
        <f t="shared" si="375"/>
        <v>16</v>
      </c>
      <c r="O666" s="2">
        <f t="shared" si="376"/>
        <v>1.00510086</v>
      </c>
      <c r="P666" s="11">
        <f t="shared" si="366"/>
        <v>1.0092004800000001</v>
      </c>
      <c r="Q666" s="11">
        <f t="shared" si="363"/>
        <v>1.1242753188458241</v>
      </c>
      <c r="R666" s="2">
        <f t="shared" si="365"/>
        <v>1.1300100799999999</v>
      </c>
      <c r="S666" s="2">
        <f t="shared" si="361"/>
        <v>1.07454731</v>
      </c>
      <c r="T666" s="2">
        <f t="shared" si="377"/>
        <v>311798.66000104998</v>
      </c>
      <c r="U666" s="2">
        <f t="shared" si="378"/>
        <v>769.48548618038228</v>
      </c>
      <c r="V666" s="2">
        <f t="shared" si="379"/>
        <v>36382.715990031851</v>
      </c>
      <c r="W666" s="2">
        <f t="shared" si="380"/>
        <v>327319.65813389223</v>
      </c>
      <c r="X666" s="29">
        <f t="shared" si="381"/>
        <v>0</v>
      </c>
      <c r="Y666" s="2">
        <f t="shared" si="362"/>
        <v>0</v>
      </c>
      <c r="Z666" s="82">
        <f t="shared" si="382"/>
        <v>0</v>
      </c>
      <c r="AA666" s="2">
        <f t="shared" si="383"/>
        <v>0</v>
      </c>
      <c r="AB666" s="27">
        <f t="shared" si="391"/>
        <v>6.7299999999999999E-2</v>
      </c>
      <c r="AC666" s="29">
        <f t="shared" si="370"/>
        <v>16</v>
      </c>
      <c r="AD666" s="29">
        <v>252</v>
      </c>
      <c r="AE666" s="11">
        <f t="shared" si="364"/>
        <v>1.004143934</v>
      </c>
      <c r="AF666" s="2">
        <f t="shared" si="384"/>
        <v>1292.0730683300001</v>
      </c>
      <c r="AG666" s="2">
        <f t="shared" si="385"/>
        <v>1356.3910602000001</v>
      </c>
      <c r="AH666" s="3">
        <f t="shared" si="386"/>
        <v>0</v>
      </c>
      <c r="AI666" s="4" t="str">
        <f t="shared" si="392"/>
        <v>A+J=</v>
      </c>
      <c r="AJ666" s="12">
        <f t="shared" si="393"/>
        <v>41792</v>
      </c>
      <c r="AK666" s="12"/>
      <c r="AL666" s="4"/>
      <c r="AM666" s="1"/>
      <c r="AN666" s="12"/>
      <c r="AO666" s="1"/>
      <c r="AP666" s="1"/>
      <c r="AQ666" s="3"/>
      <c r="AR666" s="3"/>
      <c r="AS666" s="7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138" x14ac:dyDescent="0.2">
      <c r="A667" s="178">
        <f t="shared" si="387"/>
        <v>41786</v>
      </c>
      <c r="B667" s="2">
        <f t="shared" si="371"/>
        <v>328862.02922713169</v>
      </c>
      <c r="C667" s="2">
        <f t="shared" si="388"/>
        <v>290167.45665767998</v>
      </c>
      <c r="D667" s="2">
        <f>SUM(Y667:Y$764)</f>
        <v>10322.10935821</v>
      </c>
      <c r="E667" s="11">
        <f t="shared" si="372"/>
        <v>279845.34729946998</v>
      </c>
      <c r="F667" s="99">
        <f t="shared" si="367"/>
        <v>3898.38</v>
      </c>
      <c r="G667" s="3">
        <f>IF(N667=1,VLOOKUP(A666,[1]Plan1!$BG$69:$BI$188,3),G666)</f>
        <v>3924.5</v>
      </c>
      <c r="H667" s="200">
        <f t="shared" si="368"/>
        <v>41701</v>
      </c>
      <c r="I667" s="200">
        <f t="shared" si="369"/>
        <v>41732</v>
      </c>
      <c r="J667" s="27">
        <f t="shared" si="373"/>
        <v>6.7002190653553395E-3</v>
      </c>
      <c r="K667" s="12">
        <f t="shared" si="389"/>
        <v>41792</v>
      </c>
      <c r="L667" s="12">
        <f t="shared" si="374"/>
        <v>41792</v>
      </c>
      <c r="M667" s="1">
        <f t="shared" si="390"/>
        <v>21</v>
      </c>
      <c r="N667" s="1">
        <f t="shared" si="375"/>
        <v>17</v>
      </c>
      <c r="O667" s="2">
        <f t="shared" si="376"/>
        <v>1.0054205300000001</v>
      </c>
      <c r="P667" s="11">
        <f t="shared" si="366"/>
        <v>1.0092004800000001</v>
      </c>
      <c r="Q667" s="11">
        <f t="shared" si="363"/>
        <v>1.1242753188458241</v>
      </c>
      <c r="R667" s="2">
        <f t="shared" si="365"/>
        <v>1.1303694799999999</v>
      </c>
      <c r="S667" s="2">
        <f t="shared" si="361"/>
        <v>1.07454731</v>
      </c>
      <c r="T667" s="2">
        <f t="shared" si="377"/>
        <v>311798.66000104998</v>
      </c>
      <c r="U667" s="2">
        <f t="shared" si="378"/>
        <v>769.48548618038228</v>
      </c>
      <c r="V667" s="2">
        <f t="shared" si="379"/>
        <v>36483.292407851288</v>
      </c>
      <c r="W667" s="2">
        <f t="shared" si="380"/>
        <v>327420.23455171171</v>
      </c>
      <c r="X667" s="29">
        <f t="shared" si="381"/>
        <v>0</v>
      </c>
      <c r="Y667" s="2">
        <f t="shared" si="362"/>
        <v>0</v>
      </c>
      <c r="Z667" s="82">
        <f t="shared" si="382"/>
        <v>0</v>
      </c>
      <c r="AA667" s="2">
        <f t="shared" si="383"/>
        <v>0</v>
      </c>
      <c r="AB667" s="27">
        <f t="shared" si="391"/>
        <v>6.7299999999999999E-2</v>
      </c>
      <c r="AC667" s="29">
        <f t="shared" si="370"/>
        <v>17</v>
      </c>
      <c r="AD667" s="29">
        <v>252</v>
      </c>
      <c r="AE667" s="11">
        <f t="shared" si="364"/>
        <v>1.0044034989999999</v>
      </c>
      <c r="AF667" s="2">
        <f t="shared" si="384"/>
        <v>1373.0050875100001</v>
      </c>
      <c r="AG667" s="2">
        <f t="shared" si="385"/>
        <v>1441.79467542</v>
      </c>
      <c r="AH667" s="3">
        <f t="shared" si="386"/>
        <v>0</v>
      </c>
      <c r="AI667" s="4" t="str">
        <f t="shared" si="392"/>
        <v>A+J=</v>
      </c>
      <c r="AJ667" s="12">
        <f t="shared" si="393"/>
        <v>41792</v>
      </c>
      <c r="AK667" s="14"/>
      <c r="AL667" s="13"/>
      <c r="AM667" s="5"/>
      <c r="AN667" s="14"/>
      <c r="AO667" s="5"/>
      <c r="AP667" s="5"/>
      <c r="AQ667" s="6"/>
      <c r="AR667" s="6"/>
      <c r="AS667" s="15"/>
      <c r="AT667" s="5"/>
      <c r="AU667" s="5"/>
      <c r="AV667" s="5"/>
      <c r="AW667" s="5"/>
      <c r="AX667" s="5"/>
      <c r="AY667" s="5"/>
      <c r="AZ667" s="5"/>
      <c r="BA667" s="5"/>
      <c r="BB667" s="5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</row>
    <row r="668" spans="1:138" x14ac:dyDescent="0.2">
      <c r="A668" s="178">
        <f t="shared" si="387"/>
        <v>41787</v>
      </c>
      <c r="B668" s="2">
        <f t="shared" si="371"/>
        <v>329048.11434283928</v>
      </c>
      <c r="C668" s="2">
        <f t="shared" si="388"/>
        <v>290167.45665767998</v>
      </c>
      <c r="D668" s="2">
        <f>SUM(Y668:Y$764)</f>
        <v>10322.10935821</v>
      </c>
      <c r="E668" s="11">
        <f t="shared" si="372"/>
        <v>279845.34729946998</v>
      </c>
      <c r="F668" s="99">
        <f t="shared" si="367"/>
        <v>3898.38</v>
      </c>
      <c r="G668" s="3">
        <f>IF(N668=1,VLOOKUP(A667,[1]Plan1!$BG$69:$BI$188,3),G667)</f>
        <v>3924.5</v>
      </c>
      <c r="H668" s="200">
        <f t="shared" si="368"/>
        <v>41701</v>
      </c>
      <c r="I668" s="200">
        <f t="shared" si="369"/>
        <v>41732</v>
      </c>
      <c r="J668" s="27">
        <f t="shared" si="373"/>
        <v>6.7002190653553395E-3</v>
      </c>
      <c r="K668" s="12">
        <f t="shared" si="389"/>
        <v>41792</v>
      </c>
      <c r="L668" s="12">
        <f t="shared" si="374"/>
        <v>41792</v>
      </c>
      <c r="M668" s="1">
        <f t="shared" si="390"/>
        <v>21</v>
      </c>
      <c r="N668" s="1">
        <f t="shared" si="375"/>
        <v>18</v>
      </c>
      <c r="O668" s="2">
        <f t="shared" si="376"/>
        <v>1.0057403</v>
      </c>
      <c r="P668" s="11">
        <f t="shared" si="366"/>
        <v>1.0092004800000001</v>
      </c>
      <c r="Q668" s="11">
        <f t="shared" si="363"/>
        <v>1.1242753188458241</v>
      </c>
      <c r="R668" s="2">
        <f t="shared" si="365"/>
        <v>1.1307289899999999</v>
      </c>
      <c r="S668" s="2">
        <f t="shared" si="361"/>
        <v>1.07454731</v>
      </c>
      <c r="T668" s="2">
        <f t="shared" si="377"/>
        <v>311798.66000104998</v>
      </c>
      <c r="U668" s="2">
        <f t="shared" si="378"/>
        <v>769.48548618038228</v>
      </c>
      <c r="V668" s="2">
        <f t="shared" si="379"/>
        <v>36583.899608658918</v>
      </c>
      <c r="W668" s="2">
        <f t="shared" si="380"/>
        <v>327520.84175251931</v>
      </c>
      <c r="X668" s="29">
        <f t="shared" si="381"/>
        <v>0</v>
      </c>
      <c r="Y668" s="2">
        <f t="shared" si="362"/>
        <v>0</v>
      </c>
      <c r="Z668" s="82">
        <f t="shared" si="382"/>
        <v>0</v>
      </c>
      <c r="AA668" s="2">
        <f t="shared" si="383"/>
        <v>0</v>
      </c>
      <c r="AB668" s="27">
        <f t="shared" si="391"/>
        <v>6.7299999999999999E-2</v>
      </c>
      <c r="AC668" s="29">
        <f t="shared" si="370"/>
        <v>18</v>
      </c>
      <c r="AD668" s="29">
        <v>252</v>
      </c>
      <c r="AE668" s="11">
        <f t="shared" si="364"/>
        <v>1.004663131</v>
      </c>
      <c r="AF668" s="2">
        <f t="shared" si="384"/>
        <v>1453.9579971999999</v>
      </c>
      <c r="AG668" s="2">
        <f t="shared" si="385"/>
        <v>1527.2725903200001</v>
      </c>
      <c r="AH668" s="3">
        <f t="shared" si="386"/>
        <v>0</v>
      </c>
      <c r="AI668" s="4" t="str">
        <f t="shared" si="392"/>
        <v>A+J=</v>
      </c>
      <c r="AJ668" s="12">
        <f t="shared" si="393"/>
        <v>41792</v>
      </c>
      <c r="AK668" s="12"/>
      <c r="AL668" s="4"/>
      <c r="AM668" s="1"/>
      <c r="AN668" s="12"/>
      <c r="AO668" s="1"/>
      <c r="AP668" s="1"/>
      <c r="AQ668" s="3"/>
      <c r="AR668" s="3"/>
      <c r="AS668" s="7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138" x14ac:dyDescent="0.2">
      <c r="A669" s="178">
        <f t="shared" si="387"/>
        <v>41788</v>
      </c>
      <c r="B669" s="2">
        <f t="shared" si="371"/>
        <v>329234.30491302512</v>
      </c>
      <c r="C669" s="2">
        <f t="shared" si="388"/>
        <v>290167.45665767998</v>
      </c>
      <c r="D669" s="2">
        <f>SUM(Y669:Y$764)</f>
        <v>10322.10935821</v>
      </c>
      <c r="E669" s="11">
        <f t="shared" si="372"/>
        <v>279845.34729946998</v>
      </c>
      <c r="F669" s="99">
        <f t="shared" si="367"/>
        <v>3898.38</v>
      </c>
      <c r="G669" s="3">
        <f>IF(N669=1,VLOOKUP(A668,[1]Plan1!$BG$69:$BI$188,3),G668)</f>
        <v>3924.5</v>
      </c>
      <c r="H669" s="200">
        <f t="shared" si="368"/>
        <v>41701</v>
      </c>
      <c r="I669" s="200">
        <f t="shared" si="369"/>
        <v>41732</v>
      </c>
      <c r="J669" s="27">
        <f t="shared" si="373"/>
        <v>6.7002190653553395E-3</v>
      </c>
      <c r="K669" s="12">
        <f t="shared" si="389"/>
        <v>41792</v>
      </c>
      <c r="L669" s="12">
        <f t="shared" si="374"/>
        <v>41792</v>
      </c>
      <c r="M669" s="1">
        <f t="shared" si="390"/>
        <v>21</v>
      </c>
      <c r="N669" s="1">
        <f t="shared" si="375"/>
        <v>19</v>
      </c>
      <c r="O669" s="2">
        <f t="shared" si="376"/>
        <v>1.00606017</v>
      </c>
      <c r="P669" s="11">
        <f t="shared" si="366"/>
        <v>1.0092004800000001</v>
      </c>
      <c r="Q669" s="11">
        <f t="shared" si="363"/>
        <v>1.1242753188458241</v>
      </c>
      <c r="R669" s="2">
        <f t="shared" si="365"/>
        <v>1.1310886099999999</v>
      </c>
      <c r="S669" s="2">
        <f t="shared" si="361"/>
        <v>1.07454731</v>
      </c>
      <c r="T669" s="2">
        <f t="shared" si="377"/>
        <v>311798.66000104998</v>
      </c>
      <c r="U669" s="2">
        <f t="shared" si="378"/>
        <v>769.48548618038228</v>
      </c>
      <c r="V669" s="2">
        <f t="shared" si="379"/>
        <v>36684.537592454755</v>
      </c>
      <c r="W669" s="2">
        <f t="shared" si="380"/>
        <v>327621.47973631514</v>
      </c>
      <c r="X669" s="29">
        <f t="shared" si="381"/>
        <v>0</v>
      </c>
      <c r="Y669" s="2">
        <f t="shared" si="362"/>
        <v>0</v>
      </c>
      <c r="Z669" s="82">
        <f t="shared" si="382"/>
        <v>0</v>
      </c>
      <c r="AA669" s="2">
        <f t="shared" si="383"/>
        <v>0</v>
      </c>
      <c r="AB669" s="27">
        <f t="shared" si="391"/>
        <v>6.7299999999999999E-2</v>
      </c>
      <c r="AC669" s="29">
        <f t="shared" si="370"/>
        <v>19</v>
      </c>
      <c r="AD669" s="29">
        <v>252</v>
      </c>
      <c r="AE669" s="11">
        <f t="shared" si="364"/>
        <v>1.004922831</v>
      </c>
      <c r="AF669" s="2">
        <f t="shared" si="384"/>
        <v>1534.9321092099999</v>
      </c>
      <c r="AG669" s="2">
        <f t="shared" si="385"/>
        <v>1612.8251767100001</v>
      </c>
      <c r="AH669" s="3">
        <f t="shared" si="386"/>
        <v>0</v>
      </c>
      <c r="AI669" s="4" t="str">
        <f t="shared" si="392"/>
        <v>A+J=</v>
      </c>
      <c r="AJ669" s="12">
        <f t="shared" si="393"/>
        <v>41792</v>
      </c>
      <c r="AK669" s="12"/>
      <c r="AL669" s="4"/>
      <c r="AM669" s="1"/>
      <c r="AN669" s="12"/>
      <c r="AO669" s="1"/>
      <c r="AP669" s="1"/>
      <c r="AQ669" s="3"/>
      <c r="AR669" s="3"/>
      <c r="AS669" s="7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138" x14ac:dyDescent="0.2">
      <c r="A670" s="178">
        <f t="shared" si="387"/>
        <v>41789</v>
      </c>
      <c r="B670" s="2">
        <f t="shared" si="371"/>
        <v>329420.60313971271</v>
      </c>
      <c r="C670" s="2">
        <f t="shared" si="388"/>
        <v>290167.45665767998</v>
      </c>
      <c r="D670" s="2">
        <f>SUM(Y670:Y$764)</f>
        <v>10322.10935821</v>
      </c>
      <c r="E670" s="11">
        <f t="shared" si="372"/>
        <v>279845.34729946998</v>
      </c>
      <c r="F670" s="99">
        <f t="shared" si="367"/>
        <v>3898.38</v>
      </c>
      <c r="G670" s="3">
        <f>IF(N670=1,VLOOKUP(A669,[1]Plan1!$BG$69:$BI$188,3),G669)</f>
        <v>3924.5</v>
      </c>
      <c r="H670" s="200">
        <f t="shared" si="368"/>
        <v>41701</v>
      </c>
      <c r="I670" s="200">
        <f t="shared" si="369"/>
        <v>41732</v>
      </c>
      <c r="J670" s="27">
        <f t="shared" si="373"/>
        <v>6.7002190653553395E-3</v>
      </c>
      <c r="K670" s="12">
        <f t="shared" si="389"/>
        <v>41792</v>
      </c>
      <c r="L670" s="12">
        <f t="shared" si="374"/>
        <v>41792</v>
      </c>
      <c r="M670" s="1">
        <f t="shared" si="390"/>
        <v>21</v>
      </c>
      <c r="N670" s="1">
        <f t="shared" si="375"/>
        <v>20</v>
      </c>
      <c r="O670" s="2">
        <f t="shared" si="376"/>
        <v>1.0063801400000001</v>
      </c>
      <c r="P670" s="11">
        <f t="shared" si="366"/>
        <v>1.0092004800000001</v>
      </c>
      <c r="Q670" s="11">
        <f t="shared" si="363"/>
        <v>1.1242753188458241</v>
      </c>
      <c r="R670" s="2">
        <f t="shared" si="365"/>
        <v>1.1314483500000001</v>
      </c>
      <c r="S670" s="2">
        <f t="shared" ref="S670:S733" si="394">IF(AND(X670&gt;0,MONTH(A670)=10),R670,S669)</f>
        <v>1.07454731</v>
      </c>
      <c r="T670" s="2">
        <f t="shared" si="377"/>
        <v>311798.66000104998</v>
      </c>
      <c r="U670" s="2">
        <f t="shared" si="378"/>
        <v>769.48548618038228</v>
      </c>
      <c r="V670" s="2">
        <f t="shared" si="379"/>
        <v>36785.209157692312</v>
      </c>
      <c r="W670" s="2">
        <f t="shared" si="380"/>
        <v>327722.15130155272</v>
      </c>
      <c r="X670" s="29">
        <f t="shared" si="381"/>
        <v>0</v>
      </c>
      <c r="Y670" s="2">
        <f t="shared" ref="Y670:Y733" si="395">IF(X670&gt;0,VLOOKUP(A670,AN$12:AR$131,5),0)</f>
        <v>0</v>
      </c>
      <c r="Z670" s="82">
        <f t="shared" si="382"/>
        <v>0</v>
      </c>
      <c r="AA670" s="2">
        <f t="shared" si="383"/>
        <v>0</v>
      </c>
      <c r="AB670" s="27">
        <f t="shared" si="391"/>
        <v>6.7299999999999999E-2</v>
      </c>
      <c r="AC670" s="29">
        <f t="shared" si="370"/>
        <v>20</v>
      </c>
      <c r="AD670" s="29">
        <v>252</v>
      </c>
      <c r="AE670" s="11">
        <f t="shared" si="364"/>
        <v>1.0051825969999999</v>
      </c>
      <c r="AF670" s="2">
        <f t="shared" si="384"/>
        <v>1615.9267999199999</v>
      </c>
      <c r="AG670" s="2">
        <f t="shared" si="385"/>
        <v>1698.4518381600001</v>
      </c>
      <c r="AH670" s="3">
        <f t="shared" si="386"/>
        <v>0</v>
      </c>
      <c r="AI670" s="4" t="str">
        <f t="shared" si="392"/>
        <v>A+J=</v>
      </c>
      <c r="AJ670" s="12">
        <f t="shared" si="393"/>
        <v>41792</v>
      </c>
      <c r="AK670" s="12"/>
      <c r="AL670" s="4"/>
      <c r="AM670" s="1"/>
      <c r="AN670" s="12"/>
      <c r="AO670" s="1"/>
      <c r="AP670" s="1"/>
      <c r="AQ670" s="3"/>
      <c r="AR670" s="3"/>
      <c r="AS670" s="7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138" x14ac:dyDescent="0.2">
      <c r="A671" s="178">
        <f t="shared" si="387"/>
        <v>41790</v>
      </c>
      <c r="B671" s="2">
        <f t="shared" si="371"/>
        <v>329607.00409730495</v>
      </c>
      <c r="C671" s="2">
        <f t="shared" si="388"/>
        <v>290167.45665767998</v>
      </c>
      <c r="D671" s="2">
        <f>SUM(Y671:Y$764)</f>
        <v>10322.10935821</v>
      </c>
      <c r="E671" s="11">
        <f t="shared" si="372"/>
        <v>279845.34729946998</v>
      </c>
      <c r="F671" s="99">
        <f t="shared" si="367"/>
        <v>3898.38</v>
      </c>
      <c r="G671" s="3">
        <f>IF(N671=1,VLOOKUP(A670,[1]Plan1!$BG$69:$BI$188,3),G670)</f>
        <v>3924.5</v>
      </c>
      <c r="H671" s="200">
        <f t="shared" si="368"/>
        <v>41701</v>
      </c>
      <c r="I671" s="200">
        <f t="shared" si="369"/>
        <v>41732</v>
      </c>
      <c r="J671" s="27">
        <f t="shared" si="373"/>
        <v>6.7002190653553395E-3</v>
      </c>
      <c r="K671" s="12">
        <f t="shared" si="389"/>
        <v>41792</v>
      </c>
      <c r="L671" s="12">
        <f t="shared" si="374"/>
        <v>41792</v>
      </c>
      <c r="M671" s="1">
        <f t="shared" si="390"/>
        <v>21</v>
      </c>
      <c r="N671" s="1">
        <f t="shared" si="375"/>
        <v>21</v>
      </c>
      <c r="O671" s="2">
        <f t="shared" si="376"/>
        <v>1.00670021</v>
      </c>
      <c r="P671" s="11">
        <f t="shared" si="366"/>
        <v>1.0092004800000001</v>
      </c>
      <c r="Q671" s="11">
        <f t="shared" ref="Q671:Q734" si="396">IF(L671&gt;L670,Q670*P671,Q670)</f>
        <v>1.1242753188458241</v>
      </c>
      <c r="R671" s="2">
        <f t="shared" si="365"/>
        <v>1.1318081900000001</v>
      </c>
      <c r="S671" s="2">
        <f t="shared" si="394"/>
        <v>1.07454731</v>
      </c>
      <c r="T671" s="2">
        <f t="shared" si="377"/>
        <v>311798.66000104998</v>
      </c>
      <c r="U671" s="2">
        <f t="shared" si="378"/>
        <v>769.48548618038228</v>
      </c>
      <c r="V671" s="2">
        <f t="shared" si="379"/>
        <v>36885.908707464558</v>
      </c>
      <c r="W671" s="2">
        <f t="shared" si="380"/>
        <v>327822.85085132497</v>
      </c>
      <c r="X671" s="29">
        <f t="shared" si="381"/>
        <v>0</v>
      </c>
      <c r="Y671" s="2">
        <f t="shared" si="395"/>
        <v>0</v>
      </c>
      <c r="Z671" s="82">
        <f t="shared" si="382"/>
        <v>0</v>
      </c>
      <c r="AA671" s="2">
        <f t="shared" si="383"/>
        <v>0</v>
      </c>
      <c r="AB671" s="27">
        <f t="shared" si="391"/>
        <v>6.7299999999999999E-2</v>
      </c>
      <c r="AC671" s="29">
        <f t="shared" si="370"/>
        <v>21</v>
      </c>
      <c r="AD671" s="29">
        <v>252</v>
      </c>
      <c r="AE671" s="11">
        <f t="shared" ref="AE671:AE734" si="397">ROUND((1+AB671)^TRUNC((AC671/AD671),9),9)</f>
        <v>1.0054424310000001</v>
      </c>
      <c r="AF671" s="2">
        <f t="shared" si="384"/>
        <v>1696.9426929399999</v>
      </c>
      <c r="AG671" s="2">
        <f t="shared" si="385"/>
        <v>1784.1532459800001</v>
      </c>
      <c r="AH671" s="3">
        <f t="shared" si="386"/>
        <v>0</v>
      </c>
      <c r="AI671" s="4" t="str">
        <f t="shared" si="392"/>
        <v>A+J=</v>
      </c>
      <c r="AJ671" s="12">
        <f t="shared" si="393"/>
        <v>41792</v>
      </c>
      <c r="AK671" s="12"/>
      <c r="AL671" s="4"/>
      <c r="AM671" s="1"/>
      <c r="AN671" s="12"/>
      <c r="AO671" s="1"/>
      <c r="AP671" s="1"/>
      <c r="AQ671" s="3"/>
      <c r="AR671" s="3"/>
      <c r="AS671" s="7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138" x14ac:dyDescent="0.2">
      <c r="A672" s="178">
        <f t="shared" si="387"/>
        <v>41791</v>
      </c>
      <c r="B672" s="2">
        <f t="shared" si="371"/>
        <v>329607.00409730495</v>
      </c>
      <c r="C672" s="2">
        <f t="shared" si="388"/>
        <v>290167.45665767998</v>
      </c>
      <c r="D672" s="2">
        <f>SUM(Y672:Y$764)</f>
        <v>10322.10935821</v>
      </c>
      <c r="E672" s="11">
        <f t="shared" si="372"/>
        <v>279845.34729946998</v>
      </c>
      <c r="F672" s="99">
        <f t="shared" si="367"/>
        <v>3898.38</v>
      </c>
      <c r="G672" s="3">
        <f>IF(N672=1,VLOOKUP(A671,[1]Plan1!$BG$69:$BI$188,3),G671)</f>
        <v>3924.5</v>
      </c>
      <c r="H672" s="200">
        <f t="shared" si="368"/>
        <v>41701</v>
      </c>
      <c r="I672" s="200">
        <f t="shared" si="369"/>
        <v>41732</v>
      </c>
      <c r="J672" s="27">
        <f t="shared" si="373"/>
        <v>6.7002190653553395E-3</v>
      </c>
      <c r="K672" s="12">
        <f t="shared" si="389"/>
        <v>41821</v>
      </c>
      <c r="L672" s="12">
        <f t="shared" si="374"/>
        <v>41792</v>
      </c>
      <c r="M672" s="1">
        <f t="shared" si="390"/>
        <v>21</v>
      </c>
      <c r="N672" s="1">
        <f t="shared" si="375"/>
        <v>21</v>
      </c>
      <c r="O672" s="2">
        <f t="shared" si="376"/>
        <v>1.00670021</v>
      </c>
      <c r="P672" s="11">
        <f t="shared" si="366"/>
        <v>1.0092004800000001</v>
      </c>
      <c r="Q672" s="11">
        <f t="shared" si="396"/>
        <v>1.1242753188458241</v>
      </c>
      <c r="R672" s="2">
        <f t="shared" si="365"/>
        <v>1.1318081900000001</v>
      </c>
      <c r="S672" s="2">
        <f t="shared" si="394"/>
        <v>1.07454731</v>
      </c>
      <c r="T672" s="2">
        <f t="shared" si="377"/>
        <v>311798.66000104998</v>
      </c>
      <c r="U672" s="2">
        <f t="shared" si="378"/>
        <v>769.48548618038228</v>
      </c>
      <c r="V672" s="2">
        <f t="shared" si="379"/>
        <v>36885.908707464558</v>
      </c>
      <c r="W672" s="2">
        <f t="shared" si="380"/>
        <v>327822.85085132497</v>
      </c>
      <c r="X672" s="29">
        <f t="shared" si="381"/>
        <v>0</v>
      </c>
      <c r="Y672" s="2">
        <f t="shared" si="395"/>
        <v>0</v>
      </c>
      <c r="Z672" s="82">
        <f t="shared" si="382"/>
        <v>0</v>
      </c>
      <c r="AA672" s="2">
        <f t="shared" si="383"/>
        <v>0</v>
      </c>
      <c r="AB672" s="27">
        <f t="shared" si="391"/>
        <v>6.7299999999999999E-2</v>
      </c>
      <c r="AC672" s="29">
        <f t="shared" si="370"/>
        <v>21</v>
      </c>
      <c r="AD672" s="29">
        <v>252</v>
      </c>
      <c r="AE672" s="11">
        <f t="shared" si="397"/>
        <v>1.0054424310000001</v>
      </c>
      <c r="AF672" s="2">
        <f t="shared" si="384"/>
        <v>1696.9426929399999</v>
      </c>
      <c r="AG672" s="2">
        <f t="shared" si="385"/>
        <v>1784.1532459800001</v>
      </c>
      <c r="AH672" s="3">
        <f t="shared" si="386"/>
        <v>0</v>
      </c>
      <c r="AI672" s="4" t="str">
        <f t="shared" si="392"/>
        <v>A+J=</v>
      </c>
      <c r="AJ672" s="12">
        <f t="shared" si="393"/>
        <v>41792</v>
      </c>
      <c r="AK672" s="12"/>
      <c r="AL672" s="4"/>
      <c r="AM672" s="1"/>
      <c r="AN672" s="12"/>
      <c r="AO672" s="1"/>
      <c r="AP672" s="1"/>
      <c r="AQ672" s="3"/>
      <c r="AR672" s="3"/>
      <c r="AS672" s="7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x14ac:dyDescent="0.2">
      <c r="A673" s="178">
        <f t="shared" si="387"/>
        <v>41792</v>
      </c>
      <c r="B673" s="2">
        <f t="shared" si="371"/>
        <v>329607.00409730495</v>
      </c>
      <c r="C673" s="2">
        <f t="shared" si="388"/>
        <v>290167.45665767998</v>
      </c>
      <c r="D673" s="2">
        <f>SUM(Y673:Y$764)</f>
        <v>10322.10935821</v>
      </c>
      <c r="E673" s="11">
        <f t="shared" si="372"/>
        <v>279845.34729946998</v>
      </c>
      <c r="F673" s="99">
        <f t="shared" si="367"/>
        <v>3898.38</v>
      </c>
      <c r="G673" s="3">
        <f>IF(N673=1,VLOOKUP(A672,[1]Plan1!$BG$69:$BI$188,3),G672)</f>
        <v>3924.5</v>
      </c>
      <c r="H673" s="200">
        <f t="shared" si="368"/>
        <v>41701</v>
      </c>
      <c r="I673" s="200">
        <f t="shared" si="369"/>
        <v>41732</v>
      </c>
      <c r="J673" s="27">
        <f t="shared" si="373"/>
        <v>6.7002190653553395E-3</v>
      </c>
      <c r="K673" s="12">
        <f t="shared" si="389"/>
        <v>41821</v>
      </c>
      <c r="L673" s="12">
        <f t="shared" si="374"/>
        <v>41792</v>
      </c>
      <c r="M673" s="1">
        <f t="shared" si="390"/>
        <v>21</v>
      </c>
      <c r="N673" s="1">
        <f t="shared" si="375"/>
        <v>21</v>
      </c>
      <c r="O673" s="2">
        <f t="shared" si="376"/>
        <v>1.00670021</v>
      </c>
      <c r="P673" s="11">
        <f t="shared" si="366"/>
        <v>1.0092004800000001</v>
      </c>
      <c r="Q673" s="11">
        <f t="shared" si="396"/>
        <v>1.1242753188458241</v>
      </c>
      <c r="R673" s="2">
        <f t="shared" si="365"/>
        <v>1.1318081900000001</v>
      </c>
      <c r="S673" s="2">
        <f t="shared" si="394"/>
        <v>1.07454731</v>
      </c>
      <c r="T673" s="2">
        <f t="shared" si="377"/>
        <v>311798.66000104998</v>
      </c>
      <c r="U673" s="2">
        <f t="shared" si="378"/>
        <v>769.48548618038228</v>
      </c>
      <c r="V673" s="2">
        <f t="shared" si="379"/>
        <v>36885.908707464558</v>
      </c>
      <c r="W673" s="2">
        <f t="shared" si="380"/>
        <v>327822.85085132497</v>
      </c>
      <c r="X673" s="29">
        <f t="shared" si="381"/>
        <v>22</v>
      </c>
      <c r="Y673" s="2">
        <f t="shared" si="395"/>
        <v>2577.75483136</v>
      </c>
      <c r="Z673" s="82">
        <f t="shared" si="382"/>
        <v>8.8836799999999997E-3</v>
      </c>
      <c r="AA673" s="2">
        <f t="shared" si="383"/>
        <v>2769.9195198699999</v>
      </c>
      <c r="AB673" s="27">
        <f t="shared" si="391"/>
        <v>6.7299999999999999E-2</v>
      </c>
      <c r="AC673" s="29">
        <f t="shared" si="370"/>
        <v>21</v>
      </c>
      <c r="AD673" s="29">
        <v>252</v>
      </c>
      <c r="AE673" s="11">
        <f t="shared" si="397"/>
        <v>1.0054424310000001</v>
      </c>
      <c r="AF673" s="2">
        <f t="shared" si="384"/>
        <v>1696.9426929399999</v>
      </c>
      <c r="AG673" s="2">
        <f t="shared" si="385"/>
        <v>1784.1532459800001</v>
      </c>
      <c r="AH673" s="3">
        <f t="shared" si="386"/>
        <v>4466.8622128099996</v>
      </c>
      <c r="AI673" s="4" t="str">
        <f t="shared" si="392"/>
        <v>A+J=</v>
      </c>
      <c r="AJ673" s="12">
        <f t="shared" si="393"/>
        <v>41792</v>
      </c>
      <c r="AK673" s="12"/>
      <c r="AL673" s="4"/>
      <c r="AM673" s="1"/>
      <c r="AN673" s="12"/>
      <c r="AO673" s="1"/>
      <c r="AP673" s="1"/>
      <c r="AQ673" s="3"/>
      <c r="AR673" s="3"/>
      <c r="AS673" s="7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x14ac:dyDescent="0.2">
      <c r="A674" s="178">
        <f t="shared" si="387"/>
        <v>41793</v>
      </c>
      <c r="B674" s="2">
        <f t="shared" si="371"/>
        <v>325209.65298601467</v>
      </c>
      <c r="C674" s="2">
        <f t="shared" si="388"/>
        <v>287589.70182631997</v>
      </c>
      <c r="D674" s="2">
        <f>SUM(Y674:Y$764)</f>
        <v>7744.3545268500002</v>
      </c>
      <c r="E674" s="11">
        <f t="shared" si="372"/>
        <v>279845.34729946998</v>
      </c>
      <c r="F674" s="99">
        <f t="shared" si="367"/>
        <v>3924.5</v>
      </c>
      <c r="G674" s="3">
        <f>IF(N674=1,VLOOKUP(A673,[1]Plan1!$BG$69:$BI$188,3),G673)</f>
        <v>3942.55</v>
      </c>
      <c r="H674" s="200">
        <f t="shared" si="368"/>
        <v>41732</v>
      </c>
      <c r="I674" s="200">
        <f t="shared" si="369"/>
        <v>41762</v>
      </c>
      <c r="J674" s="27">
        <f t="shared" si="373"/>
        <v>4.59931201426933E-3</v>
      </c>
      <c r="K674" s="12">
        <f t="shared" si="389"/>
        <v>41821</v>
      </c>
      <c r="L674" s="12">
        <f t="shared" si="374"/>
        <v>41821</v>
      </c>
      <c r="M674" s="1">
        <f t="shared" si="390"/>
        <v>20</v>
      </c>
      <c r="N674" s="1">
        <f t="shared" si="375"/>
        <v>1</v>
      </c>
      <c r="O674" s="2">
        <f t="shared" si="376"/>
        <v>1.0002294599999999</v>
      </c>
      <c r="P674" s="11">
        <f t="shared" si="366"/>
        <v>1.00670021</v>
      </c>
      <c r="Q674" s="11">
        <f t="shared" si="396"/>
        <v>1.1318081995799081</v>
      </c>
      <c r="R674" s="2">
        <f t="shared" si="365"/>
        <v>1.1320679</v>
      </c>
      <c r="S674" s="2">
        <f t="shared" si="394"/>
        <v>1.07454731</v>
      </c>
      <c r="T674" s="2">
        <f t="shared" si="377"/>
        <v>309028.74048117001</v>
      </c>
      <c r="U674" s="2">
        <f t="shared" si="378"/>
        <v>577.32079766299057</v>
      </c>
      <c r="V674" s="2">
        <f t="shared" si="379"/>
        <v>36958.587342611674</v>
      </c>
      <c r="W674" s="2">
        <f t="shared" si="380"/>
        <v>325125.60996659467</v>
      </c>
      <c r="X674" s="29">
        <f t="shared" si="381"/>
        <v>0</v>
      </c>
      <c r="Y674" s="2">
        <f t="shared" si="395"/>
        <v>0</v>
      </c>
      <c r="Z674" s="82">
        <f t="shared" si="382"/>
        <v>0</v>
      </c>
      <c r="AA674" s="2">
        <f t="shared" si="383"/>
        <v>0</v>
      </c>
      <c r="AB674" s="27">
        <f t="shared" si="391"/>
        <v>6.7299999999999999E-2</v>
      </c>
      <c r="AC674" s="29">
        <f t="shared" si="370"/>
        <v>1</v>
      </c>
      <c r="AD674" s="29">
        <v>252</v>
      </c>
      <c r="AE674" s="11">
        <f t="shared" si="397"/>
        <v>1.0002584940000001</v>
      </c>
      <c r="AF674" s="2">
        <f t="shared" si="384"/>
        <v>79.882075240000006</v>
      </c>
      <c r="AG674" s="2">
        <f t="shared" si="385"/>
        <v>84.043019419999993</v>
      </c>
      <c r="AH674" s="3">
        <f t="shared" si="386"/>
        <v>0</v>
      </c>
      <c r="AI674" s="4" t="str">
        <f t="shared" si="392"/>
        <v>A+J=</v>
      </c>
      <c r="AJ674" s="12">
        <f t="shared" si="393"/>
        <v>41821</v>
      </c>
      <c r="AK674" s="12"/>
      <c r="AL674" s="4"/>
      <c r="AM674" s="1"/>
      <c r="AN674" s="12"/>
      <c r="AO674" s="1"/>
      <c r="AP674" s="1"/>
      <c r="AQ674" s="3"/>
      <c r="AR674" s="3"/>
      <c r="AS674" s="7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x14ac:dyDescent="0.2">
      <c r="A675" s="178">
        <f t="shared" si="387"/>
        <v>41794</v>
      </c>
      <c r="B675" s="2">
        <f t="shared" si="371"/>
        <v>325366.45080225263</v>
      </c>
      <c r="C675" s="2">
        <f t="shared" si="388"/>
        <v>287589.70182631997</v>
      </c>
      <c r="D675" s="2">
        <f>SUM(Y675:Y$764)</f>
        <v>7744.3545268500002</v>
      </c>
      <c r="E675" s="11">
        <f t="shared" si="372"/>
        <v>279845.34729946998</v>
      </c>
      <c r="F675" s="99">
        <f t="shared" si="367"/>
        <v>3924.5</v>
      </c>
      <c r="G675" s="3">
        <f>IF(N675=1,VLOOKUP(A674,[1]Plan1!$BG$69:$BI$188,3),G674)</f>
        <v>3942.55</v>
      </c>
      <c r="H675" s="200">
        <f t="shared" si="368"/>
        <v>41732</v>
      </c>
      <c r="I675" s="200">
        <f t="shared" si="369"/>
        <v>41762</v>
      </c>
      <c r="J675" s="27">
        <f t="shared" si="373"/>
        <v>4.59931201426933E-3</v>
      </c>
      <c r="K675" s="12">
        <f t="shared" si="389"/>
        <v>41821</v>
      </c>
      <c r="L675" s="12">
        <f t="shared" si="374"/>
        <v>41821</v>
      </c>
      <c r="M675" s="1">
        <f t="shared" si="390"/>
        <v>20</v>
      </c>
      <c r="N675" s="1">
        <f t="shared" si="375"/>
        <v>2</v>
      </c>
      <c r="O675" s="2">
        <f t="shared" si="376"/>
        <v>1.0004589800000001</v>
      </c>
      <c r="P675" s="11">
        <f t="shared" si="366"/>
        <v>1.00670021</v>
      </c>
      <c r="Q675" s="11">
        <f t="shared" si="396"/>
        <v>1.1318081995799081</v>
      </c>
      <c r="R675" s="2">
        <f t="shared" si="365"/>
        <v>1.13232767</v>
      </c>
      <c r="S675" s="2">
        <f t="shared" si="394"/>
        <v>1.07454731</v>
      </c>
      <c r="T675" s="2">
        <f t="shared" si="377"/>
        <v>309028.74048117001</v>
      </c>
      <c r="U675" s="2">
        <f t="shared" si="378"/>
        <v>577.32079766299057</v>
      </c>
      <c r="V675" s="2">
        <f t="shared" si="379"/>
        <v>37031.282768479658</v>
      </c>
      <c r="W675" s="2">
        <f t="shared" si="380"/>
        <v>325198.30539246264</v>
      </c>
      <c r="X675" s="29">
        <f t="shared" si="381"/>
        <v>0</v>
      </c>
      <c r="Y675" s="2">
        <f t="shared" si="395"/>
        <v>0</v>
      </c>
      <c r="Z675" s="82">
        <f t="shared" si="382"/>
        <v>0</v>
      </c>
      <c r="AA675" s="2">
        <f t="shared" si="383"/>
        <v>0</v>
      </c>
      <c r="AB675" s="27">
        <f t="shared" si="391"/>
        <v>6.7299999999999999E-2</v>
      </c>
      <c r="AC675" s="29">
        <f t="shared" si="370"/>
        <v>2</v>
      </c>
      <c r="AD675" s="29">
        <v>252</v>
      </c>
      <c r="AE675" s="11">
        <f t="shared" si="397"/>
        <v>1.000517055</v>
      </c>
      <c r="AF675" s="2">
        <f t="shared" si="384"/>
        <v>159.7848554</v>
      </c>
      <c r="AG675" s="2">
        <f t="shared" si="385"/>
        <v>168.14540979</v>
      </c>
      <c r="AH675" s="3">
        <f t="shared" si="386"/>
        <v>0</v>
      </c>
      <c r="AI675" s="4" t="str">
        <f t="shared" si="392"/>
        <v>A+J=</v>
      </c>
      <c r="AJ675" s="12">
        <f t="shared" si="393"/>
        <v>41821</v>
      </c>
      <c r="AK675" s="12"/>
      <c r="AL675" s="4"/>
      <c r="AM675" s="1"/>
      <c r="AN675" s="12"/>
      <c r="AO675" s="1"/>
      <c r="AP675" s="1"/>
      <c r="AQ675" s="3"/>
      <c r="AR675" s="3"/>
      <c r="AS675" s="7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x14ac:dyDescent="0.2">
      <c r="A676" s="178">
        <f t="shared" si="387"/>
        <v>41795</v>
      </c>
      <c r="B676" s="2">
        <f t="shared" si="371"/>
        <v>325523.32480780146</v>
      </c>
      <c r="C676" s="2">
        <f t="shared" si="388"/>
        <v>287589.70182631997</v>
      </c>
      <c r="D676" s="2">
        <f>SUM(Y676:Y$764)</f>
        <v>7744.3545268500002</v>
      </c>
      <c r="E676" s="11">
        <f t="shared" si="372"/>
        <v>279845.34729946998</v>
      </c>
      <c r="F676" s="99">
        <f t="shared" si="367"/>
        <v>3924.5</v>
      </c>
      <c r="G676" s="3">
        <f>IF(N676=1,VLOOKUP(A675,[1]Plan1!$BG$69:$BI$188,3),G675)</f>
        <v>3942.55</v>
      </c>
      <c r="H676" s="200">
        <f t="shared" si="368"/>
        <v>41732</v>
      </c>
      <c r="I676" s="200">
        <f t="shared" si="369"/>
        <v>41762</v>
      </c>
      <c r="J676" s="27">
        <f t="shared" si="373"/>
        <v>4.59931201426933E-3</v>
      </c>
      <c r="K676" s="12">
        <f t="shared" si="389"/>
        <v>41821</v>
      </c>
      <c r="L676" s="12">
        <f t="shared" si="374"/>
        <v>41821</v>
      </c>
      <c r="M676" s="1">
        <f t="shared" si="390"/>
        <v>20</v>
      </c>
      <c r="N676" s="1">
        <f t="shared" si="375"/>
        <v>3</v>
      </c>
      <c r="O676" s="2">
        <f t="shared" si="376"/>
        <v>1.00068855</v>
      </c>
      <c r="P676" s="11">
        <f t="shared" si="366"/>
        <v>1.00670021</v>
      </c>
      <c r="Q676" s="11">
        <f t="shared" si="396"/>
        <v>1.1318081995799081</v>
      </c>
      <c r="R676" s="2">
        <f t="shared" si="365"/>
        <v>1.1325875000000001</v>
      </c>
      <c r="S676" s="2">
        <f t="shared" si="394"/>
        <v>1.07454731</v>
      </c>
      <c r="T676" s="2">
        <f t="shared" si="377"/>
        <v>309028.74048117001</v>
      </c>
      <c r="U676" s="2">
        <f t="shared" si="378"/>
        <v>577.32079766299057</v>
      </c>
      <c r="V676" s="2">
        <f t="shared" si="379"/>
        <v>37103.994985068501</v>
      </c>
      <c r="W676" s="2">
        <f t="shared" si="380"/>
        <v>325271.01760905149</v>
      </c>
      <c r="X676" s="29">
        <f t="shared" si="381"/>
        <v>0</v>
      </c>
      <c r="Y676" s="2">
        <f t="shared" si="395"/>
        <v>0</v>
      </c>
      <c r="Z676" s="82">
        <f t="shared" si="382"/>
        <v>0</v>
      </c>
      <c r="AA676" s="2">
        <f t="shared" si="383"/>
        <v>0</v>
      </c>
      <c r="AB676" s="27">
        <f t="shared" si="391"/>
        <v>6.7299999999999999E-2</v>
      </c>
      <c r="AC676" s="29">
        <f t="shared" si="370"/>
        <v>3</v>
      </c>
      <c r="AD676" s="29">
        <v>252</v>
      </c>
      <c r="AE676" s="11">
        <f t="shared" si="397"/>
        <v>1.0007756830000001</v>
      </c>
      <c r="AF676" s="2">
        <f t="shared" si="384"/>
        <v>239.70834049999999</v>
      </c>
      <c r="AG676" s="2">
        <f t="shared" si="385"/>
        <v>252.30719875</v>
      </c>
      <c r="AH676" s="3">
        <f t="shared" si="386"/>
        <v>0</v>
      </c>
      <c r="AI676" s="4" t="str">
        <f t="shared" si="392"/>
        <v>A+J=</v>
      </c>
      <c r="AJ676" s="12">
        <f t="shared" si="393"/>
        <v>41821</v>
      </c>
      <c r="AK676" s="12"/>
      <c r="AL676" s="4"/>
      <c r="AM676" s="1"/>
      <c r="AN676" s="12"/>
      <c r="AO676" s="1"/>
      <c r="AP676" s="1"/>
      <c r="AQ676" s="3"/>
      <c r="AR676" s="3"/>
      <c r="AS676" s="7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x14ac:dyDescent="0.2">
      <c r="A677" s="178">
        <f t="shared" si="387"/>
        <v>41796</v>
      </c>
      <c r="B677" s="2">
        <f t="shared" si="371"/>
        <v>325680.27470495115</v>
      </c>
      <c r="C677" s="2">
        <f t="shared" si="388"/>
        <v>287589.70182631997</v>
      </c>
      <c r="D677" s="2">
        <f>SUM(Y677:Y$764)</f>
        <v>7744.3545268500002</v>
      </c>
      <c r="E677" s="11">
        <f t="shared" si="372"/>
        <v>279845.34729946998</v>
      </c>
      <c r="F677" s="99">
        <f t="shared" si="367"/>
        <v>3924.5</v>
      </c>
      <c r="G677" s="3">
        <f>IF(N677=1,VLOOKUP(A676,[1]Plan1!$BG$69:$BI$188,3),G676)</f>
        <v>3942.55</v>
      </c>
      <c r="H677" s="200">
        <f t="shared" si="368"/>
        <v>41732</v>
      </c>
      <c r="I677" s="200">
        <f t="shared" si="369"/>
        <v>41762</v>
      </c>
      <c r="J677" s="27">
        <f t="shared" si="373"/>
        <v>4.59931201426933E-3</v>
      </c>
      <c r="K677" s="12">
        <f t="shared" si="389"/>
        <v>41821</v>
      </c>
      <c r="L677" s="12">
        <f t="shared" si="374"/>
        <v>41821</v>
      </c>
      <c r="M677" s="1">
        <f t="shared" si="390"/>
        <v>20</v>
      </c>
      <c r="N677" s="1">
        <f t="shared" si="375"/>
        <v>4</v>
      </c>
      <c r="O677" s="2">
        <f t="shared" si="376"/>
        <v>1.0009181700000001</v>
      </c>
      <c r="P677" s="11">
        <f t="shared" si="366"/>
        <v>1.00670021</v>
      </c>
      <c r="Q677" s="11">
        <f t="shared" si="396"/>
        <v>1.1318081995799081</v>
      </c>
      <c r="R677" s="2">
        <f t="shared" si="365"/>
        <v>1.13284739</v>
      </c>
      <c r="S677" s="2">
        <f t="shared" si="394"/>
        <v>1.07454731</v>
      </c>
      <c r="T677" s="2">
        <f t="shared" si="377"/>
        <v>309028.74048117001</v>
      </c>
      <c r="U677" s="2">
        <f t="shared" si="378"/>
        <v>577.32079766299057</v>
      </c>
      <c r="V677" s="2">
        <f t="shared" si="379"/>
        <v>37176.723992378138</v>
      </c>
      <c r="W677" s="2">
        <f t="shared" si="380"/>
        <v>325343.74661636114</v>
      </c>
      <c r="X677" s="29">
        <f t="shared" si="381"/>
        <v>0</v>
      </c>
      <c r="Y677" s="2">
        <f t="shared" si="395"/>
        <v>0</v>
      </c>
      <c r="Z677" s="82">
        <f t="shared" si="382"/>
        <v>0</v>
      </c>
      <c r="AA677" s="2">
        <f t="shared" si="383"/>
        <v>0</v>
      </c>
      <c r="AB677" s="27">
        <f t="shared" si="391"/>
        <v>6.7299999999999999E-2</v>
      </c>
      <c r="AC677" s="29">
        <f t="shared" si="370"/>
        <v>4</v>
      </c>
      <c r="AD677" s="29">
        <v>252</v>
      </c>
      <c r="AE677" s="11">
        <f t="shared" si="397"/>
        <v>1.0010343770000001</v>
      </c>
      <c r="AF677" s="2">
        <f t="shared" si="384"/>
        <v>319.65222148999999</v>
      </c>
      <c r="AG677" s="2">
        <f t="shared" si="385"/>
        <v>336.52808858999998</v>
      </c>
      <c r="AH677" s="3">
        <f t="shared" si="386"/>
        <v>0</v>
      </c>
      <c r="AI677" s="4" t="str">
        <f t="shared" si="392"/>
        <v>A+J=</v>
      </c>
      <c r="AJ677" s="12">
        <f t="shared" si="393"/>
        <v>41821</v>
      </c>
      <c r="AK677" s="12"/>
      <c r="AL677" s="4"/>
      <c r="AM677" s="1"/>
      <c r="AN677" s="12"/>
      <c r="AO677" s="1"/>
      <c r="AP677" s="1"/>
      <c r="AQ677" s="3"/>
      <c r="AR677" s="3"/>
      <c r="AS677" s="7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x14ac:dyDescent="0.2">
      <c r="A678" s="178">
        <f t="shared" si="387"/>
        <v>41797</v>
      </c>
      <c r="B678" s="2">
        <f t="shared" si="371"/>
        <v>325837.3011719716</v>
      </c>
      <c r="C678" s="2">
        <f t="shared" si="388"/>
        <v>287589.70182631997</v>
      </c>
      <c r="D678" s="2">
        <f>SUM(Y678:Y$764)</f>
        <v>7744.3545268500002</v>
      </c>
      <c r="E678" s="11">
        <f t="shared" si="372"/>
        <v>279845.34729946998</v>
      </c>
      <c r="F678" s="99">
        <f t="shared" si="367"/>
        <v>3924.5</v>
      </c>
      <c r="G678" s="3">
        <f>IF(N678=1,VLOOKUP(A677,[1]Plan1!$BG$69:$BI$188,3),G677)</f>
        <v>3942.55</v>
      </c>
      <c r="H678" s="200">
        <f t="shared" si="368"/>
        <v>41732</v>
      </c>
      <c r="I678" s="200">
        <f t="shared" si="369"/>
        <v>41762</v>
      </c>
      <c r="J678" s="27">
        <f t="shared" si="373"/>
        <v>4.59931201426933E-3</v>
      </c>
      <c r="K678" s="12">
        <f t="shared" si="389"/>
        <v>41821</v>
      </c>
      <c r="L678" s="12">
        <f t="shared" si="374"/>
        <v>41821</v>
      </c>
      <c r="M678" s="1">
        <f t="shared" si="390"/>
        <v>20</v>
      </c>
      <c r="N678" s="1">
        <f t="shared" si="375"/>
        <v>5</v>
      </c>
      <c r="O678" s="2">
        <f t="shared" si="376"/>
        <v>1.00114785</v>
      </c>
      <c r="P678" s="11">
        <f t="shared" si="366"/>
        <v>1.00670021</v>
      </c>
      <c r="Q678" s="11">
        <f t="shared" si="396"/>
        <v>1.1318081995799081</v>
      </c>
      <c r="R678" s="2">
        <f t="shared" si="365"/>
        <v>1.13310734</v>
      </c>
      <c r="S678" s="2">
        <f t="shared" si="394"/>
        <v>1.07454731</v>
      </c>
      <c r="T678" s="2">
        <f t="shared" si="377"/>
        <v>309028.74048117001</v>
      </c>
      <c r="U678" s="2">
        <f t="shared" si="378"/>
        <v>577.32079766299057</v>
      </c>
      <c r="V678" s="2">
        <f t="shared" si="379"/>
        <v>37249.469790408635</v>
      </c>
      <c r="W678" s="2">
        <f t="shared" si="380"/>
        <v>325416.4924143916</v>
      </c>
      <c r="X678" s="29">
        <f t="shared" si="381"/>
        <v>0</v>
      </c>
      <c r="Y678" s="2">
        <f t="shared" si="395"/>
        <v>0</v>
      </c>
      <c r="Z678" s="82">
        <f t="shared" si="382"/>
        <v>0</v>
      </c>
      <c r="AA678" s="2">
        <f t="shared" si="383"/>
        <v>0</v>
      </c>
      <c r="AB678" s="27">
        <f t="shared" si="391"/>
        <v>6.7299999999999999E-2</v>
      </c>
      <c r="AC678" s="29">
        <f t="shared" si="370"/>
        <v>5</v>
      </c>
      <c r="AD678" s="29">
        <v>252</v>
      </c>
      <c r="AE678" s="11">
        <f t="shared" si="397"/>
        <v>1.0012931389999999</v>
      </c>
      <c r="AF678" s="2">
        <f t="shared" si="384"/>
        <v>399.61711643000001</v>
      </c>
      <c r="AG678" s="2">
        <f t="shared" si="385"/>
        <v>420.80875758000002</v>
      </c>
      <c r="AH678" s="3">
        <f t="shared" si="386"/>
        <v>0</v>
      </c>
      <c r="AI678" s="4" t="str">
        <f t="shared" si="392"/>
        <v>A+J=</v>
      </c>
      <c r="AJ678" s="12">
        <f t="shared" si="393"/>
        <v>41821</v>
      </c>
      <c r="AK678" s="12"/>
      <c r="AL678" s="4"/>
      <c r="AM678" s="1"/>
      <c r="AN678" s="12"/>
      <c r="AO678" s="1"/>
      <c r="AP678" s="1"/>
      <c r="AQ678" s="3"/>
      <c r="AR678" s="3"/>
      <c r="AS678" s="7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x14ac:dyDescent="0.2">
      <c r="A679" s="178">
        <f t="shared" si="387"/>
        <v>41798</v>
      </c>
      <c r="B679" s="2">
        <f t="shared" si="371"/>
        <v>325837.3011719716</v>
      </c>
      <c r="C679" s="2">
        <f t="shared" si="388"/>
        <v>287589.70182631997</v>
      </c>
      <c r="D679" s="2">
        <f>SUM(Y679:Y$764)</f>
        <v>7744.3545268500002</v>
      </c>
      <c r="E679" s="11">
        <f t="shared" si="372"/>
        <v>279845.34729946998</v>
      </c>
      <c r="F679" s="99">
        <f t="shared" si="367"/>
        <v>3924.5</v>
      </c>
      <c r="G679" s="3">
        <f>IF(N679=1,VLOOKUP(A678,[1]Plan1!$BG$69:$BI$188,3),G678)</f>
        <v>3942.55</v>
      </c>
      <c r="H679" s="200">
        <f t="shared" si="368"/>
        <v>41732</v>
      </c>
      <c r="I679" s="200">
        <f t="shared" si="369"/>
        <v>41762</v>
      </c>
      <c r="J679" s="27">
        <f t="shared" si="373"/>
        <v>4.59931201426933E-3</v>
      </c>
      <c r="K679" s="12">
        <f t="shared" si="389"/>
        <v>41821</v>
      </c>
      <c r="L679" s="12">
        <f t="shared" si="374"/>
        <v>41821</v>
      </c>
      <c r="M679" s="1">
        <f t="shared" si="390"/>
        <v>20</v>
      </c>
      <c r="N679" s="1">
        <f t="shared" si="375"/>
        <v>5</v>
      </c>
      <c r="O679" s="2">
        <f t="shared" si="376"/>
        <v>1.00114785</v>
      </c>
      <c r="P679" s="11">
        <f t="shared" si="366"/>
        <v>1.00670021</v>
      </c>
      <c r="Q679" s="11">
        <f t="shared" si="396"/>
        <v>1.1318081995799081</v>
      </c>
      <c r="R679" s="2">
        <f t="shared" si="365"/>
        <v>1.13310734</v>
      </c>
      <c r="S679" s="2">
        <f t="shared" si="394"/>
        <v>1.07454731</v>
      </c>
      <c r="T679" s="2">
        <f t="shared" si="377"/>
        <v>309028.74048117001</v>
      </c>
      <c r="U679" s="2">
        <f t="shared" si="378"/>
        <v>577.32079766299057</v>
      </c>
      <c r="V679" s="2">
        <f t="shared" si="379"/>
        <v>37249.469790408635</v>
      </c>
      <c r="W679" s="2">
        <f t="shared" si="380"/>
        <v>325416.4924143916</v>
      </c>
      <c r="X679" s="29">
        <f t="shared" si="381"/>
        <v>0</v>
      </c>
      <c r="Y679" s="2">
        <f t="shared" si="395"/>
        <v>0</v>
      </c>
      <c r="Z679" s="82">
        <f t="shared" si="382"/>
        <v>0</v>
      </c>
      <c r="AA679" s="2">
        <f t="shared" si="383"/>
        <v>0</v>
      </c>
      <c r="AB679" s="27">
        <f t="shared" si="391"/>
        <v>6.7299999999999999E-2</v>
      </c>
      <c r="AC679" s="29">
        <f t="shared" si="370"/>
        <v>5</v>
      </c>
      <c r="AD679" s="29">
        <v>252</v>
      </c>
      <c r="AE679" s="11">
        <f t="shared" si="397"/>
        <v>1.0012931389999999</v>
      </c>
      <c r="AF679" s="2">
        <f t="shared" si="384"/>
        <v>399.61711643000001</v>
      </c>
      <c r="AG679" s="2">
        <f t="shared" si="385"/>
        <v>420.80875758000002</v>
      </c>
      <c r="AH679" s="3">
        <f t="shared" si="386"/>
        <v>0</v>
      </c>
      <c r="AI679" s="4" t="str">
        <f t="shared" si="392"/>
        <v>A+J=</v>
      </c>
      <c r="AJ679" s="12">
        <f t="shared" si="393"/>
        <v>41821</v>
      </c>
      <c r="AK679" s="12"/>
      <c r="AL679" s="4"/>
      <c r="AM679" s="1"/>
      <c r="AN679" s="12"/>
      <c r="AO679" s="1"/>
      <c r="AP679" s="1"/>
      <c r="AQ679" s="3"/>
      <c r="AR679" s="3"/>
      <c r="AS679" s="7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x14ac:dyDescent="0.2">
      <c r="A680" s="178">
        <f t="shared" si="387"/>
        <v>41799</v>
      </c>
      <c r="B680" s="2">
        <f t="shared" si="371"/>
        <v>325837.3011719716</v>
      </c>
      <c r="C680" s="2">
        <f t="shared" si="388"/>
        <v>287589.70182631997</v>
      </c>
      <c r="D680" s="2">
        <f>SUM(Y680:Y$764)</f>
        <v>7744.3545268500002</v>
      </c>
      <c r="E680" s="11">
        <f t="shared" si="372"/>
        <v>279845.34729946998</v>
      </c>
      <c r="F680" s="99">
        <f t="shared" si="367"/>
        <v>3924.5</v>
      </c>
      <c r="G680" s="3">
        <f>IF(N680=1,VLOOKUP(A679,[1]Plan1!$BG$69:$BI$188,3),G679)</f>
        <v>3942.55</v>
      </c>
      <c r="H680" s="200">
        <f t="shared" si="368"/>
        <v>41732</v>
      </c>
      <c r="I680" s="200">
        <f t="shared" si="369"/>
        <v>41762</v>
      </c>
      <c r="J680" s="27">
        <f t="shared" si="373"/>
        <v>4.59931201426933E-3</v>
      </c>
      <c r="K680" s="12">
        <f t="shared" si="389"/>
        <v>41821</v>
      </c>
      <c r="L680" s="12">
        <f t="shared" si="374"/>
        <v>41821</v>
      </c>
      <c r="M680" s="1">
        <f t="shared" si="390"/>
        <v>20</v>
      </c>
      <c r="N680" s="1">
        <f t="shared" si="375"/>
        <v>5</v>
      </c>
      <c r="O680" s="2">
        <f t="shared" si="376"/>
        <v>1.00114785</v>
      </c>
      <c r="P680" s="11">
        <f t="shared" si="366"/>
        <v>1.00670021</v>
      </c>
      <c r="Q680" s="11">
        <f t="shared" si="396"/>
        <v>1.1318081995799081</v>
      </c>
      <c r="R680" s="2">
        <f t="shared" si="365"/>
        <v>1.13310734</v>
      </c>
      <c r="S680" s="2">
        <f t="shared" si="394"/>
        <v>1.07454731</v>
      </c>
      <c r="T680" s="2">
        <f t="shared" si="377"/>
        <v>309028.74048117001</v>
      </c>
      <c r="U680" s="2">
        <f t="shared" si="378"/>
        <v>577.32079766299057</v>
      </c>
      <c r="V680" s="2">
        <f t="shared" si="379"/>
        <v>37249.469790408635</v>
      </c>
      <c r="W680" s="2">
        <f t="shared" si="380"/>
        <v>325416.4924143916</v>
      </c>
      <c r="X680" s="29">
        <f t="shared" si="381"/>
        <v>0</v>
      </c>
      <c r="Y680" s="2">
        <f t="shared" si="395"/>
        <v>0</v>
      </c>
      <c r="Z680" s="82">
        <f t="shared" si="382"/>
        <v>0</v>
      </c>
      <c r="AA680" s="2">
        <f t="shared" si="383"/>
        <v>0</v>
      </c>
      <c r="AB680" s="27">
        <f t="shared" si="391"/>
        <v>6.7299999999999999E-2</v>
      </c>
      <c r="AC680" s="29">
        <f t="shared" si="370"/>
        <v>5</v>
      </c>
      <c r="AD680" s="29">
        <v>252</v>
      </c>
      <c r="AE680" s="11">
        <f t="shared" si="397"/>
        <v>1.0012931389999999</v>
      </c>
      <c r="AF680" s="2">
        <f t="shared" si="384"/>
        <v>399.61711643000001</v>
      </c>
      <c r="AG680" s="2">
        <f t="shared" si="385"/>
        <v>420.80875758000002</v>
      </c>
      <c r="AH680" s="3">
        <f t="shared" si="386"/>
        <v>0</v>
      </c>
      <c r="AI680" s="4" t="str">
        <f t="shared" si="392"/>
        <v>A+J=</v>
      </c>
      <c r="AJ680" s="12">
        <f t="shared" si="393"/>
        <v>41821</v>
      </c>
      <c r="AK680" s="12"/>
      <c r="AL680" s="4"/>
      <c r="AM680" s="1"/>
      <c r="AN680" s="12"/>
      <c r="AO680" s="1"/>
      <c r="AP680" s="1"/>
      <c r="AQ680" s="3"/>
      <c r="AR680" s="3"/>
      <c r="AS680" s="7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x14ac:dyDescent="0.2">
      <c r="A681" s="178">
        <f t="shared" si="387"/>
        <v>41800</v>
      </c>
      <c r="B681" s="2">
        <f t="shared" si="371"/>
        <v>325994.40078295942</v>
      </c>
      <c r="C681" s="2">
        <f t="shared" si="388"/>
        <v>287589.70182631997</v>
      </c>
      <c r="D681" s="2">
        <f>SUM(Y681:Y$764)</f>
        <v>7744.3545268500002</v>
      </c>
      <c r="E681" s="11">
        <f t="shared" si="372"/>
        <v>279845.34729946998</v>
      </c>
      <c r="F681" s="99">
        <f t="shared" si="367"/>
        <v>3924.5</v>
      </c>
      <c r="G681" s="3">
        <f>IF(N681=1,VLOOKUP(A680,[1]Plan1!$BG$69:$BI$188,3),G680)</f>
        <v>3942.55</v>
      </c>
      <c r="H681" s="200">
        <f t="shared" si="368"/>
        <v>41732</v>
      </c>
      <c r="I681" s="200">
        <f t="shared" si="369"/>
        <v>41762</v>
      </c>
      <c r="J681" s="27">
        <f t="shared" si="373"/>
        <v>4.59931201426933E-3</v>
      </c>
      <c r="K681" s="12">
        <f t="shared" si="389"/>
        <v>41821</v>
      </c>
      <c r="L681" s="12">
        <f t="shared" si="374"/>
        <v>41821</v>
      </c>
      <c r="M681" s="1">
        <f t="shared" si="390"/>
        <v>20</v>
      </c>
      <c r="N681" s="1">
        <f t="shared" si="375"/>
        <v>6</v>
      </c>
      <c r="O681" s="2">
        <f t="shared" si="376"/>
        <v>1.0013775700000001</v>
      </c>
      <c r="P681" s="11">
        <f t="shared" si="366"/>
        <v>1.00670021</v>
      </c>
      <c r="Q681" s="11">
        <f t="shared" si="396"/>
        <v>1.1318081995799081</v>
      </c>
      <c r="R681" s="2">
        <f t="shared" ref="R681:R744" si="398">TRUNC(TRUNC((O681*Q681),15),8)</f>
        <v>1.1333673399999999</v>
      </c>
      <c r="S681" s="2">
        <f t="shared" si="394"/>
        <v>1.07454731</v>
      </c>
      <c r="T681" s="2">
        <f t="shared" si="377"/>
        <v>309028.74048117001</v>
      </c>
      <c r="U681" s="2">
        <f t="shared" si="378"/>
        <v>577.32079766299057</v>
      </c>
      <c r="V681" s="2">
        <f t="shared" si="379"/>
        <v>37322.22958070648</v>
      </c>
      <c r="W681" s="2">
        <f t="shared" si="380"/>
        <v>325489.25220468943</v>
      </c>
      <c r="X681" s="29">
        <f t="shared" si="381"/>
        <v>0</v>
      </c>
      <c r="Y681" s="2">
        <f t="shared" si="395"/>
        <v>0</v>
      </c>
      <c r="Z681" s="82">
        <f t="shared" si="382"/>
        <v>0</v>
      </c>
      <c r="AA681" s="2">
        <f t="shared" si="383"/>
        <v>0</v>
      </c>
      <c r="AB681" s="27">
        <f t="shared" si="391"/>
        <v>6.7299999999999999E-2</v>
      </c>
      <c r="AC681" s="29">
        <f t="shared" si="370"/>
        <v>6</v>
      </c>
      <c r="AD681" s="29">
        <v>252</v>
      </c>
      <c r="AE681" s="11">
        <f t="shared" si="397"/>
        <v>1.0015519669999999</v>
      </c>
      <c r="AF681" s="2">
        <f t="shared" si="384"/>
        <v>479.60240727000001</v>
      </c>
      <c r="AG681" s="2">
        <f t="shared" si="385"/>
        <v>505.14857826999997</v>
      </c>
      <c r="AH681" s="3">
        <f t="shared" si="386"/>
        <v>0</v>
      </c>
      <c r="AI681" s="4" t="str">
        <f t="shared" si="392"/>
        <v>A+J=</v>
      </c>
      <c r="AJ681" s="12">
        <f t="shared" si="393"/>
        <v>41821</v>
      </c>
      <c r="AK681" s="12"/>
      <c r="AL681" s="4"/>
      <c r="AM681" s="1"/>
      <c r="AN681" s="12"/>
      <c r="AO681" s="1"/>
      <c r="AP681" s="1"/>
      <c r="AQ681" s="3"/>
      <c r="AR681" s="3"/>
      <c r="AS681" s="7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x14ac:dyDescent="0.2">
      <c r="A682" s="178">
        <f t="shared" si="387"/>
        <v>41801</v>
      </c>
      <c r="B682" s="2">
        <f t="shared" si="371"/>
        <v>326151.57949579164</v>
      </c>
      <c r="C682" s="2">
        <f t="shared" si="388"/>
        <v>287589.70182631997</v>
      </c>
      <c r="D682" s="2">
        <f>SUM(Y682:Y$764)</f>
        <v>7744.3545268500002</v>
      </c>
      <c r="E682" s="11">
        <f t="shared" si="372"/>
        <v>279845.34729946998</v>
      </c>
      <c r="F682" s="99">
        <f t="shared" si="367"/>
        <v>3924.5</v>
      </c>
      <c r="G682" s="3">
        <f>IF(N682=1,VLOOKUP(A681,[1]Plan1!$BG$69:$BI$188,3),G681)</f>
        <v>3942.55</v>
      </c>
      <c r="H682" s="200">
        <f t="shared" si="368"/>
        <v>41732</v>
      </c>
      <c r="I682" s="200">
        <f t="shared" si="369"/>
        <v>41762</v>
      </c>
      <c r="J682" s="27">
        <f t="shared" si="373"/>
        <v>4.59931201426933E-3</v>
      </c>
      <c r="K682" s="12">
        <f t="shared" si="389"/>
        <v>41821</v>
      </c>
      <c r="L682" s="12">
        <f t="shared" si="374"/>
        <v>41821</v>
      </c>
      <c r="M682" s="1">
        <f t="shared" si="390"/>
        <v>20</v>
      </c>
      <c r="N682" s="1">
        <f t="shared" si="375"/>
        <v>7</v>
      </c>
      <c r="O682" s="2">
        <f t="shared" si="376"/>
        <v>1.00160735</v>
      </c>
      <c r="P682" s="11">
        <f t="shared" ref="P682:P745" si="399">IF(L682&gt;L681,O681,P681)</f>
        <v>1.00670021</v>
      </c>
      <c r="Q682" s="11">
        <f t="shared" si="396"/>
        <v>1.1318081995799081</v>
      </c>
      <c r="R682" s="2">
        <f t="shared" si="398"/>
        <v>1.1336274099999999</v>
      </c>
      <c r="S682" s="2">
        <f t="shared" si="394"/>
        <v>1.07454731</v>
      </c>
      <c r="T682" s="2">
        <f t="shared" si="377"/>
        <v>309028.74048117001</v>
      </c>
      <c r="U682" s="2">
        <f t="shared" si="378"/>
        <v>577.32079766299057</v>
      </c>
      <c r="V682" s="2">
        <f t="shared" si="379"/>
        <v>37395.008960178639</v>
      </c>
      <c r="W682" s="2">
        <f t="shared" si="380"/>
        <v>325562.03158416162</v>
      </c>
      <c r="X682" s="29">
        <f t="shared" si="381"/>
        <v>0</v>
      </c>
      <c r="Y682" s="2">
        <f t="shared" si="395"/>
        <v>0</v>
      </c>
      <c r="Z682" s="82">
        <f t="shared" si="382"/>
        <v>0</v>
      </c>
      <c r="AA682" s="2">
        <f t="shared" si="383"/>
        <v>0</v>
      </c>
      <c r="AB682" s="27">
        <f t="shared" si="391"/>
        <v>6.7299999999999999E-2</v>
      </c>
      <c r="AC682" s="29">
        <f t="shared" si="370"/>
        <v>7</v>
      </c>
      <c r="AD682" s="29">
        <v>252</v>
      </c>
      <c r="AE682" s="11">
        <f t="shared" si="397"/>
        <v>1.0018108619999999</v>
      </c>
      <c r="AF682" s="2">
        <f t="shared" si="384"/>
        <v>559.60840303999998</v>
      </c>
      <c r="AG682" s="2">
        <f t="shared" si="385"/>
        <v>589.54791163000004</v>
      </c>
      <c r="AH682" s="3">
        <f t="shared" si="386"/>
        <v>0</v>
      </c>
      <c r="AI682" s="4" t="str">
        <f t="shared" si="392"/>
        <v>A+J=</v>
      </c>
      <c r="AJ682" s="12">
        <f t="shared" si="393"/>
        <v>41821</v>
      </c>
      <c r="AK682" s="12"/>
      <c r="AL682" s="4"/>
      <c r="AM682" s="1"/>
      <c r="AN682" s="12"/>
      <c r="AO682" s="1"/>
      <c r="AP682" s="1"/>
      <c r="AQ682" s="3"/>
      <c r="AR682" s="3"/>
      <c r="AS682" s="7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x14ac:dyDescent="0.2">
      <c r="A683" s="178">
        <f t="shared" si="387"/>
        <v>41802</v>
      </c>
      <c r="B683" s="2">
        <f t="shared" si="371"/>
        <v>326308.83486170461</v>
      </c>
      <c r="C683" s="2">
        <f t="shared" si="388"/>
        <v>287589.70182631997</v>
      </c>
      <c r="D683" s="2">
        <f>SUM(Y683:Y$764)</f>
        <v>7744.3545268500002</v>
      </c>
      <c r="E683" s="11">
        <f t="shared" si="372"/>
        <v>279845.34729946998</v>
      </c>
      <c r="F683" s="99">
        <f t="shared" si="367"/>
        <v>3924.5</v>
      </c>
      <c r="G683" s="3">
        <f>IF(N683=1,VLOOKUP(A682,[1]Plan1!$BG$69:$BI$188,3),G682)</f>
        <v>3942.55</v>
      </c>
      <c r="H683" s="200">
        <f t="shared" si="368"/>
        <v>41732</v>
      </c>
      <c r="I683" s="200">
        <f t="shared" si="369"/>
        <v>41762</v>
      </c>
      <c r="J683" s="27">
        <f t="shared" si="373"/>
        <v>4.59931201426933E-3</v>
      </c>
      <c r="K683" s="12">
        <f t="shared" si="389"/>
        <v>41821</v>
      </c>
      <c r="L683" s="12">
        <f t="shared" si="374"/>
        <v>41821</v>
      </c>
      <c r="M683" s="1">
        <f t="shared" si="390"/>
        <v>20</v>
      </c>
      <c r="N683" s="1">
        <f t="shared" si="375"/>
        <v>8</v>
      </c>
      <c r="O683" s="2">
        <f t="shared" si="376"/>
        <v>1.00183719</v>
      </c>
      <c r="P683" s="11">
        <f t="shared" si="399"/>
        <v>1.00670021</v>
      </c>
      <c r="Q683" s="11">
        <f t="shared" si="396"/>
        <v>1.1318081995799081</v>
      </c>
      <c r="R683" s="2">
        <f t="shared" si="398"/>
        <v>1.1338875399999999</v>
      </c>
      <c r="S683" s="2">
        <f t="shared" si="394"/>
        <v>1.07454731</v>
      </c>
      <c r="T683" s="2">
        <f t="shared" si="377"/>
        <v>309028.74048117001</v>
      </c>
      <c r="U683" s="2">
        <f t="shared" si="378"/>
        <v>577.32079766299057</v>
      </c>
      <c r="V683" s="2">
        <f t="shared" si="379"/>
        <v>37467.805130371657</v>
      </c>
      <c r="W683" s="2">
        <f t="shared" si="380"/>
        <v>325634.82775435463</v>
      </c>
      <c r="X683" s="29">
        <f t="shared" si="381"/>
        <v>0</v>
      </c>
      <c r="Y683" s="2">
        <f t="shared" si="395"/>
        <v>0</v>
      </c>
      <c r="Z683" s="82">
        <f t="shared" si="382"/>
        <v>0</v>
      </c>
      <c r="AA683" s="2">
        <f t="shared" si="383"/>
        <v>0</v>
      </c>
      <c r="AB683" s="27">
        <f t="shared" si="391"/>
        <v>6.7299999999999999E-2</v>
      </c>
      <c r="AC683" s="29">
        <f t="shared" si="370"/>
        <v>8</v>
      </c>
      <c r="AD683" s="29">
        <v>252</v>
      </c>
      <c r="AE683" s="11">
        <f t="shared" si="397"/>
        <v>1.002069825</v>
      </c>
      <c r="AF683" s="2">
        <f t="shared" si="384"/>
        <v>639.63541276000001</v>
      </c>
      <c r="AG683" s="2">
        <f t="shared" si="385"/>
        <v>674.00710734999996</v>
      </c>
      <c r="AH683" s="3">
        <f t="shared" si="386"/>
        <v>0</v>
      </c>
      <c r="AI683" s="4" t="str">
        <f t="shared" si="392"/>
        <v>A+J=</v>
      </c>
      <c r="AJ683" s="12">
        <f t="shared" si="393"/>
        <v>41821</v>
      </c>
      <c r="AK683" s="12"/>
      <c r="AL683" s="4"/>
      <c r="AM683" s="1"/>
      <c r="AN683" s="12"/>
      <c r="AO683" s="1"/>
      <c r="AP683" s="1"/>
      <c r="AQ683" s="3"/>
      <c r="AR683" s="3"/>
      <c r="AS683" s="7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x14ac:dyDescent="0.2">
      <c r="A684" s="178">
        <f t="shared" si="387"/>
        <v>41803</v>
      </c>
      <c r="B684" s="2">
        <f t="shared" si="371"/>
        <v>326466.16345220507</v>
      </c>
      <c r="C684" s="2">
        <f t="shared" si="388"/>
        <v>287589.70182631997</v>
      </c>
      <c r="D684" s="2">
        <f>SUM(Y684:Y$764)</f>
        <v>7744.3545268500002</v>
      </c>
      <c r="E684" s="11">
        <f t="shared" si="372"/>
        <v>279845.34729946998</v>
      </c>
      <c r="F684" s="99">
        <f t="shared" si="367"/>
        <v>3924.5</v>
      </c>
      <c r="G684" s="3">
        <f>IF(N684=1,VLOOKUP(A683,[1]Plan1!$BG$69:$BI$188,3),G683)</f>
        <v>3942.55</v>
      </c>
      <c r="H684" s="200">
        <f t="shared" si="368"/>
        <v>41732</v>
      </c>
      <c r="I684" s="200">
        <f t="shared" si="369"/>
        <v>41762</v>
      </c>
      <c r="J684" s="27">
        <f t="shared" si="373"/>
        <v>4.59931201426933E-3</v>
      </c>
      <c r="K684" s="12">
        <f t="shared" si="389"/>
        <v>41821</v>
      </c>
      <c r="L684" s="12">
        <f t="shared" si="374"/>
        <v>41821</v>
      </c>
      <c r="M684" s="1">
        <f t="shared" si="390"/>
        <v>20</v>
      </c>
      <c r="N684" s="1">
        <f t="shared" si="375"/>
        <v>9</v>
      </c>
      <c r="O684" s="2">
        <f t="shared" si="376"/>
        <v>1.0020670700000001</v>
      </c>
      <c r="P684" s="11">
        <f t="shared" si="399"/>
        <v>1.00670021</v>
      </c>
      <c r="Q684" s="11">
        <f t="shared" si="396"/>
        <v>1.1318081995799081</v>
      </c>
      <c r="R684" s="2">
        <f t="shared" si="398"/>
        <v>1.1341477200000001</v>
      </c>
      <c r="S684" s="2">
        <f t="shared" si="394"/>
        <v>1.07454731</v>
      </c>
      <c r="T684" s="2">
        <f t="shared" si="377"/>
        <v>309028.74048117001</v>
      </c>
      <c r="U684" s="2">
        <f t="shared" si="378"/>
        <v>577.32079766299057</v>
      </c>
      <c r="V684" s="2">
        <f t="shared" si="379"/>
        <v>37540.615292832081</v>
      </c>
      <c r="W684" s="2">
        <f t="shared" si="380"/>
        <v>325707.63791681506</v>
      </c>
      <c r="X684" s="29">
        <f t="shared" si="381"/>
        <v>0</v>
      </c>
      <c r="Y684" s="2">
        <f t="shared" si="395"/>
        <v>0</v>
      </c>
      <c r="Z684" s="82">
        <f t="shared" si="382"/>
        <v>0</v>
      </c>
      <c r="AA684" s="2">
        <f t="shared" si="383"/>
        <v>0</v>
      </c>
      <c r="AB684" s="27">
        <f t="shared" si="391"/>
        <v>6.7299999999999999E-2</v>
      </c>
      <c r="AC684" s="29">
        <f t="shared" si="370"/>
        <v>9</v>
      </c>
      <c r="AD684" s="29">
        <v>252</v>
      </c>
      <c r="AE684" s="11">
        <f t="shared" si="397"/>
        <v>1.0023288539999999</v>
      </c>
      <c r="AF684" s="2">
        <f t="shared" si="384"/>
        <v>719.68281837999996</v>
      </c>
      <c r="AG684" s="2">
        <f t="shared" si="385"/>
        <v>758.52553538999996</v>
      </c>
      <c r="AH684" s="3">
        <f t="shared" si="386"/>
        <v>0</v>
      </c>
      <c r="AI684" s="4" t="str">
        <f t="shared" si="392"/>
        <v>A+J=</v>
      </c>
      <c r="AJ684" s="12">
        <f t="shared" si="393"/>
        <v>41821</v>
      </c>
      <c r="AK684" s="12"/>
      <c r="AL684" s="4"/>
      <c r="AM684" s="1"/>
      <c r="AN684" s="12"/>
      <c r="AO684" s="1"/>
      <c r="AP684" s="1"/>
      <c r="AQ684" s="3"/>
      <c r="AR684" s="3"/>
      <c r="AS684" s="7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x14ac:dyDescent="0.2">
      <c r="A685" s="178">
        <f t="shared" si="387"/>
        <v>41804</v>
      </c>
      <c r="B685" s="2">
        <f t="shared" si="371"/>
        <v>326623.57122974977</v>
      </c>
      <c r="C685" s="2">
        <f t="shared" si="388"/>
        <v>287589.70182631997</v>
      </c>
      <c r="D685" s="2">
        <f>SUM(Y685:Y$764)</f>
        <v>7744.3545268500002</v>
      </c>
      <c r="E685" s="11">
        <f t="shared" si="372"/>
        <v>279845.34729946998</v>
      </c>
      <c r="F685" s="99">
        <f t="shared" si="367"/>
        <v>3924.5</v>
      </c>
      <c r="G685" s="3">
        <f>IF(N685=1,VLOOKUP(A684,[1]Plan1!$BG$69:$BI$188,3),G684)</f>
        <v>3942.55</v>
      </c>
      <c r="H685" s="200">
        <f t="shared" si="368"/>
        <v>41732</v>
      </c>
      <c r="I685" s="200">
        <f t="shared" si="369"/>
        <v>41762</v>
      </c>
      <c r="J685" s="27">
        <f t="shared" si="373"/>
        <v>4.59931201426933E-3</v>
      </c>
      <c r="K685" s="12">
        <f t="shared" si="389"/>
        <v>41821</v>
      </c>
      <c r="L685" s="12">
        <f t="shared" si="374"/>
        <v>41821</v>
      </c>
      <c r="M685" s="1">
        <f t="shared" si="390"/>
        <v>20</v>
      </c>
      <c r="N685" s="1">
        <f t="shared" si="375"/>
        <v>10</v>
      </c>
      <c r="O685" s="2">
        <f t="shared" si="376"/>
        <v>1.0022970099999999</v>
      </c>
      <c r="P685" s="11">
        <f t="shared" si="399"/>
        <v>1.00670021</v>
      </c>
      <c r="Q685" s="11">
        <f t="shared" si="396"/>
        <v>1.1318081995799081</v>
      </c>
      <c r="R685" s="2">
        <f t="shared" si="398"/>
        <v>1.13440797</v>
      </c>
      <c r="S685" s="2">
        <f t="shared" si="394"/>
        <v>1.07454731</v>
      </c>
      <c r="T685" s="2">
        <f t="shared" si="377"/>
        <v>309028.74048117001</v>
      </c>
      <c r="U685" s="2">
        <f t="shared" si="378"/>
        <v>577.32079766299057</v>
      </c>
      <c r="V685" s="2">
        <f t="shared" si="379"/>
        <v>37613.445044466753</v>
      </c>
      <c r="W685" s="2">
        <f t="shared" si="380"/>
        <v>325780.46766844974</v>
      </c>
      <c r="X685" s="29">
        <f t="shared" si="381"/>
        <v>0</v>
      </c>
      <c r="Y685" s="2">
        <f t="shared" si="395"/>
        <v>0</v>
      </c>
      <c r="Z685" s="82">
        <f t="shared" si="382"/>
        <v>0</v>
      </c>
      <c r="AA685" s="2">
        <f t="shared" si="383"/>
        <v>0</v>
      </c>
      <c r="AB685" s="27">
        <f t="shared" si="391"/>
        <v>6.7299999999999999E-2</v>
      </c>
      <c r="AC685" s="29">
        <f t="shared" si="370"/>
        <v>10</v>
      </c>
      <c r="AD685" s="29">
        <v>252</v>
      </c>
      <c r="AE685" s="11">
        <f t="shared" si="397"/>
        <v>1.0025879499999999</v>
      </c>
      <c r="AF685" s="2">
        <f t="shared" si="384"/>
        <v>799.75092891999998</v>
      </c>
      <c r="AG685" s="2">
        <f t="shared" si="385"/>
        <v>843.10356130000002</v>
      </c>
      <c r="AH685" s="3">
        <f t="shared" si="386"/>
        <v>0</v>
      </c>
      <c r="AI685" s="4" t="str">
        <f t="shared" si="392"/>
        <v>A+J=</v>
      </c>
      <c r="AJ685" s="12">
        <f t="shared" si="393"/>
        <v>41821</v>
      </c>
      <c r="AK685" s="12"/>
      <c r="AL685" s="4"/>
      <c r="AM685" s="1"/>
      <c r="AN685" s="12"/>
      <c r="AO685" s="1"/>
      <c r="AP685" s="1"/>
      <c r="AQ685" s="3"/>
      <c r="AR685" s="3"/>
      <c r="AS685" s="7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x14ac:dyDescent="0.2">
      <c r="A686" s="178">
        <f t="shared" si="387"/>
        <v>41805</v>
      </c>
      <c r="B686" s="2">
        <f t="shared" si="371"/>
        <v>326623.57122974977</v>
      </c>
      <c r="C686" s="2">
        <f t="shared" si="388"/>
        <v>287589.70182631997</v>
      </c>
      <c r="D686" s="2">
        <f>SUM(Y686:Y$764)</f>
        <v>7744.3545268500002</v>
      </c>
      <c r="E686" s="11">
        <f t="shared" si="372"/>
        <v>279845.34729946998</v>
      </c>
      <c r="F686" s="99">
        <f t="shared" si="367"/>
        <v>3924.5</v>
      </c>
      <c r="G686" s="3">
        <f>IF(N686=1,VLOOKUP(A685,[1]Plan1!$BG$69:$BI$188,3),G685)</f>
        <v>3942.55</v>
      </c>
      <c r="H686" s="200">
        <f t="shared" si="368"/>
        <v>41732</v>
      </c>
      <c r="I686" s="200">
        <f t="shared" si="369"/>
        <v>41762</v>
      </c>
      <c r="J686" s="27">
        <f t="shared" si="373"/>
        <v>4.59931201426933E-3</v>
      </c>
      <c r="K686" s="12">
        <f t="shared" si="389"/>
        <v>41821</v>
      </c>
      <c r="L686" s="12">
        <f t="shared" si="374"/>
        <v>41821</v>
      </c>
      <c r="M686" s="1">
        <f t="shared" si="390"/>
        <v>20</v>
      </c>
      <c r="N686" s="1">
        <f t="shared" si="375"/>
        <v>10</v>
      </c>
      <c r="O686" s="2">
        <f t="shared" si="376"/>
        <v>1.0022970099999999</v>
      </c>
      <c r="P686" s="11">
        <f t="shared" si="399"/>
        <v>1.00670021</v>
      </c>
      <c r="Q686" s="11">
        <f t="shared" si="396"/>
        <v>1.1318081995799081</v>
      </c>
      <c r="R686" s="2">
        <f t="shared" si="398"/>
        <v>1.13440797</v>
      </c>
      <c r="S686" s="2">
        <f t="shared" si="394"/>
        <v>1.07454731</v>
      </c>
      <c r="T686" s="2">
        <f t="shared" si="377"/>
        <v>309028.74048117001</v>
      </c>
      <c r="U686" s="2">
        <f t="shared" si="378"/>
        <v>577.32079766299057</v>
      </c>
      <c r="V686" s="2">
        <f t="shared" si="379"/>
        <v>37613.445044466753</v>
      </c>
      <c r="W686" s="2">
        <f t="shared" si="380"/>
        <v>325780.46766844974</v>
      </c>
      <c r="X686" s="29">
        <f t="shared" si="381"/>
        <v>0</v>
      </c>
      <c r="Y686" s="2">
        <f t="shared" si="395"/>
        <v>0</v>
      </c>
      <c r="Z686" s="82">
        <f t="shared" si="382"/>
        <v>0</v>
      </c>
      <c r="AA686" s="2">
        <f t="shared" si="383"/>
        <v>0</v>
      </c>
      <c r="AB686" s="27">
        <f t="shared" si="391"/>
        <v>6.7299999999999999E-2</v>
      </c>
      <c r="AC686" s="29">
        <f t="shared" si="370"/>
        <v>10</v>
      </c>
      <c r="AD686" s="29">
        <v>252</v>
      </c>
      <c r="AE686" s="11">
        <f t="shared" si="397"/>
        <v>1.0025879499999999</v>
      </c>
      <c r="AF686" s="2">
        <f t="shared" si="384"/>
        <v>799.75092891999998</v>
      </c>
      <c r="AG686" s="2">
        <f t="shared" si="385"/>
        <v>843.10356130000002</v>
      </c>
      <c r="AH686" s="3">
        <f t="shared" si="386"/>
        <v>0</v>
      </c>
      <c r="AI686" s="4" t="str">
        <f t="shared" si="392"/>
        <v>A+J=</v>
      </c>
      <c r="AJ686" s="12">
        <f t="shared" si="393"/>
        <v>41821</v>
      </c>
      <c r="AK686" s="12"/>
      <c r="AL686" s="4"/>
      <c r="AM686" s="1"/>
      <c r="AN686" s="12"/>
      <c r="AO686" s="1"/>
      <c r="AP686" s="1"/>
      <c r="AQ686" s="3"/>
      <c r="AR686" s="3"/>
      <c r="AS686" s="7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x14ac:dyDescent="0.2">
      <c r="A687" s="178">
        <f t="shared" si="387"/>
        <v>41806</v>
      </c>
      <c r="B687" s="2">
        <f t="shared" si="371"/>
        <v>326623.57122974977</v>
      </c>
      <c r="C687" s="2">
        <f t="shared" si="388"/>
        <v>287589.70182631997</v>
      </c>
      <c r="D687" s="2">
        <f>SUM(Y687:Y$764)</f>
        <v>7744.3545268500002</v>
      </c>
      <c r="E687" s="11">
        <f t="shared" si="372"/>
        <v>279845.34729946998</v>
      </c>
      <c r="F687" s="99">
        <f t="shared" si="367"/>
        <v>3924.5</v>
      </c>
      <c r="G687" s="3">
        <f>IF(N687=1,VLOOKUP(A686,[1]Plan1!$BG$69:$BI$188,3),G686)</f>
        <v>3942.55</v>
      </c>
      <c r="H687" s="200">
        <f t="shared" si="368"/>
        <v>41732</v>
      </c>
      <c r="I687" s="200">
        <f t="shared" si="369"/>
        <v>41762</v>
      </c>
      <c r="J687" s="27">
        <f t="shared" si="373"/>
        <v>4.59931201426933E-3</v>
      </c>
      <c r="K687" s="12">
        <f t="shared" si="389"/>
        <v>41821</v>
      </c>
      <c r="L687" s="12">
        <f t="shared" si="374"/>
        <v>41821</v>
      </c>
      <c r="M687" s="1">
        <f t="shared" si="390"/>
        <v>20</v>
      </c>
      <c r="N687" s="1">
        <f t="shared" si="375"/>
        <v>10</v>
      </c>
      <c r="O687" s="2">
        <f t="shared" si="376"/>
        <v>1.0022970099999999</v>
      </c>
      <c r="P687" s="11">
        <f t="shared" si="399"/>
        <v>1.00670021</v>
      </c>
      <c r="Q687" s="11">
        <f t="shared" si="396"/>
        <v>1.1318081995799081</v>
      </c>
      <c r="R687" s="2">
        <f t="shared" si="398"/>
        <v>1.13440797</v>
      </c>
      <c r="S687" s="2">
        <f t="shared" si="394"/>
        <v>1.07454731</v>
      </c>
      <c r="T687" s="2">
        <f t="shared" si="377"/>
        <v>309028.74048117001</v>
      </c>
      <c r="U687" s="2">
        <f t="shared" si="378"/>
        <v>577.32079766299057</v>
      </c>
      <c r="V687" s="2">
        <f t="shared" si="379"/>
        <v>37613.445044466753</v>
      </c>
      <c r="W687" s="2">
        <f t="shared" si="380"/>
        <v>325780.46766844974</v>
      </c>
      <c r="X687" s="29">
        <f t="shared" si="381"/>
        <v>0</v>
      </c>
      <c r="Y687" s="2">
        <f t="shared" si="395"/>
        <v>0</v>
      </c>
      <c r="Z687" s="82">
        <f t="shared" si="382"/>
        <v>0</v>
      </c>
      <c r="AA687" s="2">
        <f t="shared" si="383"/>
        <v>0</v>
      </c>
      <c r="AB687" s="27">
        <f t="shared" si="391"/>
        <v>6.7299999999999999E-2</v>
      </c>
      <c r="AC687" s="29">
        <f t="shared" si="370"/>
        <v>10</v>
      </c>
      <c r="AD687" s="29">
        <v>252</v>
      </c>
      <c r="AE687" s="11">
        <f t="shared" si="397"/>
        <v>1.0025879499999999</v>
      </c>
      <c r="AF687" s="2">
        <f t="shared" si="384"/>
        <v>799.75092891999998</v>
      </c>
      <c r="AG687" s="2">
        <f t="shared" si="385"/>
        <v>843.10356130000002</v>
      </c>
      <c r="AH687" s="3">
        <f t="shared" si="386"/>
        <v>0</v>
      </c>
      <c r="AI687" s="4" t="str">
        <f t="shared" si="392"/>
        <v>A+J=</v>
      </c>
      <c r="AJ687" s="12">
        <f t="shared" si="393"/>
        <v>41821</v>
      </c>
      <c r="AK687" s="12"/>
      <c r="AL687" s="4"/>
      <c r="AM687" s="1"/>
      <c r="AN687" s="12"/>
      <c r="AO687" s="1"/>
      <c r="AP687" s="1"/>
      <c r="AQ687" s="3"/>
      <c r="AR687" s="3"/>
      <c r="AS687" s="7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x14ac:dyDescent="0.2">
      <c r="A688" s="178">
        <f t="shared" si="387"/>
        <v>41807</v>
      </c>
      <c r="B688" s="2">
        <f t="shared" si="371"/>
        <v>326781.05261136172</v>
      </c>
      <c r="C688" s="2">
        <f t="shared" si="388"/>
        <v>287589.70182631997</v>
      </c>
      <c r="D688" s="2">
        <f>SUM(Y688:Y$764)</f>
        <v>7744.3545268500002</v>
      </c>
      <c r="E688" s="11">
        <f t="shared" si="372"/>
        <v>279845.34729946998</v>
      </c>
      <c r="F688" s="99">
        <f t="shared" si="367"/>
        <v>3924.5</v>
      </c>
      <c r="G688" s="3">
        <f>IF(N688=1,VLOOKUP(A687,[1]Plan1!$BG$69:$BI$188,3),G687)</f>
        <v>3942.55</v>
      </c>
      <c r="H688" s="200">
        <f t="shared" si="368"/>
        <v>41732</v>
      </c>
      <c r="I688" s="200">
        <f t="shared" si="369"/>
        <v>41762</v>
      </c>
      <c r="J688" s="27">
        <f t="shared" si="373"/>
        <v>4.59931201426933E-3</v>
      </c>
      <c r="K688" s="12">
        <f t="shared" si="389"/>
        <v>41821</v>
      </c>
      <c r="L688" s="12">
        <f t="shared" si="374"/>
        <v>41821</v>
      </c>
      <c r="M688" s="1">
        <f t="shared" si="390"/>
        <v>20</v>
      </c>
      <c r="N688" s="1">
        <f t="shared" si="375"/>
        <v>11</v>
      </c>
      <c r="O688" s="2">
        <f t="shared" si="376"/>
        <v>1.0025269999999999</v>
      </c>
      <c r="P688" s="11">
        <f t="shared" si="399"/>
        <v>1.00670021</v>
      </c>
      <c r="Q688" s="11">
        <f t="shared" si="396"/>
        <v>1.1318081995799081</v>
      </c>
      <c r="R688" s="2">
        <f t="shared" si="398"/>
        <v>1.1346682699999999</v>
      </c>
      <c r="S688" s="2">
        <f t="shared" si="394"/>
        <v>1.07454731</v>
      </c>
      <c r="T688" s="2">
        <f t="shared" si="377"/>
        <v>309028.74048117001</v>
      </c>
      <c r="U688" s="2">
        <f t="shared" si="378"/>
        <v>577.32079766299057</v>
      </c>
      <c r="V688" s="2">
        <f t="shared" si="379"/>
        <v>37686.288788368773</v>
      </c>
      <c r="W688" s="2">
        <f t="shared" si="380"/>
        <v>325853.31141235173</v>
      </c>
      <c r="X688" s="29">
        <f t="shared" si="381"/>
        <v>0</v>
      </c>
      <c r="Y688" s="2">
        <f t="shared" si="395"/>
        <v>0</v>
      </c>
      <c r="Z688" s="82">
        <f t="shared" si="382"/>
        <v>0</v>
      </c>
      <c r="AA688" s="2">
        <f t="shared" si="383"/>
        <v>0</v>
      </c>
      <c r="AB688" s="27">
        <f t="shared" si="391"/>
        <v>6.7299999999999999E-2</v>
      </c>
      <c r="AC688" s="29">
        <f t="shared" si="370"/>
        <v>11</v>
      </c>
      <c r="AD688" s="29">
        <v>252</v>
      </c>
      <c r="AE688" s="11">
        <f t="shared" si="397"/>
        <v>1.0028471130000001</v>
      </c>
      <c r="AF688" s="2">
        <f t="shared" si="384"/>
        <v>879.83974438999996</v>
      </c>
      <c r="AG688" s="2">
        <f t="shared" si="385"/>
        <v>927.74119900999995</v>
      </c>
      <c r="AH688" s="3">
        <f t="shared" si="386"/>
        <v>0</v>
      </c>
      <c r="AI688" s="4" t="str">
        <f t="shared" si="392"/>
        <v>A+J=</v>
      </c>
      <c r="AJ688" s="12">
        <f t="shared" si="393"/>
        <v>41821</v>
      </c>
      <c r="AK688" s="12"/>
      <c r="AL688" s="4"/>
      <c r="AM688" s="1"/>
      <c r="AN688" s="12"/>
      <c r="AO688" s="1"/>
      <c r="AP688" s="1"/>
      <c r="AQ688" s="3"/>
      <c r="AR688" s="3"/>
      <c r="AS688" s="7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138" x14ac:dyDescent="0.2">
      <c r="A689" s="178">
        <f t="shared" si="387"/>
        <v>41808</v>
      </c>
      <c r="B689" s="2">
        <f t="shared" si="371"/>
        <v>326938.61604401161</v>
      </c>
      <c r="C689" s="2">
        <f t="shared" si="388"/>
        <v>287589.70182631997</v>
      </c>
      <c r="D689" s="2">
        <f>SUM(Y689:Y$764)</f>
        <v>7744.3545268500002</v>
      </c>
      <c r="E689" s="11">
        <f t="shared" si="372"/>
        <v>279845.34729946998</v>
      </c>
      <c r="F689" s="99">
        <f t="shared" si="367"/>
        <v>3924.5</v>
      </c>
      <c r="G689" s="3">
        <f>IF(N689=1,VLOOKUP(A688,[1]Plan1!$BG$69:$BI$188,3),G688)</f>
        <v>3942.55</v>
      </c>
      <c r="H689" s="200">
        <f t="shared" si="368"/>
        <v>41732</v>
      </c>
      <c r="I689" s="200">
        <f t="shared" si="369"/>
        <v>41762</v>
      </c>
      <c r="J689" s="27">
        <f t="shared" si="373"/>
        <v>4.59931201426933E-3</v>
      </c>
      <c r="K689" s="12">
        <f t="shared" si="389"/>
        <v>41821</v>
      </c>
      <c r="L689" s="12">
        <f t="shared" si="374"/>
        <v>41821</v>
      </c>
      <c r="M689" s="1">
        <f t="shared" si="390"/>
        <v>20</v>
      </c>
      <c r="N689" s="1">
        <f t="shared" si="375"/>
        <v>12</v>
      </c>
      <c r="O689" s="2">
        <f t="shared" si="376"/>
        <v>1.00275705</v>
      </c>
      <c r="P689" s="11">
        <f t="shared" si="399"/>
        <v>1.00670021</v>
      </c>
      <c r="Q689" s="11">
        <f t="shared" si="396"/>
        <v>1.1318081995799081</v>
      </c>
      <c r="R689" s="2">
        <f t="shared" si="398"/>
        <v>1.13492865</v>
      </c>
      <c r="S689" s="2">
        <f t="shared" si="394"/>
        <v>1.07454731</v>
      </c>
      <c r="T689" s="2">
        <f t="shared" si="377"/>
        <v>309028.74048117001</v>
      </c>
      <c r="U689" s="2">
        <f t="shared" si="378"/>
        <v>577.32079766299057</v>
      </c>
      <c r="V689" s="2">
        <f t="shared" si="379"/>
        <v>37759.154919898625</v>
      </c>
      <c r="W689" s="2">
        <f t="shared" si="380"/>
        <v>325926.17754388158</v>
      </c>
      <c r="X689" s="29">
        <f t="shared" si="381"/>
        <v>0</v>
      </c>
      <c r="Y689" s="2">
        <f t="shared" si="395"/>
        <v>0</v>
      </c>
      <c r="Z689" s="82">
        <f t="shared" si="382"/>
        <v>0</v>
      </c>
      <c r="AA689" s="2">
        <f t="shared" si="383"/>
        <v>0</v>
      </c>
      <c r="AB689" s="27">
        <f t="shared" si="391"/>
        <v>6.7299999999999999E-2</v>
      </c>
      <c r="AC689" s="29">
        <f t="shared" si="370"/>
        <v>12</v>
      </c>
      <c r="AD689" s="29">
        <v>252</v>
      </c>
      <c r="AE689" s="11">
        <f t="shared" si="397"/>
        <v>1.003106343</v>
      </c>
      <c r="AF689" s="2">
        <f t="shared" si="384"/>
        <v>959.94926479000003</v>
      </c>
      <c r="AG689" s="2">
        <f t="shared" si="385"/>
        <v>1012.43850013</v>
      </c>
      <c r="AH689" s="3">
        <f t="shared" si="386"/>
        <v>0</v>
      </c>
      <c r="AI689" s="4" t="str">
        <f t="shared" si="392"/>
        <v>A+J=</v>
      </c>
      <c r="AJ689" s="12">
        <f t="shared" si="393"/>
        <v>41821</v>
      </c>
      <c r="AK689" s="12"/>
      <c r="AL689" s="4"/>
      <c r="AM689" s="1"/>
      <c r="AN689" s="12"/>
      <c r="AO689" s="1"/>
      <c r="AP689" s="1"/>
      <c r="AQ689" s="3"/>
      <c r="AR689" s="3"/>
      <c r="AS689" s="7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138" x14ac:dyDescent="0.2">
      <c r="A690" s="178">
        <f t="shared" si="387"/>
        <v>41809</v>
      </c>
      <c r="B690" s="2">
        <f t="shared" si="371"/>
        <v>327096.25313611882</v>
      </c>
      <c r="C690" s="2">
        <f t="shared" si="388"/>
        <v>287589.70182631997</v>
      </c>
      <c r="D690" s="2">
        <f>SUM(Y690:Y$764)</f>
        <v>7744.3545268500002</v>
      </c>
      <c r="E690" s="11">
        <f t="shared" si="372"/>
        <v>279845.34729946998</v>
      </c>
      <c r="F690" s="99">
        <f t="shared" si="367"/>
        <v>3924.5</v>
      </c>
      <c r="G690" s="3">
        <f>IF(N690=1,VLOOKUP(A689,[1]Plan1!$BG$69:$BI$188,3),G689)</f>
        <v>3942.55</v>
      </c>
      <c r="H690" s="200">
        <f t="shared" si="368"/>
        <v>41732</v>
      </c>
      <c r="I690" s="200">
        <f t="shared" si="369"/>
        <v>41762</v>
      </c>
      <c r="J690" s="27">
        <f t="shared" si="373"/>
        <v>4.59931201426933E-3</v>
      </c>
      <c r="K690" s="12">
        <f t="shared" si="389"/>
        <v>41821</v>
      </c>
      <c r="L690" s="12">
        <f t="shared" si="374"/>
        <v>41821</v>
      </c>
      <c r="M690" s="1">
        <f t="shared" si="390"/>
        <v>20</v>
      </c>
      <c r="N690" s="1">
        <f t="shared" si="375"/>
        <v>13</v>
      </c>
      <c r="O690" s="2">
        <f t="shared" si="376"/>
        <v>1.00298715</v>
      </c>
      <c r="P690" s="11">
        <f t="shared" si="399"/>
        <v>1.00670021</v>
      </c>
      <c r="Q690" s="11">
        <f t="shared" si="396"/>
        <v>1.1318081995799081</v>
      </c>
      <c r="R690" s="2">
        <f t="shared" si="398"/>
        <v>1.13518908</v>
      </c>
      <c r="S690" s="2">
        <f t="shared" si="394"/>
        <v>1.07454731</v>
      </c>
      <c r="T690" s="2">
        <f t="shared" si="377"/>
        <v>309028.74048117001</v>
      </c>
      <c r="U690" s="2">
        <f t="shared" si="378"/>
        <v>577.32079766299057</v>
      </c>
      <c r="V690" s="2">
        <f t="shared" si="379"/>
        <v>37832.035043695818</v>
      </c>
      <c r="W690" s="2">
        <f t="shared" si="380"/>
        <v>325999.0576676788</v>
      </c>
      <c r="X690" s="29">
        <f t="shared" si="381"/>
        <v>0</v>
      </c>
      <c r="Y690" s="2">
        <f t="shared" si="395"/>
        <v>0</v>
      </c>
      <c r="Z690" s="82">
        <f t="shared" si="382"/>
        <v>0</v>
      </c>
      <c r="AA690" s="2">
        <f t="shared" si="383"/>
        <v>0</v>
      </c>
      <c r="AB690" s="27">
        <f t="shared" si="391"/>
        <v>6.7299999999999999E-2</v>
      </c>
      <c r="AC690" s="29">
        <f t="shared" si="370"/>
        <v>13</v>
      </c>
      <c r="AD690" s="29">
        <v>252</v>
      </c>
      <c r="AE690" s="11">
        <f t="shared" si="397"/>
        <v>1.0033656399999999</v>
      </c>
      <c r="AF690" s="2">
        <f t="shared" si="384"/>
        <v>1040.0794901100001</v>
      </c>
      <c r="AG690" s="2">
        <f t="shared" si="385"/>
        <v>1097.19546844</v>
      </c>
      <c r="AH690" s="3">
        <f t="shared" si="386"/>
        <v>0</v>
      </c>
      <c r="AI690" s="4" t="str">
        <f t="shared" si="392"/>
        <v>A+J=</v>
      </c>
      <c r="AJ690" s="12">
        <f t="shared" si="393"/>
        <v>41821</v>
      </c>
      <c r="AK690" s="12"/>
      <c r="AL690" s="4"/>
      <c r="AM690" s="1"/>
      <c r="AN690" s="12"/>
      <c r="AO690" s="1"/>
      <c r="AP690" s="1"/>
      <c r="AQ690" s="3"/>
      <c r="AR690" s="3"/>
      <c r="AS690" s="7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138" x14ac:dyDescent="0.2">
      <c r="A691" s="178">
        <f t="shared" si="387"/>
        <v>41810</v>
      </c>
      <c r="B691" s="2">
        <f t="shared" si="371"/>
        <v>327096.25313611882</v>
      </c>
      <c r="C691" s="2">
        <f t="shared" si="388"/>
        <v>287589.70182631997</v>
      </c>
      <c r="D691" s="2">
        <f>SUM(Y691:Y$764)</f>
        <v>7744.3545268500002</v>
      </c>
      <c r="E691" s="11">
        <f t="shared" si="372"/>
        <v>279845.34729946998</v>
      </c>
      <c r="F691" s="99">
        <f t="shared" si="367"/>
        <v>3924.5</v>
      </c>
      <c r="G691" s="3">
        <f>IF(N691=1,VLOOKUP(A690,[1]Plan1!$BG$69:$BI$188,3),G690)</f>
        <v>3942.55</v>
      </c>
      <c r="H691" s="200">
        <f t="shared" si="368"/>
        <v>41732</v>
      </c>
      <c r="I691" s="200">
        <f t="shared" si="369"/>
        <v>41762</v>
      </c>
      <c r="J691" s="27">
        <f t="shared" si="373"/>
        <v>4.59931201426933E-3</v>
      </c>
      <c r="K691" s="12">
        <f t="shared" si="389"/>
        <v>41821</v>
      </c>
      <c r="L691" s="12">
        <f t="shared" si="374"/>
        <v>41821</v>
      </c>
      <c r="M691" s="1">
        <f t="shared" si="390"/>
        <v>20</v>
      </c>
      <c r="N691" s="1">
        <f t="shared" si="375"/>
        <v>13</v>
      </c>
      <c r="O691" s="2">
        <f t="shared" si="376"/>
        <v>1.00298715</v>
      </c>
      <c r="P691" s="11">
        <f t="shared" si="399"/>
        <v>1.00670021</v>
      </c>
      <c r="Q691" s="11">
        <f t="shared" si="396"/>
        <v>1.1318081995799081</v>
      </c>
      <c r="R691" s="2">
        <f t="shared" si="398"/>
        <v>1.13518908</v>
      </c>
      <c r="S691" s="2">
        <f t="shared" si="394"/>
        <v>1.07454731</v>
      </c>
      <c r="T691" s="2">
        <f t="shared" si="377"/>
        <v>309028.74048117001</v>
      </c>
      <c r="U691" s="2">
        <f t="shared" si="378"/>
        <v>577.32079766299057</v>
      </c>
      <c r="V691" s="2">
        <f t="shared" si="379"/>
        <v>37832.035043695818</v>
      </c>
      <c r="W691" s="2">
        <f t="shared" si="380"/>
        <v>325999.0576676788</v>
      </c>
      <c r="X691" s="29">
        <f t="shared" si="381"/>
        <v>0</v>
      </c>
      <c r="Y691" s="2">
        <f t="shared" si="395"/>
        <v>0</v>
      </c>
      <c r="Z691" s="82">
        <f t="shared" si="382"/>
        <v>0</v>
      </c>
      <c r="AA691" s="2">
        <f t="shared" si="383"/>
        <v>0</v>
      </c>
      <c r="AB691" s="27">
        <f t="shared" si="391"/>
        <v>6.7299999999999999E-2</v>
      </c>
      <c r="AC691" s="29">
        <f t="shared" si="370"/>
        <v>13</v>
      </c>
      <c r="AD691" s="29">
        <v>252</v>
      </c>
      <c r="AE691" s="11">
        <f t="shared" si="397"/>
        <v>1.0033656399999999</v>
      </c>
      <c r="AF691" s="2">
        <f t="shared" si="384"/>
        <v>1040.0794901100001</v>
      </c>
      <c r="AG691" s="2">
        <f t="shared" si="385"/>
        <v>1097.19546844</v>
      </c>
      <c r="AH691" s="3">
        <f t="shared" si="386"/>
        <v>0</v>
      </c>
      <c r="AI691" s="4" t="str">
        <f t="shared" si="392"/>
        <v>A+J=</v>
      </c>
      <c r="AJ691" s="12">
        <f t="shared" si="393"/>
        <v>41821</v>
      </c>
      <c r="AK691" s="12"/>
      <c r="AL691" s="4"/>
      <c r="AM691" s="1"/>
      <c r="AN691" s="12"/>
      <c r="AO691" s="1"/>
      <c r="AP691" s="1"/>
      <c r="AQ691" s="3"/>
      <c r="AR691" s="3"/>
      <c r="AS691" s="7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138" x14ac:dyDescent="0.2">
      <c r="A692" s="178">
        <f t="shared" si="387"/>
        <v>41811</v>
      </c>
      <c r="B692" s="2">
        <f t="shared" si="371"/>
        <v>327253.96391324338</v>
      </c>
      <c r="C692" s="2">
        <f t="shared" si="388"/>
        <v>287589.70182631997</v>
      </c>
      <c r="D692" s="2">
        <f>SUM(Y692:Y$764)</f>
        <v>7744.3545268500002</v>
      </c>
      <c r="E692" s="11">
        <f t="shared" si="372"/>
        <v>279845.34729946998</v>
      </c>
      <c r="F692" s="99">
        <f t="shared" si="367"/>
        <v>3924.5</v>
      </c>
      <c r="G692" s="3">
        <f>IF(N692=1,VLOOKUP(A691,[1]Plan1!$BG$69:$BI$188,3),G691)</f>
        <v>3942.55</v>
      </c>
      <c r="H692" s="200">
        <f t="shared" si="368"/>
        <v>41732</v>
      </c>
      <c r="I692" s="200">
        <f t="shared" si="369"/>
        <v>41762</v>
      </c>
      <c r="J692" s="27">
        <f t="shared" si="373"/>
        <v>4.59931201426933E-3</v>
      </c>
      <c r="K692" s="12">
        <f t="shared" si="389"/>
        <v>41821</v>
      </c>
      <c r="L692" s="12">
        <f t="shared" si="374"/>
        <v>41821</v>
      </c>
      <c r="M692" s="1">
        <f t="shared" si="390"/>
        <v>20</v>
      </c>
      <c r="N692" s="1">
        <f t="shared" si="375"/>
        <v>14</v>
      </c>
      <c r="O692" s="2">
        <f t="shared" si="376"/>
        <v>1.0032173</v>
      </c>
      <c r="P692" s="11">
        <f t="shared" si="399"/>
        <v>1.00670021</v>
      </c>
      <c r="Q692" s="11">
        <f t="shared" si="396"/>
        <v>1.1318081995799081</v>
      </c>
      <c r="R692" s="2">
        <f t="shared" si="398"/>
        <v>1.1354495600000001</v>
      </c>
      <c r="S692" s="2">
        <f t="shared" si="394"/>
        <v>1.07454731</v>
      </c>
      <c r="T692" s="2">
        <f t="shared" si="377"/>
        <v>309028.74048117001</v>
      </c>
      <c r="U692" s="2">
        <f t="shared" si="378"/>
        <v>577.32079766299057</v>
      </c>
      <c r="V692" s="2">
        <f t="shared" si="379"/>
        <v>37904.929159760417</v>
      </c>
      <c r="W692" s="2">
        <f t="shared" si="380"/>
        <v>326071.9517837434</v>
      </c>
      <c r="X692" s="29">
        <f t="shared" si="381"/>
        <v>0</v>
      </c>
      <c r="Y692" s="2">
        <f t="shared" si="395"/>
        <v>0</v>
      </c>
      <c r="Z692" s="82">
        <f t="shared" si="382"/>
        <v>0</v>
      </c>
      <c r="AA692" s="2">
        <f t="shared" si="383"/>
        <v>0</v>
      </c>
      <c r="AB692" s="27">
        <f t="shared" si="391"/>
        <v>6.7299999999999999E-2</v>
      </c>
      <c r="AC692" s="29">
        <f t="shared" si="370"/>
        <v>14</v>
      </c>
      <c r="AD692" s="29">
        <v>252</v>
      </c>
      <c r="AE692" s="11">
        <f t="shared" si="397"/>
        <v>1.0036250040000001</v>
      </c>
      <c r="AF692" s="2">
        <f t="shared" si="384"/>
        <v>1120.23042035</v>
      </c>
      <c r="AG692" s="2">
        <f t="shared" si="385"/>
        <v>1182.0121294999999</v>
      </c>
      <c r="AH692" s="3">
        <f t="shared" si="386"/>
        <v>0</v>
      </c>
      <c r="AI692" s="4" t="str">
        <f t="shared" si="392"/>
        <v>A+J=</v>
      </c>
      <c r="AJ692" s="12">
        <f t="shared" si="393"/>
        <v>41821</v>
      </c>
      <c r="AK692" s="12"/>
      <c r="AL692" s="4"/>
      <c r="AM692" s="1"/>
      <c r="AN692" s="12"/>
      <c r="AO692" s="1"/>
      <c r="AP692" s="1"/>
      <c r="AQ692" s="3"/>
      <c r="AR692" s="3"/>
      <c r="AS692" s="7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138" x14ac:dyDescent="0.2">
      <c r="A693" s="178">
        <f t="shared" si="387"/>
        <v>41812</v>
      </c>
      <c r="B693" s="2">
        <f t="shared" si="371"/>
        <v>327253.96391324338</v>
      </c>
      <c r="C693" s="2">
        <f t="shared" si="388"/>
        <v>287589.70182631997</v>
      </c>
      <c r="D693" s="2">
        <f>SUM(Y693:Y$764)</f>
        <v>7744.3545268500002</v>
      </c>
      <c r="E693" s="11">
        <f t="shared" si="372"/>
        <v>279845.34729946998</v>
      </c>
      <c r="F693" s="99">
        <f t="shared" si="367"/>
        <v>3924.5</v>
      </c>
      <c r="G693" s="3">
        <f>IF(N693=1,VLOOKUP(A692,[1]Plan1!$BG$69:$BI$188,3),G692)</f>
        <v>3942.55</v>
      </c>
      <c r="H693" s="200">
        <f t="shared" si="368"/>
        <v>41732</v>
      </c>
      <c r="I693" s="200">
        <f t="shared" si="369"/>
        <v>41762</v>
      </c>
      <c r="J693" s="27">
        <f t="shared" si="373"/>
        <v>4.59931201426933E-3</v>
      </c>
      <c r="K693" s="12">
        <f t="shared" si="389"/>
        <v>41821</v>
      </c>
      <c r="L693" s="12">
        <f t="shared" si="374"/>
        <v>41821</v>
      </c>
      <c r="M693" s="1">
        <f t="shared" si="390"/>
        <v>20</v>
      </c>
      <c r="N693" s="1">
        <f t="shared" si="375"/>
        <v>14</v>
      </c>
      <c r="O693" s="2">
        <f t="shared" si="376"/>
        <v>1.0032173</v>
      </c>
      <c r="P693" s="11">
        <f t="shared" si="399"/>
        <v>1.00670021</v>
      </c>
      <c r="Q693" s="11">
        <f t="shared" si="396"/>
        <v>1.1318081995799081</v>
      </c>
      <c r="R693" s="2">
        <f t="shared" si="398"/>
        <v>1.1354495600000001</v>
      </c>
      <c r="S693" s="2">
        <f t="shared" si="394"/>
        <v>1.07454731</v>
      </c>
      <c r="T693" s="2">
        <f t="shared" si="377"/>
        <v>309028.74048117001</v>
      </c>
      <c r="U693" s="2">
        <f t="shared" si="378"/>
        <v>577.32079766299057</v>
      </c>
      <c r="V693" s="2">
        <f t="shared" si="379"/>
        <v>37904.929159760417</v>
      </c>
      <c r="W693" s="2">
        <f t="shared" si="380"/>
        <v>326071.9517837434</v>
      </c>
      <c r="X693" s="29">
        <f t="shared" si="381"/>
        <v>0</v>
      </c>
      <c r="Y693" s="2">
        <f t="shared" si="395"/>
        <v>0</v>
      </c>
      <c r="Z693" s="82">
        <f t="shared" si="382"/>
        <v>0</v>
      </c>
      <c r="AA693" s="2">
        <f t="shared" si="383"/>
        <v>0</v>
      </c>
      <c r="AB693" s="27">
        <f t="shared" si="391"/>
        <v>6.7299999999999999E-2</v>
      </c>
      <c r="AC693" s="29">
        <f t="shared" si="370"/>
        <v>14</v>
      </c>
      <c r="AD693" s="29">
        <v>252</v>
      </c>
      <c r="AE693" s="11">
        <f t="shared" si="397"/>
        <v>1.0036250040000001</v>
      </c>
      <c r="AF693" s="2">
        <f t="shared" si="384"/>
        <v>1120.23042035</v>
      </c>
      <c r="AG693" s="2">
        <f t="shared" si="385"/>
        <v>1182.0121294999999</v>
      </c>
      <c r="AH693" s="3">
        <f t="shared" si="386"/>
        <v>0</v>
      </c>
      <c r="AI693" s="4" t="str">
        <f t="shared" si="392"/>
        <v>A+J=</v>
      </c>
      <c r="AJ693" s="12">
        <f t="shared" si="393"/>
        <v>41821</v>
      </c>
      <c r="AK693" s="12"/>
      <c r="AL693" s="4"/>
      <c r="AM693" s="1"/>
      <c r="AN693" s="12"/>
      <c r="AO693" s="1"/>
      <c r="AP693" s="1"/>
      <c r="AQ693" s="3"/>
      <c r="AR693" s="3"/>
      <c r="AS693" s="7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138" x14ac:dyDescent="0.2">
      <c r="A694" s="178">
        <f t="shared" si="387"/>
        <v>41813</v>
      </c>
      <c r="B694" s="2">
        <f t="shared" si="371"/>
        <v>327253.96391324338</v>
      </c>
      <c r="C694" s="2">
        <f t="shared" si="388"/>
        <v>287589.70182631997</v>
      </c>
      <c r="D694" s="2">
        <f>SUM(Y694:Y$764)</f>
        <v>7744.3545268500002</v>
      </c>
      <c r="E694" s="11">
        <f t="shared" si="372"/>
        <v>279845.34729946998</v>
      </c>
      <c r="F694" s="99">
        <f t="shared" si="367"/>
        <v>3924.5</v>
      </c>
      <c r="G694" s="3">
        <f>IF(N694=1,VLOOKUP(A693,[1]Plan1!$BG$69:$BI$188,3),G693)</f>
        <v>3942.55</v>
      </c>
      <c r="H694" s="200">
        <f t="shared" si="368"/>
        <v>41732</v>
      </c>
      <c r="I694" s="200">
        <f t="shared" si="369"/>
        <v>41762</v>
      </c>
      <c r="J694" s="27">
        <f t="shared" si="373"/>
        <v>4.59931201426933E-3</v>
      </c>
      <c r="K694" s="12">
        <f t="shared" si="389"/>
        <v>41821</v>
      </c>
      <c r="L694" s="12">
        <f t="shared" si="374"/>
        <v>41821</v>
      </c>
      <c r="M694" s="1">
        <f t="shared" si="390"/>
        <v>20</v>
      </c>
      <c r="N694" s="1">
        <f t="shared" si="375"/>
        <v>14</v>
      </c>
      <c r="O694" s="2">
        <f t="shared" si="376"/>
        <v>1.0032173</v>
      </c>
      <c r="P694" s="11">
        <f t="shared" si="399"/>
        <v>1.00670021</v>
      </c>
      <c r="Q694" s="11">
        <f t="shared" si="396"/>
        <v>1.1318081995799081</v>
      </c>
      <c r="R694" s="2">
        <f t="shared" si="398"/>
        <v>1.1354495600000001</v>
      </c>
      <c r="S694" s="2">
        <f t="shared" si="394"/>
        <v>1.07454731</v>
      </c>
      <c r="T694" s="2">
        <f t="shared" si="377"/>
        <v>309028.74048117001</v>
      </c>
      <c r="U694" s="2">
        <f t="shared" si="378"/>
        <v>577.32079766299057</v>
      </c>
      <c r="V694" s="2">
        <f t="shared" si="379"/>
        <v>37904.929159760417</v>
      </c>
      <c r="W694" s="2">
        <f t="shared" si="380"/>
        <v>326071.9517837434</v>
      </c>
      <c r="X694" s="29">
        <f t="shared" si="381"/>
        <v>0</v>
      </c>
      <c r="Y694" s="2">
        <f t="shared" si="395"/>
        <v>0</v>
      </c>
      <c r="Z694" s="82">
        <f t="shared" si="382"/>
        <v>0</v>
      </c>
      <c r="AA694" s="2">
        <f t="shared" si="383"/>
        <v>0</v>
      </c>
      <c r="AB694" s="27">
        <f t="shared" si="391"/>
        <v>6.7299999999999999E-2</v>
      </c>
      <c r="AC694" s="29">
        <f t="shared" si="370"/>
        <v>14</v>
      </c>
      <c r="AD694" s="29">
        <v>252</v>
      </c>
      <c r="AE694" s="11">
        <f t="shared" si="397"/>
        <v>1.0036250040000001</v>
      </c>
      <c r="AF694" s="2">
        <f t="shared" si="384"/>
        <v>1120.23042035</v>
      </c>
      <c r="AG694" s="2">
        <f t="shared" si="385"/>
        <v>1182.0121294999999</v>
      </c>
      <c r="AH694" s="3">
        <f t="shared" si="386"/>
        <v>0</v>
      </c>
      <c r="AI694" s="4" t="str">
        <f t="shared" si="392"/>
        <v>A+J=</v>
      </c>
      <c r="AJ694" s="12">
        <f t="shared" si="393"/>
        <v>41821</v>
      </c>
      <c r="AK694" s="12"/>
      <c r="AL694" s="4"/>
      <c r="AM694" s="1"/>
      <c r="AN694" s="12"/>
      <c r="AO694" s="1"/>
      <c r="AP694" s="1"/>
      <c r="AQ694" s="3"/>
      <c r="AR694" s="3"/>
      <c r="AS694" s="7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138" x14ac:dyDescent="0.2">
      <c r="A695" s="178">
        <f t="shared" si="387"/>
        <v>41814</v>
      </c>
      <c r="B695" s="2">
        <f t="shared" si="371"/>
        <v>327411.75121022877</v>
      </c>
      <c r="C695" s="2">
        <f t="shared" si="388"/>
        <v>287589.70182631997</v>
      </c>
      <c r="D695" s="2">
        <f>SUM(Y695:Y$764)</f>
        <v>7744.3545268500002</v>
      </c>
      <c r="E695" s="11">
        <f t="shared" si="372"/>
        <v>279845.34729946998</v>
      </c>
      <c r="F695" s="99">
        <f t="shared" si="367"/>
        <v>3924.5</v>
      </c>
      <c r="G695" s="3">
        <f>IF(N695=1,VLOOKUP(A694,[1]Plan1!$BG$69:$BI$188,3),G694)</f>
        <v>3942.55</v>
      </c>
      <c r="H695" s="200">
        <f t="shared" si="368"/>
        <v>41732</v>
      </c>
      <c r="I695" s="200">
        <f t="shared" si="369"/>
        <v>41762</v>
      </c>
      <c r="J695" s="27">
        <f t="shared" si="373"/>
        <v>4.59931201426933E-3</v>
      </c>
      <c r="K695" s="12">
        <f t="shared" si="389"/>
        <v>41821</v>
      </c>
      <c r="L695" s="12">
        <f t="shared" si="374"/>
        <v>41821</v>
      </c>
      <c r="M695" s="1">
        <f t="shared" si="390"/>
        <v>20</v>
      </c>
      <c r="N695" s="1">
        <f t="shared" si="375"/>
        <v>15</v>
      </c>
      <c r="O695" s="2">
        <f t="shared" si="376"/>
        <v>1.0034475</v>
      </c>
      <c r="P695" s="11">
        <f t="shared" si="399"/>
        <v>1.00670021</v>
      </c>
      <c r="Q695" s="11">
        <f t="shared" si="396"/>
        <v>1.1318081995799081</v>
      </c>
      <c r="R695" s="2">
        <f t="shared" si="398"/>
        <v>1.1357101000000001</v>
      </c>
      <c r="S695" s="2">
        <f t="shared" si="394"/>
        <v>1.07454731</v>
      </c>
      <c r="T695" s="2">
        <f t="shared" si="377"/>
        <v>309028.74048117001</v>
      </c>
      <c r="U695" s="2">
        <f t="shared" si="378"/>
        <v>577.32079766299057</v>
      </c>
      <c r="V695" s="2">
        <f t="shared" si="379"/>
        <v>37977.840066545818</v>
      </c>
      <c r="W695" s="2">
        <f t="shared" si="380"/>
        <v>326144.8626905288</v>
      </c>
      <c r="X695" s="29">
        <f t="shared" si="381"/>
        <v>0</v>
      </c>
      <c r="Y695" s="2">
        <f t="shared" si="395"/>
        <v>0</v>
      </c>
      <c r="Z695" s="82">
        <f t="shared" si="382"/>
        <v>0</v>
      </c>
      <c r="AA695" s="2">
        <f t="shared" si="383"/>
        <v>0</v>
      </c>
      <c r="AB695" s="27">
        <f t="shared" si="391"/>
        <v>6.7299999999999999E-2</v>
      </c>
      <c r="AC695" s="29">
        <f t="shared" si="370"/>
        <v>15</v>
      </c>
      <c r="AD695" s="29">
        <v>252</v>
      </c>
      <c r="AE695" s="11">
        <f t="shared" si="397"/>
        <v>1.003884435</v>
      </c>
      <c r="AF695" s="2">
        <f t="shared" si="384"/>
        <v>1200.4020555300001</v>
      </c>
      <c r="AG695" s="2">
        <f t="shared" si="385"/>
        <v>1266.8885197</v>
      </c>
      <c r="AH695" s="3">
        <f t="shared" si="386"/>
        <v>0</v>
      </c>
      <c r="AI695" s="4" t="str">
        <f t="shared" si="392"/>
        <v>A+J=</v>
      </c>
      <c r="AJ695" s="12">
        <f t="shared" si="393"/>
        <v>41821</v>
      </c>
      <c r="AK695" s="12"/>
      <c r="AL695" s="4"/>
      <c r="AM695" s="1"/>
      <c r="AN695" s="12"/>
      <c r="AO695" s="1"/>
      <c r="AP695" s="1"/>
      <c r="AQ695" s="3"/>
      <c r="AR695" s="3"/>
      <c r="AS695" s="7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138" x14ac:dyDescent="0.2">
      <c r="A696" s="178">
        <f t="shared" si="387"/>
        <v>41815</v>
      </c>
      <c r="B696" s="2">
        <f t="shared" si="371"/>
        <v>327569.61819107848</v>
      </c>
      <c r="C696" s="2">
        <f t="shared" si="388"/>
        <v>287589.70182631997</v>
      </c>
      <c r="D696" s="2">
        <f>SUM(Y696:Y$764)</f>
        <v>7744.3545268500002</v>
      </c>
      <c r="E696" s="11">
        <f t="shared" si="372"/>
        <v>279845.34729946998</v>
      </c>
      <c r="F696" s="99">
        <f t="shared" si="367"/>
        <v>3924.5</v>
      </c>
      <c r="G696" s="3">
        <f>IF(N696=1,VLOOKUP(A695,[1]Plan1!$BG$69:$BI$188,3),G695)</f>
        <v>3942.55</v>
      </c>
      <c r="H696" s="200">
        <f t="shared" si="368"/>
        <v>41732</v>
      </c>
      <c r="I696" s="200">
        <f t="shared" si="369"/>
        <v>41762</v>
      </c>
      <c r="J696" s="27">
        <f t="shared" si="373"/>
        <v>4.59931201426933E-3</v>
      </c>
      <c r="K696" s="12">
        <f t="shared" si="389"/>
        <v>41821</v>
      </c>
      <c r="L696" s="12">
        <f t="shared" si="374"/>
        <v>41821</v>
      </c>
      <c r="M696" s="1">
        <f t="shared" si="390"/>
        <v>20</v>
      </c>
      <c r="N696" s="1">
        <f t="shared" si="375"/>
        <v>16</v>
      </c>
      <c r="O696" s="2">
        <f t="shared" si="376"/>
        <v>1.00367776</v>
      </c>
      <c r="P696" s="11">
        <f t="shared" si="399"/>
        <v>1.00670021</v>
      </c>
      <c r="Q696" s="11">
        <f t="shared" si="396"/>
        <v>1.1318081995799081</v>
      </c>
      <c r="R696" s="2">
        <f t="shared" si="398"/>
        <v>1.1359707100000001</v>
      </c>
      <c r="S696" s="2">
        <f t="shared" si="394"/>
        <v>1.07454731</v>
      </c>
      <c r="T696" s="2">
        <f t="shared" si="377"/>
        <v>309028.74048117001</v>
      </c>
      <c r="U696" s="2">
        <f t="shared" si="378"/>
        <v>577.32079766299057</v>
      </c>
      <c r="V696" s="2">
        <f t="shared" si="379"/>
        <v>38050.770562505531</v>
      </c>
      <c r="W696" s="2">
        <f t="shared" si="380"/>
        <v>326217.7931864885</v>
      </c>
      <c r="X696" s="29">
        <f t="shared" si="381"/>
        <v>0</v>
      </c>
      <c r="Y696" s="2">
        <f t="shared" si="395"/>
        <v>0</v>
      </c>
      <c r="Z696" s="82">
        <f t="shared" si="382"/>
        <v>0</v>
      </c>
      <c r="AA696" s="2">
        <f t="shared" si="383"/>
        <v>0</v>
      </c>
      <c r="AB696" s="27">
        <f t="shared" si="391"/>
        <v>6.7299999999999999E-2</v>
      </c>
      <c r="AC696" s="29">
        <f t="shared" si="370"/>
        <v>16</v>
      </c>
      <c r="AD696" s="29">
        <v>252</v>
      </c>
      <c r="AE696" s="11">
        <f t="shared" si="397"/>
        <v>1.004143934</v>
      </c>
      <c r="AF696" s="2">
        <f t="shared" si="384"/>
        <v>1280.59470465</v>
      </c>
      <c r="AG696" s="2">
        <f t="shared" si="385"/>
        <v>1351.8250045899999</v>
      </c>
      <c r="AH696" s="3">
        <f t="shared" si="386"/>
        <v>0</v>
      </c>
      <c r="AI696" s="4" t="str">
        <f t="shared" si="392"/>
        <v>A+J=</v>
      </c>
      <c r="AJ696" s="12">
        <f t="shared" si="393"/>
        <v>41821</v>
      </c>
      <c r="AK696" s="12"/>
      <c r="AL696" s="4"/>
      <c r="AM696" s="1"/>
      <c r="AN696" s="12"/>
      <c r="AO696" s="1"/>
      <c r="AP696" s="1"/>
      <c r="AQ696" s="3"/>
      <c r="AR696" s="3"/>
      <c r="AS696" s="7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138" x14ac:dyDescent="0.2">
      <c r="A697" s="178">
        <f t="shared" si="387"/>
        <v>41816</v>
      </c>
      <c r="B697" s="2">
        <f t="shared" si="371"/>
        <v>327727.55861176556</v>
      </c>
      <c r="C697" s="2">
        <f t="shared" si="388"/>
        <v>287589.70182631997</v>
      </c>
      <c r="D697" s="2">
        <f>SUM(Y697:Y$764)</f>
        <v>7744.3545268500002</v>
      </c>
      <c r="E697" s="11">
        <f t="shared" si="372"/>
        <v>279845.34729946998</v>
      </c>
      <c r="F697" s="99">
        <f t="shared" si="367"/>
        <v>3924.5</v>
      </c>
      <c r="G697" s="3">
        <f>IF(N697=1,VLOOKUP(A696,[1]Plan1!$BG$69:$BI$188,3),G696)</f>
        <v>3942.55</v>
      </c>
      <c r="H697" s="200">
        <f t="shared" si="368"/>
        <v>41732</v>
      </c>
      <c r="I697" s="200">
        <f t="shared" si="369"/>
        <v>41762</v>
      </c>
      <c r="J697" s="27">
        <f t="shared" si="373"/>
        <v>4.59931201426933E-3</v>
      </c>
      <c r="K697" s="12">
        <f t="shared" si="389"/>
        <v>41821</v>
      </c>
      <c r="L697" s="12">
        <f t="shared" si="374"/>
        <v>41821</v>
      </c>
      <c r="M697" s="1">
        <f t="shared" si="390"/>
        <v>20</v>
      </c>
      <c r="N697" s="1">
        <f t="shared" si="375"/>
        <v>17</v>
      </c>
      <c r="O697" s="2">
        <f t="shared" si="376"/>
        <v>1.0039080600000001</v>
      </c>
      <c r="P697" s="11">
        <f t="shared" si="399"/>
        <v>1.00670021</v>
      </c>
      <c r="Q697" s="11">
        <f t="shared" si="396"/>
        <v>1.1318081995799081</v>
      </c>
      <c r="R697" s="2">
        <f t="shared" si="398"/>
        <v>1.13623137</v>
      </c>
      <c r="S697" s="2">
        <f t="shared" si="394"/>
        <v>1.07454731</v>
      </c>
      <c r="T697" s="2">
        <f t="shared" si="377"/>
        <v>309028.74048117001</v>
      </c>
      <c r="U697" s="2">
        <f t="shared" si="378"/>
        <v>577.32079766299057</v>
      </c>
      <c r="V697" s="2">
        <f t="shared" si="379"/>
        <v>38123.715050732586</v>
      </c>
      <c r="W697" s="2">
        <f t="shared" si="380"/>
        <v>326290.73767471558</v>
      </c>
      <c r="X697" s="29">
        <f t="shared" si="381"/>
        <v>0</v>
      </c>
      <c r="Y697" s="2">
        <f t="shared" si="395"/>
        <v>0</v>
      </c>
      <c r="Z697" s="82">
        <f t="shared" si="382"/>
        <v>0</v>
      </c>
      <c r="AA697" s="2">
        <f t="shared" si="383"/>
        <v>0</v>
      </c>
      <c r="AB697" s="27">
        <f t="shared" si="391"/>
        <v>6.7299999999999999E-2</v>
      </c>
      <c r="AC697" s="29">
        <f t="shared" si="370"/>
        <v>17</v>
      </c>
      <c r="AD697" s="29">
        <v>252</v>
      </c>
      <c r="AE697" s="11">
        <f t="shared" si="397"/>
        <v>1.0044034989999999</v>
      </c>
      <c r="AF697" s="2">
        <f t="shared" si="384"/>
        <v>1360.8077496799999</v>
      </c>
      <c r="AG697" s="2">
        <f t="shared" si="385"/>
        <v>1436.8209370500001</v>
      </c>
      <c r="AH697" s="3">
        <f t="shared" si="386"/>
        <v>0</v>
      </c>
      <c r="AI697" s="4" t="str">
        <f t="shared" si="392"/>
        <v>A+J=</v>
      </c>
      <c r="AJ697" s="12">
        <f t="shared" si="393"/>
        <v>41821</v>
      </c>
      <c r="AK697" s="12"/>
      <c r="AL697" s="4"/>
      <c r="AM697" s="1"/>
      <c r="AN697" s="12"/>
      <c r="AO697" s="1"/>
      <c r="AP697" s="1"/>
      <c r="AQ697" s="3"/>
      <c r="AR697" s="3"/>
      <c r="AS697" s="7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138" x14ac:dyDescent="0.2">
      <c r="A698" s="178">
        <f t="shared" si="387"/>
        <v>41817</v>
      </c>
      <c r="B698" s="2">
        <f t="shared" si="371"/>
        <v>327885.5784470269</v>
      </c>
      <c r="C698" s="2">
        <f t="shared" si="388"/>
        <v>287589.70182631997</v>
      </c>
      <c r="D698" s="2">
        <f>SUM(Y698:Y$764)</f>
        <v>7744.3545268500002</v>
      </c>
      <c r="E698" s="11">
        <f t="shared" si="372"/>
        <v>279845.34729946998</v>
      </c>
      <c r="F698" s="99">
        <f t="shared" si="367"/>
        <v>3924.5</v>
      </c>
      <c r="G698" s="3">
        <f>IF(N698=1,VLOOKUP(A697,[1]Plan1!$BG$69:$BI$188,3),G697)</f>
        <v>3942.55</v>
      </c>
      <c r="H698" s="200">
        <f t="shared" si="368"/>
        <v>41732</v>
      </c>
      <c r="I698" s="200">
        <f t="shared" si="369"/>
        <v>41762</v>
      </c>
      <c r="J698" s="27">
        <f t="shared" si="373"/>
        <v>4.59931201426933E-3</v>
      </c>
      <c r="K698" s="12">
        <f t="shared" si="389"/>
        <v>41821</v>
      </c>
      <c r="L698" s="12">
        <f t="shared" si="374"/>
        <v>41821</v>
      </c>
      <c r="M698" s="1">
        <f t="shared" si="390"/>
        <v>20</v>
      </c>
      <c r="N698" s="1">
        <f t="shared" si="375"/>
        <v>18</v>
      </c>
      <c r="O698" s="2">
        <f t="shared" si="376"/>
        <v>1.00413843</v>
      </c>
      <c r="P698" s="11">
        <f t="shared" si="399"/>
        <v>1.00670021</v>
      </c>
      <c r="Q698" s="11">
        <f t="shared" si="396"/>
        <v>1.1318081995799081</v>
      </c>
      <c r="R698" s="2">
        <f t="shared" si="398"/>
        <v>1.1364920999999999</v>
      </c>
      <c r="S698" s="2">
        <f t="shared" si="394"/>
        <v>1.07454731</v>
      </c>
      <c r="T698" s="2">
        <f t="shared" si="377"/>
        <v>309028.74048117001</v>
      </c>
      <c r="U698" s="2">
        <f t="shared" si="378"/>
        <v>577.32079766299057</v>
      </c>
      <c r="V698" s="2">
        <f t="shared" si="379"/>
        <v>38196.679128133954</v>
      </c>
      <c r="W698" s="2">
        <f t="shared" si="380"/>
        <v>326363.7017521169</v>
      </c>
      <c r="X698" s="29">
        <f t="shared" si="381"/>
        <v>0</v>
      </c>
      <c r="Y698" s="2">
        <f t="shared" si="395"/>
        <v>0</v>
      </c>
      <c r="Z698" s="82">
        <f t="shared" si="382"/>
        <v>0</v>
      </c>
      <c r="AA698" s="2">
        <f t="shared" si="383"/>
        <v>0</v>
      </c>
      <c r="AB698" s="27">
        <f t="shared" si="391"/>
        <v>6.7299999999999999E-2</v>
      </c>
      <c r="AC698" s="29">
        <f t="shared" si="370"/>
        <v>18</v>
      </c>
      <c r="AD698" s="29">
        <v>252</v>
      </c>
      <c r="AE698" s="11">
        <f t="shared" si="397"/>
        <v>1.004663131</v>
      </c>
      <c r="AF698" s="2">
        <f t="shared" si="384"/>
        <v>1441.04149962</v>
      </c>
      <c r="AG698" s="2">
        <f t="shared" si="385"/>
        <v>1521.87669491</v>
      </c>
      <c r="AH698" s="3">
        <f t="shared" si="386"/>
        <v>0</v>
      </c>
      <c r="AI698" s="4" t="str">
        <f t="shared" si="392"/>
        <v>A+J=</v>
      </c>
      <c r="AJ698" s="12">
        <f t="shared" si="393"/>
        <v>41821</v>
      </c>
      <c r="AK698" s="14"/>
      <c r="AL698" s="13"/>
      <c r="AM698" s="5"/>
      <c r="AN698" s="14"/>
      <c r="AO698" s="5"/>
      <c r="AP698" s="5"/>
      <c r="AQ698" s="6"/>
      <c r="AR698" s="6"/>
      <c r="AS698" s="15"/>
      <c r="AT698" s="5"/>
      <c r="AU698" s="5"/>
      <c r="AV698" s="5"/>
      <c r="AW698" s="5"/>
      <c r="AX698" s="5"/>
      <c r="AY698" s="5"/>
      <c r="AZ698" s="5"/>
      <c r="BA698" s="5"/>
      <c r="BB698" s="5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</row>
    <row r="699" spans="1:138" x14ac:dyDescent="0.2">
      <c r="A699" s="178">
        <f t="shared" si="387"/>
        <v>41818</v>
      </c>
      <c r="B699" s="2">
        <f t="shared" si="371"/>
        <v>328043.67242874572</v>
      </c>
      <c r="C699" s="2">
        <f t="shared" si="388"/>
        <v>287589.70182631997</v>
      </c>
      <c r="D699" s="2">
        <f>SUM(Y699:Y$764)</f>
        <v>7744.3545268500002</v>
      </c>
      <c r="E699" s="11">
        <f t="shared" si="372"/>
        <v>279845.34729946998</v>
      </c>
      <c r="F699" s="99">
        <f t="shared" si="367"/>
        <v>3924.5</v>
      </c>
      <c r="G699" s="3">
        <f>IF(N699=1,VLOOKUP(A698,[1]Plan1!$BG$69:$BI$188,3),G698)</f>
        <v>3942.55</v>
      </c>
      <c r="H699" s="200">
        <f t="shared" si="368"/>
        <v>41732</v>
      </c>
      <c r="I699" s="200">
        <f t="shared" si="369"/>
        <v>41762</v>
      </c>
      <c r="J699" s="27">
        <f t="shared" si="373"/>
        <v>4.59931201426933E-3</v>
      </c>
      <c r="K699" s="12">
        <f t="shared" si="389"/>
        <v>41821</v>
      </c>
      <c r="L699" s="12">
        <f t="shared" si="374"/>
        <v>41821</v>
      </c>
      <c r="M699" s="1">
        <f t="shared" si="390"/>
        <v>20</v>
      </c>
      <c r="N699" s="1">
        <f t="shared" si="375"/>
        <v>19</v>
      </c>
      <c r="O699" s="2">
        <f t="shared" si="376"/>
        <v>1.0043688399999999</v>
      </c>
      <c r="P699" s="11">
        <f t="shared" si="399"/>
        <v>1.00670021</v>
      </c>
      <c r="Q699" s="11">
        <f t="shared" si="396"/>
        <v>1.1318081995799081</v>
      </c>
      <c r="R699" s="2">
        <f t="shared" si="398"/>
        <v>1.13675288</v>
      </c>
      <c r="S699" s="2">
        <f t="shared" si="394"/>
        <v>1.07454731</v>
      </c>
      <c r="T699" s="2">
        <f t="shared" si="377"/>
        <v>309028.74048117001</v>
      </c>
      <c r="U699" s="2">
        <f t="shared" si="378"/>
        <v>577.32079766299057</v>
      </c>
      <c r="V699" s="2">
        <f t="shared" si="379"/>
        <v>38269.657197802735</v>
      </c>
      <c r="W699" s="2">
        <f t="shared" si="380"/>
        <v>326436.67982178571</v>
      </c>
      <c r="X699" s="29">
        <f t="shared" si="381"/>
        <v>0</v>
      </c>
      <c r="Y699" s="2">
        <f t="shared" si="395"/>
        <v>0</v>
      </c>
      <c r="Z699" s="82">
        <f t="shared" si="382"/>
        <v>0</v>
      </c>
      <c r="AA699" s="2">
        <f t="shared" si="383"/>
        <v>0</v>
      </c>
      <c r="AB699" s="27">
        <f t="shared" si="391"/>
        <v>6.7299999999999999E-2</v>
      </c>
      <c r="AC699" s="29">
        <f t="shared" si="370"/>
        <v>19</v>
      </c>
      <c r="AD699" s="29">
        <v>252</v>
      </c>
      <c r="AE699" s="11">
        <f t="shared" si="397"/>
        <v>1.004922831</v>
      </c>
      <c r="AF699" s="2">
        <f t="shared" si="384"/>
        <v>1521.29626353</v>
      </c>
      <c r="AG699" s="2">
        <f t="shared" si="385"/>
        <v>1606.9926069600001</v>
      </c>
      <c r="AH699" s="3">
        <f t="shared" si="386"/>
        <v>0</v>
      </c>
      <c r="AI699" s="4" t="str">
        <f t="shared" si="392"/>
        <v>A+J=</v>
      </c>
      <c r="AJ699" s="12">
        <f t="shared" si="393"/>
        <v>41821</v>
      </c>
      <c r="AK699" s="12"/>
      <c r="AL699" s="4"/>
      <c r="AM699" s="1"/>
      <c r="AN699" s="12"/>
      <c r="AO699" s="1"/>
      <c r="AP699" s="1"/>
      <c r="AQ699" s="3"/>
      <c r="AR699" s="3"/>
      <c r="AS699" s="7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138" x14ac:dyDescent="0.2">
      <c r="A700" s="178">
        <f t="shared" si="387"/>
        <v>41819</v>
      </c>
      <c r="B700" s="2">
        <f t="shared" si="371"/>
        <v>328043.67242874572</v>
      </c>
      <c r="C700" s="2">
        <f t="shared" si="388"/>
        <v>287589.70182631997</v>
      </c>
      <c r="D700" s="2">
        <f>SUM(Y700:Y$764)</f>
        <v>7744.3545268500002</v>
      </c>
      <c r="E700" s="11">
        <f t="shared" si="372"/>
        <v>279845.34729946998</v>
      </c>
      <c r="F700" s="99">
        <f t="shared" si="367"/>
        <v>3924.5</v>
      </c>
      <c r="G700" s="3">
        <f>IF(N700=1,VLOOKUP(A699,[1]Plan1!$BG$69:$BI$188,3),G699)</f>
        <v>3942.55</v>
      </c>
      <c r="H700" s="200">
        <f t="shared" si="368"/>
        <v>41732</v>
      </c>
      <c r="I700" s="200">
        <f t="shared" si="369"/>
        <v>41762</v>
      </c>
      <c r="J700" s="27">
        <f t="shared" si="373"/>
        <v>4.59931201426933E-3</v>
      </c>
      <c r="K700" s="12">
        <f t="shared" si="389"/>
        <v>41821</v>
      </c>
      <c r="L700" s="12">
        <f t="shared" si="374"/>
        <v>41821</v>
      </c>
      <c r="M700" s="1">
        <f t="shared" si="390"/>
        <v>20</v>
      </c>
      <c r="N700" s="1">
        <f t="shared" si="375"/>
        <v>19</v>
      </c>
      <c r="O700" s="2">
        <f t="shared" si="376"/>
        <v>1.0043688399999999</v>
      </c>
      <c r="P700" s="11">
        <f t="shared" si="399"/>
        <v>1.00670021</v>
      </c>
      <c r="Q700" s="11">
        <f t="shared" si="396"/>
        <v>1.1318081995799081</v>
      </c>
      <c r="R700" s="2">
        <f t="shared" si="398"/>
        <v>1.13675288</v>
      </c>
      <c r="S700" s="2">
        <f t="shared" si="394"/>
        <v>1.07454731</v>
      </c>
      <c r="T700" s="2">
        <f t="shared" si="377"/>
        <v>309028.74048117001</v>
      </c>
      <c r="U700" s="2">
        <f t="shared" si="378"/>
        <v>577.32079766299057</v>
      </c>
      <c r="V700" s="2">
        <f t="shared" si="379"/>
        <v>38269.657197802735</v>
      </c>
      <c r="W700" s="2">
        <f t="shared" si="380"/>
        <v>326436.67982178571</v>
      </c>
      <c r="X700" s="29">
        <f t="shared" si="381"/>
        <v>0</v>
      </c>
      <c r="Y700" s="2">
        <f t="shared" si="395"/>
        <v>0</v>
      </c>
      <c r="Z700" s="82">
        <f t="shared" si="382"/>
        <v>0</v>
      </c>
      <c r="AA700" s="2">
        <f t="shared" si="383"/>
        <v>0</v>
      </c>
      <c r="AB700" s="27">
        <f t="shared" si="391"/>
        <v>6.7299999999999999E-2</v>
      </c>
      <c r="AC700" s="29">
        <f t="shared" si="370"/>
        <v>19</v>
      </c>
      <c r="AD700" s="29">
        <v>252</v>
      </c>
      <c r="AE700" s="11">
        <f t="shared" si="397"/>
        <v>1.004922831</v>
      </c>
      <c r="AF700" s="2">
        <f t="shared" si="384"/>
        <v>1521.29626353</v>
      </c>
      <c r="AG700" s="2">
        <f t="shared" si="385"/>
        <v>1606.9926069600001</v>
      </c>
      <c r="AH700" s="3">
        <f t="shared" si="386"/>
        <v>0</v>
      </c>
      <c r="AI700" s="4" t="str">
        <f t="shared" si="392"/>
        <v>A+J=</v>
      </c>
      <c r="AJ700" s="12">
        <f t="shared" si="393"/>
        <v>41821</v>
      </c>
      <c r="AK700" s="12"/>
      <c r="AL700" s="4"/>
      <c r="AM700" s="1"/>
      <c r="AN700" s="12"/>
      <c r="AO700" s="1"/>
      <c r="AP700" s="1"/>
      <c r="AQ700" s="3"/>
      <c r="AR700" s="3"/>
      <c r="AS700" s="7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138" x14ac:dyDescent="0.2">
      <c r="A701" s="178">
        <f t="shared" si="387"/>
        <v>41820</v>
      </c>
      <c r="B701" s="2">
        <f t="shared" si="371"/>
        <v>328043.67242874572</v>
      </c>
      <c r="C701" s="2">
        <f t="shared" si="388"/>
        <v>287589.70182631997</v>
      </c>
      <c r="D701" s="2">
        <f>SUM(Y701:Y$764)</f>
        <v>7744.3545268500002</v>
      </c>
      <c r="E701" s="11">
        <f t="shared" si="372"/>
        <v>279845.34729946998</v>
      </c>
      <c r="F701" s="99">
        <f t="shared" si="367"/>
        <v>3924.5</v>
      </c>
      <c r="G701" s="3">
        <f>IF(N701=1,VLOOKUP(A700,[1]Plan1!$BG$69:$BI$188,3),G700)</f>
        <v>3942.55</v>
      </c>
      <c r="H701" s="200">
        <f t="shared" si="368"/>
        <v>41732</v>
      </c>
      <c r="I701" s="200">
        <f t="shared" si="369"/>
        <v>41762</v>
      </c>
      <c r="J701" s="27">
        <f t="shared" si="373"/>
        <v>4.59931201426933E-3</v>
      </c>
      <c r="K701" s="12">
        <f t="shared" si="389"/>
        <v>41821</v>
      </c>
      <c r="L701" s="12">
        <f t="shared" si="374"/>
        <v>41821</v>
      </c>
      <c r="M701" s="1">
        <f t="shared" si="390"/>
        <v>20</v>
      </c>
      <c r="N701" s="1">
        <f t="shared" si="375"/>
        <v>19</v>
      </c>
      <c r="O701" s="2">
        <f t="shared" si="376"/>
        <v>1.0043688399999999</v>
      </c>
      <c r="P701" s="11">
        <f t="shared" si="399"/>
        <v>1.00670021</v>
      </c>
      <c r="Q701" s="11">
        <f t="shared" si="396"/>
        <v>1.1318081995799081</v>
      </c>
      <c r="R701" s="2">
        <f t="shared" si="398"/>
        <v>1.13675288</v>
      </c>
      <c r="S701" s="2">
        <f t="shared" si="394"/>
        <v>1.07454731</v>
      </c>
      <c r="T701" s="2">
        <f t="shared" si="377"/>
        <v>309028.74048117001</v>
      </c>
      <c r="U701" s="2">
        <f t="shared" si="378"/>
        <v>577.32079766299057</v>
      </c>
      <c r="V701" s="2">
        <f t="shared" si="379"/>
        <v>38269.657197802735</v>
      </c>
      <c r="W701" s="2">
        <f t="shared" si="380"/>
        <v>326436.67982178571</v>
      </c>
      <c r="X701" s="29">
        <f t="shared" si="381"/>
        <v>0</v>
      </c>
      <c r="Y701" s="2">
        <f t="shared" si="395"/>
        <v>0</v>
      </c>
      <c r="Z701" s="82">
        <f t="shared" si="382"/>
        <v>0</v>
      </c>
      <c r="AA701" s="2">
        <f t="shared" si="383"/>
        <v>0</v>
      </c>
      <c r="AB701" s="27">
        <f t="shared" si="391"/>
        <v>6.7299999999999999E-2</v>
      </c>
      <c r="AC701" s="29">
        <f t="shared" si="370"/>
        <v>19</v>
      </c>
      <c r="AD701" s="29">
        <v>252</v>
      </c>
      <c r="AE701" s="11">
        <f t="shared" si="397"/>
        <v>1.004922831</v>
      </c>
      <c r="AF701" s="2">
        <f t="shared" si="384"/>
        <v>1521.29626353</v>
      </c>
      <c r="AG701" s="2">
        <f t="shared" si="385"/>
        <v>1606.9926069600001</v>
      </c>
      <c r="AH701" s="3">
        <f t="shared" si="386"/>
        <v>0</v>
      </c>
      <c r="AI701" s="4" t="str">
        <f t="shared" si="392"/>
        <v>A+J=</v>
      </c>
      <c r="AJ701" s="12">
        <f t="shared" si="393"/>
        <v>41821</v>
      </c>
      <c r="AK701" s="12"/>
      <c r="AL701" s="4"/>
      <c r="AM701" s="1"/>
      <c r="AN701" s="12"/>
      <c r="AO701" s="1"/>
      <c r="AP701" s="1"/>
      <c r="AQ701" s="3"/>
      <c r="AR701" s="3"/>
      <c r="AS701" s="7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138" x14ac:dyDescent="0.2">
      <c r="A702" s="178">
        <f t="shared" si="387"/>
        <v>41821</v>
      </c>
      <c r="B702" s="2">
        <f t="shared" si="371"/>
        <v>328201.84555560886</v>
      </c>
      <c r="C702" s="2">
        <f t="shared" si="388"/>
        <v>287589.70182631997</v>
      </c>
      <c r="D702" s="2">
        <f>SUM(Y702:Y$764)</f>
        <v>7744.3545268500002</v>
      </c>
      <c r="E702" s="11">
        <f t="shared" si="372"/>
        <v>279845.34729946998</v>
      </c>
      <c r="F702" s="99">
        <f t="shared" si="367"/>
        <v>3924.5</v>
      </c>
      <c r="G702" s="3">
        <f>IF(N702=1,VLOOKUP(A701,[1]Plan1!$BG$69:$BI$188,3),G701)</f>
        <v>3942.55</v>
      </c>
      <c r="H702" s="200">
        <f t="shared" si="368"/>
        <v>41732</v>
      </c>
      <c r="I702" s="200">
        <f t="shared" si="369"/>
        <v>41762</v>
      </c>
      <c r="J702" s="27">
        <f t="shared" si="373"/>
        <v>4.59931201426933E-3</v>
      </c>
      <c r="K702" s="12">
        <f t="shared" si="389"/>
        <v>41852</v>
      </c>
      <c r="L702" s="12">
        <f t="shared" si="374"/>
        <v>41821</v>
      </c>
      <c r="M702" s="1">
        <f t="shared" si="390"/>
        <v>20</v>
      </c>
      <c r="N702" s="1">
        <f t="shared" si="375"/>
        <v>20</v>
      </c>
      <c r="O702" s="2">
        <f t="shared" si="376"/>
        <v>1.0045993099999999</v>
      </c>
      <c r="P702" s="11">
        <f t="shared" si="399"/>
        <v>1.00670021</v>
      </c>
      <c r="Q702" s="11">
        <f t="shared" si="396"/>
        <v>1.1318081995799081</v>
      </c>
      <c r="R702" s="2">
        <f t="shared" si="398"/>
        <v>1.1370137300000001</v>
      </c>
      <c r="S702" s="2">
        <f t="shared" si="394"/>
        <v>1.07454731</v>
      </c>
      <c r="T702" s="2">
        <f t="shared" si="377"/>
        <v>309028.74048117001</v>
      </c>
      <c r="U702" s="2">
        <f t="shared" si="378"/>
        <v>577.32079766299057</v>
      </c>
      <c r="V702" s="2">
        <f t="shared" si="379"/>
        <v>38342.654856645822</v>
      </c>
      <c r="W702" s="2">
        <f t="shared" si="380"/>
        <v>326509.67748062883</v>
      </c>
      <c r="X702" s="29">
        <f t="shared" si="381"/>
        <v>23</v>
      </c>
      <c r="Y702" s="2">
        <f t="shared" si="395"/>
        <v>2666.5087081500001</v>
      </c>
      <c r="Z702" s="82">
        <f t="shared" si="382"/>
        <v>9.2719199999999995E-3</v>
      </c>
      <c r="AA702" s="2">
        <f t="shared" si="383"/>
        <v>2865.2897594400001</v>
      </c>
      <c r="AB702" s="27">
        <f t="shared" si="391"/>
        <v>6.7299999999999999E-2</v>
      </c>
      <c r="AC702" s="29">
        <f t="shared" si="370"/>
        <v>20</v>
      </c>
      <c r="AD702" s="29">
        <v>252</v>
      </c>
      <c r="AE702" s="11">
        <f t="shared" si="397"/>
        <v>1.0051825969999999</v>
      </c>
      <c r="AF702" s="2">
        <f t="shared" si="384"/>
        <v>1601.57142333</v>
      </c>
      <c r="AG702" s="2">
        <f t="shared" si="385"/>
        <v>1692.16807498</v>
      </c>
      <c r="AH702" s="3">
        <f t="shared" si="386"/>
        <v>4466.8611827700006</v>
      </c>
      <c r="AI702" s="4" t="str">
        <f t="shared" si="392"/>
        <v>A+J=</v>
      </c>
      <c r="AJ702" s="12">
        <f t="shared" si="393"/>
        <v>41821</v>
      </c>
      <c r="AK702" s="12"/>
      <c r="AL702" s="4"/>
      <c r="AM702" s="1"/>
      <c r="AN702" s="12"/>
      <c r="AO702" s="1"/>
      <c r="AP702" s="1"/>
      <c r="AQ702" s="3"/>
      <c r="AR702" s="3"/>
      <c r="AS702" s="7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138" x14ac:dyDescent="0.2">
      <c r="A703" s="178">
        <f t="shared" si="387"/>
        <v>41822</v>
      </c>
      <c r="B703" s="2">
        <f t="shared" si="371"/>
        <v>323783.28960881423</v>
      </c>
      <c r="C703" s="2">
        <f t="shared" si="388"/>
        <v>284923.19311817002</v>
      </c>
      <c r="D703" s="2">
        <f>SUM(Y703:Y$764)</f>
        <v>5077.8458186999997</v>
      </c>
      <c r="E703" s="11">
        <f t="shared" si="372"/>
        <v>279845.34729947004</v>
      </c>
      <c r="F703" s="99">
        <f t="shared" si="367"/>
        <v>3942.55</v>
      </c>
      <c r="G703" s="3">
        <f>IF(N703=1,VLOOKUP(A702,[1]Plan1!$BG$69:$BI$188,3),G702)</f>
        <v>3958.32</v>
      </c>
      <c r="H703" s="200">
        <f t="shared" si="368"/>
        <v>41761</v>
      </c>
      <c r="I703" s="200">
        <f t="shared" si="369"/>
        <v>41792</v>
      </c>
      <c r="J703" s="27">
        <f t="shared" si="373"/>
        <v>3.9999492714106744E-3</v>
      </c>
      <c r="K703" s="12">
        <f t="shared" si="389"/>
        <v>41852</v>
      </c>
      <c r="L703" s="12">
        <f t="shared" si="374"/>
        <v>41852</v>
      </c>
      <c r="M703" s="1">
        <f t="shared" si="390"/>
        <v>23</v>
      </c>
      <c r="N703" s="1">
        <f t="shared" si="375"/>
        <v>1</v>
      </c>
      <c r="O703" s="2">
        <f t="shared" si="376"/>
        <v>1.0001735700000001</v>
      </c>
      <c r="P703" s="11">
        <f t="shared" si="399"/>
        <v>1.0045993099999999</v>
      </c>
      <c r="Q703" s="11">
        <f t="shared" si="396"/>
        <v>1.1370137363503179</v>
      </c>
      <c r="R703" s="2">
        <f t="shared" si="398"/>
        <v>1.1372110799999999</v>
      </c>
      <c r="S703" s="2">
        <f t="shared" si="394"/>
        <v>1.07454731</v>
      </c>
      <c r="T703" s="2">
        <f t="shared" si="377"/>
        <v>306163.45072174002</v>
      </c>
      <c r="U703" s="2">
        <f t="shared" si="378"/>
        <v>378.53974637883283</v>
      </c>
      <c r="V703" s="2">
        <f t="shared" si="379"/>
        <v>38397.882335935348</v>
      </c>
      <c r="W703" s="2">
        <f t="shared" si="380"/>
        <v>323699.61520048423</v>
      </c>
      <c r="X703" s="29">
        <f t="shared" si="381"/>
        <v>0</v>
      </c>
      <c r="Y703" s="2">
        <f t="shared" si="395"/>
        <v>0</v>
      </c>
      <c r="Z703" s="82">
        <f t="shared" si="382"/>
        <v>0</v>
      </c>
      <c r="AA703" s="2">
        <f t="shared" si="383"/>
        <v>0</v>
      </c>
      <c r="AB703" s="27">
        <f t="shared" si="391"/>
        <v>6.7299999999999999E-2</v>
      </c>
      <c r="AC703" s="29">
        <f t="shared" si="370"/>
        <v>1</v>
      </c>
      <c r="AD703" s="29">
        <v>252</v>
      </c>
      <c r="AE703" s="11">
        <f t="shared" si="397"/>
        <v>1.0002584940000001</v>
      </c>
      <c r="AF703" s="2">
        <f t="shared" si="384"/>
        <v>79.141415030000005</v>
      </c>
      <c r="AG703" s="2">
        <f t="shared" si="385"/>
        <v>83.674408330000006</v>
      </c>
      <c r="AH703" s="3">
        <f t="shared" si="386"/>
        <v>0</v>
      </c>
      <c r="AI703" s="4" t="str">
        <f t="shared" si="392"/>
        <v>A+J=</v>
      </c>
      <c r="AJ703" s="12">
        <f t="shared" si="393"/>
        <v>41852</v>
      </c>
      <c r="AK703" s="12"/>
      <c r="AL703" s="4"/>
      <c r="AM703" s="1"/>
      <c r="AN703" s="12"/>
      <c r="AO703" s="1"/>
      <c r="AP703" s="1"/>
      <c r="AQ703" s="3"/>
      <c r="AR703" s="3"/>
      <c r="AS703" s="7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138" x14ac:dyDescent="0.2">
      <c r="A704" s="178">
        <f t="shared" si="387"/>
        <v>41823</v>
      </c>
      <c r="B704" s="2">
        <f t="shared" si="371"/>
        <v>323922.25573945109</v>
      </c>
      <c r="C704" s="2">
        <f t="shared" si="388"/>
        <v>284923.19311817002</v>
      </c>
      <c r="D704" s="2">
        <f>SUM(Y704:Y$764)</f>
        <v>5077.8458186999997</v>
      </c>
      <c r="E704" s="11">
        <f t="shared" si="372"/>
        <v>279845.34729947004</v>
      </c>
      <c r="F704" s="99">
        <f t="shared" si="367"/>
        <v>3942.55</v>
      </c>
      <c r="G704" s="3">
        <f>IF(N704=1,VLOOKUP(A703,[1]Plan1!$BG$69:$BI$188,3),G703)</f>
        <v>3958.32</v>
      </c>
      <c r="H704" s="200">
        <f t="shared" si="368"/>
        <v>41761</v>
      </c>
      <c r="I704" s="200">
        <f t="shared" si="369"/>
        <v>41792</v>
      </c>
      <c r="J704" s="27">
        <f t="shared" si="373"/>
        <v>3.9999492714106744E-3</v>
      </c>
      <c r="K704" s="12">
        <f t="shared" si="389"/>
        <v>41852</v>
      </c>
      <c r="L704" s="12">
        <f t="shared" si="374"/>
        <v>41852</v>
      </c>
      <c r="M704" s="1">
        <f t="shared" si="390"/>
        <v>23</v>
      </c>
      <c r="N704" s="1">
        <f t="shared" si="375"/>
        <v>2</v>
      </c>
      <c r="O704" s="2">
        <f t="shared" si="376"/>
        <v>1.0003471799999999</v>
      </c>
      <c r="P704" s="11">
        <f t="shared" si="399"/>
        <v>1.0045993099999999</v>
      </c>
      <c r="Q704" s="11">
        <f t="shared" si="396"/>
        <v>1.1370137363503179</v>
      </c>
      <c r="R704" s="2">
        <f t="shared" si="398"/>
        <v>1.1374084799999999</v>
      </c>
      <c r="S704" s="2">
        <f t="shared" si="394"/>
        <v>1.07454731</v>
      </c>
      <c r="T704" s="2">
        <f t="shared" si="377"/>
        <v>306163.45072174002</v>
      </c>
      <c r="U704" s="2">
        <f t="shared" si="378"/>
        <v>378.53974637883283</v>
      </c>
      <c r="V704" s="2">
        <f t="shared" si="379"/>
        <v>38453.123807492266</v>
      </c>
      <c r="W704" s="2">
        <f t="shared" si="380"/>
        <v>323754.85667204112</v>
      </c>
      <c r="X704" s="29">
        <f t="shared" si="381"/>
        <v>0</v>
      </c>
      <c r="Y704" s="2">
        <f t="shared" si="395"/>
        <v>0</v>
      </c>
      <c r="Z704" s="82">
        <f t="shared" si="382"/>
        <v>0</v>
      </c>
      <c r="AA704" s="2">
        <f t="shared" si="383"/>
        <v>0</v>
      </c>
      <c r="AB704" s="27">
        <f t="shared" si="391"/>
        <v>6.7299999999999999E-2</v>
      </c>
      <c r="AC704" s="29">
        <f t="shared" si="370"/>
        <v>2</v>
      </c>
      <c r="AD704" s="29">
        <v>252</v>
      </c>
      <c r="AE704" s="11">
        <f t="shared" si="397"/>
        <v>1.000517055</v>
      </c>
      <c r="AF704" s="2">
        <f t="shared" si="384"/>
        <v>158.30334300999999</v>
      </c>
      <c r="AG704" s="2">
        <f t="shared" si="385"/>
        <v>167.39906740999999</v>
      </c>
      <c r="AH704" s="3">
        <f t="shared" si="386"/>
        <v>0</v>
      </c>
      <c r="AI704" s="4" t="str">
        <f t="shared" si="392"/>
        <v>A+J=</v>
      </c>
      <c r="AJ704" s="12">
        <f t="shared" si="393"/>
        <v>41852</v>
      </c>
      <c r="AK704" s="12"/>
      <c r="AL704" s="4"/>
      <c r="AM704" s="1"/>
      <c r="AN704" s="12"/>
      <c r="AO704" s="1"/>
      <c r="AP704" s="1"/>
      <c r="AQ704" s="3"/>
      <c r="AR704" s="3"/>
      <c r="AS704" s="7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x14ac:dyDescent="0.2">
      <c r="A705" s="178">
        <f t="shared" si="387"/>
        <v>41824</v>
      </c>
      <c r="B705" s="2">
        <f t="shared" si="371"/>
        <v>324061.28053382848</v>
      </c>
      <c r="C705" s="2">
        <f t="shared" si="388"/>
        <v>284923.19311817002</v>
      </c>
      <c r="D705" s="2">
        <f>SUM(Y705:Y$764)</f>
        <v>5077.8458186999997</v>
      </c>
      <c r="E705" s="11">
        <f t="shared" si="372"/>
        <v>279845.34729947004</v>
      </c>
      <c r="F705" s="99">
        <f t="shared" ref="F705:F768" si="400">IF(G705=G704,F704,G704)</f>
        <v>3942.55</v>
      </c>
      <c r="G705" s="3">
        <f>IF(N705=1,VLOOKUP(A704,[1]Plan1!$BG$69:$BI$188,3),G704)</f>
        <v>3958.32</v>
      </c>
      <c r="H705" s="200">
        <f t="shared" ref="H705:H768" si="401">EDATE(I705,-1)</f>
        <v>41761</v>
      </c>
      <c r="I705" s="200">
        <f t="shared" ref="I705:I768" si="402">IF(X704&gt;0,EDATE(A705,-1),+I704)</f>
        <v>41792</v>
      </c>
      <c r="J705" s="27">
        <f t="shared" si="373"/>
        <v>3.9999492714106744E-3</v>
      </c>
      <c r="K705" s="12">
        <f t="shared" si="389"/>
        <v>41852</v>
      </c>
      <c r="L705" s="12">
        <f t="shared" si="374"/>
        <v>41852</v>
      </c>
      <c r="M705" s="1">
        <f t="shared" si="390"/>
        <v>23</v>
      </c>
      <c r="N705" s="1">
        <f t="shared" si="375"/>
        <v>3</v>
      </c>
      <c r="O705" s="2">
        <f t="shared" si="376"/>
        <v>1.00052082</v>
      </c>
      <c r="P705" s="11">
        <f t="shared" si="399"/>
        <v>1.0045993099999999</v>
      </c>
      <c r="Q705" s="11">
        <f t="shared" si="396"/>
        <v>1.1370137363503179</v>
      </c>
      <c r="R705" s="2">
        <f t="shared" si="398"/>
        <v>1.13760591</v>
      </c>
      <c r="S705" s="2">
        <f t="shared" si="394"/>
        <v>1.07454731</v>
      </c>
      <c r="T705" s="2">
        <f t="shared" si="377"/>
        <v>306163.45072174002</v>
      </c>
      <c r="U705" s="2">
        <f t="shared" si="378"/>
        <v>378.53974637883283</v>
      </c>
      <c r="V705" s="2">
        <f t="shared" si="379"/>
        <v>38508.373674409617</v>
      </c>
      <c r="W705" s="2">
        <f t="shared" si="380"/>
        <v>323810.1065389585</v>
      </c>
      <c r="X705" s="29">
        <f t="shared" si="381"/>
        <v>0</v>
      </c>
      <c r="Y705" s="2">
        <f t="shared" si="395"/>
        <v>0</v>
      </c>
      <c r="Z705" s="82">
        <f t="shared" si="382"/>
        <v>0</v>
      </c>
      <c r="AA705" s="2">
        <f t="shared" si="383"/>
        <v>0</v>
      </c>
      <c r="AB705" s="27">
        <f t="shared" si="391"/>
        <v>6.7299999999999999E-2</v>
      </c>
      <c r="AC705" s="29">
        <f t="shared" ref="AC705:AC768" si="403">N705</f>
        <v>3</v>
      </c>
      <c r="AD705" s="29">
        <v>252</v>
      </c>
      <c r="AE705" s="11">
        <f t="shared" si="397"/>
        <v>1.0007756830000001</v>
      </c>
      <c r="AF705" s="2">
        <f t="shared" si="384"/>
        <v>237.48578394</v>
      </c>
      <c r="AG705" s="2">
        <f t="shared" si="385"/>
        <v>251.17399487</v>
      </c>
      <c r="AH705" s="3">
        <f t="shared" si="386"/>
        <v>0</v>
      </c>
      <c r="AI705" s="4" t="str">
        <f t="shared" si="392"/>
        <v>A+J=</v>
      </c>
      <c r="AJ705" s="12">
        <f t="shared" si="393"/>
        <v>41852</v>
      </c>
      <c r="AK705" s="12"/>
      <c r="AL705" s="4"/>
      <c r="AM705" s="1"/>
      <c r="AN705" s="12"/>
      <c r="AO705" s="1"/>
      <c r="AP705" s="1"/>
      <c r="AQ705" s="3"/>
      <c r="AR705" s="3"/>
      <c r="AS705" s="7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x14ac:dyDescent="0.2">
      <c r="A706" s="178">
        <f t="shared" si="387"/>
        <v>41825</v>
      </c>
      <c r="B706" s="2">
        <f t="shared" si="371"/>
        <v>324200.36648702971</v>
      </c>
      <c r="C706" s="2">
        <f t="shared" si="388"/>
        <v>284923.19311817002</v>
      </c>
      <c r="D706" s="2">
        <f>SUM(Y706:Y$764)</f>
        <v>5077.8458186999997</v>
      </c>
      <c r="E706" s="11">
        <f t="shared" si="372"/>
        <v>279845.34729947004</v>
      </c>
      <c r="F706" s="99">
        <f t="shared" si="400"/>
        <v>3942.55</v>
      </c>
      <c r="G706" s="3">
        <f>IF(N706=1,VLOOKUP(A705,[1]Plan1!$BG$69:$BI$188,3),G705)</f>
        <v>3958.32</v>
      </c>
      <c r="H706" s="200">
        <f t="shared" si="401"/>
        <v>41761</v>
      </c>
      <c r="I706" s="200">
        <f t="shared" si="402"/>
        <v>41792</v>
      </c>
      <c r="J706" s="27">
        <f t="shared" si="373"/>
        <v>3.9999492714106744E-3</v>
      </c>
      <c r="K706" s="12">
        <f t="shared" si="389"/>
        <v>41852</v>
      </c>
      <c r="L706" s="12">
        <f t="shared" si="374"/>
        <v>41852</v>
      </c>
      <c r="M706" s="1">
        <f t="shared" si="390"/>
        <v>23</v>
      </c>
      <c r="N706" s="1">
        <f t="shared" si="375"/>
        <v>4</v>
      </c>
      <c r="O706" s="2">
        <f t="shared" si="376"/>
        <v>1.0006944900000001</v>
      </c>
      <c r="P706" s="11">
        <f t="shared" si="399"/>
        <v>1.0045993099999999</v>
      </c>
      <c r="Q706" s="11">
        <f t="shared" si="396"/>
        <v>1.1370137363503179</v>
      </c>
      <c r="R706" s="2">
        <f t="shared" si="398"/>
        <v>1.13780338</v>
      </c>
      <c r="S706" s="2">
        <f t="shared" si="394"/>
        <v>1.07454731</v>
      </c>
      <c r="T706" s="2">
        <f t="shared" si="377"/>
        <v>306163.45072174002</v>
      </c>
      <c r="U706" s="2">
        <f t="shared" si="378"/>
        <v>378.53974637883283</v>
      </c>
      <c r="V706" s="2">
        <f t="shared" si="379"/>
        <v>38563.634735140855</v>
      </c>
      <c r="W706" s="2">
        <f t="shared" si="380"/>
        <v>323865.36759968969</v>
      </c>
      <c r="X706" s="29">
        <f t="shared" si="381"/>
        <v>0</v>
      </c>
      <c r="Y706" s="2">
        <f t="shared" si="395"/>
        <v>0</v>
      </c>
      <c r="Z706" s="82">
        <f t="shared" si="382"/>
        <v>0</v>
      </c>
      <c r="AA706" s="2">
        <f t="shared" si="383"/>
        <v>0</v>
      </c>
      <c r="AB706" s="27">
        <f t="shared" si="391"/>
        <v>6.7299999999999999E-2</v>
      </c>
      <c r="AC706" s="29">
        <f t="shared" si="403"/>
        <v>4</v>
      </c>
      <c r="AD706" s="29">
        <v>252</v>
      </c>
      <c r="AE706" s="11">
        <f t="shared" si="397"/>
        <v>1.0010343770000001</v>
      </c>
      <c r="AF706" s="2">
        <f t="shared" si="384"/>
        <v>316.68843165999999</v>
      </c>
      <c r="AG706" s="2">
        <f t="shared" si="385"/>
        <v>334.99888734000001</v>
      </c>
      <c r="AH706" s="3">
        <f t="shared" si="386"/>
        <v>0</v>
      </c>
      <c r="AI706" s="4" t="str">
        <f t="shared" si="392"/>
        <v>A+J=</v>
      </c>
      <c r="AJ706" s="12">
        <f t="shared" si="393"/>
        <v>41852</v>
      </c>
      <c r="AK706" s="12"/>
      <c r="AL706" s="4"/>
      <c r="AM706" s="1"/>
      <c r="AN706" s="12"/>
      <c r="AO706" s="1"/>
      <c r="AP706" s="1"/>
      <c r="AQ706" s="3"/>
      <c r="AR706" s="3"/>
      <c r="AS706" s="7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x14ac:dyDescent="0.2">
      <c r="A707" s="178">
        <f t="shared" si="387"/>
        <v>41826</v>
      </c>
      <c r="B707" s="2">
        <f t="shared" si="371"/>
        <v>324200.36648702971</v>
      </c>
      <c r="C707" s="2">
        <f t="shared" si="388"/>
        <v>284923.19311817002</v>
      </c>
      <c r="D707" s="2">
        <f>SUM(Y707:Y$764)</f>
        <v>5077.8458186999997</v>
      </c>
      <c r="E707" s="11">
        <f t="shared" si="372"/>
        <v>279845.34729947004</v>
      </c>
      <c r="F707" s="99">
        <f t="shared" si="400"/>
        <v>3942.55</v>
      </c>
      <c r="G707" s="3">
        <f>IF(N707=1,VLOOKUP(A706,[1]Plan1!$BG$69:$BI$188,3),G706)</f>
        <v>3958.32</v>
      </c>
      <c r="H707" s="200">
        <f t="shared" si="401"/>
        <v>41761</v>
      </c>
      <c r="I707" s="200">
        <f t="shared" si="402"/>
        <v>41792</v>
      </c>
      <c r="J707" s="27">
        <f t="shared" si="373"/>
        <v>3.9999492714106744E-3</v>
      </c>
      <c r="K707" s="12">
        <f t="shared" si="389"/>
        <v>41852</v>
      </c>
      <c r="L707" s="12">
        <f t="shared" si="374"/>
        <v>41852</v>
      </c>
      <c r="M707" s="1">
        <f t="shared" si="390"/>
        <v>23</v>
      </c>
      <c r="N707" s="1">
        <f t="shared" si="375"/>
        <v>4</v>
      </c>
      <c r="O707" s="2">
        <f t="shared" si="376"/>
        <v>1.0006944900000001</v>
      </c>
      <c r="P707" s="11">
        <f t="shared" si="399"/>
        <v>1.0045993099999999</v>
      </c>
      <c r="Q707" s="11">
        <f t="shared" si="396"/>
        <v>1.1370137363503179</v>
      </c>
      <c r="R707" s="2">
        <f t="shared" si="398"/>
        <v>1.13780338</v>
      </c>
      <c r="S707" s="2">
        <f t="shared" si="394"/>
        <v>1.07454731</v>
      </c>
      <c r="T707" s="2">
        <f t="shared" si="377"/>
        <v>306163.45072174002</v>
      </c>
      <c r="U707" s="2">
        <f t="shared" si="378"/>
        <v>378.53974637883283</v>
      </c>
      <c r="V707" s="2">
        <f t="shared" si="379"/>
        <v>38563.634735140855</v>
      </c>
      <c r="W707" s="2">
        <f t="shared" si="380"/>
        <v>323865.36759968969</v>
      </c>
      <c r="X707" s="29">
        <f t="shared" si="381"/>
        <v>0</v>
      </c>
      <c r="Y707" s="2">
        <f t="shared" si="395"/>
        <v>0</v>
      </c>
      <c r="Z707" s="82">
        <f t="shared" si="382"/>
        <v>0</v>
      </c>
      <c r="AA707" s="2">
        <f t="shared" si="383"/>
        <v>0</v>
      </c>
      <c r="AB707" s="27">
        <f t="shared" si="391"/>
        <v>6.7299999999999999E-2</v>
      </c>
      <c r="AC707" s="29">
        <f t="shared" si="403"/>
        <v>4</v>
      </c>
      <c r="AD707" s="29">
        <v>252</v>
      </c>
      <c r="AE707" s="11">
        <f t="shared" si="397"/>
        <v>1.0010343770000001</v>
      </c>
      <c r="AF707" s="2">
        <f t="shared" si="384"/>
        <v>316.68843165999999</v>
      </c>
      <c r="AG707" s="2">
        <f t="shared" si="385"/>
        <v>334.99888734000001</v>
      </c>
      <c r="AH707" s="3">
        <f t="shared" si="386"/>
        <v>0</v>
      </c>
      <c r="AI707" s="4" t="str">
        <f t="shared" si="392"/>
        <v>A+J=</v>
      </c>
      <c r="AJ707" s="12">
        <f t="shared" si="393"/>
        <v>41852</v>
      </c>
      <c r="AK707" s="12"/>
      <c r="AL707" s="4"/>
      <c r="AM707" s="1"/>
      <c r="AN707" s="12"/>
      <c r="AO707" s="1"/>
      <c r="AP707" s="1"/>
      <c r="AQ707" s="3"/>
      <c r="AR707" s="3"/>
      <c r="AS707" s="7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x14ac:dyDescent="0.2">
      <c r="A708" s="178">
        <f t="shared" si="387"/>
        <v>41827</v>
      </c>
      <c r="B708" s="2">
        <f t="shared" si="371"/>
        <v>324200.36648702971</v>
      </c>
      <c r="C708" s="2">
        <f t="shared" si="388"/>
        <v>284923.19311817002</v>
      </c>
      <c r="D708" s="2">
        <f>SUM(Y708:Y$764)</f>
        <v>5077.8458186999997</v>
      </c>
      <c r="E708" s="11">
        <f t="shared" si="372"/>
        <v>279845.34729947004</v>
      </c>
      <c r="F708" s="99">
        <f t="shared" si="400"/>
        <v>3942.55</v>
      </c>
      <c r="G708" s="3">
        <f>IF(N708=1,VLOOKUP(A707,[1]Plan1!$BG$69:$BI$188,3),G707)</f>
        <v>3958.32</v>
      </c>
      <c r="H708" s="200">
        <f t="shared" si="401"/>
        <v>41761</v>
      </c>
      <c r="I708" s="200">
        <f t="shared" si="402"/>
        <v>41792</v>
      </c>
      <c r="J708" s="27">
        <f t="shared" si="373"/>
        <v>3.9999492714106744E-3</v>
      </c>
      <c r="K708" s="12">
        <f t="shared" si="389"/>
        <v>41852</v>
      </c>
      <c r="L708" s="12">
        <f t="shared" si="374"/>
        <v>41852</v>
      </c>
      <c r="M708" s="1">
        <f t="shared" si="390"/>
        <v>23</v>
      </c>
      <c r="N708" s="1">
        <f t="shared" si="375"/>
        <v>4</v>
      </c>
      <c r="O708" s="2">
        <f t="shared" si="376"/>
        <v>1.0006944900000001</v>
      </c>
      <c r="P708" s="11">
        <f t="shared" si="399"/>
        <v>1.0045993099999999</v>
      </c>
      <c r="Q708" s="11">
        <f t="shared" si="396"/>
        <v>1.1370137363503179</v>
      </c>
      <c r="R708" s="2">
        <f t="shared" si="398"/>
        <v>1.13780338</v>
      </c>
      <c r="S708" s="2">
        <f t="shared" si="394"/>
        <v>1.07454731</v>
      </c>
      <c r="T708" s="2">
        <f t="shared" si="377"/>
        <v>306163.45072174002</v>
      </c>
      <c r="U708" s="2">
        <f t="shared" si="378"/>
        <v>378.53974637883283</v>
      </c>
      <c r="V708" s="2">
        <f t="shared" si="379"/>
        <v>38563.634735140855</v>
      </c>
      <c r="W708" s="2">
        <f t="shared" si="380"/>
        <v>323865.36759968969</v>
      </c>
      <c r="X708" s="29">
        <f t="shared" si="381"/>
        <v>0</v>
      </c>
      <c r="Y708" s="2">
        <f t="shared" si="395"/>
        <v>0</v>
      </c>
      <c r="Z708" s="82">
        <f t="shared" si="382"/>
        <v>0</v>
      </c>
      <c r="AA708" s="2">
        <f t="shared" si="383"/>
        <v>0</v>
      </c>
      <c r="AB708" s="27">
        <f t="shared" si="391"/>
        <v>6.7299999999999999E-2</v>
      </c>
      <c r="AC708" s="29">
        <f t="shared" si="403"/>
        <v>4</v>
      </c>
      <c r="AD708" s="29">
        <v>252</v>
      </c>
      <c r="AE708" s="11">
        <f t="shared" si="397"/>
        <v>1.0010343770000001</v>
      </c>
      <c r="AF708" s="2">
        <f t="shared" si="384"/>
        <v>316.68843165999999</v>
      </c>
      <c r="AG708" s="2">
        <f t="shared" si="385"/>
        <v>334.99888734000001</v>
      </c>
      <c r="AH708" s="3">
        <f t="shared" si="386"/>
        <v>0</v>
      </c>
      <c r="AI708" s="4" t="str">
        <f t="shared" si="392"/>
        <v>A+J=</v>
      </c>
      <c r="AJ708" s="12">
        <f t="shared" si="393"/>
        <v>41852</v>
      </c>
      <c r="AK708" s="12"/>
      <c r="AL708" s="4"/>
      <c r="AM708" s="38"/>
      <c r="AN708" s="16"/>
      <c r="AO708" s="38"/>
      <c r="AP708" s="38"/>
      <c r="AQ708" s="49"/>
      <c r="AR708" s="49"/>
      <c r="AS708" s="80"/>
      <c r="AT708" s="38"/>
      <c r="AU708" s="38"/>
      <c r="AV708" s="38"/>
      <c r="AW708" s="38"/>
      <c r="AX708" s="1"/>
      <c r="AY708" s="1"/>
      <c r="AZ708" s="1"/>
      <c r="BA708" s="1"/>
      <c r="BB708" s="1"/>
    </row>
    <row r="709" spans="1:54" x14ac:dyDescent="0.2">
      <c r="A709" s="178">
        <f t="shared" si="387"/>
        <v>41828</v>
      </c>
      <c r="B709" s="2">
        <f t="shared" si="371"/>
        <v>324339.51146446139</v>
      </c>
      <c r="C709" s="2">
        <f t="shared" si="388"/>
        <v>284923.19311817002</v>
      </c>
      <c r="D709" s="2">
        <f>SUM(Y709:Y$764)</f>
        <v>5077.8458186999997</v>
      </c>
      <c r="E709" s="11">
        <f t="shared" si="372"/>
        <v>279845.34729947004</v>
      </c>
      <c r="F709" s="99">
        <f t="shared" si="400"/>
        <v>3942.55</v>
      </c>
      <c r="G709" s="3">
        <f>IF(N709=1,VLOOKUP(A708,[1]Plan1!$BG$69:$BI$188,3),G708)</f>
        <v>3958.32</v>
      </c>
      <c r="H709" s="200">
        <f t="shared" si="401"/>
        <v>41761</v>
      </c>
      <c r="I709" s="200">
        <f t="shared" si="402"/>
        <v>41792</v>
      </c>
      <c r="J709" s="27">
        <f t="shared" si="373"/>
        <v>3.9999492714106744E-3</v>
      </c>
      <c r="K709" s="12">
        <f t="shared" si="389"/>
        <v>41852</v>
      </c>
      <c r="L709" s="12">
        <f t="shared" si="374"/>
        <v>41852</v>
      </c>
      <c r="M709" s="1">
        <f t="shared" si="390"/>
        <v>23</v>
      </c>
      <c r="N709" s="1">
        <f t="shared" si="375"/>
        <v>5</v>
      </c>
      <c r="O709" s="2">
        <f t="shared" si="376"/>
        <v>1.00086819</v>
      </c>
      <c r="P709" s="11">
        <f t="shared" si="399"/>
        <v>1.0045993099999999</v>
      </c>
      <c r="Q709" s="11">
        <f t="shared" si="396"/>
        <v>1.1370137363503179</v>
      </c>
      <c r="R709" s="2">
        <f t="shared" si="398"/>
        <v>1.1380008800000001</v>
      </c>
      <c r="S709" s="2">
        <f t="shared" si="394"/>
        <v>1.07454731</v>
      </c>
      <c r="T709" s="2">
        <f t="shared" si="377"/>
        <v>306163.45072174002</v>
      </c>
      <c r="U709" s="2">
        <f t="shared" si="378"/>
        <v>378.53974637883283</v>
      </c>
      <c r="V709" s="2">
        <f t="shared" si="379"/>
        <v>38618.904191232519</v>
      </c>
      <c r="W709" s="2">
        <f t="shared" si="380"/>
        <v>323920.63705578138</v>
      </c>
      <c r="X709" s="29">
        <f t="shared" si="381"/>
        <v>0</v>
      </c>
      <c r="Y709" s="2">
        <f t="shared" si="395"/>
        <v>0</v>
      </c>
      <c r="Z709" s="82">
        <f t="shared" si="382"/>
        <v>0</v>
      </c>
      <c r="AA709" s="2">
        <f t="shared" si="383"/>
        <v>0</v>
      </c>
      <c r="AB709" s="27">
        <f t="shared" si="391"/>
        <v>6.7299999999999999E-2</v>
      </c>
      <c r="AC709" s="29">
        <f t="shared" si="403"/>
        <v>5</v>
      </c>
      <c r="AD709" s="29">
        <v>252</v>
      </c>
      <c r="AE709" s="11">
        <f t="shared" si="397"/>
        <v>1.0012931389999999</v>
      </c>
      <c r="AF709" s="2">
        <f t="shared" si="384"/>
        <v>395.91189850000001</v>
      </c>
      <c r="AG709" s="2">
        <f t="shared" si="385"/>
        <v>418.87440867999999</v>
      </c>
      <c r="AH709" s="3">
        <f t="shared" si="386"/>
        <v>0</v>
      </c>
      <c r="AI709" s="4" t="str">
        <f t="shared" si="392"/>
        <v>A+J=</v>
      </c>
      <c r="AJ709" s="12">
        <f t="shared" si="393"/>
        <v>41852</v>
      </c>
      <c r="AK709" s="12"/>
      <c r="AL709" s="4"/>
      <c r="AM709" s="1"/>
      <c r="AN709" s="12"/>
      <c r="AO709" s="1"/>
      <c r="AP709" s="1"/>
      <c r="AQ709" s="3"/>
      <c r="AR709" s="3"/>
      <c r="AS709" s="7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x14ac:dyDescent="0.2">
      <c r="A710" s="178">
        <f t="shared" si="387"/>
        <v>41829</v>
      </c>
      <c r="B710" s="2">
        <f t="shared" si="371"/>
        <v>324478.71483596344</v>
      </c>
      <c r="C710" s="2">
        <f t="shared" si="388"/>
        <v>284923.19311817002</v>
      </c>
      <c r="D710" s="2">
        <f>SUM(Y710:Y$764)</f>
        <v>5077.8458186999997</v>
      </c>
      <c r="E710" s="11">
        <f t="shared" si="372"/>
        <v>279845.34729947004</v>
      </c>
      <c r="F710" s="99">
        <f t="shared" si="400"/>
        <v>3942.55</v>
      </c>
      <c r="G710" s="3">
        <f>IF(N710=1,VLOOKUP(A709,[1]Plan1!$BG$69:$BI$188,3),G709)</f>
        <v>3958.32</v>
      </c>
      <c r="H710" s="200">
        <f t="shared" si="401"/>
        <v>41761</v>
      </c>
      <c r="I710" s="200">
        <f t="shared" si="402"/>
        <v>41792</v>
      </c>
      <c r="J710" s="27">
        <f t="shared" si="373"/>
        <v>3.9999492714106744E-3</v>
      </c>
      <c r="K710" s="12">
        <f t="shared" si="389"/>
        <v>41852</v>
      </c>
      <c r="L710" s="12">
        <f t="shared" si="374"/>
        <v>41852</v>
      </c>
      <c r="M710" s="1">
        <f t="shared" si="390"/>
        <v>23</v>
      </c>
      <c r="N710" s="1">
        <f t="shared" si="375"/>
        <v>6</v>
      </c>
      <c r="O710" s="2">
        <f t="shared" si="376"/>
        <v>1.00104192</v>
      </c>
      <c r="P710" s="11">
        <f t="shared" si="399"/>
        <v>1.0045993099999999</v>
      </c>
      <c r="Q710" s="11">
        <f t="shared" si="396"/>
        <v>1.1370137363503179</v>
      </c>
      <c r="R710" s="2">
        <f t="shared" si="398"/>
        <v>1.13819841</v>
      </c>
      <c r="S710" s="2">
        <f t="shared" si="394"/>
        <v>1.07454731</v>
      </c>
      <c r="T710" s="2">
        <f t="shared" si="377"/>
        <v>306163.45072174002</v>
      </c>
      <c r="U710" s="2">
        <f t="shared" si="378"/>
        <v>378.53974637883283</v>
      </c>
      <c r="V710" s="2">
        <f t="shared" si="379"/>
        <v>38674.182042684552</v>
      </c>
      <c r="W710" s="2">
        <f t="shared" si="380"/>
        <v>323975.91490723344</v>
      </c>
      <c r="X710" s="29">
        <f t="shared" si="381"/>
        <v>0</v>
      </c>
      <c r="Y710" s="2">
        <f t="shared" si="395"/>
        <v>0</v>
      </c>
      <c r="Z710" s="82">
        <f t="shared" si="382"/>
        <v>0</v>
      </c>
      <c r="AA710" s="2">
        <f t="shared" si="383"/>
        <v>0</v>
      </c>
      <c r="AB710" s="27">
        <f t="shared" si="391"/>
        <v>6.7299999999999999E-2</v>
      </c>
      <c r="AC710" s="29">
        <f t="shared" si="403"/>
        <v>6</v>
      </c>
      <c r="AD710" s="29">
        <v>252</v>
      </c>
      <c r="AE710" s="11">
        <f t="shared" si="397"/>
        <v>1.0015519669999999</v>
      </c>
      <c r="AF710" s="2">
        <f t="shared" si="384"/>
        <v>475.15557211999999</v>
      </c>
      <c r="AG710" s="2">
        <f t="shared" si="385"/>
        <v>502.79992872999998</v>
      </c>
      <c r="AH710" s="3">
        <f t="shared" si="386"/>
        <v>0</v>
      </c>
      <c r="AI710" s="4" t="str">
        <f t="shared" si="392"/>
        <v>A+J=</v>
      </c>
      <c r="AJ710" s="12">
        <f t="shared" si="393"/>
        <v>41852</v>
      </c>
      <c r="AK710" s="12"/>
      <c r="AL710" s="4"/>
      <c r="AM710" s="38"/>
      <c r="AN710" s="16"/>
      <c r="AO710" s="38"/>
      <c r="AP710" s="38"/>
      <c r="AQ710" s="49"/>
      <c r="AR710" s="49"/>
      <c r="AS710" s="80"/>
      <c r="AT710" s="38"/>
      <c r="AU710" s="38"/>
      <c r="AV710" s="38"/>
      <c r="AW710" s="38"/>
      <c r="AX710" s="1"/>
      <c r="AY710" s="1"/>
      <c r="AZ710" s="1"/>
      <c r="BA710" s="1"/>
      <c r="BB710" s="1"/>
    </row>
    <row r="711" spans="1:54" x14ac:dyDescent="0.2">
      <c r="A711" s="178">
        <f t="shared" si="387"/>
        <v>41830</v>
      </c>
      <c r="B711" s="2">
        <f t="shared" si="371"/>
        <v>324617.97974654939</v>
      </c>
      <c r="C711" s="2">
        <f t="shared" si="388"/>
        <v>284923.19311817002</v>
      </c>
      <c r="D711" s="2">
        <f>SUM(Y711:Y$764)</f>
        <v>5077.8458186999997</v>
      </c>
      <c r="E711" s="11">
        <f t="shared" si="372"/>
        <v>279845.34729947004</v>
      </c>
      <c r="F711" s="99">
        <f t="shared" si="400"/>
        <v>3942.55</v>
      </c>
      <c r="G711" s="3">
        <f>IF(N711=1,VLOOKUP(A710,[1]Plan1!$BG$69:$BI$188,3),G710)</f>
        <v>3958.32</v>
      </c>
      <c r="H711" s="200">
        <f t="shared" si="401"/>
        <v>41761</v>
      </c>
      <c r="I711" s="200">
        <f t="shared" si="402"/>
        <v>41792</v>
      </c>
      <c r="J711" s="27">
        <f t="shared" si="373"/>
        <v>3.9999492714106744E-3</v>
      </c>
      <c r="K711" s="12">
        <f t="shared" si="389"/>
        <v>41852</v>
      </c>
      <c r="L711" s="12">
        <f t="shared" si="374"/>
        <v>41852</v>
      </c>
      <c r="M711" s="1">
        <f t="shared" si="390"/>
        <v>23</v>
      </c>
      <c r="N711" s="1">
        <f t="shared" si="375"/>
        <v>7</v>
      </c>
      <c r="O711" s="2">
        <f t="shared" si="376"/>
        <v>1.0012156800000001</v>
      </c>
      <c r="P711" s="11">
        <f t="shared" si="399"/>
        <v>1.0045993099999999</v>
      </c>
      <c r="Q711" s="11">
        <f t="shared" si="396"/>
        <v>1.1370137363503179</v>
      </c>
      <c r="R711" s="2">
        <f t="shared" si="398"/>
        <v>1.1383959800000001</v>
      </c>
      <c r="S711" s="2">
        <f t="shared" si="394"/>
        <v>1.07454731</v>
      </c>
      <c r="T711" s="2">
        <f t="shared" si="377"/>
        <v>306163.45072174002</v>
      </c>
      <c r="U711" s="2">
        <f t="shared" si="378"/>
        <v>378.53974637883283</v>
      </c>
      <c r="V711" s="2">
        <f t="shared" si="379"/>
        <v>38729.471087950536</v>
      </c>
      <c r="W711" s="2">
        <f t="shared" si="380"/>
        <v>324031.20395249937</v>
      </c>
      <c r="X711" s="29">
        <f t="shared" si="381"/>
        <v>0</v>
      </c>
      <c r="Y711" s="2">
        <f t="shared" si="395"/>
        <v>0</v>
      </c>
      <c r="Z711" s="82">
        <f t="shared" si="382"/>
        <v>0</v>
      </c>
      <c r="AA711" s="2">
        <f t="shared" si="383"/>
        <v>0</v>
      </c>
      <c r="AB711" s="27">
        <f t="shared" si="391"/>
        <v>6.7299999999999999E-2</v>
      </c>
      <c r="AC711" s="29">
        <f t="shared" si="403"/>
        <v>7</v>
      </c>
      <c r="AD711" s="29">
        <v>252</v>
      </c>
      <c r="AE711" s="11">
        <f t="shared" si="397"/>
        <v>1.0018108619999999</v>
      </c>
      <c r="AF711" s="2">
        <f t="shared" si="384"/>
        <v>554.41975869999999</v>
      </c>
      <c r="AG711" s="2">
        <f t="shared" si="385"/>
        <v>586.77579404999994</v>
      </c>
      <c r="AH711" s="3">
        <f t="shared" si="386"/>
        <v>0</v>
      </c>
      <c r="AI711" s="4" t="str">
        <f t="shared" si="392"/>
        <v>A+J=</v>
      </c>
      <c r="AJ711" s="12">
        <f t="shared" si="393"/>
        <v>41852</v>
      </c>
      <c r="AK711" s="12"/>
      <c r="AL711" s="4"/>
      <c r="AM711" s="38"/>
      <c r="AN711" s="16"/>
      <c r="AO711" s="38"/>
      <c r="AP711" s="38"/>
      <c r="AQ711" s="49"/>
      <c r="AR711" s="49"/>
      <c r="AS711" s="80"/>
      <c r="AT711" s="38"/>
      <c r="AU711" s="38"/>
      <c r="AV711" s="38"/>
      <c r="AW711" s="38"/>
      <c r="AX711" s="1"/>
      <c r="AY711" s="1"/>
      <c r="AZ711" s="1"/>
      <c r="BA711" s="1"/>
      <c r="BB711" s="1"/>
    </row>
    <row r="712" spans="1:54" x14ac:dyDescent="0.2">
      <c r="A712" s="178">
        <f t="shared" si="387"/>
        <v>41831</v>
      </c>
      <c r="B712" s="2">
        <f t="shared" si="371"/>
        <v>324757.30373586575</v>
      </c>
      <c r="C712" s="2">
        <f t="shared" si="388"/>
        <v>284923.19311817002</v>
      </c>
      <c r="D712" s="2">
        <f>SUM(Y712:Y$764)</f>
        <v>5077.8458186999997</v>
      </c>
      <c r="E712" s="11">
        <f t="shared" si="372"/>
        <v>279845.34729947004</v>
      </c>
      <c r="F712" s="99">
        <f t="shared" si="400"/>
        <v>3942.55</v>
      </c>
      <c r="G712" s="3">
        <f>IF(N712=1,VLOOKUP(A711,[1]Plan1!$BG$69:$BI$188,3),G711)</f>
        <v>3958.32</v>
      </c>
      <c r="H712" s="200">
        <f t="shared" si="401"/>
        <v>41761</v>
      </c>
      <c r="I712" s="200">
        <f t="shared" si="402"/>
        <v>41792</v>
      </c>
      <c r="J712" s="27">
        <f t="shared" si="373"/>
        <v>3.9999492714106744E-3</v>
      </c>
      <c r="K712" s="12">
        <f t="shared" si="389"/>
        <v>41852</v>
      </c>
      <c r="L712" s="12">
        <f t="shared" si="374"/>
        <v>41852</v>
      </c>
      <c r="M712" s="1">
        <f t="shared" si="390"/>
        <v>23</v>
      </c>
      <c r="N712" s="1">
        <f t="shared" si="375"/>
        <v>8</v>
      </c>
      <c r="O712" s="2">
        <f t="shared" si="376"/>
        <v>1.0013894699999999</v>
      </c>
      <c r="P712" s="11">
        <f t="shared" si="399"/>
        <v>1.0045993099999999</v>
      </c>
      <c r="Q712" s="11">
        <f t="shared" si="396"/>
        <v>1.1370137363503179</v>
      </c>
      <c r="R712" s="2">
        <f t="shared" si="398"/>
        <v>1.13859358</v>
      </c>
      <c r="S712" s="2">
        <f t="shared" si="394"/>
        <v>1.07454731</v>
      </c>
      <c r="T712" s="2">
        <f t="shared" si="377"/>
        <v>306163.45072174002</v>
      </c>
      <c r="U712" s="2">
        <f t="shared" si="378"/>
        <v>378.53974637883283</v>
      </c>
      <c r="V712" s="2">
        <f t="shared" si="379"/>
        <v>38784.768528576882</v>
      </c>
      <c r="W712" s="2">
        <f t="shared" si="380"/>
        <v>324086.50139312574</v>
      </c>
      <c r="X712" s="29">
        <f t="shared" si="381"/>
        <v>0</v>
      </c>
      <c r="Y712" s="2">
        <f t="shared" si="395"/>
        <v>0</v>
      </c>
      <c r="Z712" s="82">
        <f t="shared" si="382"/>
        <v>0</v>
      </c>
      <c r="AA712" s="2">
        <f t="shared" si="383"/>
        <v>0</v>
      </c>
      <c r="AB712" s="27">
        <f t="shared" si="391"/>
        <v>6.7299999999999999E-2</v>
      </c>
      <c r="AC712" s="29">
        <f t="shared" si="403"/>
        <v>8</v>
      </c>
      <c r="AD712" s="29">
        <v>252</v>
      </c>
      <c r="AE712" s="11">
        <f t="shared" si="397"/>
        <v>1.002069825</v>
      </c>
      <c r="AF712" s="2">
        <f t="shared" si="384"/>
        <v>633.70476439000004</v>
      </c>
      <c r="AG712" s="2">
        <f t="shared" si="385"/>
        <v>670.80234273999997</v>
      </c>
      <c r="AH712" s="3">
        <f t="shared" si="386"/>
        <v>0</v>
      </c>
      <c r="AI712" s="4" t="str">
        <f t="shared" si="392"/>
        <v>A+J=</v>
      </c>
      <c r="AJ712" s="12">
        <f t="shared" si="393"/>
        <v>41852</v>
      </c>
      <c r="AK712" s="12"/>
      <c r="AL712" s="4"/>
      <c r="AM712" s="1"/>
      <c r="AN712" s="12"/>
      <c r="AO712" s="1"/>
      <c r="AP712" s="1"/>
      <c r="AQ712" s="3"/>
      <c r="AR712" s="3"/>
      <c r="AS712" s="7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x14ac:dyDescent="0.2">
      <c r="A713" s="178">
        <f t="shared" si="387"/>
        <v>41832</v>
      </c>
      <c r="B713" s="2">
        <f t="shared" si="371"/>
        <v>324896.68617344252</v>
      </c>
      <c r="C713" s="2">
        <f t="shared" si="388"/>
        <v>284923.19311817002</v>
      </c>
      <c r="D713" s="2">
        <f>SUM(Y713:Y$764)</f>
        <v>5077.8458186999997</v>
      </c>
      <c r="E713" s="11">
        <f t="shared" si="372"/>
        <v>279845.34729947004</v>
      </c>
      <c r="F713" s="99">
        <f t="shared" si="400"/>
        <v>3942.55</v>
      </c>
      <c r="G713" s="3">
        <f>IF(N713=1,VLOOKUP(A712,[1]Plan1!$BG$69:$BI$188,3),G712)</f>
        <v>3958.32</v>
      </c>
      <c r="H713" s="200">
        <f t="shared" si="401"/>
        <v>41761</v>
      </c>
      <c r="I713" s="200">
        <f t="shared" si="402"/>
        <v>41792</v>
      </c>
      <c r="J713" s="27">
        <f t="shared" si="373"/>
        <v>3.9999492714106744E-3</v>
      </c>
      <c r="K713" s="12">
        <f t="shared" si="389"/>
        <v>41852</v>
      </c>
      <c r="L713" s="12">
        <f t="shared" si="374"/>
        <v>41852</v>
      </c>
      <c r="M713" s="1">
        <f t="shared" si="390"/>
        <v>23</v>
      </c>
      <c r="N713" s="1">
        <f t="shared" si="375"/>
        <v>9</v>
      </c>
      <c r="O713" s="2">
        <f t="shared" si="376"/>
        <v>1.00156329</v>
      </c>
      <c r="P713" s="11">
        <f t="shared" si="399"/>
        <v>1.0045993099999999</v>
      </c>
      <c r="Q713" s="11">
        <f t="shared" si="396"/>
        <v>1.1370137363503179</v>
      </c>
      <c r="R713" s="2">
        <f t="shared" si="398"/>
        <v>1.1387912099999999</v>
      </c>
      <c r="S713" s="2">
        <f t="shared" si="394"/>
        <v>1.07454731</v>
      </c>
      <c r="T713" s="2">
        <f t="shared" si="377"/>
        <v>306163.45072174002</v>
      </c>
      <c r="U713" s="2">
        <f t="shared" si="378"/>
        <v>378.53974637883283</v>
      </c>
      <c r="V713" s="2">
        <f t="shared" si="379"/>
        <v>38840.074364563661</v>
      </c>
      <c r="W713" s="2">
        <f t="shared" si="380"/>
        <v>324141.80722911254</v>
      </c>
      <c r="X713" s="29">
        <f t="shared" si="381"/>
        <v>0</v>
      </c>
      <c r="Y713" s="2">
        <f t="shared" si="395"/>
        <v>0</v>
      </c>
      <c r="Z713" s="82">
        <f t="shared" si="382"/>
        <v>0</v>
      </c>
      <c r="AA713" s="2">
        <f t="shared" si="383"/>
        <v>0</v>
      </c>
      <c r="AB713" s="27">
        <f t="shared" si="391"/>
        <v>6.7299999999999999E-2</v>
      </c>
      <c r="AC713" s="29">
        <f t="shared" si="403"/>
        <v>9</v>
      </c>
      <c r="AD713" s="29">
        <v>252</v>
      </c>
      <c r="AE713" s="11">
        <f t="shared" si="397"/>
        <v>1.0023288539999999</v>
      </c>
      <c r="AF713" s="2">
        <f t="shared" si="384"/>
        <v>713.00997686000005</v>
      </c>
      <c r="AG713" s="2">
        <f t="shared" si="385"/>
        <v>754.87894432999997</v>
      </c>
      <c r="AH713" s="3">
        <f t="shared" si="386"/>
        <v>0</v>
      </c>
      <c r="AI713" s="4" t="str">
        <f t="shared" si="392"/>
        <v>A+J=</v>
      </c>
      <c r="AJ713" s="12">
        <f t="shared" si="393"/>
        <v>41852</v>
      </c>
      <c r="AK713" s="12"/>
      <c r="AL713" s="4"/>
      <c r="AM713" s="1"/>
      <c r="AN713" s="12"/>
      <c r="AO713" s="1"/>
      <c r="AP713" s="1"/>
      <c r="AQ713" s="3"/>
      <c r="AR713" s="3"/>
      <c r="AS713" s="7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x14ac:dyDescent="0.2">
      <c r="A714" s="178">
        <f t="shared" si="387"/>
        <v>41833</v>
      </c>
      <c r="B714" s="2">
        <f t="shared" ref="B714:B777" si="404">(W714+AG714)</f>
        <v>324896.68617344252</v>
      </c>
      <c r="C714" s="2">
        <f t="shared" si="388"/>
        <v>284923.19311817002</v>
      </c>
      <c r="D714" s="2">
        <f>SUM(Y714:Y$764)</f>
        <v>5077.8458186999997</v>
      </c>
      <c r="E714" s="11">
        <f t="shared" ref="E714:E777" si="405">(C714-D714)</f>
        <v>279845.34729947004</v>
      </c>
      <c r="F714" s="99">
        <f t="shared" si="400"/>
        <v>3942.55</v>
      </c>
      <c r="G714" s="3">
        <f>IF(N714=1,VLOOKUP(A713,[1]Plan1!$BG$69:$BI$188,3),G713)</f>
        <v>3958.32</v>
      </c>
      <c r="H714" s="200">
        <f t="shared" si="401"/>
        <v>41761</v>
      </c>
      <c r="I714" s="200">
        <f t="shared" si="402"/>
        <v>41792</v>
      </c>
      <c r="J714" s="27">
        <f t="shared" ref="J714:J777" si="406">(G714/F714)-1</f>
        <v>3.9999492714106744E-3</v>
      </c>
      <c r="K714" s="12">
        <f t="shared" si="389"/>
        <v>41852</v>
      </c>
      <c r="L714" s="12">
        <f t="shared" ref="L714:L777" si="407">IF(A714&gt;L713,K714,L713)</f>
        <v>41852</v>
      </c>
      <c r="M714" s="1">
        <f t="shared" si="390"/>
        <v>23</v>
      </c>
      <c r="N714" s="1">
        <f t="shared" ref="N714:N777" si="408">(M714-(NETWORKDAYS(A714,L714,AN$137:AN$327)-1))</f>
        <v>9</v>
      </c>
      <c r="O714" s="2">
        <f t="shared" ref="O714:O777" si="409">TRUNC((G714/F714)^TRUNC((N714/M714),9),8)</f>
        <v>1.00156329</v>
      </c>
      <c r="P714" s="11">
        <f t="shared" si="399"/>
        <v>1.0045993099999999</v>
      </c>
      <c r="Q714" s="11">
        <f t="shared" si="396"/>
        <v>1.1370137363503179</v>
      </c>
      <c r="R714" s="2">
        <f t="shared" si="398"/>
        <v>1.1387912099999999</v>
      </c>
      <c r="S714" s="2">
        <f t="shared" si="394"/>
        <v>1.07454731</v>
      </c>
      <c r="T714" s="2">
        <f t="shared" ref="T714:T777" si="410">TRUNC(C714*S714,8)</f>
        <v>306163.45072174002</v>
      </c>
      <c r="U714" s="2">
        <f t="shared" ref="U714:U777" si="411">(D714*(S714-1))</f>
        <v>378.53974637883283</v>
      </c>
      <c r="V714" s="2">
        <f t="shared" ref="V714:V777" si="412">(E714*(R714-1))</f>
        <v>38840.074364563661</v>
      </c>
      <c r="W714" s="2">
        <f t="shared" ref="W714:W777" si="413">(C714+U714+V714)</f>
        <v>324141.80722911254</v>
      </c>
      <c r="X714" s="29">
        <f t="shared" ref="X714:X777" si="414">IF(VLOOKUP(A714,AN$10:AU$131,8)=VLOOKUP(A713,AN$10:AU$131,8),0,VLOOKUP(A714,AN$10:AU$131,8))</f>
        <v>0</v>
      </c>
      <c r="Y714" s="2">
        <f t="shared" si="395"/>
        <v>0</v>
      </c>
      <c r="Z714" s="82">
        <f t="shared" ref="Z714:Z777" si="415">IF(X714&gt;0,VLOOKUP($A714,$AN$10:$AS$131,6),0)</f>
        <v>0</v>
      </c>
      <c r="AA714" s="2">
        <f t="shared" ref="AA714:AA777" si="416">IF(Z714&gt;0,TRUNC(Z714*T714,8),0)</f>
        <v>0</v>
      </c>
      <c r="AB714" s="27">
        <f t="shared" si="391"/>
        <v>6.7299999999999999E-2</v>
      </c>
      <c r="AC714" s="29">
        <f t="shared" si="403"/>
        <v>9</v>
      </c>
      <c r="AD714" s="29">
        <v>252</v>
      </c>
      <c r="AE714" s="11">
        <f t="shared" si="397"/>
        <v>1.0023288539999999</v>
      </c>
      <c r="AF714" s="2">
        <f t="shared" ref="AF714:AF777" si="417">TRUNC((T714*(AE714-1)),8)</f>
        <v>713.00997686000005</v>
      </c>
      <c r="AG714" s="2">
        <f t="shared" ref="AG714:AG777" si="418">TRUNC((W714*(AE714-1)),8)</f>
        <v>754.87894432999997</v>
      </c>
      <c r="AH714" s="3">
        <f t="shared" ref="AH714:AH777" si="419">IF(AA714&gt;0,AA714+AF714,0)</f>
        <v>0</v>
      </c>
      <c r="AI714" s="4" t="str">
        <f t="shared" si="392"/>
        <v>A+J=</v>
      </c>
      <c r="AJ714" s="12">
        <f t="shared" si="393"/>
        <v>41852</v>
      </c>
      <c r="AK714" s="12"/>
      <c r="AL714" s="4"/>
      <c r="AM714" s="1"/>
      <c r="AN714" s="12"/>
      <c r="AO714" s="1"/>
      <c r="AP714" s="1"/>
      <c r="AQ714" s="3"/>
      <c r="AR714" s="3"/>
      <c r="AS714" s="7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x14ac:dyDescent="0.2">
      <c r="A715" s="178">
        <f t="shared" ref="A715:A778" si="420">(A714+1)</f>
        <v>41834</v>
      </c>
      <c r="B715" s="2">
        <f t="shared" si="404"/>
        <v>324896.68617344252</v>
      </c>
      <c r="C715" s="2">
        <f t="shared" ref="C715:C778" si="421">TRUNC(IF(X714&gt;0,VLOOKUP(A714,$AN$12:$AO$131,2),C714),8)</f>
        <v>284923.19311817002</v>
      </c>
      <c r="D715" s="2">
        <f>SUM(Y715:Y$764)</f>
        <v>5077.8458186999997</v>
      </c>
      <c r="E715" s="11">
        <f t="shared" si="405"/>
        <v>279845.34729947004</v>
      </c>
      <c r="F715" s="99">
        <f t="shared" si="400"/>
        <v>3942.55</v>
      </c>
      <c r="G715" s="3">
        <f>IF(N715=1,VLOOKUP(A714,[1]Plan1!$BG$69:$BI$188,3),G714)</f>
        <v>3958.32</v>
      </c>
      <c r="H715" s="200">
        <f t="shared" si="401"/>
        <v>41761</v>
      </c>
      <c r="I715" s="200">
        <f t="shared" si="402"/>
        <v>41792</v>
      </c>
      <c r="J715" s="27">
        <f t="shared" si="406"/>
        <v>3.9999492714106744E-3</v>
      </c>
      <c r="K715" s="12">
        <f t="shared" ref="K715:K778" si="422">IF(DAY(A715)=1,VLOOKUP(A715,AR$137:AW$275,4),K714)</f>
        <v>41852</v>
      </c>
      <c r="L715" s="12">
        <f t="shared" si="407"/>
        <v>41852</v>
      </c>
      <c r="M715" s="1">
        <f t="shared" ref="M715:M778" si="423">IF(L715=L714,M714,NETWORKDAYS(L714,L715,$AN$137:$AN$327)-1)</f>
        <v>23</v>
      </c>
      <c r="N715" s="1">
        <f t="shared" si="408"/>
        <v>9</v>
      </c>
      <c r="O715" s="2">
        <f t="shared" si="409"/>
        <v>1.00156329</v>
      </c>
      <c r="P715" s="11">
        <f t="shared" si="399"/>
        <v>1.0045993099999999</v>
      </c>
      <c r="Q715" s="11">
        <f t="shared" si="396"/>
        <v>1.1370137363503179</v>
      </c>
      <c r="R715" s="2">
        <f t="shared" si="398"/>
        <v>1.1387912099999999</v>
      </c>
      <c r="S715" s="2">
        <f t="shared" si="394"/>
        <v>1.07454731</v>
      </c>
      <c r="T715" s="2">
        <f t="shared" si="410"/>
        <v>306163.45072174002</v>
      </c>
      <c r="U715" s="2">
        <f t="shared" si="411"/>
        <v>378.53974637883283</v>
      </c>
      <c r="V715" s="2">
        <f t="shared" si="412"/>
        <v>38840.074364563661</v>
      </c>
      <c r="W715" s="2">
        <f t="shared" si="413"/>
        <v>324141.80722911254</v>
      </c>
      <c r="X715" s="29">
        <f t="shared" si="414"/>
        <v>0</v>
      </c>
      <c r="Y715" s="2">
        <f t="shared" si="395"/>
        <v>0</v>
      </c>
      <c r="Z715" s="82">
        <f t="shared" si="415"/>
        <v>0</v>
      </c>
      <c r="AA715" s="2">
        <f t="shared" si="416"/>
        <v>0</v>
      </c>
      <c r="AB715" s="27">
        <f t="shared" ref="AB715:AB778" si="424">(AB714)</f>
        <v>6.7299999999999999E-2</v>
      </c>
      <c r="AC715" s="29">
        <f t="shared" si="403"/>
        <v>9</v>
      </c>
      <c r="AD715" s="29">
        <v>252</v>
      </c>
      <c r="AE715" s="11">
        <f t="shared" si="397"/>
        <v>1.0023288539999999</v>
      </c>
      <c r="AF715" s="2">
        <f t="shared" si="417"/>
        <v>713.00997686000005</v>
      </c>
      <c r="AG715" s="2">
        <f t="shared" si="418"/>
        <v>754.87894432999997</v>
      </c>
      <c r="AH715" s="3">
        <f t="shared" si="419"/>
        <v>0</v>
      </c>
      <c r="AI715" s="4" t="str">
        <f t="shared" ref="AI715:AI778" si="425">AI714</f>
        <v>A+J=</v>
      </c>
      <c r="AJ715" s="12">
        <f t="shared" ref="AJ715:AJ778" si="426">IF(X714&gt;0,VLOOKUP(A714,$AN$10:$AW$130,9),AJ714)</f>
        <v>41852</v>
      </c>
      <c r="AK715" s="12"/>
      <c r="AL715" s="4"/>
      <c r="AM715" s="1"/>
      <c r="AN715" s="12"/>
      <c r="AO715" s="1"/>
      <c r="AP715" s="1"/>
      <c r="AQ715" s="3"/>
      <c r="AR715" s="3"/>
      <c r="AS715" s="7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x14ac:dyDescent="0.2">
      <c r="A716" s="178">
        <f t="shared" si="420"/>
        <v>41835</v>
      </c>
      <c r="B716" s="2">
        <f t="shared" si="404"/>
        <v>325036.1302066333</v>
      </c>
      <c r="C716" s="2">
        <f t="shared" si="421"/>
        <v>284923.19311817002</v>
      </c>
      <c r="D716" s="2">
        <f>SUM(Y716:Y$764)</f>
        <v>5077.8458186999997</v>
      </c>
      <c r="E716" s="11">
        <f t="shared" si="405"/>
        <v>279845.34729947004</v>
      </c>
      <c r="F716" s="99">
        <f t="shared" si="400"/>
        <v>3942.55</v>
      </c>
      <c r="G716" s="3">
        <f>IF(N716=1,VLOOKUP(A715,[1]Plan1!$BG$69:$BI$188,3),G715)</f>
        <v>3958.32</v>
      </c>
      <c r="H716" s="200">
        <f t="shared" si="401"/>
        <v>41761</v>
      </c>
      <c r="I716" s="200">
        <f t="shared" si="402"/>
        <v>41792</v>
      </c>
      <c r="J716" s="27">
        <f t="shared" si="406"/>
        <v>3.9999492714106744E-3</v>
      </c>
      <c r="K716" s="12">
        <f t="shared" si="422"/>
        <v>41852</v>
      </c>
      <c r="L716" s="12">
        <f t="shared" si="407"/>
        <v>41852</v>
      </c>
      <c r="M716" s="1">
        <f t="shared" si="423"/>
        <v>23</v>
      </c>
      <c r="N716" s="1">
        <f t="shared" si="408"/>
        <v>10</v>
      </c>
      <c r="O716" s="2">
        <f t="shared" si="409"/>
        <v>1.0017371399999999</v>
      </c>
      <c r="P716" s="11">
        <f t="shared" si="399"/>
        <v>1.0045993099999999</v>
      </c>
      <c r="Q716" s="11">
        <f t="shared" si="396"/>
        <v>1.1370137363503179</v>
      </c>
      <c r="R716" s="2">
        <f t="shared" si="398"/>
        <v>1.1389888800000001</v>
      </c>
      <c r="S716" s="2">
        <f t="shared" si="394"/>
        <v>1.07454731</v>
      </c>
      <c r="T716" s="2">
        <f t="shared" si="410"/>
        <v>306163.45072174002</v>
      </c>
      <c r="U716" s="2">
        <f t="shared" si="411"/>
        <v>378.53974637883283</v>
      </c>
      <c r="V716" s="2">
        <f t="shared" si="412"/>
        <v>38895.391394364393</v>
      </c>
      <c r="W716" s="2">
        <f t="shared" si="413"/>
        <v>324197.12425891327</v>
      </c>
      <c r="X716" s="29">
        <f t="shared" si="414"/>
        <v>0</v>
      </c>
      <c r="Y716" s="2">
        <f t="shared" si="395"/>
        <v>0</v>
      </c>
      <c r="Z716" s="82">
        <f t="shared" si="415"/>
        <v>0</v>
      </c>
      <c r="AA716" s="2">
        <f t="shared" si="416"/>
        <v>0</v>
      </c>
      <c r="AB716" s="27">
        <f t="shared" si="424"/>
        <v>6.7299999999999999E-2</v>
      </c>
      <c r="AC716" s="29">
        <f t="shared" si="403"/>
        <v>10</v>
      </c>
      <c r="AD716" s="29">
        <v>252</v>
      </c>
      <c r="AE716" s="11">
        <f t="shared" si="397"/>
        <v>1.0025879499999999</v>
      </c>
      <c r="AF716" s="2">
        <f t="shared" si="417"/>
        <v>792.33570228999997</v>
      </c>
      <c r="AG716" s="2">
        <f t="shared" si="418"/>
        <v>839.00594771999999</v>
      </c>
      <c r="AH716" s="3">
        <f t="shared" si="419"/>
        <v>0</v>
      </c>
      <c r="AI716" s="4" t="str">
        <f t="shared" si="425"/>
        <v>A+J=</v>
      </c>
      <c r="AJ716" s="12">
        <f t="shared" si="426"/>
        <v>41852</v>
      </c>
      <c r="AK716" s="12"/>
      <c r="AL716" s="4"/>
      <c r="AM716" s="1"/>
      <c r="AN716" s="12"/>
      <c r="AO716" s="1"/>
      <c r="AP716" s="1"/>
      <c r="AQ716" s="3"/>
      <c r="AR716" s="3"/>
      <c r="AS716" s="7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x14ac:dyDescent="0.2">
      <c r="A717" s="178">
        <f t="shared" si="420"/>
        <v>41836</v>
      </c>
      <c r="B717" s="2">
        <f t="shared" si="404"/>
        <v>325175.63585526781</v>
      </c>
      <c r="C717" s="2">
        <f t="shared" si="421"/>
        <v>284923.19311817002</v>
      </c>
      <c r="D717" s="2">
        <f>SUM(Y717:Y$764)</f>
        <v>5077.8458186999997</v>
      </c>
      <c r="E717" s="11">
        <f t="shared" si="405"/>
        <v>279845.34729947004</v>
      </c>
      <c r="F717" s="99">
        <f t="shared" si="400"/>
        <v>3942.55</v>
      </c>
      <c r="G717" s="3">
        <f>IF(N717=1,VLOOKUP(A716,[1]Plan1!$BG$69:$BI$188,3),G716)</f>
        <v>3958.32</v>
      </c>
      <c r="H717" s="200">
        <f t="shared" si="401"/>
        <v>41761</v>
      </c>
      <c r="I717" s="200">
        <f t="shared" si="402"/>
        <v>41792</v>
      </c>
      <c r="J717" s="27">
        <f t="shared" si="406"/>
        <v>3.9999492714106744E-3</v>
      </c>
      <c r="K717" s="12">
        <f t="shared" si="422"/>
        <v>41852</v>
      </c>
      <c r="L717" s="12">
        <f t="shared" si="407"/>
        <v>41852</v>
      </c>
      <c r="M717" s="1">
        <f t="shared" si="423"/>
        <v>23</v>
      </c>
      <c r="N717" s="1">
        <f t="shared" si="408"/>
        <v>11</v>
      </c>
      <c r="O717" s="2">
        <f t="shared" si="409"/>
        <v>1.0019110200000001</v>
      </c>
      <c r="P717" s="11">
        <f t="shared" si="399"/>
        <v>1.0045993099999999</v>
      </c>
      <c r="Q717" s="11">
        <f t="shared" si="396"/>
        <v>1.1370137363503179</v>
      </c>
      <c r="R717" s="2">
        <f t="shared" si="398"/>
        <v>1.13918659</v>
      </c>
      <c r="S717" s="2">
        <f t="shared" si="394"/>
        <v>1.07454731</v>
      </c>
      <c r="T717" s="2">
        <f t="shared" si="410"/>
        <v>306163.45072174002</v>
      </c>
      <c r="U717" s="2">
        <f t="shared" si="411"/>
        <v>378.53974637883283</v>
      </c>
      <c r="V717" s="2">
        <f t="shared" si="412"/>
        <v>38950.719617978946</v>
      </c>
      <c r="W717" s="2">
        <f t="shared" si="413"/>
        <v>324252.45248252782</v>
      </c>
      <c r="X717" s="29">
        <f t="shared" si="414"/>
        <v>0</v>
      </c>
      <c r="Y717" s="2">
        <f t="shared" si="395"/>
        <v>0</v>
      </c>
      <c r="Z717" s="82">
        <f t="shared" si="415"/>
        <v>0</v>
      </c>
      <c r="AA717" s="2">
        <f t="shared" si="416"/>
        <v>0</v>
      </c>
      <c r="AB717" s="27">
        <f t="shared" si="424"/>
        <v>6.7299999999999999E-2</v>
      </c>
      <c r="AC717" s="29">
        <f t="shared" si="403"/>
        <v>11</v>
      </c>
      <c r="AD717" s="29">
        <v>252</v>
      </c>
      <c r="AE717" s="11">
        <f t="shared" si="397"/>
        <v>1.0028471130000001</v>
      </c>
      <c r="AF717" s="2">
        <f t="shared" si="417"/>
        <v>871.68194067000002</v>
      </c>
      <c r="AG717" s="2">
        <f t="shared" si="418"/>
        <v>923.18337273999998</v>
      </c>
      <c r="AH717" s="3">
        <f t="shared" si="419"/>
        <v>0</v>
      </c>
      <c r="AI717" s="4" t="str">
        <f t="shared" si="425"/>
        <v>A+J=</v>
      </c>
      <c r="AJ717" s="12">
        <f t="shared" si="426"/>
        <v>41852</v>
      </c>
      <c r="AK717" s="12"/>
      <c r="AL717" s="4"/>
      <c r="AM717" s="1"/>
      <c r="AN717" s="12"/>
      <c r="AO717" s="1"/>
      <c r="AP717" s="1"/>
      <c r="AQ717" s="3"/>
      <c r="AR717" s="3"/>
      <c r="AS717" s="7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x14ac:dyDescent="0.2">
      <c r="A718" s="178">
        <f t="shared" si="420"/>
        <v>41837</v>
      </c>
      <c r="B718" s="2">
        <f t="shared" si="404"/>
        <v>325315.2003320228</v>
      </c>
      <c r="C718" s="2">
        <f t="shared" si="421"/>
        <v>284923.19311817002</v>
      </c>
      <c r="D718" s="2">
        <f>SUM(Y718:Y$764)</f>
        <v>5077.8458186999997</v>
      </c>
      <c r="E718" s="11">
        <f t="shared" si="405"/>
        <v>279845.34729947004</v>
      </c>
      <c r="F718" s="99">
        <f t="shared" si="400"/>
        <v>3942.55</v>
      </c>
      <c r="G718" s="3">
        <f>IF(N718=1,VLOOKUP(A717,[1]Plan1!$BG$69:$BI$188,3),G717)</f>
        <v>3958.32</v>
      </c>
      <c r="H718" s="200">
        <f t="shared" si="401"/>
        <v>41761</v>
      </c>
      <c r="I718" s="200">
        <f t="shared" si="402"/>
        <v>41792</v>
      </c>
      <c r="J718" s="27">
        <f t="shared" si="406"/>
        <v>3.9999492714106744E-3</v>
      </c>
      <c r="K718" s="12">
        <f t="shared" si="422"/>
        <v>41852</v>
      </c>
      <c r="L718" s="12">
        <f t="shared" si="407"/>
        <v>41852</v>
      </c>
      <c r="M718" s="1">
        <f t="shared" si="423"/>
        <v>23</v>
      </c>
      <c r="N718" s="1">
        <f t="shared" si="408"/>
        <v>12</v>
      </c>
      <c r="O718" s="2">
        <f t="shared" si="409"/>
        <v>1.0020849300000001</v>
      </c>
      <c r="P718" s="11">
        <f t="shared" si="399"/>
        <v>1.0045993099999999</v>
      </c>
      <c r="Q718" s="11">
        <f t="shared" si="396"/>
        <v>1.1370137363503179</v>
      </c>
      <c r="R718" s="2">
        <f t="shared" si="398"/>
        <v>1.1393843299999999</v>
      </c>
      <c r="S718" s="2">
        <f t="shared" si="394"/>
        <v>1.07454731</v>
      </c>
      <c r="T718" s="2">
        <f t="shared" si="410"/>
        <v>306163.45072174002</v>
      </c>
      <c r="U718" s="2">
        <f t="shared" si="411"/>
        <v>378.53974637883283</v>
      </c>
      <c r="V718" s="2">
        <f t="shared" si="412"/>
        <v>39006.056236953926</v>
      </c>
      <c r="W718" s="2">
        <f t="shared" si="413"/>
        <v>324307.7891015028</v>
      </c>
      <c r="X718" s="29">
        <f t="shared" si="414"/>
        <v>0</v>
      </c>
      <c r="Y718" s="2">
        <f t="shared" si="395"/>
        <v>0</v>
      </c>
      <c r="Z718" s="82">
        <f t="shared" si="415"/>
        <v>0</v>
      </c>
      <c r="AA718" s="2">
        <f t="shared" si="416"/>
        <v>0</v>
      </c>
      <c r="AB718" s="27">
        <f t="shared" si="424"/>
        <v>6.7299999999999999E-2</v>
      </c>
      <c r="AC718" s="29">
        <f t="shared" si="403"/>
        <v>12</v>
      </c>
      <c r="AD718" s="29">
        <v>252</v>
      </c>
      <c r="AE718" s="11">
        <f t="shared" si="397"/>
        <v>1.003106343</v>
      </c>
      <c r="AF718" s="2">
        <f t="shared" si="417"/>
        <v>951.04869199999996</v>
      </c>
      <c r="AG718" s="2">
        <f t="shared" si="418"/>
        <v>1007.41123052</v>
      </c>
      <c r="AH718" s="3">
        <f t="shared" si="419"/>
        <v>0</v>
      </c>
      <c r="AI718" s="4" t="str">
        <f t="shared" si="425"/>
        <v>A+J=</v>
      </c>
      <c r="AJ718" s="12">
        <f t="shared" si="426"/>
        <v>41852</v>
      </c>
      <c r="AK718" s="12"/>
      <c r="AL718" s="4"/>
      <c r="AM718" s="1"/>
      <c r="AN718" s="12"/>
      <c r="AO718" s="1"/>
      <c r="AP718" s="1"/>
      <c r="AQ718" s="3"/>
      <c r="AR718" s="3"/>
      <c r="AS718" s="7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x14ac:dyDescent="0.2">
      <c r="A719" s="178">
        <f t="shared" si="420"/>
        <v>41838</v>
      </c>
      <c r="B719" s="2">
        <f t="shared" si="404"/>
        <v>325454.8236545382</v>
      </c>
      <c r="C719" s="2">
        <f t="shared" si="421"/>
        <v>284923.19311817002</v>
      </c>
      <c r="D719" s="2">
        <f>SUM(Y719:Y$764)</f>
        <v>5077.8458186999997</v>
      </c>
      <c r="E719" s="11">
        <f t="shared" si="405"/>
        <v>279845.34729947004</v>
      </c>
      <c r="F719" s="99">
        <f t="shared" si="400"/>
        <v>3942.55</v>
      </c>
      <c r="G719" s="3">
        <f>IF(N719=1,VLOOKUP(A718,[1]Plan1!$BG$69:$BI$188,3),G718)</f>
        <v>3958.32</v>
      </c>
      <c r="H719" s="200">
        <f t="shared" si="401"/>
        <v>41761</v>
      </c>
      <c r="I719" s="200">
        <f t="shared" si="402"/>
        <v>41792</v>
      </c>
      <c r="J719" s="27">
        <f t="shared" si="406"/>
        <v>3.9999492714106744E-3</v>
      </c>
      <c r="K719" s="12">
        <f t="shared" si="422"/>
        <v>41852</v>
      </c>
      <c r="L719" s="12">
        <f t="shared" si="407"/>
        <v>41852</v>
      </c>
      <c r="M719" s="1">
        <f t="shared" si="423"/>
        <v>23</v>
      </c>
      <c r="N719" s="1">
        <f t="shared" si="408"/>
        <v>13</v>
      </c>
      <c r="O719" s="2">
        <f t="shared" si="409"/>
        <v>1.0022588699999999</v>
      </c>
      <c r="P719" s="11">
        <f t="shared" si="399"/>
        <v>1.0045993099999999</v>
      </c>
      <c r="Q719" s="11">
        <f t="shared" si="396"/>
        <v>1.1370137363503179</v>
      </c>
      <c r="R719" s="2">
        <f t="shared" si="398"/>
        <v>1.1395820999999999</v>
      </c>
      <c r="S719" s="2">
        <f t="shared" si="394"/>
        <v>1.07454731</v>
      </c>
      <c r="T719" s="2">
        <f t="shared" si="410"/>
        <v>306163.45072174002</v>
      </c>
      <c r="U719" s="2">
        <f t="shared" si="411"/>
        <v>378.53974637883283</v>
      </c>
      <c r="V719" s="2">
        <f t="shared" si="412"/>
        <v>39061.401251289339</v>
      </c>
      <c r="W719" s="2">
        <f t="shared" si="413"/>
        <v>324363.13411583821</v>
      </c>
      <c r="X719" s="29">
        <f t="shared" si="414"/>
        <v>0</v>
      </c>
      <c r="Y719" s="2">
        <f t="shared" si="395"/>
        <v>0</v>
      </c>
      <c r="Z719" s="82">
        <f t="shared" si="415"/>
        <v>0</v>
      </c>
      <c r="AA719" s="2">
        <f t="shared" si="416"/>
        <v>0</v>
      </c>
      <c r="AB719" s="27">
        <f t="shared" si="424"/>
        <v>6.7299999999999999E-2</v>
      </c>
      <c r="AC719" s="29">
        <f t="shared" si="403"/>
        <v>13</v>
      </c>
      <c r="AD719" s="29">
        <v>252</v>
      </c>
      <c r="AE719" s="11">
        <f t="shared" si="397"/>
        <v>1.0033656399999999</v>
      </c>
      <c r="AF719" s="2">
        <f t="shared" si="417"/>
        <v>1030.43595628</v>
      </c>
      <c r="AG719" s="2">
        <f t="shared" si="418"/>
        <v>1091.6895387</v>
      </c>
      <c r="AH719" s="3">
        <f t="shared" si="419"/>
        <v>0</v>
      </c>
      <c r="AI719" s="4" t="str">
        <f t="shared" si="425"/>
        <v>A+J=</v>
      </c>
      <c r="AJ719" s="12">
        <f t="shared" si="426"/>
        <v>41852</v>
      </c>
      <c r="AK719" s="12"/>
      <c r="AL719" s="4"/>
      <c r="AM719" s="1"/>
      <c r="AN719" s="12"/>
      <c r="AO719" s="1"/>
      <c r="AP719" s="1"/>
      <c r="AQ719" s="3"/>
      <c r="AR719" s="3"/>
      <c r="AS719" s="7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x14ac:dyDescent="0.2">
      <c r="A720" s="178">
        <f t="shared" si="420"/>
        <v>41839</v>
      </c>
      <c r="B720" s="2">
        <f t="shared" si="404"/>
        <v>325594.50584048405</v>
      </c>
      <c r="C720" s="2">
        <f t="shared" si="421"/>
        <v>284923.19311817002</v>
      </c>
      <c r="D720" s="2">
        <f>SUM(Y720:Y$764)</f>
        <v>5077.8458186999997</v>
      </c>
      <c r="E720" s="11">
        <f t="shared" si="405"/>
        <v>279845.34729947004</v>
      </c>
      <c r="F720" s="99">
        <f t="shared" si="400"/>
        <v>3942.55</v>
      </c>
      <c r="G720" s="3">
        <f>IF(N720=1,VLOOKUP(A719,[1]Plan1!$BG$69:$BI$188,3),G719)</f>
        <v>3958.32</v>
      </c>
      <c r="H720" s="200">
        <f t="shared" si="401"/>
        <v>41761</v>
      </c>
      <c r="I720" s="200">
        <f t="shared" si="402"/>
        <v>41792</v>
      </c>
      <c r="J720" s="27">
        <f t="shared" si="406"/>
        <v>3.9999492714106744E-3</v>
      </c>
      <c r="K720" s="12">
        <f t="shared" si="422"/>
        <v>41852</v>
      </c>
      <c r="L720" s="12">
        <f t="shared" si="407"/>
        <v>41852</v>
      </c>
      <c r="M720" s="1">
        <f t="shared" si="423"/>
        <v>23</v>
      </c>
      <c r="N720" s="1">
        <f t="shared" si="408"/>
        <v>14</v>
      </c>
      <c r="O720" s="2">
        <f t="shared" si="409"/>
        <v>1.00243284</v>
      </c>
      <c r="P720" s="11">
        <f t="shared" si="399"/>
        <v>1.0045993099999999</v>
      </c>
      <c r="Q720" s="11">
        <f t="shared" si="396"/>
        <v>1.1370137363503179</v>
      </c>
      <c r="R720" s="2">
        <f t="shared" si="398"/>
        <v>1.1397799</v>
      </c>
      <c r="S720" s="2">
        <f t="shared" si="394"/>
        <v>1.07454731</v>
      </c>
      <c r="T720" s="2">
        <f t="shared" si="410"/>
        <v>306163.45072174002</v>
      </c>
      <c r="U720" s="2">
        <f t="shared" si="411"/>
        <v>378.53974637883283</v>
      </c>
      <c r="V720" s="2">
        <f t="shared" si="412"/>
        <v>39116.754660985178</v>
      </c>
      <c r="W720" s="2">
        <f t="shared" si="413"/>
        <v>324418.48752553406</v>
      </c>
      <c r="X720" s="29">
        <f t="shared" si="414"/>
        <v>0</v>
      </c>
      <c r="Y720" s="2">
        <f t="shared" si="395"/>
        <v>0</v>
      </c>
      <c r="Z720" s="82">
        <f t="shared" si="415"/>
        <v>0</v>
      </c>
      <c r="AA720" s="2">
        <f t="shared" si="416"/>
        <v>0</v>
      </c>
      <c r="AB720" s="27">
        <f t="shared" si="424"/>
        <v>6.7299999999999999E-2</v>
      </c>
      <c r="AC720" s="29">
        <f t="shared" si="403"/>
        <v>14</v>
      </c>
      <c r="AD720" s="29">
        <v>252</v>
      </c>
      <c r="AE720" s="11">
        <f t="shared" si="397"/>
        <v>1.0036250040000001</v>
      </c>
      <c r="AF720" s="2">
        <f t="shared" si="417"/>
        <v>1109.8437335199999</v>
      </c>
      <c r="AG720" s="2">
        <f t="shared" si="418"/>
        <v>1176.0183149500001</v>
      </c>
      <c r="AH720" s="3">
        <f t="shared" si="419"/>
        <v>0</v>
      </c>
      <c r="AI720" s="4" t="str">
        <f t="shared" si="425"/>
        <v>A+J=</v>
      </c>
      <c r="AJ720" s="12">
        <f t="shared" si="426"/>
        <v>41852</v>
      </c>
      <c r="AK720" s="12"/>
      <c r="AL720" s="4"/>
      <c r="AM720" s="1"/>
      <c r="AN720" s="12"/>
      <c r="AO720" s="1"/>
      <c r="AP720" s="1"/>
      <c r="AQ720" s="3"/>
      <c r="AR720" s="3"/>
      <c r="AS720" s="7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138" x14ac:dyDescent="0.2">
      <c r="A721" s="178">
        <f t="shared" si="420"/>
        <v>41840</v>
      </c>
      <c r="B721" s="2">
        <f t="shared" si="404"/>
        <v>325594.50584048405</v>
      </c>
      <c r="C721" s="2">
        <f t="shared" si="421"/>
        <v>284923.19311817002</v>
      </c>
      <c r="D721" s="2">
        <f>SUM(Y721:Y$764)</f>
        <v>5077.8458186999997</v>
      </c>
      <c r="E721" s="11">
        <f t="shared" si="405"/>
        <v>279845.34729947004</v>
      </c>
      <c r="F721" s="99">
        <f t="shared" si="400"/>
        <v>3942.55</v>
      </c>
      <c r="G721" s="3">
        <f>IF(N721=1,VLOOKUP(A720,[1]Plan1!$BG$69:$BI$188,3),G720)</f>
        <v>3958.32</v>
      </c>
      <c r="H721" s="200">
        <f t="shared" si="401"/>
        <v>41761</v>
      </c>
      <c r="I721" s="200">
        <f t="shared" si="402"/>
        <v>41792</v>
      </c>
      <c r="J721" s="27">
        <f t="shared" si="406"/>
        <v>3.9999492714106744E-3</v>
      </c>
      <c r="K721" s="12">
        <f t="shared" si="422"/>
        <v>41852</v>
      </c>
      <c r="L721" s="12">
        <f t="shared" si="407"/>
        <v>41852</v>
      </c>
      <c r="M721" s="1">
        <f t="shared" si="423"/>
        <v>23</v>
      </c>
      <c r="N721" s="1">
        <f t="shared" si="408"/>
        <v>14</v>
      </c>
      <c r="O721" s="2">
        <f t="shared" si="409"/>
        <v>1.00243284</v>
      </c>
      <c r="P721" s="11">
        <f t="shared" si="399"/>
        <v>1.0045993099999999</v>
      </c>
      <c r="Q721" s="11">
        <f t="shared" si="396"/>
        <v>1.1370137363503179</v>
      </c>
      <c r="R721" s="2">
        <f t="shared" si="398"/>
        <v>1.1397799</v>
      </c>
      <c r="S721" s="2">
        <f t="shared" si="394"/>
        <v>1.07454731</v>
      </c>
      <c r="T721" s="2">
        <f t="shared" si="410"/>
        <v>306163.45072174002</v>
      </c>
      <c r="U721" s="2">
        <f t="shared" si="411"/>
        <v>378.53974637883283</v>
      </c>
      <c r="V721" s="2">
        <f t="shared" si="412"/>
        <v>39116.754660985178</v>
      </c>
      <c r="W721" s="2">
        <f t="shared" si="413"/>
        <v>324418.48752553406</v>
      </c>
      <c r="X721" s="29">
        <f t="shared" si="414"/>
        <v>0</v>
      </c>
      <c r="Y721" s="2">
        <f t="shared" si="395"/>
        <v>0</v>
      </c>
      <c r="Z721" s="82">
        <f t="shared" si="415"/>
        <v>0</v>
      </c>
      <c r="AA721" s="2">
        <f t="shared" si="416"/>
        <v>0</v>
      </c>
      <c r="AB721" s="27">
        <f t="shared" si="424"/>
        <v>6.7299999999999999E-2</v>
      </c>
      <c r="AC721" s="29">
        <f t="shared" si="403"/>
        <v>14</v>
      </c>
      <c r="AD721" s="29">
        <v>252</v>
      </c>
      <c r="AE721" s="11">
        <f t="shared" si="397"/>
        <v>1.0036250040000001</v>
      </c>
      <c r="AF721" s="2">
        <f t="shared" si="417"/>
        <v>1109.8437335199999</v>
      </c>
      <c r="AG721" s="2">
        <f t="shared" si="418"/>
        <v>1176.0183149500001</v>
      </c>
      <c r="AH721" s="3">
        <f t="shared" si="419"/>
        <v>0</v>
      </c>
      <c r="AI721" s="4" t="str">
        <f t="shared" si="425"/>
        <v>A+J=</v>
      </c>
      <c r="AJ721" s="12">
        <f t="shared" si="426"/>
        <v>41852</v>
      </c>
      <c r="AK721" s="12"/>
      <c r="AL721" s="4"/>
      <c r="AM721" s="1"/>
      <c r="AN721" s="12"/>
      <c r="AO721" s="1"/>
      <c r="AP721" s="1"/>
      <c r="AQ721" s="3"/>
      <c r="AR721" s="3"/>
      <c r="AS721" s="7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138" x14ac:dyDescent="0.2">
      <c r="A722" s="178">
        <f t="shared" si="420"/>
        <v>41841</v>
      </c>
      <c r="B722" s="2">
        <f t="shared" si="404"/>
        <v>325594.50584048405</v>
      </c>
      <c r="C722" s="2">
        <f t="shared" si="421"/>
        <v>284923.19311817002</v>
      </c>
      <c r="D722" s="2">
        <f>SUM(Y722:Y$764)</f>
        <v>5077.8458186999997</v>
      </c>
      <c r="E722" s="11">
        <f t="shared" si="405"/>
        <v>279845.34729947004</v>
      </c>
      <c r="F722" s="99">
        <f t="shared" si="400"/>
        <v>3942.55</v>
      </c>
      <c r="G722" s="3">
        <f>IF(N722=1,VLOOKUP(A721,[1]Plan1!$BG$69:$BI$188,3),G721)</f>
        <v>3958.32</v>
      </c>
      <c r="H722" s="200">
        <f t="shared" si="401"/>
        <v>41761</v>
      </c>
      <c r="I722" s="200">
        <f t="shared" si="402"/>
        <v>41792</v>
      </c>
      <c r="J722" s="27">
        <f t="shared" si="406"/>
        <v>3.9999492714106744E-3</v>
      </c>
      <c r="K722" s="12">
        <f t="shared" si="422"/>
        <v>41852</v>
      </c>
      <c r="L722" s="12">
        <f t="shared" si="407"/>
        <v>41852</v>
      </c>
      <c r="M722" s="1">
        <f t="shared" si="423"/>
        <v>23</v>
      </c>
      <c r="N722" s="1">
        <f t="shared" si="408"/>
        <v>14</v>
      </c>
      <c r="O722" s="2">
        <f t="shared" si="409"/>
        <v>1.00243284</v>
      </c>
      <c r="P722" s="11">
        <f t="shared" si="399"/>
        <v>1.0045993099999999</v>
      </c>
      <c r="Q722" s="11">
        <f t="shared" si="396"/>
        <v>1.1370137363503179</v>
      </c>
      <c r="R722" s="2">
        <f t="shared" si="398"/>
        <v>1.1397799</v>
      </c>
      <c r="S722" s="2">
        <f t="shared" si="394"/>
        <v>1.07454731</v>
      </c>
      <c r="T722" s="2">
        <f t="shared" si="410"/>
        <v>306163.45072174002</v>
      </c>
      <c r="U722" s="2">
        <f t="shared" si="411"/>
        <v>378.53974637883283</v>
      </c>
      <c r="V722" s="2">
        <f t="shared" si="412"/>
        <v>39116.754660985178</v>
      </c>
      <c r="W722" s="2">
        <f t="shared" si="413"/>
        <v>324418.48752553406</v>
      </c>
      <c r="X722" s="29">
        <f t="shared" si="414"/>
        <v>0</v>
      </c>
      <c r="Y722" s="2">
        <f t="shared" si="395"/>
        <v>0</v>
      </c>
      <c r="Z722" s="82">
        <f t="shared" si="415"/>
        <v>0</v>
      </c>
      <c r="AA722" s="2">
        <f t="shared" si="416"/>
        <v>0</v>
      </c>
      <c r="AB722" s="27">
        <f t="shared" si="424"/>
        <v>6.7299999999999999E-2</v>
      </c>
      <c r="AC722" s="29">
        <f t="shared" si="403"/>
        <v>14</v>
      </c>
      <c r="AD722" s="29">
        <v>252</v>
      </c>
      <c r="AE722" s="11">
        <f t="shared" si="397"/>
        <v>1.0036250040000001</v>
      </c>
      <c r="AF722" s="2">
        <f t="shared" si="417"/>
        <v>1109.8437335199999</v>
      </c>
      <c r="AG722" s="2">
        <f t="shared" si="418"/>
        <v>1176.0183149500001</v>
      </c>
      <c r="AH722" s="3">
        <f t="shared" si="419"/>
        <v>0</v>
      </c>
      <c r="AI722" s="4" t="str">
        <f t="shared" si="425"/>
        <v>A+J=</v>
      </c>
      <c r="AJ722" s="12">
        <f t="shared" si="426"/>
        <v>41852</v>
      </c>
      <c r="AK722" s="12"/>
      <c r="AL722" s="4"/>
      <c r="AM722" s="1"/>
      <c r="AN722" s="12"/>
      <c r="AO722" s="1"/>
      <c r="AP722" s="1"/>
      <c r="AQ722" s="3"/>
      <c r="AR722" s="3"/>
      <c r="AS722" s="7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138" x14ac:dyDescent="0.2">
      <c r="A723" s="178">
        <f t="shared" si="420"/>
        <v>41842</v>
      </c>
      <c r="B723" s="2">
        <f t="shared" si="404"/>
        <v>325734.25533548079</v>
      </c>
      <c r="C723" s="2">
        <f t="shared" si="421"/>
        <v>284923.19311817002</v>
      </c>
      <c r="D723" s="2">
        <f>SUM(Y723:Y$764)</f>
        <v>5077.8458186999997</v>
      </c>
      <c r="E723" s="11">
        <f t="shared" si="405"/>
        <v>279845.34729947004</v>
      </c>
      <c r="F723" s="99">
        <f t="shared" si="400"/>
        <v>3942.55</v>
      </c>
      <c r="G723" s="3">
        <f>IF(N723=1,VLOOKUP(A722,[1]Plan1!$BG$69:$BI$188,3),G722)</f>
        <v>3958.32</v>
      </c>
      <c r="H723" s="200">
        <f t="shared" si="401"/>
        <v>41761</v>
      </c>
      <c r="I723" s="200">
        <f t="shared" si="402"/>
        <v>41792</v>
      </c>
      <c r="J723" s="27">
        <f t="shared" si="406"/>
        <v>3.9999492714106744E-3</v>
      </c>
      <c r="K723" s="12">
        <f t="shared" si="422"/>
        <v>41852</v>
      </c>
      <c r="L723" s="12">
        <f t="shared" si="407"/>
        <v>41852</v>
      </c>
      <c r="M723" s="1">
        <f t="shared" si="423"/>
        <v>23</v>
      </c>
      <c r="N723" s="1">
        <f t="shared" si="408"/>
        <v>15</v>
      </c>
      <c r="O723" s="2">
        <f t="shared" si="409"/>
        <v>1.00260685</v>
      </c>
      <c r="P723" s="11">
        <f t="shared" si="399"/>
        <v>1.0045993099999999</v>
      </c>
      <c r="Q723" s="11">
        <f t="shared" si="396"/>
        <v>1.1370137363503179</v>
      </c>
      <c r="R723" s="2">
        <f t="shared" si="398"/>
        <v>1.1399777600000001</v>
      </c>
      <c r="S723" s="2">
        <f t="shared" si="394"/>
        <v>1.07454731</v>
      </c>
      <c r="T723" s="2">
        <f t="shared" si="410"/>
        <v>306163.45072174002</v>
      </c>
      <c r="U723" s="2">
        <f t="shared" si="411"/>
        <v>378.53974637883283</v>
      </c>
      <c r="V723" s="2">
        <f t="shared" si="412"/>
        <v>39172.124861401884</v>
      </c>
      <c r="W723" s="2">
        <f t="shared" si="413"/>
        <v>324473.85772595077</v>
      </c>
      <c r="X723" s="29">
        <f t="shared" si="414"/>
        <v>0</v>
      </c>
      <c r="Y723" s="2">
        <f t="shared" si="395"/>
        <v>0</v>
      </c>
      <c r="Z723" s="82">
        <f t="shared" si="415"/>
        <v>0</v>
      </c>
      <c r="AA723" s="2">
        <f t="shared" si="416"/>
        <v>0</v>
      </c>
      <c r="AB723" s="27">
        <f t="shared" si="424"/>
        <v>6.7299999999999999E-2</v>
      </c>
      <c r="AC723" s="29">
        <f t="shared" si="403"/>
        <v>15</v>
      </c>
      <c r="AD723" s="29">
        <v>252</v>
      </c>
      <c r="AE723" s="11">
        <f t="shared" si="397"/>
        <v>1.003884435</v>
      </c>
      <c r="AF723" s="2">
        <f t="shared" si="417"/>
        <v>1189.2720237000001</v>
      </c>
      <c r="AG723" s="2">
        <f t="shared" si="418"/>
        <v>1260.39760953</v>
      </c>
      <c r="AH723" s="3">
        <f t="shared" si="419"/>
        <v>0</v>
      </c>
      <c r="AI723" s="4" t="str">
        <f t="shared" si="425"/>
        <v>A+J=</v>
      </c>
      <c r="AJ723" s="12">
        <f t="shared" si="426"/>
        <v>41852</v>
      </c>
      <c r="AK723" s="12"/>
      <c r="AL723" s="4"/>
      <c r="AM723" s="1"/>
      <c r="AN723" s="12"/>
      <c r="AO723" s="1"/>
      <c r="AP723" s="1"/>
      <c r="AQ723" s="3"/>
      <c r="AR723" s="3"/>
      <c r="AS723" s="7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138" x14ac:dyDescent="0.2">
      <c r="A724" s="178">
        <f t="shared" si="420"/>
        <v>41843</v>
      </c>
      <c r="B724" s="2">
        <f t="shared" si="404"/>
        <v>325874.05843801092</v>
      </c>
      <c r="C724" s="2">
        <f t="shared" si="421"/>
        <v>284923.19311817002</v>
      </c>
      <c r="D724" s="2">
        <f>SUM(Y724:Y$764)</f>
        <v>5077.8458186999997</v>
      </c>
      <c r="E724" s="11">
        <f t="shared" si="405"/>
        <v>279845.34729947004</v>
      </c>
      <c r="F724" s="99">
        <f t="shared" si="400"/>
        <v>3942.55</v>
      </c>
      <c r="G724" s="3">
        <f>IF(N724=1,VLOOKUP(A723,[1]Plan1!$BG$69:$BI$188,3),G723)</f>
        <v>3958.32</v>
      </c>
      <c r="H724" s="200">
        <f t="shared" si="401"/>
        <v>41761</v>
      </c>
      <c r="I724" s="200">
        <f t="shared" si="402"/>
        <v>41792</v>
      </c>
      <c r="J724" s="27">
        <f t="shared" si="406"/>
        <v>3.9999492714106744E-3</v>
      </c>
      <c r="K724" s="12">
        <f t="shared" si="422"/>
        <v>41852</v>
      </c>
      <c r="L724" s="12">
        <f t="shared" si="407"/>
        <v>41852</v>
      </c>
      <c r="M724" s="1">
        <f t="shared" si="423"/>
        <v>23</v>
      </c>
      <c r="N724" s="1">
        <f t="shared" si="408"/>
        <v>16</v>
      </c>
      <c r="O724" s="2">
        <f t="shared" si="409"/>
        <v>1.00278088</v>
      </c>
      <c r="P724" s="11">
        <f t="shared" si="399"/>
        <v>1.0045993099999999</v>
      </c>
      <c r="Q724" s="11">
        <f t="shared" si="396"/>
        <v>1.1370137363503179</v>
      </c>
      <c r="R724" s="2">
        <f t="shared" si="398"/>
        <v>1.1401756300000001</v>
      </c>
      <c r="S724" s="2">
        <f t="shared" si="394"/>
        <v>1.07454731</v>
      </c>
      <c r="T724" s="2">
        <f t="shared" si="410"/>
        <v>306163.45072174002</v>
      </c>
      <c r="U724" s="2">
        <f t="shared" si="411"/>
        <v>378.53974637883283</v>
      </c>
      <c r="V724" s="2">
        <f t="shared" si="412"/>
        <v>39227.497860272044</v>
      </c>
      <c r="W724" s="2">
        <f t="shared" si="413"/>
        <v>324529.23072482093</v>
      </c>
      <c r="X724" s="29">
        <f t="shared" si="414"/>
        <v>0</v>
      </c>
      <c r="Y724" s="2">
        <f t="shared" si="395"/>
        <v>0</v>
      </c>
      <c r="Z724" s="82">
        <f t="shared" si="415"/>
        <v>0</v>
      </c>
      <c r="AA724" s="2">
        <f t="shared" si="416"/>
        <v>0</v>
      </c>
      <c r="AB724" s="27">
        <f t="shared" si="424"/>
        <v>6.7299999999999999E-2</v>
      </c>
      <c r="AC724" s="29">
        <f t="shared" si="403"/>
        <v>16</v>
      </c>
      <c r="AD724" s="29">
        <v>252</v>
      </c>
      <c r="AE724" s="11">
        <f t="shared" si="397"/>
        <v>1.004143934</v>
      </c>
      <c r="AF724" s="2">
        <f t="shared" si="417"/>
        <v>1268.721133</v>
      </c>
      <c r="AG724" s="2">
        <f t="shared" si="418"/>
        <v>1344.8277131899999</v>
      </c>
      <c r="AH724" s="3">
        <f t="shared" si="419"/>
        <v>0</v>
      </c>
      <c r="AI724" s="4" t="str">
        <f t="shared" si="425"/>
        <v>A+J=</v>
      </c>
      <c r="AJ724" s="12">
        <f t="shared" si="426"/>
        <v>41852</v>
      </c>
      <c r="AK724" s="12"/>
      <c r="AL724" s="4"/>
      <c r="AM724" s="1"/>
      <c r="AN724" s="12"/>
      <c r="AO724" s="1"/>
      <c r="AP724" s="1"/>
      <c r="AQ724" s="3"/>
      <c r="AR724" s="3"/>
      <c r="AS724" s="7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138" x14ac:dyDescent="0.2">
      <c r="A725" s="178">
        <f t="shared" si="420"/>
        <v>41844</v>
      </c>
      <c r="B725" s="2">
        <f t="shared" si="404"/>
        <v>326013.92294470489</v>
      </c>
      <c r="C725" s="2">
        <f t="shared" si="421"/>
        <v>284923.19311817002</v>
      </c>
      <c r="D725" s="2">
        <f>SUM(Y725:Y$764)</f>
        <v>5077.8458186999997</v>
      </c>
      <c r="E725" s="11">
        <f t="shared" si="405"/>
        <v>279845.34729947004</v>
      </c>
      <c r="F725" s="99">
        <f t="shared" si="400"/>
        <v>3942.55</v>
      </c>
      <c r="G725" s="3">
        <f>IF(N725=1,VLOOKUP(A724,[1]Plan1!$BG$69:$BI$188,3),G724)</f>
        <v>3958.32</v>
      </c>
      <c r="H725" s="200">
        <f t="shared" si="401"/>
        <v>41761</v>
      </c>
      <c r="I725" s="200">
        <f t="shared" si="402"/>
        <v>41792</v>
      </c>
      <c r="J725" s="27">
        <f t="shared" si="406"/>
        <v>3.9999492714106744E-3</v>
      </c>
      <c r="K725" s="12">
        <f t="shared" si="422"/>
        <v>41852</v>
      </c>
      <c r="L725" s="12">
        <f t="shared" si="407"/>
        <v>41852</v>
      </c>
      <c r="M725" s="1">
        <f t="shared" si="423"/>
        <v>23</v>
      </c>
      <c r="N725" s="1">
        <f t="shared" si="408"/>
        <v>17</v>
      </c>
      <c r="O725" s="2">
        <f t="shared" si="409"/>
        <v>1.00295494</v>
      </c>
      <c r="P725" s="11">
        <f t="shared" si="399"/>
        <v>1.0045993099999999</v>
      </c>
      <c r="Q725" s="11">
        <f t="shared" si="396"/>
        <v>1.1370137363503179</v>
      </c>
      <c r="R725" s="2">
        <f t="shared" si="398"/>
        <v>1.1403735399999999</v>
      </c>
      <c r="S725" s="2">
        <f t="shared" si="394"/>
        <v>1.07454731</v>
      </c>
      <c r="T725" s="2">
        <f t="shared" si="410"/>
        <v>306163.45072174002</v>
      </c>
      <c r="U725" s="2">
        <f t="shared" si="411"/>
        <v>378.53974637883283</v>
      </c>
      <c r="V725" s="2">
        <f t="shared" si="412"/>
        <v>39282.882052956025</v>
      </c>
      <c r="W725" s="2">
        <f t="shared" si="413"/>
        <v>324584.61491750489</v>
      </c>
      <c r="X725" s="29">
        <f t="shared" si="414"/>
        <v>0</v>
      </c>
      <c r="Y725" s="2">
        <f t="shared" si="395"/>
        <v>0</v>
      </c>
      <c r="Z725" s="82">
        <f t="shared" si="415"/>
        <v>0</v>
      </c>
      <c r="AA725" s="2">
        <f t="shared" si="416"/>
        <v>0</v>
      </c>
      <c r="AB725" s="27">
        <f t="shared" si="424"/>
        <v>6.7299999999999999E-2</v>
      </c>
      <c r="AC725" s="29">
        <f t="shared" si="403"/>
        <v>17</v>
      </c>
      <c r="AD725" s="29">
        <v>252</v>
      </c>
      <c r="AE725" s="11">
        <f t="shared" si="397"/>
        <v>1.0044034989999999</v>
      </c>
      <c r="AF725" s="2">
        <f t="shared" si="417"/>
        <v>1348.19044908</v>
      </c>
      <c r="AG725" s="2">
        <f t="shared" si="418"/>
        <v>1429.3080272</v>
      </c>
      <c r="AH725" s="3">
        <f t="shared" si="419"/>
        <v>0</v>
      </c>
      <c r="AI725" s="4" t="str">
        <f t="shared" si="425"/>
        <v>A+J=</v>
      </c>
      <c r="AJ725" s="12">
        <f t="shared" si="426"/>
        <v>41852</v>
      </c>
      <c r="AK725" s="12"/>
      <c r="AL725" s="4"/>
      <c r="AM725" s="1"/>
      <c r="AN725" s="12"/>
      <c r="AO725" s="1"/>
      <c r="AP725" s="1"/>
      <c r="AQ725" s="3"/>
      <c r="AR725" s="3"/>
      <c r="AS725" s="7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138" x14ac:dyDescent="0.2">
      <c r="A726" s="178">
        <f t="shared" si="420"/>
        <v>41845</v>
      </c>
      <c r="B726" s="2">
        <f t="shared" si="404"/>
        <v>326153.84638837934</v>
      </c>
      <c r="C726" s="2">
        <f t="shared" si="421"/>
        <v>284923.19311817002</v>
      </c>
      <c r="D726" s="2">
        <f>SUM(Y726:Y$764)</f>
        <v>5077.8458186999997</v>
      </c>
      <c r="E726" s="11">
        <f t="shared" si="405"/>
        <v>279845.34729947004</v>
      </c>
      <c r="F726" s="99">
        <f t="shared" si="400"/>
        <v>3942.55</v>
      </c>
      <c r="G726" s="3">
        <f>IF(N726=1,VLOOKUP(A725,[1]Plan1!$BG$69:$BI$188,3),G725)</f>
        <v>3958.32</v>
      </c>
      <c r="H726" s="200">
        <f t="shared" si="401"/>
        <v>41761</v>
      </c>
      <c r="I726" s="200">
        <f t="shared" si="402"/>
        <v>41792</v>
      </c>
      <c r="J726" s="27">
        <f t="shared" si="406"/>
        <v>3.9999492714106744E-3</v>
      </c>
      <c r="K726" s="12">
        <f t="shared" si="422"/>
        <v>41852</v>
      </c>
      <c r="L726" s="12">
        <f t="shared" si="407"/>
        <v>41852</v>
      </c>
      <c r="M726" s="1">
        <f t="shared" si="423"/>
        <v>23</v>
      </c>
      <c r="N726" s="1">
        <f t="shared" si="408"/>
        <v>18</v>
      </c>
      <c r="O726" s="2">
        <f t="shared" si="409"/>
        <v>1.00312903</v>
      </c>
      <c r="P726" s="11">
        <f t="shared" si="399"/>
        <v>1.0045993099999999</v>
      </c>
      <c r="Q726" s="11">
        <f t="shared" si="396"/>
        <v>1.1370137363503179</v>
      </c>
      <c r="R726" s="2">
        <f t="shared" si="398"/>
        <v>1.14057148</v>
      </c>
      <c r="S726" s="2">
        <f t="shared" si="394"/>
        <v>1.07454731</v>
      </c>
      <c r="T726" s="2">
        <f t="shared" si="410"/>
        <v>306163.45072174002</v>
      </c>
      <c r="U726" s="2">
        <f t="shared" si="411"/>
        <v>378.53974637883283</v>
      </c>
      <c r="V726" s="2">
        <f t="shared" si="412"/>
        <v>39338.274641000498</v>
      </c>
      <c r="W726" s="2">
        <f t="shared" si="413"/>
        <v>324640.00750554935</v>
      </c>
      <c r="X726" s="29">
        <f t="shared" si="414"/>
        <v>0</v>
      </c>
      <c r="Y726" s="2">
        <f t="shared" si="395"/>
        <v>0</v>
      </c>
      <c r="Z726" s="82">
        <f t="shared" si="415"/>
        <v>0</v>
      </c>
      <c r="AA726" s="2">
        <f t="shared" si="416"/>
        <v>0</v>
      </c>
      <c r="AB726" s="27">
        <f t="shared" si="424"/>
        <v>6.7299999999999999E-2</v>
      </c>
      <c r="AC726" s="29">
        <f t="shared" si="403"/>
        <v>18</v>
      </c>
      <c r="AD726" s="29">
        <v>252</v>
      </c>
      <c r="AE726" s="11">
        <f t="shared" si="397"/>
        <v>1.004663131</v>
      </c>
      <c r="AF726" s="2">
        <f t="shared" si="417"/>
        <v>1427.6802781199999</v>
      </c>
      <c r="AG726" s="2">
        <f t="shared" si="418"/>
        <v>1513.8388828300001</v>
      </c>
      <c r="AH726" s="3">
        <f t="shared" si="419"/>
        <v>0</v>
      </c>
      <c r="AI726" s="4" t="str">
        <f t="shared" si="425"/>
        <v>A+J=</v>
      </c>
      <c r="AJ726" s="12">
        <f t="shared" si="426"/>
        <v>41852</v>
      </c>
      <c r="AK726" s="12"/>
      <c r="AL726" s="4"/>
      <c r="AM726" s="1"/>
      <c r="AN726" s="12"/>
      <c r="AO726" s="1"/>
      <c r="AP726" s="1"/>
      <c r="AQ726" s="3"/>
      <c r="AR726" s="3"/>
      <c r="AS726" s="7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138" x14ac:dyDescent="0.2">
      <c r="A727" s="178">
        <f t="shared" si="420"/>
        <v>41846</v>
      </c>
      <c r="B727" s="2">
        <f t="shared" si="404"/>
        <v>326293.83192364773</v>
      </c>
      <c r="C727" s="2">
        <f t="shared" si="421"/>
        <v>284923.19311817002</v>
      </c>
      <c r="D727" s="2">
        <f>SUM(Y727:Y$764)</f>
        <v>5077.8458186999997</v>
      </c>
      <c r="E727" s="11">
        <f t="shared" si="405"/>
        <v>279845.34729947004</v>
      </c>
      <c r="F727" s="99">
        <f t="shared" si="400"/>
        <v>3942.55</v>
      </c>
      <c r="G727" s="3">
        <f>IF(N727=1,VLOOKUP(A726,[1]Plan1!$BG$69:$BI$188,3),G726)</f>
        <v>3958.32</v>
      </c>
      <c r="H727" s="200">
        <f t="shared" si="401"/>
        <v>41761</v>
      </c>
      <c r="I727" s="200">
        <f t="shared" si="402"/>
        <v>41792</v>
      </c>
      <c r="J727" s="27">
        <f t="shared" si="406"/>
        <v>3.9999492714106744E-3</v>
      </c>
      <c r="K727" s="12">
        <f t="shared" si="422"/>
        <v>41852</v>
      </c>
      <c r="L727" s="12">
        <f t="shared" si="407"/>
        <v>41852</v>
      </c>
      <c r="M727" s="1">
        <f t="shared" si="423"/>
        <v>23</v>
      </c>
      <c r="N727" s="1">
        <f t="shared" si="408"/>
        <v>19</v>
      </c>
      <c r="O727" s="2">
        <f t="shared" si="409"/>
        <v>1.00330315</v>
      </c>
      <c r="P727" s="11">
        <f t="shared" si="399"/>
        <v>1.0045993099999999</v>
      </c>
      <c r="Q727" s="11">
        <f t="shared" si="396"/>
        <v>1.1370137363503179</v>
      </c>
      <c r="R727" s="2">
        <f t="shared" si="398"/>
        <v>1.14076946</v>
      </c>
      <c r="S727" s="2">
        <f t="shared" si="394"/>
        <v>1.07454731</v>
      </c>
      <c r="T727" s="2">
        <f t="shared" si="410"/>
        <v>306163.45072174002</v>
      </c>
      <c r="U727" s="2">
        <f t="shared" si="411"/>
        <v>378.53974637883283</v>
      </c>
      <c r="V727" s="2">
        <f t="shared" si="412"/>
        <v>39393.678422858859</v>
      </c>
      <c r="W727" s="2">
        <f t="shared" si="413"/>
        <v>324695.41128740774</v>
      </c>
      <c r="X727" s="29">
        <f t="shared" si="414"/>
        <v>0</v>
      </c>
      <c r="Y727" s="2">
        <f t="shared" si="395"/>
        <v>0</v>
      </c>
      <c r="Z727" s="82">
        <f t="shared" si="415"/>
        <v>0</v>
      </c>
      <c r="AA727" s="2">
        <f t="shared" si="416"/>
        <v>0</v>
      </c>
      <c r="AB727" s="27">
        <f t="shared" si="424"/>
        <v>6.7299999999999999E-2</v>
      </c>
      <c r="AC727" s="29">
        <f t="shared" si="403"/>
        <v>19</v>
      </c>
      <c r="AD727" s="29">
        <v>252</v>
      </c>
      <c r="AE727" s="11">
        <f t="shared" si="397"/>
        <v>1.004922831</v>
      </c>
      <c r="AF727" s="2">
        <f t="shared" si="417"/>
        <v>1507.1909262700001</v>
      </c>
      <c r="AG727" s="2">
        <f t="shared" si="418"/>
        <v>1598.42063624</v>
      </c>
      <c r="AH727" s="3">
        <f t="shared" si="419"/>
        <v>0</v>
      </c>
      <c r="AI727" s="4" t="str">
        <f t="shared" si="425"/>
        <v>A+J=</v>
      </c>
      <c r="AJ727" s="12">
        <f t="shared" si="426"/>
        <v>41852</v>
      </c>
      <c r="AK727" s="12"/>
      <c r="AL727" s="4"/>
      <c r="AM727" s="1"/>
      <c r="AN727" s="12"/>
      <c r="AO727" s="1"/>
      <c r="AP727" s="1"/>
      <c r="AQ727" s="3"/>
      <c r="AR727" s="3"/>
      <c r="AS727" s="7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138" x14ac:dyDescent="0.2">
      <c r="A728" s="178">
        <f t="shared" si="420"/>
        <v>41847</v>
      </c>
      <c r="B728" s="2">
        <f t="shared" si="404"/>
        <v>326293.83192364773</v>
      </c>
      <c r="C728" s="2">
        <f t="shared" si="421"/>
        <v>284923.19311817002</v>
      </c>
      <c r="D728" s="2">
        <f>SUM(Y728:Y$764)</f>
        <v>5077.8458186999997</v>
      </c>
      <c r="E728" s="11">
        <f t="shared" si="405"/>
        <v>279845.34729947004</v>
      </c>
      <c r="F728" s="99">
        <f t="shared" si="400"/>
        <v>3942.55</v>
      </c>
      <c r="G728" s="3">
        <f>IF(N728=1,VLOOKUP(A727,[1]Plan1!$BG$69:$BI$188,3),G727)</f>
        <v>3958.32</v>
      </c>
      <c r="H728" s="200">
        <f t="shared" si="401"/>
        <v>41761</v>
      </c>
      <c r="I728" s="200">
        <f t="shared" si="402"/>
        <v>41792</v>
      </c>
      <c r="J728" s="27">
        <f t="shared" si="406"/>
        <v>3.9999492714106744E-3</v>
      </c>
      <c r="K728" s="12">
        <f t="shared" si="422"/>
        <v>41852</v>
      </c>
      <c r="L728" s="12">
        <f t="shared" si="407"/>
        <v>41852</v>
      </c>
      <c r="M728" s="1">
        <f t="shared" si="423"/>
        <v>23</v>
      </c>
      <c r="N728" s="1">
        <f t="shared" si="408"/>
        <v>19</v>
      </c>
      <c r="O728" s="2">
        <f t="shared" si="409"/>
        <v>1.00330315</v>
      </c>
      <c r="P728" s="11">
        <f t="shared" si="399"/>
        <v>1.0045993099999999</v>
      </c>
      <c r="Q728" s="11">
        <f t="shared" si="396"/>
        <v>1.1370137363503179</v>
      </c>
      <c r="R728" s="2">
        <f t="shared" si="398"/>
        <v>1.14076946</v>
      </c>
      <c r="S728" s="2">
        <f t="shared" si="394"/>
        <v>1.07454731</v>
      </c>
      <c r="T728" s="2">
        <f t="shared" si="410"/>
        <v>306163.45072174002</v>
      </c>
      <c r="U728" s="2">
        <f t="shared" si="411"/>
        <v>378.53974637883283</v>
      </c>
      <c r="V728" s="2">
        <f t="shared" si="412"/>
        <v>39393.678422858859</v>
      </c>
      <c r="W728" s="2">
        <f t="shared" si="413"/>
        <v>324695.41128740774</v>
      </c>
      <c r="X728" s="29">
        <f t="shared" si="414"/>
        <v>0</v>
      </c>
      <c r="Y728" s="2">
        <f t="shared" si="395"/>
        <v>0</v>
      </c>
      <c r="Z728" s="82">
        <f t="shared" si="415"/>
        <v>0</v>
      </c>
      <c r="AA728" s="2">
        <f t="shared" si="416"/>
        <v>0</v>
      </c>
      <c r="AB728" s="27">
        <f t="shared" si="424"/>
        <v>6.7299999999999999E-2</v>
      </c>
      <c r="AC728" s="29">
        <f t="shared" si="403"/>
        <v>19</v>
      </c>
      <c r="AD728" s="29">
        <v>252</v>
      </c>
      <c r="AE728" s="11">
        <f t="shared" si="397"/>
        <v>1.004922831</v>
      </c>
      <c r="AF728" s="2">
        <f t="shared" si="417"/>
        <v>1507.1909262700001</v>
      </c>
      <c r="AG728" s="2">
        <f t="shared" si="418"/>
        <v>1598.42063624</v>
      </c>
      <c r="AH728" s="3">
        <f t="shared" si="419"/>
        <v>0</v>
      </c>
      <c r="AI728" s="4" t="str">
        <f t="shared" si="425"/>
        <v>A+J=</v>
      </c>
      <c r="AJ728" s="12">
        <f t="shared" si="426"/>
        <v>41852</v>
      </c>
      <c r="AK728" s="12"/>
      <c r="AL728" s="4"/>
      <c r="AM728" s="1"/>
      <c r="AN728" s="12"/>
      <c r="AO728" s="1"/>
      <c r="AP728" s="1"/>
      <c r="AQ728" s="3"/>
      <c r="AR728" s="3"/>
      <c r="AS728" s="7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138" x14ac:dyDescent="0.2">
      <c r="A729" s="178">
        <f t="shared" si="420"/>
        <v>41848</v>
      </c>
      <c r="B729" s="2">
        <f t="shared" si="404"/>
        <v>326293.83192364773</v>
      </c>
      <c r="C729" s="2">
        <f t="shared" si="421"/>
        <v>284923.19311817002</v>
      </c>
      <c r="D729" s="2">
        <f>SUM(Y729:Y$764)</f>
        <v>5077.8458186999997</v>
      </c>
      <c r="E729" s="11">
        <f t="shared" si="405"/>
        <v>279845.34729947004</v>
      </c>
      <c r="F729" s="99">
        <f t="shared" si="400"/>
        <v>3942.55</v>
      </c>
      <c r="G729" s="3">
        <f>IF(N729=1,VLOOKUP(A728,[1]Plan1!$BG$69:$BI$188,3),G728)</f>
        <v>3958.32</v>
      </c>
      <c r="H729" s="200">
        <f t="shared" si="401"/>
        <v>41761</v>
      </c>
      <c r="I729" s="200">
        <f t="shared" si="402"/>
        <v>41792</v>
      </c>
      <c r="J729" s="27">
        <f t="shared" si="406"/>
        <v>3.9999492714106744E-3</v>
      </c>
      <c r="K729" s="12">
        <f t="shared" si="422"/>
        <v>41852</v>
      </c>
      <c r="L729" s="12">
        <f t="shared" si="407"/>
        <v>41852</v>
      </c>
      <c r="M729" s="1">
        <f t="shared" si="423"/>
        <v>23</v>
      </c>
      <c r="N729" s="1">
        <f t="shared" si="408"/>
        <v>19</v>
      </c>
      <c r="O729" s="2">
        <f t="shared" si="409"/>
        <v>1.00330315</v>
      </c>
      <c r="P729" s="11">
        <f t="shared" si="399"/>
        <v>1.0045993099999999</v>
      </c>
      <c r="Q729" s="11">
        <f t="shared" si="396"/>
        <v>1.1370137363503179</v>
      </c>
      <c r="R729" s="2">
        <f t="shared" si="398"/>
        <v>1.14076946</v>
      </c>
      <c r="S729" s="2">
        <f t="shared" si="394"/>
        <v>1.07454731</v>
      </c>
      <c r="T729" s="2">
        <f t="shared" si="410"/>
        <v>306163.45072174002</v>
      </c>
      <c r="U729" s="2">
        <f t="shared" si="411"/>
        <v>378.53974637883283</v>
      </c>
      <c r="V729" s="2">
        <f t="shared" si="412"/>
        <v>39393.678422858859</v>
      </c>
      <c r="W729" s="2">
        <f t="shared" si="413"/>
        <v>324695.41128740774</v>
      </c>
      <c r="X729" s="29">
        <f t="shared" si="414"/>
        <v>0</v>
      </c>
      <c r="Y729" s="2">
        <f t="shared" si="395"/>
        <v>0</v>
      </c>
      <c r="Z729" s="82">
        <f t="shared" si="415"/>
        <v>0</v>
      </c>
      <c r="AA729" s="2">
        <f t="shared" si="416"/>
        <v>0</v>
      </c>
      <c r="AB729" s="27">
        <f t="shared" si="424"/>
        <v>6.7299999999999999E-2</v>
      </c>
      <c r="AC729" s="29">
        <f t="shared" si="403"/>
        <v>19</v>
      </c>
      <c r="AD729" s="29">
        <v>252</v>
      </c>
      <c r="AE729" s="11">
        <f t="shared" si="397"/>
        <v>1.004922831</v>
      </c>
      <c r="AF729" s="2">
        <f t="shared" si="417"/>
        <v>1507.1909262700001</v>
      </c>
      <c r="AG729" s="2">
        <f t="shared" si="418"/>
        <v>1598.42063624</v>
      </c>
      <c r="AH729" s="3">
        <f t="shared" si="419"/>
        <v>0</v>
      </c>
      <c r="AI729" s="4" t="str">
        <f t="shared" si="425"/>
        <v>A+J=</v>
      </c>
      <c r="AJ729" s="12">
        <f t="shared" si="426"/>
        <v>41852</v>
      </c>
      <c r="AK729" s="12"/>
      <c r="AL729" s="4"/>
      <c r="AM729" s="1"/>
      <c r="AN729" s="12"/>
      <c r="AO729" s="1"/>
      <c r="AP729" s="1"/>
      <c r="AQ729" s="3"/>
      <c r="AR729" s="3"/>
      <c r="AS729" s="7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138" x14ac:dyDescent="0.2">
      <c r="A730" s="178">
        <f t="shared" si="420"/>
        <v>41849</v>
      </c>
      <c r="B730" s="2">
        <f t="shared" si="404"/>
        <v>326433.87892100995</v>
      </c>
      <c r="C730" s="2">
        <f t="shared" si="421"/>
        <v>284923.19311817002</v>
      </c>
      <c r="D730" s="2">
        <f>SUM(Y730:Y$764)</f>
        <v>5077.8458186999997</v>
      </c>
      <c r="E730" s="11">
        <f t="shared" si="405"/>
        <v>279845.34729947004</v>
      </c>
      <c r="F730" s="99">
        <f t="shared" si="400"/>
        <v>3942.55</v>
      </c>
      <c r="G730" s="3">
        <f>IF(N730=1,VLOOKUP(A729,[1]Plan1!$BG$69:$BI$188,3),G729)</f>
        <v>3958.32</v>
      </c>
      <c r="H730" s="200">
        <f t="shared" si="401"/>
        <v>41761</v>
      </c>
      <c r="I730" s="200">
        <f t="shared" si="402"/>
        <v>41792</v>
      </c>
      <c r="J730" s="27">
        <f t="shared" si="406"/>
        <v>3.9999492714106744E-3</v>
      </c>
      <c r="K730" s="12">
        <f t="shared" si="422"/>
        <v>41852</v>
      </c>
      <c r="L730" s="12">
        <f t="shared" si="407"/>
        <v>41852</v>
      </c>
      <c r="M730" s="1">
        <f t="shared" si="423"/>
        <v>23</v>
      </c>
      <c r="N730" s="1">
        <f t="shared" si="408"/>
        <v>20</v>
      </c>
      <c r="O730" s="2">
        <f t="shared" si="409"/>
        <v>1.0034773100000001</v>
      </c>
      <c r="P730" s="11">
        <f t="shared" si="399"/>
        <v>1.0045993099999999</v>
      </c>
      <c r="Q730" s="11">
        <f t="shared" si="396"/>
        <v>1.1370137363503179</v>
      </c>
      <c r="R730" s="2">
        <f t="shared" si="398"/>
        <v>1.14096748</v>
      </c>
      <c r="S730" s="2">
        <f t="shared" si="394"/>
        <v>1.07454731</v>
      </c>
      <c r="T730" s="2">
        <f t="shared" si="410"/>
        <v>306163.45072174002</v>
      </c>
      <c r="U730" s="2">
        <f t="shared" si="411"/>
        <v>378.53974637883283</v>
      </c>
      <c r="V730" s="2">
        <f t="shared" si="412"/>
        <v>39449.093398531106</v>
      </c>
      <c r="W730" s="2">
        <f t="shared" si="413"/>
        <v>324750.82626307994</v>
      </c>
      <c r="X730" s="29">
        <f t="shared" si="414"/>
        <v>0</v>
      </c>
      <c r="Y730" s="2">
        <f t="shared" si="395"/>
        <v>0</v>
      </c>
      <c r="Z730" s="82">
        <f t="shared" si="415"/>
        <v>0</v>
      </c>
      <c r="AA730" s="2">
        <f t="shared" si="416"/>
        <v>0</v>
      </c>
      <c r="AB730" s="27">
        <f t="shared" si="424"/>
        <v>6.7299999999999999E-2</v>
      </c>
      <c r="AC730" s="29">
        <f t="shared" si="403"/>
        <v>20</v>
      </c>
      <c r="AD730" s="29">
        <v>252</v>
      </c>
      <c r="AE730" s="11">
        <f t="shared" si="397"/>
        <v>1.0051825969999999</v>
      </c>
      <c r="AF730" s="2">
        <f t="shared" si="417"/>
        <v>1586.7217812199999</v>
      </c>
      <c r="AG730" s="2">
        <f t="shared" si="418"/>
        <v>1683.0526579299999</v>
      </c>
      <c r="AH730" s="3">
        <f t="shared" si="419"/>
        <v>0</v>
      </c>
      <c r="AI730" s="4" t="str">
        <f t="shared" si="425"/>
        <v>A+J=</v>
      </c>
      <c r="AJ730" s="12">
        <f t="shared" si="426"/>
        <v>41852</v>
      </c>
      <c r="AK730" s="14"/>
      <c r="AL730" s="13"/>
      <c r="AM730" s="5"/>
      <c r="AN730" s="14"/>
      <c r="AO730" s="5"/>
      <c r="AP730" s="5"/>
      <c r="AQ730" s="6"/>
      <c r="AR730" s="6"/>
      <c r="AS730" s="15"/>
      <c r="AT730" s="5"/>
      <c r="AU730" s="5"/>
      <c r="AV730" s="5"/>
      <c r="AW730" s="5"/>
      <c r="AX730" s="5"/>
      <c r="AY730" s="5"/>
      <c r="AZ730" s="5"/>
      <c r="BA730" s="5"/>
      <c r="BB730" s="5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</row>
    <row r="731" spans="1:138" x14ac:dyDescent="0.2">
      <c r="A731" s="178">
        <f t="shared" si="420"/>
        <v>41850</v>
      </c>
      <c r="B731" s="2">
        <f t="shared" si="404"/>
        <v>326573.98523611261</v>
      </c>
      <c r="C731" s="2">
        <f t="shared" si="421"/>
        <v>284923.19311817002</v>
      </c>
      <c r="D731" s="2">
        <f>SUM(Y731:Y$764)</f>
        <v>5077.8458186999997</v>
      </c>
      <c r="E731" s="11">
        <f t="shared" si="405"/>
        <v>279845.34729947004</v>
      </c>
      <c r="F731" s="99">
        <f t="shared" si="400"/>
        <v>3942.55</v>
      </c>
      <c r="G731" s="3">
        <f>IF(N731=1,VLOOKUP(A730,[1]Plan1!$BG$69:$BI$188,3),G730)</f>
        <v>3958.32</v>
      </c>
      <c r="H731" s="200">
        <f t="shared" si="401"/>
        <v>41761</v>
      </c>
      <c r="I731" s="200">
        <f t="shared" si="402"/>
        <v>41792</v>
      </c>
      <c r="J731" s="27">
        <f t="shared" si="406"/>
        <v>3.9999492714106744E-3</v>
      </c>
      <c r="K731" s="12">
        <f t="shared" si="422"/>
        <v>41852</v>
      </c>
      <c r="L731" s="12">
        <f t="shared" si="407"/>
        <v>41852</v>
      </c>
      <c r="M731" s="1">
        <f t="shared" si="423"/>
        <v>23</v>
      </c>
      <c r="N731" s="1">
        <f t="shared" si="408"/>
        <v>21</v>
      </c>
      <c r="O731" s="2">
        <f t="shared" si="409"/>
        <v>1.00365149</v>
      </c>
      <c r="P731" s="11">
        <f t="shared" si="399"/>
        <v>1.0045993099999999</v>
      </c>
      <c r="Q731" s="11">
        <f t="shared" si="396"/>
        <v>1.1370137363503179</v>
      </c>
      <c r="R731" s="2">
        <f t="shared" si="398"/>
        <v>1.1411655300000001</v>
      </c>
      <c r="S731" s="2">
        <f t="shared" si="394"/>
        <v>1.07454731</v>
      </c>
      <c r="T731" s="2">
        <f t="shared" si="410"/>
        <v>306163.45072174002</v>
      </c>
      <c r="U731" s="2">
        <f t="shared" si="411"/>
        <v>378.53974637883283</v>
      </c>
      <c r="V731" s="2">
        <f t="shared" si="412"/>
        <v>39504.516769563787</v>
      </c>
      <c r="W731" s="2">
        <f t="shared" si="413"/>
        <v>324806.24963411264</v>
      </c>
      <c r="X731" s="29">
        <f t="shared" si="414"/>
        <v>0</v>
      </c>
      <c r="Y731" s="2">
        <f t="shared" si="395"/>
        <v>0</v>
      </c>
      <c r="Z731" s="82">
        <f t="shared" si="415"/>
        <v>0</v>
      </c>
      <c r="AA731" s="2">
        <f t="shared" si="416"/>
        <v>0</v>
      </c>
      <c r="AB731" s="27">
        <f t="shared" si="424"/>
        <v>6.7299999999999999E-2</v>
      </c>
      <c r="AC731" s="29">
        <f t="shared" si="403"/>
        <v>21</v>
      </c>
      <c r="AD731" s="29">
        <v>252</v>
      </c>
      <c r="AE731" s="11">
        <f t="shared" si="397"/>
        <v>1.0054424310000001</v>
      </c>
      <c r="AF731" s="2">
        <f t="shared" si="417"/>
        <v>1666.2734552700001</v>
      </c>
      <c r="AG731" s="2">
        <f t="shared" si="418"/>
        <v>1767.735602</v>
      </c>
      <c r="AH731" s="3">
        <f t="shared" si="419"/>
        <v>0</v>
      </c>
      <c r="AI731" s="4" t="str">
        <f t="shared" si="425"/>
        <v>A+J=</v>
      </c>
      <c r="AJ731" s="12">
        <f t="shared" si="426"/>
        <v>41852</v>
      </c>
      <c r="AK731" s="12"/>
      <c r="AL731" s="4"/>
      <c r="AM731" s="1"/>
      <c r="AN731" s="12"/>
      <c r="AO731" s="1"/>
      <c r="AP731" s="1"/>
      <c r="AQ731" s="3"/>
      <c r="AR731" s="3"/>
      <c r="AS731" s="7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138" x14ac:dyDescent="0.2">
      <c r="A732" s="178">
        <f t="shared" si="420"/>
        <v>41851</v>
      </c>
      <c r="B732" s="2">
        <f t="shared" si="404"/>
        <v>326714.14774751221</v>
      </c>
      <c r="C732" s="2">
        <f t="shared" si="421"/>
        <v>284923.19311817002</v>
      </c>
      <c r="D732" s="2">
        <f>SUM(Y732:Y$764)</f>
        <v>5077.8458186999997</v>
      </c>
      <c r="E732" s="11">
        <f t="shared" si="405"/>
        <v>279845.34729947004</v>
      </c>
      <c r="F732" s="99">
        <f t="shared" si="400"/>
        <v>3942.55</v>
      </c>
      <c r="G732" s="3">
        <f>IF(N732=1,VLOOKUP(A731,[1]Plan1!$BG$69:$BI$188,3),G731)</f>
        <v>3958.32</v>
      </c>
      <c r="H732" s="200">
        <f t="shared" si="401"/>
        <v>41761</v>
      </c>
      <c r="I732" s="200">
        <f t="shared" si="402"/>
        <v>41792</v>
      </c>
      <c r="J732" s="27">
        <f t="shared" si="406"/>
        <v>3.9999492714106744E-3</v>
      </c>
      <c r="K732" s="12">
        <f t="shared" si="422"/>
        <v>41852</v>
      </c>
      <c r="L732" s="12">
        <f t="shared" si="407"/>
        <v>41852</v>
      </c>
      <c r="M732" s="1">
        <f t="shared" si="423"/>
        <v>23</v>
      </c>
      <c r="N732" s="1">
        <f t="shared" si="408"/>
        <v>22</v>
      </c>
      <c r="O732" s="2">
        <f t="shared" si="409"/>
        <v>1.0038256999999999</v>
      </c>
      <c r="P732" s="11">
        <f t="shared" si="399"/>
        <v>1.0045993099999999</v>
      </c>
      <c r="Q732" s="11">
        <f t="shared" si="396"/>
        <v>1.1370137363503179</v>
      </c>
      <c r="R732" s="2">
        <f t="shared" si="398"/>
        <v>1.1413636</v>
      </c>
      <c r="S732" s="2">
        <f t="shared" si="394"/>
        <v>1.07454731</v>
      </c>
      <c r="T732" s="2">
        <f t="shared" si="410"/>
        <v>306163.45072174002</v>
      </c>
      <c r="U732" s="2">
        <f t="shared" si="411"/>
        <v>378.53974637883283</v>
      </c>
      <c r="V732" s="2">
        <f t="shared" si="412"/>
        <v>39559.945737503374</v>
      </c>
      <c r="W732" s="2">
        <f t="shared" si="413"/>
        <v>324861.67860205221</v>
      </c>
      <c r="X732" s="29">
        <f t="shared" si="414"/>
        <v>0</v>
      </c>
      <c r="Y732" s="2">
        <f t="shared" si="395"/>
        <v>0</v>
      </c>
      <c r="Z732" s="82">
        <f t="shared" si="415"/>
        <v>0</v>
      </c>
      <c r="AA732" s="2">
        <f t="shared" si="416"/>
        <v>0</v>
      </c>
      <c r="AB732" s="27">
        <f t="shared" si="424"/>
        <v>6.7299999999999999E-2</v>
      </c>
      <c r="AC732" s="29">
        <f t="shared" si="403"/>
        <v>22</v>
      </c>
      <c r="AD732" s="29">
        <v>252</v>
      </c>
      <c r="AE732" s="11">
        <f t="shared" si="397"/>
        <v>1.005702332</v>
      </c>
      <c r="AF732" s="2">
        <f t="shared" si="417"/>
        <v>1745.84564228</v>
      </c>
      <c r="AG732" s="2">
        <f t="shared" si="418"/>
        <v>1852.4691454599999</v>
      </c>
      <c r="AH732" s="3">
        <f t="shared" si="419"/>
        <v>0</v>
      </c>
      <c r="AI732" s="4" t="str">
        <f t="shared" si="425"/>
        <v>A+J=</v>
      </c>
      <c r="AJ732" s="12">
        <f t="shared" si="426"/>
        <v>41852</v>
      </c>
      <c r="AK732" s="12"/>
      <c r="AL732" s="4"/>
      <c r="AM732" s="1"/>
      <c r="AN732" s="12"/>
      <c r="AO732" s="1"/>
      <c r="AP732" s="1"/>
      <c r="AQ732" s="3"/>
      <c r="AR732" s="3"/>
      <c r="AS732" s="7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138" x14ac:dyDescent="0.2">
      <c r="A733" s="178">
        <f t="shared" si="420"/>
        <v>41852</v>
      </c>
      <c r="B733" s="2">
        <f t="shared" si="404"/>
        <v>326854.37491614913</v>
      </c>
      <c r="C733" s="2">
        <f t="shared" si="421"/>
        <v>284923.19311817002</v>
      </c>
      <c r="D733" s="2">
        <f>SUM(Y733:Y$764)</f>
        <v>5077.8458186999997</v>
      </c>
      <c r="E733" s="11">
        <f t="shared" si="405"/>
        <v>279845.34729947004</v>
      </c>
      <c r="F733" s="99">
        <f t="shared" si="400"/>
        <v>3942.55</v>
      </c>
      <c r="G733" s="3">
        <f>IF(N733=1,VLOOKUP(A732,[1]Plan1!$BG$69:$BI$188,3),G732)</f>
        <v>3958.32</v>
      </c>
      <c r="H733" s="200">
        <f t="shared" si="401"/>
        <v>41761</v>
      </c>
      <c r="I733" s="200">
        <f t="shared" si="402"/>
        <v>41792</v>
      </c>
      <c r="J733" s="27">
        <f t="shared" si="406"/>
        <v>3.9999492714106744E-3</v>
      </c>
      <c r="K733" s="12">
        <f t="shared" si="422"/>
        <v>41883</v>
      </c>
      <c r="L733" s="12">
        <f t="shared" si="407"/>
        <v>41852</v>
      </c>
      <c r="M733" s="1">
        <f t="shared" si="423"/>
        <v>23</v>
      </c>
      <c r="N733" s="1">
        <f t="shared" si="408"/>
        <v>23</v>
      </c>
      <c r="O733" s="2">
        <f t="shared" si="409"/>
        <v>1.0039999399999999</v>
      </c>
      <c r="P733" s="11">
        <f t="shared" si="399"/>
        <v>1.0045993099999999</v>
      </c>
      <c r="Q733" s="11">
        <f t="shared" si="396"/>
        <v>1.1370137363503179</v>
      </c>
      <c r="R733" s="2">
        <f t="shared" si="398"/>
        <v>1.1415617199999999</v>
      </c>
      <c r="S733" s="2">
        <f t="shared" si="394"/>
        <v>1.07454731</v>
      </c>
      <c r="T733" s="2">
        <f t="shared" si="410"/>
        <v>306163.45072174002</v>
      </c>
      <c r="U733" s="2">
        <f t="shared" si="411"/>
        <v>378.53974637883283</v>
      </c>
      <c r="V733" s="2">
        <f t="shared" si="412"/>
        <v>39615.388697710303</v>
      </c>
      <c r="W733" s="2">
        <f t="shared" si="413"/>
        <v>324917.12156225916</v>
      </c>
      <c r="X733" s="29">
        <f t="shared" si="414"/>
        <v>24</v>
      </c>
      <c r="Y733" s="2">
        <f t="shared" si="395"/>
        <v>2458.1719993900001</v>
      </c>
      <c r="Z733" s="82">
        <f t="shared" si="415"/>
        <v>8.6274899999999998E-3</v>
      </c>
      <c r="AA733" s="2">
        <f t="shared" si="416"/>
        <v>2641.4221094599998</v>
      </c>
      <c r="AB733" s="27">
        <f t="shared" si="424"/>
        <v>6.7299999999999999E-2</v>
      </c>
      <c r="AC733" s="29">
        <f t="shared" si="403"/>
        <v>23</v>
      </c>
      <c r="AD733" s="29">
        <v>252</v>
      </c>
      <c r="AE733" s="11">
        <f t="shared" si="397"/>
        <v>1.0059623</v>
      </c>
      <c r="AF733" s="2">
        <f t="shared" si="417"/>
        <v>1825.43834223</v>
      </c>
      <c r="AG733" s="2">
        <f t="shared" si="418"/>
        <v>1937.25335389</v>
      </c>
      <c r="AH733" s="3">
        <f t="shared" si="419"/>
        <v>4466.8604516899995</v>
      </c>
      <c r="AI733" s="4" t="str">
        <f t="shared" si="425"/>
        <v>A+J=</v>
      </c>
      <c r="AJ733" s="12">
        <f t="shared" si="426"/>
        <v>41852</v>
      </c>
      <c r="AK733" s="12"/>
      <c r="AL733" s="4"/>
      <c r="AM733" s="1"/>
      <c r="AN733" s="12"/>
      <c r="AO733" s="1"/>
      <c r="AP733" s="1"/>
      <c r="AQ733" s="3"/>
      <c r="AR733" s="3"/>
      <c r="AS733" s="7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138" x14ac:dyDescent="0.2">
      <c r="A734" s="178">
        <f t="shared" si="420"/>
        <v>41853</v>
      </c>
      <c r="B734" s="2">
        <f t="shared" si="404"/>
        <v>322360.54253554402</v>
      </c>
      <c r="C734" s="2">
        <f t="shared" si="421"/>
        <v>282465.02111878002</v>
      </c>
      <c r="D734" s="2">
        <f>SUM(Y734:Y$764)</f>
        <v>2619.67381931</v>
      </c>
      <c r="E734" s="11">
        <f t="shared" si="405"/>
        <v>279845.34729947004</v>
      </c>
      <c r="F734" s="99">
        <f t="shared" si="400"/>
        <v>3958.32</v>
      </c>
      <c r="G734" s="3">
        <f>IF(N734=1,VLOOKUP(A733,[1]Plan1!$BG$69:$BI$188,3),G733)</f>
        <v>3958.72</v>
      </c>
      <c r="H734" s="200">
        <f t="shared" si="401"/>
        <v>41792</v>
      </c>
      <c r="I734" s="200">
        <f t="shared" si="402"/>
        <v>41822</v>
      </c>
      <c r="J734" s="27">
        <f t="shared" si="406"/>
        <v>1.0105297196782992E-4</v>
      </c>
      <c r="K734" s="12">
        <f t="shared" si="422"/>
        <v>41883</v>
      </c>
      <c r="L734" s="12">
        <f t="shared" si="407"/>
        <v>41883</v>
      </c>
      <c r="M734" s="1">
        <f t="shared" si="423"/>
        <v>21</v>
      </c>
      <c r="N734" s="1">
        <f t="shared" si="408"/>
        <v>1</v>
      </c>
      <c r="O734" s="2">
        <f t="shared" si="409"/>
        <v>1.0000048100000001</v>
      </c>
      <c r="P734" s="11">
        <f t="shared" si="399"/>
        <v>1.0039999399999999</v>
      </c>
      <c r="Q734" s="11">
        <f t="shared" si="396"/>
        <v>1.1415617230748949</v>
      </c>
      <c r="R734" s="2">
        <f t="shared" si="398"/>
        <v>1.1415672100000001</v>
      </c>
      <c r="S734" s="2">
        <f t="shared" ref="S734:S797" si="427">IF(AND(X734&gt;0,MONTH(A734)=10),R734,S733)</f>
        <v>1.07454731</v>
      </c>
      <c r="T734" s="2">
        <f t="shared" si="410"/>
        <v>303522.02861227002</v>
      </c>
      <c r="U734" s="2">
        <f t="shared" si="411"/>
        <v>195.28963630698664</v>
      </c>
      <c r="V734" s="2">
        <f t="shared" si="412"/>
        <v>39616.925048667021</v>
      </c>
      <c r="W734" s="2">
        <f t="shared" si="413"/>
        <v>322277.23580375401</v>
      </c>
      <c r="X734" s="29">
        <f t="shared" si="414"/>
        <v>0</v>
      </c>
      <c r="Y734" s="2">
        <f t="shared" ref="Y734:Y797" si="428">IF(X734&gt;0,VLOOKUP(A734,AN$12:AR$131,5),0)</f>
        <v>0</v>
      </c>
      <c r="Z734" s="82">
        <f t="shared" si="415"/>
        <v>0</v>
      </c>
      <c r="AA734" s="2">
        <f t="shared" si="416"/>
        <v>0</v>
      </c>
      <c r="AB734" s="27">
        <f t="shared" si="424"/>
        <v>6.7299999999999999E-2</v>
      </c>
      <c r="AC734" s="29">
        <f t="shared" si="403"/>
        <v>1</v>
      </c>
      <c r="AD734" s="29">
        <v>252</v>
      </c>
      <c r="AE734" s="11">
        <f t="shared" si="397"/>
        <v>1.0002584940000001</v>
      </c>
      <c r="AF734" s="2">
        <f t="shared" si="417"/>
        <v>78.458623259999996</v>
      </c>
      <c r="AG734" s="2">
        <f t="shared" si="418"/>
        <v>83.306731790000001</v>
      </c>
      <c r="AH734" s="3">
        <f t="shared" si="419"/>
        <v>0</v>
      </c>
      <c r="AI734" s="4" t="str">
        <f t="shared" si="425"/>
        <v>A+J=</v>
      </c>
      <c r="AJ734" s="12">
        <f t="shared" si="426"/>
        <v>41883</v>
      </c>
      <c r="AK734" s="12"/>
      <c r="AL734" s="4"/>
      <c r="AM734" s="1"/>
      <c r="AN734" s="12"/>
      <c r="AO734" s="1"/>
      <c r="AP734" s="1"/>
      <c r="AQ734" s="3"/>
      <c r="AR734" s="3"/>
      <c r="AS734" s="7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138" x14ac:dyDescent="0.2">
      <c r="A735" s="178">
        <f t="shared" si="420"/>
        <v>41854</v>
      </c>
      <c r="B735" s="2">
        <f t="shared" si="404"/>
        <v>322360.54253554402</v>
      </c>
      <c r="C735" s="2">
        <f t="shared" si="421"/>
        <v>282465.02111878002</v>
      </c>
      <c r="D735" s="2">
        <f>SUM(Y735:Y$764)</f>
        <v>2619.67381931</v>
      </c>
      <c r="E735" s="11">
        <f t="shared" si="405"/>
        <v>279845.34729947004</v>
      </c>
      <c r="F735" s="99">
        <f t="shared" si="400"/>
        <v>3958.32</v>
      </c>
      <c r="G735" s="3">
        <f>IF(N735=1,VLOOKUP(A734,[1]Plan1!$BG$69:$BI$188,3),G734)</f>
        <v>3958.72</v>
      </c>
      <c r="H735" s="200">
        <f t="shared" si="401"/>
        <v>41792</v>
      </c>
      <c r="I735" s="200">
        <f t="shared" si="402"/>
        <v>41822</v>
      </c>
      <c r="J735" s="27">
        <f t="shared" si="406"/>
        <v>1.0105297196782992E-4</v>
      </c>
      <c r="K735" s="12">
        <f t="shared" si="422"/>
        <v>41883</v>
      </c>
      <c r="L735" s="12">
        <f t="shared" si="407"/>
        <v>41883</v>
      </c>
      <c r="M735" s="1">
        <f t="shared" si="423"/>
        <v>21</v>
      </c>
      <c r="N735" s="1">
        <f t="shared" si="408"/>
        <v>1</v>
      </c>
      <c r="O735" s="2">
        <f t="shared" si="409"/>
        <v>1.0000048100000001</v>
      </c>
      <c r="P735" s="11">
        <f t="shared" si="399"/>
        <v>1.0039999399999999</v>
      </c>
      <c r="Q735" s="11">
        <f t="shared" ref="Q735:Q798" si="429">IF(L735&gt;L734,Q734*P735,Q734)</f>
        <v>1.1415617230748949</v>
      </c>
      <c r="R735" s="2">
        <f t="shared" si="398"/>
        <v>1.1415672100000001</v>
      </c>
      <c r="S735" s="2">
        <f t="shared" si="427"/>
        <v>1.07454731</v>
      </c>
      <c r="T735" s="2">
        <f t="shared" si="410"/>
        <v>303522.02861227002</v>
      </c>
      <c r="U735" s="2">
        <f t="shared" si="411"/>
        <v>195.28963630698664</v>
      </c>
      <c r="V735" s="2">
        <f t="shared" si="412"/>
        <v>39616.925048667021</v>
      </c>
      <c r="W735" s="2">
        <f t="shared" si="413"/>
        <v>322277.23580375401</v>
      </c>
      <c r="X735" s="29">
        <f t="shared" si="414"/>
        <v>0</v>
      </c>
      <c r="Y735" s="2">
        <f t="shared" si="428"/>
        <v>0</v>
      </c>
      <c r="Z735" s="82">
        <f t="shared" si="415"/>
        <v>0</v>
      </c>
      <c r="AA735" s="2">
        <f t="shared" si="416"/>
        <v>0</v>
      </c>
      <c r="AB735" s="27">
        <f t="shared" si="424"/>
        <v>6.7299999999999999E-2</v>
      </c>
      <c r="AC735" s="29">
        <f t="shared" si="403"/>
        <v>1</v>
      </c>
      <c r="AD735" s="29">
        <v>252</v>
      </c>
      <c r="AE735" s="11">
        <f t="shared" ref="AE735:AE798" si="430">ROUND((1+AB735)^TRUNC((AC735/AD735),9),9)</f>
        <v>1.0002584940000001</v>
      </c>
      <c r="AF735" s="2">
        <f t="shared" si="417"/>
        <v>78.458623259999996</v>
      </c>
      <c r="AG735" s="2">
        <f t="shared" si="418"/>
        <v>83.306731790000001</v>
      </c>
      <c r="AH735" s="3">
        <f t="shared" si="419"/>
        <v>0</v>
      </c>
      <c r="AI735" s="4" t="str">
        <f t="shared" si="425"/>
        <v>A+J=</v>
      </c>
      <c r="AJ735" s="12">
        <f t="shared" si="426"/>
        <v>41883</v>
      </c>
      <c r="AK735" s="12"/>
      <c r="AL735" s="4"/>
      <c r="AM735" s="1"/>
      <c r="AN735" s="12"/>
      <c r="AO735" s="1"/>
      <c r="AP735" s="1"/>
      <c r="AQ735" s="3"/>
      <c r="AR735" s="3"/>
      <c r="AS735" s="7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138" x14ac:dyDescent="0.2">
      <c r="A736" s="178">
        <f t="shared" si="420"/>
        <v>41855</v>
      </c>
      <c r="B736" s="2">
        <f t="shared" si="404"/>
        <v>322360.54253554402</v>
      </c>
      <c r="C736" s="2">
        <f t="shared" si="421"/>
        <v>282465.02111878002</v>
      </c>
      <c r="D736" s="2">
        <f>SUM(Y736:Y$764)</f>
        <v>2619.67381931</v>
      </c>
      <c r="E736" s="11">
        <f t="shared" si="405"/>
        <v>279845.34729947004</v>
      </c>
      <c r="F736" s="99">
        <f t="shared" si="400"/>
        <v>3958.32</v>
      </c>
      <c r="G736" s="3">
        <f>IF(N736=1,VLOOKUP(A735,[1]Plan1!$BG$69:$BI$188,3),G735)</f>
        <v>3958.72</v>
      </c>
      <c r="H736" s="200">
        <f t="shared" si="401"/>
        <v>41792</v>
      </c>
      <c r="I736" s="200">
        <f t="shared" si="402"/>
        <v>41822</v>
      </c>
      <c r="J736" s="27">
        <f t="shared" si="406"/>
        <v>1.0105297196782992E-4</v>
      </c>
      <c r="K736" s="12">
        <f t="shared" si="422"/>
        <v>41883</v>
      </c>
      <c r="L736" s="12">
        <f t="shared" si="407"/>
        <v>41883</v>
      </c>
      <c r="M736" s="1">
        <f t="shared" si="423"/>
        <v>21</v>
      </c>
      <c r="N736" s="1">
        <f t="shared" si="408"/>
        <v>1</v>
      </c>
      <c r="O736" s="2">
        <f t="shared" si="409"/>
        <v>1.0000048100000001</v>
      </c>
      <c r="P736" s="11">
        <f t="shared" si="399"/>
        <v>1.0039999399999999</v>
      </c>
      <c r="Q736" s="11">
        <f t="shared" si="429"/>
        <v>1.1415617230748949</v>
      </c>
      <c r="R736" s="2">
        <f t="shared" si="398"/>
        <v>1.1415672100000001</v>
      </c>
      <c r="S736" s="2">
        <f t="shared" si="427"/>
        <v>1.07454731</v>
      </c>
      <c r="T736" s="2">
        <f t="shared" si="410"/>
        <v>303522.02861227002</v>
      </c>
      <c r="U736" s="2">
        <f t="shared" si="411"/>
        <v>195.28963630698664</v>
      </c>
      <c r="V736" s="2">
        <f t="shared" si="412"/>
        <v>39616.925048667021</v>
      </c>
      <c r="W736" s="2">
        <f t="shared" si="413"/>
        <v>322277.23580375401</v>
      </c>
      <c r="X736" s="29">
        <f t="shared" si="414"/>
        <v>0</v>
      </c>
      <c r="Y736" s="2">
        <f t="shared" si="428"/>
        <v>0</v>
      </c>
      <c r="Z736" s="82">
        <f t="shared" si="415"/>
        <v>0</v>
      </c>
      <c r="AA736" s="2">
        <f t="shared" si="416"/>
        <v>0</v>
      </c>
      <c r="AB736" s="27">
        <f t="shared" si="424"/>
        <v>6.7299999999999999E-2</v>
      </c>
      <c r="AC736" s="29">
        <f t="shared" si="403"/>
        <v>1</v>
      </c>
      <c r="AD736" s="29">
        <v>252</v>
      </c>
      <c r="AE736" s="11">
        <f t="shared" si="430"/>
        <v>1.0002584940000001</v>
      </c>
      <c r="AF736" s="2">
        <f t="shared" si="417"/>
        <v>78.458623259999996</v>
      </c>
      <c r="AG736" s="2">
        <f t="shared" si="418"/>
        <v>83.306731790000001</v>
      </c>
      <c r="AH736" s="3">
        <f t="shared" si="419"/>
        <v>0</v>
      </c>
      <c r="AI736" s="4" t="str">
        <f t="shared" si="425"/>
        <v>A+J=</v>
      </c>
      <c r="AJ736" s="12">
        <f t="shared" si="426"/>
        <v>41883</v>
      </c>
      <c r="AK736" s="12"/>
      <c r="AL736" s="4"/>
      <c r="AM736" s="1"/>
      <c r="AN736" s="12"/>
      <c r="AO736" s="1"/>
      <c r="AP736" s="1"/>
      <c r="AQ736" s="3"/>
      <c r="AR736" s="3"/>
      <c r="AS736" s="7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x14ac:dyDescent="0.2">
      <c r="A737" s="178">
        <f t="shared" si="420"/>
        <v>41856</v>
      </c>
      <c r="B737" s="2">
        <f t="shared" si="404"/>
        <v>322445.40800524066</v>
      </c>
      <c r="C737" s="2">
        <f t="shared" si="421"/>
        <v>282465.02111878002</v>
      </c>
      <c r="D737" s="2">
        <f>SUM(Y737:Y$764)</f>
        <v>2619.67381931</v>
      </c>
      <c r="E737" s="11">
        <f t="shared" si="405"/>
        <v>279845.34729947004</v>
      </c>
      <c r="F737" s="99">
        <f t="shared" si="400"/>
        <v>3958.32</v>
      </c>
      <c r="G737" s="3">
        <f>IF(N737=1,VLOOKUP(A736,[1]Plan1!$BG$69:$BI$188,3),G736)</f>
        <v>3958.72</v>
      </c>
      <c r="H737" s="200">
        <f t="shared" si="401"/>
        <v>41792</v>
      </c>
      <c r="I737" s="200">
        <f t="shared" si="402"/>
        <v>41822</v>
      </c>
      <c r="J737" s="27">
        <f t="shared" si="406"/>
        <v>1.0105297196782992E-4</v>
      </c>
      <c r="K737" s="12">
        <f t="shared" si="422"/>
        <v>41883</v>
      </c>
      <c r="L737" s="12">
        <f t="shared" si="407"/>
        <v>41883</v>
      </c>
      <c r="M737" s="1">
        <f t="shared" si="423"/>
        <v>21</v>
      </c>
      <c r="N737" s="1">
        <f t="shared" si="408"/>
        <v>2</v>
      </c>
      <c r="O737" s="2">
        <f t="shared" si="409"/>
        <v>1.0000096199999999</v>
      </c>
      <c r="P737" s="11">
        <f t="shared" si="399"/>
        <v>1.0039999399999999</v>
      </c>
      <c r="Q737" s="11">
        <f t="shared" si="429"/>
        <v>1.1415617230748949</v>
      </c>
      <c r="R737" s="2">
        <f t="shared" si="398"/>
        <v>1.1415727</v>
      </c>
      <c r="S737" s="2">
        <f t="shared" si="427"/>
        <v>1.07454731</v>
      </c>
      <c r="T737" s="2">
        <f t="shared" si="410"/>
        <v>303522.02861227002</v>
      </c>
      <c r="U737" s="2">
        <f t="shared" si="411"/>
        <v>195.28963630698664</v>
      </c>
      <c r="V737" s="2">
        <f t="shared" si="412"/>
        <v>39618.46139962368</v>
      </c>
      <c r="W737" s="2">
        <f t="shared" si="413"/>
        <v>322278.77215471066</v>
      </c>
      <c r="X737" s="29">
        <f t="shared" si="414"/>
        <v>0</v>
      </c>
      <c r="Y737" s="2">
        <f t="shared" si="428"/>
        <v>0</v>
      </c>
      <c r="Z737" s="82">
        <f t="shared" si="415"/>
        <v>0</v>
      </c>
      <c r="AA737" s="2">
        <f t="shared" si="416"/>
        <v>0</v>
      </c>
      <c r="AB737" s="27">
        <f t="shared" si="424"/>
        <v>6.7299999999999999E-2</v>
      </c>
      <c r="AC737" s="29">
        <f t="shared" si="403"/>
        <v>2</v>
      </c>
      <c r="AD737" s="29">
        <v>252</v>
      </c>
      <c r="AE737" s="11">
        <f t="shared" si="430"/>
        <v>1.000517055</v>
      </c>
      <c r="AF737" s="2">
        <f t="shared" si="417"/>
        <v>156.93758249999999</v>
      </c>
      <c r="AG737" s="2">
        <f t="shared" si="418"/>
        <v>166.63585053</v>
      </c>
      <c r="AH737" s="3">
        <f t="shared" si="419"/>
        <v>0</v>
      </c>
      <c r="AI737" s="4" t="str">
        <f t="shared" si="425"/>
        <v>A+J=</v>
      </c>
      <c r="AJ737" s="12">
        <f t="shared" si="426"/>
        <v>41883</v>
      </c>
      <c r="AK737" s="12"/>
      <c r="AL737" s="4"/>
      <c r="AM737" s="1"/>
      <c r="AN737" s="12"/>
      <c r="AO737" s="1"/>
      <c r="AP737" s="1"/>
      <c r="AQ737" s="3"/>
      <c r="AR737" s="3"/>
      <c r="AS737" s="7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x14ac:dyDescent="0.2">
      <c r="A738" s="178">
        <f t="shared" si="420"/>
        <v>41857</v>
      </c>
      <c r="B738" s="2">
        <f t="shared" si="404"/>
        <v>322530.29586220736</v>
      </c>
      <c r="C738" s="2">
        <f t="shared" si="421"/>
        <v>282465.02111878002</v>
      </c>
      <c r="D738" s="2">
        <f>SUM(Y738:Y$764)</f>
        <v>2619.67381931</v>
      </c>
      <c r="E738" s="11">
        <f t="shared" si="405"/>
        <v>279845.34729947004</v>
      </c>
      <c r="F738" s="99">
        <f t="shared" si="400"/>
        <v>3958.32</v>
      </c>
      <c r="G738" s="3">
        <f>IF(N738=1,VLOOKUP(A737,[1]Plan1!$BG$69:$BI$188,3),G737)</f>
        <v>3958.72</v>
      </c>
      <c r="H738" s="200">
        <f t="shared" si="401"/>
        <v>41792</v>
      </c>
      <c r="I738" s="200">
        <f t="shared" si="402"/>
        <v>41822</v>
      </c>
      <c r="J738" s="27">
        <f t="shared" si="406"/>
        <v>1.0105297196782992E-4</v>
      </c>
      <c r="K738" s="12">
        <f t="shared" si="422"/>
        <v>41883</v>
      </c>
      <c r="L738" s="12">
        <f t="shared" si="407"/>
        <v>41883</v>
      </c>
      <c r="M738" s="1">
        <f t="shared" si="423"/>
        <v>21</v>
      </c>
      <c r="N738" s="1">
        <f t="shared" si="408"/>
        <v>3</v>
      </c>
      <c r="O738" s="2">
        <f t="shared" si="409"/>
        <v>1.00001443</v>
      </c>
      <c r="P738" s="11">
        <f t="shared" si="399"/>
        <v>1.0039999399999999</v>
      </c>
      <c r="Q738" s="11">
        <f t="shared" si="429"/>
        <v>1.1415617230748949</v>
      </c>
      <c r="R738" s="2">
        <f t="shared" si="398"/>
        <v>1.1415781899999999</v>
      </c>
      <c r="S738" s="2">
        <f t="shared" si="427"/>
        <v>1.07454731</v>
      </c>
      <c r="T738" s="2">
        <f t="shared" si="410"/>
        <v>303522.02861227002</v>
      </c>
      <c r="U738" s="2">
        <f t="shared" si="411"/>
        <v>195.28963630698664</v>
      </c>
      <c r="V738" s="2">
        <f t="shared" si="412"/>
        <v>39619.99775058034</v>
      </c>
      <c r="W738" s="2">
        <f t="shared" si="413"/>
        <v>322280.30850566737</v>
      </c>
      <c r="X738" s="29">
        <f t="shared" si="414"/>
        <v>0</v>
      </c>
      <c r="Y738" s="2">
        <f t="shared" si="428"/>
        <v>0</v>
      </c>
      <c r="Z738" s="82">
        <f t="shared" si="415"/>
        <v>0</v>
      </c>
      <c r="AA738" s="2">
        <f t="shared" si="416"/>
        <v>0</v>
      </c>
      <c r="AB738" s="27">
        <f t="shared" si="424"/>
        <v>6.7299999999999999E-2</v>
      </c>
      <c r="AC738" s="29">
        <f t="shared" si="403"/>
        <v>3</v>
      </c>
      <c r="AD738" s="29">
        <v>252</v>
      </c>
      <c r="AE738" s="11">
        <f t="shared" si="430"/>
        <v>1.0007756830000001</v>
      </c>
      <c r="AF738" s="2">
        <f t="shared" si="417"/>
        <v>235.43687772000001</v>
      </c>
      <c r="AG738" s="2">
        <f t="shared" si="418"/>
        <v>249.98735654000001</v>
      </c>
      <c r="AH738" s="3">
        <f t="shared" si="419"/>
        <v>0</v>
      </c>
      <c r="AI738" s="4" t="str">
        <f t="shared" si="425"/>
        <v>A+J=</v>
      </c>
      <c r="AJ738" s="12">
        <f t="shared" si="426"/>
        <v>41883</v>
      </c>
      <c r="AK738" s="12"/>
      <c r="AL738" s="4"/>
      <c r="AM738" s="1"/>
      <c r="AN738" s="12"/>
      <c r="AO738" s="1"/>
      <c r="AP738" s="1"/>
      <c r="AQ738" s="3"/>
      <c r="AR738" s="3"/>
      <c r="AS738" s="7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x14ac:dyDescent="0.2">
      <c r="A739" s="178">
        <f t="shared" si="420"/>
        <v>41858</v>
      </c>
      <c r="B739" s="2">
        <f t="shared" si="404"/>
        <v>322615.20578445407</v>
      </c>
      <c r="C739" s="2">
        <f t="shared" si="421"/>
        <v>282465.02111878002</v>
      </c>
      <c r="D739" s="2">
        <f>SUM(Y739:Y$764)</f>
        <v>2619.67381931</v>
      </c>
      <c r="E739" s="11">
        <f t="shared" si="405"/>
        <v>279845.34729947004</v>
      </c>
      <c r="F739" s="99">
        <f t="shared" si="400"/>
        <v>3958.32</v>
      </c>
      <c r="G739" s="3">
        <f>IF(N739=1,VLOOKUP(A738,[1]Plan1!$BG$69:$BI$188,3),G738)</f>
        <v>3958.72</v>
      </c>
      <c r="H739" s="200">
        <f t="shared" si="401"/>
        <v>41792</v>
      </c>
      <c r="I739" s="200">
        <f t="shared" si="402"/>
        <v>41822</v>
      </c>
      <c r="J739" s="27">
        <f t="shared" si="406"/>
        <v>1.0105297196782992E-4</v>
      </c>
      <c r="K739" s="12">
        <f t="shared" si="422"/>
        <v>41883</v>
      </c>
      <c r="L739" s="12">
        <f t="shared" si="407"/>
        <v>41883</v>
      </c>
      <c r="M739" s="1">
        <f t="shared" si="423"/>
        <v>21</v>
      </c>
      <c r="N739" s="1">
        <f t="shared" si="408"/>
        <v>4</v>
      </c>
      <c r="O739" s="2">
        <f t="shared" si="409"/>
        <v>1.0000192400000001</v>
      </c>
      <c r="P739" s="11">
        <f t="shared" si="399"/>
        <v>1.0039999399999999</v>
      </c>
      <c r="Q739" s="11">
        <f t="shared" si="429"/>
        <v>1.1415617230748949</v>
      </c>
      <c r="R739" s="2">
        <f t="shared" si="398"/>
        <v>1.1415836800000001</v>
      </c>
      <c r="S739" s="2">
        <f t="shared" si="427"/>
        <v>1.07454731</v>
      </c>
      <c r="T739" s="2">
        <f t="shared" si="410"/>
        <v>303522.02861227002</v>
      </c>
      <c r="U739" s="2">
        <f t="shared" si="411"/>
        <v>195.28963630698664</v>
      </c>
      <c r="V739" s="2">
        <f t="shared" si="412"/>
        <v>39621.534101537058</v>
      </c>
      <c r="W739" s="2">
        <f t="shared" si="413"/>
        <v>322281.84485662408</v>
      </c>
      <c r="X739" s="29">
        <f t="shared" si="414"/>
        <v>0</v>
      </c>
      <c r="Y739" s="2">
        <f t="shared" si="428"/>
        <v>0</v>
      </c>
      <c r="Z739" s="82">
        <f t="shared" si="415"/>
        <v>0</v>
      </c>
      <c r="AA739" s="2">
        <f t="shared" si="416"/>
        <v>0</v>
      </c>
      <c r="AB739" s="27">
        <f t="shared" si="424"/>
        <v>6.7299999999999999E-2</v>
      </c>
      <c r="AC739" s="29">
        <f t="shared" si="403"/>
        <v>4</v>
      </c>
      <c r="AD739" s="29">
        <v>252</v>
      </c>
      <c r="AE739" s="11">
        <f t="shared" si="430"/>
        <v>1.0010343770000001</v>
      </c>
      <c r="AF739" s="2">
        <f t="shared" si="417"/>
        <v>313.95620537999997</v>
      </c>
      <c r="AG739" s="2">
        <f t="shared" si="418"/>
        <v>333.36092782999998</v>
      </c>
      <c r="AH739" s="3">
        <f t="shared" si="419"/>
        <v>0</v>
      </c>
      <c r="AI739" s="4" t="str">
        <f t="shared" si="425"/>
        <v>A+J=</v>
      </c>
      <c r="AJ739" s="12">
        <f t="shared" si="426"/>
        <v>41883</v>
      </c>
      <c r="AK739" s="12"/>
      <c r="AL739" s="4"/>
      <c r="AM739" s="1"/>
      <c r="AN739" s="12"/>
      <c r="AO739" s="1"/>
      <c r="AP739" s="1"/>
      <c r="AQ739" s="3"/>
      <c r="AR739" s="3"/>
      <c r="AS739" s="7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x14ac:dyDescent="0.2">
      <c r="A740" s="178">
        <f t="shared" si="420"/>
        <v>41859</v>
      </c>
      <c r="B740" s="2">
        <f t="shared" si="404"/>
        <v>322700.13841687073</v>
      </c>
      <c r="C740" s="2">
        <f t="shared" si="421"/>
        <v>282465.02111878002</v>
      </c>
      <c r="D740" s="2">
        <f>SUM(Y740:Y$764)</f>
        <v>2619.67381931</v>
      </c>
      <c r="E740" s="11">
        <f t="shared" si="405"/>
        <v>279845.34729947004</v>
      </c>
      <c r="F740" s="99">
        <f t="shared" si="400"/>
        <v>3958.32</v>
      </c>
      <c r="G740" s="3">
        <f>IF(N740=1,VLOOKUP(A739,[1]Plan1!$BG$69:$BI$188,3),G739)</f>
        <v>3958.72</v>
      </c>
      <c r="H740" s="200">
        <f t="shared" si="401"/>
        <v>41792</v>
      </c>
      <c r="I740" s="200">
        <f t="shared" si="402"/>
        <v>41822</v>
      </c>
      <c r="J740" s="27">
        <f t="shared" si="406"/>
        <v>1.0105297196782992E-4</v>
      </c>
      <c r="K740" s="12">
        <f t="shared" si="422"/>
        <v>41883</v>
      </c>
      <c r="L740" s="12">
        <f t="shared" si="407"/>
        <v>41883</v>
      </c>
      <c r="M740" s="1">
        <f t="shared" si="423"/>
        <v>21</v>
      </c>
      <c r="N740" s="1">
        <f t="shared" si="408"/>
        <v>5</v>
      </c>
      <c r="O740" s="2">
        <f t="shared" si="409"/>
        <v>1.0000240499999999</v>
      </c>
      <c r="P740" s="11">
        <f t="shared" si="399"/>
        <v>1.0039999399999999</v>
      </c>
      <c r="Q740" s="11">
        <f t="shared" si="429"/>
        <v>1.1415617230748949</v>
      </c>
      <c r="R740" s="2">
        <f t="shared" si="398"/>
        <v>1.14158917</v>
      </c>
      <c r="S740" s="2">
        <f t="shared" si="427"/>
        <v>1.07454731</v>
      </c>
      <c r="T740" s="2">
        <f t="shared" si="410"/>
        <v>303522.02861227002</v>
      </c>
      <c r="U740" s="2">
        <f t="shared" si="411"/>
        <v>195.28963630698664</v>
      </c>
      <c r="V740" s="2">
        <f t="shared" si="412"/>
        <v>39623.070452493717</v>
      </c>
      <c r="W740" s="2">
        <f t="shared" si="413"/>
        <v>322283.38120758074</v>
      </c>
      <c r="X740" s="29">
        <f t="shared" si="414"/>
        <v>0</v>
      </c>
      <c r="Y740" s="2">
        <f t="shared" si="428"/>
        <v>0</v>
      </c>
      <c r="Z740" s="82">
        <f t="shared" si="415"/>
        <v>0</v>
      </c>
      <c r="AA740" s="2">
        <f t="shared" si="416"/>
        <v>0</v>
      </c>
      <c r="AB740" s="27">
        <f t="shared" si="424"/>
        <v>6.7299999999999999E-2</v>
      </c>
      <c r="AC740" s="29">
        <f t="shared" si="403"/>
        <v>5</v>
      </c>
      <c r="AD740" s="29">
        <v>252</v>
      </c>
      <c r="AE740" s="11">
        <f t="shared" si="430"/>
        <v>1.0012931389999999</v>
      </c>
      <c r="AF740" s="2">
        <f t="shared" si="417"/>
        <v>392.49617254999998</v>
      </c>
      <c r="AG740" s="2">
        <f t="shared" si="418"/>
        <v>416.75720928999999</v>
      </c>
      <c r="AH740" s="3">
        <f t="shared" si="419"/>
        <v>0</v>
      </c>
      <c r="AI740" s="4" t="str">
        <f t="shared" si="425"/>
        <v>A+J=</v>
      </c>
      <c r="AJ740" s="12">
        <f t="shared" si="426"/>
        <v>41883</v>
      </c>
      <c r="AK740" s="12"/>
      <c r="AL740" s="98"/>
      <c r="AM740" s="1"/>
      <c r="AN740" s="12"/>
      <c r="AO740" s="1"/>
      <c r="AP740" s="1"/>
      <c r="AQ740" s="3"/>
      <c r="AR740" s="3"/>
      <c r="AS740" s="7"/>
      <c r="AT740" s="1"/>
      <c r="AU740" s="1"/>
      <c r="AV740" s="1"/>
      <c r="AW740" s="1"/>
      <c r="AX740" s="38"/>
      <c r="AY740" s="38"/>
      <c r="AZ740" s="38"/>
      <c r="BA740" s="38"/>
      <c r="BB740" s="38"/>
    </row>
    <row r="741" spans="1:54" x14ac:dyDescent="0.2">
      <c r="A741" s="178">
        <f t="shared" si="420"/>
        <v>41860</v>
      </c>
      <c r="B741" s="2">
        <f t="shared" si="404"/>
        <v>322785.09591798083</v>
      </c>
      <c r="C741" s="2">
        <f t="shared" si="421"/>
        <v>282465.02111878002</v>
      </c>
      <c r="D741" s="2">
        <f>SUM(Y741:Y$764)</f>
        <v>2619.67381931</v>
      </c>
      <c r="E741" s="11">
        <f t="shared" si="405"/>
        <v>279845.34729947004</v>
      </c>
      <c r="F741" s="99">
        <f t="shared" si="400"/>
        <v>3958.32</v>
      </c>
      <c r="G741" s="3">
        <f>IF(N741=1,VLOOKUP(A740,[1]Plan1!$BG$69:$BI$188,3),G740)</f>
        <v>3958.72</v>
      </c>
      <c r="H741" s="200">
        <f t="shared" si="401"/>
        <v>41792</v>
      </c>
      <c r="I741" s="200">
        <f t="shared" si="402"/>
        <v>41822</v>
      </c>
      <c r="J741" s="27">
        <f t="shared" si="406"/>
        <v>1.0105297196782992E-4</v>
      </c>
      <c r="K741" s="12">
        <f t="shared" si="422"/>
        <v>41883</v>
      </c>
      <c r="L741" s="12">
        <f t="shared" si="407"/>
        <v>41883</v>
      </c>
      <c r="M741" s="1">
        <f t="shared" si="423"/>
        <v>21</v>
      </c>
      <c r="N741" s="1">
        <f t="shared" si="408"/>
        <v>6</v>
      </c>
      <c r="O741" s="2">
        <f t="shared" si="409"/>
        <v>1.00002887</v>
      </c>
      <c r="P741" s="11">
        <f t="shared" si="399"/>
        <v>1.0039999399999999</v>
      </c>
      <c r="Q741" s="11">
        <f t="shared" si="429"/>
        <v>1.1415617230748949</v>
      </c>
      <c r="R741" s="2">
        <f t="shared" si="398"/>
        <v>1.1415946699999999</v>
      </c>
      <c r="S741" s="2">
        <f t="shared" si="427"/>
        <v>1.07454731</v>
      </c>
      <c r="T741" s="2">
        <f t="shared" si="410"/>
        <v>303522.02861227002</v>
      </c>
      <c r="U741" s="2">
        <f t="shared" si="411"/>
        <v>195.28963630698664</v>
      </c>
      <c r="V741" s="2">
        <f t="shared" si="412"/>
        <v>39624.60960190383</v>
      </c>
      <c r="W741" s="2">
        <f t="shared" si="413"/>
        <v>322284.92035699083</v>
      </c>
      <c r="X741" s="29">
        <f t="shared" si="414"/>
        <v>0</v>
      </c>
      <c r="Y741" s="2">
        <f t="shared" si="428"/>
        <v>0</v>
      </c>
      <c r="Z741" s="82">
        <f t="shared" si="415"/>
        <v>0</v>
      </c>
      <c r="AA741" s="2">
        <f t="shared" si="416"/>
        <v>0</v>
      </c>
      <c r="AB741" s="27">
        <f t="shared" si="424"/>
        <v>6.7299999999999999E-2</v>
      </c>
      <c r="AC741" s="29">
        <f t="shared" si="403"/>
        <v>6</v>
      </c>
      <c r="AD741" s="29">
        <v>252</v>
      </c>
      <c r="AE741" s="11">
        <f t="shared" si="430"/>
        <v>1.0015519669999999</v>
      </c>
      <c r="AF741" s="2">
        <f t="shared" si="417"/>
        <v>471.05617217000002</v>
      </c>
      <c r="AG741" s="2">
        <f t="shared" si="418"/>
        <v>500.17556099000001</v>
      </c>
      <c r="AH741" s="3">
        <f t="shared" si="419"/>
        <v>0</v>
      </c>
      <c r="AI741" s="4" t="str">
        <f t="shared" si="425"/>
        <v>A+J=</v>
      </c>
      <c r="AJ741" s="12">
        <f t="shared" si="426"/>
        <v>41883</v>
      </c>
      <c r="AK741" s="12"/>
      <c r="AL741" s="98"/>
      <c r="AM741" s="1"/>
      <c r="AN741" s="12"/>
      <c r="AO741" s="1"/>
      <c r="AP741" s="1"/>
      <c r="AQ741" s="3"/>
      <c r="AR741" s="3"/>
      <c r="AS741" s="7"/>
      <c r="AT741" s="1"/>
      <c r="AU741" s="1"/>
      <c r="AV741" s="1"/>
      <c r="AW741" s="1"/>
      <c r="AX741" s="38"/>
      <c r="AY741" s="38"/>
      <c r="AZ741" s="38"/>
      <c r="BA741" s="38"/>
      <c r="BB741" s="38"/>
    </row>
    <row r="742" spans="1:54" x14ac:dyDescent="0.2">
      <c r="A742" s="178">
        <f t="shared" si="420"/>
        <v>41861</v>
      </c>
      <c r="B742" s="2">
        <f t="shared" si="404"/>
        <v>322785.09591798083</v>
      </c>
      <c r="C742" s="2">
        <f t="shared" si="421"/>
        <v>282465.02111878002</v>
      </c>
      <c r="D742" s="2">
        <f>SUM(Y742:Y$764)</f>
        <v>2619.67381931</v>
      </c>
      <c r="E742" s="11">
        <f t="shared" si="405"/>
        <v>279845.34729947004</v>
      </c>
      <c r="F742" s="99">
        <f t="shared" si="400"/>
        <v>3958.32</v>
      </c>
      <c r="G742" s="3">
        <f>IF(N742=1,VLOOKUP(A741,[1]Plan1!$BG$69:$BI$188,3),G741)</f>
        <v>3958.72</v>
      </c>
      <c r="H742" s="200">
        <f t="shared" si="401"/>
        <v>41792</v>
      </c>
      <c r="I742" s="200">
        <f t="shared" si="402"/>
        <v>41822</v>
      </c>
      <c r="J742" s="27">
        <f t="shared" si="406"/>
        <v>1.0105297196782992E-4</v>
      </c>
      <c r="K742" s="12">
        <f t="shared" si="422"/>
        <v>41883</v>
      </c>
      <c r="L742" s="12">
        <f t="shared" si="407"/>
        <v>41883</v>
      </c>
      <c r="M742" s="1">
        <f t="shared" si="423"/>
        <v>21</v>
      </c>
      <c r="N742" s="1">
        <f t="shared" si="408"/>
        <v>6</v>
      </c>
      <c r="O742" s="2">
        <f t="shared" si="409"/>
        <v>1.00002887</v>
      </c>
      <c r="P742" s="11">
        <f t="shared" si="399"/>
        <v>1.0039999399999999</v>
      </c>
      <c r="Q742" s="11">
        <f t="shared" si="429"/>
        <v>1.1415617230748949</v>
      </c>
      <c r="R742" s="2">
        <f t="shared" si="398"/>
        <v>1.1415946699999999</v>
      </c>
      <c r="S742" s="2">
        <f t="shared" si="427"/>
        <v>1.07454731</v>
      </c>
      <c r="T742" s="2">
        <f t="shared" si="410"/>
        <v>303522.02861227002</v>
      </c>
      <c r="U742" s="2">
        <f t="shared" si="411"/>
        <v>195.28963630698664</v>
      </c>
      <c r="V742" s="2">
        <f t="shared" si="412"/>
        <v>39624.60960190383</v>
      </c>
      <c r="W742" s="2">
        <f t="shared" si="413"/>
        <v>322284.92035699083</v>
      </c>
      <c r="X742" s="29">
        <f t="shared" si="414"/>
        <v>0</v>
      </c>
      <c r="Y742" s="2">
        <f t="shared" si="428"/>
        <v>0</v>
      </c>
      <c r="Z742" s="82">
        <f t="shared" si="415"/>
        <v>0</v>
      </c>
      <c r="AA742" s="2">
        <f t="shared" si="416"/>
        <v>0</v>
      </c>
      <c r="AB742" s="27">
        <f t="shared" si="424"/>
        <v>6.7299999999999999E-2</v>
      </c>
      <c r="AC742" s="29">
        <f t="shared" si="403"/>
        <v>6</v>
      </c>
      <c r="AD742" s="29">
        <v>252</v>
      </c>
      <c r="AE742" s="11">
        <f t="shared" si="430"/>
        <v>1.0015519669999999</v>
      </c>
      <c r="AF742" s="2">
        <f t="shared" si="417"/>
        <v>471.05617217000002</v>
      </c>
      <c r="AG742" s="2">
        <f t="shared" si="418"/>
        <v>500.17556099000001</v>
      </c>
      <c r="AH742" s="3">
        <f t="shared" si="419"/>
        <v>0</v>
      </c>
      <c r="AI742" s="4" t="str">
        <f t="shared" si="425"/>
        <v>A+J=</v>
      </c>
      <c r="AJ742" s="12">
        <f t="shared" si="426"/>
        <v>41883</v>
      </c>
      <c r="AK742" s="12"/>
      <c r="AL742" s="4"/>
      <c r="AM742" s="1"/>
      <c r="AN742" s="12"/>
      <c r="AO742" s="1"/>
      <c r="AP742" s="1"/>
      <c r="AQ742" s="3"/>
      <c r="AR742" s="3"/>
      <c r="AS742" s="7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x14ac:dyDescent="0.2">
      <c r="A743" s="178">
        <f t="shared" si="420"/>
        <v>41862</v>
      </c>
      <c r="B743" s="2">
        <f t="shared" si="404"/>
        <v>322785.09591798083</v>
      </c>
      <c r="C743" s="2">
        <f t="shared" si="421"/>
        <v>282465.02111878002</v>
      </c>
      <c r="D743" s="2">
        <f>SUM(Y743:Y$764)</f>
        <v>2619.67381931</v>
      </c>
      <c r="E743" s="11">
        <f t="shared" si="405"/>
        <v>279845.34729947004</v>
      </c>
      <c r="F743" s="99">
        <f t="shared" si="400"/>
        <v>3958.32</v>
      </c>
      <c r="G743" s="3">
        <f>IF(N743=1,VLOOKUP(A742,[1]Plan1!$BG$69:$BI$188,3),G742)</f>
        <v>3958.72</v>
      </c>
      <c r="H743" s="200">
        <f t="shared" si="401"/>
        <v>41792</v>
      </c>
      <c r="I743" s="200">
        <f t="shared" si="402"/>
        <v>41822</v>
      </c>
      <c r="J743" s="27">
        <f t="shared" si="406"/>
        <v>1.0105297196782992E-4</v>
      </c>
      <c r="K743" s="12">
        <f t="shared" si="422"/>
        <v>41883</v>
      </c>
      <c r="L743" s="12">
        <f t="shared" si="407"/>
        <v>41883</v>
      </c>
      <c r="M743" s="1">
        <f t="shared" si="423"/>
        <v>21</v>
      </c>
      <c r="N743" s="1">
        <f t="shared" si="408"/>
        <v>6</v>
      </c>
      <c r="O743" s="2">
        <f t="shared" si="409"/>
        <v>1.00002887</v>
      </c>
      <c r="P743" s="11">
        <f t="shared" si="399"/>
        <v>1.0039999399999999</v>
      </c>
      <c r="Q743" s="11">
        <f t="shared" si="429"/>
        <v>1.1415617230748949</v>
      </c>
      <c r="R743" s="2">
        <f t="shared" si="398"/>
        <v>1.1415946699999999</v>
      </c>
      <c r="S743" s="2">
        <f t="shared" si="427"/>
        <v>1.07454731</v>
      </c>
      <c r="T743" s="2">
        <f t="shared" si="410"/>
        <v>303522.02861227002</v>
      </c>
      <c r="U743" s="2">
        <f t="shared" si="411"/>
        <v>195.28963630698664</v>
      </c>
      <c r="V743" s="2">
        <f t="shared" si="412"/>
        <v>39624.60960190383</v>
      </c>
      <c r="W743" s="2">
        <f t="shared" si="413"/>
        <v>322284.92035699083</v>
      </c>
      <c r="X743" s="29">
        <f t="shared" si="414"/>
        <v>0</v>
      </c>
      <c r="Y743" s="2">
        <f t="shared" si="428"/>
        <v>0</v>
      </c>
      <c r="Z743" s="82">
        <f t="shared" si="415"/>
        <v>0</v>
      </c>
      <c r="AA743" s="2">
        <f t="shared" si="416"/>
        <v>0</v>
      </c>
      <c r="AB743" s="27">
        <f t="shared" si="424"/>
        <v>6.7299999999999999E-2</v>
      </c>
      <c r="AC743" s="29">
        <f t="shared" si="403"/>
        <v>6</v>
      </c>
      <c r="AD743" s="29">
        <v>252</v>
      </c>
      <c r="AE743" s="11">
        <f t="shared" si="430"/>
        <v>1.0015519669999999</v>
      </c>
      <c r="AF743" s="2">
        <f t="shared" si="417"/>
        <v>471.05617217000002</v>
      </c>
      <c r="AG743" s="2">
        <f t="shared" si="418"/>
        <v>500.17556099000001</v>
      </c>
      <c r="AH743" s="3">
        <f t="shared" si="419"/>
        <v>0</v>
      </c>
      <c r="AI743" s="4" t="str">
        <f t="shared" si="425"/>
        <v>A+J=</v>
      </c>
      <c r="AJ743" s="12">
        <f t="shared" si="426"/>
        <v>41883</v>
      </c>
      <c r="AK743" s="12"/>
      <c r="AL743" s="4"/>
      <c r="AM743" s="1"/>
      <c r="AN743" s="12"/>
      <c r="AO743" s="1"/>
      <c r="AP743" s="1"/>
      <c r="AQ743" s="3"/>
      <c r="AR743" s="3"/>
      <c r="AS743" s="7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x14ac:dyDescent="0.2">
      <c r="A744" s="178">
        <f t="shared" si="420"/>
        <v>41863</v>
      </c>
      <c r="B744" s="2">
        <f t="shared" si="404"/>
        <v>322870.07580903103</v>
      </c>
      <c r="C744" s="2">
        <f t="shared" si="421"/>
        <v>282465.02111878002</v>
      </c>
      <c r="D744" s="2">
        <f>SUM(Y744:Y$764)</f>
        <v>2619.67381931</v>
      </c>
      <c r="E744" s="11">
        <f t="shared" si="405"/>
        <v>279845.34729947004</v>
      </c>
      <c r="F744" s="99">
        <f t="shared" si="400"/>
        <v>3958.32</v>
      </c>
      <c r="G744" s="3">
        <f>IF(N744=1,VLOOKUP(A743,[1]Plan1!$BG$69:$BI$188,3),G743)</f>
        <v>3958.72</v>
      </c>
      <c r="H744" s="200">
        <f t="shared" si="401"/>
        <v>41792</v>
      </c>
      <c r="I744" s="200">
        <f t="shared" si="402"/>
        <v>41822</v>
      </c>
      <c r="J744" s="27">
        <f t="shared" si="406"/>
        <v>1.0105297196782992E-4</v>
      </c>
      <c r="K744" s="12">
        <f t="shared" si="422"/>
        <v>41883</v>
      </c>
      <c r="L744" s="12">
        <f t="shared" si="407"/>
        <v>41883</v>
      </c>
      <c r="M744" s="1">
        <f t="shared" si="423"/>
        <v>21</v>
      </c>
      <c r="N744" s="1">
        <f t="shared" si="408"/>
        <v>7</v>
      </c>
      <c r="O744" s="2">
        <f t="shared" si="409"/>
        <v>1.00003368</v>
      </c>
      <c r="P744" s="11">
        <f t="shared" si="399"/>
        <v>1.0039999399999999</v>
      </c>
      <c r="Q744" s="11">
        <f t="shared" si="429"/>
        <v>1.1415617230748949</v>
      </c>
      <c r="R744" s="2">
        <f t="shared" si="398"/>
        <v>1.14160017</v>
      </c>
      <c r="S744" s="2">
        <f t="shared" si="427"/>
        <v>1.07454731</v>
      </c>
      <c r="T744" s="2">
        <f t="shared" si="410"/>
        <v>303522.02861227002</v>
      </c>
      <c r="U744" s="2">
        <f t="shared" si="411"/>
        <v>195.28963630698664</v>
      </c>
      <c r="V744" s="2">
        <f t="shared" si="412"/>
        <v>39626.148751314009</v>
      </c>
      <c r="W744" s="2">
        <f t="shared" si="413"/>
        <v>322286.45950640104</v>
      </c>
      <c r="X744" s="29">
        <f t="shared" si="414"/>
        <v>0</v>
      </c>
      <c r="Y744" s="2">
        <f t="shared" si="428"/>
        <v>0</v>
      </c>
      <c r="Z744" s="82">
        <f t="shared" si="415"/>
        <v>0</v>
      </c>
      <c r="AA744" s="2">
        <f t="shared" si="416"/>
        <v>0</v>
      </c>
      <c r="AB744" s="27">
        <f t="shared" si="424"/>
        <v>6.7299999999999999E-2</v>
      </c>
      <c r="AC744" s="29">
        <f t="shared" si="403"/>
        <v>7</v>
      </c>
      <c r="AD744" s="29">
        <v>252</v>
      </c>
      <c r="AE744" s="11">
        <f t="shared" si="430"/>
        <v>1.0018108619999999</v>
      </c>
      <c r="AF744" s="2">
        <f t="shared" si="417"/>
        <v>549.63650776999998</v>
      </c>
      <c r="AG744" s="2">
        <f t="shared" si="418"/>
        <v>583.61630262999995</v>
      </c>
      <c r="AH744" s="3">
        <f t="shared" si="419"/>
        <v>0</v>
      </c>
      <c r="AI744" s="4" t="str">
        <f t="shared" si="425"/>
        <v>A+J=</v>
      </c>
      <c r="AJ744" s="12">
        <f t="shared" si="426"/>
        <v>41883</v>
      </c>
      <c r="AK744" s="12"/>
      <c r="AL744" s="4"/>
      <c r="AM744" s="1"/>
      <c r="AN744" s="12"/>
      <c r="AO744" s="1"/>
      <c r="AP744" s="1"/>
      <c r="AQ744" s="3"/>
      <c r="AR744" s="3"/>
      <c r="AS744" s="7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x14ac:dyDescent="0.2">
      <c r="A745" s="178">
        <f t="shared" si="420"/>
        <v>41864</v>
      </c>
      <c r="B745" s="2">
        <f t="shared" si="404"/>
        <v>322955.07560837769</v>
      </c>
      <c r="C745" s="2">
        <f t="shared" si="421"/>
        <v>282465.02111878002</v>
      </c>
      <c r="D745" s="2">
        <f>SUM(Y745:Y$764)</f>
        <v>2619.67381931</v>
      </c>
      <c r="E745" s="11">
        <f t="shared" si="405"/>
        <v>279845.34729947004</v>
      </c>
      <c r="F745" s="99">
        <f t="shared" si="400"/>
        <v>3958.32</v>
      </c>
      <c r="G745" s="3">
        <f>IF(N745=1,VLOOKUP(A744,[1]Plan1!$BG$69:$BI$188,3),G744)</f>
        <v>3958.72</v>
      </c>
      <c r="H745" s="200">
        <f t="shared" si="401"/>
        <v>41792</v>
      </c>
      <c r="I745" s="200">
        <f t="shared" si="402"/>
        <v>41822</v>
      </c>
      <c r="J745" s="27">
        <f t="shared" si="406"/>
        <v>1.0105297196782992E-4</v>
      </c>
      <c r="K745" s="12">
        <f t="shared" si="422"/>
        <v>41883</v>
      </c>
      <c r="L745" s="12">
        <f t="shared" si="407"/>
        <v>41883</v>
      </c>
      <c r="M745" s="1">
        <f t="shared" si="423"/>
        <v>21</v>
      </c>
      <c r="N745" s="1">
        <f t="shared" si="408"/>
        <v>8</v>
      </c>
      <c r="O745" s="2">
        <f t="shared" si="409"/>
        <v>1.0000384899999999</v>
      </c>
      <c r="P745" s="11">
        <f t="shared" si="399"/>
        <v>1.0039999399999999</v>
      </c>
      <c r="Q745" s="11">
        <f t="shared" si="429"/>
        <v>1.1415617230748949</v>
      </c>
      <c r="R745" s="2">
        <f t="shared" ref="R745:R808" si="431">TRUNC(TRUNC((O745*Q745),15),8)</f>
        <v>1.14160566</v>
      </c>
      <c r="S745" s="2">
        <f t="shared" si="427"/>
        <v>1.07454731</v>
      </c>
      <c r="T745" s="2">
        <f t="shared" si="410"/>
        <v>303522.02861227002</v>
      </c>
      <c r="U745" s="2">
        <f t="shared" si="411"/>
        <v>195.28963630698664</v>
      </c>
      <c r="V745" s="2">
        <f t="shared" si="412"/>
        <v>39627.685102270661</v>
      </c>
      <c r="W745" s="2">
        <f t="shared" si="413"/>
        <v>322287.99585735769</v>
      </c>
      <c r="X745" s="29">
        <f t="shared" si="414"/>
        <v>0</v>
      </c>
      <c r="Y745" s="2">
        <f t="shared" si="428"/>
        <v>0</v>
      </c>
      <c r="Z745" s="82">
        <f t="shared" si="415"/>
        <v>0</v>
      </c>
      <c r="AA745" s="2">
        <f t="shared" si="416"/>
        <v>0</v>
      </c>
      <c r="AB745" s="27">
        <f t="shared" si="424"/>
        <v>6.7299999999999999E-2</v>
      </c>
      <c r="AC745" s="29">
        <f t="shared" si="403"/>
        <v>8</v>
      </c>
      <c r="AD745" s="29">
        <v>252</v>
      </c>
      <c r="AE745" s="11">
        <f t="shared" si="430"/>
        <v>1.002069825</v>
      </c>
      <c r="AF745" s="2">
        <f t="shared" si="417"/>
        <v>628.23748287000001</v>
      </c>
      <c r="AG745" s="2">
        <f t="shared" si="418"/>
        <v>667.07975102</v>
      </c>
      <c r="AH745" s="3">
        <f t="shared" si="419"/>
        <v>0</v>
      </c>
      <c r="AI745" s="4" t="str">
        <f t="shared" si="425"/>
        <v>A+J=</v>
      </c>
      <c r="AJ745" s="12">
        <f t="shared" si="426"/>
        <v>41883</v>
      </c>
      <c r="AK745" s="12"/>
      <c r="AL745" s="4"/>
      <c r="AM745" s="1"/>
      <c r="AN745" s="12"/>
      <c r="AO745" s="1"/>
      <c r="AP745" s="1"/>
      <c r="AQ745" s="3"/>
      <c r="AR745" s="3"/>
      <c r="AS745" s="7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x14ac:dyDescent="0.2">
      <c r="A746" s="178">
        <f t="shared" si="420"/>
        <v>41865</v>
      </c>
      <c r="B746" s="2">
        <f t="shared" si="404"/>
        <v>323040.09747455432</v>
      </c>
      <c r="C746" s="2">
        <f t="shared" si="421"/>
        <v>282465.02111878002</v>
      </c>
      <c r="D746" s="2">
        <f>SUM(Y746:Y$764)</f>
        <v>2619.67381931</v>
      </c>
      <c r="E746" s="11">
        <f t="shared" si="405"/>
        <v>279845.34729947004</v>
      </c>
      <c r="F746" s="99">
        <f t="shared" si="400"/>
        <v>3958.32</v>
      </c>
      <c r="G746" s="3">
        <f>IF(N746=1,VLOOKUP(A745,[1]Plan1!$BG$69:$BI$188,3),G745)</f>
        <v>3958.72</v>
      </c>
      <c r="H746" s="200">
        <f t="shared" si="401"/>
        <v>41792</v>
      </c>
      <c r="I746" s="200">
        <f t="shared" si="402"/>
        <v>41822</v>
      </c>
      <c r="J746" s="27">
        <f t="shared" si="406"/>
        <v>1.0105297196782992E-4</v>
      </c>
      <c r="K746" s="12">
        <f t="shared" si="422"/>
        <v>41883</v>
      </c>
      <c r="L746" s="12">
        <f t="shared" si="407"/>
        <v>41883</v>
      </c>
      <c r="M746" s="1">
        <f t="shared" si="423"/>
        <v>21</v>
      </c>
      <c r="N746" s="1">
        <f t="shared" si="408"/>
        <v>9</v>
      </c>
      <c r="O746" s="2">
        <f t="shared" si="409"/>
        <v>1.0000433</v>
      </c>
      <c r="P746" s="11">
        <f t="shared" ref="P746:P809" si="432">IF(L746&gt;L745,O745,P745)</f>
        <v>1.0039999399999999</v>
      </c>
      <c r="Q746" s="11">
        <f t="shared" si="429"/>
        <v>1.1415617230748949</v>
      </c>
      <c r="R746" s="2">
        <f t="shared" si="431"/>
        <v>1.1416111499999999</v>
      </c>
      <c r="S746" s="2">
        <f t="shared" si="427"/>
        <v>1.07454731</v>
      </c>
      <c r="T746" s="2">
        <f t="shared" si="410"/>
        <v>303522.02861227002</v>
      </c>
      <c r="U746" s="2">
        <f t="shared" si="411"/>
        <v>195.28963630698664</v>
      </c>
      <c r="V746" s="2">
        <f t="shared" si="412"/>
        <v>39629.221453227321</v>
      </c>
      <c r="W746" s="2">
        <f t="shared" si="413"/>
        <v>322289.53220831434</v>
      </c>
      <c r="X746" s="29">
        <f t="shared" si="414"/>
        <v>0</v>
      </c>
      <c r="Y746" s="2">
        <f t="shared" si="428"/>
        <v>0</v>
      </c>
      <c r="Z746" s="82">
        <f t="shared" si="415"/>
        <v>0</v>
      </c>
      <c r="AA746" s="2">
        <f t="shared" si="416"/>
        <v>0</v>
      </c>
      <c r="AB746" s="27">
        <f t="shared" si="424"/>
        <v>6.7299999999999999E-2</v>
      </c>
      <c r="AC746" s="29">
        <f t="shared" si="403"/>
        <v>9</v>
      </c>
      <c r="AD746" s="29">
        <v>252</v>
      </c>
      <c r="AE746" s="11">
        <f t="shared" si="430"/>
        <v>1.0023288539999999</v>
      </c>
      <c r="AF746" s="2">
        <f t="shared" si="417"/>
        <v>706.85849041999995</v>
      </c>
      <c r="AG746" s="2">
        <f t="shared" si="418"/>
        <v>750.56526624000003</v>
      </c>
      <c r="AH746" s="3">
        <f t="shared" si="419"/>
        <v>0</v>
      </c>
      <c r="AI746" s="4" t="str">
        <f t="shared" si="425"/>
        <v>A+J=</v>
      </c>
      <c r="AJ746" s="12">
        <f t="shared" si="426"/>
        <v>41883</v>
      </c>
      <c r="AK746" s="12"/>
      <c r="AL746" s="4"/>
      <c r="AM746" s="1"/>
      <c r="AN746" s="12"/>
      <c r="AO746" s="1"/>
      <c r="AP746" s="1"/>
      <c r="AQ746" s="3"/>
      <c r="AR746" s="3"/>
      <c r="AS746" s="7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x14ac:dyDescent="0.2">
      <c r="A747" s="178">
        <f t="shared" si="420"/>
        <v>41866</v>
      </c>
      <c r="B747" s="2">
        <f t="shared" si="404"/>
        <v>323125.14173014107</v>
      </c>
      <c r="C747" s="2">
        <f t="shared" si="421"/>
        <v>282465.02111878002</v>
      </c>
      <c r="D747" s="2">
        <f>SUM(Y747:Y$764)</f>
        <v>2619.67381931</v>
      </c>
      <c r="E747" s="11">
        <f t="shared" si="405"/>
        <v>279845.34729947004</v>
      </c>
      <c r="F747" s="99">
        <f t="shared" si="400"/>
        <v>3958.32</v>
      </c>
      <c r="G747" s="3">
        <f>IF(N747=1,VLOOKUP(A746,[1]Plan1!$BG$69:$BI$188,3),G746)</f>
        <v>3958.72</v>
      </c>
      <c r="H747" s="200">
        <f t="shared" si="401"/>
        <v>41792</v>
      </c>
      <c r="I747" s="200">
        <f t="shared" si="402"/>
        <v>41822</v>
      </c>
      <c r="J747" s="27">
        <f t="shared" si="406"/>
        <v>1.0105297196782992E-4</v>
      </c>
      <c r="K747" s="12">
        <f t="shared" si="422"/>
        <v>41883</v>
      </c>
      <c r="L747" s="12">
        <f t="shared" si="407"/>
        <v>41883</v>
      </c>
      <c r="M747" s="1">
        <f t="shared" si="423"/>
        <v>21</v>
      </c>
      <c r="N747" s="1">
        <f t="shared" si="408"/>
        <v>10</v>
      </c>
      <c r="O747" s="2">
        <f t="shared" si="409"/>
        <v>1.00004811</v>
      </c>
      <c r="P747" s="11">
        <f t="shared" si="432"/>
        <v>1.0039999399999999</v>
      </c>
      <c r="Q747" s="11">
        <f t="shared" si="429"/>
        <v>1.1415617230748949</v>
      </c>
      <c r="R747" s="2">
        <f t="shared" si="431"/>
        <v>1.1416166400000001</v>
      </c>
      <c r="S747" s="2">
        <f t="shared" si="427"/>
        <v>1.07454731</v>
      </c>
      <c r="T747" s="2">
        <f t="shared" si="410"/>
        <v>303522.02861227002</v>
      </c>
      <c r="U747" s="2">
        <f t="shared" si="411"/>
        <v>195.28963630698664</v>
      </c>
      <c r="V747" s="2">
        <f t="shared" si="412"/>
        <v>39630.757804184039</v>
      </c>
      <c r="W747" s="2">
        <f t="shared" si="413"/>
        <v>322291.06855927105</v>
      </c>
      <c r="X747" s="29">
        <f t="shared" si="414"/>
        <v>0</v>
      </c>
      <c r="Y747" s="2">
        <f t="shared" si="428"/>
        <v>0</v>
      </c>
      <c r="Z747" s="82">
        <f t="shared" si="415"/>
        <v>0</v>
      </c>
      <c r="AA747" s="2">
        <f t="shared" si="416"/>
        <v>0</v>
      </c>
      <c r="AB747" s="27">
        <f t="shared" si="424"/>
        <v>6.7299999999999999E-2</v>
      </c>
      <c r="AC747" s="29">
        <f t="shared" si="403"/>
        <v>10</v>
      </c>
      <c r="AD747" s="29">
        <v>252</v>
      </c>
      <c r="AE747" s="11">
        <f t="shared" si="430"/>
        <v>1.0025879499999999</v>
      </c>
      <c r="AF747" s="2">
        <f t="shared" si="417"/>
        <v>785.49983394000003</v>
      </c>
      <c r="AG747" s="2">
        <f t="shared" si="418"/>
        <v>834.07317087000001</v>
      </c>
      <c r="AH747" s="3">
        <f t="shared" si="419"/>
        <v>0</v>
      </c>
      <c r="AI747" s="4" t="str">
        <f t="shared" si="425"/>
        <v>A+J=</v>
      </c>
      <c r="AJ747" s="12">
        <f t="shared" si="426"/>
        <v>41883</v>
      </c>
      <c r="AK747" s="12"/>
      <c r="AL747" s="4"/>
      <c r="AM747" s="1"/>
      <c r="AN747" s="12"/>
      <c r="AO747" s="1"/>
      <c r="AP747" s="1"/>
      <c r="AQ747" s="3"/>
      <c r="AR747" s="3"/>
      <c r="AS747" s="7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x14ac:dyDescent="0.2">
      <c r="A748" s="178">
        <f t="shared" si="420"/>
        <v>41867</v>
      </c>
      <c r="B748" s="2">
        <f t="shared" si="404"/>
        <v>323210.21118189115</v>
      </c>
      <c r="C748" s="2">
        <f t="shared" si="421"/>
        <v>282465.02111878002</v>
      </c>
      <c r="D748" s="2">
        <f>SUM(Y748:Y$764)</f>
        <v>2619.67381931</v>
      </c>
      <c r="E748" s="11">
        <f t="shared" si="405"/>
        <v>279845.34729947004</v>
      </c>
      <c r="F748" s="99">
        <f t="shared" si="400"/>
        <v>3958.32</v>
      </c>
      <c r="G748" s="3">
        <f>IF(N748=1,VLOOKUP(A747,[1]Plan1!$BG$69:$BI$188,3),G747)</f>
        <v>3958.72</v>
      </c>
      <c r="H748" s="200">
        <f t="shared" si="401"/>
        <v>41792</v>
      </c>
      <c r="I748" s="200">
        <f t="shared" si="402"/>
        <v>41822</v>
      </c>
      <c r="J748" s="27">
        <f t="shared" si="406"/>
        <v>1.0105297196782992E-4</v>
      </c>
      <c r="K748" s="12">
        <f t="shared" si="422"/>
        <v>41883</v>
      </c>
      <c r="L748" s="12">
        <f t="shared" si="407"/>
        <v>41883</v>
      </c>
      <c r="M748" s="1">
        <f t="shared" si="423"/>
        <v>21</v>
      </c>
      <c r="N748" s="1">
        <f t="shared" si="408"/>
        <v>11</v>
      </c>
      <c r="O748" s="2">
        <f t="shared" si="409"/>
        <v>1.0000529300000001</v>
      </c>
      <c r="P748" s="11">
        <f t="shared" si="432"/>
        <v>1.0039999399999999</v>
      </c>
      <c r="Q748" s="11">
        <f t="shared" si="429"/>
        <v>1.1415617230748949</v>
      </c>
      <c r="R748" s="2">
        <f t="shared" si="431"/>
        <v>1.14162214</v>
      </c>
      <c r="S748" s="2">
        <f t="shared" si="427"/>
        <v>1.07454731</v>
      </c>
      <c r="T748" s="2">
        <f t="shared" si="410"/>
        <v>303522.02861227002</v>
      </c>
      <c r="U748" s="2">
        <f t="shared" si="411"/>
        <v>195.28963630698664</v>
      </c>
      <c r="V748" s="2">
        <f t="shared" si="412"/>
        <v>39632.296953594152</v>
      </c>
      <c r="W748" s="2">
        <f t="shared" si="413"/>
        <v>322292.60770868114</v>
      </c>
      <c r="X748" s="29">
        <f t="shared" si="414"/>
        <v>0</v>
      </c>
      <c r="Y748" s="2">
        <f t="shared" si="428"/>
        <v>0</v>
      </c>
      <c r="Z748" s="82">
        <f t="shared" si="415"/>
        <v>0</v>
      </c>
      <c r="AA748" s="2">
        <f t="shared" si="416"/>
        <v>0</v>
      </c>
      <c r="AB748" s="27">
        <f t="shared" si="424"/>
        <v>6.7299999999999999E-2</v>
      </c>
      <c r="AC748" s="29">
        <f t="shared" si="403"/>
        <v>11</v>
      </c>
      <c r="AD748" s="29">
        <v>252</v>
      </c>
      <c r="AE748" s="11">
        <f t="shared" si="430"/>
        <v>1.0028471130000001</v>
      </c>
      <c r="AF748" s="2">
        <f t="shared" si="417"/>
        <v>864.16151344000002</v>
      </c>
      <c r="AG748" s="2">
        <f t="shared" si="418"/>
        <v>917.60347320999995</v>
      </c>
      <c r="AH748" s="3">
        <f t="shared" si="419"/>
        <v>0</v>
      </c>
      <c r="AI748" s="4" t="str">
        <f t="shared" si="425"/>
        <v>A+J=</v>
      </c>
      <c r="AJ748" s="12">
        <f t="shared" si="426"/>
        <v>41883</v>
      </c>
      <c r="AK748" s="12"/>
      <c r="AL748" s="4"/>
      <c r="AM748" s="1"/>
      <c r="AN748" s="12"/>
      <c r="AO748" s="1"/>
      <c r="AP748" s="1"/>
      <c r="AQ748" s="3"/>
      <c r="AR748" s="3"/>
      <c r="AS748" s="7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x14ac:dyDescent="0.2">
      <c r="A749" s="178">
        <f t="shared" si="420"/>
        <v>41868</v>
      </c>
      <c r="B749" s="2">
        <f t="shared" si="404"/>
        <v>323210.21118189115</v>
      </c>
      <c r="C749" s="2">
        <f t="shared" si="421"/>
        <v>282465.02111878002</v>
      </c>
      <c r="D749" s="2">
        <f>SUM(Y749:Y$764)</f>
        <v>2619.67381931</v>
      </c>
      <c r="E749" s="11">
        <f t="shared" si="405"/>
        <v>279845.34729947004</v>
      </c>
      <c r="F749" s="99">
        <f t="shared" si="400"/>
        <v>3958.32</v>
      </c>
      <c r="G749" s="3">
        <f>IF(N749=1,VLOOKUP(A748,[1]Plan1!$BG$69:$BI$188,3),G748)</f>
        <v>3958.72</v>
      </c>
      <c r="H749" s="200">
        <f t="shared" si="401"/>
        <v>41792</v>
      </c>
      <c r="I749" s="200">
        <f t="shared" si="402"/>
        <v>41822</v>
      </c>
      <c r="J749" s="27">
        <f t="shared" si="406"/>
        <v>1.0105297196782992E-4</v>
      </c>
      <c r="K749" s="12">
        <f t="shared" si="422"/>
        <v>41883</v>
      </c>
      <c r="L749" s="12">
        <f t="shared" si="407"/>
        <v>41883</v>
      </c>
      <c r="M749" s="1">
        <f t="shared" si="423"/>
        <v>21</v>
      </c>
      <c r="N749" s="1">
        <f t="shared" si="408"/>
        <v>11</v>
      </c>
      <c r="O749" s="2">
        <f t="shared" si="409"/>
        <v>1.0000529300000001</v>
      </c>
      <c r="P749" s="11">
        <f t="shared" si="432"/>
        <v>1.0039999399999999</v>
      </c>
      <c r="Q749" s="11">
        <f t="shared" si="429"/>
        <v>1.1415617230748949</v>
      </c>
      <c r="R749" s="2">
        <f t="shared" si="431"/>
        <v>1.14162214</v>
      </c>
      <c r="S749" s="2">
        <f t="shared" si="427"/>
        <v>1.07454731</v>
      </c>
      <c r="T749" s="2">
        <f t="shared" si="410"/>
        <v>303522.02861227002</v>
      </c>
      <c r="U749" s="2">
        <f t="shared" si="411"/>
        <v>195.28963630698664</v>
      </c>
      <c r="V749" s="2">
        <f t="shared" si="412"/>
        <v>39632.296953594152</v>
      </c>
      <c r="W749" s="2">
        <f t="shared" si="413"/>
        <v>322292.60770868114</v>
      </c>
      <c r="X749" s="29">
        <f t="shared" si="414"/>
        <v>0</v>
      </c>
      <c r="Y749" s="2">
        <f t="shared" si="428"/>
        <v>0</v>
      </c>
      <c r="Z749" s="82">
        <f t="shared" si="415"/>
        <v>0</v>
      </c>
      <c r="AA749" s="2">
        <f t="shared" si="416"/>
        <v>0</v>
      </c>
      <c r="AB749" s="27">
        <f t="shared" si="424"/>
        <v>6.7299999999999999E-2</v>
      </c>
      <c r="AC749" s="29">
        <f t="shared" si="403"/>
        <v>11</v>
      </c>
      <c r="AD749" s="29">
        <v>252</v>
      </c>
      <c r="AE749" s="11">
        <f t="shared" si="430"/>
        <v>1.0028471130000001</v>
      </c>
      <c r="AF749" s="2">
        <f t="shared" si="417"/>
        <v>864.16151344000002</v>
      </c>
      <c r="AG749" s="2">
        <f t="shared" si="418"/>
        <v>917.60347320999995</v>
      </c>
      <c r="AH749" s="3">
        <f t="shared" si="419"/>
        <v>0</v>
      </c>
      <c r="AI749" s="4" t="str">
        <f t="shared" si="425"/>
        <v>A+J=</v>
      </c>
      <c r="AJ749" s="12">
        <f t="shared" si="426"/>
        <v>41883</v>
      </c>
      <c r="AK749" s="12"/>
      <c r="AL749" s="4"/>
      <c r="AM749" s="1"/>
      <c r="AN749" s="12"/>
      <c r="AO749" s="1"/>
      <c r="AP749" s="1"/>
      <c r="AQ749" s="3"/>
      <c r="AR749" s="3"/>
      <c r="AS749" s="7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x14ac:dyDescent="0.2">
      <c r="A750" s="178">
        <f t="shared" si="420"/>
        <v>41869</v>
      </c>
      <c r="B750" s="2">
        <f t="shared" si="404"/>
        <v>323210.21118189115</v>
      </c>
      <c r="C750" s="2">
        <f t="shared" si="421"/>
        <v>282465.02111878002</v>
      </c>
      <c r="D750" s="2">
        <f>SUM(Y750:Y$764)</f>
        <v>2619.67381931</v>
      </c>
      <c r="E750" s="11">
        <f t="shared" si="405"/>
        <v>279845.34729947004</v>
      </c>
      <c r="F750" s="99">
        <f t="shared" si="400"/>
        <v>3958.32</v>
      </c>
      <c r="G750" s="3">
        <f>IF(N750=1,VLOOKUP(A749,[1]Plan1!$BG$69:$BI$188,3),G749)</f>
        <v>3958.72</v>
      </c>
      <c r="H750" s="200">
        <f t="shared" si="401"/>
        <v>41792</v>
      </c>
      <c r="I750" s="200">
        <f t="shared" si="402"/>
        <v>41822</v>
      </c>
      <c r="J750" s="27">
        <f t="shared" si="406"/>
        <v>1.0105297196782992E-4</v>
      </c>
      <c r="K750" s="12">
        <f t="shared" si="422"/>
        <v>41883</v>
      </c>
      <c r="L750" s="12">
        <f t="shared" si="407"/>
        <v>41883</v>
      </c>
      <c r="M750" s="1">
        <f t="shared" si="423"/>
        <v>21</v>
      </c>
      <c r="N750" s="1">
        <f t="shared" si="408"/>
        <v>11</v>
      </c>
      <c r="O750" s="2">
        <f t="shared" si="409"/>
        <v>1.0000529300000001</v>
      </c>
      <c r="P750" s="11">
        <f t="shared" si="432"/>
        <v>1.0039999399999999</v>
      </c>
      <c r="Q750" s="11">
        <f t="shared" si="429"/>
        <v>1.1415617230748949</v>
      </c>
      <c r="R750" s="2">
        <f t="shared" si="431"/>
        <v>1.14162214</v>
      </c>
      <c r="S750" s="2">
        <f t="shared" si="427"/>
        <v>1.07454731</v>
      </c>
      <c r="T750" s="2">
        <f t="shared" si="410"/>
        <v>303522.02861227002</v>
      </c>
      <c r="U750" s="2">
        <f t="shared" si="411"/>
        <v>195.28963630698664</v>
      </c>
      <c r="V750" s="2">
        <f t="shared" si="412"/>
        <v>39632.296953594152</v>
      </c>
      <c r="W750" s="2">
        <f t="shared" si="413"/>
        <v>322292.60770868114</v>
      </c>
      <c r="X750" s="29">
        <f t="shared" si="414"/>
        <v>0</v>
      </c>
      <c r="Y750" s="2">
        <f t="shared" si="428"/>
        <v>0</v>
      </c>
      <c r="Z750" s="82">
        <f t="shared" si="415"/>
        <v>0</v>
      </c>
      <c r="AA750" s="2">
        <f t="shared" si="416"/>
        <v>0</v>
      </c>
      <c r="AB750" s="27">
        <f t="shared" si="424"/>
        <v>6.7299999999999999E-2</v>
      </c>
      <c r="AC750" s="29">
        <f t="shared" si="403"/>
        <v>11</v>
      </c>
      <c r="AD750" s="29">
        <v>252</v>
      </c>
      <c r="AE750" s="11">
        <f t="shared" si="430"/>
        <v>1.0028471130000001</v>
      </c>
      <c r="AF750" s="2">
        <f t="shared" si="417"/>
        <v>864.16151344000002</v>
      </c>
      <c r="AG750" s="2">
        <f t="shared" si="418"/>
        <v>917.60347320999995</v>
      </c>
      <c r="AH750" s="3">
        <f t="shared" si="419"/>
        <v>0</v>
      </c>
      <c r="AI750" s="4" t="str">
        <f t="shared" si="425"/>
        <v>A+J=</v>
      </c>
      <c r="AJ750" s="12">
        <f t="shared" si="426"/>
        <v>41883</v>
      </c>
      <c r="AK750" s="12"/>
      <c r="AL750" s="4"/>
      <c r="AM750" s="1"/>
      <c r="AN750" s="12"/>
      <c r="AO750" s="1"/>
      <c r="AP750" s="1"/>
      <c r="AQ750" s="3"/>
      <c r="AR750" s="3"/>
      <c r="AS750" s="7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x14ac:dyDescent="0.2">
      <c r="A751" s="178">
        <f t="shared" si="420"/>
        <v>41870</v>
      </c>
      <c r="B751" s="2">
        <f t="shared" si="404"/>
        <v>323295.30021797778</v>
      </c>
      <c r="C751" s="2">
        <f t="shared" si="421"/>
        <v>282465.02111878002</v>
      </c>
      <c r="D751" s="2">
        <f>SUM(Y751:Y$764)</f>
        <v>2619.67381931</v>
      </c>
      <c r="E751" s="11">
        <f t="shared" si="405"/>
        <v>279845.34729947004</v>
      </c>
      <c r="F751" s="99">
        <f t="shared" si="400"/>
        <v>3958.32</v>
      </c>
      <c r="G751" s="3">
        <f>IF(N751=1,VLOOKUP(A750,[1]Plan1!$BG$69:$BI$188,3),G750)</f>
        <v>3958.72</v>
      </c>
      <c r="H751" s="200">
        <f t="shared" si="401"/>
        <v>41792</v>
      </c>
      <c r="I751" s="200">
        <f t="shared" si="402"/>
        <v>41822</v>
      </c>
      <c r="J751" s="27">
        <f t="shared" si="406"/>
        <v>1.0105297196782992E-4</v>
      </c>
      <c r="K751" s="12">
        <f t="shared" si="422"/>
        <v>41883</v>
      </c>
      <c r="L751" s="12">
        <f t="shared" si="407"/>
        <v>41883</v>
      </c>
      <c r="M751" s="1">
        <f t="shared" si="423"/>
        <v>21</v>
      </c>
      <c r="N751" s="1">
        <f t="shared" si="408"/>
        <v>12</v>
      </c>
      <c r="O751" s="2">
        <f t="shared" si="409"/>
        <v>1.0000577399999999</v>
      </c>
      <c r="P751" s="11">
        <f t="shared" si="432"/>
        <v>1.0039999399999999</v>
      </c>
      <c r="Q751" s="11">
        <f t="shared" si="429"/>
        <v>1.1415617230748949</v>
      </c>
      <c r="R751" s="2">
        <f t="shared" si="431"/>
        <v>1.1416276299999999</v>
      </c>
      <c r="S751" s="2">
        <f t="shared" si="427"/>
        <v>1.07454731</v>
      </c>
      <c r="T751" s="2">
        <f t="shared" si="410"/>
        <v>303522.02861227002</v>
      </c>
      <c r="U751" s="2">
        <f t="shared" si="411"/>
        <v>195.28963630698664</v>
      </c>
      <c r="V751" s="2">
        <f t="shared" si="412"/>
        <v>39633.833304550812</v>
      </c>
      <c r="W751" s="2">
        <f t="shared" si="413"/>
        <v>322294.14405963779</v>
      </c>
      <c r="X751" s="29">
        <f t="shared" si="414"/>
        <v>0</v>
      </c>
      <c r="Y751" s="2">
        <f t="shared" si="428"/>
        <v>0</v>
      </c>
      <c r="Z751" s="82">
        <f t="shared" si="415"/>
        <v>0</v>
      </c>
      <c r="AA751" s="2">
        <f t="shared" si="416"/>
        <v>0</v>
      </c>
      <c r="AB751" s="27">
        <f t="shared" si="424"/>
        <v>6.7299999999999999E-2</v>
      </c>
      <c r="AC751" s="29">
        <f t="shared" si="403"/>
        <v>12</v>
      </c>
      <c r="AD751" s="29">
        <v>252</v>
      </c>
      <c r="AE751" s="11">
        <f t="shared" si="430"/>
        <v>1.003106343</v>
      </c>
      <c r="AF751" s="2">
        <f t="shared" si="417"/>
        <v>942.84352892000004</v>
      </c>
      <c r="AG751" s="2">
        <f t="shared" si="418"/>
        <v>1001.15615834</v>
      </c>
      <c r="AH751" s="3">
        <f t="shared" si="419"/>
        <v>0</v>
      </c>
      <c r="AI751" s="4" t="str">
        <f t="shared" si="425"/>
        <v>A+J=</v>
      </c>
      <c r="AJ751" s="12">
        <f t="shared" si="426"/>
        <v>41883</v>
      </c>
      <c r="AK751" s="12"/>
      <c r="AL751" s="4"/>
      <c r="AM751" s="1"/>
      <c r="AN751" s="12"/>
      <c r="AO751" s="1"/>
      <c r="AP751" s="1"/>
      <c r="AQ751" s="3"/>
      <c r="AR751" s="3"/>
      <c r="AS751" s="7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x14ac:dyDescent="0.2">
      <c r="A752" s="178">
        <f t="shared" si="420"/>
        <v>41871</v>
      </c>
      <c r="B752" s="2">
        <f t="shared" si="404"/>
        <v>323380.41164440458</v>
      </c>
      <c r="C752" s="2">
        <f t="shared" si="421"/>
        <v>282465.02111878002</v>
      </c>
      <c r="D752" s="2">
        <f>SUM(Y752:Y$764)</f>
        <v>2619.67381931</v>
      </c>
      <c r="E752" s="11">
        <f t="shared" si="405"/>
        <v>279845.34729947004</v>
      </c>
      <c r="F752" s="99">
        <f t="shared" si="400"/>
        <v>3958.32</v>
      </c>
      <c r="G752" s="3">
        <f>IF(N752=1,VLOOKUP(A751,[1]Plan1!$BG$69:$BI$188,3),G751)</f>
        <v>3958.72</v>
      </c>
      <c r="H752" s="200">
        <f t="shared" si="401"/>
        <v>41792</v>
      </c>
      <c r="I752" s="200">
        <f t="shared" si="402"/>
        <v>41822</v>
      </c>
      <c r="J752" s="27">
        <f t="shared" si="406"/>
        <v>1.0105297196782992E-4</v>
      </c>
      <c r="K752" s="12">
        <f t="shared" si="422"/>
        <v>41883</v>
      </c>
      <c r="L752" s="12">
        <f t="shared" si="407"/>
        <v>41883</v>
      </c>
      <c r="M752" s="1">
        <f t="shared" si="423"/>
        <v>21</v>
      </c>
      <c r="N752" s="1">
        <f t="shared" si="408"/>
        <v>13</v>
      </c>
      <c r="O752" s="2">
        <f t="shared" si="409"/>
        <v>1.00006255</v>
      </c>
      <c r="P752" s="11">
        <f t="shared" si="432"/>
        <v>1.0039999399999999</v>
      </c>
      <c r="Q752" s="11">
        <f t="shared" si="429"/>
        <v>1.1415617230748949</v>
      </c>
      <c r="R752" s="2">
        <f t="shared" si="431"/>
        <v>1.1416331200000001</v>
      </c>
      <c r="S752" s="2">
        <f t="shared" si="427"/>
        <v>1.07454731</v>
      </c>
      <c r="T752" s="2">
        <f t="shared" si="410"/>
        <v>303522.02861227002</v>
      </c>
      <c r="U752" s="2">
        <f t="shared" si="411"/>
        <v>195.28963630698664</v>
      </c>
      <c r="V752" s="2">
        <f t="shared" si="412"/>
        <v>39635.369655507529</v>
      </c>
      <c r="W752" s="2">
        <f t="shared" si="413"/>
        <v>322295.68041059456</v>
      </c>
      <c r="X752" s="29">
        <f t="shared" si="414"/>
        <v>0</v>
      </c>
      <c r="Y752" s="2">
        <f t="shared" si="428"/>
        <v>0</v>
      </c>
      <c r="Z752" s="82">
        <f t="shared" si="415"/>
        <v>0</v>
      </c>
      <c r="AA752" s="2">
        <f t="shared" si="416"/>
        <v>0</v>
      </c>
      <c r="AB752" s="27">
        <f t="shared" si="424"/>
        <v>6.7299999999999999E-2</v>
      </c>
      <c r="AC752" s="29">
        <f t="shared" si="403"/>
        <v>13</v>
      </c>
      <c r="AD752" s="29">
        <v>252</v>
      </c>
      <c r="AE752" s="11">
        <f t="shared" si="430"/>
        <v>1.0033656399999999</v>
      </c>
      <c r="AF752" s="2">
        <f t="shared" si="417"/>
        <v>1021.54588037</v>
      </c>
      <c r="AG752" s="2">
        <f t="shared" si="418"/>
        <v>1084.73123381</v>
      </c>
      <c r="AH752" s="3">
        <f t="shared" si="419"/>
        <v>0</v>
      </c>
      <c r="AI752" s="4" t="str">
        <f t="shared" si="425"/>
        <v>A+J=</v>
      </c>
      <c r="AJ752" s="12">
        <f t="shared" si="426"/>
        <v>41883</v>
      </c>
      <c r="AK752" s="12"/>
      <c r="AL752" s="4"/>
      <c r="AM752" s="1"/>
      <c r="AN752" s="12"/>
      <c r="AO752" s="1"/>
      <c r="AP752" s="1"/>
      <c r="AQ752" s="3"/>
      <c r="AR752" s="3"/>
      <c r="AS752" s="7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154" x14ac:dyDescent="0.2">
      <c r="A753" s="178">
        <f t="shared" si="420"/>
        <v>41872</v>
      </c>
      <c r="B753" s="2">
        <f t="shared" si="404"/>
        <v>323465.54546149122</v>
      </c>
      <c r="C753" s="2">
        <f t="shared" si="421"/>
        <v>282465.02111878002</v>
      </c>
      <c r="D753" s="2">
        <f>SUM(Y753:Y$764)</f>
        <v>2619.67381931</v>
      </c>
      <c r="E753" s="11">
        <f t="shared" si="405"/>
        <v>279845.34729947004</v>
      </c>
      <c r="F753" s="99">
        <f t="shared" si="400"/>
        <v>3958.32</v>
      </c>
      <c r="G753" s="3">
        <f>IF(N753=1,VLOOKUP(A752,[1]Plan1!$BG$69:$BI$188,3),G752)</f>
        <v>3958.72</v>
      </c>
      <c r="H753" s="200">
        <f t="shared" si="401"/>
        <v>41792</v>
      </c>
      <c r="I753" s="200">
        <f t="shared" si="402"/>
        <v>41822</v>
      </c>
      <c r="J753" s="27">
        <f t="shared" si="406"/>
        <v>1.0105297196782992E-4</v>
      </c>
      <c r="K753" s="12">
        <f t="shared" si="422"/>
        <v>41883</v>
      </c>
      <c r="L753" s="12">
        <f t="shared" si="407"/>
        <v>41883</v>
      </c>
      <c r="M753" s="1">
        <f t="shared" si="423"/>
        <v>21</v>
      </c>
      <c r="N753" s="1">
        <f t="shared" si="408"/>
        <v>14</v>
      </c>
      <c r="O753" s="2">
        <f t="shared" si="409"/>
        <v>1.0000673600000001</v>
      </c>
      <c r="P753" s="11">
        <f t="shared" si="432"/>
        <v>1.0039999399999999</v>
      </c>
      <c r="Q753" s="11">
        <f t="shared" si="429"/>
        <v>1.1415617230748949</v>
      </c>
      <c r="R753" s="2">
        <f t="shared" si="431"/>
        <v>1.14163861</v>
      </c>
      <c r="S753" s="2">
        <f t="shared" si="427"/>
        <v>1.07454731</v>
      </c>
      <c r="T753" s="2">
        <f t="shared" si="410"/>
        <v>303522.02861227002</v>
      </c>
      <c r="U753" s="2">
        <f t="shared" si="411"/>
        <v>195.28963630698664</v>
      </c>
      <c r="V753" s="2">
        <f t="shared" si="412"/>
        <v>39636.906006464189</v>
      </c>
      <c r="W753" s="2">
        <f t="shared" si="413"/>
        <v>322297.21676155122</v>
      </c>
      <c r="X753" s="29">
        <f t="shared" si="414"/>
        <v>0</v>
      </c>
      <c r="Y753" s="2">
        <f t="shared" si="428"/>
        <v>0</v>
      </c>
      <c r="Z753" s="82">
        <f t="shared" si="415"/>
        <v>0</v>
      </c>
      <c r="AA753" s="2">
        <f t="shared" si="416"/>
        <v>0</v>
      </c>
      <c r="AB753" s="27">
        <f t="shared" si="424"/>
        <v>6.7299999999999999E-2</v>
      </c>
      <c r="AC753" s="29">
        <f t="shared" si="403"/>
        <v>14</v>
      </c>
      <c r="AD753" s="29">
        <v>252</v>
      </c>
      <c r="AE753" s="11">
        <f t="shared" si="430"/>
        <v>1.0036250040000001</v>
      </c>
      <c r="AF753" s="2">
        <f t="shared" si="417"/>
        <v>1100.2685678</v>
      </c>
      <c r="AG753" s="2">
        <f t="shared" si="418"/>
        <v>1168.32869994</v>
      </c>
      <c r="AH753" s="3">
        <f t="shared" si="419"/>
        <v>0</v>
      </c>
      <c r="AI753" s="4" t="str">
        <f t="shared" si="425"/>
        <v>A+J=</v>
      </c>
      <c r="AJ753" s="12">
        <f t="shared" si="426"/>
        <v>41883</v>
      </c>
      <c r="AK753" s="12"/>
      <c r="AL753" s="4"/>
      <c r="AM753" s="1"/>
      <c r="AN753" s="12"/>
      <c r="AO753" s="1"/>
      <c r="AP753" s="1"/>
      <c r="AQ753" s="3"/>
      <c r="AR753" s="3"/>
      <c r="AS753" s="7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154" x14ac:dyDescent="0.2">
      <c r="A754" s="178">
        <f t="shared" si="420"/>
        <v>41873</v>
      </c>
      <c r="B754" s="2">
        <f t="shared" si="404"/>
        <v>323550.70166954788</v>
      </c>
      <c r="C754" s="2">
        <f t="shared" si="421"/>
        <v>282465.02111878002</v>
      </c>
      <c r="D754" s="2">
        <f>SUM(Y754:Y$764)</f>
        <v>2619.67381931</v>
      </c>
      <c r="E754" s="11">
        <f t="shared" si="405"/>
        <v>279845.34729947004</v>
      </c>
      <c r="F754" s="99">
        <f t="shared" si="400"/>
        <v>3958.32</v>
      </c>
      <c r="G754" s="3">
        <f>IF(N754=1,VLOOKUP(A753,[1]Plan1!$BG$69:$BI$188,3),G753)</f>
        <v>3958.72</v>
      </c>
      <c r="H754" s="200">
        <f t="shared" si="401"/>
        <v>41792</v>
      </c>
      <c r="I754" s="200">
        <f t="shared" si="402"/>
        <v>41822</v>
      </c>
      <c r="J754" s="27">
        <f t="shared" si="406"/>
        <v>1.0105297196782992E-4</v>
      </c>
      <c r="K754" s="12">
        <f t="shared" si="422"/>
        <v>41883</v>
      </c>
      <c r="L754" s="12">
        <f t="shared" si="407"/>
        <v>41883</v>
      </c>
      <c r="M754" s="1">
        <f t="shared" si="423"/>
        <v>21</v>
      </c>
      <c r="N754" s="1">
        <f t="shared" si="408"/>
        <v>15</v>
      </c>
      <c r="O754" s="2">
        <f t="shared" si="409"/>
        <v>1.0000721699999999</v>
      </c>
      <c r="P754" s="11">
        <f t="shared" si="432"/>
        <v>1.0039999399999999</v>
      </c>
      <c r="Q754" s="11">
        <f t="shared" si="429"/>
        <v>1.1415617230748949</v>
      </c>
      <c r="R754" s="2">
        <f t="shared" si="431"/>
        <v>1.1416440999999999</v>
      </c>
      <c r="S754" s="2">
        <f t="shared" si="427"/>
        <v>1.07454731</v>
      </c>
      <c r="T754" s="2">
        <f t="shared" si="410"/>
        <v>303522.02861227002</v>
      </c>
      <c r="U754" s="2">
        <f t="shared" si="411"/>
        <v>195.28963630698664</v>
      </c>
      <c r="V754" s="2">
        <f t="shared" si="412"/>
        <v>39638.442357420849</v>
      </c>
      <c r="W754" s="2">
        <f t="shared" si="413"/>
        <v>322298.75311250787</v>
      </c>
      <c r="X754" s="29">
        <f t="shared" si="414"/>
        <v>0</v>
      </c>
      <c r="Y754" s="2">
        <f t="shared" si="428"/>
        <v>0</v>
      </c>
      <c r="Z754" s="82">
        <f t="shared" si="415"/>
        <v>0</v>
      </c>
      <c r="AA754" s="2">
        <f t="shared" si="416"/>
        <v>0</v>
      </c>
      <c r="AB754" s="27">
        <f t="shared" si="424"/>
        <v>6.7299999999999999E-2</v>
      </c>
      <c r="AC754" s="29">
        <f t="shared" si="403"/>
        <v>15</v>
      </c>
      <c r="AD754" s="29">
        <v>252</v>
      </c>
      <c r="AE754" s="11">
        <f t="shared" si="430"/>
        <v>1.003884435</v>
      </c>
      <c r="AF754" s="2">
        <f t="shared" si="417"/>
        <v>1179.01159121</v>
      </c>
      <c r="AG754" s="2">
        <f t="shared" si="418"/>
        <v>1251.94855704</v>
      </c>
      <c r="AH754" s="3">
        <f t="shared" si="419"/>
        <v>0</v>
      </c>
      <c r="AI754" s="4" t="str">
        <f t="shared" si="425"/>
        <v>A+J=</v>
      </c>
      <c r="AJ754" s="12">
        <f t="shared" si="426"/>
        <v>41883</v>
      </c>
      <c r="AK754" s="12"/>
      <c r="AL754" s="4"/>
      <c r="AM754" s="1"/>
      <c r="AN754" s="12"/>
      <c r="AO754" s="1"/>
      <c r="AP754" s="1"/>
      <c r="AQ754" s="3"/>
      <c r="AR754" s="3"/>
      <c r="AS754" s="7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154" x14ac:dyDescent="0.2">
      <c r="A755" s="178">
        <f t="shared" si="420"/>
        <v>41874</v>
      </c>
      <c r="B755" s="2">
        <f t="shared" si="404"/>
        <v>323635.88621128153</v>
      </c>
      <c r="C755" s="2">
        <f t="shared" si="421"/>
        <v>282465.02111878002</v>
      </c>
      <c r="D755" s="2">
        <f>SUM(Y755:Y$764)</f>
        <v>2619.67381931</v>
      </c>
      <c r="E755" s="11">
        <f t="shared" si="405"/>
        <v>279845.34729947004</v>
      </c>
      <c r="F755" s="99">
        <f t="shared" si="400"/>
        <v>3958.32</v>
      </c>
      <c r="G755" s="3">
        <f>IF(N755=1,VLOOKUP(A754,[1]Plan1!$BG$69:$BI$188,3),G754)</f>
        <v>3958.72</v>
      </c>
      <c r="H755" s="200">
        <f t="shared" si="401"/>
        <v>41792</v>
      </c>
      <c r="I755" s="200">
        <f t="shared" si="402"/>
        <v>41822</v>
      </c>
      <c r="J755" s="27">
        <f t="shared" si="406"/>
        <v>1.0105297196782992E-4</v>
      </c>
      <c r="K755" s="12">
        <f t="shared" si="422"/>
        <v>41883</v>
      </c>
      <c r="L755" s="12">
        <f t="shared" si="407"/>
        <v>41883</v>
      </c>
      <c r="M755" s="1">
        <f t="shared" si="423"/>
        <v>21</v>
      </c>
      <c r="N755" s="1">
        <f t="shared" si="408"/>
        <v>16</v>
      </c>
      <c r="O755" s="2">
        <f t="shared" si="409"/>
        <v>1.0000769899999999</v>
      </c>
      <c r="P755" s="11">
        <f t="shared" si="432"/>
        <v>1.0039999399999999</v>
      </c>
      <c r="Q755" s="11">
        <f t="shared" si="429"/>
        <v>1.1415617230748949</v>
      </c>
      <c r="R755" s="2">
        <f t="shared" si="431"/>
        <v>1.14164961</v>
      </c>
      <c r="S755" s="2">
        <f t="shared" si="427"/>
        <v>1.07454731</v>
      </c>
      <c r="T755" s="2">
        <f t="shared" si="410"/>
        <v>303522.02861227002</v>
      </c>
      <c r="U755" s="2">
        <f t="shared" si="411"/>
        <v>195.28963630698664</v>
      </c>
      <c r="V755" s="2">
        <f t="shared" si="412"/>
        <v>39639.984305284481</v>
      </c>
      <c r="W755" s="2">
        <f t="shared" si="413"/>
        <v>322300.29506037151</v>
      </c>
      <c r="X755" s="29">
        <f t="shared" si="414"/>
        <v>0</v>
      </c>
      <c r="Y755" s="2">
        <f t="shared" si="428"/>
        <v>0</v>
      </c>
      <c r="Z755" s="82">
        <f t="shared" si="415"/>
        <v>0</v>
      </c>
      <c r="AA755" s="2">
        <f t="shared" si="416"/>
        <v>0</v>
      </c>
      <c r="AB755" s="27">
        <f t="shared" si="424"/>
        <v>6.7299999999999999E-2</v>
      </c>
      <c r="AC755" s="29">
        <f t="shared" si="403"/>
        <v>16</v>
      </c>
      <c r="AD755" s="29">
        <v>252</v>
      </c>
      <c r="AE755" s="11">
        <f t="shared" si="430"/>
        <v>1.004143934</v>
      </c>
      <c r="AF755" s="2">
        <f t="shared" si="417"/>
        <v>1257.7752541100001</v>
      </c>
      <c r="AG755" s="2">
        <f t="shared" si="418"/>
        <v>1335.5911509099999</v>
      </c>
      <c r="AH755" s="3">
        <f t="shared" si="419"/>
        <v>0</v>
      </c>
      <c r="AI755" s="4" t="str">
        <f t="shared" si="425"/>
        <v>A+J=</v>
      </c>
      <c r="AJ755" s="12">
        <f t="shared" si="426"/>
        <v>41883</v>
      </c>
      <c r="AK755" s="12"/>
      <c r="AL755" s="4"/>
      <c r="AM755" s="1"/>
      <c r="AN755" s="12"/>
      <c r="AO755" s="1"/>
      <c r="AP755" s="1"/>
      <c r="AQ755" s="3"/>
      <c r="AR755" s="3"/>
      <c r="AS755" s="7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154" x14ac:dyDescent="0.2">
      <c r="A756" s="178">
        <f t="shared" si="420"/>
        <v>41875</v>
      </c>
      <c r="B756" s="2">
        <f t="shared" si="404"/>
        <v>323635.88621128153</v>
      </c>
      <c r="C756" s="2">
        <f t="shared" si="421"/>
        <v>282465.02111878002</v>
      </c>
      <c r="D756" s="2">
        <f>SUM(Y756:Y$764)</f>
        <v>2619.67381931</v>
      </c>
      <c r="E756" s="11">
        <f t="shared" si="405"/>
        <v>279845.34729947004</v>
      </c>
      <c r="F756" s="99">
        <f t="shared" si="400"/>
        <v>3958.32</v>
      </c>
      <c r="G756" s="3">
        <f>IF(N756=1,VLOOKUP(A755,[1]Plan1!$BG$69:$BI$188,3),G755)</f>
        <v>3958.72</v>
      </c>
      <c r="H756" s="200">
        <f t="shared" si="401"/>
        <v>41792</v>
      </c>
      <c r="I756" s="200">
        <f t="shared" si="402"/>
        <v>41822</v>
      </c>
      <c r="J756" s="27">
        <f t="shared" si="406"/>
        <v>1.0105297196782992E-4</v>
      </c>
      <c r="K756" s="12">
        <f t="shared" si="422"/>
        <v>41883</v>
      </c>
      <c r="L756" s="12">
        <f t="shared" si="407"/>
        <v>41883</v>
      </c>
      <c r="M756" s="1">
        <f t="shared" si="423"/>
        <v>21</v>
      </c>
      <c r="N756" s="1">
        <f t="shared" si="408"/>
        <v>16</v>
      </c>
      <c r="O756" s="2">
        <f t="shared" si="409"/>
        <v>1.0000769899999999</v>
      </c>
      <c r="P756" s="11">
        <f t="shared" si="432"/>
        <v>1.0039999399999999</v>
      </c>
      <c r="Q756" s="11">
        <f t="shared" si="429"/>
        <v>1.1415617230748949</v>
      </c>
      <c r="R756" s="2">
        <f t="shared" si="431"/>
        <v>1.14164961</v>
      </c>
      <c r="S756" s="2">
        <f t="shared" si="427"/>
        <v>1.07454731</v>
      </c>
      <c r="T756" s="2">
        <f t="shared" si="410"/>
        <v>303522.02861227002</v>
      </c>
      <c r="U756" s="2">
        <f t="shared" si="411"/>
        <v>195.28963630698664</v>
      </c>
      <c r="V756" s="2">
        <f t="shared" si="412"/>
        <v>39639.984305284481</v>
      </c>
      <c r="W756" s="2">
        <f t="shared" si="413"/>
        <v>322300.29506037151</v>
      </c>
      <c r="X756" s="29">
        <f t="shared" si="414"/>
        <v>0</v>
      </c>
      <c r="Y756" s="2">
        <f t="shared" si="428"/>
        <v>0</v>
      </c>
      <c r="Z756" s="82">
        <f t="shared" si="415"/>
        <v>0</v>
      </c>
      <c r="AA756" s="2">
        <f t="shared" si="416"/>
        <v>0</v>
      </c>
      <c r="AB756" s="27">
        <f t="shared" si="424"/>
        <v>6.7299999999999999E-2</v>
      </c>
      <c r="AC756" s="29">
        <f t="shared" si="403"/>
        <v>16</v>
      </c>
      <c r="AD756" s="29">
        <v>252</v>
      </c>
      <c r="AE756" s="11">
        <f t="shared" si="430"/>
        <v>1.004143934</v>
      </c>
      <c r="AF756" s="2">
        <f t="shared" si="417"/>
        <v>1257.7752541100001</v>
      </c>
      <c r="AG756" s="2">
        <f t="shared" si="418"/>
        <v>1335.5911509099999</v>
      </c>
      <c r="AH756" s="3">
        <f t="shared" si="419"/>
        <v>0</v>
      </c>
      <c r="AI756" s="4" t="str">
        <f t="shared" si="425"/>
        <v>A+J=</v>
      </c>
      <c r="AJ756" s="12">
        <f t="shared" si="426"/>
        <v>41883</v>
      </c>
      <c r="AK756" s="12"/>
      <c r="AL756" s="4"/>
      <c r="AM756" s="1"/>
      <c r="AN756" s="12"/>
      <c r="AO756" s="1"/>
      <c r="AP756" s="1"/>
      <c r="AQ756" s="3"/>
      <c r="AR756" s="3"/>
      <c r="AS756" s="7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154" x14ac:dyDescent="0.2">
      <c r="A757" s="178">
        <f t="shared" si="420"/>
        <v>41876</v>
      </c>
      <c r="B757" s="2">
        <f t="shared" si="404"/>
        <v>323635.88621128153</v>
      </c>
      <c r="C757" s="2">
        <f t="shared" si="421"/>
        <v>282465.02111878002</v>
      </c>
      <c r="D757" s="2">
        <f>SUM(Y757:Y$764)</f>
        <v>2619.67381931</v>
      </c>
      <c r="E757" s="11">
        <f t="shared" si="405"/>
        <v>279845.34729947004</v>
      </c>
      <c r="F757" s="99">
        <f t="shared" si="400"/>
        <v>3958.32</v>
      </c>
      <c r="G757" s="3">
        <f>IF(N757=1,VLOOKUP(A756,[1]Plan1!$BG$69:$BI$188,3),G756)</f>
        <v>3958.72</v>
      </c>
      <c r="H757" s="200">
        <f t="shared" si="401"/>
        <v>41792</v>
      </c>
      <c r="I757" s="200">
        <f t="shared" si="402"/>
        <v>41822</v>
      </c>
      <c r="J757" s="27">
        <f t="shared" si="406"/>
        <v>1.0105297196782992E-4</v>
      </c>
      <c r="K757" s="12">
        <f t="shared" si="422"/>
        <v>41883</v>
      </c>
      <c r="L757" s="12">
        <f t="shared" si="407"/>
        <v>41883</v>
      </c>
      <c r="M757" s="1">
        <f t="shared" si="423"/>
        <v>21</v>
      </c>
      <c r="N757" s="1">
        <f t="shared" si="408"/>
        <v>16</v>
      </c>
      <c r="O757" s="2">
        <f t="shared" si="409"/>
        <v>1.0000769899999999</v>
      </c>
      <c r="P757" s="11">
        <f t="shared" si="432"/>
        <v>1.0039999399999999</v>
      </c>
      <c r="Q757" s="11">
        <f t="shared" si="429"/>
        <v>1.1415617230748949</v>
      </c>
      <c r="R757" s="2">
        <f t="shared" si="431"/>
        <v>1.14164961</v>
      </c>
      <c r="S757" s="2">
        <f t="shared" si="427"/>
        <v>1.07454731</v>
      </c>
      <c r="T757" s="2">
        <f t="shared" si="410"/>
        <v>303522.02861227002</v>
      </c>
      <c r="U757" s="2">
        <f t="shared" si="411"/>
        <v>195.28963630698664</v>
      </c>
      <c r="V757" s="2">
        <f t="shared" si="412"/>
        <v>39639.984305284481</v>
      </c>
      <c r="W757" s="2">
        <f t="shared" si="413"/>
        <v>322300.29506037151</v>
      </c>
      <c r="X757" s="29">
        <f t="shared" si="414"/>
        <v>0</v>
      </c>
      <c r="Y757" s="2">
        <f t="shared" si="428"/>
        <v>0</v>
      </c>
      <c r="Z757" s="82">
        <f t="shared" si="415"/>
        <v>0</v>
      </c>
      <c r="AA757" s="2">
        <f t="shared" si="416"/>
        <v>0</v>
      </c>
      <c r="AB757" s="27">
        <f t="shared" si="424"/>
        <v>6.7299999999999999E-2</v>
      </c>
      <c r="AC757" s="29">
        <f t="shared" si="403"/>
        <v>16</v>
      </c>
      <c r="AD757" s="29">
        <v>252</v>
      </c>
      <c r="AE757" s="11">
        <f t="shared" si="430"/>
        <v>1.004143934</v>
      </c>
      <c r="AF757" s="2">
        <f t="shared" si="417"/>
        <v>1257.7752541100001</v>
      </c>
      <c r="AG757" s="2">
        <f t="shared" si="418"/>
        <v>1335.5911509099999</v>
      </c>
      <c r="AH757" s="3">
        <f t="shared" si="419"/>
        <v>0</v>
      </c>
      <c r="AI757" s="4" t="str">
        <f t="shared" si="425"/>
        <v>A+J=</v>
      </c>
      <c r="AJ757" s="12">
        <f t="shared" si="426"/>
        <v>41883</v>
      </c>
      <c r="AK757" s="12"/>
      <c r="AL757" s="4"/>
      <c r="AM757" s="1"/>
      <c r="AN757" s="12"/>
      <c r="AO757" s="1"/>
      <c r="AP757" s="1"/>
      <c r="AQ757" s="3"/>
      <c r="AR757" s="3"/>
      <c r="AS757" s="7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154" x14ac:dyDescent="0.2">
      <c r="A758" s="178">
        <f t="shared" si="420"/>
        <v>41877</v>
      </c>
      <c r="B758" s="2">
        <f t="shared" si="404"/>
        <v>323721.08720363816</v>
      </c>
      <c r="C758" s="2">
        <f t="shared" si="421"/>
        <v>282465.02111878002</v>
      </c>
      <c r="D758" s="2">
        <f>SUM(Y758:Y$764)</f>
        <v>2619.67381931</v>
      </c>
      <c r="E758" s="11">
        <f t="shared" si="405"/>
        <v>279845.34729947004</v>
      </c>
      <c r="F758" s="99">
        <f t="shared" si="400"/>
        <v>3958.32</v>
      </c>
      <c r="G758" s="3">
        <f>IF(N758=1,VLOOKUP(A757,[1]Plan1!$BG$69:$BI$188,3),G757)</f>
        <v>3958.72</v>
      </c>
      <c r="H758" s="200">
        <f t="shared" si="401"/>
        <v>41792</v>
      </c>
      <c r="I758" s="200">
        <f t="shared" si="402"/>
        <v>41822</v>
      </c>
      <c r="J758" s="27">
        <f t="shared" si="406"/>
        <v>1.0105297196782992E-4</v>
      </c>
      <c r="K758" s="12">
        <f t="shared" si="422"/>
        <v>41883</v>
      </c>
      <c r="L758" s="12">
        <f t="shared" si="407"/>
        <v>41883</v>
      </c>
      <c r="M758" s="1">
        <f t="shared" si="423"/>
        <v>21</v>
      </c>
      <c r="N758" s="1">
        <f t="shared" si="408"/>
        <v>17</v>
      </c>
      <c r="O758" s="2">
        <f t="shared" si="409"/>
        <v>1.0000818</v>
      </c>
      <c r="P758" s="11">
        <f t="shared" si="432"/>
        <v>1.0039999399999999</v>
      </c>
      <c r="Q758" s="11">
        <f t="shared" si="429"/>
        <v>1.1415617230748949</v>
      </c>
      <c r="R758" s="2">
        <f t="shared" si="431"/>
        <v>1.1416550999999999</v>
      </c>
      <c r="S758" s="2">
        <f t="shared" si="427"/>
        <v>1.07454731</v>
      </c>
      <c r="T758" s="2">
        <f t="shared" si="410"/>
        <v>303522.02861227002</v>
      </c>
      <c r="U758" s="2">
        <f t="shared" si="411"/>
        <v>195.28963630698664</v>
      </c>
      <c r="V758" s="2">
        <f t="shared" si="412"/>
        <v>39641.52065624114</v>
      </c>
      <c r="W758" s="2">
        <f t="shared" si="413"/>
        <v>322301.83141132817</v>
      </c>
      <c r="X758" s="29">
        <f t="shared" si="414"/>
        <v>0</v>
      </c>
      <c r="Y758" s="2">
        <f t="shared" si="428"/>
        <v>0</v>
      </c>
      <c r="Z758" s="82">
        <f t="shared" si="415"/>
        <v>0</v>
      </c>
      <c r="AA758" s="2">
        <f t="shared" si="416"/>
        <v>0</v>
      </c>
      <c r="AB758" s="27">
        <f t="shared" si="424"/>
        <v>6.7299999999999999E-2</v>
      </c>
      <c r="AC758" s="29">
        <f t="shared" si="403"/>
        <v>17</v>
      </c>
      <c r="AD758" s="29">
        <v>252</v>
      </c>
      <c r="AE758" s="11">
        <f t="shared" si="430"/>
        <v>1.0044034989999999</v>
      </c>
      <c r="AF758" s="2">
        <f t="shared" si="417"/>
        <v>1336.55894947</v>
      </c>
      <c r="AG758" s="2">
        <f t="shared" si="418"/>
        <v>1419.2557923100001</v>
      </c>
      <c r="AH758" s="3">
        <f t="shared" si="419"/>
        <v>0</v>
      </c>
      <c r="AI758" s="4" t="str">
        <f t="shared" si="425"/>
        <v>A+J=</v>
      </c>
      <c r="AJ758" s="12">
        <f t="shared" si="426"/>
        <v>41883</v>
      </c>
      <c r="AK758" s="12"/>
      <c r="AL758" s="4"/>
      <c r="AM758" s="1"/>
      <c r="AN758" s="12"/>
      <c r="AO758" s="1"/>
      <c r="AP758" s="1"/>
      <c r="AQ758" s="3"/>
      <c r="AR758" s="3"/>
      <c r="AS758" s="7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154" x14ac:dyDescent="0.2">
      <c r="A759" s="178">
        <f t="shared" si="420"/>
        <v>41878</v>
      </c>
      <c r="B759" s="2">
        <f t="shared" si="404"/>
        <v>323806.31058789487</v>
      </c>
      <c r="C759" s="2">
        <f t="shared" si="421"/>
        <v>282465.02111878002</v>
      </c>
      <c r="D759" s="2">
        <f>SUM(Y759:Y$764)</f>
        <v>2619.67381931</v>
      </c>
      <c r="E759" s="11">
        <f t="shared" si="405"/>
        <v>279845.34729947004</v>
      </c>
      <c r="F759" s="99">
        <f t="shared" si="400"/>
        <v>3958.32</v>
      </c>
      <c r="G759" s="3">
        <f>IF(N759=1,VLOOKUP(A758,[1]Plan1!$BG$69:$BI$188,3),G758)</f>
        <v>3958.72</v>
      </c>
      <c r="H759" s="200">
        <f t="shared" si="401"/>
        <v>41792</v>
      </c>
      <c r="I759" s="200">
        <f t="shared" si="402"/>
        <v>41822</v>
      </c>
      <c r="J759" s="27">
        <f t="shared" si="406"/>
        <v>1.0105297196782992E-4</v>
      </c>
      <c r="K759" s="12">
        <f t="shared" si="422"/>
        <v>41883</v>
      </c>
      <c r="L759" s="12">
        <f t="shared" si="407"/>
        <v>41883</v>
      </c>
      <c r="M759" s="1">
        <f t="shared" si="423"/>
        <v>21</v>
      </c>
      <c r="N759" s="1">
        <f t="shared" si="408"/>
        <v>18</v>
      </c>
      <c r="O759" s="2">
        <f t="shared" si="409"/>
        <v>1.0000866100000001</v>
      </c>
      <c r="P759" s="11">
        <f t="shared" si="432"/>
        <v>1.0039999399999999</v>
      </c>
      <c r="Q759" s="11">
        <f t="shared" si="429"/>
        <v>1.1415617230748949</v>
      </c>
      <c r="R759" s="2">
        <f t="shared" si="431"/>
        <v>1.1416605900000001</v>
      </c>
      <c r="S759" s="2">
        <f t="shared" si="427"/>
        <v>1.07454731</v>
      </c>
      <c r="T759" s="2">
        <f t="shared" si="410"/>
        <v>303522.02861227002</v>
      </c>
      <c r="U759" s="2">
        <f t="shared" si="411"/>
        <v>195.28963630698664</v>
      </c>
      <c r="V759" s="2">
        <f t="shared" si="412"/>
        <v>39643.057007197858</v>
      </c>
      <c r="W759" s="2">
        <f t="shared" si="413"/>
        <v>322303.36776228488</v>
      </c>
      <c r="X759" s="29">
        <f t="shared" si="414"/>
        <v>0</v>
      </c>
      <c r="Y759" s="2">
        <f t="shared" si="428"/>
        <v>0</v>
      </c>
      <c r="Z759" s="82">
        <f t="shared" si="415"/>
        <v>0</v>
      </c>
      <c r="AA759" s="2">
        <f t="shared" si="416"/>
        <v>0</v>
      </c>
      <c r="AB759" s="27">
        <f t="shared" si="424"/>
        <v>6.7299999999999999E-2</v>
      </c>
      <c r="AC759" s="29">
        <f t="shared" si="403"/>
        <v>18</v>
      </c>
      <c r="AD759" s="29">
        <v>252</v>
      </c>
      <c r="AE759" s="11">
        <f t="shared" si="430"/>
        <v>1.004663131</v>
      </c>
      <c r="AF759" s="2">
        <f t="shared" si="417"/>
        <v>1415.3629808000001</v>
      </c>
      <c r="AG759" s="2">
        <f t="shared" si="418"/>
        <v>1502.94282561</v>
      </c>
      <c r="AH759" s="3">
        <f t="shared" si="419"/>
        <v>0</v>
      </c>
      <c r="AI759" s="4" t="str">
        <f t="shared" si="425"/>
        <v>A+J=</v>
      </c>
      <c r="AJ759" s="12">
        <f t="shared" si="426"/>
        <v>41883</v>
      </c>
      <c r="AK759" s="16"/>
      <c r="AL759" s="98"/>
      <c r="AM759" s="38"/>
      <c r="AN759" s="16"/>
      <c r="AO759" s="38"/>
      <c r="AP759" s="38"/>
      <c r="AQ759" s="49"/>
      <c r="AR759" s="49"/>
      <c r="AS759" s="80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  <c r="DE759" s="38"/>
      <c r="DF759" s="38"/>
      <c r="DG759" s="38"/>
      <c r="DH759" s="38"/>
      <c r="DI759" s="38"/>
      <c r="DJ759" s="38"/>
      <c r="DK759" s="38"/>
      <c r="DL759" s="38"/>
      <c r="DM759" s="38"/>
      <c r="DN759" s="38"/>
      <c r="DO759" s="38"/>
      <c r="DP759" s="38"/>
      <c r="DQ759" s="38"/>
      <c r="DR759" s="38"/>
      <c r="DS759" s="38"/>
      <c r="DT759" s="38"/>
      <c r="DU759" s="38"/>
      <c r="DV759" s="38"/>
      <c r="DW759" s="38"/>
      <c r="DX759" s="38"/>
      <c r="DY759" s="38"/>
      <c r="DZ759" s="38"/>
      <c r="EA759" s="38"/>
      <c r="EB759" s="38"/>
      <c r="EC759" s="38"/>
      <c r="ED759" s="38"/>
      <c r="EE759" s="38"/>
      <c r="EF759" s="38"/>
      <c r="EG759" s="38"/>
      <c r="EH759" s="38"/>
    </row>
    <row r="760" spans="1:154" x14ac:dyDescent="0.2">
      <c r="A760" s="178">
        <f t="shared" si="420"/>
        <v>41879</v>
      </c>
      <c r="B760" s="2">
        <f t="shared" si="404"/>
        <v>323891.55668666156</v>
      </c>
      <c r="C760" s="2">
        <f t="shared" si="421"/>
        <v>282465.02111878002</v>
      </c>
      <c r="D760" s="2">
        <f>SUM(Y760:Y$764)</f>
        <v>2619.67381931</v>
      </c>
      <c r="E760" s="11">
        <f t="shared" si="405"/>
        <v>279845.34729947004</v>
      </c>
      <c r="F760" s="99">
        <f t="shared" si="400"/>
        <v>3958.32</v>
      </c>
      <c r="G760" s="3">
        <f>IF(N760=1,VLOOKUP(A759,[1]Plan1!$BG$69:$BI$188,3),G759)</f>
        <v>3958.72</v>
      </c>
      <c r="H760" s="200">
        <f t="shared" si="401"/>
        <v>41792</v>
      </c>
      <c r="I760" s="200">
        <f t="shared" si="402"/>
        <v>41822</v>
      </c>
      <c r="J760" s="27">
        <f t="shared" si="406"/>
        <v>1.0105297196782992E-4</v>
      </c>
      <c r="K760" s="12">
        <f t="shared" si="422"/>
        <v>41883</v>
      </c>
      <c r="L760" s="12">
        <f t="shared" si="407"/>
        <v>41883</v>
      </c>
      <c r="M760" s="1">
        <f t="shared" si="423"/>
        <v>21</v>
      </c>
      <c r="N760" s="1">
        <f t="shared" si="408"/>
        <v>19</v>
      </c>
      <c r="O760" s="2">
        <f t="shared" si="409"/>
        <v>1.00009142</v>
      </c>
      <c r="P760" s="11">
        <f t="shared" si="432"/>
        <v>1.0039999399999999</v>
      </c>
      <c r="Q760" s="11">
        <f t="shared" si="429"/>
        <v>1.1415617230748949</v>
      </c>
      <c r="R760" s="2">
        <f t="shared" si="431"/>
        <v>1.14166608</v>
      </c>
      <c r="S760" s="2">
        <f t="shared" si="427"/>
        <v>1.07454731</v>
      </c>
      <c r="T760" s="2">
        <f t="shared" si="410"/>
        <v>303522.02861227002</v>
      </c>
      <c r="U760" s="2">
        <f t="shared" si="411"/>
        <v>195.28963630698664</v>
      </c>
      <c r="V760" s="2">
        <f t="shared" si="412"/>
        <v>39644.593358154518</v>
      </c>
      <c r="W760" s="2">
        <f t="shared" si="413"/>
        <v>322304.90411324153</v>
      </c>
      <c r="X760" s="29">
        <f t="shared" si="414"/>
        <v>0</v>
      </c>
      <c r="Y760" s="2">
        <f t="shared" si="428"/>
        <v>0</v>
      </c>
      <c r="Z760" s="82">
        <f t="shared" si="415"/>
        <v>0</v>
      </c>
      <c r="AA760" s="2">
        <f t="shared" si="416"/>
        <v>0</v>
      </c>
      <c r="AB760" s="27">
        <f t="shared" si="424"/>
        <v>6.7299999999999999E-2</v>
      </c>
      <c r="AC760" s="29">
        <f t="shared" si="403"/>
        <v>19</v>
      </c>
      <c r="AD760" s="29">
        <v>252</v>
      </c>
      <c r="AE760" s="11">
        <f t="shared" si="430"/>
        <v>1.004922831</v>
      </c>
      <c r="AF760" s="2">
        <f t="shared" si="417"/>
        <v>1494.1876516299999</v>
      </c>
      <c r="AG760" s="2">
        <f t="shared" si="418"/>
        <v>1586.65257342</v>
      </c>
      <c r="AH760" s="3">
        <f t="shared" si="419"/>
        <v>0</v>
      </c>
      <c r="AI760" s="4" t="str">
        <f t="shared" si="425"/>
        <v>A+J=</v>
      </c>
      <c r="AJ760" s="12">
        <f t="shared" si="426"/>
        <v>41883</v>
      </c>
      <c r="AK760" s="12"/>
      <c r="AL760" s="4"/>
      <c r="AM760" s="1"/>
      <c r="AN760" s="12"/>
      <c r="AO760" s="1"/>
      <c r="AP760" s="1"/>
      <c r="AQ760" s="3"/>
      <c r="AR760" s="3"/>
      <c r="AS760" s="7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154" x14ac:dyDescent="0.2">
      <c r="A761" s="178">
        <f t="shared" si="420"/>
        <v>41880</v>
      </c>
      <c r="B761" s="2">
        <f t="shared" si="404"/>
        <v>323976.82766858162</v>
      </c>
      <c r="C761" s="2">
        <f t="shared" si="421"/>
        <v>282465.02111878002</v>
      </c>
      <c r="D761" s="2">
        <f>SUM(Y761:Y$764)</f>
        <v>2619.67381931</v>
      </c>
      <c r="E761" s="11">
        <f t="shared" si="405"/>
        <v>279845.34729947004</v>
      </c>
      <c r="F761" s="99">
        <f t="shared" si="400"/>
        <v>3958.32</v>
      </c>
      <c r="G761" s="3">
        <f>IF(N761=1,VLOOKUP(A760,[1]Plan1!$BG$69:$BI$188,3),G760)</f>
        <v>3958.72</v>
      </c>
      <c r="H761" s="200">
        <f t="shared" si="401"/>
        <v>41792</v>
      </c>
      <c r="I761" s="200">
        <f t="shared" si="402"/>
        <v>41822</v>
      </c>
      <c r="J761" s="27">
        <f t="shared" si="406"/>
        <v>1.0105297196782992E-4</v>
      </c>
      <c r="K761" s="12">
        <f t="shared" si="422"/>
        <v>41883</v>
      </c>
      <c r="L761" s="12">
        <f t="shared" si="407"/>
        <v>41883</v>
      </c>
      <c r="M761" s="1">
        <f t="shared" si="423"/>
        <v>21</v>
      </c>
      <c r="N761" s="1">
        <f t="shared" si="408"/>
        <v>20</v>
      </c>
      <c r="O761" s="2">
        <f t="shared" si="409"/>
        <v>1.00009624</v>
      </c>
      <c r="P761" s="11">
        <f t="shared" si="432"/>
        <v>1.0039999399999999</v>
      </c>
      <c r="Q761" s="11">
        <f t="shared" si="429"/>
        <v>1.1415617230748949</v>
      </c>
      <c r="R761" s="2">
        <f t="shared" si="431"/>
        <v>1.1416715799999999</v>
      </c>
      <c r="S761" s="2">
        <f t="shared" si="427"/>
        <v>1.07454731</v>
      </c>
      <c r="T761" s="2">
        <f t="shared" si="410"/>
        <v>303522.02861227002</v>
      </c>
      <c r="U761" s="2">
        <f t="shared" si="411"/>
        <v>195.28963630698664</v>
      </c>
      <c r="V761" s="2">
        <f t="shared" si="412"/>
        <v>39646.132507564631</v>
      </c>
      <c r="W761" s="2">
        <f t="shared" si="413"/>
        <v>322306.44326265162</v>
      </c>
      <c r="X761" s="29">
        <f t="shared" si="414"/>
        <v>0</v>
      </c>
      <c r="Y761" s="2">
        <f t="shared" si="428"/>
        <v>0</v>
      </c>
      <c r="Z761" s="82">
        <f t="shared" si="415"/>
        <v>0</v>
      </c>
      <c r="AA761" s="2">
        <f t="shared" si="416"/>
        <v>0</v>
      </c>
      <c r="AB761" s="27">
        <f t="shared" si="424"/>
        <v>6.7299999999999999E-2</v>
      </c>
      <c r="AC761" s="29">
        <f t="shared" si="403"/>
        <v>20</v>
      </c>
      <c r="AD761" s="29">
        <v>252</v>
      </c>
      <c r="AE761" s="11">
        <f t="shared" si="430"/>
        <v>1.0051825969999999</v>
      </c>
      <c r="AF761" s="2">
        <f t="shared" si="417"/>
        <v>1573.0323549100001</v>
      </c>
      <c r="AG761" s="2">
        <f t="shared" si="418"/>
        <v>1670.38440593</v>
      </c>
      <c r="AH761" s="3">
        <f t="shared" si="419"/>
        <v>0</v>
      </c>
      <c r="AI761" s="4" t="str">
        <f t="shared" si="425"/>
        <v>A+J=</v>
      </c>
      <c r="AJ761" s="12">
        <f t="shared" si="426"/>
        <v>41883</v>
      </c>
      <c r="AK761" s="12"/>
      <c r="AL761" s="4"/>
      <c r="AM761" s="1"/>
      <c r="AN761" s="12"/>
      <c r="AO761" s="1"/>
      <c r="AP761" s="1"/>
      <c r="AQ761" s="3"/>
      <c r="AR761" s="3"/>
      <c r="AS761" s="7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154" x14ac:dyDescent="0.2">
      <c r="A762" s="178">
        <f t="shared" si="420"/>
        <v>41881</v>
      </c>
      <c r="B762" s="2">
        <f t="shared" si="404"/>
        <v>324062.11855339835</v>
      </c>
      <c r="C762" s="2">
        <f t="shared" si="421"/>
        <v>282465.02111878002</v>
      </c>
      <c r="D762" s="2">
        <f>SUM(Y762:Y$764)</f>
        <v>2619.67381931</v>
      </c>
      <c r="E762" s="11">
        <f t="shared" si="405"/>
        <v>279845.34729947004</v>
      </c>
      <c r="F762" s="99">
        <f t="shared" si="400"/>
        <v>3958.32</v>
      </c>
      <c r="G762" s="3">
        <f>IF(N762=1,VLOOKUP(A761,[1]Plan1!$BG$69:$BI$188,3),G761)</f>
        <v>3958.72</v>
      </c>
      <c r="H762" s="200">
        <f t="shared" si="401"/>
        <v>41792</v>
      </c>
      <c r="I762" s="200">
        <f t="shared" si="402"/>
        <v>41822</v>
      </c>
      <c r="J762" s="27">
        <f t="shared" si="406"/>
        <v>1.0105297196782992E-4</v>
      </c>
      <c r="K762" s="12">
        <f t="shared" si="422"/>
        <v>41883</v>
      </c>
      <c r="L762" s="12">
        <f t="shared" si="407"/>
        <v>41883</v>
      </c>
      <c r="M762" s="1">
        <f t="shared" si="423"/>
        <v>21</v>
      </c>
      <c r="N762" s="1">
        <f t="shared" si="408"/>
        <v>21</v>
      </c>
      <c r="O762" s="2">
        <f t="shared" si="409"/>
        <v>1.00010105</v>
      </c>
      <c r="P762" s="11">
        <f t="shared" si="432"/>
        <v>1.0039999399999999</v>
      </c>
      <c r="Q762" s="11">
        <f t="shared" si="429"/>
        <v>1.1415617230748949</v>
      </c>
      <c r="R762" s="2">
        <f t="shared" si="431"/>
        <v>1.1416770700000001</v>
      </c>
      <c r="S762" s="2">
        <f t="shared" si="427"/>
        <v>1.07454731</v>
      </c>
      <c r="T762" s="2">
        <f t="shared" si="410"/>
        <v>303522.02861227002</v>
      </c>
      <c r="U762" s="2">
        <f t="shared" si="411"/>
        <v>195.28963630698664</v>
      </c>
      <c r="V762" s="2">
        <f t="shared" si="412"/>
        <v>39647.668858521349</v>
      </c>
      <c r="W762" s="2">
        <f t="shared" si="413"/>
        <v>322307.97961360833</v>
      </c>
      <c r="X762" s="29">
        <f t="shared" si="414"/>
        <v>0</v>
      </c>
      <c r="Y762" s="2">
        <f t="shared" si="428"/>
        <v>0</v>
      </c>
      <c r="Z762" s="82">
        <f t="shared" si="415"/>
        <v>0</v>
      </c>
      <c r="AA762" s="2">
        <f t="shared" si="416"/>
        <v>0</v>
      </c>
      <c r="AB762" s="27">
        <f t="shared" si="424"/>
        <v>6.7299999999999999E-2</v>
      </c>
      <c r="AC762" s="29">
        <f t="shared" si="403"/>
        <v>21</v>
      </c>
      <c r="AD762" s="29">
        <v>252</v>
      </c>
      <c r="AE762" s="11">
        <f t="shared" si="430"/>
        <v>1.0054424310000001</v>
      </c>
      <c r="AF762" s="2">
        <f t="shared" si="417"/>
        <v>1651.8976977</v>
      </c>
      <c r="AG762" s="2">
        <f t="shared" si="418"/>
        <v>1754.13893979</v>
      </c>
      <c r="AH762" s="3">
        <f t="shared" si="419"/>
        <v>0</v>
      </c>
      <c r="AI762" s="4" t="str">
        <f t="shared" si="425"/>
        <v>A+J=</v>
      </c>
      <c r="AJ762" s="12">
        <f t="shared" si="426"/>
        <v>41883</v>
      </c>
      <c r="AK762" s="12"/>
      <c r="AL762" s="4"/>
      <c r="AM762" s="1"/>
      <c r="AN762" s="12"/>
      <c r="AO762" s="1"/>
      <c r="AP762" s="1"/>
      <c r="AQ762" s="3"/>
      <c r="AR762" s="3"/>
      <c r="AS762" s="7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154" x14ac:dyDescent="0.2">
      <c r="A763" s="178">
        <f t="shared" si="420"/>
        <v>41882</v>
      </c>
      <c r="B763" s="2">
        <f t="shared" si="404"/>
        <v>324062.11855339835</v>
      </c>
      <c r="C763" s="2">
        <f t="shared" si="421"/>
        <v>282465.02111878002</v>
      </c>
      <c r="D763" s="2">
        <f>SUM(Y763:Y$764)</f>
        <v>2619.67381931</v>
      </c>
      <c r="E763" s="11">
        <f t="shared" si="405"/>
        <v>279845.34729947004</v>
      </c>
      <c r="F763" s="99">
        <f t="shared" si="400"/>
        <v>3958.32</v>
      </c>
      <c r="G763" s="3">
        <f>IF(N763=1,VLOOKUP(A762,[1]Plan1!$BG$69:$BI$188,3),G762)</f>
        <v>3958.72</v>
      </c>
      <c r="H763" s="200">
        <f t="shared" si="401"/>
        <v>41792</v>
      </c>
      <c r="I763" s="200">
        <f t="shared" si="402"/>
        <v>41822</v>
      </c>
      <c r="J763" s="27">
        <f t="shared" si="406"/>
        <v>1.0105297196782992E-4</v>
      </c>
      <c r="K763" s="12">
        <f t="shared" si="422"/>
        <v>41883</v>
      </c>
      <c r="L763" s="12">
        <f t="shared" si="407"/>
        <v>41883</v>
      </c>
      <c r="M763" s="1">
        <f t="shared" si="423"/>
        <v>21</v>
      </c>
      <c r="N763" s="1">
        <f t="shared" si="408"/>
        <v>21</v>
      </c>
      <c r="O763" s="2">
        <f t="shared" si="409"/>
        <v>1.00010105</v>
      </c>
      <c r="P763" s="11">
        <f t="shared" si="432"/>
        <v>1.0039999399999999</v>
      </c>
      <c r="Q763" s="11">
        <f t="shared" si="429"/>
        <v>1.1415617230748949</v>
      </c>
      <c r="R763" s="2">
        <f t="shared" si="431"/>
        <v>1.1416770700000001</v>
      </c>
      <c r="S763" s="2">
        <f t="shared" si="427"/>
        <v>1.07454731</v>
      </c>
      <c r="T763" s="2">
        <f t="shared" si="410"/>
        <v>303522.02861227002</v>
      </c>
      <c r="U763" s="2">
        <f t="shared" si="411"/>
        <v>195.28963630698664</v>
      </c>
      <c r="V763" s="2">
        <f t="shared" si="412"/>
        <v>39647.668858521349</v>
      </c>
      <c r="W763" s="2">
        <f t="shared" si="413"/>
        <v>322307.97961360833</v>
      </c>
      <c r="X763" s="29">
        <f t="shared" si="414"/>
        <v>0</v>
      </c>
      <c r="Y763" s="2">
        <f t="shared" si="428"/>
        <v>0</v>
      </c>
      <c r="Z763" s="82">
        <f t="shared" si="415"/>
        <v>0</v>
      </c>
      <c r="AA763" s="2">
        <f t="shared" si="416"/>
        <v>0</v>
      </c>
      <c r="AB763" s="27">
        <f t="shared" si="424"/>
        <v>6.7299999999999999E-2</v>
      </c>
      <c r="AC763" s="29">
        <f t="shared" si="403"/>
        <v>21</v>
      </c>
      <c r="AD763" s="29">
        <v>252</v>
      </c>
      <c r="AE763" s="11">
        <f t="shared" si="430"/>
        <v>1.0054424310000001</v>
      </c>
      <c r="AF763" s="2">
        <f t="shared" si="417"/>
        <v>1651.8976977</v>
      </c>
      <c r="AG763" s="2">
        <f t="shared" si="418"/>
        <v>1754.13893979</v>
      </c>
      <c r="AH763" s="3">
        <f t="shared" si="419"/>
        <v>0</v>
      </c>
      <c r="AI763" s="4" t="str">
        <f t="shared" si="425"/>
        <v>A+J=</v>
      </c>
      <c r="AJ763" s="12">
        <f t="shared" si="426"/>
        <v>41883</v>
      </c>
      <c r="AK763" s="12"/>
      <c r="AL763" s="4"/>
      <c r="AM763" s="1"/>
      <c r="AN763" s="12"/>
      <c r="AO763" s="1"/>
      <c r="AP763" s="1"/>
      <c r="AQ763" s="3"/>
      <c r="AR763" s="3"/>
      <c r="AS763" s="7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154" x14ac:dyDescent="0.2">
      <c r="A764" s="179">
        <f t="shared" si="420"/>
        <v>41883</v>
      </c>
      <c r="B764" s="87">
        <f t="shared" si="404"/>
        <v>324062.11855339835</v>
      </c>
      <c r="C764" s="87">
        <f t="shared" si="421"/>
        <v>282465.02111878002</v>
      </c>
      <c r="D764" s="87">
        <f>SUM(Y764:Y$764)</f>
        <v>2619.67381931</v>
      </c>
      <c r="E764" s="89">
        <f t="shared" si="405"/>
        <v>279845.34729947004</v>
      </c>
      <c r="F764" s="100">
        <f t="shared" si="400"/>
        <v>3958.32</v>
      </c>
      <c r="G764" s="41">
        <f>IF(N764=1,VLOOKUP(A763,[1]Plan1!$BG$69:$BI$188,3),G763)</f>
        <v>3958.72</v>
      </c>
      <c r="H764" s="202">
        <f t="shared" si="401"/>
        <v>41792</v>
      </c>
      <c r="I764" s="202">
        <f t="shared" si="402"/>
        <v>41822</v>
      </c>
      <c r="J764" s="88">
        <f t="shared" si="406"/>
        <v>1.0105297196782992E-4</v>
      </c>
      <c r="K764" s="39">
        <f t="shared" si="422"/>
        <v>41913</v>
      </c>
      <c r="L764" s="39">
        <f t="shared" si="407"/>
        <v>41883</v>
      </c>
      <c r="M764" s="40">
        <f t="shared" si="423"/>
        <v>21</v>
      </c>
      <c r="N764" s="40">
        <f t="shared" si="408"/>
        <v>21</v>
      </c>
      <c r="O764" s="87">
        <f t="shared" si="409"/>
        <v>1.00010105</v>
      </c>
      <c r="P764" s="89">
        <f t="shared" si="432"/>
        <v>1.0039999399999999</v>
      </c>
      <c r="Q764" s="89">
        <f t="shared" si="429"/>
        <v>1.1415617230748949</v>
      </c>
      <c r="R764" s="87">
        <f t="shared" si="431"/>
        <v>1.1416770700000001</v>
      </c>
      <c r="S764" s="87">
        <f t="shared" si="427"/>
        <v>1.07454731</v>
      </c>
      <c r="T764" s="87">
        <f t="shared" si="410"/>
        <v>303522.02861227002</v>
      </c>
      <c r="U764" s="87">
        <f t="shared" si="411"/>
        <v>195.28963630698664</v>
      </c>
      <c r="V764" s="87">
        <f t="shared" si="412"/>
        <v>39647.668858521349</v>
      </c>
      <c r="W764" s="87">
        <f t="shared" si="413"/>
        <v>322307.97961360833</v>
      </c>
      <c r="X764" s="90">
        <f t="shared" si="414"/>
        <v>25</v>
      </c>
      <c r="Y764" s="87">
        <f t="shared" si="428"/>
        <v>2619.67381931</v>
      </c>
      <c r="Z764" s="91">
        <f t="shared" si="415"/>
        <v>9.2743300000000008E-3</v>
      </c>
      <c r="AA764" s="87">
        <f t="shared" si="416"/>
        <v>2814.96345561</v>
      </c>
      <c r="AB764" s="88">
        <f t="shared" si="424"/>
        <v>6.7299999999999999E-2</v>
      </c>
      <c r="AC764" s="90">
        <f t="shared" si="403"/>
        <v>21</v>
      </c>
      <c r="AD764" s="90">
        <v>252</v>
      </c>
      <c r="AE764" s="89">
        <f t="shared" si="430"/>
        <v>1.0054424310000001</v>
      </c>
      <c r="AF764" s="87">
        <f t="shared" si="417"/>
        <v>1651.8976977</v>
      </c>
      <c r="AG764" s="87">
        <f t="shared" si="418"/>
        <v>1754.13893979</v>
      </c>
      <c r="AH764" s="41">
        <f t="shared" si="419"/>
        <v>4466.8611533100002</v>
      </c>
      <c r="AI764" s="92" t="str">
        <f t="shared" si="425"/>
        <v>A+J=</v>
      </c>
      <c r="AJ764" s="12">
        <f t="shared" si="426"/>
        <v>41883</v>
      </c>
      <c r="AK764" s="39"/>
      <c r="AL764" s="92"/>
      <c r="AM764" s="40"/>
      <c r="AN764" s="39"/>
      <c r="AO764" s="40"/>
      <c r="AP764" s="40"/>
      <c r="AQ764" s="41"/>
      <c r="AR764" s="41"/>
      <c r="AS764" s="81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  <c r="CH764" s="40"/>
      <c r="CI764" s="40"/>
      <c r="CJ764" s="40"/>
      <c r="CK764" s="40"/>
      <c r="CL764" s="40"/>
      <c r="CM764" s="40"/>
      <c r="CN764" s="40"/>
      <c r="CO764" s="40"/>
      <c r="CP764" s="40"/>
      <c r="CQ764" s="40"/>
      <c r="CR764" s="40"/>
      <c r="CS764" s="40"/>
      <c r="CT764" s="40"/>
      <c r="CU764" s="40"/>
      <c r="CV764" s="40"/>
      <c r="CW764" s="40"/>
      <c r="CX764" s="40"/>
      <c r="CY764" s="40"/>
      <c r="CZ764" s="40"/>
      <c r="DA764" s="40"/>
      <c r="DB764" s="40"/>
      <c r="DC764" s="40"/>
      <c r="DD764" s="40"/>
      <c r="DE764" s="40"/>
      <c r="DF764" s="40"/>
      <c r="DG764" s="40"/>
      <c r="DH764" s="40"/>
      <c r="DI764" s="40"/>
      <c r="DJ764" s="40"/>
      <c r="DK764" s="40"/>
      <c r="DL764" s="40"/>
      <c r="DM764" s="40"/>
      <c r="DN764" s="40"/>
      <c r="DO764" s="40"/>
      <c r="DP764" s="40"/>
      <c r="DQ764" s="40"/>
      <c r="DR764" s="40"/>
      <c r="DS764" s="40"/>
      <c r="DT764" s="40"/>
      <c r="DU764" s="40"/>
      <c r="DV764" s="40"/>
      <c r="DW764" s="40"/>
      <c r="DX764" s="40"/>
      <c r="DY764" s="40"/>
      <c r="DZ764" s="40"/>
      <c r="EA764" s="40"/>
      <c r="EB764" s="40"/>
      <c r="EC764" s="40"/>
      <c r="ED764" s="40"/>
      <c r="EE764" s="40"/>
      <c r="EF764" s="40"/>
      <c r="EG764" s="40"/>
      <c r="EH764" s="40"/>
      <c r="EI764" s="40"/>
      <c r="EJ764" s="40"/>
      <c r="EK764" s="40"/>
      <c r="EL764" s="40"/>
      <c r="EM764" s="40"/>
      <c r="EN764" s="40"/>
      <c r="EO764" s="40"/>
      <c r="EP764" s="40"/>
      <c r="EQ764" s="40"/>
      <c r="ER764" s="40"/>
      <c r="ES764" s="40"/>
      <c r="ET764" s="40"/>
      <c r="EU764" s="40"/>
      <c r="EV764" s="40"/>
      <c r="EW764" s="40"/>
      <c r="EX764" s="40"/>
    </row>
    <row r="765" spans="1:154" x14ac:dyDescent="0.2">
      <c r="A765" s="178">
        <f t="shared" si="420"/>
        <v>41884</v>
      </c>
      <c r="B765" s="2">
        <f t="shared" si="404"/>
        <v>319611.88611611823</v>
      </c>
      <c r="C765" s="2">
        <f t="shared" si="421"/>
        <v>279845.34729946998</v>
      </c>
      <c r="D765" s="2">
        <v>0</v>
      </c>
      <c r="E765" s="11">
        <f t="shared" si="405"/>
        <v>279845.34729946998</v>
      </c>
      <c r="F765" s="99">
        <f t="shared" si="400"/>
        <v>3958.72</v>
      </c>
      <c r="G765" s="3">
        <f>IF(N765=1,VLOOKUP(A764,[1]Plan1!$BG$69:$BI$188,3),G764)</f>
        <v>3968.62</v>
      </c>
      <c r="H765" s="200">
        <f t="shared" si="401"/>
        <v>41822</v>
      </c>
      <c r="I765" s="200">
        <f t="shared" si="402"/>
        <v>41853</v>
      </c>
      <c r="J765" s="27">
        <f t="shared" si="406"/>
        <v>2.5008083420903215E-3</v>
      </c>
      <c r="K765" s="12">
        <f t="shared" si="422"/>
        <v>41913</v>
      </c>
      <c r="L765" s="12">
        <f t="shared" si="407"/>
        <v>41913</v>
      </c>
      <c r="M765" s="1">
        <f t="shared" si="423"/>
        <v>22</v>
      </c>
      <c r="N765" s="1">
        <f t="shared" si="408"/>
        <v>1</v>
      </c>
      <c r="O765" s="2">
        <f t="shared" si="409"/>
        <v>1.0001135299999999</v>
      </c>
      <c r="P765" s="11">
        <f t="shared" si="432"/>
        <v>1.00010105</v>
      </c>
      <c r="Q765" s="11">
        <f t="shared" si="429"/>
        <v>1.1416770778870116</v>
      </c>
      <c r="R765" s="2">
        <f t="shared" si="431"/>
        <v>1.1418066899999999</v>
      </c>
      <c r="S765" s="2">
        <f t="shared" si="427"/>
        <v>1.07454731</v>
      </c>
      <c r="T765" s="2">
        <f t="shared" si="410"/>
        <v>300707.06515665998</v>
      </c>
      <c r="U765" s="2">
        <f t="shared" si="411"/>
        <v>0</v>
      </c>
      <c r="V765" s="2">
        <f t="shared" si="412"/>
        <v>39683.942412438249</v>
      </c>
      <c r="W765" s="2">
        <f t="shared" si="413"/>
        <v>319529.2897119082</v>
      </c>
      <c r="X765" s="29">
        <f t="shared" si="414"/>
        <v>0</v>
      </c>
      <c r="Y765" s="2">
        <f t="shared" si="428"/>
        <v>0</v>
      </c>
      <c r="Z765" s="82">
        <f t="shared" si="415"/>
        <v>0</v>
      </c>
      <c r="AA765" s="2">
        <f t="shared" si="416"/>
        <v>0</v>
      </c>
      <c r="AB765" s="27">
        <f t="shared" si="424"/>
        <v>6.7299999999999999E-2</v>
      </c>
      <c r="AC765" s="29">
        <f t="shared" si="403"/>
        <v>1</v>
      </c>
      <c r="AD765" s="29">
        <v>252</v>
      </c>
      <c r="AE765" s="11">
        <f t="shared" si="430"/>
        <v>1.0002584940000001</v>
      </c>
      <c r="AF765" s="2">
        <f t="shared" si="417"/>
        <v>77.730972100000002</v>
      </c>
      <c r="AG765" s="2">
        <f t="shared" si="418"/>
        <v>82.596404210000003</v>
      </c>
      <c r="AH765" s="3">
        <f t="shared" si="419"/>
        <v>0</v>
      </c>
      <c r="AI765" s="4" t="str">
        <f t="shared" si="425"/>
        <v>A+J=</v>
      </c>
      <c r="AJ765" s="12">
        <f t="shared" si="426"/>
        <v>41913</v>
      </c>
      <c r="AK765" s="12"/>
      <c r="AL765" s="4"/>
      <c r="AM765" s="1"/>
      <c r="AN765" s="12"/>
      <c r="AO765" s="1"/>
      <c r="AP765" s="1"/>
      <c r="AQ765" s="3"/>
      <c r="AR765" s="3"/>
      <c r="AS765" s="7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154" x14ac:dyDescent="0.2">
      <c r="A766" s="178">
        <f t="shared" si="420"/>
        <v>41885</v>
      </c>
      <c r="B766" s="2">
        <f t="shared" si="404"/>
        <v>319730.79903803865</v>
      </c>
      <c r="C766" s="2">
        <f t="shared" si="421"/>
        <v>279845.34729946998</v>
      </c>
      <c r="D766" s="2">
        <v>0</v>
      </c>
      <c r="E766" s="11">
        <f t="shared" si="405"/>
        <v>279845.34729946998</v>
      </c>
      <c r="F766" s="99">
        <f t="shared" si="400"/>
        <v>3958.72</v>
      </c>
      <c r="G766" s="3">
        <f>IF(N766=1,VLOOKUP(A765,[1]Plan1!$BG$69:$BI$188,3),G765)</f>
        <v>3968.62</v>
      </c>
      <c r="H766" s="200">
        <f t="shared" si="401"/>
        <v>41822</v>
      </c>
      <c r="I766" s="200">
        <f t="shared" si="402"/>
        <v>41853</v>
      </c>
      <c r="J766" s="27">
        <f t="shared" si="406"/>
        <v>2.5008083420903215E-3</v>
      </c>
      <c r="K766" s="12">
        <f t="shared" si="422"/>
        <v>41913</v>
      </c>
      <c r="L766" s="12">
        <f t="shared" si="407"/>
        <v>41913</v>
      </c>
      <c r="M766" s="1">
        <f t="shared" si="423"/>
        <v>22</v>
      </c>
      <c r="N766" s="1">
        <f t="shared" si="408"/>
        <v>2</v>
      </c>
      <c r="O766" s="2">
        <f t="shared" si="409"/>
        <v>1.0002270799999999</v>
      </c>
      <c r="P766" s="11">
        <f t="shared" si="432"/>
        <v>1.00010105</v>
      </c>
      <c r="Q766" s="11">
        <f t="shared" si="429"/>
        <v>1.1416770778870116</v>
      </c>
      <c r="R766" s="2">
        <f t="shared" si="431"/>
        <v>1.1419363199999999</v>
      </c>
      <c r="S766" s="2">
        <f t="shared" si="427"/>
        <v>1.07454731</v>
      </c>
      <c r="T766" s="2">
        <f t="shared" si="410"/>
        <v>300707.06515665998</v>
      </c>
      <c r="U766" s="2">
        <f t="shared" si="411"/>
        <v>0</v>
      </c>
      <c r="V766" s="2">
        <f t="shared" si="412"/>
        <v>39720.218764808676</v>
      </c>
      <c r="W766" s="2">
        <f t="shared" si="413"/>
        <v>319565.56606427865</v>
      </c>
      <c r="X766" s="29">
        <f t="shared" si="414"/>
        <v>0</v>
      </c>
      <c r="Y766" s="2">
        <f t="shared" si="428"/>
        <v>0</v>
      </c>
      <c r="Z766" s="82">
        <f t="shared" si="415"/>
        <v>0</v>
      </c>
      <c r="AA766" s="2">
        <f t="shared" si="416"/>
        <v>0</v>
      </c>
      <c r="AB766" s="27">
        <f t="shared" si="424"/>
        <v>6.7299999999999999E-2</v>
      </c>
      <c r="AC766" s="29">
        <f t="shared" si="403"/>
        <v>2</v>
      </c>
      <c r="AD766" s="29">
        <v>252</v>
      </c>
      <c r="AE766" s="11">
        <f t="shared" si="430"/>
        <v>1.000517055</v>
      </c>
      <c r="AF766" s="2">
        <f t="shared" si="417"/>
        <v>155.48209156999999</v>
      </c>
      <c r="AG766" s="2">
        <f t="shared" si="418"/>
        <v>165.23297375999999</v>
      </c>
      <c r="AH766" s="3">
        <f t="shared" si="419"/>
        <v>0</v>
      </c>
      <c r="AI766" s="4" t="str">
        <f t="shared" si="425"/>
        <v>A+J=</v>
      </c>
      <c r="AJ766" s="12">
        <f t="shared" si="426"/>
        <v>41913</v>
      </c>
      <c r="AK766" s="12"/>
      <c r="AL766" s="4"/>
      <c r="AM766" s="1"/>
      <c r="AN766" s="12"/>
      <c r="AO766" s="1"/>
      <c r="AP766" s="1"/>
      <c r="AQ766" s="3"/>
      <c r="AR766" s="3"/>
      <c r="AS766" s="7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154" x14ac:dyDescent="0.2">
      <c r="A767" s="178">
        <f t="shared" si="420"/>
        <v>41886</v>
      </c>
      <c r="B767" s="2">
        <f t="shared" si="404"/>
        <v>319849.76333507302</v>
      </c>
      <c r="C767" s="2">
        <f t="shared" si="421"/>
        <v>279845.34729946998</v>
      </c>
      <c r="D767" s="2">
        <v>0</v>
      </c>
      <c r="E767" s="11">
        <f t="shared" si="405"/>
        <v>279845.34729946998</v>
      </c>
      <c r="F767" s="99">
        <f t="shared" si="400"/>
        <v>3958.72</v>
      </c>
      <c r="G767" s="3">
        <f>IF(N767=1,VLOOKUP(A766,[1]Plan1!$BG$69:$BI$188,3),G766)</f>
        <v>3968.62</v>
      </c>
      <c r="H767" s="200">
        <f t="shared" si="401"/>
        <v>41822</v>
      </c>
      <c r="I767" s="200">
        <f t="shared" si="402"/>
        <v>41853</v>
      </c>
      <c r="J767" s="27">
        <f t="shared" si="406"/>
        <v>2.5008083420903215E-3</v>
      </c>
      <c r="K767" s="12">
        <f t="shared" si="422"/>
        <v>41913</v>
      </c>
      <c r="L767" s="12">
        <f t="shared" si="407"/>
        <v>41913</v>
      </c>
      <c r="M767" s="1">
        <f t="shared" si="423"/>
        <v>22</v>
      </c>
      <c r="N767" s="1">
        <f t="shared" si="408"/>
        <v>3</v>
      </c>
      <c r="O767" s="2">
        <f t="shared" si="409"/>
        <v>1.0003406500000001</v>
      </c>
      <c r="P767" s="11">
        <f t="shared" si="432"/>
        <v>1.00010105</v>
      </c>
      <c r="Q767" s="11">
        <f t="shared" si="429"/>
        <v>1.1416770778870116</v>
      </c>
      <c r="R767" s="2">
        <f t="shared" si="431"/>
        <v>1.1420659900000001</v>
      </c>
      <c r="S767" s="2">
        <f t="shared" si="427"/>
        <v>1.07454731</v>
      </c>
      <c r="T767" s="2">
        <f t="shared" si="410"/>
        <v>300707.06515665998</v>
      </c>
      <c r="U767" s="2">
        <f t="shared" si="411"/>
        <v>0</v>
      </c>
      <c r="V767" s="2">
        <f t="shared" si="412"/>
        <v>39756.506310993056</v>
      </c>
      <c r="W767" s="2">
        <f t="shared" si="413"/>
        <v>319601.85361046303</v>
      </c>
      <c r="X767" s="29">
        <f t="shared" si="414"/>
        <v>0</v>
      </c>
      <c r="Y767" s="2">
        <f t="shared" si="428"/>
        <v>0</v>
      </c>
      <c r="Z767" s="82">
        <f t="shared" si="415"/>
        <v>0</v>
      </c>
      <c r="AA767" s="2">
        <f t="shared" si="416"/>
        <v>0</v>
      </c>
      <c r="AB767" s="27">
        <f t="shared" si="424"/>
        <v>6.7299999999999999E-2</v>
      </c>
      <c r="AC767" s="29">
        <f t="shared" si="403"/>
        <v>3</v>
      </c>
      <c r="AD767" s="29">
        <v>252</v>
      </c>
      <c r="AE767" s="11">
        <f t="shared" si="430"/>
        <v>1.0007756830000001</v>
      </c>
      <c r="AF767" s="2">
        <f t="shared" si="417"/>
        <v>233.25335842000001</v>
      </c>
      <c r="AG767" s="2">
        <f t="shared" si="418"/>
        <v>247.90972461000001</v>
      </c>
      <c r="AH767" s="3">
        <f t="shared" si="419"/>
        <v>0</v>
      </c>
      <c r="AI767" s="4" t="str">
        <f t="shared" si="425"/>
        <v>A+J=</v>
      </c>
      <c r="AJ767" s="12">
        <f t="shared" si="426"/>
        <v>41913</v>
      </c>
      <c r="AK767" s="12"/>
      <c r="AL767" s="4"/>
      <c r="AM767" s="1"/>
      <c r="AN767" s="12"/>
      <c r="AO767" s="1"/>
      <c r="AP767" s="1"/>
      <c r="AQ767" s="3"/>
      <c r="AR767" s="3"/>
      <c r="AS767" s="7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154" x14ac:dyDescent="0.2">
      <c r="A768" s="178">
        <f t="shared" si="420"/>
        <v>41887</v>
      </c>
      <c r="B768" s="2">
        <f t="shared" si="404"/>
        <v>319968.76469683385</v>
      </c>
      <c r="C768" s="2">
        <f t="shared" si="421"/>
        <v>279845.34729946998</v>
      </c>
      <c r="D768" s="2">
        <v>0</v>
      </c>
      <c r="E768" s="11">
        <f t="shared" si="405"/>
        <v>279845.34729946998</v>
      </c>
      <c r="F768" s="99">
        <f t="shared" si="400"/>
        <v>3958.72</v>
      </c>
      <c r="G768" s="3">
        <f>IF(N768=1,VLOOKUP(A767,[1]Plan1!$BG$69:$BI$188,3),G767)</f>
        <v>3968.62</v>
      </c>
      <c r="H768" s="200">
        <f t="shared" si="401"/>
        <v>41822</v>
      </c>
      <c r="I768" s="200">
        <f t="shared" si="402"/>
        <v>41853</v>
      </c>
      <c r="J768" s="27">
        <f t="shared" si="406"/>
        <v>2.5008083420903215E-3</v>
      </c>
      <c r="K768" s="12">
        <f t="shared" si="422"/>
        <v>41913</v>
      </c>
      <c r="L768" s="12">
        <f t="shared" si="407"/>
        <v>41913</v>
      </c>
      <c r="M768" s="1">
        <f t="shared" si="423"/>
        <v>22</v>
      </c>
      <c r="N768" s="1">
        <f t="shared" si="408"/>
        <v>4</v>
      </c>
      <c r="O768" s="2">
        <f t="shared" si="409"/>
        <v>1.0004542199999999</v>
      </c>
      <c r="P768" s="11">
        <f t="shared" si="432"/>
        <v>1.00010105</v>
      </c>
      <c r="Q768" s="11">
        <f t="shared" si="429"/>
        <v>1.1416770778870116</v>
      </c>
      <c r="R768" s="2">
        <f t="shared" si="431"/>
        <v>1.1421956499999999</v>
      </c>
      <c r="S768" s="2">
        <f t="shared" si="427"/>
        <v>1.07454731</v>
      </c>
      <c r="T768" s="2">
        <f t="shared" si="410"/>
        <v>300707.06515665998</v>
      </c>
      <c r="U768" s="2">
        <f t="shared" si="411"/>
        <v>0</v>
      </c>
      <c r="V768" s="2">
        <f t="shared" si="412"/>
        <v>39792.791058723851</v>
      </c>
      <c r="W768" s="2">
        <f t="shared" si="413"/>
        <v>319638.13835819386</v>
      </c>
      <c r="X768" s="29">
        <f t="shared" si="414"/>
        <v>0</v>
      </c>
      <c r="Y768" s="2">
        <f t="shared" si="428"/>
        <v>0</v>
      </c>
      <c r="Z768" s="82">
        <f t="shared" si="415"/>
        <v>0</v>
      </c>
      <c r="AA768" s="2">
        <f t="shared" si="416"/>
        <v>0</v>
      </c>
      <c r="AB768" s="27">
        <f t="shared" si="424"/>
        <v>6.7299999999999999E-2</v>
      </c>
      <c r="AC768" s="29">
        <f t="shared" si="403"/>
        <v>4</v>
      </c>
      <c r="AD768" s="29">
        <v>252</v>
      </c>
      <c r="AE768" s="11">
        <f t="shared" si="430"/>
        <v>1.0010343770000001</v>
      </c>
      <c r="AF768" s="2">
        <f t="shared" si="417"/>
        <v>311.04447192999999</v>
      </c>
      <c r="AG768" s="2">
        <f t="shared" si="418"/>
        <v>330.62633863999997</v>
      </c>
      <c r="AH768" s="3">
        <f t="shared" si="419"/>
        <v>0</v>
      </c>
      <c r="AI768" s="4" t="str">
        <f t="shared" si="425"/>
        <v>A+J=</v>
      </c>
      <c r="AJ768" s="12">
        <f t="shared" si="426"/>
        <v>41913</v>
      </c>
      <c r="AK768" s="12"/>
      <c r="AL768" s="4"/>
      <c r="AM768" s="1"/>
      <c r="AN768" s="12"/>
      <c r="AO768" s="1"/>
      <c r="AP768" s="1"/>
      <c r="AQ768" s="3"/>
      <c r="AR768" s="3"/>
      <c r="AS768" s="7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x14ac:dyDescent="0.2">
      <c r="A769" s="178">
        <f t="shared" si="420"/>
        <v>41888</v>
      </c>
      <c r="B769" s="2">
        <f t="shared" si="404"/>
        <v>320087.81217388168</v>
      </c>
      <c r="C769" s="2">
        <f t="shared" si="421"/>
        <v>279845.34729946998</v>
      </c>
      <c r="D769" s="2">
        <v>0</v>
      </c>
      <c r="E769" s="11">
        <f t="shared" si="405"/>
        <v>279845.34729946998</v>
      </c>
      <c r="F769" s="99">
        <f t="shared" ref="F769:F832" si="433">IF(G769=G768,F768,G768)</f>
        <v>3958.72</v>
      </c>
      <c r="G769" s="3">
        <f>IF(N769=1,VLOOKUP(A768,[1]Plan1!$BG$69:$BI$188,3),G768)</f>
        <v>3968.62</v>
      </c>
      <c r="H769" s="200">
        <f t="shared" ref="H769:H832" si="434">EDATE(I769,-1)</f>
        <v>41822</v>
      </c>
      <c r="I769" s="200">
        <f t="shared" ref="I769:I832" si="435">IF(X768&gt;0,EDATE(A769,-1),+I768)</f>
        <v>41853</v>
      </c>
      <c r="J769" s="27">
        <f t="shared" si="406"/>
        <v>2.5008083420903215E-3</v>
      </c>
      <c r="K769" s="12">
        <f t="shared" si="422"/>
        <v>41913</v>
      </c>
      <c r="L769" s="12">
        <f t="shared" si="407"/>
        <v>41913</v>
      </c>
      <c r="M769" s="1">
        <f t="shared" si="423"/>
        <v>22</v>
      </c>
      <c r="N769" s="1">
        <f t="shared" si="408"/>
        <v>5</v>
      </c>
      <c r="O769" s="2">
        <f t="shared" si="409"/>
        <v>1.0005678099999999</v>
      </c>
      <c r="P769" s="11">
        <f t="shared" si="432"/>
        <v>1.00010105</v>
      </c>
      <c r="Q769" s="11">
        <f t="shared" si="429"/>
        <v>1.1416770778870116</v>
      </c>
      <c r="R769" s="2">
        <f t="shared" si="431"/>
        <v>1.14232533</v>
      </c>
      <c r="S769" s="2">
        <f t="shared" si="427"/>
        <v>1.07454731</v>
      </c>
      <c r="T769" s="2">
        <f t="shared" si="410"/>
        <v>300707.06515665998</v>
      </c>
      <c r="U769" s="2">
        <f t="shared" si="411"/>
        <v>0</v>
      </c>
      <c r="V769" s="2">
        <f t="shared" si="412"/>
        <v>39829.081403361684</v>
      </c>
      <c r="W769" s="2">
        <f t="shared" si="413"/>
        <v>319674.42870283168</v>
      </c>
      <c r="X769" s="29">
        <f t="shared" si="414"/>
        <v>0</v>
      </c>
      <c r="Y769" s="2">
        <f t="shared" si="428"/>
        <v>0</v>
      </c>
      <c r="Z769" s="82">
        <f t="shared" si="415"/>
        <v>0</v>
      </c>
      <c r="AA769" s="2">
        <f t="shared" si="416"/>
        <v>0</v>
      </c>
      <c r="AB769" s="27">
        <f t="shared" si="424"/>
        <v>6.7299999999999999E-2</v>
      </c>
      <c r="AC769" s="29">
        <f t="shared" ref="AC769:AC832" si="436">N769</f>
        <v>5</v>
      </c>
      <c r="AD769" s="29">
        <v>252</v>
      </c>
      <c r="AE769" s="11">
        <f t="shared" si="430"/>
        <v>1.0012931389999999</v>
      </c>
      <c r="AF769" s="2">
        <f t="shared" si="417"/>
        <v>388.85603351999998</v>
      </c>
      <c r="AG769" s="2">
        <f t="shared" si="418"/>
        <v>413.38347105000003</v>
      </c>
      <c r="AH769" s="3">
        <f t="shared" si="419"/>
        <v>0</v>
      </c>
      <c r="AI769" s="4" t="str">
        <f t="shared" si="425"/>
        <v>A+J=</v>
      </c>
      <c r="AJ769" s="12">
        <f t="shared" si="426"/>
        <v>41913</v>
      </c>
      <c r="AK769" s="12"/>
      <c r="AL769" s="4"/>
      <c r="AM769" s="1"/>
      <c r="AN769" s="12"/>
      <c r="AO769" s="1"/>
      <c r="AP769" s="1"/>
      <c r="AQ769" s="3"/>
      <c r="AR769" s="3"/>
      <c r="AS769" s="7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x14ac:dyDescent="0.2">
      <c r="A770" s="178">
        <f t="shared" si="420"/>
        <v>41889</v>
      </c>
      <c r="B770" s="2">
        <f t="shared" si="404"/>
        <v>320087.81217388168</v>
      </c>
      <c r="C770" s="2">
        <f t="shared" si="421"/>
        <v>279845.34729946998</v>
      </c>
      <c r="D770" s="2">
        <v>0</v>
      </c>
      <c r="E770" s="11">
        <f t="shared" si="405"/>
        <v>279845.34729946998</v>
      </c>
      <c r="F770" s="99">
        <f t="shared" si="433"/>
        <v>3958.72</v>
      </c>
      <c r="G770" s="3">
        <f>IF(N770=1,VLOOKUP(A769,[1]Plan1!$BG$69:$BI$188,3),G769)</f>
        <v>3968.62</v>
      </c>
      <c r="H770" s="200">
        <f t="shared" si="434"/>
        <v>41822</v>
      </c>
      <c r="I770" s="200">
        <f t="shared" si="435"/>
        <v>41853</v>
      </c>
      <c r="J770" s="27">
        <f t="shared" si="406"/>
        <v>2.5008083420903215E-3</v>
      </c>
      <c r="K770" s="12">
        <f t="shared" si="422"/>
        <v>41913</v>
      </c>
      <c r="L770" s="12">
        <f t="shared" si="407"/>
        <v>41913</v>
      </c>
      <c r="M770" s="1">
        <f t="shared" si="423"/>
        <v>22</v>
      </c>
      <c r="N770" s="1">
        <f t="shared" si="408"/>
        <v>5</v>
      </c>
      <c r="O770" s="2">
        <f t="shared" si="409"/>
        <v>1.0005678099999999</v>
      </c>
      <c r="P770" s="11">
        <f t="shared" si="432"/>
        <v>1.00010105</v>
      </c>
      <c r="Q770" s="11">
        <f t="shared" si="429"/>
        <v>1.1416770778870116</v>
      </c>
      <c r="R770" s="2">
        <f t="shared" si="431"/>
        <v>1.14232533</v>
      </c>
      <c r="S770" s="2">
        <f t="shared" si="427"/>
        <v>1.07454731</v>
      </c>
      <c r="T770" s="2">
        <f t="shared" si="410"/>
        <v>300707.06515665998</v>
      </c>
      <c r="U770" s="2">
        <f t="shared" si="411"/>
        <v>0</v>
      </c>
      <c r="V770" s="2">
        <f t="shared" si="412"/>
        <v>39829.081403361684</v>
      </c>
      <c r="W770" s="2">
        <f t="shared" si="413"/>
        <v>319674.42870283168</v>
      </c>
      <c r="X770" s="29">
        <f t="shared" si="414"/>
        <v>0</v>
      </c>
      <c r="Y770" s="2">
        <f t="shared" si="428"/>
        <v>0</v>
      </c>
      <c r="Z770" s="82">
        <f t="shared" si="415"/>
        <v>0</v>
      </c>
      <c r="AA770" s="2">
        <f t="shared" si="416"/>
        <v>0</v>
      </c>
      <c r="AB770" s="27">
        <f t="shared" si="424"/>
        <v>6.7299999999999999E-2</v>
      </c>
      <c r="AC770" s="29">
        <f t="shared" si="436"/>
        <v>5</v>
      </c>
      <c r="AD770" s="29">
        <v>252</v>
      </c>
      <c r="AE770" s="11">
        <f t="shared" si="430"/>
        <v>1.0012931389999999</v>
      </c>
      <c r="AF770" s="2">
        <f t="shared" si="417"/>
        <v>388.85603351999998</v>
      </c>
      <c r="AG770" s="2">
        <f t="shared" si="418"/>
        <v>413.38347105000003</v>
      </c>
      <c r="AH770" s="3">
        <f t="shared" si="419"/>
        <v>0</v>
      </c>
      <c r="AI770" s="4" t="str">
        <f t="shared" si="425"/>
        <v>A+J=</v>
      </c>
      <c r="AJ770" s="12">
        <f t="shared" si="426"/>
        <v>41913</v>
      </c>
      <c r="AK770" s="12"/>
      <c r="AL770" s="4"/>
      <c r="AM770" s="1"/>
      <c r="AN770" s="12"/>
      <c r="AO770" s="1"/>
      <c r="AP770" s="1"/>
      <c r="AQ770" s="3"/>
      <c r="AR770" s="3"/>
      <c r="AS770" s="7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x14ac:dyDescent="0.2">
      <c r="A771" s="178">
        <f t="shared" si="420"/>
        <v>41890</v>
      </c>
      <c r="B771" s="2">
        <f t="shared" si="404"/>
        <v>320087.81217388168</v>
      </c>
      <c r="C771" s="2">
        <f t="shared" si="421"/>
        <v>279845.34729946998</v>
      </c>
      <c r="D771" s="2">
        <v>0</v>
      </c>
      <c r="E771" s="11">
        <f t="shared" si="405"/>
        <v>279845.34729946998</v>
      </c>
      <c r="F771" s="99">
        <f t="shared" si="433"/>
        <v>3958.72</v>
      </c>
      <c r="G771" s="3">
        <f>IF(N771=1,VLOOKUP(A770,[1]Plan1!$BG$69:$BI$188,3),G770)</f>
        <v>3968.62</v>
      </c>
      <c r="H771" s="200">
        <f t="shared" si="434"/>
        <v>41822</v>
      </c>
      <c r="I771" s="200">
        <f t="shared" si="435"/>
        <v>41853</v>
      </c>
      <c r="J771" s="27">
        <f t="shared" si="406"/>
        <v>2.5008083420903215E-3</v>
      </c>
      <c r="K771" s="12">
        <f t="shared" si="422"/>
        <v>41913</v>
      </c>
      <c r="L771" s="12">
        <f t="shared" si="407"/>
        <v>41913</v>
      </c>
      <c r="M771" s="1">
        <f t="shared" si="423"/>
        <v>22</v>
      </c>
      <c r="N771" s="1">
        <f t="shared" si="408"/>
        <v>5</v>
      </c>
      <c r="O771" s="2">
        <f t="shared" si="409"/>
        <v>1.0005678099999999</v>
      </c>
      <c r="P771" s="11">
        <f t="shared" si="432"/>
        <v>1.00010105</v>
      </c>
      <c r="Q771" s="11">
        <f t="shared" si="429"/>
        <v>1.1416770778870116</v>
      </c>
      <c r="R771" s="2">
        <f t="shared" si="431"/>
        <v>1.14232533</v>
      </c>
      <c r="S771" s="2">
        <f t="shared" si="427"/>
        <v>1.07454731</v>
      </c>
      <c r="T771" s="2">
        <f t="shared" si="410"/>
        <v>300707.06515665998</v>
      </c>
      <c r="U771" s="2">
        <f t="shared" si="411"/>
        <v>0</v>
      </c>
      <c r="V771" s="2">
        <f t="shared" si="412"/>
        <v>39829.081403361684</v>
      </c>
      <c r="W771" s="2">
        <f t="shared" si="413"/>
        <v>319674.42870283168</v>
      </c>
      <c r="X771" s="29">
        <f t="shared" si="414"/>
        <v>0</v>
      </c>
      <c r="Y771" s="2">
        <f t="shared" si="428"/>
        <v>0</v>
      </c>
      <c r="Z771" s="82">
        <f t="shared" si="415"/>
        <v>0</v>
      </c>
      <c r="AA771" s="2">
        <f t="shared" si="416"/>
        <v>0</v>
      </c>
      <c r="AB771" s="27">
        <f t="shared" si="424"/>
        <v>6.7299999999999999E-2</v>
      </c>
      <c r="AC771" s="29">
        <f t="shared" si="436"/>
        <v>5</v>
      </c>
      <c r="AD771" s="29">
        <v>252</v>
      </c>
      <c r="AE771" s="11">
        <f t="shared" si="430"/>
        <v>1.0012931389999999</v>
      </c>
      <c r="AF771" s="2">
        <f t="shared" si="417"/>
        <v>388.85603351999998</v>
      </c>
      <c r="AG771" s="2">
        <f t="shared" si="418"/>
        <v>413.38347105000003</v>
      </c>
      <c r="AH771" s="3">
        <f t="shared" si="419"/>
        <v>0</v>
      </c>
      <c r="AI771" s="4" t="str">
        <f t="shared" si="425"/>
        <v>A+J=</v>
      </c>
      <c r="AJ771" s="12">
        <f t="shared" si="426"/>
        <v>41913</v>
      </c>
      <c r="AK771" s="12"/>
      <c r="AL771" s="4"/>
      <c r="AM771" s="1"/>
      <c r="AN771" s="12"/>
      <c r="AO771" s="1"/>
      <c r="AP771" s="1"/>
      <c r="AQ771" s="3"/>
      <c r="AR771" s="3"/>
      <c r="AS771" s="7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x14ac:dyDescent="0.2">
      <c r="A772" s="178">
        <f t="shared" si="420"/>
        <v>41891</v>
      </c>
      <c r="B772" s="2">
        <f t="shared" si="404"/>
        <v>320206.90233577293</v>
      </c>
      <c r="C772" s="2">
        <f t="shared" si="421"/>
        <v>279845.34729946998</v>
      </c>
      <c r="D772" s="2">
        <v>0</v>
      </c>
      <c r="E772" s="11">
        <f t="shared" si="405"/>
        <v>279845.34729946998</v>
      </c>
      <c r="F772" s="99">
        <f t="shared" si="433"/>
        <v>3958.72</v>
      </c>
      <c r="G772" s="3">
        <f>IF(N772=1,VLOOKUP(A771,[1]Plan1!$BG$69:$BI$188,3),G771)</f>
        <v>3968.62</v>
      </c>
      <c r="H772" s="200">
        <f t="shared" si="434"/>
        <v>41822</v>
      </c>
      <c r="I772" s="200">
        <f t="shared" si="435"/>
        <v>41853</v>
      </c>
      <c r="J772" s="27">
        <f t="shared" si="406"/>
        <v>2.5008083420903215E-3</v>
      </c>
      <c r="K772" s="12">
        <f t="shared" si="422"/>
        <v>41913</v>
      </c>
      <c r="L772" s="12">
        <f t="shared" si="407"/>
        <v>41913</v>
      </c>
      <c r="M772" s="1">
        <f t="shared" si="423"/>
        <v>22</v>
      </c>
      <c r="N772" s="1">
        <f t="shared" si="408"/>
        <v>6</v>
      </c>
      <c r="O772" s="2">
        <f t="shared" si="409"/>
        <v>1.0006814100000001</v>
      </c>
      <c r="P772" s="11">
        <f t="shared" si="432"/>
        <v>1.00010105</v>
      </c>
      <c r="Q772" s="11">
        <f t="shared" si="429"/>
        <v>1.1416770778870116</v>
      </c>
      <c r="R772" s="2">
        <f t="shared" si="431"/>
        <v>1.1424550200000001</v>
      </c>
      <c r="S772" s="2">
        <f t="shared" si="427"/>
        <v>1.07454731</v>
      </c>
      <c r="T772" s="2">
        <f t="shared" si="410"/>
        <v>300707.06515665998</v>
      </c>
      <c r="U772" s="2">
        <f t="shared" si="411"/>
        <v>0</v>
      </c>
      <c r="V772" s="2">
        <f t="shared" si="412"/>
        <v>39865.374546452971</v>
      </c>
      <c r="W772" s="2">
        <f t="shared" si="413"/>
        <v>319710.72184592293</v>
      </c>
      <c r="X772" s="29">
        <f t="shared" si="414"/>
        <v>0</v>
      </c>
      <c r="Y772" s="2">
        <f t="shared" si="428"/>
        <v>0</v>
      </c>
      <c r="Z772" s="82">
        <f t="shared" si="415"/>
        <v>0</v>
      </c>
      <c r="AA772" s="2">
        <f t="shared" si="416"/>
        <v>0</v>
      </c>
      <c r="AB772" s="27">
        <f t="shared" si="424"/>
        <v>6.7299999999999999E-2</v>
      </c>
      <c r="AC772" s="29">
        <f t="shared" si="436"/>
        <v>6</v>
      </c>
      <c r="AD772" s="29">
        <v>252</v>
      </c>
      <c r="AE772" s="11">
        <f t="shared" si="430"/>
        <v>1.0015519669999999</v>
      </c>
      <c r="AF772" s="2">
        <f t="shared" si="417"/>
        <v>466.68744177999997</v>
      </c>
      <c r="AG772" s="2">
        <f t="shared" si="418"/>
        <v>496.18048985000001</v>
      </c>
      <c r="AH772" s="3">
        <f t="shared" si="419"/>
        <v>0</v>
      </c>
      <c r="AI772" s="4" t="str">
        <f t="shared" si="425"/>
        <v>A+J=</v>
      </c>
      <c r="AJ772" s="12">
        <f t="shared" si="426"/>
        <v>41913</v>
      </c>
      <c r="AK772" s="12"/>
      <c r="AL772" s="4"/>
      <c r="AM772" s="1"/>
      <c r="AN772" s="12"/>
      <c r="AO772" s="1"/>
      <c r="AP772" s="1"/>
      <c r="AQ772" s="3"/>
      <c r="AR772" s="3"/>
      <c r="AS772" s="7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x14ac:dyDescent="0.2">
      <c r="A773" s="178">
        <f t="shared" si="420"/>
        <v>41892</v>
      </c>
      <c r="B773" s="2">
        <f t="shared" si="404"/>
        <v>320326.04111862462</v>
      </c>
      <c r="C773" s="2">
        <f t="shared" si="421"/>
        <v>279845.34729946998</v>
      </c>
      <c r="D773" s="2">
        <v>0</v>
      </c>
      <c r="E773" s="11">
        <f t="shared" si="405"/>
        <v>279845.34729946998</v>
      </c>
      <c r="F773" s="99">
        <f t="shared" si="433"/>
        <v>3958.72</v>
      </c>
      <c r="G773" s="3">
        <f>IF(N773=1,VLOOKUP(A772,[1]Plan1!$BG$69:$BI$188,3),G772)</f>
        <v>3968.62</v>
      </c>
      <c r="H773" s="200">
        <f t="shared" si="434"/>
        <v>41822</v>
      </c>
      <c r="I773" s="200">
        <f t="shared" si="435"/>
        <v>41853</v>
      </c>
      <c r="J773" s="27">
        <f t="shared" si="406"/>
        <v>2.5008083420903215E-3</v>
      </c>
      <c r="K773" s="12">
        <f t="shared" si="422"/>
        <v>41913</v>
      </c>
      <c r="L773" s="12">
        <f t="shared" si="407"/>
        <v>41913</v>
      </c>
      <c r="M773" s="1">
        <f t="shared" si="423"/>
        <v>22</v>
      </c>
      <c r="N773" s="1">
        <f t="shared" si="408"/>
        <v>7</v>
      </c>
      <c r="O773" s="2">
        <f t="shared" si="409"/>
        <v>1.0007950299999999</v>
      </c>
      <c r="P773" s="11">
        <f t="shared" si="432"/>
        <v>1.00010105</v>
      </c>
      <c r="Q773" s="11">
        <f t="shared" si="429"/>
        <v>1.1416770778870116</v>
      </c>
      <c r="R773" s="2">
        <f t="shared" si="431"/>
        <v>1.14258474</v>
      </c>
      <c r="S773" s="2">
        <f t="shared" si="427"/>
        <v>1.07454731</v>
      </c>
      <c r="T773" s="2">
        <f t="shared" si="410"/>
        <v>300707.06515665998</v>
      </c>
      <c r="U773" s="2">
        <f t="shared" si="411"/>
        <v>0</v>
      </c>
      <c r="V773" s="2">
        <f t="shared" si="412"/>
        <v>39901.676084904626</v>
      </c>
      <c r="W773" s="2">
        <f t="shared" si="413"/>
        <v>319747.02338437462</v>
      </c>
      <c r="X773" s="29">
        <f t="shared" si="414"/>
        <v>0</v>
      </c>
      <c r="Y773" s="2">
        <f t="shared" si="428"/>
        <v>0</v>
      </c>
      <c r="Z773" s="82">
        <f t="shared" si="415"/>
        <v>0</v>
      </c>
      <c r="AA773" s="2">
        <f t="shared" si="416"/>
        <v>0</v>
      </c>
      <c r="AB773" s="27">
        <f t="shared" si="424"/>
        <v>6.7299999999999999E-2</v>
      </c>
      <c r="AC773" s="29">
        <f t="shared" si="436"/>
        <v>7</v>
      </c>
      <c r="AD773" s="29">
        <v>252</v>
      </c>
      <c r="AE773" s="11">
        <f t="shared" si="430"/>
        <v>1.0018108619999999</v>
      </c>
      <c r="AF773" s="2">
        <f t="shared" si="417"/>
        <v>544.53899741999999</v>
      </c>
      <c r="AG773" s="2">
        <f t="shared" si="418"/>
        <v>579.01773424999999</v>
      </c>
      <c r="AH773" s="3">
        <f t="shared" si="419"/>
        <v>0</v>
      </c>
      <c r="AI773" s="4" t="str">
        <f t="shared" si="425"/>
        <v>A+J=</v>
      </c>
      <c r="AJ773" s="12">
        <f t="shared" si="426"/>
        <v>41913</v>
      </c>
      <c r="AK773" s="12"/>
      <c r="AL773" s="4"/>
      <c r="AM773" s="1"/>
      <c r="AN773" s="12"/>
      <c r="AO773" s="1"/>
      <c r="AP773" s="1"/>
      <c r="AQ773" s="3"/>
      <c r="AR773" s="3"/>
      <c r="AS773" s="7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x14ac:dyDescent="0.2">
      <c r="A774" s="178">
        <f t="shared" si="420"/>
        <v>41893</v>
      </c>
      <c r="B774" s="2">
        <f t="shared" si="404"/>
        <v>320445.22324757982</v>
      </c>
      <c r="C774" s="2">
        <f t="shared" si="421"/>
        <v>279845.34729946998</v>
      </c>
      <c r="D774" s="2">
        <v>0</v>
      </c>
      <c r="E774" s="11">
        <f t="shared" si="405"/>
        <v>279845.34729946998</v>
      </c>
      <c r="F774" s="99">
        <f t="shared" si="433"/>
        <v>3958.72</v>
      </c>
      <c r="G774" s="3">
        <f>IF(N774=1,VLOOKUP(A773,[1]Plan1!$BG$69:$BI$188,3),G773)</f>
        <v>3968.62</v>
      </c>
      <c r="H774" s="200">
        <f t="shared" si="434"/>
        <v>41822</v>
      </c>
      <c r="I774" s="200">
        <f t="shared" si="435"/>
        <v>41853</v>
      </c>
      <c r="J774" s="27">
        <f t="shared" si="406"/>
        <v>2.5008083420903215E-3</v>
      </c>
      <c r="K774" s="12">
        <f t="shared" si="422"/>
        <v>41913</v>
      </c>
      <c r="L774" s="12">
        <f t="shared" si="407"/>
        <v>41913</v>
      </c>
      <c r="M774" s="1">
        <f t="shared" si="423"/>
        <v>22</v>
      </c>
      <c r="N774" s="1">
        <f t="shared" si="408"/>
        <v>8</v>
      </c>
      <c r="O774" s="2">
        <f t="shared" si="409"/>
        <v>1.0009086599999999</v>
      </c>
      <c r="P774" s="11">
        <f t="shared" si="432"/>
        <v>1.00010105</v>
      </c>
      <c r="Q774" s="11">
        <f t="shared" si="429"/>
        <v>1.1416770778870116</v>
      </c>
      <c r="R774" s="2">
        <f t="shared" si="431"/>
        <v>1.14271447</v>
      </c>
      <c r="S774" s="2">
        <f t="shared" si="427"/>
        <v>1.07454731</v>
      </c>
      <c r="T774" s="2">
        <f t="shared" si="410"/>
        <v>300707.06515665998</v>
      </c>
      <c r="U774" s="2">
        <f t="shared" si="411"/>
        <v>0</v>
      </c>
      <c r="V774" s="2">
        <f t="shared" si="412"/>
        <v>39937.9804218098</v>
      </c>
      <c r="W774" s="2">
        <f t="shared" si="413"/>
        <v>319783.32772127981</v>
      </c>
      <c r="X774" s="29">
        <f t="shared" si="414"/>
        <v>0</v>
      </c>
      <c r="Y774" s="2">
        <f t="shared" si="428"/>
        <v>0</v>
      </c>
      <c r="Z774" s="82">
        <f t="shared" si="415"/>
        <v>0</v>
      </c>
      <c r="AA774" s="2">
        <f t="shared" si="416"/>
        <v>0</v>
      </c>
      <c r="AB774" s="27">
        <f t="shared" si="424"/>
        <v>6.7299999999999999E-2</v>
      </c>
      <c r="AC774" s="29">
        <f t="shared" si="436"/>
        <v>8</v>
      </c>
      <c r="AD774" s="29">
        <v>252</v>
      </c>
      <c r="AE774" s="11">
        <f t="shared" si="430"/>
        <v>1.002069825</v>
      </c>
      <c r="AF774" s="2">
        <f t="shared" si="417"/>
        <v>622.41100113000005</v>
      </c>
      <c r="AG774" s="2">
        <f t="shared" si="418"/>
        <v>661.89552630000003</v>
      </c>
      <c r="AH774" s="3">
        <f t="shared" si="419"/>
        <v>0</v>
      </c>
      <c r="AI774" s="4" t="str">
        <f t="shared" si="425"/>
        <v>A+J=</v>
      </c>
      <c r="AJ774" s="12">
        <f t="shared" si="426"/>
        <v>41913</v>
      </c>
      <c r="AK774" s="12"/>
      <c r="AL774" s="4"/>
      <c r="AM774" s="1"/>
      <c r="AN774" s="12"/>
      <c r="AO774" s="1"/>
      <c r="AP774" s="1"/>
      <c r="AQ774" s="3"/>
      <c r="AR774" s="3"/>
      <c r="AS774" s="7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x14ac:dyDescent="0.2">
      <c r="A775" s="178">
        <f t="shared" si="420"/>
        <v>41894</v>
      </c>
      <c r="B775" s="2">
        <f t="shared" si="404"/>
        <v>320564.44809254847</v>
      </c>
      <c r="C775" s="2">
        <f t="shared" si="421"/>
        <v>279845.34729946998</v>
      </c>
      <c r="D775" s="2">
        <v>0</v>
      </c>
      <c r="E775" s="11">
        <f t="shared" si="405"/>
        <v>279845.34729946998</v>
      </c>
      <c r="F775" s="99">
        <f t="shared" si="433"/>
        <v>3958.72</v>
      </c>
      <c r="G775" s="3">
        <f>IF(N775=1,VLOOKUP(A774,[1]Plan1!$BG$69:$BI$188,3),G774)</f>
        <v>3968.62</v>
      </c>
      <c r="H775" s="200">
        <f t="shared" si="434"/>
        <v>41822</v>
      </c>
      <c r="I775" s="200">
        <f t="shared" si="435"/>
        <v>41853</v>
      </c>
      <c r="J775" s="27">
        <f t="shared" si="406"/>
        <v>2.5008083420903215E-3</v>
      </c>
      <c r="K775" s="12">
        <f t="shared" si="422"/>
        <v>41913</v>
      </c>
      <c r="L775" s="12">
        <f t="shared" si="407"/>
        <v>41913</v>
      </c>
      <c r="M775" s="1">
        <f t="shared" si="423"/>
        <v>22</v>
      </c>
      <c r="N775" s="1">
        <f t="shared" si="408"/>
        <v>9</v>
      </c>
      <c r="O775" s="2">
        <f t="shared" si="409"/>
        <v>1.0010223</v>
      </c>
      <c r="P775" s="11">
        <f t="shared" si="432"/>
        <v>1.00010105</v>
      </c>
      <c r="Q775" s="11">
        <f t="shared" si="429"/>
        <v>1.1416770778870116</v>
      </c>
      <c r="R775" s="2">
        <f t="shared" si="431"/>
        <v>1.14284421</v>
      </c>
      <c r="S775" s="2">
        <f t="shared" si="427"/>
        <v>1.07454731</v>
      </c>
      <c r="T775" s="2">
        <f t="shared" si="410"/>
        <v>300707.06515665998</v>
      </c>
      <c r="U775" s="2">
        <f t="shared" si="411"/>
        <v>0</v>
      </c>
      <c r="V775" s="2">
        <f t="shared" si="412"/>
        <v>39974.287557168434</v>
      </c>
      <c r="W775" s="2">
        <f t="shared" si="413"/>
        <v>319819.63485663844</v>
      </c>
      <c r="X775" s="29">
        <f t="shared" si="414"/>
        <v>0</v>
      </c>
      <c r="Y775" s="2">
        <f t="shared" si="428"/>
        <v>0</v>
      </c>
      <c r="Z775" s="82">
        <f t="shared" si="415"/>
        <v>0</v>
      </c>
      <c r="AA775" s="2">
        <f t="shared" si="416"/>
        <v>0</v>
      </c>
      <c r="AB775" s="27">
        <f t="shared" si="424"/>
        <v>6.7299999999999999E-2</v>
      </c>
      <c r="AC775" s="29">
        <f t="shared" si="436"/>
        <v>9</v>
      </c>
      <c r="AD775" s="29">
        <v>252</v>
      </c>
      <c r="AE775" s="11">
        <f t="shared" si="430"/>
        <v>1.0023288539999999</v>
      </c>
      <c r="AF775" s="2">
        <f t="shared" si="417"/>
        <v>700.30285150999998</v>
      </c>
      <c r="AG775" s="2">
        <f t="shared" si="418"/>
        <v>744.81323591</v>
      </c>
      <c r="AH775" s="3">
        <f t="shared" si="419"/>
        <v>0</v>
      </c>
      <c r="AI775" s="4" t="str">
        <f t="shared" si="425"/>
        <v>A+J=</v>
      </c>
      <c r="AJ775" s="12">
        <f t="shared" si="426"/>
        <v>41913</v>
      </c>
      <c r="AK775" s="12"/>
      <c r="AL775" s="4"/>
      <c r="AM775" s="1"/>
      <c r="AN775" s="12"/>
      <c r="AO775" s="1"/>
      <c r="AP775" s="1"/>
      <c r="AQ775" s="3"/>
      <c r="AR775" s="3"/>
      <c r="AS775" s="7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x14ac:dyDescent="0.2">
      <c r="A776" s="178">
        <f t="shared" si="420"/>
        <v>41895</v>
      </c>
      <c r="B776" s="2">
        <f t="shared" si="404"/>
        <v>320683.71598277049</v>
      </c>
      <c r="C776" s="2">
        <f t="shared" si="421"/>
        <v>279845.34729946998</v>
      </c>
      <c r="D776" s="2">
        <v>0</v>
      </c>
      <c r="E776" s="11">
        <f t="shared" si="405"/>
        <v>279845.34729946998</v>
      </c>
      <c r="F776" s="99">
        <f t="shared" si="433"/>
        <v>3958.72</v>
      </c>
      <c r="G776" s="3">
        <f>IF(N776=1,VLOOKUP(A775,[1]Plan1!$BG$69:$BI$188,3),G775)</f>
        <v>3968.62</v>
      </c>
      <c r="H776" s="200">
        <f t="shared" si="434"/>
        <v>41822</v>
      </c>
      <c r="I776" s="200">
        <f t="shared" si="435"/>
        <v>41853</v>
      </c>
      <c r="J776" s="27">
        <f t="shared" si="406"/>
        <v>2.5008083420903215E-3</v>
      </c>
      <c r="K776" s="12">
        <f t="shared" si="422"/>
        <v>41913</v>
      </c>
      <c r="L776" s="12">
        <f t="shared" si="407"/>
        <v>41913</v>
      </c>
      <c r="M776" s="1">
        <f t="shared" si="423"/>
        <v>22</v>
      </c>
      <c r="N776" s="1">
        <f t="shared" si="408"/>
        <v>10</v>
      </c>
      <c r="O776" s="2">
        <f t="shared" si="409"/>
        <v>1.0011359500000001</v>
      </c>
      <c r="P776" s="11">
        <f t="shared" si="432"/>
        <v>1.00010105</v>
      </c>
      <c r="Q776" s="11">
        <f t="shared" si="429"/>
        <v>1.1416770778870116</v>
      </c>
      <c r="R776" s="2">
        <f t="shared" si="431"/>
        <v>1.14297396</v>
      </c>
      <c r="S776" s="2">
        <f t="shared" si="427"/>
        <v>1.07454731</v>
      </c>
      <c r="T776" s="2">
        <f t="shared" si="410"/>
        <v>300707.06515665998</v>
      </c>
      <c r="U776" s="2">
        <f t="shared" si="411"/>
        <v>0</v>
      </c>
      <c r="V776" s="2">
        <f t="shared" si="412"/>
        <v>40010.597490980515</v>
      </c>
      <c r="W776" s="2">
        <f t="shared" si="413"/>
        <v>319855.94479045051</v>
      </c>
      <c r="X776" s="29">
        <f t="shared" si="414"/>
        <v>0</v>
      </c>
      <c r="Y776" s="2">
        <f t="shared" si="428"/>
        <v>0</v>
      </c>
      <c r="Z776" s="82">
        <f t="shared" si="415"/>
        <v>0</v>
      </c>
      <c r="AA776" s="2">
        <f t="shared" si="416"/>
        <v>0</v>
      </c>
      <c r="AB776" s="27">
        <f t="shared" si="424"/>
        <v>6.7299999999999999E-2</v>
      </c>
      <c r="AC776" s="29">
        <f t="shared" si="436"/>
        <v>10</v>
      </c>
      <c r="AD776" s="29">
        <v>252</v>
      </c>
      <c r="AE776" s="11">
        <f t="shared" si="430"/>
        <v>1.0025879499999999</v>
      </c>
      <c r="AF776" s="2">
        <f t="shared" si="417"/>
        <v>778.21484926999995</v>
      </c>
      <c r="AG776" s="2">
        <f t="shared" si="418"/>
        <v>827.77119231999995</v>
      </c>
      <c r="AH776" s="3">
        <f t="shared" si="419"/>
        <v>0</v>
      </c>
      <c r="AI776" s="4" t="str">
        <f t="shared" si="425"/>
        <v>A+J=</v>
      </c>
      <c r="AJ776" s="12">
        <f t="shared" si="426"/>
        <v>41913</v>
      </c>
      <c r="AK776" s="12"/>
      <c r="AL776" s="4"/>
      <c r="AM776" s="1"/>
      <c r="AN776" s="12"/>
      <c r="AO776" s="1"/>
      <c r="AP776" s="1"/>
      <c r="AQ776" s="3"/>
      <c r="AR776" s="3"/>
      <c r="AS776" s="7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x14ac:dyDescent="0.2">
      <c r="A777" s="178">
        <f t="shared" si="420"/>
        <v>41896</v>
      </c>
      <c r="B777" s="2">
        <f t="shared" si="404"/>
        <v>320683.71598277049</v>
      </c>
      <c r="C777" s="2">
        <f t="shared" si="421"/>
        <v>279845.34729946998</v>
      </c>
      <c r="D777" s="2">
        <v>0</v>
      </c>
      <c r="E777" s="11">
        <f t="shared" si="405"/>
        <v>279845.34729946998</v>
      </c>
      <c r="F777" s="99">
        <f t="shared" si="433"/>
        <v>3958.72</v>
      </c>
      <c r="G777" s="3">
        <f>IF(N777=1,VLOOKUP(A776,[1]Plan1!$BG$69:$BI$188,3),G776)</f>
        <v>3968.62</v>
      </c>
      <c r="H777" s="200">
        <f t="shared" si="434"/>
        <v>41822</v>
      </c>
      <c r="I777" s="200">
        <f t="shared" si="435"/>
        <v>41853</v>
      </c>
      <c r="J777" s="27">
        <f t="shared" si="406"/>
        <v>2.5008083420903215E-3</v>
      </c>
      <c r="K777" s="12">
        <f t="shared" si="422"/>
        <v>41913</v>
      </c>
      <c r="L777" s="12">
        <f t="shared" si="407"/>
        <v>41913</v>
      </c>
      <c r="M777" s="1">
        <f t="shared" si="423"/>
        <v>22</v>
      </c>
      <c r="N777" s="1">
        <f t="shared" si="408"/>
        <v>10</v>
      </c>
      <c r="O777" s="2">
        <f t="shared" si="409"/>
        <v>1.0011359500000001</v>
      </c>
      <c r="P777" s="11">
        <f t="shared" si="432"/>
        <v>1.00010105</v>
      </c>
      <c r="Q777" s="11">
        <f t="shared" si="429"/>
        <v>1.1416770778870116</v>
      </c>
      <c r="R777" s="2">
        <f t="shared" si="431"/>
        <v>1.14297396</v>
      </c>
      <c r="S777" s="2">
        <f t="shared" si="427"/>
        <v>1.07454731</v>
      </c>
      <c r="T777" s="2">
        <f t="shared" si="410"/>
        <v>300707.06515665998</v>
      </c>
      <c r="U777" s="2">
        <f t="shared" si="411"/>
        <v>0</v>
      </c>
      <c r="V777" s="2">
        <f t="shared" si="412"/>
        <v>40010.597490980515</v>
      </c>
      <c r="W777" s="2">
        <f t="shared" si="413"/>
        <v>319855.94479045051</v>
      </c>
      <c r="X777" s="29">
        <f t="shared" si="414"/>
        <v>0</v>
      </c>
      <c r="Y777" s="2">
        <f t="shared" si="428"/>
        <v>0</v>
      </c>
      <c r="Z777" s="82">
        <f t="shared" si="415"/>
        <v>0</v>
      </c>
      <c r="AA777" s="2">
        <f t="shared" si="416"/>
        <v>0</v>
      </c>
      <c r="AB777" s="27">
        <f t="shared" si="424"/>
        <v>6.7299999999999999E-2</v>
      </c>
      <c r="AC777" s="29">
        <f t="shared" si="436"/>
        <v>10</v>
      </c>
      <c r="AD777" s="29">
        <v>252</v>
      </c>
      <c r="AE777" s="11">
        <f t="shared" si="430"/>
        <v>1.0025879499999999</v>
      </c>
      <c r="AF777" s="2">
        <f t="shared" si="417"/>
        <v>778.21484926999995</v>
      </c>
      <c r="AG777" s="2">
        <f t="shared" si="418"/>
        <v>827.77119231999995</v>
      </c>
      <c r="AH777" s="3">
        <f t="shared" si="419"/>
        <v>0</v>
      </c>
      <c r="AI777" s="4" t="str">
        <f t="shared" si="425"/>
        <v>A+J=</v>
      </c>
      <c r="AJ777" s="12">
        <f t="shared" si="426"/>
        <v>41913</v>
      </c>
      <c r="AK777" s="12"/>
      <c r="AL777" s="4"/>
      <c r="AM777" s="1"/>
      <c r="AN777" s="12"/>
      <c r="AO777" s="1"/>
      <c r="AP777" s="1"/>
      <c r="AQ777" s="3"/>
      <c r="AR777" s="3"/>
      <c r="AS777" s="7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x14ac:dyDescent="0.2">
      <c r="A778" s="178">
        <f t="shared" si="420"/>
        <v>41897</v>
      </c>
      <c r="B778" s="2">
        <f t="shared" ref="B778:B841" si="437">(W778+AG778)</f>
        <v>320683.71598277049</v>
      </c>
      <c r="C778" s="2">
        <f t="shared" si="421"/>
        <v>279845.34729946998</v>
      </c>
      <c r="D778" s="2">
        <v>0</v>
      </c>
      <c r="E778" s="11">
        <f t="shared" ref="E778:E841" si="438">(C778-D778)</f>
        <v>279845.34729946998</v>
      </c>
      <c r="F778" s="99">
        <f t="shared" si="433"/>
        <v>3958.72</v>
      </c>
      <c r="G778" s="3">
        <f>IF(N778=1,VLOOKUP(A777,[1]Plan1!$BG$69:$BI$188,3),G777)</f>
        <v>3968.62</v>
      </c>
      <c r="H778" s="200">
        <f t="shared" si="434"/>
        <v>41822</v>
      </c>
      <c r="I778" s="200">
        <f t="shared" si="435"/>
        <v>41853</v>
      </c>
      <c r="J778" s="27">
        <f t="shared" ref="J778:J841" si="439">(G778/F778)-1</f>
        <v>2.5008083420903215E-3</v>
      </c>
      <c r="K778" s="12">
        <f t="shared" si="422"/>
        <v>41913</v>
      </c>
      <c r="L778" s="12">
        <f t="shared" ref="L778:L841" si="440">IF(A778&gt;L777,K778,L777)</f>
        <v>41913</v>
      </c>
      <c r="M778" s="1">
        <f t="shared" si="423"/>
        <v>22</v>
      </c>
      <c r="N778" s="1">
        <f t="shared" ref="N778:N841" si="441">(M778-(NETWORKDAYS(A778,L778,AN$137:AN$327)-1))</f>
        <v>10</v>
      </c>
      <c r="O778" s="2">
        <f t="shared" ref="O778:O841" si="442">TRUNC((G778/F778)^TRUNC((N778/M778),9),8)</f>
        <v>1.0011359500000001</v>
      </c>
      <c r="P778" s="11">
        <f t="shared" si="432"/>
        <v>1.00010105</v>
      </c>
      <c r="Q778" s="11">
        <f t="shared" si="429"/>
        <v>1.1416770778870116</v>
      </c>
      <c r="R778" s="2">
        <f t="shared" si="431"/>
        <v>1.14297396</v>
      </c>
      <c r="S778" s="2">
        <f t="shared" si="427"/>
        <v>1.07454731</v>
      </c>
      <c r="T778" s="2">
        <f t="shared" ref="T778:T841" si="443">TRUNC(C778*S778,8)</f>
        <v>300707.06515665998</v>
      </c>
      <c r="U778" s="2">
        <f t="shared" ref="U778:U841" si="444">(D778*(S778-1))</f>
        <v>0</v>
      </c>
      <c r="V778" s="2">
        <f t="shared" ref="V778:V841" si="445">(E778*(R778-1))</f>
        <v>40010.597490980515</v>
      </c>
      <c r="W778" s="2">
        <f t="shared" ref="W778:W841" si="446">(C778+U778+V778)</f>
        <v>319855.94479045051</v>
      </c>
      <c r="X778" s="29">
        <f t="shared" ref="X778:X841" si="447">IF(VLOOKUP(A778,AN$10:AU$131,8)=VLOOKUP(A777,AN$10:AU$131,8),0,VLOOKUP(A778,AN$10:AU$131,8))</f>
        <v>0</v>
      </c>
      <c r="Y778" s="2">
        <f t="shared" si="428"/>
        <v>0</v>
      </c>
      <c r="Z778" s="82">
        <f t="shared" ref="Z778:Z841" si="448">IF(X778&gt;0,VLOOKUP($A778,$AN$10:$AS$131,6),0)</f>
        <v>0</v>
      </c>
      <c r="AA778" s="2">
        <f t="shared" ref="AA778:AA841" si="449">IF(Z778&gt;0,TRUNC(Z778*T778,8),0)</f>
        <v>0</v>
      </c>
      <c r="AB778" s="27">
        <f t="shared" si="424"/>
        <v>6.7299999999999999E-2</v>
      </c>
      <c r="AC778" s="29">
        <f t="shared" si="436"/>
        <v>10</v>
      </c>
      <c r="AD778" s="29">
        <v>252</v>
      </c>
      <c r="AE778" s="11">
        <f t="shared" si="430"/>
        <v>1.0025879499999999</v>
      </c>
      <c r="AF778" s="2">
        <f t="shared" ref="AF778:AF841" si="450">TRUNC((T778*(AE778-1)),8)</f>
        <v>778.21484926999995</v>
      </c>
      <c r="AG778" s="2">
        <f t="shared" ref="AG778:AG841" si="451">TRUNC((W778*(AE778-1)),8)</f>
        <v>827.77119231999995</v>
      </c>
      <c r="AH778" s="3">
        <f t="shared" ref="AH778:AH841" si="452">IF(AA778&gt;0,AA778+AF778,0)</f>
        <v>0</v>
      </c>
      <c r="AI778" s="4" t="str">
        <f t="shared" si="425"/>
        <v>A+J=</v>
      </c>
      <c r="AJ778" s="12">
        <f t="shared" si="426"/>
        <v>41913</v>
      </c>
      <c r="AK778" s="12"/>
      <c r="AL778" s="4"/>
      <c r="AM778" s="1"/>
      <c r="AN778" s="12"/>
      <c r="AO778" s="1"/>
      <c r="AP778" s="1"/>
      <c r="AQ778" s="3"/>
      <c r="AR778" s="3"/>
      <c r="AS778" s="7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x14ac:dyDescent="0.2">
      <c r="A779" s="178">
        <f t="shared" ref="A779:A842" si="453">(A778+1)</f>
        <v>41898</v>
      </c>
      <c r="B779" s="2">
        <f t="shared" si="437"/>
        <v>320803.032540543</v>
      </c>
      <c r="C779" s="2">
        <f t="shared" ref="C779:C842" si="454">TRUNC(IF(X778&gt;0,VLOOKUP(A778,$AN$12:$AO$131,2),C778),8)</f>
        <v>279845.34729946998</v>
      </c>
      <c r="D779" s="2">
        <v>0</v>
      </c>
      <c r="E779" s="11">
        <f t="shared" si="438"/>
        <v>279845.34729946998</v>
      </c>
      <c r="F779" s="99">
        <f t="shared" si="433"/>
        <v>3958.72</v>
      </c>
      <c r="G779" s="3">
        <f>IF(N779=1,VLOOKUP(A778,[1]Plan1!$BG$69:$BI$188,3),G778)</f>
        <v>3968.62</v>
      </c>
      <c r="H779" s="200">
        <f t="shared" si="434"/>
        <v>41822</v>
      </c>
      <c r="I779" s="200">
        <f t="shared" si="435"/>
        <v>41853</v>
      </c>
      <c r="J779" s="27">
        <f t="shared" si="439"/>
        <v>2.5008083420903215E-3</v>
      </c>
      <c r="K779" s="12">
        <f t="shared" ref="K779:K842" si="455">IF(DAY(A779)=1,VLOOKUP(A779,AR$137:AW$275,4),K778)</f>
        <v>41913</v>
      </c>
      <c r="L779" s="12">
        <f t="shared" si="440"/>
        <v>41913</v>
      </c>
      <c r="M779" s="1">
        <f t="shared" ref="M779:M842" si="456">IF(L779=L778,M778,NETWORKDAYS(L778,L779,$AN$137:$AN$327)-1)</f>
        <v>22</v>
      </c>
      <c r="N779" s="1">
        <f t="shared" si="441"/>
        <v>11</v>
      </c>
      <c r="O779" s="2">
        <f t="shared" si="442"/>
        <v>1.0012496200000001</v>
      </c>
      <c r="P779" s="11">
        <f t="shared" si="432"/>
        <v>1.00010105</v>
      </c>
      <c r="Q779" s="11">
        <f t="shared" si="429"/>
        <v>1.1416770778870116</v>
      </c>
      <c r="R779" s="2">
        <f t="shared" si="431"/>
        <v>1.1431037399999999</v>
      </c>
      <c r="S779" s="2">
        <f t="shared" si="427"/>
        <v>1.07454731</v>
      </c>
      <c r="T779" s="2">
        <f t="shared" si="443"/>
        <v>300707.06515665998</v>
      </c>
      <c r="U779" s="2">
        <f t="shared" si="444"/>
        <v>0</v>
      </c>
      <c r="V779" s="2">
        <f t="shared" si="445"/>
        <v>40046.91582015303</v>
      </c>
      <c r="W779" s="2">
        <f t="shared" si="446"/>
        <v>319892.26311962301</v>
      </c>
      <c r="X779" s="29">
        <f t="shared" si="447"/>
        <v>0</v>
      </c>
      <c r="Y779" s="2">
        <f t="shared" si="428"/>
        <v>0</v>
      </c>
      <c r="Z779" s="82">
        <f t="shared" si="448"/>
        <v>0</v>
      </c>
      <c r="AA779" s="2">
        <f t="shared" si="449"/>
        <v>0</v>
      </c>
      <c r="AB779" s="27">
        <f t="shared" ref="AB779:AB842" si="457">(AB778)</f>
        <v>6.7299999999999999E-2</v>
      </c>
      <c r="AC779" s="29">
        <f t="shared" si="436"/>
        <v>11</v>
      </c>
      <c r="AD779" s="29">
        <v>252</v>
      </c>
      <c r="AE779" s="11">
        <f t="shared" si="430"/>
        <v>1.0028471130000001</v>
      </c>
      <c r="AF779" s="2">
        <f t="shared" si="450"/>
        <v>856.14699439000003</v>
      </c>
      <c r="AG779" s="2">
        <f t="shared" si="451"/>
        <v>910.76942092000002</v>
      </c>
      <c r="AH779" s="3">
        <f t="shared" si="452"/>
        <v>0</v>
      </c>
      <c r="AI779" s="4" t="str">
        <f t="shared" ref="AI779:AI842" si="458">AI778</f>
        <v>A+J=</v>
      </c>
      <c r="AJ779" s="12">
        <f t="shared" ref="AJ779:AJ842" si="459">IF(X778&gt;0,VLOOKUP(A778,$AN$10:$AW$130,9),AJ778)</f>
        <v>41913</v>
      </c>
      <c r="AK779" s="12"/>
      <c r="AL779" s="4"/>
      <c r="AX779" s="1"/>
      <c r="AY779" s="1"/>
      <c r="AZ779" s="1"/>
      <c r="BA779" s="1"/>
      <c r="BB779" s="1"/>
    </row>
    <row r="780" spans="1:54" x14ac:dyDescent="0.2">
      <c r="A780" s="178">
        <f t="shared" si="453"/>
        <v>41899</v>
      </c>
      <c r="B780" s="2">
        <f t="shared" si="437"/>
        <v>320922.38935827551</v>
      </c>
      <c r="C780" s="2">
        <f t="shared" si="454"/>
        <v>279845.34729946998</v>
      </c>
      <c r="D780" s="2">
        <v>0</v>
      </c>
      <c r="E780" s="11">
        <f t="shared" si="438"/>
        <v>279845.34729946998</v>
      </c>
      <c r="F780" s="99">
        <f t="shared" si="433"/>
        <v>3958.72</v>
      </c>
      <c r="G780" s="3">
        <f>IF(N780=1,VLOOKUP(A779,[1]Plan1!$BG$69:$BI$188,3),G779)</f>
        <v>3968.62</v>
      </c>
      <c r="H780" s="200">
        <f t="shared" si="434"/>
        <v>41822</v>
      </c>
      <c r="I780" s="200">
        <f t="shared" si="435"/>
        <v>41853</v>
      </c>
      <c r="J780" s="27">
        <f t="shared" si="439"/>
        <v>2.5008083420903215E-3</v>
      </c>
      <c r="K780" s="12">
        <f t="shared" si="455"/>
        <v>41913</v>
      </c>
      <c r="L780" s="12">
        <f t="shared" si="440"/>
        <v>41913</v>
      </c>
      <c r="M780" s="1">
        <f t="shared" si="456"/>
        <v>22</v>
      </c>
      <c r="N780" s="1">
        <f t="shared" si="441"/>
        <v>12</v>
      </c>
      <c r="O780" s="2">
        <f t="shared" si="442"/>
        <v>1.0013633</v>
      </c>
      <c r="P780" s="11">
        <f t="shared" si="432"/>
        <v>1.00010105</v>
      </c>
      <c r="Q780" s="11">
        <f t="shared" si="429"/>
        <v>1.1416770778870116</v>
      </c>
      <c r="R780" s="2">
        <f t="shared" si="431"/>
        <v>1.1432335199999999</v>
      </c>
      <c r="S780" s="2">
        <f t="shared" si="427"/>
        <v>1.07454731</v>
      </c>
      <c r="T780" s="2">
        <f t="shared" si="443"/>
        <v>300707.06515665998</v>
      </c>
      <c r="U780" s="2">
        <f t="shared" si="444"/>
        <v>0</v>
      </c>
      <c r="V780" s="2">
        <f t="shared" si="445"/>
        <v>40083.234149325552</v>
      </c>
      <c r="W780" s="2">
        <f t="shared" si="446"/>
        <v>319928.58144879551</v>
      </c>
      <c r="X780" s="29">
        <f t="shared" si="447"/>
        <v>0</v>
      </c>
      <c r="Y780" s="2">
        <f t="shared" si="428"/>
        <v>0</v>
      </c>
      <c r="Z780" s="82">
        <f t="shared" si="448"/>
        <v>0</v>
      </c>
      <c r="AA780" s="2">
        <f t="shared" si="449"/>
        <v>0</v>
      </c>
      <c r="AB780" s="27">
        <f t="shared" si="457"/>
        <v>6.7299999999999999E-2</v>
      </c>
      <c r="AC780" s="29">
        <f t="shared" si="436"/>
        <v>12</v>
      </c>
      <c r="AD780" s="29">
        <v>252</v>
      </c>
      <c r="AE780" s="11">
        <f t="shared" si="430"/>
        <v>1.003106343</v>
      </c>
      <c r="AF780" s="2">
        <f t="shared" si="450"/>
        <v>934.09928689000003</v>
      </c>
      <c r="AG780" s="2">
        <f t="shared" si="451"/>
        <v>993.80790948000003</v>
      </c>
      <c r="AH780" s="3">
        <f t="shared" si="452"/>
        <v>0</v>
      </c>
      <c r="AI780" s="4" t="str">
        <f t="shared" si="458"/>
        <v>A+J=</v>
      </c>
      <c r="AJ780" s="12">
        <f t="shared" si="459"/>
        <v>41913</v>
      </c>
      <c r="AK780" s="12"/>
      <c r="AL780" s="4"/>
      <c r="AX780" s="1"/>
      <c r="AY780" s="1"/>
      <c r="AZ780" s="1"/>
      <c r="BA780" s="1"/>
      <c r="BB780" s="1"/>
    </row>
    <row r="781" spans="1:54" x14ac:dyDescent="0.2">
      <c r="A781" s="178">
        <f t="shared" si="453"/>
        <v>41900</v>
      </c>
      <c r="B781" s="2">
        <f t="shared" si="437"/>
        <v>321041.79205899499</v>
      </c>
      <c r="C781" s="2">
        <f t="shared" si="454"/>
        <v>279845.34729946998</v>
      </c>
      <c r="D781" s="2">
        <v>0</v>
      </c>
      <c r="E781" s="11">
        <f t="shared" si="438"/>
        <v>279845.34729946998</v>
      </c>
      <c r="F781" s="99">
        <f t="shared" si="433"/>
        <v>3958.72</v>
      </c>
      <c r="G781" s="3">
        <f>IF(N781=1,VLOOKUP(A780,[1]Plan1!$BG$69:$BI$188,3),G780)</f>
        <v>3968.62</v>
      </c>
      <c r="H781" s="200">
        <f t="shared" si="434"/>
        <v>41822</v>
      </c>
      <c r="I781" s="200">
        <f t="shared" si="435"/>
        <v>41853</v>
      </c>
      <c r="J781" s="27">
        <f t="shared" si="439"/>
        <v>2.5008083420903215E-3</v>
      </c>
      <c r="K781" s="12">
        <f t="shared" si="455"/>
        <v>41913</v>
      </c>
      <c r="L781" s="12">
        <f t="shared" si="440"/>
        <v>41913</v>
      </c>
      <c r="M781" s="1">
        <f t="shared" si="456"/>
        <v>22</v>
      </c>
      <c r="N781" s="1">
        <f t="shared" si="441"/>
        <v>13</v>
      </c>
      <c r="O781" s="2">
        <f t="shared" si="442"/>
        <v>1.00147699</v>
      </c>
      <c r="P781" s="11">
        <f t="shared" si="432"/>
        <v>1.00010105</v>
      </c>
      <c r="Q781" s="11">
        <f t="shared" si="429"/>
        <v>1.1416770778870116</v>
      </c>
      <c r="R781" s="2">
        <f t="shared" si="431"/>
        <v>1.14336332</v>
      </c>
      <c r="S781" s="2">
        <f t="shared" si="427"/>
        <v>1.07454731</v>
      </c>
      <c r="T781" s="2">
        <f t="shared" si="443"/>
        <v>300707.06515665998</v>
      </c>
      <c r="U781" s="2">
        <f t="shared" si="444"/>
        <v>0</v>
      </c>
      <c r="V781" s="2">
        <f t="shared" si="445"/>
        <v>40119.558075405039</v>
      </c>
      <c r="W781" s="2">
        <f t="shared" si="446"/>
        <v>319964.905374875</v>
      </c>
      <c r="X781" s="29">
        <f t="shared" si="447"/>
        <v>0</v>
      </c>
      <c r="Y781" s="2">
        <f t="shared" si="428"/>
        <v>0</v>
      </c>
      <c r="Z781" s="82">
        <f t="shared" si="448"/>
        <v>0</v>
      </c>
      <c r="AA781" s="2">
        <f t="shared" si="449"/>
        <v>0</v>
      </c>
      <c r="AB781" s="27">
        <f t="shared" si="457"/>
        <v>6.7299999999999999E-2</v>
      </c>
      <c r="AC781" s="29">
        <f t="shared" si="436"/>
        <v>13</v>
      </c>
      <c r="AD781" s="29">
        <v>252</v>
      </c>
      <c r="AE781" s="11">
        <f t="shared" si="430"/>
        <v>1.0033656399999999</v>
      </c>
      <c r="AF781" s="2">
        <f t="shared" si="450"/>
        <v>1012.0717267700001</v>
      </c>
      <c r="AG781" s="2">
        <f t="shared" si="451"/>
        <v>1076.8866841199999</v>
      </c>
      <c r="AH781" s="3">
        <f t="shared" si="452"/>
        <v>0</v>
      </c>
      <c r="AI781" s="4" t="str">
        <f t="shared" si="458"/>
        <v>A+J=</v>
      </c>
      <c r="AJ781" s="12">
        <f t="shared" si="459"/>
        <v>41913</v>
      </c>
      <c r="AK781" s="12"/>
      <c r="AL781" s="4"/>
      <c r="AX781" s="1"/>
      <c r="AY781" s="1"/>
      <c r="AZ781" s="1"/>
      <c r="BA781" s="1"/>
      <c r="BB781" s="1"/>
    </row>
    <row r="782" spans="1:54" x14ac:dyDescent="0.2">
      <c r="A782" s="178">
        <f t="shared" si="453"/>
        <v>41901</v>
      </c>
      <c r="B782" s="2">
        <f t="shared" si="437"/>
        <v>321161.24065436143</v>
      </c>
      <c r="C782" s="2">
        <f t="shared" si="454"/>
        <v>279845.34729946998</v>
      </c>
      <c r="D782" s="2">
        <v>0</v>
      </c>
      <c r="E782" s="11">
        <f t="shared" si="438"/>
        <v>279845.34729946998</v>
      </c>
      <c r="F782" s="99">
        <f t="shared" si="433"/>
        <v>3958.72</v>
      </c>
      <c r="G782" s="3">
        <f>IF(N782=1,VLOOKUP(A781,[1]Plan1!$BG$69:$BI$188,3),G781)</f>
        <v>3968.62</v>
      </c>
      <c r="H782" s="200">
        <f t="shared" si="434"/>
        <v>41822</v>
      </c>
      <c r="I782" s="200">
        <f t="shared" si="435"/>
        <v>41853</v>
      </c>
      <c r="J782" s="27">
        <f t="shared" si="439"/>
        <v>2.5008083420903215E-3</v>
      </c>
      <c r="K782" s="12">
        <f t="shared" si="455"/>
        <v>41913</v>
      </c>
      <c r="L782" s="12">
        <f t="shared" si="440"/>
        <v>41913</v>
      </c>
      <c r="M782" s="1">
        <f t="shared" si="456"/>
        <v>22</v>
      </c>
      <c r="N782" s="1">
        <f t="shared" si="441"/>
        <v>14</v>
      </c>
      <c r="O782" s="2">
        <f t="shared" si="442"/>
        <v>1.0015906999999999</v>
      </c>
      <c r="P782" s="11">
        <f t="shared" si="432"/>
        <v>1.00010105</v>
      </c>
      <c r="Q782" s="11">
        <f t="shared" si="429"/>
        <v>1.1416770778870116</v>
      </c>
      <c r="R782" s="2">
        <f t="shared" si="431"/>
        <v>1.1434931399999999</v>
      </c>
      <c r="S782" s="2">
        <f t="shared" si="427"/>
        <v>1.07454731</v>
      </c>
      <c r="T782" s="2">
        <f t="shared" si="443"/>
        <v>300707.06515665998</v>
      </c>
      <c r="U782" s="2">
        <f t="shared" si="444"/>
        <v>0</v>
      </c>
      <c r="V782" s="2">
        <f t="shared" si="445"/>
        <v>40155.88759839144</v>
      </c>
      <c r="W782" s="2">
        <f t="shared" si="446"/>
        <v>320001.23489786143</v>
      </c>
      <c r="X782" s="29">
        <f t="shared" si="447"/>
        <v>0</v>
      </c>
      <c r="Y782" s="2">
        <f t="shared" si="428"/>
        <v>0</v>
      </c>
      <c r="Z782" s="82">
        <f t="shared" si="448"/>
        <v>0</v>
      </c>
      <c r="AA782" s="2">
        <f t="shared" si="449"/>
        <v>0</v>
      </c>
      <c r="AB782" s="27">
        <f t="shared" si="457"/>
        <v>6.7299999999999999E-2</v>
      </c>
      <c r="AC782" s="29">
        <f t="shared" si="436"/>
        <v>14</v>
      </c>
      <c r="AD782" s="29">
        <v>252</v>
      </c>
      <c r="AE782" s="11">
        <f t="shared" si="430"/>
        <v>1.0036250040000001</v>
      </c>
      <c r="AF782" s="2">
        <f t="shared" si="450"/>
        <v>1090.06431402</v>
      </c>
      <c r="AG782" s="2">
        <f t="shared" si="451"/>
        <v>1160.0057565</v>
      </c>
      <c r="AH782" s="3">
        <f t="shared" si="452"/>
        <v>0</v>
      </c>
      <c r="AI782" s="4" t="str">
        <f t="shared" si="458"/>
        <v>A+J=</v>
      </c>
      <c r="AJ782" s="12">
        <f t="shared" si="459"/>
        <v>41913</v>
      </c>
      <c r="AK782" s="12"/>
      <c r="AL782" s="4"/>
      <c r="AX782" s="1"/>
      <c r="AY782" s="1"/>
      <c r="AZ782" s="1"/>
      <c r="BA782" s="1"/>
      <c r="BB782" s="1"/>
    </row>
    <row r="783" spans="1:54" x14ac:dyDescent="0.2">
      <c r="A783" s="178">
        <f t="shared" si="453"/>
        <v>41902</v>
      </c>
      <c r="B783" s="2">
        <f t="shared" si="437"/>
        <v>321280.72953739791</v>
      </c>
      <c r="C783" s="2">
        <f t="shared" si="454"/>
        <v>279845.34729946998</v>
      </c>
      <c r="D783" s="2">
        <v>0</v>
      </c>
      <c r="E783" s="11">
        <f t="shared" si="438"/>
        <v>279845.34729946998</v>
      </c>
      <c r="F783" s="99">
        <f t="shared" si="433"/>
        <v>3958.72</v>
      </c>
      <c r="G783" s="3">
        <f>IF(N783=1,VLOOKUP(A782,[1]Plan1!$BG$69:$BI$188,3),G782)</f>
        <v>3968.62</v>
      </c>
      <c r="H783" s="200">
        <f t="shared" si="434"/>
        <v>41822</v>
      </c>
      <c r="I783" s="200">
        <f t="shared" si="435"/>
        <v>41853</v>
      </c>
      <c r="J783" s="27">
        <f t="shared" si="439"/>
        <v>2.5008083420903215E-3</v>
      </c>
      <c r="K783" s="12">
        <f t="shared" si="455"/>
        <v>41913</v>
      </c>
      <c r="L783" s="12">
        <f t="shared" si="440"/>
        <v>41913</v>
      </c>
      <c r="M783" s="1">
        <f t="shared" si="456"/>
        <v>22</v>
      </c>
      <c r="N783" s="1">
        <f t="shared" si="441"/>
        <v>15</v>
      </c>
      <c r="O783" s="2">
        <f t="shared" si="442"/>
        <v>1.0017044100000001</v>
      </c>
      <c r="P783" s="11">
        <f t="shared" si="432"/>
        <v>1.00010105</v>
      </c>
      <c r="Q783" s="11">
        <f t="shared" si="429"/>
        <v>1.1416770778870116</v>
      </c>
      <c r="R783" s="2">
        <f t="shared" si="431"/>
        <v>1.1436229600000001</v>
      </c>
      <c r="S783" s="2">
        <f t="shared" si="427"/>
        <v>1.07454731</v>
      </c>
      <c r="T783" s="2">
        <f t="shared" si="443"/>
        <v>300707.06515665998</v>
      </c>
      <c r="U783" s="2">
        <f t="shared" si="444"/>
        <v>0</v>
      </c>
      <c r="V783" s="2">
        <f t="shared" si="445"/>
        <v>40192.217121377907</v>
      </c>
      <c r="W783" s="2">
        <f t="shared" si="446"/>
        <v>320037.56442084792</v>
      </c>
      <c r="X783" s="29">
        <f t="shared" si="447"/>
        <v>0</v>
      </c>
      <c r="Y783" s="2">
        <f t="shared" si="428"/>
        <v>0</v>
      </c>
      <c r="Z783" s="82">
        <f t="shared" si="448"/>
        <v>0</v>
      </c>
      <c r="AA783" s="2">
        <f t="shared" si="449"/>
        <v>0</v>
      </c>
      <c r="AB783" s="27">
        <f t="shared" si="457"/>
        <v>6.7299999999999999E-2</v>
      </c>
      <c r="AC783" s="29">
        <f t="shared" si="436"/>
        <v>15</v>
      </c>
      <c r="AD783" s="29">
        <v>252</v>
      </c>
      <c r="AE783" s="11">
        <f t="shared" si="430"/>
        <v>1.003884435</v>
      </c>
      <c r="AF783" s="2">
        <f t="shared" si="450"/>
        <v>1168.0770486399999</v>
      </c>
      <c r="AG783" s="2">
        <f t="shared" si="451"/>
        <v>1243.16511655</v>
      </c>
      <c r="AH783" s="3">
        <f t="shared" si="452"/>
        <v>0</v>
      </c>
      <c r="AI783" s="4" t="str">
        <f t="shared" si="458"/>
        <v>A+J=</v>
      </c>
      <c r="AJ783" s="12">
        <f t="shared" si="459"/>
        <v>41913</v>
      </c>
      <c r="AK783" s="12"/>
      <c r="AL783" s="4"/>
      <c r="AX783" s="1"/>
      <c r="AY783" s="1"/>
      <c r="AZ783" s="1"/>
      <c r="BA783" s="1"/>
      <c r="BB783" s="1"/>
    </row>
    <row r="784" spans="1:54" x14ac:dyDescent="0.2">
      <c r="A784" s="178">
        <f t="shared" si="453"/>
        <v>41903</v>
      </c>
      <c r="B784" s="2">
        <f t="shared" si="437"/>
        <v>321280.72953739791</v>
      </c>
      <c r="C784" s="2">
        <f t="shared" si="454"/>
        <v>279845.34729946998</v>
      </c>
      <c r="D784" s="2">
        <v>0</v>
      </c>
      <c r="E784" s="11">
        <f t="shared" si="438"/>
        <v>279845.34729946998</v>
      </c>
      <c r="F784" s="99">
        <f t="shared" si="433"/>
        <v>3958.72</v>
      </c>
      <c r="G784" s="3">
        <f>IF(N784=1,VLOOKUP(A783,[1]Plan1!$BG$69:$BI$188,3),G783)</f>
        <v>3968.62</v>
      </c>
      <c r="H784" s="200">
        <f t="shared" si="434"/>
        <v>41822</v>
      </c>
      <c r="I784" s="200">
        <f t="shared" si="435"/>
        <v>41853</v>
      </c>
      <c r="J784" s="27">
        <f t="shared" si="439"/>
        <v>2.5008083420903215E-3</v>
      </c>
      <c r="K784" s="12">
        <f t="shared" si="455"/>
        <v>41913</v>
      </c>
      <c r="L784" s="12">
        <f t="shared" si="440"/>
        <v>41913</v>
      </c>
      <c r="M784" s="1">
        <f t="shared" si="456"/>
        <v>22</v>
      </c>
      <c r="N784" s="1">
        <f t="shared" si="441"/>
        <v>15</v>
      </c>
      <c r="O784" s="2">
        <f t="shared" si="442"/>
        <v>1.0017044100000001</v>
      </c>
      <c r="P784" s="11">
        <f t="shared" si="432"/>
        <v>1.00010105</v>
      </c>
      <c r="Q784" s="11">
        <f t="shared" si="429"/>
        <v>1.1416770778870116</v>
      </c>
      <c r="R784" s="2">
        <f t="shared" si="431"/>
        <v>1.1436229600000001</v>
      </c>
      <c r="S784" s="2">
        <f t="shared" si="427"/>
        <v>1.07454731</v>
      </c>
      <c r="T784" s="2">
        <f t="shared" si="443"/>
        <v>300707.06515665998</v>
      </c>
      <c r="U784" s="2">
        <f t="shared" si="444"/>
        <v>0</v>
      </c>
      <c r="V784" s="2">
        <f t="shared" si="445"/>
        <v>40192.217121377907</v>
      </c>
      <c r="W784" s="2">
        <f t="shared" si="446"/>
        <v>320037.56442084792</v>
      </c>
      <c r="X784" s="29">
        <f t="shared" si="447"/>
        <v>0</v>
      </c>
      <c r="Y784" s="2">
        <f t="shared" si="428"/>
        <v>0</v>
      </c>
      <c r="Z784" s="82">
        <f t="shared" si="448"/>
        <v>0</v>
      </c>
      <c r="AA784" s="2">
        <f t="shared" si="449"/>
        <v>0</v>
      </c>
      <c r="AB784" s="27">
        <f t="shared" si="457"/>
        <v>6.7299999999999999E-2</v>
      </c>
      <c r="AC784" s="29">
        <f t="shared" si="436"/>
        <v>15</v>
      </c>
      <c r="AD784" s="29">
        <v>252</v>
      </c>
      <c r="AE784" s="11">
        <f t="shared" si="430"/>
        <v>1.003884435</v>
      </c>
      <c r="AF784" s="2">
        <f t="shared" si="450"/>
        <v>1168.0770486399999</v>
      </c>
      <c r="AG784" s="2">
        <f t="shared" si="451"/>
        <v>1243.16511655</v>
      </c>
      <c r="AH784" s="3">
        <f t="shared" si="452"/>
        <v>0</v>
      </c>
      <c r="AI784" s="4" t="str">
        <f t="shared" si="458"/>
        <v>A+J=</v>
      </c>
      <c r="AJ784" s="12">
        <f t="shared" si="459"/>
        <v>41913</v>
      </c>
      <c r="AK784" s="12"/>
      <c r="AL784" s="4"/>
      <c r="AM784" s="1"/>
      <c r="AN784" s="12"/>
      <c r="AO784" s="1"/>
      <c r="AP784" s="1"/>
      <c r="AQ784" s="3"/>
      <c r="AR784" s="3"/>
      <c r="AS784" s="7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154" x14ac:dyDescent="0.2">
      <c r="A785" s="178">
        <f t="shared" si="453"/>
        <v>41904</v>
      </c>
      <c r="B785" s="2">
        <f t="shared" si="437"/>
        <v>321280.72953739791</v>
      </c>
      <c r="C785" s="2">
        <f t="shared" si="454"/>
        <v>279845.34729946998</v>
      </c>
      <c r="D785" s="2">
        <v>0</v>
      </c>
      <c r="E785" s="11">
        <f t="shared" si="438"/>
        <v>279845.34729946998</v>
      </c>
      <c r="F785" s="99">
        <f t="shared" si="433"/>
        <v>3958.72</v>
      </c>
      <c r="G785" s="3">
        <f>IF(N785=1,VLOOKUP(A784,[1]Plan1!$BG$69:$BI$188,3),G784)</f>
        <v>3968.62</v>
      </c>
      <c r="H785" s="200">
        <f t="shared" si="434"/>
        <v>41822</v>
      </c>
      <c r="I785" s="200">
        <f t="shared" si="435"/>
        <v>41853</v>
      </c>
      <c r="J785" s="27">
        <f t="shared" si="439"/>
        <v>2.5008083420903215E-3</v>
      </c>
      <c r="K785" s="12">
        <f t="shared" si="455"/>
        <v>41913</v>
      </c>
      <c r="L785" s="12">
        <f t="shared" si="440"/>
        <v>41913</v>
      </c>
      <c r="M785" s="1">
        <f t="shared" si="456"/>
        <v>22</v>
      </c>
      <c r="N785" s="1">
        <f t="shared" si="441"/>
        <v>15</v>
      </c>
      <c r="O785" s="2">
        <f t="shared" si="442"/>
        <v>1.0017044100000001</v>
      </c>
      <c r="P785" s="11">
        <f t="shared" si="432"/>
        <v>1.00010105</v>
      </c>
      <c r="Q785" s="11">
        <f t="shared" si="429"/>
        <v>1.1416770778870116</v>
      </c>
      <c r="R785" s="2">
        <f t="shared" si="431"/>
        <v>1.1436229600000001</v>
      </c>
      <c r="S785" s="2">
        <f t="shared" si="427"/>
        <v>1.07454731</v>
      </c>
      <c r="T785" s="2">
        <f t="shared" si="443"/>
        <v>300707.06515665998</v>
      </c>
      <c r="U785" s="2">
        <f t="shared" si="444"/>
        <v>0</v>
      </c>
      <c r="V785" s="2">
        <f t="shared" si="445"/>
        <v>40192.217121377907</v>
      </c>
      <c r="W785" s="2">
        <f t="shared" si="446"/>
        <v>320037.56442084792</v>
      </c>
      <c r="X785" s="29">
        <f t="shared" si="447"/>
        <v>0</v>
      </c>
      <c r="Y785" s="2">
        <f t="shared" si="428"/>
        <v>0</v>
      </c>
      <c r="Z785" s="82">
        <f t="shared" si="448"/>
        <v>0</v>
      </c>
      <c r="AA785" s="2">
        <f t="shared" si="449"/>
        <v>0</v>
      </c>
      <c r="AB785" s="27">
        <f t="shared" si="457"/>
        <v>6.7299999999999999E-2</v>
      </c>
      <c r="AC785" s="29">
        <f t="shared" si="436"/>
        <v>15</v>
      </c>
      <c r="AD785" s="29">
        <v>252</v>
      </c>
      <c r="AE785" s="11">
        <f t="shared" si="430"/>
        <v>1.003884435</v>
      </c>
      <c r="AF785" s="2">
        <f t="shared" si="450"/>
        <v>1168.0770486399999</v>
      </c>
      <c r="AG785" s="2">
        <f t="shared" si="451"/>
        <v>1243.16511655</v>
      </c>
      <c r="AH785" s="3">
        <f t="shared" si="452"/>
        <v>0</v>
      </c>
      <c r="AI785" s="4" t="str">
        <f t="shared" si="458"/>
        <v>A+J=</v>
      </c>
      <c r="AJ785" s="12">
        <f t="shared" si="459"/>
        <v>41913</v>
      </c>
      <c r="AK785" s="12"/>
      <c r="AL785" s="4"/>
      <c r="AM785" s="1"/>
      <c r="AN785" s="12"/>
      <c r="AO785" s="1"/>
      <c r="AP785" s="1"/>
      <c r="AQ785" s="3"/>
      <c r="AR785" s="3"/>
      <c r="AS785" s="7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154" x14ac:dyDescent="0.2">
      <c r="A786" s="178">
        <f t="shared" si="453"/>
        <v>41905</v>
      </c>
      <c r="B786" s="2">
        <f t="shared" si="437"/>
        <v>321400.2674656047</v>
      </c>
      <c r="C786" s="2">
        <f t="shared" si="454"/>
        <v>279845.34729946998</v>
      </c>
      <c r="D786" s="2">
        <v>0</v>
      </c>
      <c r="E786" s="11">
        <f t="shared" si="438"/>
        <v>279845.34729946998</v>
      </c>
      <c r="F786" s="99">
        <f t="shared" si="433"/>
        <v>3958.72</v>
      </c>
      <c r="G786" s="3">
        <f>IF(N786=1,VLOOKUP(A785,[1]Plan1!$BG$69:$BI$188,3),G785)</f>
        <v>3968.62</v>
      </c>
      <c r="H786" s="200">
        <f t="shared" si="434"/>
        <v>41822</v>
      </c>
      <c r="I786" s="200">
        <f t="shared" si="435"/>
        <v>41853</v>
      </c>
      <c r="J786" s="27">
        <f t="shared" si="439"/>
        <v>2.5008083420903215E-3</v>
      </c>
      <c r="K786" s="12">
        <f t="shared" si="455"/>
        <v>41913</v>
      </c>
      <c r="L786" s="12">
        <f t="shared" si="440"/>
        <v>41913</v>
      </c>
      <c r="M786" s="1">
        <f t="shared" si="456"/>
        <v>22</v>
      </c>
      <c r="N786" s="1">
        <f t="shared" si="441"/>
        <v>16</v>
      </c>
      <c r="O786" s="2">
        <f t="shared" si="442"/>
        <v>1.0018181500000001</v>
      </c>
      <c r="P786" s="11">
        <f t="shared" si="432"/>
        <v>1.00010105</v>
      </c>
      <c r="Q786" s="11">
        <f t="shared" si="429"/>
        <v>1.1416770778870116</v>
      </c>
      <c r="R786" s="2">
        <f t="shared" si="431"/>
        <v>1.1437528100000001</v>
      </c>
      <c r="S786" s="2">
        <f t="shared" si="427"/>
        <v>1.07454731</v>
      </c>
      <c r="T786" s="2">
        <f t="shared" si="443"/>
        <v>300707.06515665998</v>
      </c>
      <c r="U786" s="2">
        <f t="shared" si="444"/>
        <v>0</v>
      </c>
      <c r="V786" s="2">
        <f t="shared" si="445"/>
        <v>40228.555039724743</v>
      </c>
      <c r="W786" s="2">
        <f t="shared" si="446"/>
        <v>320073.90233919473</v>
      </c>
      <c r="X786" s="29">
        <f t="shared" si="447"/>
        <v>0</v>
      </c>
      <c r="Y786" s="2">
        <f t="shared" si="428"/>
        <v>0</v>
      </c>
      <c r="Z786" s="82">
        <f t="shared" si="448"/>
        <v>0</v>
      </c>
      <c r="AA786" s="2">
        <f t="shared" si="449"/>
        <v>0</v>
      </c>
      <c r="AB786" s="27">
        <f t="shared" si="457"/>
        <v>6.7299999999999999E-2</v>
      </c>
      <c r="AC786" s="29">
        <f t="shared" si="436"/>
        <v>16</v>
      </c>
      <c r="AD786" s="29">
        <v>252</v>
      </c>
      <c r="AE786" s="11">
        <f t="shared" si="430"/>
        <v>1.004143934</v>
      </c>
      <c r="AF786" s="2">
        <f t="shared" si="450"/>
        <v>1246.1102313399999</v>
      </c>
      <c r="AG786" s="2">
        <f t="shared" si="451"/>
        <v>1326.3651264099999</v>
      </c>
      <c r="AH786" s="3">
        <f t="shared" si="452"/>
        <v>0</v>
      </c>
      <c r="AI786" s="4" t="str">
        <f t="shared" si="458"/>
        <v>A+J=</v>
      </c>
      <c r="AJ786" s="12">
        <f t="shared" si="459"/>
        <v>41913</v>
      </c>
      <c r="AK786" s="12"/>
      <c r="AL786" s="4"/>
      <c r="AM786" s="1"/>
      <c r="AN786" s="12"/>
      <c r="AO786" s="1"/>
      <c r="AP786" s="1"/>
      <c r="AQ786" s="3"/>
      <c r="AR786" s="3"/>
      <c r="AS786" s="7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154" x14ac:dyDescent="0.2">
      <c r="A787" s="178">
        <f t="shared" si="453"/>
        <v>41906</v>
      </c>
      <c r="B787" s="2">
        <f t="shared" si="437"/>
        <v>321519.84819117503</v>
      </c>
      <c r="C787" s="2">
        <f t="shared" si="454"/>
        <v>279845.34729946998</v>
      </c>
      <c r="D787" s="2">
        <v>0</v>
      </c>
      <c r="E787" s="11">
        <f t="shared" si="438"/>
        <v>279845.34729946998</v>
      </c>
      <c r="F787" s="99">
        <f t="shared" si="433"/>
        <v>3958.72</v>
      </c>
      <c r="G787" s="3">
        <f>IF(N787=1,VLOOKUP(A786,[1]Plan1!$BG$69:$BI$188,3),G786)</f>
        <v>3968.62</v>
      </c>
      <c r="H787" s="200">
        <f t="shared" si="434"/>
        <v>41822</v>
      </c>
      <c r="I787" s="200">
        <f t="shared" si="435"/>
        <v>41853</v>
      </c>
      <c r="J787" s="27">
        <f t="shared" si="439"/>
        <v>2.5008083420903215E-3</v>
      </c>
      <c r="K787" s="12">
        <f t="shared" si="455"/>
        <v>41913</v>
      </c>
      <c r="L787" s="12">
        <f t="shared" si="440"/>
        <v>41913</v>
      </c>
      <c r="M787" s="1">
        <f t="shared" si="456"/>
        <v>22</v>
      </c>
      <c r="N787" s="1">
        <f t="shared" si="441"/>
        <v>17</v>
      </c>
      <c r="O787" s="2">
        <f t="shared" si="442"/>
        <v>1.00193189</v>
      </c>
      <c r="P787" s="11">
        <f t="shared" si="432"/>
        <v>1.00010105</v>
      </c>
      <c r="Q787" s="11">
        <f t="shared" si="429"/>
        <v>1.1416770778870116</v>
      </c>
      <c r="R787" s="2">
        <f t="shared" si="431"/>
        <v>1.14388267</v>
      </c>
      <c r="S787" s="2">
        <f t="shared" si="427"/>
        <v>1.07454731</v>
      </c>
      <c r="T787" s="2">
        <f t="shared" si="443"/>
        <v>300707.06515665998</v>
      </c>
      <c r="U787" s="2">
        <f t="shared" si="444"/>
        <v>0</v>
      </c>
      <c r="V787" s="2">
        <f t="shared" si="445"/>
        <v>40264.895756525031</v>
      </c>
      <c r="W787" s="2">
        <f t="shared" si="446"/>
        <v>320110.24305599503</v>
      </c>
      <c r="X787" s="29">
        <f t="shared" si="447"/>
        <v>0</v>
      </c>
      <c r="Y787" s="2">
        <f t="shared" si="428"/>
        <v>0</v>
      </c>
      <c r="Z787" s="82">
        <f t="shared" si="448"/>
        <v>0</v>
      </c>
      <c r="AA787" s="2">
        <f t="shared" si="449"/>
        <v>0</v>
      </c>
      <c r="AB787" s="27">
        <f t="shared" si="457"/>
        <v>6.7299999999999999E-2</v>
      </c>
      <c r="AC787" s="29">
        <f t="shared" si="436"/>
        <v>17</v>
      </c>
      <c r="AD787" s="29">
        <v>252</v>
      </c>
      <c r="AE787" s="11">
        <f t="shared" si="430"/>
        <v>1.0044034989999999</v>
      </c>
      <c r="AF787" s="2">
        <f t="shared" si="450"/>
        <v>1324.16326071</v>
      </c>
      <c r="AG787" s="2">
        <f t="shared" si="451"/>
        <v>1409.6051351799999</v>
      </c>
      <c r="AH787" s="3">
        <f t="shared" si="452"/>
        <v>0</v>
      </c>
      <c r="AI787" s="4" t="str">
        <f t="shared" si="458"/>
        <v>A+J=</v>
      </c>
      <c r="AJ787" s="12">
        <f t="shared" si="459"/>
        <v>41913</v>
      </c>
      <c r="AK787" s="12"/>
      <c r="AL787" s="4"/>
      <c r="AM787" s="1"/>
      <c r="AN787" s="12"/>
      <c r="AO787" s="1"/>
      <c r="AP787" s="1"/>
      <c r="AQ787" s="3"/>
      <c r="AR787" s="3"/>
      <c r="AS787" s="7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154" x14ac:dyDescent="0.2">
      <c r="A788" s="178">
        <f t="shared" si="453"/>
        <v>41907</v>
      </c>
      <c r="B788" s="2">
        <f t="shared" si="437"/>
        <v>321639.4720436288</v>
      </c>
      <c r="C788" s="2">
        <f t="shared" si="454"/>
        <v>279845.34729946998</v>
      </c>
      <c r="D788" s="2">
        <v>0</v>
      </c>
      <c r="E788" s="11">
        <f t="shared" si="438"/>
        <v>279845.34729946998</v>
      </c>
      <c r="F788" s="99">
        <f t="shared" si="433"/>
        <v>3958.72</v>
      </c>
      <c r="G788" s="3">
        <f>IF(N788=1,VLOOKUP(A787,[1]Plan1!$BG$69:$BI$188,3),G787)</f>
        <v>3968.62</v>
      </c>
      <c r="H788" s="200">
        <f t="shared" si="434"/>
        <v>41822</v>
      </c>
      <c r="I788" s="200">
        <f t="shared" si="435"/>
        <v>41853</v>
      </c>
      <c r="J788" s="27">
        <f t="shared" si="439"/>
        <v>2.5008083420903215E-3</v>
      </c>
      <c r="K788" s="12">
        <f t="shared" si="455"/>
        <v>41913</v>
      </c>
      <c r="L788" s="12">
        <f t="shared" si="440"/>
        <v>41913</v>
      </c>
      <c r="M788" s="1">
        <f t="shared" si="456"/>
        <v>22</v>
      </c>
      <c r="N788" s="1">
        <f t="shared" si="441"/>
        <v>18</v>
      </c>
      <c r="O788" s="2">
        <f t="shared" si="442"/>
        <v>1.0020456499999999</v>
      </c>
      <c r="P788" s="11">
        <f t="shared" si="432"/>
        <v>1.00010105</v>
      </c>
      <c r="Q788" s="11">
        <f t="shared" si="429"/>
        <v>1.1416770778870116</v>
      </c>
      <c r="R788" s="2">
        <f t="shared" si="431"/>
        <v>1.1440125400000001</v>
      </c>
      <c r="S788" s="2">
        <f t="shared" si="427"/>
        <v>1.07454731</v>
      </c>
      <c r="T788" s="2">
        <f t="shared" si="443"/>
        <v>300707.06515665998</v>
      </c>
      <c r="U788" s="2">
        <f t="shared" si="444"/>
        <v>0</v>
      </c>
      <c r="V788" s="2">
        <f t="shared" si="445"/>
        <v>40301.239271778832</v>
      </c>
      <c r="W788" s="2">
        <f t="shared" si="446"/>
        <v>320146.58657124883</v>
      </c>
      <c r="X788" s="29">
        <f t="shared" si="447"/>
        <v>0</v>
      </c>
      <c r="Y788" s="2">
        <f t="shared" si="428"/>
        <v>0</v>
      </c>
      <c r="Z788" s="82">
        <f t="shared" si="448"/>
        <v>0</v>
      </c>
      <c r="AA788" s="2">
        <f t="shared" si="449"/>
        <v>0</v>
      </c>
      <c r="AB788" s="27">
        <f t="shared" si="457"/>
        <v>6.7299999999999999E-2</v>
      </c>
      <c r="AC788" s="29">
        <f t="shared" si="436"/>
        <v>18</v>
      </c>
      <c r="AD788" s="29">
        <v>252</v>
      </c>
      <c r="AE788" s="11">
        <f t="shared" si="430"/>
        <v>1.004663131</v>
      </c>
      <c r="AF788" s="2">
        <f t="shared" si="450"/>
        <v>1402.23643745</v>
      </c>
      <c r="AG788" s="2">
        <f t="shared" si="451"/>
        <v>1492.88547238</v>
      </c>
      <c r="AH788" s="3">
        <f t="shared" si="452"/>
        <v>0</v>
      </c>
      <c r="AI788" s="4" t="str">
        <f t="shared" si="458"/>
        <v>A+J=</v>
      </c>
      <c r="AJ788" s="12">
        <f t="shared" si="459"/>
        <v>41913</v>
      </c>
      <c r="AK788" s="12"/>
      <c r="AL788" s="4"/>
      <c r="AM788" s="1"/>
      <c r="AN788" s="12"/>
      <c r="AO788" s="1"/>
      <c r="AP788" s="1"/>
      <c r="AQ788" s="3"/>
      <c r="AR788" s="3"/>
      <c r="AS788" s="7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154" x14ac:dyDescent="0.2">
      <c r="A789" s="178">
        <f t="shared" si="453"/>
        <v>41908</v>
      </c>
      <c r="B789" s="2">
        <f t="shared" si="437"/>
        <v>321759.14216485957</v>
      </c>
      <c r="C789" s="2">
        <f t="shared" si="454"/>
        <v>279845.34729946998</v>
      </c>
      <c r="D789" s="2">
        <v>0</v>
      </c>
      <c r="E789" s="11">
        <f t="shared" si="438"/>
        <v>279845.34729946998</v>
      </c>
      <c r="F789" s="99">
        <f t="shared" si="433"/>
        <v>3958.72</v>
      </c>
      <c r="G789" s="3">
        <f>IF(N789=1,VLOOKUP(A788,[1]Plan1!$BG$69:$BI$188,3),G788)</f>
        <v>3968.62</v>
      </c>
      <c r="H789" s="200">
        <f t="shared" si="434"/>
        <v>41822</v>
      </c>
      <c r="I789" s="200">
        <f t="shared" si="435"/>
        <v>41853</v>
      </c>
      <c r="J789" s="27">
        <f t="shared" si="439"/>
        <v>2.5008083420903215E-3</v>
      </c>
      <c r="K789" s="12">
        <f t="shared" si="455"/>
        <v>41913</v>
      </c>
      <c r="L789" s="12">
        <f t="shared" si="440"/>
        <v>41913</v>
      </c>
      <c r="M789" s="1">
        <f t="shared" si="456"/>
        <v>22</v>
      </c>
      <c r="N789" s="1">
        <f t="shared" si="441"/>
        <v>19</v>
      </c>
      <c r="O789" s="2">
        <f t="shared" si="442"/>
        <v>1.0021594199999999</v>
      </c>
      <c r="P789" s="11">
        <f t="shared" si="432"/>
        <v>1.00010105</v>
      </c>
      <c r="Q789" s="11">
        <f t="shared" si="429"/>
        <v>1.1416770778870116</v>
      </c>
      <c r="R789" s="2">
        <f t="shared" si="431"/>
        <v>1.14414243</v>
      </c>
      <c r="S789" s="2">
        <f t="shared" si="427"/>
        <v>1.07454731</v>
      </c>
      <c r="T789" s="2">
        <f t="shared" si="443"/>
        <v>300707.06515665998</v>
      </c>
      <c r="U789" s="2">
        <f t="shared" si="444"/>
        <v>0</v>
      </c>
      <c r="V789" s="2">
        <f t="shared" si="445"/>
        <v>40337.588383939554</v>
      </c>
      <c r="W789" s="2">
        <f t="shared" si="446"/>
        <v>320182.93568340957</v>
      </c>
      <c r="X789" s="29">
        <f t="shared" si="447"/>
        <v>0</v>
      </c>
      <c r="Y789" s="2">
        <f t="shared" si="428"/>
        <v>0</v>
      </c>
      <c r="Z789" s="82">
        <f t="shared" si="448"/>
        <v>0</v>
      </c>
      <c r="AA789" s="2">
        <f t="shared" si="449"/>
        <v>0</v>
      </c>
      <c r="AB789" s="27">
        <f t="shared" si="457"/>
        <v>6.7299999999999999E-2</v>
      </c>
      <c r="AC789" s="29">
        <f t="shared" si="436"/>
        <v>19</v>
      </c>
      <c r="AD789" s="29">
        <v>252</v>
      </c>
      <c r="AE789" s="11">
        <f t="shared" si="430"/>
        <v>1.004922831</v>
      </c>
      <c r="AF789" s="2">
        <f t="shared" si="450"/>
        <v>1480.3300622700001</v>
      </c>
      <c r="AG789" s="2">
        <f t="shared" si="451"/>
        <v>1576.20648145</v>
      </c>
      <c r="AH789" s="3">
        <f t="shared" si="452"/>
        <v>0</v>
      </c>
      <c r="AI789" s="4" t="str">
        <f t="shared" si="458"/>
        <v>A+J=</v>
      </c>
      <c r="AJ789" s="12">
        <f t="shared" si="459"/>
        <v>41913</v>
      </c>
      <c r="AK789" s="12"/>
      <c r="AL789" s="4"/>
      <c r="AM789" s="1"/>
      <c r="AN789" s="12"/>
      <c r="AO789" s="1"/>
      <c r="AP789" s="1"/>
      <c r="AQ789" s="3"/>
      <c r="AR789" s="3"/>
      <c r="AS789" s="7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154" x14ac:dyDescent="0.2">
      <c r="A790" s="178">
        <f t="shared" si="453"/>
        <v>41909</v>
      </c>
      <c r="B790" s="2">
        <f t="shared" si="437"/>
        <v>321878.85511324374</v>
      </c>
      <c r="C790" s="2">
        <f t="shared" si="454"/>
        <v>279845.34729946998</v>
      </c>
      <c r="D790" s="2">
        <v>0</v>
      </c>
      <c r="E790" s="11">
        <f t="shared" si="438"/>
        <v>279845.34729946998</v>
      </c>
      <c r="F790" s="99">
        <f t="shared" si="433"/>
        <v>3958.72</v>
      </c>
      <c r="G790" s="3">
        <f>IF(N790=1,VLOOKUP(A789,[1]Plan1!$BG$69:$BI$188,3),G789)</f>
        <v>3968.62</v>
      </c>
      <c r="H790" s="200">
        <f t="shared" si="434"/>
        <v>41822</v>
      </c>
      <c r="I790" s="200">
        <f t="shared" si="435"/>
        <v>41853</v>
      </c>
      <c r="J790" s="27">
        <f t="shared" si="439"/>
        <v>2.5008083420903215E-3</v>
      </c>
      <c r="K790" s="12">
        <f t="shared" si="455"/>
        <v>41913</v>
      </c>
      <c r="L790" s="12">
        <f t="shared" si="440"/>
        <v>41913</v>
      </c>
      <c r="M790" s="1">
        <f t="shared" si="456"/>
        <v>22</v>
      </c>
      <c r="N790" s="1">
        <f t="shared" si="441"/>
        <v>20</v>
      </c>
      <c r="O790" s="2">
        <f t="shared" si="442"/>
        <v>1.0022732000000001</v>
      </c>
      <c r="P790" s="11">
        <f t="shared" si="432"/>
        <v>1.00010105</v>
      </c>
      <c r="Q790" s="11">
        <f t="shared" si="429"/>
        <v>1.1416770778870116</v>
      </c>
      <c r="R790" s="2">
        <f t="shared" si="431"/>
        <v>1.1442723299999999</v>
      </c>
      <c r="S790" s="2">
        <f t="shared" si="427"/>
        <v>1.07454731</v>
      </c>
      <c r="T790" s="2">
        <f t="shared" si="443"/>
        <v>300707.06515665998</v>
      </c>
      <c r="U790" s="2">
        <f t="shared" si="444"/>
        <v>0</v>
      </c>
      <c r="V790" s="2">
        <f t="shared" si="445"/>
        <v>40373.940294553729</v>
      </c>
      <c r="W790" s="2">
        <f t="shared" si="446"/>
        <v>320219.28759402374</v>
      </c>
      <c r="X790" s="29">
        <f t="shared" si="447"/>
        <v>0</v>
      </c>
      <c r="Y790" s="2">
        <f t="shared" si="428"/>
        <v>0</v>
      </c>
      <c r="Z790" s="82">
        <f t="shared" si="448"/>
        <v>0</v>
      </c>
      <c r="AA790" s="2">
        <f t="shared" si="449"/>
        <v>0</v>
      </c>
      <c r="AB790" s="27">
        <f t="shared" si="457"/>
        <v>6.7299999999999999E-2</v>
      </c>
      <c r="AC790" s="29">
        <f t="shared" si="436"/>
        <v>20</v>
      </c>
      <c r="AD790" s="29">
        <v>252</v>
      </c>
      <c r="AE790" s="11">
        <f t="shared" si="430"/>
        <v>1.0051825969999999</v>
      </c>
      <c r="AF790" s="2">
        <f t="shared" si="450"/>
        <v>1558.4435337499999</v>
      </c>
      <c r="AG790" s="2">
        <f t="shared" si="451"/>
        <v>1659.5675192199999</v>
      </c>
      <c r="AH790" s="3">
        <f t="shared" si="452"/>
        <v>0</v>
      </c>
      <c r="AI790" s="4" t="str">
        <f t="shared" si="458"/>
        <v>A+J=</v>
      </c>
      <c r="AJ790" s="12">
        <f t="shared" si="459"/>
        <v>41913</v>
      </c>
      <c r="AK790" s="14"/>
      <c r="AL790" s="13"/>
      <c r="AM790" s="5"/>
      <c r="AN790" s="14"/>
      <c r="AO790" s="5"/>
      <c r="AP790" s="5"/>
      <c r="AQ790" s="6"/>
      <c r="AR790" s="6"/>
      <c r="AS790" s="15"/>
      <c r="AT790" s="5"/>
      <c r="AU790" s="5"/>
      <c r="AV790" s="5"/>
      <c r="AW790" s="5"/>
      <c r="AX790" s="5"/>
      <c r="AY790" s="5"/>
      <c r="AZ790" s="5"/>
      <c r="BA790" s="5"/>
      <c r="BB790" s="5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</row>
    <row r="791" spans="1:154" x14ac:dyDescent="0.2">
      <c r="A791" s="178">
        <f t="shared" si="453"/>
        <v>41910</v>
      </c>
      <c r="B791" s="2">
        <f t="shared" si="437"/>
        <v>321878.85511324374</v>
      </c>
      <c r="C791" s="2">
        <f t="shared" si="454"/>
        <v>279845.34729946998</v>
      </c>
      <c r="D791" s="2">
        <v>0</v>
      </c>
      <c r="E791" s="11">
        <f t="shared" si="438"/>
        <v>279845.34729946998</v>
      </c>
      <c r="F791" s="99">
        <f t="shared" si="433"/>
        <v>3958.72</v>
      </c>
      <c r="G791" s="3">
        <f>IF(N791=1,VLOOKUP(A790,[1]Plan1!$BG$69:$BI$188,3),G790)</f>
        <v>3968.62</v>
      </c>
      <c r="H791" s="200">
        <f t="shared" si="434"/>
        <v>41822</v>
      </c>
      <c r="I791" s="200">
        <f t="shared" si="435"/>
        <v>41853</v>
      </c>
      <c r="J791" s="27">
        <f t="shared" si="439"/>
        <v>2.5008083420903215E-3</v>
      </c>
      <c r="K791" s="12">
        <f t="shared" si="455"/>
        <v>41913</v>
      </c>
      <c r="L791" s="12">
        <f t="shared" si="440"/>
        <v>41913</v>
      </c>
      <c r="M791" s="1">
        <f t="shared" si="456"/>
        <v>22</v>
      </c>
      <c r="N791" s="1">
        <f t="shared" si="441"/>
        <v>20</v>
      </c>
      <c r="O791" s="2">
        <f t="shared" si="442"/>
        <v>1.0022732000000001</v>
      </c>
      <c r="P791" s="11">
        <f t="shared" si="432"/>
        <v>1.00010105</v>
      </c>
      <c r="Q791" s="11">
        <f t="shared" si="429"/>
        <v>1.1416770778870116</v>
      </c>
      <c r="R791" s="2">
        <f t="shared" si="431"/>
        <v>1.1442723299999999</v>
      </c>
      <c r="S791" s="2">
        <f t="shared" si="427"/>
        <v>1.07454731</v>
      </c>
      <c r="T791" s="2">
        <f t="shared" si="443"/>
        <v>300707.06515665998</v>
      </c>
      <c r="U791" s="2">
        <f t="shared" si="444"/>
        <v>0</v>
      </c>
      <c r="V791" s="2">
        <f t="shared" si="445"/>
        <v>40373.940294553729</v>
      </c>
      <c r="W791" s="2">
        <f t="shared" si="446"/>
        <v>320219.28759402374</v>
      </c>
      <c r="X791" s="29">
        <f t="shared" si="447"/>
        <v>0</v>
      </c>
      <c r="Y791" s="2">
        <f t="shared" si="428"/>
        <v>0</v>
      </c>
      <c r="Z791" s="82">
        <f t="shared" si="448"/>
        <v>0</v>
      </c>
      <c r="AA791" s="2">
        <f t="shared" si="449"/>
        <v>0</v>
      </c>
      <c r="AB791" s="27">
        <f t="shared" si="457"/>
        <v>6.7299999999999999E-2</v>
      </c>
      <c r="AC791" s="29">
        <f t="shared" si="436"/>
        <v>20</v>
      </c>
      <c r="AD791" s="29">
        <v>252</v>
      </c>
      <c r="AE791" s="11">
        <f t="shared" si="430"/>
        <v>1.0051825969999999</v>
      </c>
      <c r="AF791" s="2">
        <f t="shared" si="450"/>
        <v>1558.4435337499999</v>
      </c>
      <c r="AG791" s="2">
        <f t="shared" si="451"/>
        <v>1659.5675192199999</v>
      </c>
      <c r="AH791" s="3">
        <f t="shared" si="452"/>
        <v>0</v>
      </c>
      <c r="AI791" s="4" t="str">
        <f t="shared" si="458"/>
        <v>A+J=</v>
      </c>
      <c r="AJ791" s="12">
        <f t="shared" si="459"/>
        <v>41913</v>
      </c>
      <c r="AK791" s="12"/>
      <c r="AL791" s="4"/>
      <c r="AM791" s="1"/>
      <c r="AN791" s="12"/>
      <c r="AO791" s="1"/>
      <c r="AP791" s="1"/>
      <c r="AQ791" s="3"/>
      <c r="AR791" s="3"/>
      <c r="AS791" s="7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154" x14ac:dyDescent="0.2">
      <c r="A792" s="178">
        <f t="shared" si="453"/>
        <v>41911</v>
      </c>
      <c r="B792" s="2">
        <f t="shared" si="437"/>
        <v>321878.85511324374</v>
      </c>
      <c r="C792" s="2">
        <f t="shared" si="454"/>
        <v>279845.34729946998</v>
      </c>
      <c r="D792" s="2">
        <v>0</v>
      </c>
      <c r="E792" s="11">
        <f t="shared" si="438"/>
        <v>279845.34729946998</v>
      </c>
      <c r="F792" s="99">
        <f t="shared" si="433"/>
        <v>3958.72</v>
      </c>
      <c r="G792" s="3">
        <f>IF(N792=1,VLOOKUP(A791,[1]Plan1!$BG$69:$BI$188,3),G791)</f>
        <v>3968.62</v>
      </c>
      <c r="H792" s="200">
        <f t="shared" si="434"/>
        <v>41822</v>
      </c>
      <c r="I792" s="200">
        <f t="shared" si="435"/>
        <v>41853</v>
      </c>
      <c r="J792" s="27">
        <f t="shared" si="439"/>
        <v>2.5008083420903215E-3</v>
      </c>
      <c r="K792" s="12">
        <f t="shared" si="455"/>
        <v>41913</v>
      </c>
      <c r="L792" s="12">
        <f t="shared" si="440"/>
        <v>41913</v>
      </c>
      <c r="M792" s="1">
        <f t="shared" si="456"/>
        <v>22</v>
      </c>
      <c r="N792" s="1">
        <f t="shared" si="441"/>
        <v>20</v>
      </c>
      <c r="O792" s="2">
        <f t="shared" si="442"/>
        <v>1.0022732000000001</v>
      </c>
      <c r="P792" s="11">
        <f t="shared" si="432"/>
        <v>1.00010105</v>
      </c>
      <c r="Q792" s="11">
        <f t="shared" si="429"/>
        <v>1.1416770778870116</v>
      </c>
      <c r="R792" s="2">
        <f t="shared" si="431"/>
        <v>1.1442723299999999</v>
      </c>
      <c r="S792" s="2">
        <f t="shared" si="427"/>
        <v>1.07454731</v>
      </c>
      <c r="T792" s="2">
        <f t="shared" si="443"/>
        <v>300707.06515665998</v>
      </c>
      <c r="U792" s="2">
        <f t="shared" si="444"/>
        <v>0</v>
      </c>
      <c r="V792" s="2">
        <f t="shared" si="445"/>
        <v>40373.940294553729</v>
      </c>
      <c r="W792" s="2">
        <f t="shared" si="446"/>
        <v>320219.28759402374</v>
      </c>
      <c r="X792" s="29">
        <f t="shared" si="447"/>
        <v>0</v>
      </c>
      <c r="Y792" s="2">
        <f t="shared" si="428"/>
        <v>0</v>
      </c>
      <c r="Z792" s="82">
        <f t="shared" si="448"/>
        <v>0</v>
      </c>
      <c r="AA792" s="2">
        <f t="shared" si="449"/>
        <v>0</v>
      </c>
      <c r="AB792" s="27">
        <f t="shared" si="457"/>
        <v>6.7299999999999999E-2</v>
      </c>
      <c r="AC792" s="29">
        <f t="shared" si="436"/>
        <v>20</v>
      </c>
      <c r="AD792" s="29">
        <v>252</v>
      </c>
      <c r="AE792" s="11">
        <f t="shared" si="430"/>
        <v>1.0051825969999999</v>
      </c>
      <c r="AF792" s="2">
        <f t="shared" si="450"/>
        <v>1558.4435337499999</v>
      </c>
      <c r="AG792" s="2">
        <f t="shared" si="451"/>
        <v>1659.5675192199999</v>
      </c>
      <c r="AH792" s="3">
        <f t="shared" si="452"/>
        <v>0</v>
      </c>
      <c r="AI792" s="4" t="str">
        <f t="shared" si="458"/>
        <v>A+J=</v>
      </c>
      <c r="AJ792" s="12">
        <f t="shared" si="459"/>
        <v>41913</v>
      </c>
      <c r="AK792" s="12"/>
      <c r="AL792" s="4"/>
      <c r="AM792" s="1"/>
      <c r="AN792" s="12"/>
      <c r="AO792" s="1"/>
      <c r="AP792" s="1"/>
      <c r="AQ792" s="3"/>
      <c r="AR792" s="3"/>
      <c r="AS792" s="7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154" x14ac:dyDescent="0.2">
      <c r="A793" s="178">
        <f t="shared" si="453"/>
        <v>41912</v>
      </c>
      <c r="B793" s="2">
        <f t="shared" si="437"/>
        <v>321998.61153868143</v>
      </c>
      <c r="C793" s="2">
        <f t="shared" si="454"/>
        <v>279845.34729946998</v>
      </c>
      <c r="D793" s="2">
        <v>0</v>
      </c>
      <c r="E793" s="11">
        <f t="shared" si="438"/>
        <v>279845.34729946998</v>
      </c>
      <c r="F793" s="99">
        <f t="shared" si="433"/>
        <v>3958.72</v>
      </c>
      <c r="G793" s="3">
        <f>IF(N793=1,VLOOKUP(A792,[1]Plan1!$BG$69:$BI$188,3),G792)</f>
        <v>3968.62</v>
      </c>
      <c r="H793" s="200">
        <f t="shared" si="434"/>
        <v>41822</v>
      </c>
      <c r="I793" s="200">
        <f t="shared" si="435"/>
        <v>41853</v>
      </c>
      <c r="J793" s="27">
        <f t="shared" si="439"/>
        <v>2.5008083420903215E-3</v>
      </c>
      <c r="K793" s="12">
        <f t="shared" si="455"/>
        <v>41913</v>
      </c>
      <c r="L793" s="12">
        <f t="shared" si="440"/>
        <v>41913</v>
      </c>
      <c r="M793" s="1">
        <f t="shared" si="456"/>
        <v>22</v>
      </c>
      <c r="N793" s="1">
        <f t="shared" si="441"/>
        <v>21</v>
      </c>
      <c r="O793" s="2">
        <f t="shared" si="442"/>
        <v>1.00238699</v>
      </c>
      <c r="P793" s="11">
        <f t="shared" si="432"/>
        <v>1.00010105</v>
      </c>
      <c r="Q793" s="11">
        <f t="shared" si="429"/>
        <v>1.1416770778870116</v>
      </c>
      <c r="R793" s="2">
        <f t="shared" si="431"/>
        <v>1.14440224</v>
      </c>
      <c r="S793" s="2">
        <f t="shared" si="427"/>
        <v>1.07454731</v>
      </c>
      <c r="T793" s="2">
        <f t="shared" si="443"/>
        <v>300707.06515665998</v>
      </c>
      <c r="U793" s="2">
        <f t="shared" si="444"/>
        <v>0</v>
      </c>
      <c r="V793" s="2">
        <f t="shared" si="445"/>
        <v>40410.295003621424</v>
      </c>
      <c r="W793" s="2">
        <f t="shared" si="446"/>
        <v>320255.64230309142</v>
      </c>
      <c r="X793" s="29">
        <f t="shared" si="447"/>
        <v>0</v>
      </c>
      <c r="Y793" s="2">
        <f t="shared" si="428"/>
        <v>0</v>
      </c>
      <c r="Z793" s="82">
        <f t="shared" si="448"/>
        <v>0</v>
      </c>
      <c r="AA793" s="2">
        <f t="shared" si="449"/>
        <v>0</v>
      </c>
      <c r="AB793" s="27">
        <f t="shared" si="457"/>
        <v>6.7299999999999999E-2</v>
      </c>
      <c r="AC793" s="29">
        <f t="shared" si="436"/>
        <v>21</v>
      </c>
      <c r="AD793" s="29">
        <v>252</v>
      </c>
      <c r="AE793" s="11">
        <f t="shared" si="430"/>
        <v>1.0054424310000001</v>
      </c>
      <c r="AF793" s="2">
        <f t="shared" si="450"/>
        <v>1636.5774533199999</v>
      </c>
      <c r="AG793" s="2">
        <f t="shared" si="451"/>
        <v>1742.9692355899999</v>
      </c>
      <c r="AH793" s="3">
        <f t="shared" si="452"/>
        <v>0</v>
      </c>
      <c r="AI793" s="4" t="str">
        <f t="shared" si="458"/>
        <v>A+J=</v>
      </c>
      <c r="AJ793" s="12">
        <f t="shared" si="459"/>
        <v>41913</v>
      </c>
      <c r="AK793" s="12"/>
      <c r="AL793" s="4"/>
      <c r="AM793" s="1"/>
      <c r="AN793" s="12"/>
      <c r="AO793" s="1"/>
      <c r="AP793" s="1"/>
      <c r="AQ793" s="3"/>
      <c r="AR793" s="3"/>
      <c r="AS793" s="7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154" x14ac:dyDescent="0.2">
      <c r="A794" s="176">
        <f t="shared" si="453"/>
        <v>41913</v>
      </c>
      <c r="B794" s="93">
        <f t="shared" si="437"/>
        <v>322118.41675928945</v>
      </c>
      <c r="C794" s="93">
        <f t="shared" si="454"/>
        <v>279845.34729946998</v>
      </c>
      <c r="D794" s="93">
        <v>0</v>
      </c>
      <c r="E794" s="95">
        <f t="shared" si="438"/>
        <v>279845.34729946998</v>
      </c>
      <c r="F794" s="101">
        <f t="shared" si="433"/>
        <v>3958.72</v>
      </c>
      <c r="G794" s="49">
        <f>IF(N794=1,VLOOKUP(A793,[1]Plan1!$BG$69:$BI$188,3),G793)</f>
        <v>3968.62</v>
      </c>
      <c r="H794" s="201">
        <f t="shared" si="434"/>
        <v>41822</v>
      </c>
      <c r="I794" s="201">
        <f t="shared" si="435"/>
        <v>41853</v>
      </c>
      <c r="J794" s="94">
        <f t="shared" si="439"/>
        <v>2.5008083420903215E-3</v>
      </c>
      <c r="K794" s="16">
        <f t="shared" si="455"/>
        <v>41946</v>
      </c>
      <c r="L794" s="16">
        <f t="shared" si="440"/>
        <v>41913</v>
      </c>
      <c r="M794" s="38">
        <f t="shared" si="456"/>
        <v>22</v>
      </c>
      <c r="N794" s="38">
        <f t="shared" si="441"/>
        <v>22</v>
      </c>
      <c r="O794" s="93">
        <f t="shared" si="442"/>
        <v>1.0025008</v>
      </c>
      <c r="P794" s="95">
        <f t="shared" si="432"/>
        <v>1.00010105</v>
      </c>
      <c r="Q794" s="95">
        <f t="shared" si="429"/>
        <v>1.1416770778870116</v>
      </c>
      <c r="R794" s="93">
        <f t="shared" si="431"/>
        <v>1.1445321799999999</v>
      </c>
      <c r="S794" s="93">
        <f t="shared" si="427"/>
        <v>1.1445321799999999</v>
      </c>
      <c r="T794" s="93">
        <f t="shared" si="443"/>
        <v>320292.00540750998</v>
      </c>
      <c r="U794" s="93">
        <f t="shared" si="444"/>
        <v>0</v>
      </c>
      <c r="V794" s="93">
        <f t="shared" si="445"/>
        <v>40446.65810804948</v>
      </c>
      <c r="W794" s="93">
        <f t="shared" si="446"/>
        <v>320292.00540751946</v>
      </c>
      <c r="X794" s="96">
        <f t="shared" si="447"/>
        <v>26</v>
      </c>
      <c r="Y794" s="93">
        <f t="shared" si="428"/>
        <v>2561.1977891000001</v>
      </c>
      <c r="Z794" s="97">
        <f t="shared" si="448"/>
        <v>9.1521899999999993E-3</v>
      </c>
      <c r="AA794" s="93">
        <f t="shared" si="449"/>
        <v>2931.37328897</v>
      </c>
      <c r="AB794" s="94">
        <f t="shared" si="457"/>
        <v>6.7299999999999999E-2</v>
      </c>
      <c r="AC794" s="96">
        <f t="shared" si="436"/>
        <v>22</v>
      </c>
      <c r="AD794" s="96">
        <v>252</v>
      </c>
      <c r="AE794" s="95">
        <f t="shared" si="430"/>
        <v>1.005702332</v>
      </c>
      <c r="AF794" s="93">
        <f t="shared" si="450"/>
        <v>1826.41135177</v>
      </c>
      <c r="AG794" s="93">
        <f t="shared" si="451"/>
        <v>1826.41135177</v>
      </c>
      <c r="AH794" s="49">
        <f t="shared" si="452"/>
        <v>4757.7846407400002</v>
      </c>
      <c r="AI794" s="98" t="str">
        <f t="shared" si="458"/>
        <v>A+J=</v>
      </c>
      <c r="AJ794" s="12">
        <f t="shared" si="459"/>
        <v>41913</v>
      </c>
      <c r="AK794" s="16"/>
      <c r="AL794" s="98"/>
      <c r="AM794" s="38"/>
      <c r="AN794" s="16"/>
      <c r="AO794" s="38"/>
      <c r="AP794" s="38"/>
      <c r="AQ794" s="49"/>
      <c r="AR794" s="49"/>
      <c r="AS794" s="80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38"/>
      <c r="CM794" s="38"/>
      <c r="CN794" s="38"/>
      <c r="CO794" s="38"/>
      <c r="CP794" s="38"/>
      <c r="CQ794" s="38"/>
      <c r="CR794" s="38"/>
      <c r="CS794" s="38"/>
      <c r="CT794" s="38"/>
      <c r="CU794" s="38"/>
      <c r="CV794" s="38"/>
      <c r="CW794" s="38"/>
      <c r="CX794" s="38"/>
      <c r="CY794" s="38"/>
      <c r="CZ794" s="38"/>
      <c r="DA794" s="38"/>
      <c r="DB794" s="38"/>
      <c r="DC794" s="38"/>
      <c r="DD794" s="38"/>
      <c r="DE794" s="38"/>
      <c r="DF794" s="38"/>
      <c r="DG794" s="38"/>
      <c r="DH794" s="38"/>
      <c r="DI794" s="38"/>
      <c r="DJ794" s="38"/>
      <c r="DK794" s="38"/>
      <c r="DL794" s="38"/>
      <c r="DM794" s="38"/>
      <c r="DN794" s="38"/>
      <c r="DO794" s="38"/>
      <c r="DP794" s="38"/>
      <c r="DQ794" s="38"/>
      <c r="DR794" s="38"/>
      <c r="DS794" s="38"/>
      <c r="DT794" s="38"/>
      <c r="DU794" s="38"/>
      <c r="DV794" s="38"/>
      <c r="DW794" s="38"/>
      <c r="DX794" s="38"/>
      <c r="DY794" s="38"/>
      <c r="DZ794" s="38"/>
      <c r="EA794" s="38"/>
      <c r="EB794" s="38"/>
      <c r="EC794" s="38"/>
      <c r="ED794" s="38"/>
      <c r="EE794" s="38"/>
      <c r="EF794" s="38"/>
      <c r="EG794" s="38"/>
      <c r="EH794" s="38"/>
      <c r="EI794" s="38"/>
      <c r="EJ794" s="38"/>
      <c r="EK794" s="38"/>
      <c r="EL794" s="38"/>
      <c r="EM794" s="38"/>
      <c r="EN794" s="38"/>
      <c r="EO794" s="38"/>
      <c r="EP794" s="38"/>
      <c r="EQ794" s="38"/>
      <c r="ER794" s="38"/>
      <c r="ES794" s="38"/>
      <c r="ET794" s="38"/>
      <c r="EU794" s="38"/>
      <c r="EV794" s="38"/>
      <c r="EW794" s="38"/>
      <c r="EX794" s="38"/>
    </row>
    <row r="795" spans="1:154" x14ac:dyDescent="0.2">
      <c r="A795" s="178">
        <f t="shared" si="453"/>
        <v>41914</v>
      </c>
      <c r="B795" s="2">
        <f t="shared" si="437"/>
        <v>317512.65235068701</v>
      </c>
      <c r="C795" s="2">
        <f t="shared" si="454"/>
        <v>277284.14951036999</v>
      </c>
      <c r="D795" s="2">
        <f>SUM(Y795:Y$1129)</f>
        <v>29930.946415719998</v>
      </c>
      <c r="E795" s="11">
        <f t="shared" si="438"/>
        <v>247353.20309465</v>
      </c>
      <c r="F795" s="99">
        <f t="shared" si="433"/>
        <v>3968.62</v>
      </c>
      <c r="G795" s="3">
        <f>IF(N795=1,VLOOKUP(A794,[1]Plan1!$BG$69:$BI$188,3),G794)</f>
        <v>3991.24</v>
      </c>
      <c r="H795" s="200">
        <f t="shared" si="434"/>
        <v>41853</v>
      </c>
      <c r="I795" s="200">
        <f t="shared" si="435"/>
        <v>41884</v>
      </c>
      <c r="J795" s="27">
        <f t="shared" si="439"/>
        <v>5.6997142583568028E-3</v>
      </c>
      <c r="K795" s="12">
        <f t="shared" si="455"/>
        <v>41946</v>
      </c>
      <c r="L795" s="12">
        <f t="shared" si="440"/>
        <v>41946</v>
      </c>
      <c r="M795" s="1">
        <f t="shared" si="456"/>
        <v>23</v>
      </c>
      <c r="N795" s="1">
        <f t="shared" si="441"/>
        <v>1</v>
      </c>
      <c r="O795" s="2">
        <f t="shared" si="442"/>
        <v>1.0002471399999999</v>
      </c>
      <c r="P795" s="11">
        <f t="shared" si="432"/>
        <v>1.0025008</v>
      </c>
      <c r="Q795" s="11">
        <f t="shared" si="429"/>
        <v>1.1445321839233913</v>
      </c>
      <c r="R795" s="2">
        <f t="shared" si="431"/>
        <v>1.1448150399999999</v>
      </c>
      <c r="S795" s="2">
        <f t="shared" si="427"/>
        <v>1.1445321799999999</v>
      </c>
      <c r="T795" s="2">
        <f t="shared" si="443"/>
        <v>317360.63211855001</v>
      </c>
      <c r="U795" s="2">
        <f t="shared" si="444"/>
        <v>4325.9849349271944</v>
      </c>
      <c r="V795" s="2">
        <f t="shared" si="445"/>
        <v>35820.464000279841</v>
      </c>
      <c r="W795" s="2">
        <f t="shared" si="446"/>
        <v>317430.59844557702</v>
      </c>
      <c r="X795" s="29">
        <f t="shared" si="447"/>
        <v>0</v>
      </c>
      <c r="Y795" s="2">
        <f t="shared" si="428"/>
        <v>0</v>
      </c>
      <c r="Z795" s="82">
        <f t="shared" si="448"/>
        <v>0</v>
      </c>
      <c r="AA795" s="2">
        <f t="shared" si="449"/>
        <v>0</v>
      </c>
      <c r="AB795" s="27">
        <f t="shared" si="457"/>
        <v>6.7299999999999999E-2</v>
      </c>
      <c r="AC795" s="29">
        <f t="shared" si="436"/>
        <v>1</v>
      </c>
      <c r="AD795" s="29">
        <v>252</v>
      </c>
      <c r="AE795" s="11">
        <f t="shared" si="430"/>
        <v>1.0002584940000001</v>
      </c>
      <c r="AF795" s="2">
        <f t="shared" si="450"/>
        <v>82.035819230000001</v>
      </c>
      <c r="AG795" s="2">
        <f t="shared" si="451"/>
        <v>82.053905110000002</v>
      </c>
      <c r="AH795" s="3">
        <f t="shared" si="452"/>
        <v>0</v>
      </c>
      <c r="AI795" s="4" t="str">
        <f t="shared" si="458"/>
        <v>A+J=</v>
      </c>
      <c r="AJ795" s="12">
        <f t="shared" si="459"/>
        <v>41946</v>
      </c>
      <c r="AK795" s="12"/>
      <c r="AL795" s="4"/>
      <c r="AM795" s="1"/>
      <c r="AN795" s="12"/>
      <c r="AO795" s="1"/>
      <c r="AP795" s="1"/>
      <c r="AQ795" s="3"/>
      <c r="AR795" s="3"/>
      <c r="AS795" s="7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154" x14ac:dyDescent="0.2">
      <c r="A796" s="178">
        <f t="shared" si="453"/>
        <v>41915</v>
      </c>
      <c r="B796" s="2">
        <f t="shared" si="437"/>
        <v>317664.74735079857</v>
      </c>
      <c r="C796" s="2">
        <f t="shared" si="454"/>
        <v>277284.14951036999</v>
      </c>
      <c r="D796" s="2">
        <f>SUM(Y796:Y$1129)</f>
        <v>29930.946415719998</v>
      </c>
      <c r="E796" s="11">
        <f t="shared" si="438"/>
        <v>247353.20309465</v>
      </c>
      <c r="F796" s="99">
        <f t="shared" si="433"/>
        <v>3968.62</v>
      </c>
      <c r="G796" s="3">
        <f>IF(N796=1,VLOOKUP(A795,[1]Plan1!$BG$69:$BI$188,3),G795)</f>
        <v>3991.24</v>
      </c>
      <c r="H796" s="200">
        <f t="shared" si="434"/>
        <v>41853</v>
      </c>
      <c r="I796" s="200">
        <f t="shared" si="435"/>
        <v>41884</v>
      </c>
      <c r="J796" s="27">
        <f t="shared" si="439"/>
        <v>5.6997142583568028E-3</v>
      </c>
      <c r="K796" s="12">
        <f t="shared" si="455"/>
        <v>41946</v>
      </c>
      <c r="L796" s="12">
        <f t="shared" si="440"/>
        <v>41946</v>
      </c>
      <c r="M796" s="1">
        <f t="shared" si="456"/>
        <v>23</v>
      </c>
      <c r="N796" s="1">
        <f t="shared" si="441"/>
        <v>2</v>
      </c>
      <c r="O796" s="2">
        <f t="shared" si="442"/>
        <v>1.0004943399999999</v>
      </c>
      <c r="P796" s="11">
        <f t="shared" si="432"/>
        <v>1.0025008</v>
      </c>
      <c r="Q796" s="11">
        <f t="shared" si="429"/>
        <v>1.1445321839233913</v>
      </c>
      <c r="R796" s="2">
        <f t="shared" si="431"/>
        <v>1.1450979699999999</v>
      </c>
      <c r="S796" s="2">
        <f t="shared" si="427"/>
        <v>1.1445321799999999</v>
      </c>
      <c r="T796" s="2">
        <f t="shared" si="443"/>
        <v>317360.63211855001</v>
      </c>
      <c r="U796" s="2">
        <f t="shared" si="444"/>
        <v>4325.9849349271944</v>
      </c>
      <c r="V796" s="2">
        <f t="shared" si="445"/>
        <v>35890.447642031409</v>
      </c>
      <c r="W796" s="2">
        <f t="shared" si="446"/>
        <v>317500.5820873286</v>
      </c>
      <c r="X796" s="29">
        <f t="shared" si="447"/>
        <v>0</v>
      </c>
      <c r="Y796" s="2">
        <f t="shared" si="428"/>
        <v>0</v>
      </c>
      <c r="Z796" s="82">
        <f t="shared" si="448"/>
        <v>0</v>
      </c>
      <c r="AA796" s="2">
        <f t="shared" si="449"/>
        <v>0</v>
      </c>
      <c r="AB796" s="27">
        <f t="shared" si="457"/>
        <v>6.7299999999999999E-2</v>
      </c>
      <c r="AC796" s="29">
        <f t="shared" si="436"/>
        <v>2</v>
      </c>
      <c r="AD796" s="29">
        <v>252</v>
      </c>
      <c r="AE796" s="11">
        <f t="shared" si="430"/>
        <v>1.000517055</v>
      </c>
      <c r="AF796" s="2">
        <f t="shared" si="450"/>
        <v>164.09290164000001</v>
      </c>
      <c r="AG796" s="2">
        <f t="shared" si="451"/>
        <v>164.16526347000001</v>
      </c>
      <c r="AH796" s="3">
        <f t="shared" si="452"/>
        <v>0</v>
      </c>
      <c r="AI796" s="4" t="str">
        <f t="shared" si="458"/>
        <v>A+J=</v>
      </c>
      <c r="AJ796" s="12">
        <f t="shared" si="459"/>
        <v>41946</v>
      </c>
      <c r="AK796" s="12"/>
      <c r="AL796" s="4"/>
      <c r="AM796" s="1"/>
      <c r="AN796" s="12"/>
      <c r="AO796" s="1"/>
      <c r="AP796" s="1"/>
      <c r="AQ796" s="3"/>
      <c r="AR796" s="3"/>
      <c r="AS796" s="7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154" x14ac:dyDescent="0.2">
      <c r="A797" s="178">
        <f t="shared" si="453"/>
        <v>41916</v>
      </c>
      <c r="B797" s="2">
        <f t="shared" si="437"/>
        <v>317816.91467091237</v>
      </c>
      <c r="C797" s="2">
        <f t="shared" si="454"/>
        <v>277284.14951036999</v>
      </c>
      <c r="D797" s="2">
        <f>SUM(Y797:Y$1129)</f>
        <v>29930.946415719998</v>
      </c>
      <c r="E797" s="11">
        <f t="shared" si="438"/>
        <v>247353.20309465</v>
      </c>
      <c r="F797" s="99">
        <f t="shared" si="433"/>
        <v>3968.62</v>
      </c>
      <c r="G797" s="3">
        <f>IF(N797=1,VLOOKUP(A796,[1]Plan1!$BG$69:$BI$188,3),G796)</f>
        <v>3991.24</v>
      </c>
      <c r="H797" s="200">
        <f t="shared" si="434"/>
        <v>41853</v>
      </c>
      <c r="I797" s="200">
        <f t="shared" si="435"/>
        <v>41884</v>
      </c>
      <c r="J797" s="27">
        <f t="shared" si="439"/>
        <v>5.6997142583568028E-3</v>
      </c>
      <c r="K797" s="12">
        <f t="shared" si="455"/>
        <v>41946</v>
      </c>
      <c r="L797" s="12">
        <f t="shared" si="440"/>
        <v>41946</v>
      </c>
      <c r="M797" s="1">
        <f t="shared" si="456"/>
        <v>23</v>
      </c>
      <c r="N797" s="1">
        <f t="shared" si="441"/>
        <v>3</v>
      </c>
      <c r="O797" s="2">
        <f t="shared" si="442"/>
        <v>1.0007416</v>
      </c>
      <c r="P797" s="11">
        <f t="shared" si="432"/>
        <v>1.0025008</v>
      </c>
      <c r="Q797" s="11">
        <f t="shared" si="429"/>
        <v>1.1445321839233913</v>
      </c>
      <c r="R797" s="2">
        <f t="shared" si="431"/>
        <v>1.14538096</v>
      </c>
      <c r="S797" s="2">
        <f t="shared" si="427"/>
        <v>1.1445321799999999</v>
      </c>
      <c r="T797" s="2">
        <f t="shared" si="443"/>
        <v>317360.63211855001</v>
      </c>
      <c r="U797" s="2">
        <f t="shared" si="444"/>
        <v>4325.9849349271944</v>
      </c>
      <c r="V797" s="2">
        <f t="shared" si="445"/>
        <v>35960.446124975191</v>
      </c>
      <c r="W797" s="2">
        <f t="shared" si="446"/>
        <v>317570.5805702724</v>
      </c>
      <c r="X797" s="29">
        <f t="shared" si="447"/>
        <v>0</v>
      </c>
      <c r="Y797" s="2">
        <f t="shared" si="428"/>
        <v>0</v>
      </c>
      <c r="Z797" s="82">
        <f t="shared" si="448"/>
        <v>0</v>
      </c>
      <c r="AA797" s="2">
        <f t="shared" si="449"/>
        <v>0</v>
      </c>
      <c r="AB797" s="27">
        <f t="shared" si="457"/>
        <v>6.7299999999999999E-2</v>
      </c>
      <c r="AC797" s="29">
        <f t="shared" si="436"/>
        <v>3</v>
      </c>
      <c r="AD797" s="29">
        <v>252</v>
      </c>
      <c r="AE797" s="11">
        <f t="shared" si="430"/>
        <v>1.0007756830000001</v>
      </c>
      <c r="AF797" s="2">
        <f t="shared" si="450"/>
        <v>246.17124720000001</v>
      </c>
      <c r="AG797" s="2">
        <f t="shared" si="451"/>
        <v>246.33410064</v>
      </c>
      <c r="AH797" s="3">
        <f t="shared" si="452"/>
        <v>0</v>
      </c>
      <c r="AI797" s="4" t="str">
        <f t="shared" si="458"/>
        <v>A+J=</v>
      </c>
      <c r="AJ797" s="12">
        <f t="shared" si="459"/>
        <v>41946</v>
      </c>
      <c r="AK797" s="12"/>
      <c r="AL797" s="4"/>
      <c r="AM797" s="1"/>
      <c r="AN797" s="12"/>
      <c r="AO797" s="1"/>
      <c r="AP797" s="1"/>
      <c r="AQ797" s="3"/>
      <c r="AR797" s="3"/>
      <c r="AS797" s="7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154" x14ac:dyDescent="0.2">
      <c r="A798" s="178">
        <f t="shared" si="453"/>
        <v>41917</v>
      </c>
      <c r="B798" s="2">
        <f t="shared" si="437"/>
        <v>317816.91467091237</v>
      </c>
      <c r="C798" s="2">
        <f t="shared" si="454"/>
        <v>277284.14951036999</v>
      </c>
      <c r="D798" s="2">
        <f>SUM(Y798:Y$1129)</f>
        <v>29930.946415719998</v>
      </c>
      <c r="E798" s="11">
        <f t="shared" si="438"/>
        <v>247353.20309465</v>
      </c>
      <c r="F798" s="99">
        <f t="shared" si="433"/>
        <v>3968.62</v>
      </c>
      <c r="G798" s="3">
        <f>IF(N798=1,VLOOKUP(A797,[1]Plan1!$BG$69:$BI$188,3),G797)</f>
        <v>3991.24</v>
      </c>
      <c r="H798" s="200">
        <f t="shared" si="434"/>
        <v>41853</v>
      </c>
      <c r="I798" s="200">
        <f t="shared" si="435"/>
        <v>41884</v>
      </c>
      <c r="J798" s="27">
        <f t="shared" si="439"/>
        <v>5.6997142583568028E-3</v>
      </c>
      <c r="K798" s="12">
        <f t="shared" si="455"/>
        <v>41946</v>
      </c>
      <c r="L798" s="12">
        <f t="shared" si="440"/>
        <v>41946</v>
      </c>
      <c r="M798" s="1">
        <f t="shared" si="456"/>
        <v>23</v>
      </c>
      <c r="N798" s="1">
        <f t="shared" si="441"/>
        <v>3</v>
      </c>
      <c r="O798" s="2">
        <f t="shared" si="442"/>
        <v>1.0007416</v>
      </c>
      <c r="P798" s="11">
        <f t="shared" si="432"/>
        <v>1.0025008</v>
      </c>
      <c r="Q798" s="11">
        <f t="shared" si="429"/>
        <v>1.1445321839233913</v>
      </c>
      <c r="R798" s="2">
        <f t="shared" si="431"/>
        <v>1.14538096</v>
      </c>
      <c r="S798" s="2">
        <f t="shared" ref="S798:S861" si="460">IF(AND(X798&gt;0,MONTH(A798)=10),R798,S797)</f>
        <v>1.1445321799999999</v>
      </c>
      <c r="T798" s="2">
        <f t="shared" si="443"/>
        <v>317360.63211855001</v>
      </c>
      <c r="U798" s="2">
        <f t="shared" si="444"/>
        <v>4325.9849349271944</v>
      </c>
      <c r="V798" s="2">
        <f t="shared" si="445"/>
        <v>35960.446124975191</v>
      </c>
      <c r="W798" s="2">
        <f t="shared" si="446"/>
        <v>317570.5805702724</v>
      </c>
      <c r="X798" s="29">
        <f t="shared" si="447"/>
        <v>0</v>
      </c>
      <c r="Y798" s="2">
        <f t="shared" ref="Y798:Y861" si="461">IF(X798&gt;0,VLOOKUP(A798,AN$12:AR$131,5),0)</f>
        <v>0</v>
      </c>
      <c r="Z798" s="82">
        <f t="shared" si="448"/>
        <v>0</v>
      </c>
      <c r="AA798" s="2">
        <f t="shared" si="449"/>
        <v>0</v>
      </c>
      <c r="AB798" s="27">
        <f t="shared" si="457"/>
        <v>6.7299999999999999E-2</v>
      </c>
      <c r="AC798" s="29">
        <f t="shared" si="436"/>
        <v>3</v>
      </c>
      <c r="AD798" s="29">
        <v>252</v>
      </c>
      <c r="AE798" s="11">
        <f t="shared" si="430"/>
        <v>1.0007756830000001</v>
      </c>
      <c r="AF798" s="2">
        <f t="shared" si="450"/>
        <v>246.17124720000001</v>
      </c>
      <c r="AG798" s="2">
        <f t="shared" si="451"/>
        <v>246.33410064</v>
      </c>
      <c r="AH798" s="3">
        <f t="shared" si="452"/>
        <v>0</v>
      </c>
      <c r="AI798" s="4" t="str">
        <f t="shared" si="458"/>
        <v>A+J=</v>
      </c>
      <c r="AJ798" s="12">
        <f t="shared" si="459"/>
        <v>41946</v>
      </c>
      <c r="AK798" s="12"/>
      <c r="AL798" s="4"/>
      <c r="AM798" s="1"/>
      <c r="AN798" s="12"/>
      <c r="AO798" s="1"/>
      <c r="AP798" s="1"/>
      <c r="AQ798" s="3"/>
      <c r="AR798" s="3"/>
      <c r="AS798" s="7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154" x14ac:dyDescent="0.2">
      <c r="A799" s="178">
        <f t="shared" si="453"/>
        <v>41918</v>
      </c>
      <c r="B799" s="2">
        <f t="shared" si="437"/>
        <v>317816.91467091237</v>
      </c>
      <c r="C799" s="2">
        <f t="shared" si="454"/>
        <v>277284.14951036999</v>
      </c>
      <c r="D799" s="2">
        <f>SUM(Y799:Y$1129)</f>
        <v>29930.946415719998</v>
      </c>
      <c r="E799" s="11">
        <f t="shared" si="438"/>
        <v>247353.20309465</v>
      </c>
      <c r="F799" s="99">
        <f t="shared" si="433"/>
        <v>3968.62</v>
      </c>
      <c r="G799" s="3">
        <f>IF(N799=1,VLOOKUP(A798,[1]Plan1!$BG$69:$BI$188,3),G798)</f>
        <v>3991.24</v>
      </c>
      <c r="H799" s="200">
        <f t="shared" si="434"/>
        <v>41853</v>
      </c>
      <c r="I799" s="200">
        <f t="shared" si="435"/>
        <v>41884</v>
      </c>
      <c r="J799" s="27">
        <f t="shared" si="439"/>
        <v>5.6997142583568028E-3</v>
      </c>
      <c r="K799" s="12">
        <f t="shared" si="455"/>
        <v>41946</v>
      </c>
      <c r="L799" s="12">
        <f t="shared" si="440"/>
        <v>41946</v>
      </c>
      <c r="M799" s="1">
        <f t="shared" si="456"/>
        <v>23</v>
      </c>
      <c r="N799" s="1">
        <f t="shared" si="441"/>
        <v>3</v>
      </c>
      <c r="O799" s="2">
        <f t="shared" si="442"/>
        <v>1.0007416</v>
      </c>
      <c r="P799" s="11">
        <f t="shared" si="432"/>
        <v>1.0025008</v>
      </c>
      <c r="Q799" s="11">
        <f t="shared" ref="Q799:Q862" si="462">IF(L799&gt;L798,Q798*P799,Q798)</f>
        <v>1.1445321839233913</v>
      </c>
      <c r="R799" s="2">
        <f t="shared" si="431"/>
        <v>1.14538096</v>
      </c>
      <c r="S799" s="2">
        <f t="shared" si="460"/>
        <v>1.1445321799999999</v>
      </c>
      <c r="T799" s="2">
        <f t="shared" si="443"/>
        <v>317360.63211855001</v>
      </c>
      <c r="U799" s="2">
        <f t="shared" si="444"/>
        <v>4325.9849349271944</v>
      </c>
      <c r="V799" s="2">
        <f t="shared" si="445"/>
        <v>35960.446124975191</v>
      </c>
      <c r="W799" s="2">
        <f t="shared" si="446"/>
        <v>317570.5805702724</v>
      </c>
      <c r="X799" s="29">
        <f t="shared" si="447"/>
        <v>0</v>
      </c>
      <c r="Y799" s="2">
        <f t="shared" si="461"/>
        <v>0</v>
      </c>
      <c r="Z799" s="82">
        <f t="shared" si="448"/>
        <v>0</v>
      </c>
      <c r="AA799" s="2">
        <f t="shared" si="449"/>
        <v>0</v>
      </c>
      <c r="AB799" s="27">
        <f t="shared" si="457"/>
        <v>6.7299999999999999E-2</v>
      </c>
      <c r="AC799" s="29">
        <f t="shared" si="436"/>
        <v>3</v>
      </c>
      <c r="AD799" s="29">
        <v>252</v>
      </c>
      <c r="AE799" s="11">
        <f t="shared" ref="AE799:AE862" si="463">ROUND((1+AB799)^TRUNC((AC799/AD799),9),9)</f>
        <v>1.0007756830000001</v>
      </c>
      <c r="AF799" s="2">
        <f t="shared" si="450"/>
        <v>246.17124720000001</v>
      </c>
      <c r="AG799" s="2">
        <f t="shared" si="451"/>
        <v>246.33410064</v>
      </c>
      <c r="AH799" s="3">
        <f t="shared" si="452"/>
        <v>0</v>
      </c>
      <c r="AI799" s="4" t="str">
        <f t="shared" si="458"/>
        <v>A+J=</v>
      </c>
      <c r="AJ799" s="12">
        <f t="shared" si="459"/>
        <v>41946</v>
      </c>
      <c r="AK799" s="12"/>
      <c r="AL799" s="4"/>
      <c r="AM799" s="1"/>
      <c r="AN799" s="12"/>
      <c r="AO799" s="1"/>
      <c r="AP799" s="1"/>
      <c r="AQ799" s="3"/>
      <c r="AR799" s="3"/>
      <c r="AS799" s="7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154" x14ac:dyDescent="0.2">
      <c r="A800" s="178">
        <f t="shared" si="453"/>
        <v>41919</v>
      </c>
      <c r="B800" s="2">
        <f t="shared" si="437"/>
        <v>317969.15897117241</v>
      </c>
      <c r="C800" s="2">
        <f t="shared" si="454"/>
        <v>277284.14951036999</v>
      </c>
      <c r="D800" s="2">
        <f>SUM(Y800:Y$1129)</f>
        <v>29930.946415719998</v>
      </c>
      <c r="E800" s="11">
        <f t="shared" si="438"/>
        <v>247353.20309465</v>
      </c>
      <c r="F800" s="99">
        <f t="shared" si="433"/>
        <v>3968.62</v>
      </c>
      <c r="G800" s="3">
        <f>IF(N800=1,VLOOKUP(A799,[1]Plan1!$BG$69:$BI$188,3),G799)</f>
        <v>3991.24</v>
      </c>
      <c r="H800" s="200">
        <f t="shared" si="434"/>
        <v>41853</v>
      </c>
      <c r="I800" s="200">
        <f t="shared" si="435"/>
        <v>41884</v>
      </c>
      <c r="J800" s="27">
        <f t="shared" si="439"/>
        <v>5.6997142583568028E-3</v>
      </c>
      <c r="K800" s="12">
        <f t="shared" si="455"/>
        <v>41946</v>
      </c>
      <c r="L800" s="12">
        <f t="shared" si="440"/>
        <v>41946</v>
      </c>
      <c r="M800" s="1">
        <f t="shared" si="456"/>
        <v>23</v>
      </c>
      <c r="N800" s="1">
        <f t="shared" si="441"/>
        <v>4</v>
      </c>
      <c r="O800" s="2">
        <f t="shared" si="442"/>
        <v>1.0009889199999999</v>
      </c>
      <c r="P800" s="11">
        <f t="shared" si="432"/>
        <v>1.0025008</v>
      </c>
      <c r="Q800" s="11">
        <f t="shared" si="462"/>
        <v>1.1445321839233913</v>
      </c>
      <c r="R800" s="2">
        <f t="shared" si="431"/>
        <v>1.1456640300000001</v>
      </c>
      <c r="S800" s="2">
        <f t="shared" si="460"/>
        <v>1.1445321799999999</v>
      </c>
      <c r="T800" s="2">
        <f t="shared" si="443"/>
        <v>317360.63211855001</v>
      </c>
      <c r="U800" s="2">
        <f t="shared" si="444"/>
        <v>4325.9849349271944</v>
      </c>
      <c r="V800" s="2">
        <f t="shared" si="445"/>
        <v>36030.464396175201</v>
      </c>
      <c r="W800" s="2">
        <f t="shared" si="446"/>
        <v>317640.59884147241</v>
      </c>
      <c r="X800" s="29">
        <f t="shared" si="447"/>
        <v>0</v>
      </c>
      <c r="Y800" s="2">
        <f t="shared" si="461"/>
        <v>0</v>
      </c>
      <c r="Z800" s="82">
        <f t="shared" si="448"/>
        <v>0</v>
      </c>
      <c r="AA800" s="2">
        <f t="shared" si="449"/>
        <v>0</v>
      </c>
      <c r="AB800" s="27">
        <f t="shared" si="457"/>
        <v>6.7299999999999999E-2</v>
      </c>
      <c r="AC800" s="29">
        <f t="shared" si="436"/>
        <v>4</v>
      </c>
      <c r="AD800" s="29">
        <v>252</v>
      </c>
      <c r="AE800" s="11">
        <f t="shared" si="463"/>
        <v>1.0010343770000001</v>
      </c>
      <c r="AF800" s="2">
        <f t="shared" si="450"/>
        <v>328.27053855999998</v>
      </c>
      <c r="AG800" s="2">
        <f t="shared" si="451"/>
        <v>328.5601297</v>
      </c>
      <c r="AH800" s="3">
        <f t="shared" si="452"/>
        <v>0</v>
      </c>
      <c r="AI800" s="4" t="str">
        <f t="shared" si="458"/>
        <v>A+J=</v>
      </c>
      <c r="AJ800" s="12">
        <f t="shared" si="459"/>
        <v>41946</v>
      </c>
      <c r="AK800" s="12"/>
      <c r="AL800" s="4"/>
      <c r="AM800" s="1"/>
      <c r="AN800" s="12"/>
      <c r="AO800" s="1"/>
      <c r="AP800" s="1"/>
      <c r="AQ800" s="3"/>
      <c r="AR800" s="3"/>
      <c r="AS800" s="7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x14ac:dyDescent="0.2">
      <c r="A801" s="178">
        <f t="shared" si="453"/>
        <v>41920</v>
      </c>
      <c r="B801" s="2">
        <f t="shared" si="437"/>
        <v>318121.4809162186</v>
      </c>
      <c r="C801" s="2">
        <f t="shared" si="454"/>
        <v>277284.14951036999</v>
      </c>
      <c r="D801" s="2">
        <f>SUM(Y801:Y$1129)</f>
        <v>29930.946415719998</v>
      </c>
      <c r="E801" s="11">
        <f t="shared" si="438"/>
        <v>247353.20309465</v>
      </c>
      <c r="F801" s="99">
        <f t="shared" si="433"/>
        <v>3968.62</v>
      </c>
      <c r="G801" s="3">
        <f>IF(N801=1,VLOOKUP(A800,[1]Plan1!$BG$69:$BI$188,3),G800)</f>
        <v>3991.24</v>
      </c>
      <c r="H801" s="200">
        <f t="shared" si="434"/>
        <v>41853</v>
      </c>
      <c r="I801" s="200">
        <f t="shared" si="435"/>
        <v>41884</v>
      </c>
      <c r="J801" s="27">
        <f t="shared" si="439"/>
        <v>5.6997142583568028E-3</v>
      </c>
      <c r="K801" s="12">
        <f t="shared" si="455"/>
        <v>41946</v>
      </c>
      <c r="L801" s="12">
        <f t="shared" si="440"/>
        <v>41946</v>
      </c>
      <c r="M801" s="1">
        <f t="shared" si="456"/>
        <v>23</v>
      </c>
      <c r="N801" s="1">
        <f t="shared" si="441"/>
        <v>5</v>
      </c>
      <c r="O801" s="2">
        <f t="shared" si="442"/>
        <v>1.0012363099999999</v>
      </c>
      <c r="P801" s="11">
        <f t="shared" si="432"/>
        <v>1.0025008</v>
      </c>
      <c r="Q801" s="11">
        <f t="shared" si="462"/>
        <v>1.1445321839233913</v>
      </c>
      <c r="R801" s="2">
        <f t="shared" si="431"/>
        <v>1.1459471800000001</v>
      </c>
      <c r="S801" s="2">
        <f t="shared" si="460"/>
        <v>1.1445321799999999</v>
      </c>
      <c r="T801" s="2">
        <f t="shared" si="443"/>
        <v>317360.63211855001</v>
      </c>
      <c r="U801" s="2">
        <f t="shared" si="444"/>
        <v>4325.9849349271944</v>
      </c>
      <c r="V801" s="2">
        <f t="shared" si="445"/>
        <v>36100.50245563146</v>
      </c>
      <c r="W801" s="2">
        <f t="shared" si="446"/>
        <v>317710.63690092863</v>
      </c>
      <c r="X801" s="29">
        <f t="shared" si="447"/>
        <v>0</v>
      </c>
      <c r="Y801" s="2">
        <f t="shared" si="461"/>
        <v>0</v>
      </c>
      <c r="Z801" s="82">
        <f t="shared" si="448"/>
        <v>0</v>
      </c>
      <c r="AA801" s="2">
        <f t="shared" si="449"/>
        <v>0</v>
      </c>
      <c r="AB801" s="27">
        <f t="shared" si="457"/>
        <v>6.7299999999999999E-2</v>
      </c>
      <c r="AC801" s="29">
        <f t="shared" si="436"/>
        <v>5</v>
      </c>
      <c r="AD801" s="29">
        <v>252</v>
      </c>
      <c r="AE801" s="11">
        <f t="shared" si="463"/>
        <v>1.0012931389999999</v>
      </c>
      <c r="AF801" s="2">
        <f t="shared" si="450"/>
        <v>410.39141045000002</v>
      </c>
      <c r="AG801" s="2">
        <f t="shared" si="451"/>
        <v>410.84401529000002</v>
      </c>
      <c r="AH801" s="3">
        <f t="shared" si="452"/>
        <v>0</v>
      </c>
      <c r="AI801" s="4" t="str">
        <f t="shared" si="458"/>
        <v>A+J=</v>
      </c>
      <c r="AJ801" s="12">
        <f t="shared" si="459"/>
        <v>41946</v>
      </c>
      <c r="AK801" s="12"/>
      <c r="AL801" s="4"/>
      <c r="AM801" s="1"/>
      <c r="AN801" s="12"/>
      <c r="AO801" s="1"/>
      <c r="AP801" s="1"/>
      <c r="AQ801" s="3"/>
      <c r="AR801" s="3"/>
      <c r="AS801" s="7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x14ac:dyDescent="0.2">
      <c r="A802" s="178">
        <f t="shared" si="453"/>
        <v>41921</v>
      </c>
      <c r="B802" s="2">
        <f t="shared" si="437"/>
        <v>318273.874945377</v>
      </c>
      <c r="C802" s="2">
        <f t="shared" si="454"/>
        <v>277284.14951036999</v>
      </c>
      <c r="D802" s="2">
        <f>SUM(Y802:Y$1129)</f>
        <v>29930.946415719998</v>
      </c>
      <c r="E802" s="11">
        <f t="shared" si="438"/>
        <v>247353.20309465</v>
      </c>
      <c r="F802" s="99">
        <f t="shared" si="433"/>
        <v>3968.62</v>
      </c>
      <c r="G802" s="3">
        <f>IF(N802=1,VLOOKUP(A801,[1]Plan1!$BG$69:$BI$188,3),G801)</f>
        <v>3991.24</v>
      </c>
      <c r="H802" s="200">
        <f t="shared" si="434"/>
        <v>41853</v>
      </c>
      <c r="I802" s="200">
        <f t="shared" si="435"/>
        <v>41884</v>
      </c>
      <c r="J802" s="27">
        <f t="shared" si="439"/>
        <v>5.6997142583568028E-3</v>
      </c>
      <c r="K802" s="12">
        <f t="shared" si="455"/>
        <v>41946</v>
      </c>
      <c r="L802" s="12">
        <f t="shared" si="440"/>
        <v>41946</v>
      </c>
      <c r="M802" s="1">
        <f t="shared" si="456"/>
        <v>23</v>
      </c>
      <c r="N802" s="1">
        <f t="shared" si="441"/>
        <v>6</v>
      </c>
      <c r="O802" s="2">
        <f t="shared" si="442"/>
        <v>1.0014837599999999</v>
      </c>
      <c r="P802" s="11">
        <f t="shared" si="432"/>
        <v>1.0025008</v>
      </c>
      <c r="Q802" s="11">
        <f t="shared" si="462"/>
        <v>1.1445321839233913</v>
      </c>
      <c r="R802" s="2">
        <f t="shared" si="431"/>
        <v>1.1462303899999999</v>
      </c>
      <c r="S802" s="2">
        <f t="shared" si="460"/>
        <v>1.1445321799999999</v>
      </c>
      <c r="T802" s="2">
        <f t="shared" si="443"/>
        <v>317360.63211855001</v>
      </c>
      <c r="U802" s="2">
        <f t="shared" si="444"/>
        <v>4325.9849349271944</v>
      </c>
      <c r="V802" s="2">
        <f t="shared" si="445"/>
        <v>36170.55535627986</v>
      </c>
      <c r="W802" s="2">
        <f t="shared" si="446"/>
        <v>317780.68980157701</v>
      </c>
      <c r="X802" s="29">
        <f t="shared" si="447"/>
        <v>0</v>
      </c>
      <c r="Y802" s="2">
        <f t="shared" si="461"/>
        <v>0</v>
      </c>
      <c r="Z802" s="82">
        <f t="shared" si="448"/>
        <v>0</v>
      </c>
      <c r="AA802" s="2">
        <f t="shared" si="449"/>
        <v>0</v>
      </c>
      <c r="AB802" s="27">
        <f t="shared" si="457"/>
        <v>6.7299999999999999E-2</v>
      </c>
      <c r="AC802" s="29">
        <f t="shared" si="436"/>
        <v>6</v>
      </c>
      <c r="AD802" s="29">
        <v>252</v>
      </c>
      <c r="AE802" s="11">
        <f t="shared" si="463"/>
        <v>1.0015519669999999</v>
      </c>
      <c r="AF802" s="2">
        <f t="shared" si="450"/>
        <v>492.53322814000001</v>
      </c>
      <c r="AG802" s="2">
        <f t="shared" si="451"/>
        <v>493.18514379999999</v>
      </c>
      <c r="AH802" s="3">
        <f t="shared" si="452"/>
        <v>0</v>
      </c>
      <c r="AI802" s="4" t="str">
        <f t="shared" si="458"/>
        <v>A+J=</v>
      </c>
      <c r="AJ802" s="12">
        <f t="shared" si="459"/>
        <v>41946</v>
      </c>
      <c r="AK802" s="12"/>
      <c r="AL802" s="4"/>
      <c r="AM802" s="1"/>
      <c r="AN802" s="12"/>
      <c r="AO802" s="1"/>
      <c r="AP802" s="1"/>
      <c r="AQ802" s="3"/>
      <c r="AR802" s="3"/>
      <c r="AS802" s="7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x14ac:dyDescent="0.2">
      <c r="A803" s="178">
        <f t="shared" si="453"/>
        <v>41922</v>
      </c>
      <c r="B803" s="2">
        <f t="shared" si="437"/>
        <v>318426.34140191769</v>
      </c>
      <c r="C803" s="2">
        <f t="shared" si="454"/>
        <v>277284.14951036999</v>
      </c>
      <c r="D803" s="2">
        <f>SUM(Y803:Y$1129)</f>
        <v>29930.946415719998</v>
      </c>
      <c r="E803" s="11">
        <f t="shared" si="438"/>
        <v>247353.20309465</v>
      </c>
      <c r="F803" s="99">
        <f t="shared" si="433"/>
        <v>3968.62</v>
      </c>
      <c r="G803" s="3">
        <f>IF(N803=1,VLOOKUP(A802,[1]Plan1!$BG$69:$BI$188,3),G802)</f>
        <v>3991.24</v>
      </c>
      <c r="H803" s="200">
        <f t="shared" si="434"/>
        <v>41853</v>
      </c>
      <c r="I803" s="200">
        <f t="shared" si="435"/>
        <v>41884</v>
      </c>
      <c r="J803" s="27">
        <f t="shared" si="439"/>
        <v>5.6997142583568028E-3</v>
      </c>
      <c r="K803" s="12">
        <f t="shared" si="455"/>
        <v>41946</v>
      </c>
      <c r="L803" s="12">
        <f t="shared" si="440"/>
        <v>41946</v>
      </c>
      <c r="M803" s="1">
        <f t="shared" si="456"/>
        <v>23</v>
      </c>
      <c r="N803" s="1">
        <f t="shared" si="441"/>
        <v>7</v>
      </c>
      <c r="O803" s="2">
        <f t="shared" si="442"/>
        <v>1.0017312599999999</v>
      </c>
      <c r="P803" s="11">
        <f t="shared" si="432"/>
        <v>1.0025008</v>
      </c>
      <c r="Q803" s="11">
        <f t="shared" si="462"/>
        <v>1.1445321839233913</v>
      </c>
      <c r="R803" s="2">
        <f t="shared" si="431"/>
        <v>1.1465136600000001</v>
      </c>
      <c r="S803" s="2">
        <f t="shared" si="460"/>
        <v>1.1445321799999999</v>
      </c>
      <c r="T803" s="2">
        <f t="shared" si="443"/>
        <v>317360.63211855001</v>
      </c>
      <c r="U803" s="2">
        <f t="shared" si="444"/>
        <v>4325.9849349271944</v>
      </c>
      <c r="V803" s="2">
        <f t="shared" si="445"/>
        <v>36240.623098120523</v>
      </c>
      <c r="W803" s="2">
        <f t="shared" si="446"/>
        <v>317850.75754341768</v>
      </c>
      <c r="X803" s="29">
        <f t="shared" si="447"/>
        <v>0</v>
      </c>
      <c r="Y803" s="2">
        <f t="shared" si="461"/>
        <v>0</v>
      </c>
      <c r="Z803" s="82">
        <f t="shared" si="448"/>
        <v>0</v>
      </c>
      <c r="AA803" s="2">
        <f t="shared" si="449"/>
        <v>0</v>
      </c>
      <c r="AB803" s="27">
        <f t="shared" si="457"/>
        <v>6.7299999999999999E-2</v>
      </c>
      <c r="AC803" s="29">
        <f t="shared" si="436"/>
        <v>7</v>
      </c>
      <c r="AD803" s="29">
        <v>252</v>
      </c>
      <c r="AE803" s="11">
        <f t="shared" si="463"/>
        <v>1.0018108619999999</v>
      </c>
      <c r="AF803" s="2">
        <f t="shared" si="450"/>
        <v>574.69630899000003</v>
      </c>
      <c r="AG803" s="2">
        <f t="shared" si="451"/>
        <v>575.58385850000002</v>
      </c>
      <c r="AH803" s="3">
        <f t="shared" si="452"/>
        <v>0</v>
      </c>
      <c r="AI803" s="4" t="str">
        <f t="shared" si="458"/>
        <v>A+J=</v>
      </c>
      <c r="AJ803" s="12">
        <f t="shared" si="459"/>
        <v>41946</v>
      </c>
      <c r="AK803" s="12"/>
      <c r="AL803" s="4"/>
      <c r="AM803" s="1"/>
      <c r="AN803" s="12"/>
      <c r="AO803" s="1"/>
      <c r="AP803" s="1"/>
      <c r="AQ803" s="3"/>
      <c r="AR803" s="3"/>
      <c r="AS803" s="7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x14ac:dyDescent="0.2">
      <c r="A804" s="178">
        <f t="shared" si="453"/>
        <v>41923</v>
      </c>
      <c r="B804" s="2">
        <f t="shared" si="437"/>
        <v>318578.88558666455</v>
      </c>
      <c r="C804" s="2">
        <f t="shared" si="454"/>
        <v>277284.14951036999</v>
      </c>
      <c r="D804" s="2">
        <f>SUM(Y804:Y$1129)</f>
        <v>29930.946415719998</v>
      </c>
      <c r="E804" s="11">
        <f t="shared" si="438"/>
        <v>247353.20309465</v>
      </c>
      <c r="F804" s="99">
        <f t="shared" si="433"/>
        <v>3968.62</v>
      </c>
      <c r="G804" s="3">
        <f>IF(N804=1,VLOOKUP(A803,[1]Plan1!$BG$69:$BI$188,3),G803)</f>
        <v>3991.24</v>
      </c>
      <c r="H804" s="200">
        <f t="shared" si="434"/>
        <v>41853</v>
      </c>
      <c r="I804" s="200">
        <f t="shared" si="435"/>
        <v>41884</v>
      </c>
      <c r="J804" s="27">
        <f t="shared" si="439"/>
        <v>5.6997142583568028E-3</v>
      </c>
      <c r="K804" s="12">
        <f t="shared" si="455"/>
        <v>41946</v>
      </c>
      <c r="L804" s="12">
        <f t="shared" si="440"/>
        <v>41946</v>
      </c>
      <c r="M804" s="1">
        <f t="shared" si="456"/>
        <v>23</v>
      </c>
      <c r="N804" s="1">
        <f t="shared" si="441"/>
        <v>8</v>
      </c>
      <c r="O804" s="2">
        <f t="shared" si="442"/>
        <v>1.0019788300000001</v>
      </c>
      <c r="P804" s="11">
        <f t="shared" si="432"/>
        <v>1.0025008</v>
      </c>
      <c r="Q804" s="11">
        <f t="shared" si="462"/>
        <v>1.1445321839233913</v>
      </c>
      <c r="R804" s="2">
        <f t="shared" si="431"/>
        <v>1.14679701</v>
      </c>
      <c r="S804" s="2">
        <f t="shared" si="460"/>
        <v>1.1445321799999999</v>
      </c>
      <c r="T804" s="2">
        <f t="shared" si="443"/>
        <v>317360.63211855001</v>
      </c>
      <c r="U804" s="2">
        <f t="shared" si="444"/>
        <v>4325.9849349271944</v>
      </c>
      <c r="V804" s="2">
        <f t="shared" si="445"/>
        <v>36310.71062821737</v>
      </c>
      <c r="W804" s="2">
        <f t="shared" si="446"/>
        <v>317920.84507351456</v>
      </c>
      <c r="X804" s="29">
        <f t="shared" si="447"/>
        <v>0</v>
      </c>
      <c r="Y804" s="2">
        <f t="shared" si="461"/>
        <v>0</v>
      </c>
      <c r="Z804" s="82">
        <f t="shared" si="448"/>
        <v>0</v>
      </c>
      <c r="AA804" s="2">
        <f t="shared" si="449"/>
        <v>0</v>
      </c>
      <c r="AB804" s="27">
        <f t="shared" si="457"/>
        <v>6.7299999999999999E-2</v>
      </c>
      <c r="AC804" s="29">
        <f t="shared" si="436"/>
        <v>8</v>
      </c>
      <c r="AD804" s="29">
        <v>252</v>
      </c>
      <c r="AE804" s="11">
        <f t="shared" si="463"/>
        <v>1.002069825</v>
      </c>
      <c r="AF804" s="2">
        <f t="shared" si="450"/>
        <v>656.88097037</v>
      </c>
      <c r="AG804" s="2">
        <f t="shared" si="451"/>
        <v>658.04051315000004</v>
      </c>
      <c r="AH804" s="3">
        <f t="shared" si="452"/>
        <v>0</v>
      </c>
      <c r="AI804" s="4" t="str">
        <f t="shared" si="458"/>
        <v>A+J=</v>
      </c>
      <c r="AJ804" s="12">
        <f t="shared" si="459"/>
        <v>41946</v>
      </c>
      <c r="AK804" s="12"/>
      <c r="AL804" s="4"/>
      <c r="AM804" s="1"/>
      <c r="AN804" s="12"/>
      <c r="AO804" s="1"/>
      <c r="AP804" s="1"/>
      <c r="AQ804" s="3"/>
      <c r="AR804" s="3"/>
      <c r="AS804" s="7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x14ac:dyDescent="0.2">
      <c r="A805" s="178">
        <f t="shared" si="453"/>
        <v>41924</v>
      </c>
      <c r="B805" s="2">
        <f t="shared" si="437"/>
        <v>318578.88558666455</v>
      </c>
      <c r="C805" s="2">
        <f t="shared" si="454"/>
        <v>277284.14951036999</v>
      </c>
      <c r="D805" s="2">
        <f>SUM(Y805:Y$1129)</f>
        <v>29930.946415719998</v>
      </c>
      <c r="E805" s="11">
        <f t="shared" si="438"/>
        <v>247353.20309465</v>
      </c>
      <c r="F805" s="99">
        <f t="shared" si="433"/>
        <v>3968.62</v>
      </c>
      <c r="G805" s="3">
        <f>IF(N805=1,VLOOKUP(A804,[1]Plan1!$BG$69:$BI$188,3),G804)</f>
        <v>3991.24</v>
      </c>
      <c r="H805" s="200">
        <f t="shared" si="434"/>
        <v>41853</v>
      </c>
      <c r="I805" s="200">
        <f t="shared" si="435"/>
        <v>41884</v>
      </c>
      <c r="J805" s="27">
        <f t="shared" si="439"/>
        <v>5.6997142583568028E-3</v>
      </c>
      <c r="K805" s="12">
        <f t="shared" si="455"/>
        <v>41946</v>
      </c>
      <c r="L805" s="12">
        <f t="shared" si="440"/>
        <v>41946</v>
      </c>
      <c r="M805" s="1">
        <f t="shared" si="456"/>
        <v>23</v>
      </c>
      <c r="N805" s="1">
        <f t="shared" si="441"/>
        <v>8</v>
      </c>
      <c r="O805" s="2">
        <f t="shared" si="442"/>
        <v>1.0019788300000001</v>
      </c>
      <c r="P805" s="11">
        <f t="shared" si="432"/>
        <v>1.0025008</v>
      </c>
      <c r="Q805" s="11">
        <f t="shared" si="462"/>
        <v>1.1445321839233913</v>
      </c>
      <c r="R805" s="2">
        <f t="shared" si="431"/>
        <v>1.14679701</v>
      </c>
      <c r="S805" s="2">
        <f t="shared" si="460"/>
        <v>1.1445321799999999</v>
      </c>
      <c r="T805" s="2">
        <f t="shared" si="443"/>
        <v>317360.63211855001</v>
      </c>
      <c r="U805" s="2">
        <f t="shared" si="444"/>
        <v>4325.9849349271944</v>
      </c>
      <c r="V805" s="2">
        <f t="shared" si="445"/>
        <v>36310.71062821737</v>
      </c>
      <c r="W805" s="2">
        <f t="shared" si="446"/>
        <v>317920.84507351456</v>
      </c>
      <c r="X805" s="29">
        <f t="shared" si="447"/>
        <v>0</v>
      </c>
      <c r="Y805" s="2">
        <f t="shared" si="461"/>
        <v>0</v>
      </c>
      <c r="Z805" s="82">
        <f t="shared" si="448"/>
        <v>0</v>
      </c>
      <c r="AA805" s="2">
        <f t="shared" si="449"/>
        <v>0</v>
      </c>
      <c r="AB805" s="27">
        <f t="shared" si="457"/>
        <v>6.7299999999999999E-2</v>
      </c>
      <c r="AC805" s="29">
        <f t="shared" si="436"/>
        <v>8</v>
      </c>
      <c r="AD805" s="29">
        <v>252</v>
      </c>
      <c r="AE805" s="11">
        <f t="shared" si="463"/>
        <v>1.002069825</v>
      </c>
      <c r="AF805" s="2">
        <f t="shared" si="450"/>
        <v>656.88097037</v>
      </c>
      <c r="AG805" s="2">
        <f t="shared" si="451"/>
        <v>658.04051315000004</v>
      </c>
      <c r="AH805" s="3">
        <f t="shared" si="452"/>
        <v>0</v>
      </c>
      <c r="AI805" s="4" t="str">
        <f t="shared" si="458"/>
        <v>A+J=</v>
      </c>
      <c r="AJ805" s="12">
        <f t="shared" si="459"/>
        <v>41946</v>
      </c>
      <c r="AK805" s="12"/>
      <c r="AL805" s="4"/>
      <c r="AM805" s="1"/>
      <c r="AN805" s="12"/>
      <c r="AO805" s="1"/>
      <c r="AP805" s="1"/>
      <c r="AQ805" s="3"/>
      <c r="AR805" s="3"/>
      <c r="AS805" s="7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x14ac:dyDescent="0.2">
      <c r="A806" s="178">
        <f t="shared" si="453"/>
        <v>41925</v>
      </c>
      <c r="B806" s="2">
        <f t="shared" si="437"/>
        <v>318578.88558666455</v>
      </c>
      <c r="C806" s="2">
        <f t="shared" si="454"/>
        <v>277284.14951036999</v>
      </c>
      <c r="D806" s="2">
        <f>SUM(Y806:Y$1129)</f>
        <v>29930.946415719998</v>
      </c>
      <c r="E806" s="11">
        <f t="shared" si="438"/>
        <v>247353.20309465</v>
      </c>
      <c r="F806" s="99">
        <f t="shared" si="433"/>
        <v>3968.62</v>
      </c>
      <c r="G806" s="3">
        <f>IF(N806=1,VLOOKUP(A805,[1]Plan1!$BG$69:$BI$188,3),G805)</f>
        <v>3991.24</v>
      </c>
      <c r="H806" s="200">
        <f t="shared" si="434"/>
        <v>41853</v>
      </c>
      <c r="I806" s="200">
        <f t="shared" si="435"/>
        <v>41884</v>
      </c>
      <c r="J806" s="27">
        <f t="shared" si="439"/>
        <v>5.6997142583568028E-3</v>
      </c>
      <c r="K806" s="12">
        <f t="shared" si="455"/>
        <v>41946</v>
      </c>
      <c r="L806" s="12">
        <f t="shared" si="440"/>
        <v>41946</v>
      </c>
      <c r="M806" s="1">
        <f t="shared" si="456"/>
        <v>23</v>
      </c>
      <c r="N806" s="1">
        <f t="shared" si="441"/>
        <v>8</v>
      </c>
      <c r="O806" s="2">
        <f t="shared" si="442"/>
        <v>1.0019788300000001</v>
      </c>
      <c r="P806" s="11">
        <f t="shared" si="432"/>
        <v>1.0025008</v>
      </c>
      <c r="Q806" s="11">
        <f t="shared" si="462"/>
        <v>1.1445321839233913</v>
      </c>
      <c r="R806" s="2">
        <f t="shared" si="431"/>
        <v>1.14679701</v>
      </c>
      <c r="S806" s="2">
        <f t="shared" si="460"/>
        <v>1.1445321799999999</v>
      </c>
      <c r="T806" s="2">
        <f t="shared" si="443"/>
        <v>317360.63211855001</v>
      </c>
      <c r="U806" s="2">
        <f t="shared" si="444"/>
        <v>4325.9849349271944</v>
      </c>
      <c r="V806" s="2">
        <f t="shared" si="445"/>
        <v>36310.71062821737</v>
      </c>
      <c r="W806" s="2">
        <f t="shared" si="446"/>
        <v>317920.84507351456</v>
      </c>
      <c r="X806" s="29">
        <f t="shared" si="447"/>
        <v>0</v>
      </c>
      <c r="Y806" s="2">
        <f t="shared" si="461"/>
        <v>0</v>
      </c>
      <c r="Z806" s="82">
        <f t="shared" si="448"/>
        <v>0</v>
      </c>
      <c r="AA806" s="2">
        <f t="shared" si="449"/>
        <v>0</v>
      </c>
      <c r="AB806" s="27">
        <f t="shared" si="457"/>
        <v>6.7299999999999999E-2</v>
      </c>
      <c r="AC806" s="29">
        <f t="shared" si="436"/>
        <v>8</v>
      </c>
      <c r="AD806" s="29">
        <v>252</v>
      </c>
      <c r="AE806" s="11">
        <f t="shared" si="463"/>
        <v>1.002069825</v>
      </c>
      <c r="AF806" s="2">
        <f t="shared" si="450"/>
        <v>656.88097037</v>
      </c>
      <c r="AG806" s="2">
        <f t="shared" si="451"/>
        <v>658.04051315000004</v>
      </c>
      <c r="AH806" s="3">
        <f t="shared" si="452"/>
        <v>0</v>
      </c>
      <c r="AI806" s="4" t="str">
        <f t="shared" si="458"/>
        <v>A+J=</v>
      </c>
      <c r="AJ806" s="12">
        <f t="shared" si="459"/>
        <v>41946</v>
      </c>
      <c r="AK806" s="12"/>
      <c r="AL806" s="4"/>
      <c r="AM806" s="1"/>
      <c r="AN806" s="12"/>
      <c r="AO806" s="1"/>
      <c r="AP806" s="1"/>
      <c r="AQ806" s="3"/>
      <c r="AR806" s="3"/>
      <c r="AS806" s="7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x14ac:dyDescent="0.2">
      <c r="A807" s="178">
        <f t="shared" si="453"/>
        <v>41926</v>
      </c>
      <c r="B807" s="2">
        <f t="shared" si="437"/>
        <v>318731.50441401557</v>
      </c>
      <c r="C807" s="2">
        <f t="shared" si="454"/>
        <v>277284.14951036999</v>
      </c>
      <c r="D807" s="2">
        <f>SUM(Y807:Y$1129)</f>
        <v>29930.946415719998</v>
      </c>
      <c r="E807" s="11">
        <f t="shared" si="438"/>
        <v>247353.20309465</v>
      </c>
      <c r="F807" s="99">
        <f t="shared" si="433"/>
        <v>3968.62</v>
      </c>
      <c r="G807" s="3">
        <f>IF(N807=1,VLOOKUP(A806,[1]Plan1!$BG$69:$BI$188,3),G806)</f>
        <v>3991.24</v>
      </c>
      <c r="H807" s="200">
        <f t="shared" si="434"/>
        <v>41853</v>
      </c>
      <c r="I807" s="200">
        <f t="shared" si="435"/>
        <v>41884</v>
      </c>
      <c r="J807" s="27">
        <f t="shared" si="439"/>
        <v>5.6997142583568028E-3</v>
      </c>
      <c r="K807" s="12">
        <f t="shared" si="455"/>
        <v>41946</v>
      </c>
      <c r="L807" s="12">
        <f t="shared" si="440"/>
        <v>41946</v>
      </c>
      <c r="M807" s="1">
        <f t="shared" si="456"/>
        <v>23</v>
      </c>
      <c r="N807" s="1">
        <f t="shared" si="441"/>
        <v>9</v>
      </c>
      <c r="O807" s="2">
        <f t="shared" si="442"/>
        <v>1.0022264599999999</v>
      </c>
      <c r="P807" s="11">
        <f t="shared" si="432"/>
        <v>1.0025008</v>
      </c>
      <c r="Q807" s="11">
        <f t="shared" si="462"/>
        <v>1.1445321839233913</v>
      </c>
      <c r="R807" s="2">
        <f t="shared" si="431"/>
        <v>1.1470804299999999</v>
      </c>
      <c r="S807" s="2">
        <f t="shared" si="460"/>
        <v>1.1445321799999999</v>
      </c>
      <c r="T807" s="2">
        <f t="shared" si="443"/>
        <v>317360.63211855001</v>
      </c>
      <c r="U807" s="2">
        <f t="shared" si="444"/>
        <v>4325.9849349271944</v>
      </c>
      <c r="V807" s="2">
        <f t="shared" si="445"/>
        <v>36380.815473038434</v>
      </c>
      <c r="W807" s="2">
        <f t="shared" si="446"/>
        <v>317990.94991833559</v>
      </c>
      <c r="X807" s="29">
        <f t="shared" si="447"/>
        <v>0</v>
      </c>
      <c r="Y807" s="2">
        <f t="shared" si="461"/>
        <v>0</v>
      </c>
      <c r="Z807" s="82">
        <f t="shared" si="448"/>
        <v>0</v>
      </c>
      <c r="AA807" s="2">
        <f t="shared" si="449"/>
        <v>0</v>
      </c>
      <c r="AB807" s="27">
        <f t="shared" si="457"/>
        <v>6.7299999999999999E-2</v>
      </c>
      <c r="AC807" s="29">
        <f t="shared" si="436"/>
        <v>9</v>
      </c>
      <c r="AD807" s="29">
        <v>252</v>
      </c>
      <c r="AE807" s="11">
        <f t="shared" si="463"/>
        <v>1.0023288539999999</v>
      </c>
      <c r="AF807" s="2">
        <f t="shared" si="450"/>
        <v>739.08657755000002</v>
      </c>
      <c r="AG807" s="2">
        <f t="shared" si="451"/>
        <v>740.55449567999995</v>
      </c>
      <c r="AH807" s="3">
        <f t="shared" si="452"/>
        <v>0</v>
      </c>
      <c r="AI807" s="4" t="str">
        <f t="shared" si="458"/>
        <v>A+J=</v>
      </c>
      <c r="AJ807" s="12">
        <f t="shared" si="459"/>
        <v>41946</v>
      </c>
      <c r="AK807" s="12"/>
      <c r="AL807" s="4"/>
      <c r="AM807" s="1"/>
      <c r="AN807" s="12"/>
      <c r="AO807" s="1"/>
      <c r="AP807" s="1"/>
      <c r="AQ807" s="3"/>
      <c r="AR807" s="3"/>
      <c r="AS807" s="7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x14ac:dyDescent="0.2">
      <c r="A808" s="178">
        <f t="shared" si="453"/>
        <v>41927</v>
      </c>
      <c r="B808" s="2">
        <f t="shared" si="437"/>
        <v>318884.19822936098</v>
      </c>
      <c r="C808" s="2">
        <f t="shared" si="454"/>
        <v>277284.14951036999</v>
      </c>
      <c r="D808" s="2">
        <f>SUM(Y808:Y$1129)</f>
        <v>29930.946415719998</v>
      </c>
      <c r="E808" s="11">
        <f t="shared" si="438"/>
        <v>247353.20309465</v>
      </c>
      <c r="F808" s="99">
        <f t="shared" si="433"/>
        <v>3968.62</v>
      </c>
      <c r="G808" s="3">
        <f>IF(N808=1,VLOOKUP(A807,[1]Plan1!$BG$69:$BI$188,3),G807)</f>
        <v>3991.24</v>
      </c>
      <c r="H808" s="200">
        <f t="shared" si="434"/>
        <v>41853</v>
      </c>
      <c r="I808" s="200">
        <f t="shared" si="435"/>
        <v>41884</v>
      </c>
      <c r="J808" s="27">
        <f t="shared" si="439"/>
        <v>5.6997142583568028E-3</v>
      </c>
      <c r="K808" s="12">
        <f t="shared" si="455"/>
        <v>41946</v>
      </c>
      <c r="L808" s="12">
        <f t="shared" si="440"/>
        <v>41946</v>
      </c>
      <c r="M808" s="1">
        <f t="shared" si="456"/>
        <v>23</v>
      </c>
      <c r="N808" s="1">
        <f t="shared" si="441"/>
        <v>10</v>
      </c>
      <c r="O808" s="2">
        <f t="shared" si="442"/>
        <v>1.0024741500000001</v>
      </c>
      <c r="P808" s="11">
        <f t="shared" si="432"/>
        <v>1.0025008</v>
      </c>
      <c r="Q808" s="11">
        <f t="shared" si="462"/>
        <v>1.1445321839233913</v>
      </c>
      <c r="R808" s="2">
        <f t="shared" si="431"/>
        <v>1.1473639200000001</v>
      </c>
      <c r="S808" s="2">
        <f t="shared" si="460"/>
        <v>1.1445321799999999</v>
      </c>
      <c r="T808" s="2">
        <f t="shared" si="443"/>
        <v>317360.63211855001</v>
      </c>
      <c r="U808" s="2">
        <f t="shared" si="444"/>
        <v>4325.9849349271944</v>
      </c>
      <c r="V808" s="2">
        <f t="shared" si="445"/>
        <v>36450.93763258378</v>
      </c>
      <c r="W808" s="2">
        <f t="shared" si="446"/>
        <v>318061.07207788096</v>
      </c>
      <c r="X808" s="29">
        <f t="shared" si="447"/>
        <v>0</v>
      </c>
      <c r="Y808" s="2">
        <f t="shared" si="461"/>
        <v>0</v>
      </c>
      <c r="Z808" s="82">
        <f t="shared" si="448"/>
        <v>0</v>
      </c>
      <c r="AA808" s="2">
        <f t="shared" si="449"/>
        <v>0</v>
      </c>
      <c r="AB808" s="27">
        <f t="shared" si="457"/>
        <v>6.7299999999999999E-2</v>
      </c>
      <c r="AC808" s="29">
        <f t="shared" si="436"/>
        <v>10</v>
      </c>
      <c r="AD808" s="29">
        <v>252</v>
      </c>
      <c r="AE808" s="11">
        <f t="shared" si="463"/>
        <v>1.0025879499999999</v>
      </c>
      <c r="AF808" s="2">
        <f t="shared" si="450"/>
        <v>821.31344789000002</v>
      </c>
      <c r="AG808" s="2">
        <f t="shared" si="451"/>
        <v>823.12615147999998</v>
      </c>
      <c r="AH808" s="3">
        <f t="shared" si="452"/>
        <v>0</v>
      </c>
      <c r="AI808" s="4" t="str">
        <f t="shared" si="458"/>
        <v>A+J=</v>
      </c>
      <c r="AJ808" s="12">
        <f t="shared" si="459"/>
        <v>41946</v>
      </c>
      <c r="AK808" s="12"/>
      <c r="AL808" s="4"/>
      <c r="AM808" s="1"/>
      <c r="AN808" s="12"/>
      <c r="AO808" s="1"/>
      <c r="AP808" s="1"/>
      <c r="AQ808" s="3"/>
      <c r="AR808" s="3"/>
      <c r="AS808" s="7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x14ac:dyDescent="0.2">
      <c r="A809" s="178">
        <f t="shared" si="453"/>
        <v>41928</v>
      </c>
      <c r="B809" s="2">
        <f t="shared" si="437"/>
        <v>319036.96706026047</v>
      </c>
      <c r="C809" s="2">
        <f t="shared" si="454"/>
        <v>277284.14951036999</v>
      </c>
      <c r="D809" s="2">
        <f>SUM(Y809:Y$1129)</f>
        <v>29930.946415719998</v>
      </c>
      <c r="E809" s="11">
        <f t="shared" si="438"/>
        <v>247353.20309465</v>
      </c>
      <c r="F809" s="99">
        <f t="shared" si="433"/>
        <v>3968.62</v>
      </c>
      <c r="G809" s="3">
        <f>IF(N809=1,VLOOKUP(A808,[1]Plan1!$BG$69:$BI$188,3),G808)</f>
        <v>3991.24</v>
      </c>
      <c r="H809" s="200">
        <f t="shared" si="434"/>
        <v>41853</v>
      </c>
      <c r="I809" s="200">
        <f t="shared" si="435"/>
        <v>41884</v>
      </c>
      <c r="J809" s="27">
        <f t="shared" si="439"/>
        <v>5.6997142583568028E-3</v>
      </c>
      <c r="K809" s="12">
        <f t="shared" si="455"/>
        <v>41946</v>
      </c>
      <c r="L809" s="12">
        <f t="shared" si="440"/>
        <v>41946</v>
      </c>
      <c r="M809" s="1">
        <f t="shared" si="456"/>
        <v>23</v>
      </c>
      <c r="N809" s="1">
        <f t="shared" si="441"/>
        <v>11</v>
      </c>
      <c r="O809" s="2">
        <f t="shared" si="442"/>
        <v>1.0027219000000001</v>
      </c>
      <c r="P809" s="11">
        <f t="shared" si="432"/>
        <v>1.0025008</v>
      </c>
      <c r="Q809" s="11">
        <f t="shared" si="462"/>
        <v>1.1445321839233913</v>
      </c>
      <c r="R809" s="2">
        <f t="shared" ref="R809:R872" si="464">TRUNC(TRUNC((O809*Q809),15),8)</f>
        <v>1.1476474800000001</v>
      </c>
      <c r="S809" s="2">
        <f t="shared" si="460"/>
        <v>1.1445321799999999</v>
      </c>
      <c r="T809" s="2">
        <f t="shared" si="443"/>
        <v>317360.63211855001</v>
      </c>
      <c r="U809" s="2">
        <f t="shared" si="444"/>
        <v>4325.9849349271944</v>
      </c>
      <c r="V809" s="2">
        <f t="shared" si="445"/>
        <v>36521.077106853285</v>
      </c>
      <c r="W809" s="2">
        <f t="shared" si="446"/>
        <v>318131.21155215049</v>
      </c>
      <c r="X809" s="29">
        <f t="shared" si="447"/>
        <v>0</v>
      </c>
      <c r="Y809" s="2">
        <f t="shared" si="461"/>
        <v>0</v>
      </c>
      <c r="Z809" s="82">
        <f t="shared" si="448"/>
        <v>0</v>
      </c>
      <c r="AA809" s="2">
        <f t="shared" si="449"/>
        <v>0</v>
      </c>
      <c r="AB809" s="27">
        <f t="shared" si="457"/>
        <v>6.7299999999999999E-2</v>
      </c>
      <c r="AC809" s="29">
        <f t="shared" si="436"/>
        <v>11</v>
      </c>
      <c r="AD809" s="29">
        <v>252</v>
      </c>
      <c r="AE809" s="11">
        <f t="shared" si="463"/>
        <v>1.0028471130000001</v>
      </c>
      <c r="AF809" s="2">
        <f t="shared" si="450"/>
        <v>903.56158139000001</v>
      </c>
      <c r="AG809" s="2">
        <f t="shared" si="451"/>
        <v>905.75550811000005</v>
      </c>
      <c r="AH809" s="3">
        <f t="shared" si="452"/>
        <v>0</v>
      </c>
      <c r="AI809" s="4" t="str">
        <f t="shared" si="458"/>
        <v>A+J=</v>
      </c>
      <c r="AJ809" s="12">
        <f t="shared" si="459"/>
        <v>41946</v>
      </c>
      <c r="AK809" s="12"/>
      <c r="AL809" s="4"/>
      <c r="AM809" s="1"/>
      <c r="AN809" s="12"/>
      <c r="AO809" s="1"/>
      <c r="AP809" s="1"/>
      <c r="AQ809" s="3"/>
      <c r="AR809" s="3"/>
      <c r="AS809" s="7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x14ac:dyDescent="0.2">
      <c r="A810" s="178">
        <f t="shared" si="453"/>
        <v>41929</v>
      </c>
      <c r="B810" s="2">
        <f t="shared" si="437"/>
        <v>319189.8134154962</v>
      </c>
      <c r="C810" s="2">
        <f t="shared" si="454"/>
        <v>277284.14951036999</v>
      </c>
      <c r="D810" s="2">
        <f>SUM(Y810:Y$1129)</f>
        <v>29930.946415719998</v>
      </c>
      <c r="E810" s="11">
        <f t="shared" si="438"/>
        <v>247353.20309465</v>
      </c>
      <c r="F810" s="99">
        <f t="shared" si="433"/>
        <v>3968.62</v>
      </c>
      <c r="G810" s="3">
        <f>IF(N810=1,VLOOKUP(A809,[1]Plan1!$BG$69:$BI$188,3),G809)</f>
        <v>3991.24</v>
      </c>
      <c r="H810" s="200">
        <f t="shared" si="434"/>
        <v>41853</v>
      </c>
      <c r="I810" s="200">
        <f t="shared" si="435"/>
        <v>41884</v>
      </c>
      <c r="J810" s="27">
        <f t="shared" si="439"/>
        <v>5.6997142583568028E-3</v>
      </c>
      <c r="K810" s="12">
        <f t="shared" si="455"/>
        <v>41946</v>
      </c>
      <c r="L810" s="12">
        <f t="shared" si="440"/>
        <v>41946</v>
      </c>
      <c r="M810" s="1">
        <f t="shared" si="456"/>
        <v>23</v>
      </c>
      <c r="N810" s="1">
        <f t="shared" si="441"/>
        <v>12</v>
      </c>
      <c r="O810" s="2">
        <f t="shared" si="442"/>
        <v>1.0029697200000001</v>
      </c>
      <c r="P810" s="11">
        <f t="shared" ref="P810:P873" si="465">IF(L810&gt;L809,O809,P809)</f>
        <v>1.0025008</v>
      </c>
      <c r="Q810" s="11">
        <f t="shared" si="462"/>
        <v>1.1445321839233913</v>
      </c>
      <c r="R810" s="2">
        <f t="shared" si="464"/>
        <v>1.14793112</v>
      </c>
      <c r="S810" s="2">
        <f t="shared" si="460"/>
        <v>1.1445321799999999</v>
      </c>
      <c r="T810" s="2">
        <f t="shared" si="443"/>
        <v>317360.63211855001</v>
      </c>
      <c r="U810" s="2">
        <f t="shared" si="444"/>
        <v>4325.9849349271944</v>
      </c>
      <c r="V810" s="2">
        <f t="shared" si="445"/>
        <v>36591.236369379032</v>
      </c>
      <c r="W810" s="2">
        <f t="shared" si="446"/>
        <v>318201.37081467622</v>
      </c>
      <c r="X810" s="29">
        <f t="shared" si="447"/>
        <v>0</v>
      </c>
      <c r="Y810" s="2">
        <f t="shared" si="461"/>
        <v>0</v>
      </c>
      <c r="Z810" s="82">
        <f t="shared" si="448"/>
        <v>0</v>
      </c>
      <c r="AA810" s="2">
        <f t="shared" si="449"/>
        <v>0</v>
      </c>
      <c r="AB810" s="27">
        <f t="shared" si="457"/>
        <v>6.7299999999999999E-2</v>
      </c>
      <c r="AC810" s="29">
        <f t="shared" si="436"/>
        <v>12</v>
      </c>
      <c r="AD810" s="29">
        <v>252</v>
      </c>
      <c r="AE810" s="11">
        <f t="shared" si="463"/>
        <v>1.003106343</v>
      </c>
      <c r="AF810" s="2">
        <f t="shared" si="450"/>
        <v>985.83097805</v>
      </c>
      <c r="AG810" s="2">
        <f t="shared" si="451"/>
        <v>988.44260082000005</v>
      </c>
      <c r="AH810" s="3">
        <f t="shared" si="452"/>
        <v>0</v>
      </c>
      <c r="AI810" s="4" t="str">
        <f t="shared" si="458"/>
        <v>A+J=</v>
      </c>
      <c r="AJ810" s="12">
        <f t="shared" si="459"/>
        <v>41946</v>
      </c>
      <c r="AK810" s="12"/>
      <c r="AL810" s="4"/>
      <c r="AM810" s="1"/>
      <c r="AN810" s="12"/>
      <c r="AO810" s="1"/>
      <c r="AP810" s="1"/>
      <c r="AQ810" s="3"/>
      <c r="AR810" s="3"/>
      <c r="AS810" s="7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x14ac:dyDescent="0.2">
      <c r="A811" s="178">
        <f t="shared" si="453"/>
        <v>41930</v>
      </c>
      <c r="B811" s="2">
        <f t="shared" si="437"/>
        <v>319342.72987897211</v>
      </c>
      <c r="C811" s="2">
        <f t="shared" si="454"/>
        <v>277284.14951036999</v>
      </c>
      <c r="D811" s="2">
        <f>SUM(Y811:Y$1129)</f>
        <v>29930.946415719998</v>
      </c>
      <c r="E811" s="11">
        <f t="shared" si="438"/>
        <v>247353.20309465</v>
      </c>
      <c r="F811" s="99">
        <f t="shared" si="433"/>
        <v>3968.62</v>
      </c>
      <c r="G811" s="3">
        <f>IF(N811=1,VLOOKUP(A810,[1]Plan1!$BG$69:$BI$188,3),G810)</f>
        <v>3991.24</v>
      </c>
      <c r="H811" s="200">
        <f t="shared" si="434"/>
        <v>41853</v>
      </c>
      <c r="I811" s="200">
        <f t="shared" si="435"/>
        <v>41884</v>
      </c>
      <c r="J811" s="27">
        <f t="shared" si="439"/>
        <v>5.6997142583568028E-3</v>
      </c>
      <c r="K811" s="12">
        <f t="shared" si="455"/>
        <v>41946</v>
      </c>
      <c r="L811" s="12">
        <f t="shared" si="440"/>
        <v>41946</v>
      </c>
      <c r="M811" s="1">
        <f t="shared" si="456"/>
        <v>23</v>
      </c>
      <c r="N811" s="1">
        <f t="shared" si="441"/>
        <v>13</v>
      </c>
      <c r="O811" s="2">
        <f t="shared" si="442"/>
        <v>1.00321759</v>
      </c>
      <c r="P811" s="11">
        <f t="shared" si="465"/>
        <v>1.0025008</v>
      </c>
      <c r="Q811" s="11">
        <f t="shared" si="462"/>
        <v>1.1445321839233913</v>
      </c>
      <c r="R811" s="2">
        <f t="shared" si="464"/>
        <v>1.14821481</v>
      </c>
      <c r="S811" s="2">
        <f t="shared" si="460"/>
        <v>1.1445321799999999</v>
      </c>
      <c r="T811" s="2">
        <f t="shared" si="443"/>
        <v>317360.63211855001</v>
      </c>
      <c r="U811" s="2">
        <f t="shared" si="444"/>
        <v>4325.9849349271944</v>
      </c>
      <c r="V811" s="2">
        <f t="shared" si="445"/>
        <v>36661.407999564966</v>
      </c>
      <c r="W811" s="2">
        <f t="shared" si="446"/>
        <v>318271.54244486213</v>
      </c>
      <c r="X811" s="29">
        <f t="shared" si="447"/>
        <v>0</v>
      </c>
      <c r="Y811" s="2">
        <f t="shared" si="461"/>
        <v>0</v>
      </c>
      <c r="Z811" s="82">
        <f t="shared" si="448"/>
        <v>0</v>
      </c>
      <c r="AA811" s="2">
        <f t="shared" si="449"/>
        <v>0</v>
      </c>
      <c r="AB811" s="27">
        <f t="shared" si="457"/>
        <v>6.7299999999999999E-2</v>
      </c>
      <c r="AC811" s="29">
        <f t="shared" si="436"/>
        <v>13</v>
      </c>
      <c r="AD811" s="29">
        <v>252</v>
      </c>
      <c r="AE811" s="11">
        <f t="shared" si="463"/>
        <v>1.0033656399999999</v>
      </c>
      <c r="AF811" s="2">
        <f t="shared" si="450"/>
        <v>1068.12163788</v>
      </c>
      <c r="AG811" s="2">
        <f t="shared" si="451"/>
        <v>1071.1874341099999</v>
      </c>
      <c r="AH811" s="3">
        <f t="shared" si="452"/>
        <v>0</v>
      </c>
      <c r="AI811" s="4" t="str">
        <f t="shared" si="458"/>
        <v>A+J=</v>
      </c>
      <c r="AJ811" s="12">
        <f t="shared" si="459"/>
        <v>41946</v>
      </c>
      <c r="AK811" s="12"/>
      <c r="AL811" s="4"/>
      <c r="AM811" s="1"/>
      <c r="AN811" s="12"/>
      <c r="AO811" s="1"/>
      <c r="AP811" s="1"/>
      <c r="AQ811" s="3"/>
      <c r="AR811" s="3"/>
      <c r="AS811" s="7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x14ac:dyDescent="0.2">
      <c r="A812" s="178">
        <f t="shared" si="453"/>
        <v>41931</v>
      </c>
      <c r="B812" s="2">
        <f t="shared" si="437"/>
        <v>319342.72987897211</v>
      </c>
      <c r="C812" s="2">
        <f t="shared" si="454"/>
        <v>277284.14951036999</v>
      </c>
      <c r="D812" s="2">
        <f>SUM(Y812:Y$1129)</f>
        <v>29930.946415719998</v>
      </c>
      <c r="E812" s="11">
        <f t="shared" si="438"/>
        <v>247353.20309465</v>
      </c>
      <c r="F812" s="99">
        <f t="shared" si="433"/>
        <v>3968.62</v>
      </c>
      <c r="G812" s="3">
        <f>IF(N812=1,VLOOKUP(A811,[1]Plan1!$BG$69:$BI$188,3),G811)</f>
        <v>3991.24</v>
      </c>
      <c r="H812" s="200">
        <f t="shared" si="434"/>
        <v>41853</v>
      </c>
      <c r="I812" s="200">
        <f t="shared" si="435"/>
        <v>41884</v>
      </c>
      <c r="J812" s="27">
        <f t="shared" si="439"/>
        <v>5.6997142583568028E-3</v>
      </c>
      <c r="K812" s="12">
        <f t="shared" si="455"/>
        <v>41946</v>
      </c>
      <c r="L812" s="12">
        <f t="shared" si="440"/>
        <v>41946</v>
      </c>
      <c r="M812" s="1">
        <f t="shared" si="456"/>
        <v>23</v>
      </c>
      <c r="N812" s="1">
        <f t="shared" si="441"/>
        <v>13</v>
      </c>
      <c r="O812" s="2">
        <f t="shared" si="442"/>
        <v>1.00321759</v>
      </c>
      <c r="P812" s="11">
        <f t="shared" si="465"/>
        <v>1.0025008</v>
      </c>
      <c r="Q812" s="11">
        <f t="shared" si="462"/>
        <v>1.1445321839233913</v>
      </c>
      <c r="R812" s="2">
        <f t="shared" si="464"/>
        <v>1.14821481</v>
      </c>
      <c r="S812" s="2">
        <f t="shared" si="460"/>
        <v>1.1445321799999999</v>
      </c>
      <c r="T812" s="2">
        <f t="shared" si="443"/>
        <v>317360.63211855001</v>
      </c>
      <c r="U812" s="2">
        <f t="shared" si="444"/>
        <v>4325.9849349271944</v>
      </c>
      <c r="V812" s="2">
        <f t="shared" si="445"/>
        <v>36661.407999564966</v>
      </c>
      <c r="W812" s="2">
        <f t="shared" si="446"/>
        <v>318271.54244486213</v>
      </c>
      <c r="X812" s="29">
        <f t="shared" si="447"/>
        <v>0</v>
      </c>
      <c r="Y812" s="2">
        <f t="shared" si="461"/>
        <v>0</v>
      </c>
      <c r="Z812" s="82">
        <f t="shared" si="448"/>
        <v>0</v>
      </c>
      <c r="AA812" s="2">
        <f t="shared" si="449"/>
        <v>0</v>
      </c>
      <c r="AB812" s="27">
        <f t="shared" si="457"/>
        <v>6.7299999999999999E-2</v>
      </c>
      <c r="AC812" s="29">
        <f t="shared" si="436"/>
        <v>13</v>
      </c>
      <c r="AD812" s="29">
        <v>252</v>
      </c>
      <c r="AE812" s="11">
        <f t="shared" si="463"/>
        <v>1.0033656399999999</v>
      </c>
      <c r="AF812" s="2">
        <f t="shared" si="450"/>
        <v>1068.12163788</v>
      </c>
      <c r="AG812" s="2">
        <f t="shared" si="451"/>
        <v>1071.1874341099999</v>
      </c>
      <c r="AH812" s="3">
        <f t="shared" si="452"/>
        <v>0</v>
      </c>
      <c r="AI812" s="4" t="str">
        <f t="shared" si="458"/>
        <v>A+J=</v>
      </c>
      <c r="AJ812" s="12">
        <f t="shared" si="459"/>
        <v>41946</v>
      </c>
      <c r="AK812" s="12"/>
      <c r="AL812" s="4"/>
      <c r="AM812" s="1"/>
      <c r="AN812" s="12"/>
      <c r="AO812" s="1"/>
      <c r="AP812" s="1"/>
      <c r="AQ812" s="3"/>
      <c r="AR812" s="3"/>
      <c r="AS812" s="7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x14ac:dyDescent="0.2">
      <c r="A813" s="178">
        <f t="shared" si="453"/>
        <v>41932</v>
      </c>
      <c r="B813" s="2">
        <f t="shared" si="437"/>
        <v>319342.72987897211</v>
      </c>
      <c r="C813" s="2">
        <f t="shared" si="454"/>
        <v>277284.14951036999</v>
      </c>
      <c r="D813" s="2">
        <f>SUM(Y813:Y$1129)</f>
        <v>29930.946415719998</v>
      </c>
      <c r="E813" s="11">
        <f t="shared" si="438"/>
        <v>247353.20309465</v>
      </c>
      <c r="F813" s="99">
        <f t="shared" si="433"/>
        <v>3968.62</v>
      </c>
      <c r="G813" s="3">
        <f>IF(N813=1,VLOOKUP(A812,[1]Plan1!$BG$69:$BI$188,3),G812)</f>
        <v>3991.24</v>
      </c>
      <c r="H813" s="200">
        <f t="shared" si="434"/>
        <v>41853</v>
      </c>
      <c r="I813" s="200">
        <f t="shared" si="435"/>
        <v>41884</v>
      </c>
      <c r="J813" s="27">
        <f t="shared" si="439"/>
        <v>5.6997142583568028E-3</v>
      </c>
      <c r="K813" s="12">
        <f t="shared" si="455"/>
        <v>41946</v>
      </c>
      <c r="L813" s="12">
        <f t="shared" si="440"/>
        <v>41946</v>
      </c>
      <c r="M813" s="1">
        <f t="shared" si="456"/>
        <v>23</v>
      </c>
      <c r="N813" s="1">
        <f t="shared" si="441"/>
        <v>13</v>
      </c>
      <c r="O813" s="2">
        <f t="shared" si="442"/>
        <v>1.00321759</v>
      </c>
      <c r="P813" s="11">
        <f t="shared" si="465"/>
        <v>1.0025008</v>
      </c>
      <c r="Q813" s="11">
        <f t="shared" si="462"/>
        <v>1.1445321839233913</v>
      </c>
      <c r="R813" s="2">
        <f t="shared" si="464"/>
        <v>1.14821481</v>
      </c>
      <c r="S813" s="2">
        <f t="shared" si="460"/>
        <v>1.1445321799999999</v>
      </c>
      <c r="T813" s="2">
        <f t="shared" si="443"/>
        <v>317360.63211855001</v>
      </c>
      <c r="U813" s="2">
        <f t="shared" si="444"/>
        <v>4325.9849349271944</v>
      </c>
      <c r="V813" s="2">
        <f t="shared" si="445"/>
        <v>36661.407999564966</v>
      </c>
      <c r="W813" s="2">
        <f t="shared" si="446"/>
        <v>318271.54244486213</v>
      </c>
      <c r="X813" s="29">
        <f t="shared" si="447"/>
        <v>0</v>
      </c>
      <c r="Y813" s="2">
        <f t="shared" si="461"/>
        <v>0</v>
      </c>
      <c r="Z813" s="82">
        <f t="shared" si="448"/>
        <v>0</v>
      </c>
      <c r="AA813" s="2">
        <f t="shared" si="449"/>
        <v>0</v>
      </c>
      <c r="AB813" s="27">
        <f t="shared" si="457"/>
        <v>6.7299999999999999E-2</v>
      </c>
      <c r="AC813" s="29">
        <f t="shared" si="436"/>
        <v>13</v>
      </c>
      <c r="AD813" s="29">
        <v>252</v>
      </c>
      <c r="AE813" s="11">
        <f t="shared" si="463"/>
        <v>1.0033656399999999</v>
      </c>
      <c r="AF813" s="2">
        <f t="shared" si="450"/>
        <v>1068.12163788</v>
      </c>
      <c r="AG813" s="2">
        <f t="shared" si="451"/>
        <v>1071.1874341099999</v>
      </c>
      <c r="AH813" s="3">
        <f t="shared" si="452"/>
        <v>0</v>
      </c>
      <c r="AI813" s="4" t="str">
        <f t="shared" si="458"/>
        <v>A+J=</v>
      </c>
      <c r="AJ813" s="12">
        <f t="shared" si="459"/>
        <v>41946</v>
      </c>
      <c r="AK813" s="12"/>
      <c r="AL813" s="4"/>
      <c r="AM813" s="1"/>
      <c r="AN813" s="12"/>
      <c r="AO813" s="1"/>
      <c r="AP813" s="1"/>
      <c r="AQ813" s="3"/>
      <c r="AR813" s="3"/>
      <c r="AS813" s="7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x14ac:dyDescent="0.2">
      <c r="A814" s="178">
        <f t="shared" si="453"/>
        <v>41933</v>
      </c>
      <c r="B814" s="2">
        <f t="shared" si="437"/>
        <v>319495.72640441637</v>
      </c>
      <c r="C814" s="2">
        <f t="shared" si="454"/>
        <v>277284.14951036999</v>
      </c>
      <c r="D814" s="2">
        <f>SUM(Y814:Y$1129)</f>
        <v>29930.946415719998</v>
      </c>
      <c r="E814" s="11">
        <f t="shared" si="438"/>
        <v>247353.20309465</v>
      </c>
      <c r="F814" s="99">
        <f t="shared" si="433"/>
        <v>3968.62</v>
      </c>
      <c r="G814" s="3">
        <f>IF(N814=1,VLOOKUP(A813,[1]Plan1!$BG$69:$BI$188,3),G813)</f>
        <v>3991.24</v>
      </c>
      <c r="H814" s="200">
        <f t="shared" si="434"/>
        <v>41853</v>
      </c>
      <c r="I814" s="200">
        <f t="shared" si="435"/>
        <v>41884</v>
      </c>
      <c r="J814" s="27">
        <f t="shared" si="439"/>
        <v>5.6997142583568028E-3</v>
      </c>
      <c r="K814" s="12">
        <f t="shared" si="455"/>
        <v>41946</v>
      </c>
      <c r="L814" s="12">
        <f t="shared" si="440"/>
        <v>41946</v>
      </c>
      <c r="M814" s="1">
        <f t="shared" si="456"/>
        <v>23</v>
      </c>
      <c r="N814" s="1">
        <f t="shared" si="441"/>
        <v>14</v>
      </c>
      <c r="O814" s="2">
        <f t="shared" si="442"/>
        <v>1.0034655299999999</v>
      </c>
      <c r="P814" s="11">
        <f t="shared" si="465"/>
        <v>1.0025008</v>
      </c>
      <c r="Q814" s="11">
        <f t="shared" si="462"/>
        <v>1.1445321839233913</v>
      </c>
      <c r="R814" s="2">
        <f t="shared" si="464"/>
        <v>1.14849859</v>
      </c>
      <c r="S814" s="2">
        <f t="shared" si="460"/>
        <v>1.1445321799999999</v>
      </c>
      <c r="T814" s="2">
        <f t="shared" si="443"/>
        <v>317360.63211855001</v>
      </c>
      <c r="U814" s="2">
        <f t="shared" si="444"/>
        <v>4325.9849349271944</v>
      </c>
      <c r="V814" s="2">
        <f t="shared" si="445"/>
        <v>36731.601891539161</v>
      </c>
      <c r="W814" s="2">
        <f t="shared" si="446"/>
        <v>318341.73633683636</v>
      </c>
      <c r="X814" s="29">
        <f t="shared" si="447"/>
        <v>0</v>
      </c>
      <c r="Y814" s="2">
        <f t="shared" si="461"/>
        <v>0</v>
      </c>
      <c r="Z814" s="82">
        <f t="shared" si="448"/>
        <v>0</v>
      </c>
      <c r="AA814" s="2">
        <f t="shared" si="449"/>
        <v>0</v>
      </c>
      <c r="AB814" s="27">
        <f t="shared" si="457"/>
        <v>6.7299999999999999E-2</v>
      </c>
      <c r="AC814" s="29">
        <f t="shared" si="436"/>
        <v>14</v>
      </c>
      <c r="AD814" s="29">
        <v>252</v>
      </c>
      <c r="AE814" s="11">
        <f t="shared" si="463"/>
        <v>1.0036250040000001</v>
      </c>
      <c r="AF814" s="2">
        <f t="shared" si="450"/>
        <v>1150.4335608700001</v>
      </c>
      <c r="AG814" s="2">
        <f t="shared" si="451"/>
        <v>1153.99006758</v>
      </c>
      <c r="AH814" s="3">
        <f t="shared" si="452"/>
        <v>0</v>
      </c>
      <c r="AI814" s="4" t="str">
        <f t="shared" si="458"/>
        <v>A+J=</v>
      </c>
      <c r="AJ814" s="12">
        <f t="shared" si="459"/>
        <v>41946</v>
      </c>
      <c r="AK814" s="12"/>
      <c r="AL814" s="4"/>
      <c r="AM814" s="1"/>
      <c r="AN814" s="12"/>
      <c r="AO814" s="1"/>
      <c r="AP814" s="1"/>
      <c r="AQ814" s="3"/>
      <c r="AR814" s="3"/>
      <c r="AS814" s="7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x14ac:dyDescent="0.2">
      <c r="A815" s="178">
        <f t="shared" si="453"/>
        <v>41934</v>
      </c>
      <c r="B815" s="2">
        <f t="shared" si="437"/>
        <v>319648.7930907007</v>
      </c>
      <c r="C815" s="2">
        <f t="shared" si="454"/>
        <v>277284.14951036999</v>
      </c>
      <c r="D815" s="2">
        <f>SUM(Y815:Y$1129)</f>
        <v>29930.946415719998</v>
      </c>
      <c r="E815" s="11">
        <f t="shared" si="438"/>
        <v>247353.20309465</v>
      </c>
      <c r="F815" s="99">
        <f t="shared" si="433"/>
        <v>3968.62</v>
      </c>
      <c r="G815" s="3">
        <f>IF(N815=1,VLOOKUP(A814,[1]Plan1!$BG$69:$BI$188,3),G814)</f>
        <v>3991.24</v>
      </c>
      <c r="H815" s="200">
        <f t="shared" si="434"/>
        <v>41853</v>
      </c>
      <c r="I815" s="200">
        <f t="shared" si="435"/>
        <v>41884</v>
      </c>
      <c r="J815" s="27">
        <f t="shared" si="439"/>
        <v>5.6997142583568028E-3</v>
      </c>
      <c r="K815" s="12">
        <f t="shared" si="455"/>
        <v>41946</v>
      </c>
      <c r="L815" s="12">
        <f t="shared" si="440"/>
        <v>41946</v>
      </c>
      <c r="M815" s="1">
        <f t="shared" si="456"/>
        <v>23</v>
      </c>
      <c r="N815" s="1">
        <f t="shared" si="441"/>
        <v>15</v>
      </c>
      <c r="O815" s="2">
        <f t="shared" si="442"/>
        <v>1.00371352</v>
      </c>
      <c r="P815" s="11">
        <f t="shared" si="465"/>
        <v>1.0025008</v>
      </c>
      <c r="Q815" s="11">
        <f t="shared" si="462"/>
        <v>1.1445321839233913</v>
      </c>
      <c r="R815" s="2">
        <f t="shared" si="464"/>
        <v>1.1487824200000001</v>
      </c>
      <c r="S815" s="2">
        <f t="shared" si="460"/>
        <v>1.1445321799999999</v>
      </c>
      <c r="T815" s="2">
        <f t="shared" si="443"/>
        <v>317360.63211855001</v>
      </c>
      <c r="U815" s="2">
        <f t="shared" si="444"/>
        <v>4325.9849349271944</v>
      </c>
      <c r="V815" s="2">
        <f t="shared" si="445"/>
        <v>36801.808151173536</v>
      </c>
      <c r="W815" s="2">
        <f t="shared" si="446"/>
        <v>318411.9425964707</v>
      </c>
      <c r="X815" s="29">
        <f t="shared" si="447"/>
        <v>0</v>
      </c>
      <c r="Y815" s="2">
        <f t="shared" si="461"/>
        <v>0</v>
      </c>
      <c r="Z815" s="82">
        <f t="shared" si="448"/>
        <v>0</v>
      </c>
      <c r="AA815" s="2">
        <f t="shared" si="449"/>
        <v>0</v>
      </c>
      <c r="AB815" s="27">
        <f t="shared" si="457"/>
        <v>6.7299999999999999E-2</v>
      </c>
      <c r="AC815" s="29">
        <f t="shared" si="436"/>
        <v>15</v>
      </c>
      <c r="AD815" s="29">
        <v>252</v>
      </c>
      <c r="AE815" s="11">
        <f t="shared" si="463"/>
        <v>1.003884435</v>
      </c>
      <c r="AF815" s="2">
        <f t="shared" si="450"/>
        <v>1232.7667470199999</v>
      </c>
      <c r="AG815" s="2">
        <f t="shared" si="451"/>
        <v>1236.8504942300001</v>
      </c>
      <c r="AH815" s="3">
        <f t="shared" si="452"/>
        <v>0</v>
      </c>
      <c r="AI815" s="4" t="str">
        <f t="shared" si="458"/>
        <v>A+J=</v>
      </c>
      <c r="AJ815" s="12">
        <f t="shared" si="459"/>
        <v>41946</v>
      </c>
      <c r="AK815" s="12"/>
      <c r="AL815" s="4"/>
      <c r="AM815" s="1"/>
      <c r="AN815" s="12"/>
      <c r="AO815" s="1"/>
      <c r="AP815" s="1"/>
      <c r="AQ815" s="3"/>
      <c r="AR815" s="3"/>
      <c r="AS815" s="7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x14ac:dyDescent="0.2">
      <c r="A816" s="178">
        <f t="shared" si="453"/>
        <v>41935</v>
      </c>
      <c r="B816" s="2">
        <f t="shared" si="437"/>
        <v>319801.93773139128</v>
      </c>
      <c r="C816" s="2">
        <f t="shared" si="454"/>
        <v>277284.14951036999</v>
      </c>
      <c r="D816" s="2">
        <f>SUM(Y816:Y$1129)</f>
        <v>29930.946415719998</v>
      </c>
      <c r="E816" s="11">
        <f t="shared" si="438"/>
        <v>247353.20309465</v>
      </c>
      <c r="F816" s="99">
        <f t="shared" si="433"/>
        <v>3968.62</v>
      </c>
      <c r="G816" s="3">
        <f>IF(N816=1,VLOOKUP(A815,[1]Plan1!$BG$69:$BI$188,3),G815)</f>
        <v>3991.24</v>
      </c>
      <c r="H816" s="200">
        <f t="shared" si="434"/>
        <v>41853</v>
      </c>
      <c r="I816" s="200">
        <f t="shared" si="435"/>
        <v>41884</v>
      </c>
      <c r="J816" s="27">
        <f t="shared" si="439"/>
        <v>5.6997142583568028E-3</v>
      </c>
      <c r="K816" s="12">
        <f t="shared" si="455"/>
        <v>41946</v>
      </c>
      <c r="L816" s="12">
        <f t="shared" si="440"/>
        <v>41946</v>
      </c>
      <c r="M816" s="1">
        <f t="shared" si="456"/>
        <v>23</v>
      </c>
      <c r="N816" s="1">
        <f t="shared" si="441"/>
        <v>16</v>
      </c>
      <c r="O816" s="2">
        <f t="shared" si="442"/>
        <v>1.0039615799999999</v>
      </c>
      <c r="P816" s="11">
        <f t="shared" si="465"/>
        <v>1.0025008</v>
      </c>
      <c r="Q816" s="11">
        <f t="shared" si="462"/>
        <v>1.1445321839233913</v>
      </c>
      <c r="R816" s="2">
        <f t="shared" si="464"/>
        <v>1.1490663299999999</v>
      </c>
      <c r="S816" s="2">
        <f t="shared" si="460"/>
        <v>1.1445321799999999</v>
      </c>
      <c r="T816" s="2">
        <f t="shared" si="443"/>
        <v>317360.63211855001</v>
      </c>
      <c r="U816" s="2">
        <f t="shared" si="444"/>
        <v>4325.9849349271944</v>
      </c>
      <c r="V816" s="2">
        <f t="shared" si="445"/>
        <v>36872.034199064095</v>
      </c>
      <c r="W816" s="2">
        <f t="shared" si="446"/>
        <v>318482.16864436126</v>
      </c>
      <c r="X816" s="29">
        <f t="shared" si="447"/>
        <v>0</v>
      </c>
      <c r="Y816" s="2">
        <f t="shared" si="461"/>
        <v>0</v>
      </c>
      <c r="Z816" s="82">
        <f t="shared" si="448"/>
        <v>0</v>
      </c>
      <c r="AA816" s="2">
        <f t="shared" si="449"/>
        <v>0</v>
      </c>
      <c r="AB816" s="27">
        <f t="shared" si="457"/>
        <v>6.7299999999999999E-2</v>
      </c>
      <c r="AC816" s="29">
        <f t="shared" si="436"/>
        <v>16</v>
      </c>
      <c r="AD816" s="29">
        <v>252</v>
      </c>
      <c r="AE816" s="11">
        <f t="shared" si="463"/>
        <v>1.004143934</v>
      </c>
      <c r="AF816" s="2">
        <f t="shared" si="450"/>
        <v>1315.12151369</v>
      </c>
      <c r="AG816" s="2">
        <f t="shared" si="451"/>
        <v>1319.76908703</v>
      </c>
      <c r="AH816" s="3">
        <f t="shared" si="452"/>
        <v>0</v>
      </c>
      <c r="AI816" s="4" t="str">
        <f t="shared" si="458"/>
        <v>A+J=</v>
      </c>
      <c r="AJ816" s="12">
        <f t="shared" si="459"/>
        <v>41946</v>
      </c>
      <c r="AK816" s="12"/>
      <c r="AL816" s="4"/>
      <c r="AM816" s="1"/>
      <c r="AN816" s="12"/>
      <c r="AO816" s="1"/>
      <c r="AP816" s="1"/>
      <c r="AQ816" s="3"/>
      <c r="AR816" s="3"/>
      <c r="AS816" s="7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138" x14ac:dyDescent="0.2">
      <c r="A817" s="178">
        <f t="shared" si="453"/>
        <v>41936</v>
      </c>
      <c r="B817" s="2">
        <f t="shared" si="437"/>
        <v>319955.15971911815</v>
      </c>
      <c r="C817" s="2">
        <f t="shared" si="454"/>
        <v>277284.14951036999</v>
      </c>
      <c r="D817" s="2">
        <f>SUM(Y817:Y$1129)</f>
        <v>29930.946415719998</v>
      </c>
      <c r="E817" s="11">
        <f t="shared" si="438"/>
        <v>247353.20309465</v>
      </c>
      <c r="F817" s="99">
        <f t="shared" si="433"/>
        <v>3968.62</v>
      </c>
      <c r="G817" s="3">
        <f>IF(N817=1,VLOOKUP(A816,[1]Plan1!$BG$69:$BI$188,3),G816)</f>
        <v>3991.24</v>
      </c>
      <c r="H817" s="200">
        <f t="shared" si="434"/>
        <v>41853</v>
      </c>
      <c r="I817" s="200">
        <f t="shared" si="435"/>
        <v>41884</v>
      </c>
      <c r="J817" s="27">
        <f t="shared" si="439"/>
        <v>5.6997142583568028E-3</v>
      </c>
      <c r="K817" s="12">
        <f t="shared" si="455"/>
        <v>41946</v>
      </c>
      <c r="L817" s="12">
        <f t="shared" si="440"/>
        <v>41946</v>
      </c>
      <c r="M817" s="1">
        <f t="shared" si="456"/>
        <v>23</v>
      </c>
      <c r="N817" s="1">
        <f t="shared" si="441"/>
        <v>17</v>
      </c>
      <c r="O817" s="2">
        <f t="shared" si="442"/>
        <v>1.0042097000000001</v>
      </c>
      <c r="P817" s="11">
        <f t="shared" si="465"/>
        <v>1.0025008</v>
      </c>
      <c r="Q817" s="11">
        <f t="shared" si="462"/>
        <v>1.1445321839233913</v>
      </c>
      <c r="R817" s="2">
        <f t="shared" si="464"/>
        <v>1.1493503199999999</v>
      </c>
      <c r="S817" s="2">
        <f t="shared" si="460"/>
        <v>1.1445321799999999</v>
      </c>
      <c r="T817" s="2">
        <f t="shared" si="443"/>
        <v>317360.63211855001</v>
      </c>
      <c r="U817" s="2">
        <f t="shared" si="444"/>
        <v>4325.9849349271944</v>
      </c>
      <c r="V817" s="2">
        <f t="shared" si="445"/>
        <v>36942.280035210948</v>
      </c>
      <c r="W817" s="2">
        <f t="shared" si="446"/>
        <v>318552.41448050813</v>
      </c>
      <c r="X817" s="29">
        <f t="shared" si="447"/>
        <v>0</v>
      </c>
      <c r="Y817" s="2">
        <f t="shared" si="461"/>
        <v>0</v>
      </c>
      <c r="Z817" s="82">
        <f t="shared" si="448"/>
        <v>0</v>
      </c>
      <c r="AA817" s="2">
        <f t="shared" si="449"/>
        <v>0</v>
      </c>
      <c r="AB817" s="27">
        <f t="shared" si="457"/>
        <v>6.7299999999999999E-2</v>
      </c>
      <c r="AC817" s="29">
        <f t="shared" si="436"/>
        <v>17</v>
      </c>
      <c r="AD817" s="29">
        <v>252</v>
      </c>
      <c r="AE817" s="11">
        <f t="shared" si="463"/>
        <v>1.0044034989999999</v>
      </c>
      <c r="AF817" s="2">
        <f t="shared" si="450"/>
        <v>1397.49722617</v>
      </c>
      <c r="AG817" s="2">
        <f t="shared" si="451"/>
        <v>1402.7452386099999</v>
      </c>
      <c r="AH817" s="3">
        <f t="shared" si="452"/>
        <v>0</v>
      </c>
      <c r="AI817" s="4" t="str">
        <f t="shared" si="458"/>
        <v>A+J=</v>
      </c>
      <c r="AJ817" s="12">
        <f t="shared" si="459"/>
        <v>41946</v>
      </c>
      <c r="AK817" s="12"/>
      <c r="AL817" s="4"/>
      <c r="AM817" s="1"/>
      <c r="AN817" s="12"/>
      <c r="AO817" s="1"/>
      <c r="AP817" s="1"/>
      <c r="AQ817" s="3"/>
      <c r="AR817" s="3"/>
      <c r="AS817" s="7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138" x14ac:dyDescent="0.2">
      <c r="A818" s="178">
        <f t="shared" si="453"/>
        <v>41937</v>
      </c>
      <c r="B818" s="2">
        <f t="shared" si="437"/>
        <v>320108.45443167718</v>
      </c>
      <c r="C818" s="2">
        <f t="shared" si="454"/>
        <v>277284.14951036999</v>
      </c>
      <c r="D818" s="2">
        <f>SUM(Y818:Y$1129)</f>
        <v>29930.946415719998</v>
      </c>
      <c r="E818" s="11">
        <f t="shared" si="438"/>
        <v>247353.20309465</v>
      </c>
      <c r="F818" s="99">
        <f t="shared" si="433"/>
        <v>3968.62</v>
      </c>
      <c r="G818" s="3">
        <f>IF(N818=1,VLOOKUP(A817,[1]Plan1!$BG$69:$BI$188,3),G817)</f>
        <v>3991.24</v>
      </c>
      <c r="H818" s="200">
        <f t="shared" si="434"/>
        <v>41853</v>
      </c>
      <c r="I818" s="200">
        <f t="shared" si="435"/>
        <v>41884</v>
      </c>
      <c r="J818" s="27">
        <f t="shared" si="439"/>
        <v>5.6997142583568028E-3</v>
      </c>
      <c r="K818" s="12">
        <f t="shared" si="455"/>
        <v>41946</v>
      </c>
      <c r="L818" s="12">
        <f t="shared" si="440"/>
        <v>41946</v>
      </c>
      <c r="M818" s="1">
        <f t="shared" si="456"/>
        <v>23</v>
      </c>
      <c r="N818" s="1">
        <f t="shared" si="441"/>
        <v>18</v>
      </c>
      <c r="O818" s="2">
        <f t="shared" si="442"/>
        <v>1.0044578799999999</v>
      </c>
      <c r="P818" s="11">
        <f t="shared" si="465"/>
        <v>1.0025008</v>
      </c>
      <c r="Q818" s="11">
        <f t="shared" si="462"/>
        <v>1.1445321839233913</v>
      </c>
      <c r="R818" s="2">
        <f t="shared" si="464"/>
        <v>1.14963437</v>
      </c>
      <c r="S818" s="2">
        <f t="shared" si="460"/>
        <v>1.1445321799999999</v>
      </c>
      <c r="T818" s="2">
        <f t="shared" si="443"/>
        <v>317360.63211855001</v>
      </c>
      <c r="U818" s="2">
        <f t="shared" si="444"/>
        <v>4325.9849349271944</v>
      </c>
      <c r="V818" s="2">
        <f t="shared" si="445"/>
        <v>37012.540712550006</v>
      </c>
      <c r="W818" s="2">
        <f t="shared" si="446"/>
        <v>318622.67515784717</v>
      </c>
      <c r="X818" s="29">
        <f t="shared" si="447"/>
        <v>0</v>
      </c>
      <c r="Y818" s="2">
        <f t="shared" si="461"/>
        <v>0</v>
      </c>
      <c r="Z818" s="82">
        <f t="shared" si="448"/>
        <v>0</v>
      </c>
      <c r="AA818" s="2">
        <f t="shared" si="449"/>
        <v>0</v>
      </c>
      <c r="AB818" s="27">
        <f t="shared" si="457"/>
        <v>6.7299999999999999E-2</v>
      </c>
      <c r="AC818" s="29">
        <f t="shared" si="436"/>
        <v>18</v>
      </c>
      <c r="AD818" s="29">
        <v>252</v>
      </c>
      <c r="AE818" s="11">
        <f t="shared" si="463"/>
        <v>1.004663131</v>
      </c>
      <c r="AF818" s="2">
        <f t="shared" si="450"/>
        <v>1479.8942018099999</v>
      </c>
      <c r="AG818" s="2">
        <f t="shared" si="451"/>
        <v>1485.77927383</v>
      </c>
      <c r="AH818" s="3">
        <f t="shared" si="452"/>
        <v>0</v>
      </c>
      <c r="AI818" s="4" t="str">
        <f t="shared" si="458"/>
        <v>A+J=</v>
      </c>
      <c r="AJ818" s="12">
        <f t="shared" si="459"/>
        <v>41946</v>
      </c>
      <c r="AK818" s="12"/>
      <c r="AL818" s="4"/>
      <c r="AM818" s="1"/>
      <c r="AN818" s="12"/>
      <c r="AO818" s="1"/>
      <c r="AP818" s="1"/>
      <c r="AQ818" s="3"/>
      <c r="AR818" s="3"/>
      <c r="AS818" s="7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138" x14ac:dyDescent="0.2">
      <c r="A819" s="178">
        <f t="shared" si="453"/>
        <v>41938</v>
      </c>
      <c r="B819" s="2">
        <f t="shared" si="437"/>
        <v>320108.45443167718</v>
      </c>
      <c r="C819" s="2">
        <f t="shared" si="454"/>
        <v>277284.14951036999</v>
      </c>
      <c r="D819" s="2">
        <f>SUM(Y819:Y$1129)</f>
        <v>29930.946415719998</v>
      </c>
      <c r="E819" s="11">
        <f t="shared" si="438"/>
        <v>247353.20309465</v>
      </c>
      <c r="F819" s="99">
        <f t="shared" si="433"/>
        <v>3968.62</v>
      </c>
      <c r="G819" s="3">
        <f>IF(N819=1,VLOOKUP(A818,[1]Plan1!$BG$69:$BI$188,3),G818)</f>
        <v>3991.24</v>
      </c>
      <c r="H819" s="200">
        <f t="shared" si="434"/>
        <v>41853</v>
      </c>
      <c r="I819" s="200">
        <f t="shared" si="435"/>
        <v>41884</v>
      </c>
      <c r="J819" s="27">
        <f t="shared" si="439"/>
        <v>5.6997142583568028E-3</v>
      </c>
      <c r="K819" s="12">
        <f t="shared" si="455"/>
        <v>41946</v>
      </c>
      <c r="L819" s="12">
        <f t="shared" si="440"/>
        <v>41946</v>
      </c>
      <c r="M819" s="1">
        <f t="shared" si="456"/>
        <v>23</v>
      </c>
      <c r="N819" s="1">
        <f t="shared" si="441"/>
        <v>18</v>
      </c>
      <c r="O819" s="2">
        <f t="shared" si="442"/>
        <v>1.0044578799999999</v>
      </c>
      <c r="P819" s="11">
        <f t="shared" si="465"/>
        <v>1.0025008</v>
      </c>
      <c r="Q819" s="11">
        <f t="shared" si="462"/>
        <v>1.1445321839233913</v>
      </c>
      <c r="R819" s="2">
        <f t="shared" si="464"/>
        <v>1.14963437</v>
      </c>
      <c r="S819" s="2">
        <f t="shared" si="460"/>
        <v>1.1445321799999999</v>
      </c>
      <c r="T819" s="2">
        <f t="shared" si="443"/>
        <v>317360.63211855001</v>
      </c>
      <c r="U819" s="2">
        <f t="shared" si="444"/>
        <v>4325.9849349271944</v>
      </c>
      <c r="V819" s="2">
        <f t="shared" si="445"/>
        <v>37012.540712550006</v>
      </c>
      <c r="W819" s="2">
        <f t="shared" si="446"/>
        <v>318622.67515784717</v>
      </c>
      <c r="X819" s="29">
        <f t="shared" si="447"/>
        <v>0</v>
      </c>
      <c r="Y819" s="2">
        <f t="shared" si="461"/>
        <v>0</v>
      </c>
      <c r="Z819" s="82">
        <f t="shared" si="448"/>
        <v>0</v>
      </c>
      <c r="AA819" s="2">
        <f t="shared" si="449"/>
        <v>0</v>
      </c>
      <c r="AB819" s="27">
        <f t="shared" si="457"/>
        <v>6.7299999999999999E-2</v>
      </c>
      <c r="AC819" s="29">
        <f t="shared" si="436"/>
        <v>18</v>
      </c>
      <c r="AD819" s="29">
        <v>252</v>
      </c>
      <c r="AE819" s="11">
        <f t="shared" si="463"/>
        <v>1.004663131</v>
      </c>
      <c r="AF819" s="2">
        <f t="shared" si="450"/>
        <v>1479.8942018099999</v>
      </c>
      <c r="AG819" s="2">
        <f t="shared" si="451"/>
        <v>1485.77927383</v>
      </c>
      <c r="AH819" s="3">
        <f t="shared" si="452"/>
        <v>0</v>
      </c>
      <c r="AI819" s="4" t="str">
        <f t="shared" si="458"/>
        <v>A+J=</v>
      </c>
      <c r="AJ819" s="12">
        <f t="shared" si="459"/>
        <v>41946</v>
      </c>
      <c r="AK819" s="12"/>
      <c r="AL819" s="4"/>
      <c r="AM819" s="1"/>
      <c r="AN819" s="12"/>
      <c r="AO819" s="1"/>
      <c r="AP819" s="1"/>
      <c r="AQ819" s="3"/>
      <c r="AR819" s="3"/>
      <c r="AS819" s="7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138" x14ac:dyDescent="0.2">
      <c r="A820" s="178">
        <f t="shared" si="453"/>
        <v>41939</v>
      </c>
      <c r="B820" s="2">
        <f t="shared" si="437"/>
        <v>320108.45443167718</v>
      </c>
      <c r="C820" s="2">
        <f t="shared" si="454"/>
        <v>277284.14951036999</v>
      </c>
      <c r="D820" s="2">
        <f>SUM(Y820:Y$1129)</f>
        <v>29930.946415719998</v>
      </c>
      <c r="E820" s="11">
        <f t="shared" si="438"/>
        <v>247353.20309465</v>
      </c>
      <c r="F820" s="99">
        <f t="shared" si="433"/>
        <v>3968.62</v>
      </c>
      <c r="G820" s="3">
        <f>IF(N820=1,VLOOKUP(A819,[1]Plan1!$BG$69:$BI$188,3),G819)</f>
        <v>3991.24</v>
      </c>
      <c r="H820" s="200">
        <f t="shared" si="434"/>
        <v>41853</v>
      </c>
      <c r="I820" s="200">
        <f t="shared" si="435"/>
        <v>41884</v>
      </c>
      <c r="J820" s="27">
        <f t="shared" si="439"/>
        <v>5.6997142583568028E-3</v>
      </c>
      <c r="K820" s="12">
        <f t="shared" si="455"/>
        <v>41946</v>
      </c>
      <c r="L820" s="12">
        <f t="shared" si="440"/>
        <v>41946</v>
      </c>
      <c r="M820" s="1">
        <f t="shared" si="456"/>
        <v>23</v>
      </c>
      <c r="N820" s="1">
        <f t="shared" si="441"/>
        <v>18</v>
      </c>
      <c r="O820" s="2">
        <f t="shared" si="442"/>
        <v>1.0044578799999999</v>
      </c>
      <c r="P820" s="11">
        <f t="shared" si="465"/>
        <v>1.0025008</v>
      </c>
      <c r="Q820" s="11">
        <f t="shared" si="462"/>
        <v>1.1445321839233913</v>
      </c>
      <c r="R820" s="2">
        <f t="shared" si="464"/>
        <v>1.14963437</v>
      </c>
      <c r="S820" s="2">
        <f t="shared" si="460"/>
        <v>1.1445321799999999</v>
      </c>
      <c r="T820" s="2">
        <f t="shared" si="443"/>
        <v>317360.63211855001</v>
      </c>
      <c r="U820" s="2">
        <f t="shared" si="444"/>
        <v>4325.9849349271944</v>
      </c>
      <c r="V820" s="2">
        <f t="shared" si="445"/>
        <v>37012.540712550006</v>
      </c>
      <c r="W820" s="2">
        <f t="shared" si="446"/>
        <v>318622.67515784717</v>
      </c>
      <c r="X820" s="29">
        <f t="shared" si="447"/>
        <v>0</v>
      </c>
      <c r="Y820" s="2">
        <f t="shared" si="461"/>
        <v>0</v>
      </c>
      <c r="Z820" s="82">
        <f t="shared" si="448"/>
        <v>0</v>
      </c>
      <c r="AA820" s="2">
        <f t="shared" si="449"/>
        <v>0</v>
      </c>
      <c r="AB820" s="27">
        <f t="shared" si="457"/>
        <v>6.7299999999999999E-2</v>
      </c>
      <c r="AC820" s="29">
        <f t="shared" si="436"/>
        <v>18</v>
      </c>
      <c r="AD820" s="29">
        <v>252</v>
      </c>
      <c r="AE820" s="11">
        <f t="shared" si="463"/>
        <v>1.004663131</v>
      </c>
      <c r="AF820" s="2">
        <f t="shared" si="450"/>
        <v>1479.8942018099999</v>
      </c>
      <c r="AG820" s="2">
        <f t="shared" si="451"/>
        <v>1485.77927383</v>
      </c>
      <c r="AH820" s="3">
        <f t="shared" si="452"/>
        <v>0</v>
      </c>
      <c r="AI820" s="4" t="str">
        <f t="shared" si="458"/>
        <v>A+J=</v>
      </c>
      <c r="AJ820" s="12">
        <f t="shared" si="459"/>
        <v>41946</v>
      </c>
      <c r="AK820" s="12"/>
      <c r="AL820" s="4"/>
      <c r="AM820" s="1"/>
      <c r="AN820" s="12"/>
      <c r="AO820" s="1"/>
      <c r="AP820" s="1"/>
      <c r="AQ820" s="3"/>
      <c r="AR820" s="3"/>
      <c r="AS820" s="7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138" x14ac:dyDescent="0.2">
      <c r="A821" s="178">
        <f t="shared" si="453"/>
        <v>41940</v>
      </c>
      <c r="B821" s="2">
        <f t="shared" si="437"/>
        <v>320261.82718486246</v>
      </c>
      <c r="C821" s="2">
        <f t="shared" si="454"/>
        <v>277284.14951036999</v>
      </c>
      <c r="D821" s="2">
        <f>SUM(Y821:Y$1129)</f>
        <v>29930.946415719998</v>
      </c>
      <c r="E821" s="11">
        <f t="shared" si="438"/>
        <v>247353.20309465</v>
      </c>
      <c r="F821" s="99">
        <f t="shared" si="433"/>
        <v>3968.62</v>
      </c>
      <c r="G821" s="3">
        <f>IF(N821=1,VLOOKUP(A820,[1]Plan1!$BG$69:$BI$188,3),G820)</f>
        <v>3991.24</v>
      </c>
      <c r="H821" s="200">
        <f t="shared" si="434"/>
        <v>41853</v>
      </c>
      <c r="I821" s="200">
        <f t="shared" si="435"/>
        <v>41884</v>
      </c>
      <c r="J821" s="27">
        <f t="shared" si="439"/>
        <v>5.6997142583568028E-3</v>
      </c>
      <c r="K821" s="12">
        <f t="shared" si="455"/>
        <v>41946</v>
      </c>
      <c r="L821" s="12">
        <f t="shared" si="440"/>
        <v>41946</v>
      </c>
      <c r="M821" s="1">
        <f t="shared" si="456"/>
        <v>23</v>
      </c>
      <c r="N821" s="1">
        <f t="shared" si="441"/>
        <v>19</v>
      </c>
      <c r="O821" s="2">
        <f t="shared" si="442"/>
        <v>1.00470613</v>
      </c>
      <c r="P821" s="11">
        <f t="shared" si="465"/>
        <v>1.0025008</v>
      </c>
      <c r="Q821" s="11">
        <f t="shared" si="462"/>
        <v>1.1445321839233913</v>
      </c>
      <c r="R821" s="2">
        <f t="shared" si="464"/>
        <v>1.1499185000000001</v>
      </c>
      <c r="S821" s="2">
        <f t="shared" si="460"/>
        <v>1.1445321799999999</v>
      </c>
      <c r="T821" s="2">
        <f t="shared" si="443"/>
        <v>317360.63211855001</v>
      </c>
      <c r="U821" s="2">
        <f t="shared" si="444"/>
        <v>4325.9849349271944</v>
      </c>
      <c r="V821" s="2">
        <f t="shared" si="445"/>
        <v>37082.821178145299</v>
      </c>
      <c r="W821" s="2">
        <f t="shared" si="446"/>
        <v>318692.95562344248</v>
      </c>
      <c r="X821" s="29">
        <f t="shared" si="447"/>
        <v>0</v>
      </c>
      <c r="Y821" s="2">
        <f t="shared" si="461"/>
        <v>0</v>
      </c>
      <c r="Z821" s="82">
        <f t="shared" si="448"/>
        <v>0</v>
      </c>
      <c r="AA821" s="2">
        <f t="shared" si="449"/>
        <v>0</v>
      </c>
      <c r="AB821" s="27">
        <f t="shared" si="457"/>
        <v>6.7299999999999999E-2</v>
      </c>
      <c r="AC821" s="29">
        <f t="shared" si="436"/>
        <v>19</v>
      </c>
      <c r="AD821" s="29">
        <v>252</v>
      </c>
      <c r="AE821" s="11">
        <f t="shared" si="463"/>
        <v>1.004922831</v>
      </c>
      <c r="AF821" s="2">
        <f t="shared" si="450"/>
        <v>1562.3127579699999</v>
      </c>
      <c r="AG821" s="2">
        <f t="shared" si="451"/>
        <v>1568.87156142</v>
      </c>
      <c r="AH821" s="3">
        <f t="shared" si="452"/>
        <v>0</v>
      </c>
      <c r="AI821" s="4" t="str">
        <f t="shared" si="458"/>
        <v>A+J=</v>
      </c>
      <c r="AJ821" s="12">
        <f t="shared" si="459"/>
        <v>41946</v>
      </c>
      <c r="AK821" s="14"/>
      <c r="AL821" s="13"/>
      <c r="AM821" s="5"/>
      <c r="AN821" s="14"/>
      <c r="AO821" s="5"/>
      <c r="AP821" s="5"/>
      <c r="AQ821" s="6"/>
      <c r="AR821" s="6"/>
      <c r="AS821" s="15"/>
      <c r="AT821" s="5"/>
      <c r="AU821" s="5"/>
      <c r="AV821" s="5"/>
      <c r="AW821" s="5"/>
      <c r="AX821" s="5"/>
      <c r="AY821" s="5"/>
      <c r="AZ821" s="5"/>
      <c r="BA821" s="5"/>
      <c r="BB821" s="5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</row>
    <row r="822" spans="1:138" x14ac:dyDescent="0.2">
      <c r="A822" s="178">
        <f t="shared" si="453"/>
        <v>41941</v>
      </c>
      <c r="B822" s="2">
        <f t="shared" si="437"/>
        <v>320415.2699118579</v>
      </c>
      <c r="C822" s="2">
        <f t="shared" si="454"/>
        <v>277284.14951036999</v>
      </c>
      <c r="D822" s="2">
        <f>SUM(Y822:Y$1129)</f>
        <v>29930.946415719998</v>
      </c>
      <c r="E822" s="11">
        <f t="shared" si="438"/>
        <v>247353.20309465</v>
      </c>
      <c r="F822" s="99">
        <f t="shared" si="433"/>
        <v>3968.62</v>
      </c>
      <c r="G822" s="3">
        <f>IF(N822=1,VLOOKUP(A821,[1]Plan1!$BG$69:$BI$188,3),G821)</f>
        <v>3991.24</v>
      </c>
      <c r="H822" s="200">
        <f t="shared" si="434"/>
        <v>41853</v>
      </c>
      <c r="I822" s="200">
        <f t="shared" si="435"/>
        <v>41884</v>
      </c>
      <c r="J822" s="27">
        <f t="shared" si="439"/>
        <v>5.6997142583568028E-3</v>
      </c>
      <c r="K822" s="12">
        <f t="shared" si="455"/>
        <v>41946</v>
      </c>
      <c r="L822" s="12">
        <f t="shared" si="440"/>
        <v>41946</v>
      </c>
      <c r="M822" s="1">
        <f t="shared" si="456"/>
        <v>23</v>
      </c>
      <c r="N822" s="1">
        <f t="shared" si="441"/>
        <v>20</v>
      </c>
      <c r="O822" s="2">
        <f t="shared" si="442"/>
        <v>1.00495443</v>
      </c>
      <c r="P822" s="11">
        <f t="shared" si="465"/>
        <v>1.0025008</v>
      </c>
      <c r="Q822" s="11">
        <f t="shared" si="462"/>
        <v>1.1445321839233913</v>
      </c>
      <c r="R822" s="2">
        <f t="shared" si="464"/>
        <v>1.15020268</v>
      </c>
      <c r="S822" s="2">
        <f t="shared" si="460"/>
        <v>1.1445321799999999</v>
      </c>
      <c r="T822" s="2">
        <f t="shared" si="443"/>
        <v>317360.63211855001</v>
      </c>
      <c r="U822" s="2">
        <f t="shared" si="444"/>
        <v>4325.9849349271944</v>
      </c>
      <c r="V822" s="2">
        <f t="shared" si="445"/>
        <v>37153.114011400728</v>
      </c>
      <c r="W822" s="2">
        <f t="shared" si="446"/>
        <v>318763.24845669791</v>
      </c>
      <c r="X822" s="29">
        <f t="shared" si="447"/>
        <v>0</v>
      </c>
      <c r="Y822" s="2">
        <f t="shared" si="461"/>
        <v>0</v>
      </c>
      <c r="Z822" s="82">
        <f t="shared" si="448"/>
        <v>0</v>
      </c>
      <c r="AA822" s="2">
        <f t="shared" si="449"/>
        <v>0</v>
      </c>
      <c r="AB822" s="27">
        <f t="shared" si="457"/>
        <v>6.7299999999999999E-2</v>
      </c>
      <c r="AC822" s="29">
        <f t="shared" si="436"/>
        <v>20</v>
      </c>
      <c r="AD822" s="29">
        <v>252</v>
      </c>
      <c r="AE822" s="11">
        <f t="shared" si="463"/>
        <v>1.0051825969999999</v>
      </c>
      <c r="AF822" s="2">
        <f t="shared" si="450"/>
        <v>1644.75225993</v>
      </c>
      <c r="AG822" s="2">
        <f t="shared" si="451"/>
        <v>1652.02145516</v>
      </c>
      <c r="AH822" s="3">
        <f t="shared" si="452"/>
        <v>0</v>
      </c>
      <c r="AI822" s="4" t="str">
        <f t="shared" si="458"/>
        <v>A+J=</v>
      </c>
      <c r="AJ822" s="12">
        <f t="shared" si="459"/>
        <v>41946</v>
      </c>
      <c r="AK822" s="12"/>
      <c r="AL822" s="4"/>
      <c r="AM822" s="1"/>
      <c r="AN822" s="12"/>
      <c r="AO822" s="1"/>
      <c r="AP822" s="1"/>
      <c r="AQ822" s="3"/>
      <c r="AR822" s="3"/>
      <c r="AS822" s="7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138" x14ac:dyDescent="0.2">
      <c r="A823" s="178">
        <f t="shared" si="453"/>
        <v>41942</v>
      </c>
      <c r="B823" s="2">
        <f t="shared" si="437"/>
        <v>320568.79073485959</v>
      </c>
      <c r="C823" s="2">
        <f t="shared" si="454"/>
        <v>277284.14951036999</v>
      </c>
      <c r="D823" s="2">
        <f>SUM(Y823:Y$1129)</f>
        <v>29930.946415719998</v>
      </c>
      <c r="E823" s="11">
        <f t="shared" si="438"/>
        <v>247353.20309465</v>
      </c>
      <c r="F823" s="99">
        <f t="shared" si="433"/>
        <v>3968.62</v>
      </c>
      <c r="G823" s="3">
        <f>IF(N823=1,VLOOKUP(A822,[1]Plan1!$BG$69:$BI$188,3),G822)</f>
        <v>3991.24</v>
      </c>
      <c r="H823" s="200">
        <f t="shared" si="434"/>
        <v>41853</v>
      </c>
      <c r="I823" s="200">
        <f t="shared" si="435"/>
        <v>41884</v>
      </c>
      <c r="J823" s="27">
        <f t="shared" si="439"/>
        <v>5.6997142583568028E-3</v>
      </c>
      <c r="K823" s="12">
        <f t="shared" si="455"/>
        <v>41946</v>
      </c>
      <c r="L823" s="12">
        <f t="shared" si="440"/>
        <v>41946</v>
      </c>
      <c r="M823" s="1">
        <f t="shared" si="456"/>
        <v>23</v>
      </c>
      <c r="N823" s="1">
        <f t="shared" si="441"/>
        <v>21</v>
      </c>
      <c r="O823" s="2">
        <f t="shared" si="442"/>
        <v>1.00520279</v>
      </c>
      <c r="P823" s="11">
        <f t="shared" si="465"/>
        <v>1.0025008</v>
      </c>
      <c r="Q823" s="11">
        <f t="shared" si="462"/>
        <v>1.1445321839233913</v>
      </c>
      <c r="R823" s="2">
        <f t="shared" si="464"/>
        <v>1.15048694</v>
      </c>
      <c r="S823" s="2">
        <f t="shared" si="460"/>
        <v>1.1445321799999999</v>
      </c>
      <c r="T823" s="2">
        <f t="shared" si="443"/>
        <v>317360.63211855001</v>
      </c>
      <c r="U823" s="2">
        <f t="shared" si="444"/>
        <v>4325.9849349271944</v>
      </c>
      <c r="V823" s="2">
        <f t="shared" si="445"/>
        <v>37223.4266329124</v>
      </c>
      <c r="W823" s="2">
        <f t="shared" si="446"/>
        <v>318833.5610782096</v>
      </c>
      <c r="X823" s="29">
        <f t="shared" si="447"/>
        <v>0</v>
      </c>
      <c r="Y823" s="2">
        <f t="shared" si="461"/>
        <v>0</v>
      </c>
      <c r="Z823" s="82">
        <f t="shared" si="448"/>
        <v>0</v>
      </c>
      <c r="AA823" s="2">
        <f t="shared" si="449"/>
        <v>0</v>
      </c>
      <c r="AB823" s="27">
        <f t="shared" si="457"/>
        <v>6.7299999999999999E-2</v>
      </c>
      <c r="AC823" s="29">
        <f t="shared" si="436"/>
        <v>21</v>
      </c>
      <c r="AD823" s="29">
        <v>252</v>
      </c>
      <c r="AE823" s="11">
        <f t="shared" si="463"/>
        <v>1.0054424310000001</v>
      </c>
      <c r="AF823" s="2">
        <f t="shared" si="450"/>
        <v>1727.2133424199999</v>
      </c>
      <c r="AG823" s="2">
        <f t="shared" si="451"/>
        <v>1735.2296566499999</v>
      </c>
      <c r="AH823" s="3">
        <f t="shared" si="452"/>
        <v>0</v>
      </c>
      <c r="AI823" s="4" t="str">
        <f t="shared" si="458"/>
        <v>A+J=</v>
      </c>
      <c r="AJ823" s="12">
        <f t="shared" si="459"/>
        <v>41946</v>
      </c>
      <c r="AK823" s="12"/>
      <c r="AL823" s="4"/>
      <c r="AM823" s="1"/>
      <c r="AN823" s="12"/>
      <c r="AO823" s="1"/>
      <c r="AP823" s="1"/>
      <c r="AQ823" s="3"/>
      <c r="AR823" s="3"/>
      <c r="AS823" s="7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138" x14ac:dyDescent="0.2">
      <c r="A824" s="178">
        <f t="shared" si="453"/>
        <v>41943</v>
      </c>
      <c r="B824" s="2">
        <f t="shared" si="437"/>
        <v>320722.38936473755</v>
      </c>
      <c r="C824" s="2">
        <f t="shared" si="454"/>
        <v>277284.14951036999</v>
      </c>
      <c r="D824" s="2">
        <f>SUM(Y824:Y$1129)</f>
        <v>29930.946415719998</v>
      </c>
      <c r="E824" s="11">
        <f t="shared" si="438"/>
        <v>247353.20309465</v>
      </c>
      <c r="F824" s="99">
        <f t="shared" si="433"/>
        <v>3968.62</v>
      </c>
      <c r="G824" s="3">
        <f>IF(N824=1,VLOOKUP(A823,[1]Plan1!$BG$69:$BI$188,3),G823)</f>
        <v>3991.24</v>
      </c>
      <c r="H824" s="200">
        <f t="shared" si="434"/>
        <v>41853</v>
      </c>
      <c r="I824" s="200">
        <f t="shared" si="435"/>
        <v>41884</v>
      </c>
      <c r="J824" s="27">
        <f t="shared" si="439"/>
        <v>5.6997142583568028E-3</v>
      </c>
      <c r="K824" s="12">
        <f t="shared" si="455"/>
        <v>41946</v>
      </c>
      <c r="L824" s="12">
        <f t="shared" si="440"/>
        <v>41946</v>
      </c>
      <c r="M824" s="1">
        <f t="shared" si="456"/>
        <v>23</v>
      </c>
      <c r="N824" s="1">
        <f t="shared" si="441"/>
        <v>22</v>
      </c>
      <c r="O824" s="2">
        <f t="shared" si="442"/>
        <v>1.0054512200000001</v>
      </c>
      <c r="P824" s="11">
        <f t="shared" si="465"/>
        <v>1.0025008</v>
      </c>
      <c r="Q824" s="11">
        <f t="shared" si="462"/>
        <v>1.1445321839233913</v>
      </c>
      <c r="R824" s="2">
        <f t="shared" si="464"/>
        <v>1.1507712800000001</v>
      </c>
      <c r="S824" s="2">
        <f t="shared" si="460"/>
        <v>1.1445321799999999</v>
      </c>
      <c r="T824" s="2">
        <f t="shared" si="443"/>
        <v>317360.63211855001</v>
      </c>
      <c r="U824" s="2">
        <f t="shared" si="444"/>
        <v>4325.9849349271944</v>
      </c>
      <c r="V824" s="2">
        <f t="shared" si="445"/>
        <v>37293.759042680358</v>
      </c>
      <c r="W824" s="2">
        <f t="shared" si="446"/>
        <v>318903.89348797756</v>
      </c>
      <c r="X824" s="29">
        <f t="shared" si="447"/>
        <v>0</v>
      </c>
      <c r="Y824" s="2">
        <f t="shared" si="461"/>
        <v>0</v>
      </c>
      <c r="Z824" s="82">
        <f t="shared" si="448"/>
        <v>0</v>
      </c>
      <c r="AA824" s="2">
        <f t="shared" si="449"/>
        <v>0</v>
      </c>
      <c r="AB824" s="27">
        <f t="shared" si="457"/>
        <v>6.7299999999999999E-2</v>
      </c>
      <c r="AC824" s="29">
        <f t="shared" si="436"/>
        <v>22</v>
      </c>
      <c r="AD824" s="29">
        <v>252</v>
      </c>
      <c r="AE824" s="11">
        <f t="shared" si="463"/>
        <v>1.005702332</v>
      </c>
      <c r="AF824" s="2">
        <f t="shared" si="450"/>
        <v>1809.6956880600001</v>
      </c>
      <c r="AG824" s="2">
        <f t="shared" si="451"/>
        <v>1818.4958767600001</v>
      </c>
      <c r="AH824" s="3">
        <f t="shared" si="452"/>
        <v>0</v>
      </c>
      <c r="AI824" s="4" t="str">
        <f t="shared" si="458"/>
        <v>A+J=</v>
      </c>
      <c r="AJ824" s="12">
        <f t="shared" si="459"/>
        <v>41946</v>
      </c>
      <c r="AK824" s="12"/>
      <c r="AL824" s="4"/>
      <c r="AM824" s="1"/>
      <c r="AN824" s="12"/>
      <c r="AO824" s="1"/>
      <c r="AP824" s="1"/>
      <c r="AQ824" s="3"/>
      <c r="AR824" s="3"/>
      <c r="AS824" s="7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138" x14ac:dyDescent="0.2">
      <c r="A825" s="178">
        <f t="shared" si="453"/>
        <v>41944</v>
      </c>
      <c r="B825" s="2">
        <f t="shared" si="437"/>
        <v>320876.06085448764</v>
      </c>
      <c r="C825" s="2">
        <f t="shared" si="454"/>
        <v>277284.14951036999</v>
      </c>
      <c r="D825" s="2">
        <f>SUM(Y825:Y$1129)</f>
        <v>29930.946415719998</v>
      </c>
      <c r="E825" s="11">
        <f t="shared" si="438"/>
        <v>247353.20309465</v>
      </c>
      <c r="F825" s="99">
        <f t="shared" si="433"/>
        <v>3968.62</v>
      </c>
      <c r="G825" s="3">
        <f>IF(N825=1,VLOOKUP(A824,[1]Plan1!$BG$69:$BI$188,3),G824)</f>
        <v>3991.24</v>
      </c>
      <c r="H825" s="200">
        <f t="shared" si="434"/>
        <v>41853</v>
      </c>
      <c r="I825" s="200">
        <f t="shared" si="435"/>
        <v>41884</v>
      </c>
      <c r="J825" s="27">
        <f t="shared" si="439"/>
        <v>5.6997142583568028E-3</v>
      </c>
      <c r="K825" s="12">
        <f t="shared" si="455"/>
        <v>41974</v>
      </c>
      <c r="L825" s="12">
        <f t="shared" si="440"/>
        <v>41946</v>
      </c>
      <c r="M825" s="1">
        <f t="shared" si="456"/>
        <v>23</v>
      </c>
      <c r="N825" s="1">
        <f t="shared" si="441"/>
        <v>23</v>
      </c>
      <c r="O825" s="2">
        <f t="shared" si="442"/>
        <v>1.00569971</v>
      </c>
      <c r="P825" s="11">
        <f t="shared" si="465"/>
        <v>1.0025008</v>
      </c>
      <c r="Q825" s="11">
        <f t="shared" si="462"/>
        <v>1.1445321839233913</v>
      </c>
      <c r="R825" s="2">
        <f t="shared" si="464"/>
        <v>1.15105568</v>
      </c>
      <c r="S825" s="2">
        <f t="shared" si="460"/>
        <v>1.1445321799999999</v>
      </c>
      <c r="T825" s="2">
        <f t="shared" si="443"/>
        <v>317360.63211855001</v>
      </c>
      <c r="U825" s="2">
        <f t="shared" si="444"/>
        <v>4325.9849349271944</v>
      </c>
      <c r="V825" s="2">
        <f t="shared" si="445"/>
        <v>37364.106293640463</v>
      </c>
      <c r="W825" s="2">
        <f t="shared" si="446"/>
        <v>318974.24073893763</v>
      </c>
      <c r="X825" s="29">
        <f t="shared" si="447"/>
        <v>0</v>
      </c>
      <c r="Y825" s="2">
        <f t="shared" si="461"/>
        <v>0</v>
      </c>
      <c r="Z825" s="82">
        <f t="shared" si="448"/>
        <v>0</v>
      </c>
      <c r="AA825" s="2">
        <f t="shared" si="449"/>
        <v>0</v>
      </c>
      <c r="AB825" s="27">
        <f t="shared" si="457"/>
        <v>6.7299999999999999E-2</v>
      </c>
      <c r="AC825" s="29">
        <f t="shared" si="436"/>
        <v>23</v>
      </c>
      <c r="AD825" s="29">
        <v>252</v>
      </c>
      <c r="AE825" s="11">
        <f t="shared" si="463"/>
        <v>1.0059623</v>
      </c>
      <c r="AF825" s="2">
        <f t="shared" si="450"/>
        <v>1892.19929688</v>
      </c>
      <c r="AG825" s="2">
        <f t="shared" si="451"/>
        <v>1901.8201155500001</v>
      </c>
      <c r="AH825" s="3">
        <f t="shared" si="452"/>
        <v>0</v>
      </c>
      <c r="AI825" s="4" t="str">
        <f t="shared" si="458"/>
        <v>A+J=</v>
      </c>
      <c r="AJ825" s="12">
        <f t="shared" si="459"/>
        <v>41946</v>
      </c>
      <c r="AK825" s="12"/>
      <c r="AL825" s="4"/>
      <c r="AM825" s="1"/>
      <c r="AN825" s="12"/>
      <c r="AO825" s="1"/>
      <c r="AP825" s="1"/>
      <c r="AQ825" s="3"/>
      <c r="AR825" s="3"/>
      <c r="AS825" s="7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138" x14ac:dyDescent="0.2">
      <c r="A826" s="178">
        <f t="shared" si="453"/>
        <v>41945</v>
      </c>
      <c r="B826" s="2">
        <f t="shared" si="437"/>
        <v>320876.06085448764</v>
      </c>
      <c r="C826" s="2">
        <f t="shared" si="454"/>
        <v>277284.14951036999</v>
      </c>
      <c r="D826" s="2">
        <f>SUM(Y826:Y$1129)</f>
        <v>29930.946415719998</v>
      </c>
      <c r="E826" s="11">
        <f t="shared" si="438"/>
        <v>247353.20309465</v>
      </c>
      <c r="F826" s="99">
        <f t="shared" si="433"/>
        <v>3968.62</v>
      </c>
      <c r="G826" s="3">
        <f>IF(N826=1,VLOOKUP(A825,[1]Plan1!$BG$69:$BI$188,3),G825)</f>
        <v>3991.24</v>
      </c>
      <c r="H826" s="200">
        <f t="shared" si="434"/>
        <v>41853</v>
      </c>
      <c r="I826" s="200">
        <f t="shared" si="435"/>
        <v>41884</v>
      </c>
      <c r="J826" s="27">
        <f t="shared" si="439"/>
        <v>5.6997142583568028E-3</v>
      </c>
      <c r="K826" s="12">
        <f t="shared" si="455"/>
        <v>41974</v>
      </c>
      <c r="L826" s="12">
        <f t="shared" si="440"/>
        <v>41946</v>
      </c>
      <c r="M826" s="1">
        <f t="shared" si="456"/>
        <v>23</v>
      </c>
      <c r="N826" s="1">
        <f t="shared" si="441"/>
        <v>23</v>
      </c>
      <c r="O826" s="2">
        <f t="shared" si="442"/>
        <v>1.00569971</v>
      </c>
      <c r="P826" s="11">
        <f t="shared" si="465"/>
        <v>1.0025008</v>
      </c>
      <c r="Q826" s="11">
        <f t="shared" si="462"/>
        <v>1.1445321839233913</v>
      </c>
      <c r="R826" s="2">
        <f t="shared" si="464"/>
        <v>1.15105568</v>
      </c>
      <c r="S826" s="2">
        <f t="shared" si="460"/>
        <v>1.1445321799999999</v>
      </c>
      <c r="T826" s="2">
        <f t="shared" si="443"/>
        <v>317360.63211855001</v>
      </c>
      <c r="U826" s="2">
        <f t="shared" si="444"/>
        <v>4325.9849349271944</v>
      </c>
      <c r="V826" s="2">
        <f t="shared" si="445"/>
        <v>37364.106293640463</v>
      </c>
      <c r="W826" s="2">
        <f t="shared" si="446"/>
        <v>318974.24073893763</v>
      </c>
      <c r="X826" s="29">
        <f t="shared" si="447"/>
        <v>0</v>
      </c>
      <c r="Y826" s="2">
        <f t="shared" si="461"/>
        <v>0</v>
      </c>
      <c r="Z826" s="82">
        <f t="shared" si="448"/>
        <v>0</v>
      </c>
      <c r="AA826" s="2">
        <f t="shared" si="449"/>
        <v>0</v>
      </c>
      <c r="AB826" s="27">
        <f t="shared" si="457"/>
        <v>6.7299999999999999E-2</v>
      </c>
      <c r="AC826" s="29">
        <f t="shared" si="436"/>
        <v>23</v>
      </c>
      <c r="AD826" s="29">
        <v>252</v>
      </c>
      <c r="AE826" s="11">
        <f t="shared" si="463"/>
        <v>1.0059623</v>
      </c>
      <c r="AF826" s="2">
        <f t="shared" si="450"/>
        <v>1892.19929688</v>
      </c>
      <c r="AG826" s="2">
        <f t="shared" si="451"/>
        <v>1901.8201155500001</v>
      </c>
      <c r="AH826" s="3">
        <f t="shared" si="452"/>
        <v>0</v>
      </c>
      <c r="AI826" s="4" t="str">
        <f t="shared" si="458"/>
        <v>A+J=</v>
      </c>
      <c r="AJ826" s="12">
        <f t="shared" si="459"/>
        <v>41946</v>
      </c>
      <c r="AK826" s="12"/>
      <c r="AL826" s="4"/>
      <c r="AM826" s="1"/>
      <c r="AN826" s="12"/>
      <c r="AO826" s="1"/>
      <c r="AP826" s="1"/>
      <c r="AQ826" s="3"/>
      <c r="AR826" s="3"/>
      <c r="AS826" s="7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138" x14ac:dyDescent="0.2">
      <c r="A827" s="178">
        <f t="shared" si="453"/>
        <v>41946</v>
      </c>
      <c r="B827" s="2">
        <f t="shared" si="437"/>
        <v>320876.06085448764</v>
      </c>
      <c r="C827" s="2">
        <f t="shared" si="454"/>
        <v>277284.14951036999</v>
      </c>
      <c r="D827" s="2">
        <f>SUM(Y827:Y$1129)</f>
        <v>29930.946415719998</v>
      </c>
      <c r="E827" s="11">
        <f t="shared" si="438"/>
        <v>247353.20309465</v>
      </c>
      <c r="F827" s="99">
        <f t="shared" si="433"/>
        <v>3968.62</v>
      </c>
      <c r="G827" s="3">
        <f>IF(N827=1,VLOOKUP(A826,[1]Plan1!$BG$69:$BI$188,3),G826)</f>
        <v>3991.24</v>
      </c>
      <c r="H827" s="200">
        <f t="shared" si="434"/>
        <v>41853</v>
      </c>
      <c r="I827" s="200">
        <f t="shared" si="435"/>
        <v>41884</v>
      </c>
      <c r="J827" s="27">
        <f t="shared" si="439"/>
        <v>5.6997142583568028E-3</v>
      </c>
      <c r="K827" s="12">
        <f t="shared" si="455"/>
        <v>41974</v>
      </c>
      <c r="L827" s="12">
        <f t="shared" si="440"/>
        <v>41946</v>
      </c>
      <c r="M827" s="1">
        <f t="shared" si="456"/>
        <v>23</v>
      </c>
      <c r="N827" s="1">
        <f t="shared" si="441"/>
        <v>23</v>
      </c>
      <c r="O827" s="2">
        <f t="shared" si="442"/>
        <v>1.00569971</v>
      </c>
      <c r="P827" s="11">
        <f t="shared" si="465"/>
        <v>1.0025008</v>
      </c>
      <c r="Q827" s="11">
        <f t="shared" si="462"/>
        <v>1.1445321839233913</v>
      </c>
      <c r="R827" s="2">
        <f t="shared" si="464"/>
        <v>1.15105568</v>
      </c>
      <c r="S827" s="2">
        <f t="shared" si="460"/>
        <v>1.1445321799999999</v>
      </c>
      <c r="T827" s="2">
        <f t="shared" si="443"/>
        <v>317360.63211855001</v>
      </c>
      <c r="U827" s="2">
        <f t="shared" si="444"/>
        <v>4325.9849349271944</v>
      </c>
      <c r="V827" s="2">
        <f t="shared" si="445"/>
        <v>37364.106293640463</v>
      </c>
      <c r="W827" s="2">
        <f t="shared" si="446"/>
        <v>318974.24073893763</v>
      </c>
      <c r="X827" s="29">
        <f t="shared" si="447"/>
        <v>27</v>
      </c>
      <c r="Y827" s="2">
        <f t="shared" si="461"/>
        <v>2503.7178181099998</v>
      </c>
      <c r="Z827" s="82">
        <f t="shared" si="448"/>
        <v>9.0294299999999997E-3</v>
      </c>
      <c r="AA827" s="2">
        <f t="shared" si="449"/>
        <v>2865.5856124699999</v>
      </c>
      <c r="AB827" s="27">
        <f t="shared" si="457"/>
        <v>6.7299999999999999E-2</v>
      </c>
      <c r="AC827" s="29">
        <f t="shared" si="436"/>
        <v>23</v>
      </c>
      <c r="AD827" s="29">
        <v>252</v>
      </c>
      <c r="AE827" s="11">
        <f t="shared" si="463"/>
        <v>1.0059623</v>
      </c>
      <c r="AF827" s="2">
        <f t="shared" si="450"/>
        <v>1892.19929688</v>
      </c>
      <c r="AG827" s="2">
        <f t="shared" si="451"/>
        <v>1901.8201155500001</v>
      </c>
      <c r="AH827" s="3">
        <f t="shared" si="452"/>
        <v>4757.7849093499999</v>
      </c>
      <c r="AI827" s="4" t="str">
        <f t="shared" si="458"/>
        <v>A+J=</v>
      </c>
      <c r="AJ827" s="12">
        <f t="shared" si="459"/>
        <v>41946</v>
      </c>
      <c r="AK827" s="12"/>
      <c r="AL827" s="4"/>
      <c r="AM827" s="1"/>
      <c r="AN827" s="12"/>
      <c r="AO827" s="1"/>
      <c r="AP827" s="1"/>
      <c r="AQ827" s="3"/>
      <c r="AR827" s="3"/>
      <c r="AS827" s="7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138" x14ac:dyDescent="0.2">
      <c r="A828" s="178">
        <f t="shared" si="453"/>
        <v>41947</v>
      </c>
      <c r="B828" s="2">
        <f t="shared" si="437"/>
        <v>316250.04185774573</v>
      </c>
      <c r="C828" s="2">
        <f t="shared" si="454"/>
        <v>274780.43169226003</v>
      </c>
      <c r="D828" s="2">
        <f>SUM(Y828:Y$1129)</f>
        <v>27427.228597609999</v>
      </c>
      <c r="E828" s="11">
        <f t="shared" si="438"/>
        <v>247353.20309465003</v>
      </c>
      <c r="F828" s="99">
        <f t="shared" si="433"/>
        <v>3991.24</v>
      </c>
      <c r="G828" s="3">
        <f>IF(N828=1,VLOOKUP(A827,[1]Plan1!$BG$69:$BI$188,3),G827)</f>
        <v>4008</v>
      </c>
      <c r="H828" s="200">
        <f t="shared" si="434"/>
        <v>41886</v>
      </c>
      <c r="I828" s="200">
        <f t="shared" si="435"/>
        <v>41916</v>
      </c>
      <c r="J828" s="27">
        <f t="shared" si="439"/>
        <v>4.1991962397651683E-3</v>
      </c>
      <c r="K828" s="12">
        <f t="shared" si="455"/>
        <v>41974</v>
      </c>
      <c r="L828" s="12">
        <f t="shared" si="440"/>
        <v>41974</v>
      </c>
      <c r="M828" s="1">
        <f t="shared" si="456"/>
        <v>20</v>
      </c>
      <c r="N828" s="1">
        <f t="shared" si="441"/>
        <v>1</v>
      </c>
      <c r="O828" s="2">
        <f t="shared" si="442"/>
        <v>1.00020954</v>
      </c>
      <c r="P828" s="11">
        <f t="shared" si="465"/>
        <v>1.00569971</v>
      </c>
      <c r="Q828" s="11">
        <f t="shared" si="462"/>
        <v>1.1510556854574212</v>
      </c>
      <c r="R828" s="2">
        <f t="shared" si="464"/>
        <v>1.1512968699999999</v>
      </c>
      <c r="S828" s="2">
        <f t="shared" si="460"/>
        <v>1.1445321799999999</v>
      </c>
      <c r="T828" s="2">
        <f t="shared" si="443"/>
        <v>314495.04650608002</v>
      </c>
      <c r="U828" s="2">
        <f t="shared" si="444"/>
        <v>3964.1171405709133</v>
      </c>
      <c r="V828" s="2">
        <f t="shared" si="445"/>
        <v>37423.76541269484</v>
      </c>
      <c r="W828" s="2">
        <f t="shared" si="446"/>
        <v>316168.31424552575</v>
      </c>
      <c r="X828" s="29">
        <f t="shared" si="447"/>
        <v>0</v>
      </c>
      <c r="Y828" s="2">
        <f t="shared" si="461"/>
        <v>0</v>
      </c>
      <c r="Z828" s="82">
        <f t="shared" si="448"/>
        <v>0</v>
      </c>
      <c r="AA828" s="2">
        <f t="shared" si="449"/>
        <v>0</v>
      </c>
      <c r="AB828" s="27">
        <f t="shared" si="457"/>
        <v>6.7299999999999999E-2</v>
      </c>
      <c r="AC828" s="29">
        <f t="shared" si="436"/>
        <v>1</v>
      </c>
      <c r="AD828" s="29">
        <v>252</v>
      </c>
      <c r="AE828" s="11">
        <f t="shared" si="463"/>
        <v>1.0002584940000001</v>
      </c>
      <c r="AF828" s="2">
        <f t="shared" si="450"/>
        <v>81.295082550000004</v>
      </c>
      <c r="AG828" s="2">
        <f t="shared" si="451"/>
        <v>81.727612219999997</v>
      </c>
      <c r="AH828" s="3">
        <f t="shared" si="452"/>
        <v>0</v>
      </c>
      <c r="AI828" s="4" t="str">
        <f t="shared" si="458"/>
        <v>A+J=</v>
      </c>
      <c r="AJ828" s="12">
        <f t="shared" si="459"/>
        <v>41974</v>
      </c>
      <c r="AK828" s="12"/>
      <c r="AL828" s="4"/>
      <c r="AM828" s="1"/>
      <c r="AN828" s="12"/>
      <c r="AO828" s="1"/>
      <c r="AP828" s="1"/>
      <c r="AQ828" s="3"/>
      <c r="AR828" s="3"/>
      <c r="AS828" s="7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138" x14ac:dyDescent="0.2">
      <c r="A829" s="178">
        <f t="shared" si="453"/>
        <v>41948</v>
      </c>
      <c r="B829" s="2">
        <f t="shared" si="437"/>
        <v>316391.49299340032</v>
      </c>
      <c r="C829" s="2">
        <f t="shared" si="454"/>
        <v>274780.43169226003</v>
      </c>
      <c r="D829" s="2">
        <f>SUM(Y829:Y$1129)</f>
        <v>27427.228597609999</v>
      </c>
      <c r="E829" s="11">
        <f t="shared" si="438"/>
        <v>247353.20309465003</v>
      </c>
      <c r="F829" s="99">
        <f t="shared" si="433"/>
        <v>3991.24</v>
      </c>
      <c r="G829" s="3">
        <f>IF(N829=1,VLOOKUP(A828,[1]Plan1!$BG$69:$BI$188,3),G828)</f>
        <v>4008</v>
      </c>
      <c r="H829" s="200">
        <f t="shared" si="434"/>
        <v>41886</v>
      </c>
      <c r="I829" s="200">
        <f t="shared" si="435"/>
        <v>41916</v>
      </c>
      <c r="J829" s="27">
        <f t="shared" si="439"/>
        <v>4.1991962397651683E-3</v>
      </c>
      <c r="K829" s="12">
        <f t="shared" si="455"/>
        <v>41974</v>
      </c>
      <c r="L829" s="12">
        <f t="shared" si="440"/>
        <v>41974</v>
      </c>
      <c r="M829" s="1">
        <f t="shared" si="456"/>
        <v>20</v>
      </c>
      <c r="N829" s="1">
        <f t="shared" si="441"/>
        <v>2</v>
      </c>
      <c r="O829" s="2">
        <f t="shared" si="442"/>
        <v>1.0004191200000001</v>
      </c>
      <c r="P829" s="11">
        <f t="shared" si="465"/>
        <v>1.00569971</v>
      </c>
      <c r="Q829" s="11">
        <f t="shared" si="462"/>
        <v>1.1510556854574212</v>
      </c>
      <c r="R829" s="2">
        <f t="shared" si="464"/>
        <v>1.1515381099999999</v>
      </c>
      <c r="S829" s="2">
        <f t="shared" si="460"/>
        <v>1.1445321799999999</v>
      </c>
      <c r="T829" s="2">
        <f t="shared" si="443"/>
        <v>314495.04650608002</v>
      </c>
      <c r="U829" s="2">
        <f t="shared" si="444"/>
        <v>3964.1171405709133</v>
      </c>
      <c r="V829" s="2">
        <f t="shared" si="445"/>
        <v>37483.436899409404</v>
      </c>
      <c r="W829" s="2">
        <f t="shared" si="446"/>
        <v>316227.98573224031</v>
      </c>
      <c r="X829" s="29">
        <f t="shared" si="447"/>
        <v>0</v>
      </c>
      <c r="Y829" s="2">
        <f t="shared" si="461"/>
        <v>0</v>
      </c>
      <c r="Z829" s="82">
        <f t="shared" si="448"/>
        <v>0</v>
      </c>
      <c r="AA829" s="2">
        <f t="shared" si="449"/>
        <v>0</v>
      </c>
      <c r="AB829" s="27">
        <f t="shared" si="457"/>
        <v>6.7299999999999999E-2</v>
      </c>
      <c r="AC829" s="29">
        <f t="shared" si="436"/>
        <v>2</v>
      </c>
      <c r="AD829" s="29">
        <v>252</v>
      </c>
      <c r="AE829" s="11">
        <f t="shared" si="463"/>
        <v>1.000517055</v>
      </c>
      <c r="AF829" s="2">
        <f t="shared" si="450"/>
        <v>162.61123627000001</v>
      </c>
      <c r="AG829" s="2">
        <f t="shared" si="451"/>
        <v>163.50726116000001</v>
      </c>
      <c r="AH829" s="3">
        <f t="shared" si="452"/>
        <v>0</v>
      </c>
      <c r="AI829" s="4" t="str">
        <f t="shared" si="458"/>
        <v>A+J=</v>
      </c>
      <c r="AJ829" s="12">
        <f t="shared" si="459"/>
        <v>41974</v>
      </c>
      <c r="AK829" s="12"/>
      <c r="AL829" s="4"/>
      <c r="AM829" s="1"/>
      <c r="AN829" s="12"/>
      <c r="AO829" s="1"/>
      <c r="AP829" s="1"/>
      <c r="AQ829" s="3"/>
      <c r="AR829" s="3"/>
      <c r="AS829" s="7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138" x14ac:dyDescent="0.2">
      <c r="A830" s="178">
        <f t="shared" si="453"/>
        <v>41949</v>
      </c>
      <c r="B830" s="2">
        <f t="shared" si="437"/>
        <v>316533.01103046711</v>
      </c>
      <c r="C830" s="2">
        <f t="shared" si="454"/>
        <v>274780.43169226003</v>
      </c>
      <c r="D830" s="2">
        <f>SUM(Y830:Y$1129)</f>
        <v>27427.228597609999</v>
      </c>
      <c r="E830" s="11">
        <f t="shared" si="438"/>
        <v>247353.20309465003</v>
      </c>
      <c r="F830" s="99">
        <f t="shared" si="433"/>
        <v>3991.24</v>
      </c>
      <c r="G830" s="3">
        <f>IF(N830=1,VLOOKUP(A829,[1]Plan1!$BG$69:$BI$188,3),G829)</f>
        <v>4008</v>
      </c>
      <c r="H830" s="200">
        <f t="shared" si="434"/>
        <v>41886</v>
      </c>
      <c r="I830" s="200">
        <f t="shared" si="435"/>
        <v>41916</v>
      </c>
      <c r="J830" s="27">
        <f t="shared" si="439"/>
        <v>4.1991962397651683E-3</v>
      </c>
      <c r="K830" s="12">
        <f t="shared" si="455"/>
        <v>41974</v>
      </c>
      <c r="L830" s="12">
        <f t="shared" si="440"/>
        <v>41974</v>
      </c>
      <c r="M830" s="1">
        <f t="shared" si="456"/>
        <v>20</v>
      </c>
      <c r="N830" s="1">
        <f t="shared" si="441"/>
        <v>3</v>
      </c>
      <c r="O830" s="2">
        <f t="shared" si="442"/>
        <v>1.00062875</v>
      </c>
      <c r="P830" s="11">
        <f t="shared" si="465"/>
        <v>1.00569971</v>
      </c>
      <c r="Q830" s="11">
        <f t="shared" si="462"/>
        <v>1.1510556854574212</v>
      </c>
      <c r="R830" s="2">
        <f t="shared" si="464"/>
        <v>1.1517794100000001</v>
      </c>
      <c r="S830" s="2">
        <f t="shared" si="460"/>
        <v>1.1445321799999999</v>
      </c>
      <c r="T830" s="2">
        <f t="shared" si="443"/>
        <v>314495.04650608002</v>
      </c>
      <c r="U830" s="2">
        <f t="shared" si="444"/>
        <v>3964.1171405709133</v>
      </c>
      <c r="V830" s="2">
        <f t="shared" si="445"/>
        <v>37543.123227316173</v>
      </c>
      <c r="W830" s="2">
        <f t="shared" si="446"/>
        <v>316287.6720601471</v>
      </c>
      <c r="X830" s="29">
        <f t="shared" si="447"/>
        <v>0</v>
      </c>
      <c r="Y830" s="2">
        <f t="shared" si="461"/>
        <v>0</v>
      </c>
      <c r="Z830" s="82">
        <f t="shared" si="448"/>
        <v>0</v>
      </c>
      <c r="AA830" s="2">
        <f t="shared" si="449"/>
        <v>0</v>
      </c>
      <c r="AB830" s="27">
        <f t="shared" si="457"/>
        <v>6.7299999999999999E-2</v>
      </c>
      <c r="AC830" s="29">
        <f t="shared" si="436"/>
        <v>3</v>
      </c>
      <c r="AD830" s="29">
        <v>252</v>
      </c>
      <c r="AE830" s="11">
        <f t="shared" si="463"/>
        <v>1.0007756830000001</v>
      </c>
      <c r="AF830" s="2">
        <f t="shared" si="450"/>
        <v>243.94846115000001</v>
      </c>
      <c r="AG830" s="2">
        <f t="shared" si="451"/>
        <v>245.33897031999999</v>
      </c>
      <c r="AH830" s="3">
        <f t="shared" si="452"/>
        <v>0</v>
      </c>
      <c r="AI830" s="4" t="str">
        <f t="shared" si="458"/>
        <v>A+J=</v>
      </c>
      <c r="AJ830" s="12">
        <f t="shared" si="459"/>
        <v>41974</v>
      </c>
      <c r="AK830" s="12"/>
      <c r="AL830" s="4"/>
      <c r="AM830" s="1"/>
      <c r="AN830" s="12"/>
      <c r="AO830" s="1"/>
      <c r="AP830" s="1"/>
      <c r="AQ830" s="3"/>
      <c r="AR830" s="3"/>
      <c r="AS830" s="7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138" x14ac:dyDescent="0.2">
      <c r="A831" s="178">
        <f t="shared" si="453"/>
        <v>41950</v>
      </c>
      <c r="B831" s="2">
        <f t="shared" si="437"/>
        <v>316674.593200034</v>
      </c>
      <c r="C831" s="2">
        <f t="shared" si="454"/>
        <v>274780.43169226003</v>
      </c>
      <c r="D831" s="2">
        <f>SUM(Y831:Y$1129)</f>
        <v>27427.228597609999</v>
      </c>
      <c r="E831" s="11">
        <f t="shared" si="438"/>
        <v>247353.20309465003</v>
      </c>
      <c r="F831" s="99">
        <f t="shared" si="433"/>
        <v>3991.24</v>
      </c>
      <c r="G831" s="3">
        <f>IF(N831=1,VLOOKUP(A830,[1]Plan1!$BG$69:$BI$188,3),G830)</f>
        <v>4008</v>
      </c>
      <c r="H831" s="200">
        <f t="shared" si="434"/>
        <v>41886</v>
      </c>
      <c r="I831" s="200">
        <f t="shared" si="435"/>
        <v>41916</v>
      </c>
      <c r="J831" s="27">
        <f t="shared" si="439"/>
        <v>4.1991962397651683E-3</v>
      </c>
      <c r="K831" s="12">
        <f t="shared" si="455"/>
        <v>41974</v>
      </c>
      <c r="L831" s="12">
        <f t="shared" si="440"/>
        <v>41974</v>
      </c>
      <c r="M831" s="1">
        <f t="shared" si="456"/>
        <v>20</v>
      </c>
      <c r="N831" s="1">
        <f t="shared" si="441"/>
        <v>4</v>
      </c>
      <c r="O831" s="2">
        <f t="shared" si="442"/>
        <v>1.0008384299999999</v>
      </c>
      <c r="P831" s="11">
        <f t="shared" si="465"/>
        <v>1.00569971</v>
      </c>
      <c r="Q831" s="11">
        <f t="shared" si="462"/>
        <v>1.1510556854574212</v>
      </c>
      <c r="R831" s="2">
        <f t="shared" si="464"/>
        <v>1.1520207600000001</v>
      </c>
      <c r="S831" s="2">
        <f t="shared" si="460"/>
        <v>1.1445321799999999</v>
      </c>
      <c r="T831" s="2">
        <f t="shared" si="443"/>
        <v>314495.04650608002</v>
      </c>
      <c r="U831" s="2">
        <f t="shared" si="444"/>
        <v>3964.1171405709133</v>
      </c>
      <c r="V831" s="2">
        <f t="shared" si="445"/>
        <v>37602.821922883071</v>
      </c>
      <c r="W831" s="2">
        <f t="shared" si="446"/>
        <v>316347.37075571402</v>
      </c>
      <c r="X831" s="29">
        <f t="shared" si="447"/>
        <v>0</v>
      </c>
      <c r="Y831" s="2">
        <f t="shared" si="461"/>
        <v>0</v>
      </c>
      <c r="Z831" s="82">
        <f t="shared" si="448"/>
        <v>0</v>
      </c>
      <c r="AA831" s="2">
        <f t="shared" si="449"/>
        <v>0</v>
      </c>
      <c r="AB831" s="27">
        <f t="shared" si="457"/>
        <v>6.7299999999999999E-2</v>
      </c>
      <c r="AC831" s="29">
        <f t="shared" si="436"/>
        <v>4</v>
      </c>
      <c r="AD831" s="29">
        <v>252</v>
      </c>
      <c r="AE831" s="11">
        <f t="shared" si="463"/>
        <v>1.0010343770000001</v>
      </c>
      <c r="AF831" s="2">
        <f t="shared" si="450"/>
        <v>325.30644271</v>
      </c>
      <c r="AG831" s="2">
        <f t="shared" si="451"/>
        <v>327.22244432000002</v>
      </c>
      <c r="AH831" s="3">
        <f t="shared" si="452"/>
        <v>0</v>
      </c>
      <c r="AI831" s="4" t="str">
        <f t="shared" si="458"/>
        <v>A+J=</v>
      </c>
      <c r="AJ831" s="12">
        <f t="shared" si="459"/>
        <v>41974</v>
      </c>
      <c r="AK831" s="12"/>
      <c r="AL831" s="4"/>
      <c r="AM831" s="1"/>
      <c r="AN831" s="12"/>
      <c r="AO831" s="1"/>
      <c r="AP831" s="1"/>
      <c r="AQ831" s="3"/>
      <c r="AR831" s="3"/>
      <c r="AS831" s="7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138" x14ac:dyDescent="0.2">
      <c r="A832" s="178">
        <f t="shared" si="453"/>
        <v>41951</v>
      </c>
      <c r="B832" s="2">
        <f t="shared" si="437"/>
        <v>316816.237679579</v>
      </c>
      <c r="C832" s="2">
        <f t="shared" si="454"/>
        <v>274780.43169226003</v>
      </c>
      <c r="D832" s="2">
        <f>SUM(Y832:Y$1129)</f>
        <v>27427.228597609999</v>
      </c>
      <c r="E832" s="11">
        <f t="shared" si="438"/>
        <v>247353.20309465003</v>
      </c>
      <c r="F832" s="99">
        <f t="shared" si="433"/>
        <v>3991.24</v>
      </c>
      <c r="G832" s="3">
        <f>IF(N832=1,VLOOKUP(A831,[1]Plan1!$BG$69:$BI$188,3),G831)</f>
        <v>4008</v>
      </c>
      <c r="H832" s="200">
        <f t="shared" si="434"/>
        <v>41886</v>
      </c>
      <c r="I832" s="200">
        <f t="shared" si="435"/>
        <v>41916</v>
      </c>
      <c r="J832" s="27">
        <f t="shared" si="439"/>
        <v>4.1991962397651683E-3</v>
      </c>
      <c r="K832" s="12">
        <f t="shared" si="455"/>
        <v>41974</v>
      </c>
      <c r="L832" s="12">
        <f t="shared" si="440"/>
        <v>41974</v>
      </c>
      <c r="M832" s="1">
        <f t="shared" si="456"/>
        <v>20</v>
      </c>
      <c r="N832" s="1">
        <f t="shared" si="441"/>
        <v>5</v>
      </c>
      <c r="O832" s="2">
        <f t="shared" si="442"/>
        <v>1.00104814</v>
      </c>
      <c r="P832" s="11">
        <f t="shared" si="465"/>
        <v>1.00569971</v>
      </c>
      <c r="Q832" s="11">
        <f t="shared" si="462"/>
        <v>1.1510556854574212</v>
      </c>
      <c r="R832" s="2">
        <f t="shared" si="464"/>
        <v>1.1522621500000001</v>
      </c>
      <c r="S832" s="2">
        <f t="shared" si="460"/>
        <v>1.1445321799999999</v>
      </c>
      <c r="T832" s="2">
        <f t="shared" si="443"/>
        <v>314495.04650608002</v>
      </c>
      <c r="U832" s="2">
        <f t="shared" si="444"/>
        <v>3964.1171405709133</v>
      </c>
      <c r="V832" s="2">
        <f t="shared" si="445"/>
        <v>37662.530512578094</v>
      </c>
      <c r="W832" s="2">
        <f t="shared" si="446"/>
        <v>316407.079345409</v>
      </c>
      <c r="X832" s="29">
        <f t="shared" si="447"/>
        <v>0</v>
      </c>
      <c r="Y832" s="2">
        <f t="shared" si="461"/>
        <v>0</v>
      </c>
      <c r="Z832" s="82">
        <f t="shared" si="448"/>
        <v>0</v>
      </c>
      <c r="AA832" s="2">
        <f t="shared" si="449"/>
        <v>0</v>
      </c>
      <c r="AB832" s="27">
        <f t="shared" si="457"/>
        <v>6.7299999999999999E-2</v>
      </c>
      <c r="AC832" s="29">
        <f t="shared" si="436"/>
        <v>5</v>
      </c>
      <c r="AD832" s="29">
        <v>252</v>
      </c>
      <c r="AE832" s="11">
        <f t="shared" si="463"/>
        <v>1.0012931389999999</v>
      </c>
      <c r="AF832" s="2">
        <f t="shared" si="450"/>
        <v>406.68580994000001</v>
      </c>
      <c r="AG832" s="2">
        <f t="shared" si="451"/>
        <v>409.15833416999999</v>
      </c>
      <c r="AH832" s="3">
        <f t="shared" si="452"/>
        <v>0</v>
      </c>
      <c r="AI832" s="4" t="str">
        <f t="shared" si="458"/>
        <v>A+J=</v>
      </c>
      <c r="AJ832" s="12">
        <f t="shared" si="459"/>
        <v>41974</v>
      </c>
      <c r="AK832" s="12"/>
      <c r="AL832" s="4"/>
      <c r="AM832" s="1"/>
      <c r="AN832" s="12"/>
      <c r="AO832" s="1"/>
      <c r="AP832" s="1"/>
      <c r="AQ832" s="3"/>
      <c r="AR832" s="3"/>
      <c r="AS832" s="7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x14ac:dyDescent="0.2">
      <c r="A833" s="178">
        <f t="shared" si="453"/>
        <v>41952</v>
      </c>
      <c r="B833" s="2">
        <f t="shared" si="437"/>
        <v>316816.237679579</v>
      </c>
      <c r="C833" s="2">
        <f t="shared" si="454"/>
        <v>274780.43169226003</v>
      </c>
      <c r="D833" s="2">
        <f>SUM(Y833:Y$1129)</f>
        <v>27427.228597609999</v>
      </c>
      <c r="E833" s="11">
        <f t="shared" si="438"/>
        <v>247353.20309465003</v>
      </c>
      <c r="F833" s="99">
        <f t="shared" ref="F833:F896" si="466">IF(G833=G832,F832,G832)</f>
        <v>3991.24</v>
      </c>
      <c r="G833" s="3">
        <f>IF(N833=1,VLOOKUP(A832,[1]Plan1!$BG$69:$BI$188,3),G832)</f>
        <v>4008</v>
      </c>
      <c r="H833" s="200">
        <f t="shared" ref="H833:H896" si="467">EDATE(I833,-1)</f>
        <v>41886</v>
      </c>
      <c r="I833" s="200">
        <f t="shared" ref="I833:I896" si="468">IF(X832&gt;0,EDATE(A833,-1),+I832)</f>
        <v>41916</v>
      </c>
      <c r="J833" s="27">
        <f t="shared" si="439"/>
        <v>4.1991962397651683E-3</v>
      </c>
      <c r="K833" s="12">
        <f t="shared" si="455"/>
        <v>41974</v>
      </c>
      <c r="L833" s="12">
        <f t="shared" si="440"/>
        <v>41974</v>
      </c>
      <c r="M833" s="1">
        <f t="shared" si="456"/>
        <v>20</v>
      </c>
      <c r="N833" s="1">
        <f t="shared" si="441"/>
        <v>5</v>
      </c>
      <c r="O833" s="2">
        <f t="shared" si="442"/>
        <v>1.00104814</v>
      </c>
      <c r="P833" s="11">
        <f t="shared" si="465"/>
        <v>1.00569971</v>
      </c>
      <c r="Q833" s="11">
        <f t="shared" si="462"/>
        <v>1.1510556854574212</v>
      </c>
      <c r="R833" s="2">
        <f t="shared" si="464"/>
        <v>1.1522621500000001</v>
      </c>
      <c r="S833" s="2">
        <f t="shared" si="460"/>
        <v>1.1445321799999999</v>
      </c>
      <c r="T833" s="2">
        <f t="shared" si="443"/>
        <v>314495.04650608002</v>
      </c>
      <c r="U833" s="2">
        <f t="shared" si="444"/>
        <v>3964.1171405709133</v>
      </c>
      <c r="V833" s="2">
        <f t="shared" si="445"/>
        <v>37662.530512578094</v>
      </c>
      <c r="W833" s="2">
        <f t="shared" si="446"/>
        <v>316407.079345409</v>
      </c>
      <c r="X833" s="29">
        <f t="shared" si="447"/>
        <v>0</v>
      </c>
      <c r="Y833" s="2">
        <f t="shared" si="461"/>
        <v>0</v>
      </c>
      <c r="Z833" s="82">
        <f t="shared" si="448"/>
        <v>0</v>
      </c>
      <c r="AA833" s="2">
        <f t="shared" si="449"/>
        <v>0</v>
      </c>
      <c r="AB833" s="27">
        <f t="shared" si="457"/>
        <v>6.7299999999999999E-2</v>
      </c>
      <c r="AC833" s="29">
        <f t="shared" ref="AC833:AC896" si="469">N833</f>
        <v>5</v>
      </c>
      <c r="AD833" s="29">
        <v>252</v>
      </c>
      <c r="AE833" s="11">
        <f t="shared" si="463"/>
        <v>1.0012931389999999</v>
      </c>
      <c r="AF833" s="2">
        <f t="shared" si="450"/>
        <v>406.68580994000001</v>
      </c>
      <c r="AG833" s="2">
        <f t="shared" si="451"/>
        <v>409.15833416999999</v>
      </c>
      <c r="AH833" s="3">
        <f t="shared" si="452"/>
        <v>0</v>
      </c>
      <c r="AI833" s="4" t="str">
        <f t="shared" si="458"/>
        <v>A+J=</v>
      </c>
      <c r="AJ833" s="12">
        <f t="shared" si="459"/>
        <v>41974</v>
      </c>
      <c r="AK833" s="12"/>
      <c r="AL833" s="4"/>
      <c r="AM833" s="1"/>
      <c r="AN833" s="12"/>
      <c r="AO833" s="1"/>
      <c r="AP833" s="1"/>
      <c r="AQ833" s="3"/>
      <c r="AR833" s="3"/>
      <c r="AS833" s="7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x14ac:dyDescent="0.2">
      <c r="A834" s="178">
        <f t="shared" si="453"/>
        <v>41953</v>
      </c>
      <c r="B834" s="2">
        <f t="shared" si="437"/>
        <v>316816.237679579</v>
      </c>
      <c r="C834" s="2">
        <f t="shared" si="454"/>
        <v>274780.43169226003</v>
      </c>
      <c r="D834" s="2">
        <f>SUM(Y834:Y$1129)</f>
        <v>27427.228597609999</v>
      </c>
      <c r="E834" s="11">
        <f t="shared" si="438"/>
        <v>247353.20309465003</v>
      </c>
      <c r="F834" s="99">
        <f t="shared" si="466"/>
        <v>3991.24</v>
      </c>
      <c r="G834" s="3">
        <f>IF(N834=1,VLOOKUP(A833,[1]Plan1!$BG$69:$BI$188,3),G833)</f>
        <v>4008</v>
      </c>
      <c r="H834" s="200">
        <f t="shared" si="467"/>
        <v>41886</v>
      </c>
      <c r="I834" s="200">
        <f t="shared" si="468"/>
        <v>41916</v>
      </c>
      <c r="J834" s="27">
        <f t="shared" si="439"/>
        <v>4.1991962397651683E-3</v>
      </c>
      <c r="K834" s="12">
        <f t="shared" si="455"/>
        <v>41974</v>
      </c>
      <c r="L834" s="12">
        <f t="shared" si="440"/>
        <v>41974</v>
      </c>
      <c r="M834" s="1">
        <f t="shared" si="456"/>
        <v>20</v>
      </c>
      <c r="N834" s="1">
        <f t="shared" si="441"/>
        <v>5</v>
      </c>
      <c r="O834" s="2">
        <f t="shared" si="442"/>
        <v>1.00104814</v>
      </c>
      <c r="P834" s="11">
        <f t="shared" si="465"/>
        <v>1.00569971</v>
      </c>
      <c r="Q834" s="11">
        <f t="shared" si="462"/>
        <v>1.1510556854574212</v>
      </c>
      <c r="R834" s="2">
        <f t="shared" si="464"/>
        <v>1.1522621500000001</v>
      </c>
      <c r="S834" s="2">
        <f t="shared" si="460"/>
        <v>1.1445321799999999</v>
      </c>
      <c r="T834" s="2">
        <f t="shared" si="443"/>
        <v>314495.04650608002</v>
      </c>
      <c r="U834" s="2">
        <f t="shared" si="444"/>
        <v>3964.1171405709133</v>
      </c>
      <c r="V834" s="2">
        <f t="shared" si="445"/>
        <v>37662.530512578094</v>
      </c>
      <c r="W834" s="2">
        <f t="shared" si="446"/>
        <v>316407.079345409</v>
      </c>
      <c r="X834" s="29">
        <f t="shared" si="447"/>
        <v>0</v>
      </c>
      <c r="Y834" s="2">
        <f t="shared" si="461"/>
        <v>0</v>
      </c>
      <c r="Z834" s="82">
        <f t="shared" si="448"/>
        <v>0</v>
      </c>
      <c r="AA834" s="2">
        <f t="shared" si="449"/>
        <v>0</v>
      </c>
      <c r="AB834" s="27">
        <f t="shared" si="457"/>
        <v>6.7299999999999999E-2</v>
      </c>
      <c r="AC834" s="29">
        <f t="shared" si="469"/>
        <v>5</v>
      </c>
      <c r="AD834" s="29">
        <v>252</v>
      </c>
      <c r="AE834" s="11">
        <f t="shared" si="463"/>
        <v>1.0012931389999999</v>
      </c>
      <c r="AF834" s="2">
        <f t="shared" si="450"/>
        <v>406.68580994000001</v>
      </c>
      <c r="AG834" s="2">
        <f t="shared" si="451"/>
        <v>409.15833416999999</v>
      </c>
      <c r="AH834" s="3">
        <f t="shared" si="452"/>
        <v>0</v>
      </c>
      <c r="AI834" s="4" t="str">
        <f t="shared" si="458"/>
        <v>A+J=</v>
      </c>
      <c r="AJ834" s="12">
        <f t="shared" si="459"/>
        <v>41974</v>
      </c>
      <c r="AK834" s="12"/>
      <c r="AL834" s="4"/>
      <c r="AM834" s="1"/>
      <c r="AN834" s="12"/>
      <c r="AO834" s="1"/>
      <c r="AP834" s="1"/>
      <c r="AQ834" s="3"/>
      <c r="AR834" s="3"/>
      <c r="AS834" s="7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x14ac:dyDescent="0.2">
      <c r="A835" s="178">
        <f t="shared" si="453"/>
        <v>41954</v>
      </c>
      <c r="B835" s="2">
        <f t="shared" si="437"/>
        <v>316957.94881079614</v>
      </c>
      <c r="C835" s="2">
        <f t="shared" si="454"/>
        <v>274780.43169226003</v>
      </c>
      <c r="D835" s="2">
        <f>SUM(Y835:Y$1129)</f>
        <v>27427.228597609999</v>
      </c>
      <c r="E835" s="11">
        <f t="shared" si="438"/>
        <v>247353.20309465003</v>
      </c>
      <c r="F835" s="99">
        <f t="shared" si="466"/>
        <v>3991.24</v>
      </c>
      <c r="G835" s="3">
        <f>IF(N835=1,VLOOKUP(A834,[1]Plan1!$BG$69:$BI$188,3),G834)</f>
        <v>4008</v>
      </c>
      <c r="H835" s="200">
        <f t="shared" si="467"/>
        <v>41886</v>
      </c>
      <c r="I835" s="200">
        <f t="shared" si="468"/>
        <v>41916</v>
      </c>
      <c r="J835" s="27">
        <f t="shared" si="439"/>
        <v>4.1991962397651683E-3</v>
      </c>
      <c r="K835" s="12">
        <f t="shared" si="455"/>
        <v>41974</v>
      </c>
      <c r="L835" s="12">
        <f t="shared" si="440"/>
        <v>41974</v>
      </c>
      <c r="M835" s="1">
        <f t="shared" si="456"/>
        <v>20</v>
      </c>
      <c r="N835" s="1">
        <f t="shared" si="441"/>
        <v>6</v>
      </c>
      <c r="O835" s="2">
        <f t="shared" si="442"/>
        <v>1.0012579100000001</v>
      </c>
      <c r="P835" s="11">
        <f t="shared" si="465"/>
        <v>1.00569971</v>
      </c>
      <c r="Q835" s="11">
        <f t="shared" si="462"/>
        <v>1.1510556854574212</v>
      </c>
      <c r="R835" s="2">
        <f t="shared" si="464"/>
        <v>1.1525036</v>
      </c>
      <c r="S835" s="2">
        <f t="shared" si="460"/>
        <v>1.1445321799999999</v>
      </c>
      <c r="T835" s="2">
        <f t="shared" si="443"/>
        <v>314495.04650608002</v>
      </c>
      <c r="U835" s="2">
        <f t="shared" si="444"/>
        <v>3964.1171405709133</v>
      </c>
      <c r="V835" s="2">
        <f t="shared" si="445"/>
        <v>37722.253943465264</v>
      </c>
      <c r="W835" s="2">
        <f t="shared" si="446"/>
        <v>316466.80277629616</v>
      </c>
      <c r="X835" s="29">
        <f t="shared" si="447"/>
        <v>0</v>
      </c>
      <c r="Y835" s="2">
        <f t="shared" si="461"/>
        <v>0</v>
      </c>
      <c r="Z835" s="82">
        <f t="shared" si="448"/>
        <v>0</v>
      </c>
      <c r="AA835" s="2">
        <f t="shared" si="449"/>
        <v>0</v>
      </c>
      <c r="AB835" s="27">
        <f t="shared" si="457"/>
        <v>6.7299999999999999E-2</v>
      </c>
      <c r="AC835" s="29">
        <f t="shared" si="469"/>
        <v>6</v>
      </c>
      <c r="AD835" s="29">
        <v>252</v>
      </c>
      <c r="AE835" s="11">
        <f t="shared" si="463"/>
        <v>1.0015519669999999</v>
      </c>
      <c r="AF835" s="2">
        <f t="shared" si="450"/>
        <v>488.08593384</v>
      </c>
      <c r="AG835" s="2">
        <f t="shared" si="451"/>
        <v>491.14603449999998</v>
      </c>
      <c r="AH835" s="3">
        <f t="shared" si="452"/>
        <v>0</v>
      </c>
      <c r="AI835" s="4" t="str">
        <f t="shared" si="458"/>
        <v>A+J=</v>
      </c>
      <c r="AJ835" s="12">
        <f t="shared" si="459"/>
        <v>41974</v>
      </c>
      <c r="AK835" s="12"/>
      <c r="AL835" s="4"/>
      <c r="AM835" s="1"/>
      <c r="AN835" s="12"/>
      <c r="AO835" s="1"/>
      <c r="AP835" s="1"/>
      <c r="AQ835" s="3"/>
      <c r="AR835" s="3"/>
      <c r="AS835" s="7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x14ac:dyDescent="0.2">
      <c r="A836" s="178">
        <f t="shared" si="453"/>
        <v>41955</v>
      </c>
      <c r="B836" s="2">
        <f t="shared" si="437"/>
        <v>317099.72445553355</v>
      </c>
      <c r="C836" s="2">
        <f t="shared" si="454"/>
        <v>274780.43169226003</v>
      </c>
      <c r="D836" s="2">
        <f>SUM(Y836:Y$1129)</f>
        <v>27427.228597609999</v>
      </c>
      <c r="E836" s="11">
        <f t="shared" si="438"/>
        <v>247353.20309465003</v>
      </c>
      <c r="F836" s="99">
        <f t="shared" si="466"/>
        <v>3991.24</v>
      </c>
      <c r="G836" s="3">
        <f>IF(N836=1,VLOOKUP(A835,[1]Plan1!$BG$69:$BI$188,3),G835)</f>
        <v>4008</v>
      </c>
      <c r="H836" s="200">
        <f t="shared" si="467"/>
        <v>41886</v>
      </c>
      <c r="I836" s="200">
        <f t="shared" si="468"/>
        <v>41916</v>
      </c>
      <c r="J836" s="27">
        <f t="shared" si="439"/>
        <v>4.1991962397651683E-3</v>
      </c>
      <c r="K836" s="12">
        <f t="shared" si="455"/>
        <v>41974</v>
      </c>
      <c r="L836" s="12">
        <f t="shared" si="440"/>
        <v>41974</v>
      </c>
      <c r="M836" s="1">
        <f t="shared" si="456"/>
        <v>20</v>
      </c>
      <c r="N836" s="1">
        <f t="shared" si="441"/>
        <v>7</v>
      </c>
      <c r="O836" s="2">
        <f t="shared" si="442"/>
        <v>1.00146771</v>
      </c>
      <c r="P836" s="11">
        <f t="shared" si="465"/>
        <v>1.00569971</v>
      </c>
      <c r="Q836" s="11">
        <f t="shared" si="462"/>
        <v>1.1510556854574212</v>
      </c>
      <c r="R836" s="2">
        <f t="shared" si="464"/>
        <v>1.1527451</v>
      </c>
      <c r="S836" s="2">
        <f t="shared" si="460"/>
        <v>1.1445321799999999</v>
      </c>
      <c r="T836" s="2">
        <f t="shared" si="443"/>
        <v>314495.04650608002</v>
      </c>
      <c r="U836" s="2">
        <f t="shared" si="444"/>
        <v>3964.1171405709133</v>
      </c>
      <c r="V836" s="2">
        <f t="shared" si="445"/>
        <v>37781.989742012622</v>
      </c>
      <c r="W836" s="2">
        <f t="shared" si="446"/>
        <v>316526.53857484355</v>
      </c>
      <c r="X836" s="29">
        <f t="shared" si="447"/>
        <v>0</v>
      </c>
      <c r="Y836" s="2">
        <f t="shared" si="461"/>
        <v>0</v>
      </c>
      <c r="Z836" s="82">
        <f t="shared" si="448"/>
        <v>0</v>
      </c>
      <c r="AA836" s="2">
        <f t="shared" si="449"/>
        <v>0</v>
      </c>
      <c r="AB836" s="27">
        <f t="shared" si="457"/>
        <v>6.7299999999999999E-2</v>
      </c>
      <c r="AC836" s="29">
        <f t="shared" si="469"/>
        <v>7</v>
      </c>
      <c r="AD836" s="29">
        <v>252</v>
      </c>
      <c r="AE836" s="11">
        <f t="shared" si="463"/>
        <v>1.0018108619999999</v>
      </c>
      <c r="AF836" s="2">
        <f t="shared" si="450"/>
        <v>569.5071289</v>
      </c>
      <c r="AG836" s="2">
        <f t="shared" si="451"/>
        <v>573.18588068999998</v>
      </c>
      <c r="AH836" s="3">
        <f t="shared" si="452"/>
        <v>0</v>
      </c>
      <c r="AI836" s="4" t="str">
        <f t="shared" si="458"/>
        <v>A+J=</v>
      </c>
      <c r="AJ836" s="12">
        <f t="shared" si="459"/>
        <v>41974</v>
      </c>
      <c r="AK836" s="12"/>
      <c r="AL836" s="4"/>
      <c r="AM836" s="1"/>
      <c r="AN836" s="12"/>
      <c r="AO836" s="1"/>
      <c r="AP836" s="1"/>
      <c r="AQ836" s="3"/>
      <c r="AR836" s="3"/>
      <c r="AS836" s="7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x14ac:dyDescent="0.2">
      <c r="A837" s="178">
        <f t="shared" si="453"/>
        <v>41956</v>
      </c>
      <c r="B837" s="2">
        <f t="shared" si="437"/>
        <v>317241.56495200103</v>
      </c>
      <c r="C837" s="2">
        <f t="shared" si="454"/>
        <v>274780.43169226003</v>
      </c>
      <c r="D837" s="2">
        <f>SUM(Y837:Y$1129)</f>
        <v>27427.228597609999</v>
      </c>
      <c r="E837" s="11">
        <f t="shared" si="438"/>
        <v>247353.20309465003</v>
      </c>
      <c r="F837" s="99">
        <f t="shared" si="466"/>
        <v>3991.24</v>
      </c>
      <c r="G837" s="3">
        <f>IF(N837=1,VLOOKUP(A836,[1]Plan1!$BG$69:$BI$188,3),G836)</f>
        <v>4008</v>
      </c>
      <c r="H837" s="200">
        <f t="shared" si="467"/>
        <v>41886</v>
      </c>
      <c r="I837" s="200">
        <f t="shared" si="468"/>
        <v>41916</v>
      </c>
      <c r="J837" s="27">
        <f t="shared" si="439"/>
        <v>4.1991962397651683E-3</v>
      </c>
      <c r="K837" s="12">
        <f t="shared" si="455"/>
        <v>41974</v>
      </c>
      <c r="L837" s="12">
        <f t="shared" si="440"/>
        <v>41974</v>
      </c>
      <c r="M837" s="1">
        <f t="shared" si="456"/>
        <v>20</v>
      </c>
      <c r="N837" s="1">
        <f t="shared" si="441"/>
        <v>8</v>
      </c>
      <c r="O837" s="2">
        <f t="shared" si="442"/>
        <v>1.0016775600000001</v>
      </c>
      <c r="P837" s="11">
        <f t="shared" si="465"/>
        <v>1.00569971</v>
      </c>
      <c r="Q837" s="11">
        <f t="shared" si="462"/>
        <v>1.1510556854574212</v>
      </c>
      <c r="R837" s="2">
        <f t="shared" si="464"/>
        <v>1.1529866499999999</v>
      </c>
      <c r="S837" s="2">
        <f t="shared" si="460"/>
        <v>1.1445321799999999</v>
      </c>
      <c r="T837" s="2">
        <f t="shared" si="443"/>
        <v>314495.04650608002</v>
      </c>
      <c r="U837" s="2">
        <f t="shared" si="444"/>
        <v>3964.1171405709133</v>
      </c>
      <c r="V837" s="2">
        <f t="shared" si="445"/>
        <v>37841.737908220115</v>
      </c>
      <c r="W837" s="2">
        <f t="shared" si="446"/>
        <v>316586.28674105101</v>
      </c>
      <c r="X837" s="29">
        <f t="shared" si="447"/>
        <v>0</v>
      </c>
      <c r="Y837" s="2">
        <f t="shared" si="461"/>
        <v>0</v>
      </c>
      <c r="Z837" s="82">
        <f t="shared" si="448"/>
        <v>0</v>
      </c>
      <c r="AA837" s="2">
        <f t="shared" si="449"/>
        <v>0</v>
      </c>
      <c r="AB837" s="27">
        <f t="shared" si="457"/>
        <v>6.7299999999999999E-2</v>
      </c>
      <c r="AC837" s="29">
        <f t="shared" si="469"/>
        <v>8</v>
      </c>
      <c r="AD837" s="29">
        <v>252</v>
      </c>
      <c r="AE837" s="11">
        <f t="shared" si="463"/>
        <v>1.002069825</v>
      </c>
      <c r="AF837" s="2">
        <f t="shared" si="450"/>
        <v>650.94970963000003</v>
      </c>
      <c r="AG837" s="2">
        <f t="shared" si="451"/>
        <v>655.27821095000002</v>
      </c>
      <c r="AH837" s="3">
        <f t="shared" si="452"/>
        <v>0</v>
      </c>
      <c r="AI837" s="4" t="str">
        <f t="shared" si="458"/>
        <v>A+J=</v>
      </c>
      <c r="AJ837" s="12">
        <f t="shared" si="459"/>
        <v>41974</v>
      </c>
      <c r="AK837" s="12"/>
      <c r="AL837" s="4"/>
      <c r="AM837" s="1"/>
      <c r="AN837" s="12"/>
      <c r="AO837" s="1"/>
      <c r="AP837" s="1"/>
      <c r="AQ837" s="3"/>
      <c r="AR837" s="3"/>
      <c r="AS837" s="7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x14ac:dyDescent="0.2">
      <c r="A838" s="178">
        <f t="shared" si="453"/>
        <v>41957</v>
      </c>
      <c r="B838" s="2">
        <f t="shared" si="437"/>
        <v>317383.46968869871</v>
      </c>
      <c r="C838" s="2">
        <f t="shared" si="454"/>
        <v>274780.43169226003</v>
      </c>
      <c r="D838" s="2">
        <f>SUM(Y838:Y$1129)</f>
        <v>27427.228597609999</v>
      </c>
      <c r="E838" s="11">
        <f t="shared" si="438"/>
        <v>247353.20309465003</v>
      </c>
      <c r="F838" s="99">
        <f t="shared" si="466"/>
        <v>3991.24</v>
      </c>
      <c r="G838" s="3">
        <f>IF(N838=1,VLOOKUP(A837,[1]Plan1!$BG$69:$BI$188,3),G837)</f>
        <v>4008</v>
      </c>
      <c r="H838" s="200">
        <f t="shared" si="467"/>
        <v>41886</v>
      </c>
      <c r="I838" s="200">
        <f t="shared" si="468"/>
        <v>41916</v>
      </c>
      <c r="J838" s="27">
        <f t="shared" si="439"/>
        <v>4.1991962397651683E-3</v>
      </c>
      <c r="K838" s="12">
        <f t="shared" si="455"/>
        <v>41974</v>
      </c>
      <c r="L838" s="12">
        <f t="shared" si="440"/>
        <v>41974</v>
      </c>
      <c r="M838" s="1">
        <f t="shared" si="456"/>
        <v>20</v>
      </c>
      <c r="N838" s="1">
        <f t="shared" si="441"/>
        <v>9</v>
      </c>
      <c r="O838" s="2">
        <f t="shared" si="442"/>
        <v>1.0018874600000001</v>
      </c>
      <c r="P838" s="11">
        <f t="shared" si="465"/>
        <v>1.00569971</v>
      </c>
      <c r="Q838" s="11">
        <f t="shared" si="462"/>
        <v>1.1510556854574212</v>
      </c>
      <c r="R838" s="2">
        <f t="shared" si="464"/>
        <v>1.15322825</v>
      </c>
      <c r="S838" s="2">
        <f t="shared" si="460"/>
        <v>1.1445321799999999</v>
      </c>
      <c r="T838" s="2">
        <f t="shared" si="443"/>
        <v>314495.04650608002</v>
      </c>
      <c r="U838" s="2">
        <f t="shared" si="444"/>
        <v>3964.1171405709133</v>
      </c>
      <c r="V838" s="2">
        <f t="shared" si="445"/>
        <v>37901.498442087795</v>
      </c>
      <c r="W838" s="2">
        <f t="shared" si="446"/>
        <v>316646.0472749187</v>
      </c>
      <c r="X838" s="29">
        <f t="shared" si="447"/>
        <v>0</v>
      </c>
      <c r="Y838" s="2">
        <f t="shared" si="461"/>
        <v>0</v>
      </c>
      <c r="Z838" s="82">
        <f t="shared" si="448"/>
        <v>0</v>
      </c>
      <c r="AA838" s="2">
        <f t="shared" si="449"/>
        <v>0</v>
      </c>
      <c r="AB838" s="27">
        <f t="shared" si="457"/>
        <v>6.7299999999999999E-2</v>
      </c>
      <c r="AC838" s="29">
        <f t="shared" si="469"/>
        <v>9</v>
      </c>
      <c r="AD838" s="29">
        <v>252</v>
      </c>
      <c r="AE838" s="11">
        <f t="shared" si="463"/>
        <v>1.0023288539999999</v>
      </c>
      <c r="AF838" s="2">
        <f t="shared" si="450"/>
        <v>732.41304703000003</v>
      </c>
      <c r="AG838" s="2">
        <f t="shared" si="451"/>
        <v>737.42241378000006</v>
      </c>
      <c r="AH838" s="3">
        <f t="shared" si="452"/>
        <v>0</v>
      </c>
      <c r="AI838" s="4" t="str">
        <f t="shared" si="458"/>
        <v>A+J=</v>
      </c>
      <c r="AJ838" s="12">
        <f t="shared" si="459"/>
        <v>41974</v>
      </c>
      <c r="AK838" s="12"/>
      <c r="AL838" s="4"/>
      <c r="AM838" s="1"/>
      <c r="AN838" s="12"/>
      <c r="AO838" s="1"/>
      <c r="AP838" s="1"/>
      <c r="AQ838" s="3"/>
      <c r="AR838" s="3"/>
      <c r="AS838" s="7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x14ac:dyDescent="0.2">
      <c r="A839" s="178">
        <f t="shared" si="453"/>
        <v>41958</v>
      </c>
      <c r="B839" s="2">
        <f t="shared" si="437"/>
        <v>317525.43652383453</v>
      </c>
      <c r="C839" s="2">
        <f t="shared" si="454"/>
        <v>274780.43169226003</v>
      </c>
      <c r="D839" s="2">
        <f>SUM(Y839:Y$1129)</f>
        <v>27427.228597609999</v>
      </c>
      <c r="E839" s="11">
        <f t="shared" si="438"/>
        <v>247353.20309465003</v>
      </c>
      <c r="F839" s="99">
        <f t="shared" si="466"/>
        <v>3991.24</v>
      </c>
      <c r="G839" s="3">
        <f>IF(N839=1,VLOOKUP(A838,[1]Plan1!$BG$69:$BI$188,3),G838)</f>
        <v>4008</v>
      </c>
      <c r="H839" s="200">
        <f t="shared" si="467"/>
        <v>41886</v>
      </c>
      <c r="I839" s="200">
        <f t="shared" si="468"/>
        <v>41916</v>
      </c>
      <c r="J839" s="27">
        <f t="shared" si="439"/>
        <v>4.1991962397651683E-3</v>
      </c>
      <c r="K839" s="12">
        <f t="shared" si="455"/>
        <v>41974</v>
      </c>
      <c r="L839" s="12">
        <f t="shared" si="440"/>
        <v>41974</v>
      </c>
      <c r="M839" s="1">
        <f t="shared" si="456"/>
        <v>20</v>
      </c>
      <c r="N839" s="1">
        <f t="shared" si="441"/>
        <v>10</v>
      </c>
      <c r="O839" s="2">
        <f t="shared" si="442"/>
        <v>1.0020973900000001</v>
      </c>
      <c r="P839" s="11">
        <f t="shared" si="465"/>
        <v>1.00569971</v>
      </c>
      <c r="Q839" s="11">
        <f t="shared" si="462"/>
        <v>1.1510556854574212</v>
      </c>
      <c r="R839" s="2">
        <f t="shared" si="464"/>
        <v>1.15346989</v>
      </c>
      <c r="S839" s="2">
        <f t="shared" si="460"/>
        <v>1.1445321799999999</v>
      </c>
      <c r="T839" s="2">
        <f t="shared" si="443"/>
        <v>314495.04650608002</v>
      </c>
      <c r="U839" s="2">
        <f t="shared" si="444"/>
        <v>3964.1171405709133</v>
      </c>
      <c r="V839" s="2">
        <f t="shared" si="445"/>
        <v>37961.268870083601</v>
      </c>
      <c r="W839" s="2">
        <f t="shared" si="446"/>
        <v>316705.81770291453</v>
      </c>
      <c r="X839" s="29">
        <f t="shared" si="447"/>
        <v>0</v>
      </c>
      <c r="Y839" s="2">
        <f t="shared" si="461"/>
        <v>0</v>
      </c>
      <c r="Z839" s="82">
        <f t="shared" si="448"/>
        <v>0</v>
      </c>
      <c r="AA839" s="2">
        <f t="shared" si="449"/>
        <v>0</v>
      </c>
      <c r="AB839" s="27">
        <f t="shared" si="457"/>
        <v>6.7299999999999999E-2</v>
      </c>
      <c r="AC839" s="29">
        <f t="shared" si="469"/>
        <v>10</v>
      </c>
      <c r="AD839" s="29">
        <v>252</v>
      </c>
      <c r="AE839" s="11">
        <f t="shared" si="463"/>
        <v>1.0025879499999999</v>
      </c>
      <c r="AF839" s="2">
        <f t="shared" si="450"/>
        <v>813.89745559999994</v>
      </c>
      <c r="AG839" s="2">
        <f t="shared" si="451"/>
        <v>819.61882091999996</v>
      </c>
      <c r="AH839" s="3">
        <f t="shared" si="452"/>
        <v>0</v>
      </c>
      <c r="AI839" s="4" t="str">
        <f t="shared" si="458"/>
        <v>A+J=</v>
      </c>
      <c r="AJ839" s="12">
        <f t="shared" si="459"/>
        <v>41974</v>
      </c>
      <c r="AK839" s="12"/>
      <c r="AL839" s="4"/>
      <c r="AM839" s="1"/>
      <c r="AN839" s="12"/>
      <c r="AO839" s="1"/>
      <c r="AP839" s="1"/>
      <c r="AQ839" s="3"/>
      <c r="AR839" s="3"/>
      <c r="AS839" s="7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x14ac:dyDescent="0.2">
      <c r="A840" s="178">
        <f t="shared" si="453"/>
        <v>41959</v>
      </c>
      <c r="B840" s="2">
        <f t="shared" si="437"/>
        <v>317525.43652383453</v>
      </c>
      <c r="C840" s="2">
        <f t="shared" si="454"/>
        <v>274780.43169226003</v>
      </c>
      <c r="D840" s="2">
        <f>SUM(Y840:Y$1129)</f>
        <v>27427.228597609999</v>
      </c>
      <c r="E840" s="11">
        <f t="shared" si="438"/>
        <v>247353.20309465003</v>
      </c>
      <c r="F840" s="99">
        <f t="shared" si="466"/>
        <v>3991.24</v>
      </c>
      <c r="G840" s="3">
        <f>IF(N840=1,VLOOKUP(A839,[1]Plan1!$BG$69:$BI$188,3),G839)</f>
        <v>4008</v>
      </c>
      <c r="H840" s="200">
        <f t="shared" si="467"/>
        <v>41886</v>
      </c>
      <c r="I840" s="200">
        <f t="shared" si="468"/>
        <v>41916</v>
      </c>
      <c r="J840" s="27">
        <f t="shared" si="439"/>
        <v>4.1991962397651683E-3</v>
      </c>
      <c r="K840" s="12">
        <f t="shared" si="455"/>
        <v>41974</v>
      </c>
      <c r="L840" s="12">
        <f t="shared" si="440"/>
        <v>41974</v>
      </c>
      <c r="M840" s="1">
        <f t="shared" si="456"/>
        <v>20</v>
      </c>
      <c r="N840" s="1">
        <f t="shared" si="441"/>
        <v>10</v>
      </c>
      <c r="O840" s="2">
        <f t="shared" si="442"/>
        <v>1.0020973900000001</v>
      </c>
      <c r="P840" s="11">
        <f t="shared" si="465"/>
        <v>1.00569971</v>
      </c>
      <c r="Q840" s="11">
        <f t="shared" si="462"/>
        <v>1.1510556854574212</v>
      </c>
      <c r="R840" s="2">
        <f t="shared" si="464"/>
        <v>1.15346989</v>
      </c>
      <c r="S840" s="2">
        <f t="shared" si="460"/>
        <v>1.1445321799999999</v>
      </c>
      <c r="T840" s="2">
        <f t="shared" si="443"/>
        <v>314495.04650608002</v>
      </c>
      <c r="U840" s="2">
        <f t="shared" si="444"/>
        <v>3964.1171405709133</v>
      </c>
      <c r="V840" s="2">
        <f t="shared" si="445"/>
        <v>37961.268870083601</v>
      </c>
      <c r="W840" s="2">
        <f t="shared" si="446"/>
        <v>316705.81770291453</v>
      </c>
      <c r="X840" s="29">
        <f t="shared" si="447"/>
        <v>0</v>
      </c>
      <c r="Y840" s="2">
        <f t="shared" si="461"/>
        <v>0</v>
      </c>
      <c r="Z840" s="82">
        <f t="shared" si="448"/>
        <v>0</v>
      </c>
      <c r="AA840" s="2">
        <f t="shared" si="449"/>
        <v>0</v>
      </c>
      <c r="AB840" s="27">
        <f t="shared" si="457"/>
        <v>6.7299999999999999E-2</v>
      </c>
      <c r="AC840" s="29">
        <f t="shared" si="469"/>
        <v>10</v>
      </c>
      <c r="AD840" s="29">
        <v>252</v>
      </c>
      <c r="AE840" s="11">
        <f t="shared" si="463"/>
        <v>1.0025879499999999</v>
      </c>
      <c r="AF840" s="2">
        <f t="shared" si="450"/>
        <v>813.89745559999994</v>
      </c>
      <c r="AG840" s="2">
        <f t="shared" si="451"/>
        <v>819.61882091999996</v>
      </c>
      <c r="AH840" s="3">
        <f t="shared" si="452"/>
        <v>0</v>
      </c>
      <c r="AI840" s="4" t="str">
        <f t="shared" si="458"/>
        <v>A+J=</v>
      </c>
      <c r="AJ840" s="12">
        <f t="shared" si="459"/>
        <v>41974</v>
      </c>
      <c r="AK840" s="12"/>
      <c r="AL840" s="4"/>
      <c r="AM840" s="1"/>
      <c r="AN840" s="12"/>
      <c r="AO840" s="1"/>
      <c r="AP840" s="1"/>
      <c r="AQ840" s="3"/>
      <c r="AR840" s="3"/>
      <c r="AS840" s="7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x14ac:dyDescent="0.2">
      <c r="A841" s="178">
        <f t="shared" si="453"/>
        <v>41960</v>
      </c>
      <c r="B841" s="2">
        <f t="shared" si="437"/>
        <v>317525.43652383453</v>
      </c>
      <c r="C841" s="2">
        <f t="shared" si="454"/>
        <v>274780.43169226003</v>
      </c>
      <c r="D841" s="2">
        <f>SUM(Y841:Y$1129)</f>
        <v>27427.228597609999</v>
      </c>
      <c r="E841" s="11">
        <f t="shared" si="438"/>
        <v>247353.20309465003</v>
      </c>
      <c r="F841" s="99">
        <f t="shared" si="466"/>
        <v>3991.24</v>
      </c>
      <c r="G841" s="3">
        <f>IF(N841=1,VLOOKUP(A840,[1]Plan1!$BG$69:$BI$188,3),G840)</f>
        <v>4008</v>
      </c>
      <c r="H841" s="200">
        <f t="shared" si="467"/>
        <v>41886</v>
      </c>
      <c r="I841" s="200">
        <f t="shared" si="468"/>
        <v>41916</v>
      </c>
      <c r="J841" s="27">
        <f t="shared" si="439"/>
        <v>4.1991962397651683E-3</v>
      </c>
      <c r="K841" s="12">
        <f t="shared" si="455"/>
        <v>41974</v>
      </c>
      <c r="L841" s="12">
        <f t="shared" si="440"/>
        <v>41974</v>
      </c>
      <c r="M841" s="1">
        <f t="shared" si="456"/>
        <v>20</v>
      </c>
      <c r="N841" s="1">
        <f t="shared" si="441"/>
        <v>10</v>
      </c>
      <c r="O841" s="2">
        <f t="shared" si="442"/>
        <v>1.0020973900000001</v>
      </c>
      <c r="P841" s="11">
        <f t="shared" si="465"/>
        <v>1.00569971</v>
      </c>
      <c r="Q841" s="11">
        <f t="shared" si="462"/>
        <v>1.1510556854574212</v>
      </c>
      <c r="R841" s="2">
        <f t="shared" si="464"/>
        <v>1.15346989</v>
      </c>
      <c r="S841" s="2">
        <f t="shared" si="460"/>
        <v>1.1445321799999999</v>
      </c>
      <c r="T841" s="2">
        <f t="shared" si="443"/>
        <v>314495.04650608002</v>
      </c>
      <c r="U841" s="2">
        <f t="shared" si="444"/>
        <v>3964.1171405709133</v>
      </c>
      <c r="V841" s="2">
        <f t="shared" si="445"/>
        <v>37961.268870083601</v>
      </c>
      <c r="W841" s="2">
        <f t="shared" si="446"/>
        <v>316705.81770291453</v>
      </c>
      <c r="X841" s="29">
        <f t="shared" si="447"/>
        <v>0</v>
      </c>
      <c r="Y841" s="2">
        <f t="shared" si="461"/>
        <v>0</v>
      </c>
      <c r="Z841" s="82">
        <f t="shared" si="448"/>
        <v>0</v>
      </c>
      <c r="AA841" s="2">
        <f t="shared" si="449"/>
        <v>0</v>
      </c>
      <c r="AB841" s="27">
        <f t="shared" si="457"/>
        <v>6.7299999999999999E-2</v>
      </c>
      <c r="AC841" s="29">
        <f t="shared" si="469"/>
        <v>10</v>
      </c>
      <c r="AD841" s="29">
        <v>252</v>
      </c>
      <c r="AE841" s="11">
        <f t="shared" si="463"/>
        <v>1.0025879499999999</v>
      </c>
      <c r="AF841" s="2">
        <f t="shared" si="450"/>
        <v>813.89745559999994</v>
      </c>
      <c r="AG841" s="2">
        <f t="shared" si="451"/>
        <v>819.61882091999996</v>
      </c>
      <c r="AH841" s="3">
        <f t="shared" si="452"/>
        <v>0</v>
      </c>
      <c r="AI841" s="4" t="str">
        <f t="shared" si="458"/>
        <v>A+J=</v>
      </c>
      <c r="AJ841" s="12">
        <f t="shared" si="459"/>
        <v>41974</v>
      </c>
      <c r="AK841" s="12"/>
      <c r="AL841" s="4"/>
      <c r="AM841" s="1"/>
      <c r="AN841" s="12"/>
      <c r="AO841" s="1"/>
      <c r="AP841" s="1"/>
      <c r="AQ841" s="3"/>
      <c r="AR841" s="3"/>
      <c r="AS841" s="7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x14ac:dyDescent="0.2">
      <c r="A842" s="178">
        <f t="shared" si="453"/>
        <v>41961</v>
      </c>
      <c r="B842" s="2">
        <f t="shared" ref="B842:B905" si="470">(W842+AG842)</f>
        <v>317667.47291884449</v>
      </c>
      <c r="C842" s="2">
        <f t="shared" si="454"/>
        <v>274780.43169226003</v>
      </c>
      <c r="D842" s="2">
        <f>SUM(Y842:Y$1129)</f>
        <v>27427.228597609999</v>
      </c>
      <c r="E842" s="11">
        <f t="shared" ref="E842:E905" si="471">(C842-D842)</f>
        <v>247353.20309465003</v>
      </c>
      <c r="F842" s="99">
        <f t="shared" si="466"/>
        <v>3991.24</v>
      </c>
      <c r="G842" s="3">
        <f>IF(N842=1,VLOOKUP(A841,[1]Plan1!$BG$69:$BI$188,3),G841)</f>
        <v>4008</v>
      </c>
      <c r="H842" s="200">
        <f t="shared" si="467"/>
        <v>41886</v>
      </c>
      <c r="I842" s="200">
        <f t="shared" si="468"/>
        <v>41916</v>
      </c>
      <c r="J842" s="27">
        <f t="shared" ref="J842:J905" si="472">(G842/F842)-1</f>
        <v>4.1991962397651683E-3</v>
      </c>
      <c r="K842" s="12">
        <f t="shared" si="455"/>
        <v>41974</v>
      </c>
      <c r="L842" s="12">
        <f t="shared" ref="L842:L905" si="473">IF(A842&gt;L841,K842,L841)</f>
        <v>41974</v>
      </c>
      <c r="M842" s="1">
        <f t="shared" si="456"/>
        <v>20</v>
      </c>
      <c r="N842" s="1">
        <f t="shared" ref="N842:N905" si="474">(M842-(NETWORKDAYS(A842,L842,AN$137:AN$327)-1))</f>
        <v>11</v>
      </c>
      <c r="O842" s="2">
        <f t="shared" ref="O842:O905" si="475">TRUNC((G842/F842)^TRUNC((N842/M842),9),8)</f>
        <v>1.00230738</v>
      </c>
      <c r="P842" s="11">
        <f t="shared" si="465"/>
        <v>1.00569971</v>
      </c>
      <c r="Q842" s="11">
        <f t="shared" si="462"/>
        <v>1.1510556854574212</v>
      </c>
      <c r="R842" s="2">
        <f t="shared" si="464"/>
        <v>1.1537116000000001</v>
      </c>
      <c r="S842" s="2">
        <f t="shared" si="460"/>
        <v>1.1445321799999999</v>
      </c>
      <c r="T842" s="2">
        <f t="shared" ref="T842:T905" si="476">TRUNC(C842*S842,8)</f>
        <v>314495.04650608002</v>
      </c>
      <c r="U842" s="2">
        <f t="shared" ref="U842:U905" si="477">(D842*(S842-1))</f>
        <v>3964.1171405709133</v>
      </c>
      <c r="V842" s="2">
        <f t="shared" ref="V842:V905" si="478">(E842*(R842-1))</f>
        <v>38021.056612803623</v>
      </c>
      <c r="W842" s="2">
        <f t="shared" ref="W842:W905" si="479">(C842+U842+V842)</f>
        <v>316765.60544563452</v>
      </c>
      <c r="X842" s="29">
        <f t="shared" ref="X842:X905" si="480">IF(VLOOKUP(A842,AN$10:AU$131,8)=VLOOKUP(A841,AN$10:AU$131,8),0,VLOOKUP(A842,AN$10:AU$131,8))</f>
        <v>0</v>
      </c>
      <c r="Y842" s="2">
        <f t="shared" si="461"/>
        <v>0</v>
      </c>
      <c r="Z842" s="82">
        <f t="shared" ref="Z842:Z905" si="481">IF(X842&gt;0,VLOOKUP($A842,$AN$10:$AS$131,6),0)</f>
        <v>0</v>
      </c>
      <c r="AA842" s="2">
        <f t="shared" ref="AA842:AA905" si="482">IF(Z842&gt;0,TRUNC(Z842*T842,8),0)</f>
        <v>0</v>
      </c>
      <c r="AB842" s="27">
        <f t="shared" si="457"/>
        <v>6.7299999999999999E-2</v>
      </c>
      <c r="AC842" s="29">
        <f t="shared" si="469"/>
        <v>11</v>
      </c>
      <c r="AD842" s="29">
        <v>252</v>
      </c>
      <c r="AE842" s="11">
        <f t="shared" si="463"/>
        <v>1.0028471130000001</v>
      </c>
      <c r="AF842" s="2">
        <f t="shared" ref="AF842:AF905" si="483">TRUNC((T842*(AE842-1)),8)</f>
        <v>895.40293534</v>
      </c>
      <c r="AG842" s="2">
        <f t="shared" ref="AG842:AG905" si="484">TRUNC((W842*(AE842-1)),8)</f>
        <v>901.86747320999996</v>
      </c>
      <c r="AH842" s="3">
        <f t="shared" ref="AH842:AH905" si="485">IF(AA842&gt;0,AA842+AF842,0)</f>
        <v>0</v>
      </c>
      <c r="AI842" s="4" t="str">
        <f t="shared" si="458"/>
        <v>A+J=</v>
      </c>
      <c r="AJ842" s="12">
        <f t="shared" si="459"/>
        <v>41974</v>
      </c>
      <c r="AK842" s="12"/>
      <c r="AL842" s="4"/>
      <c r="AM842" s="1"/>
      <c r="AN842" s="12"/>
      <c r="AO842" s="1"/>
      <c r="AP842" s="1"/>
      <c r="AQ842" s="3"/>
      <c r="AR842" s="3"/>
      <c r="AS842" s="7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x14ac:dyDescent="0.2">
      <c r="A843" s="178">
        <f t="shared" ref="A843:A906" si="486">(A842+1)</f>
        <v>41962</v>
      </c>
      <c r="B843" s="2">
        <f t="shared" si="470"/>
        <v>317809.57145556272</v>
      </c>
      <c r="C843" s="2">
        <f t="shared" ref="C843:C906" si="487">TRUNC(IF(X842&gt;0,VLOOKUP(A842,$AN$12:$AO$131,2),C842),8)</f>
        <v>274780.43169226003</v>
      </c>
      <c r="D843" s="2">
        <f>SUM(Y843:Y$1129)</f>
        <v>27427.228597609999</v>
      </c>
      <c r="E843" s="11">
        <f t="shared" si="471"/>
        <v>247353.20309465003</v>
      </c>
      <c r="F843" s="99">
        <f t="shared" si="466"/>
        <v>3991.24</v>
      </c>
      <c r="G843" s="3">
        <f>IF(N843=1,VLOOKUP(A842,[1]Plan1!$BG$69:$BI$188,3),G842)</f>
        <v>4008</v>
      </c>
      <c r="H843" s="200">
        <f t="shared" si="467"/>
        <v>41886</v>
      </c>
      <c r="I843" s="200">
        <f t="shared" si="468"/>
        <v>41916</v>
      </c>
      <c r="J843" s="27">
        <f t="shared" si="472"/>
        <v>4.1991962397651683E-3</v>
      </c>
      <c r="K843" s="12">
        <f t="shared" ref="K843:K906" si="488">IF(DAY(A843)=1,VLOOKUP(A843,AR$137:AW$275,4),K842)</f>
        <v>41974</v>
      </c>
      <c r="L843" s="12">
        <f t="shared" si="473"/>
        <v>41974</v>
      </c>
      <c r="M843" s="1">
        <f t="shared" ref="M843:M906" si="489">IF(L843=L842,M842,NETWORKDAYS(L842,L843,$AN$137:$AN$327)-1)</f>
        <v>20</v>
      </c>
      <c r="N843" s="1">
        <f t="shared" si="474"/>
        <v>12</v>
      </c>
      <c r="O843" s="2">
        <f t="shared" si="475"/>
        <v>1.0025173999999999</v>
      </c>
      <c r="P843" s="11">
        <f t="shared" si="465"/>
        <v>1.00569971</v>
      </c>
      <c r="Q843" s="11">
        <f t="shared" si="462"/>
        <v>1.1510556854574212</v>
      </c>
      <c r="R843" s="2">
        <f t="shared" si="464"/>
        <v>1.1539533500000001</v>
      </c>
      <c r="S843" s="2">
        <f t="shared" si="460"/>
        <v>1.1445321799999999</v>
      </c>
      <c r="T843" s="2">
        <f t="shared" si="476"/>
        <v>314495.04650608002</v>
      </c>
      <c r="U843" s="2">
        <f t="shared" si="477"/>
        <v>3964.1171405709133</v>
      </c>
      <c r="V843" s="2">
        <f t="shared" si="478"/>
        <v>38080.854249651762</v>
      </c>
      <c r="W843" s="2">
        <f t="shared" si="479"/>
        <v>316825.40308248269</v>
      </c>
      <c r="X843" s="29">
        <f t="shared" si="480"/>
        <v>0</v>
      </c>
      <c r="Y843" s="2">
        <f t="shared" si="461"/>
        <v>0</v>
      </c>
      <c r="Z843" s="82">
        <f t="shared" si="481"/>
        <v>0</v>
      </c>
      <c r="AA843" s="2">
        <f t="shared" si="482"/>
        <v>0</v>
      </c>
      <c r="AB843" s="27">
        <f t="shared" ref="AB843:AB906" si="490">(AB842)</f>
        <v>6.7299999999999999E-2</v>
      </c>
      <c r="AC843" s="29">
        <f t="shared" si="469"/>
        <v>12</v>
      </c>
      <c r="AD843" s="29">
        <v>252</v>
      </c>
      <c r="AE843" s="11">
        <f t="shared" si="463"/>
        <v>1.003106343</v>
      </c>
      <c r="AF843" s="2">
        <f t="shared" si="483"/>
        <v>976.92948623999996</v>
      </c>
      <c r="AG843" s="2">
        <f t="shared" si="484"/>
        <v>984.16837308000004</v>
      </c>
      <c r="AH843" s="3">
        <f t="shared" si="485"/>
        <v>0</v>
      </c>
      <c r="AI843" s="4" t="str">
        <f t="shared" ref="AI843:AI906" si="491">AI842</f>
        <v>A+J=</v>
      </c>
      <c r="AJ843" s="12">
        <f t="shared" ref="AJ843:AJ906" si="492">IF(X842&gt;0,VLOOKUP(A842,$AN$10:$AW$130,9),AJ842)</f>
        <v>41974</v>
      </c>
      <c r="AK843" s="12"/>
      <c r="AL843" s="4"/>
      <c r="AM843" s="1"/>
      <c r="AN843" s="12"/>
      <c r="AO843" s="1"/>
      <c r="AP843" s="1"/>
      <c r="AQ843" s="3"/>
      <c r="AR843" s="3"/>
      <c r="AS843" s="7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x14ac:dyDescent="0.2">
      <c r="A844" s="178">
        <f t="shared" si="486"/>
        <v>41963</v>
      </c>
      <c r="B844" s="2">
        <f t="shared" si="470"/>
        <v>317951.73463556095</v>
      </c>
      <c r="C844" s="2">
        <f t="shared" si="487"/>
        <v>274780.43169226003</v>
      </c>
      <c r="D844" s="2">
        <f>SUM(Y844:Y$1129)</f>
        <v>27427.228597609999</v>
      </c>
      <c r="E844" s="11">
        <f t="shared" si="471"/>
        <v>247353.20309465003</v>
      </c>
      <c r="F844" s="99">
        <f t="shared" si="466"/>
        <v>3991.24</v>
      </c>
      <c r="G844" s="3">
        <f>IF(N844=1,VLOOKUP(A843,[1]Plan1!$BG$69:$BI$188,3),G843)</f>
        <v>4008</v>
      </c>
      <c r="H844" s="200">
        <f t="shared" si="467"/>
        <v>41886</v>
      </c>
      <c r="I844" s="200">
        <f t="shared" si="468"/>
        <v>41916</v>
      </c>
      <c r="J844" s="27">
        <f t="shared" si="472"/>
        <v>4.1991962397651683E-3</v>
      </c>
      <c r="K844" s="12">
        <f t="shared" si="488"/>
        <v>41974</v>
      </c>
      <c r="L844" s="12">
        <f t="shared" si="473"/>
        <v>41974</v>
      </c>
      <c r="M844" s="1">
        <f t="shared" si="489"/>
        <v>20</v>
      </c>
      <c r="N844" s="1">
        <f t="shared" si="474"/>
        <v>13</v>
      </c>
      <c r="O844" s="2">
        <f t="shared" si="475"/>
        <v>1.00272747</v>
      </c>
      <c r="P844" s="11">
        <f t="shared" si="465"/>
        <v>1.00569971</v>
      </c>
      <c r="Q844" s="11">
        <f t="shared" si="462"/>
        <v>1.1510556854574212</v>
      </c>
      <c r="R844" s="2">
        <f t="shared" si="464"/>
        <v>1.1541951500000001</v>
      </c>
      <c r="S844" s="2">
        <f t="shared" si="460"/>
        <v>1.1445321799999999</v>
      </c>
      <c r="T844" s="2">
        <f t="shared" si="476"/>
        <v>314495.04650608002</v>
      </c>
      <c r="U844" s="2">
        <f t="shared" si="477"/>
        <v>3964.1171405709133</v>
      </c>
      <c r="V844" s="2">
        <f t="shared" si="478"/>
        <v>38140.664254160038</v>
      </c>
      <c r="W844" s="2">
        <f t="shared" si="479"/>
        <v>316885.21308699093</v>
      </c>
      <c r="X844" s="29">
        <f t="shared" si="480"/>
        <v>0</v>
      </c>
      <c r="Y844" s="2">
        <f t="shared" si="461"/>
        <v>0</v>
      </c>
      <c r="Z844" s="82">
        <f t="shared" si="481"/>
        <v>0</v>
      </c>
      <c r="AA844" s="2">
        <f t="shared" si="482"/>
        <v>0</v>
      </c>
      <c r="AB844" s="27">
        <f t="shared" si="490"/>
        <v>6.7299999999999999E-2</v>
      </c>
      <c r="AC844" s="29">
        <f t="shared" si="469"/>
        <v>13</v>
      </c>
      <c r="AD844" s="29">
        <v>252</v>
      </c>
      <c r="AE844" s="11">
        <f t="shared" si="463"/>
        <v>1.0033656399999999</v>
      </c>
      <c r="AF844" s="2">
        <f t="shared" si="483"/>
        <v>1058.4771083200001</v>
      </c>
      <c r="AG844" s="2">
        <f t="shared" si="484"/>
        <v>1066.52154857</v>
      </c>
      <c r="AH844" s="3">
        <f t="shared" si="485"/>
        <v>0</v>
      </c>
      <c r="AI844" s="4" t="str">
        <f t="shared" si="491"/>
        <v>A+J=</v>
      </c>
      <c r="AJ844" s="12">
        <f t="shared" si="492"/>
        <v>41974</v>
      </c>
      <c r="AK844" s="12"/>
      <c r="AL844" s="4"/>
      <c r="AM844" s="1"/>
      <c r="AN844" s="12"/>
      <c r="AO844" s="1"/>
      <c r="AP844" s="1"/>
      <c r="AQ844" s="3"/>
      <c r="AR844" s="3"/>
      <c r="AS844" s="7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x14ac:dyDescent="0.2">
      <c r="A845" s="178">
        <f t="shared" si="486"/>
        <v>41964</v>
      </c>
      <c r="B845" s="2">
        <f t="shared" si="470"/>
        <v>318093.96248046937</v>
      </c>
      <c r="C845" s="2">
        <f t="shared" si="487"/>
        <v>274780.43169226003</v>
      </c>
      <c r="D845" s="2">
        <f>SUM(Y845:Y$1129)</f>
        <v>27427.228597609999</v>
      </c>
      <c r="E845" s="11">
        <f t="shared" si="471"/>
        <v>247353.20309465003</v>
      </c>
      <c r="F845" s="99">
        <f t="shared" si="466"/>
        <v>3991.24</v>
      </c>
      <c r="G845" s="3">
        <f>IF(N845=1,VLOOKUP(A844,[1]Plan1!$BG$69:$BI$188,3),G844)</f>
        <v>4008</v>
      </c>
      <c r="H845" s="200">
        <f t="shared" si="467"/>
        <v>41886</v>
      </c>
      <c r="I845" s="200">
        <f t="shared" si="468"/>
        <v>41916</v>
      </c>
      <c r="J845" s="27">
        <f t="shared" si="472"/>
        <v>4.1991962397651683E-3</v>
      </c>
      <c r="K845" s="12">
        <f t="shared" si="488"/>
        <v>41974</v>
      </c>
      <c r="L845" s="12">
        <f t="shared" si="473"/>
        <v>41974</v>
      </c>
      <c r="M845" s="1">
        <f t="shared" si="489"/>
        <v>20</v>
      </c>
      <c r="N845" s="1">
        <f t="shared" si="474"/>
        <v>14</v>
      </c>
      <c r="O845" s="2">
        <f t="shared" si="475"/>
        <v>1.00293758</v>
      </c>
      <c r="P845" s="11">
        <f t="shared" si="465"/>
        <v>1.00569971</v>
      </c>
      <c r="Q845" s="11">
        <f t="shared" si="462"/>
        <v>1.1510556854574212</v>
      </c>
      <c r="R845" s="2">
        <f t="shared" si="464"/>
        <v>1.1544369999999999</v>
      </c>
      <c r="S845" s="2">
        <f t="shared" si="460"/>
        <v>1.1445321799999999</v>
      </c>
      <c r="T845" s="2">
        <f t="shared" si="476"/>
        <v>314495.04650608002</v>
      </c>
      <c r="U845" s="2">
        <f t="shared" si="477"/>
        <v>3964.1171405709133</v>
      </c>
      <c r="V845" s="2">
        <f t="shared" si="478"/>
        <v>38200.486626328449</v>
      </c>
      <c r="W845" s="2">
        <f t="shared" si="479"/>
        <v>316945.03545915935</v>
      </c>
      <c r="X845" s="29">
        <f t="shared" si="480"/>
        <v>0</v>
      </c>
      <c r="Y845" s="2">
        <f t="shared" si="461"/>
        <v>0</v>
      </c>
      <c r="Z845" s="82">
        <f t="shared" si="481"/>
        <v>0</v>
      </c>
      <c r="AA845" s="2">
        <f t="shared" si="482"/>
        <v>0</v>
      </c>
      <c r="AB845" s="27">
        <f t="shared" si="490"/>
        <v>6.7299999999999999E-2</v>
      </c>
      <c r="AC845" s="29">
        <f t="shared" si="469"/>
        <v>14</v>
      </c>
      <c r="AD845" s="29">
        <v>252</v>
      </c>
      <c r="AE845" s="11">
        <f t="shared" si="463"/>
        <v>1.0036250040000001</v>
      </c>
      <c r="AF845" s="2">
        <f t="shared" si="483"/>
        <v>1140.04580156</v>
      </c>
      <c r="AG845" s="2">
        <f t="shared" si="484"/>
        <v>1148.9270213100001</v>
      </c>
      <c r="AH845" s="3">
        <f t="shared" si="485"/>
        <v>0</v>
      </c>
      <c r="AI845" s="4" t="str">
        <f t="shared" si="491"/>
        <v>A+J=</v>
      </c>
      <c r="AJ845" s="12">
        <f t="shared" si="492"/>
        <v>41974</v>
      </c>
      <c r="AK845" s="12"/>
      <c r="AL845" s="4"/>
      <c r="AM845" s="1"/>
      <c r="AN845" s="12"/>
      <c r="AO845" s="1"/>
      <c r="AP845" s="1"/>
      <c r="AQ845" s="3"/>
      <c r="AR845" s="3"/>
      <c r="AS845" s="7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x14ac:dyDescent="0.2">
      <c r="A846" s="178">
        <f t="shared" si="486"/>
        <v>41965</v>
      </c>
      <c r="B846" s="2">
        <f t="shared" si="470"/>
        <v>318236.25501195795</v>
      </c>
      <c r="C846" s="2">
        <f t="shared" si="487"/>
        <v>274780.43169226003</v>
      </c>
      <c r="D846" s="2">
        <f>SUM(Y846:Y$1129)</f>
        <v>27427.228597609999</v>
      </c>
      <c r="E846" s="11">
        <f t="shared" si="471"/>
        <v>247353.20309465003</v>
      </c>
      <c r="F846" s="99">
        <f t="shared" si="466"/>
        <v>3991.24</v>
      </c>
      <c r="G846" s="3">
        <f>IF(N846=1,VLOOKUP(A845,[1]Plan1!$BG$69:$BI$188,3),G845)</f>
        <v>4008</v>
      </c>
      <c r="H846" s="200">
        <f t="shared" si="467"/>
        <v>41886</v>
      </c>
      <c r="I846" s="200">
        <f t="shared" si="468"/>
        <v>41916</v>
      </c>
      <c r="J846" s="27">
        <f t="shared" si="472"/>
        <v>4.1991962397651683E-3</v>
      </c>
      <c r="K846" s="12">
        <f t="shared" si="488"/>
        <v>41974</v>
      </c>
      <c r="L846" s="12">
        <f t="shared" si="473"/>
        <v>41974</v>
      </c>
      <c r="M846" s="1">
        <f t="shared" si="489"/>
        <v>20</v>
      </c>
      <c r="N846" s="1">
        <f t="shared" si="474"/>
        <v>15</v>
      </c>
      <c r="O846" s="2">
        <f t="shared" si="475"/>
        <v>1.00314774</v>
      </c>
      <c r="P846" s="11">
        <f t="shared" si="465"/>
        <v>1.00569971</v>
      </c>
      <c r="Q846" s="11">
        <f t="shared" si="462"/>
        <v>1.1510556854574212</v>
      </c>
      <c r="R846" s="2">
        <f t="shared" si="464"/>
        <v>1.1546789</v>
      </c>
      <c r="S846" s="2">
        <f t="shared" si="460"/>
        <v>1.1445321799999999</v>
      </c>
      <c r="T846" s="2">
        <f t="shared" si="476"/>
        <v>314495.04650608002</v>
      </c>
      <c r="U846" s="2">
        <f t="shared" si="477"/>
        <v>3964.1171405709133</v>
      </c>
      <c r="V846" s="2">
        <f t="shared" si="478"/>
        <v>38260.321366157048</v>
      </c>
      <c r="W846" s="2">
        <f t="shared" si="479"/>
        <v>317004.87019898795</v>
      </c>
      <c r="X846" s="29">
        <f t="shared" si="480"/>
        <v>0</v>
      </c>
      <c r="Y846" s="2">
        <f t="shared" si="461"/>
        <v>0</v>
      </c>
      <c r="Z846" s="82">
        <f t="shared" si="481"/>
        <v>0</v>
      </c>
      <c r="AA846" s="2">
        <f t="shared" si="482"/>
        <v>0</v>
      </c>
      <c r="AB846" s="27">
        <f t="shared" si="490"/>
        <v>6.7299999999999999E-2</v>
      </c>
      <c r="AC846" s="29">
        <f t="shared" si="469"/>
        <v>15</v>
      </c>
      <c r="AD846" s="29">
        <v>252</v>
      </c>
      <c r="AE846" s="11">
        <f t="shared" si="463"/>
        <v>1.003884435</v>
      </c>
      <c r="AF846" s="2">
        <f t="shared" si="483"/>
        <v>1221.63556597</v>
      </c>
      <c r="AG846" s="2">
        <f t="shared" si="484"/>
        <v>1231.38481297</v>
      </c>
      <c r="AH846" s="3">
        <f t="shared" si="485"/>
        <v>0</v>
      </c>
      <c r="AI846" s="4" t="str">
        <f t="shared" si="491"/>
        <v>A+J=</v>
      </c>
      <c r="AJ846" s="12">
        <f t="shared" si="492"/>
        <v>41974</v>
      </c>
      <c r="AK846" s="12"/>
      <c r="AL846" s="4"/>
      <c r="AM846" s="1"/>
      <c r="AN846" s="12"/>
      <c r="AO846" s="1"/>
      <c r="AP846" s="1"/>
      <c r="AQ846" s="3"/>
      <c r="AR846" s="3"/>
      <c r="AS846" s="7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x14ac:dyDescent="0.2">
      <c r="A847" s="178">
        <f t="shared" si="486"/>
        <v>41966</v>
      </c>
      <c r="B847" s="2">
        <f t="shared" si="470"/>
        <v>318236.25501195795</v>
      </c>
      <c r="C847" s="2">
        <f t="shared" si="487"/>
        <v>274780.43169226003</v>
      </c>
      <c r="D847" s="2">
        <f>SUM(Y847:Y$1129)</f>
        <v>27427.228597609999</v>
      </c>
      <c r="E847" s="11">
        <f t="shared" si="471"/>
        <v>247353.20309465003</v>
      </c>
      <c r="F847" s="99">
        <f t="shared" si="466"/>
        <v>3991.24</v>
      </c>
      <c r="G847" s="3">
        <f>IF(N847=1,VLOOKUP(A846,[1]Plan1!$BG$69:$BI$188,3),G846)</f>
        <v>4008</v>
      </c>
      <c r="H847" s="200">
        <f t="shared" si="467"/>
        <v>41886</v>
      </c>
      <c r="I847" s="200">
        <f t="shared" si="468"/>
        <v>41916</v>
      </c>
      <c r="J847" s="27">
        <f t="shared" si="472"/>
        <v>4.1991962397651683E-3</v>
      </c>
      <c r="K847" s="12">
        <f t="shared" si="488"/>
        <v>41974</v>
      </c>
      <c r="L847" s="12">
        <f t="shared" si="473"/>
        <v>41974</v>
      </c>
      <c r="M847" s="1">
        <f t="shared" si="489"/>
        <v>20</v>
      </c>
      <c r="N847" s="1">
        <f t="shared" si="474"/>
        <v>15</v>
      </c>
      <c r="O847" s="2">
        <f t="shared" si="475"/>
        <v>1.00314774</v>
      </c>
      <c r="P847" s="11">
        <f t="shared" si="465"/>
        <v>1.00569971</v>
      </c>
      <c r="Q847" s="11">
        <f t="shared" si="462"/>
        <v>1.1510556854574212</v>
      </c>
      <c r="R847" s="2">
        <f t="shared" si="464"/>
        <v>1.1546789</v>
      </c>
      <c r="S847" s="2">
        <f t="shared" si="460"/>
        <v>1.1445321799999999</v>
      </c>
      <c r="T847" s="2">
        <f t="shared" si="476"/>
        <v>314495.04650608002</v>
      </c>
      <c r="U847" s="2">
        <f t="shared" si="477"/>
        <v>3964.1171405709133</v>
      </c>
      <c r="V847" s="2">
        <f t="shared" si="478"/>
        <v>38260.321366157048</v>
      </c>
      <c r="W847" s="2">
        <f t="shared" si="479"/>
        <v>317004.87019898795</v>
      </c>
      <c r="X847" s="29">
        <f t="shared" si="480"/>
        <v>0</v>
      </c>
      <c r="Y847" s="2">
        <f t="shared" si="461"/>
        <v>0</v>
      </c>
      <c r="Z847" s="82">
        <f t="shared" si="481"/>
        <v>0</v>
      </c>
      <c r="AA847" s="2">
        <f t="shared" si="482"/>
        <v>0</v>
      </c>
      <c r="AB847" s="27">
        <f t="shared" si="490"/>
        <v>6.7299999999999999E-2</v>
      </c>
      <c r="AC847" s="29">
        <f t="shared" si="469"/>
        <v>15</v>
      </c>
      <c r="AD847" s="29">
        <v>252</v>
      </c>
      <c r="AE847" s="11">
        <f t="shared" si="463"/>
        <v>1.003884435</v>
      </c>
      <c r="AF847" s="2">
        <f t="shared" si="483"/>
        <v>1221.63556597</v>
      </c>
      <c r="AG847" s="2">
        <f t="shared" si="484"/>
        <v>1231.38481297</v>
      </c>
      <c r="AH847" s="3">
        <f t="shared" si="485"/>
        <v>0</v>
      </c>
      <c r="AI847" s="4" t="str">
        <f t="shared" si="491"/>
        <v>A+J=</v>
      </c>
      <c r="AJ847" s="12">
        <f t="shared" si="492"/>
        <v>41974</v>
      </c>
      <c r="AK847" s="12"/>
      <c r="AL847" s="4"/>
      <c r="AM847" s="1"/>
      <c r="AN847" s="12"/>
      <c r="AO847" s="1"/>
      <c r="AP847" s="1"/>
      <c r="AQ847" s="3"/>
      <c r="AR847" s="3"/>
      <c r="AS847" s="7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x14ac:dyDescent="0.2">
      <c r="A848" s="178">
        <f t="shared" si="486"/>
        <v>41967</v>
      </c>
      <c r="B848" s="2">
        <f t="shared" si="470"/>
        <v>318236.25501195795</v>
      </c>
      <c r="C848" s="2">
        <f t="shared" si="487"/>
        <v>274780.43169226003</v>
      </c>
      <c r="D848" s="2">
        <f>SUM(Y848:Y$1129)</f>
        <v>27427.228597609999</v>
      </c>
      <c r="E848" s="11">
        <f t="shared" si="471"/>
        <v>247353.20309465003</v>
      </c>
      <c r="F848" s="99">
        <f t="shared" si="466"/>
        <v>3991.24</v>
      </c>
      <c r="G848" s="3">
        <f>IF(N848=1,VLOOKUP(A847,[1]Plan1!$BG$69:$BI$188,3),G847)</f>
        <v>4008</v>
      </c>
      <c r="H848" s="200">
        <f t="shared" si="467"/>
        <v>41886</v>
      </c>
      <c r="I848" s="200">
        <f t="shared" si="468"/>
        <v>41916</v>
      </c>
      <c r="J848" s="27">
        <f t="shared" si="472"/>
        <v>4.1991962397651683E-3</v>
      </c>
      <c r="K848" s="12">
        <f t="shared" si="488"/>
        <v>41974</v>
      </c>
      <c r="L848" s="12">
        <f t="shared" si="473"/>
        <v>41974</v>
      </c>
      <c r="M848" s="1">
        <f t="shared" si="489"/>
        <v>20</v>
      </c>
      <c r="N848" s="1">
        <f t="shared" si="474"/>
        <v>15</v>
      </c>
      <c r="O848" s="2">
        <f t="shared" si="475"/>
        <v>1.00314774</v>
      </c>
      <c r="P848" s="11">
        <f t="shared" si="465"/>
        <v>1.00569971</v>
      </c>
      <c r="Q848" s="11">
        <f t="shared" si="462"/>
        <v>1.1510556854574212</v>
      </c>
      <c r="R848" s="2">
        <f t="shared" si="464"/>
        <v>1.1546789</v>
      </c>
      <c r="S848" s="2">
        <f t="shared" si="460"/>
        <v>1.1445321799999999</v>
      </c>
      <c r="T848" s="2">
        <f t="shared" si="476"/>
        <v>314495.04650608002</v>
      </c>
      <c r="U848" s="2">
        <f t="shared" si="477"/>
        <v>3964.1171405709133</v>
      </c>
      <c r="V848" s="2">
        <f t="shared" si="478"/>
        <v>38260.321366157048</v>
      </c>
      <c r="W848" s="2">
        <f t="shared" si="479"/>
        <v>317004.87019898795</v>
      </c>
      <c r="X848" s="29">
        <f t="shared" si="480"/>
        <v>0</v>
      </c>
      <c r="Y848" s="2">
        <f t="shared" si="461"/>
        <v>0</v>
      </c>
      <c r="Z848" s="82">
        <f t="shared" si="481"/>
        <v>0</v>
      </c>
      <c r="AA848" s="2">
        <f t="shared" si="482"/>
        <v>0</v>
      </c>
      <c r="AB848" s="27">
        <f t="shared" si="490"/>
        <v>6.7299999999999999E-2</v>
      </c>
      <c r="AC848" s="29">
        <f t="shared" si="469"/>
        <v>15</v>
      </c>
      <c r="AD848" s="29">
        <v>252</v>
      </c>
      <c r="AE848" s="11">
        <f t="shared" si="463"/>
        <v>1.003884435</v>
      </c>
      <c r="AF848" s="2">
        <f t="shared" si="483"/>
        <v>1221.63556597</v>
      </c>
      <c r="AG848" s="2">
        <f t="shared" si="484"/>
        <v>1231.38481297</v>
      </c>
      <c r="AH848" s="3">
        <f t="shared" si="485"/>
        <v>0</v>
      </c>
      <c r="AI848" s="4" t="str">
        <f t="shared" si="491"/>
        <v>A+J=</v>
      </c>
      <c r="AJ848" s="12">
        <f t="shared" si="492"/>
        <v>41974</v>
      </c>
      <c r="AK848" s="12"/>
      <c r="AL848" s="4"/>
      <c r="AM848" s="1"/>
      <c r="AN848" s="12"/>
      <c r="AO848" s="1"/>
      <c r="AP848" s="1"/>
      <c r="AQ848" s="3"/>
      <c r="AR848" s="3"/>
      <c r="AS848" s="7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138" x14ac:dyDescent="0.2">
      <c r="A849" s="178">
        <f t="shared" si="486"/>
        <v>41968</v>
      </c>
      <c r="B849" s="2">
        <f t="shared" si="470"/>
        <v>318378.61505249876</v>
      </c>
      <c r="C849" s="2">
        <f t="shared" si="487"/>
        <v>274780.43169226003</v>
      </c>
      <c r="D849" s="2">
        <f>SUM(Y849:Y$1129)</f>
        <v>27427.228597609999</v>
      </c>
      <c r="E849" s="11">
        <f t="shared" si="471"/>
        <v>247353.20309465003</v>
      </c>
      <c r="F849" s="99">
        <f t="shared" si="466"/>
        <v>3991.24</v>
      </c>
      <c r="G849" s="3">
        <f>IF(N849=1,VLOOKUP(A848,[1]Plan1!$BG$69:$BI$188,3),G848)</f>
        <v>4008</v>
      </c>
      <c r="H849" s="200">
        <f t="shared" si="467"/>
        <v>41886</v>
      </c>
      <c r="I849" s="200">
        <f t="shared" si="468"/>
        <v>41916</v>
      </c>
      <c r="J849" s="27">
        <f t="shared" si="472"/>
        <v>4.1991962397651683E-3</v>
      </c>
      <c r="K849" s="12">
        <f t="shared" si="488"/>
        <v>41974</v>
      </c>
      <c r="L849" s="12">
        <f t="shared" si="473"/>
        <v>41974</v>
      </c>
      <c r="M849" s="1">
        <f t="shared" si="489"/>
        <v>20</v>
      </c>
      <c r="N849" s="1">
        <f t="shared" si="474"/>
        <v>16</v>
      </c>
      <c r="O849" s="2">
        <f t="shared" si="475"/>
        <v>1.0033579399999999</v>
      </c>
      <c r="P849" s="11">
        <f t="shared" si="465"/>
        <v>1.00569971</v>
      </c>
      <c r="Q849" s="11">
        <f t="shared" si="462"/>
        <v>1.1510556854574212</v>
      </c>
      <c r="R849" s="2">
        <f t="shared" si="464"/>
        <v>1.15492086</v>
      </c>
      <c r="S849" s="2">
        <f t="shared" si="460"/>
        <v>1.1445321799999999</v>
      </c>
      <c r="T849" s="2">
        <f t="shared" si="476"/>
        <v>314495.04650608002</v>
      </c>
      <c r="U849" s="2">
        <f t="shared" si="477"/>
        <v>3964.1171405709133</v>
      </c>
      <c r="V849" s="2">
        <f t="shared" si="478"/>
        <v>38320.170947177859</v>
      </c>
      <c r="W849" s="2">
        <f t="shared" si="479"/>
        <v>317064.71978000877</v>
      </c>
      <c r="X849" s="29">
        <f t="shared" si="480"/>
        <v>0</v>
      </c>
      <c r="Y849" s="2">
        <f t="shared" si="461"/>
        <v>0</v>
      </c>
      <c r="Z849" s="82">
        <f t="shared" si="481"/>
        <v>0</v>
      </c>
      <c r="AA849" s="2">
        <f t="shared" si="482"/>
        <v>0</v>
      </c>
      <c r="AB849" s="27">
        <f t="shared" si="490"/>
        <v>6.7299999999999999E-2</v>
      </c>
      <c r="AC849" s="29">
        <f t="shared" si="469"/>
        <v>16</v>
      </c>
      <c r="AD849" s="29">
        <v>252</v>
      </c>
      <c r="AE849" s="11">
        <f t="shared" si="463"/>
        <v>1.004143934</v>
      </c>
      <c r="AF849" s="2">
        <f t="shared" si="483"/>
        <v>1303.2467160399999</v>
      </c>
      <c r="AG849" s="2">
        <f t="shared" si="484"/>
        <v>1313.89527249</v>
      </c>
      <c r="AH849" s="3">
        <f t="shared" si="485"/>
        <v>0</v>
      </c>
      <c r="AI849" s="4" t="str">
        <f t="shared" si="491"/>
        <v>A+J=</v>
      </c>
      <c r="AJ849" s="12">
        <f t="shared" si="492"/>
        <v>41974</v>
      </c>
      <c r="AK849" s="12"/>
      <c r="AL849" s="4"/>
      <c r="AM849" s="1"/>
      <c r="AN849" s="12"/>
      <c r="AO849" s="1"/>
      <c r="AP849" s="1"/>
      <c r="AQ849" s="3"/>
      <c r="AR849" s="3"/>
      <c r="AS849" s="7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138" x14ac:dyDescent="0.2">
      <c r="A850" s="178">
        <f t="shared" si="486"/>
        <v>41969</v>
      </c>
      <c r="B850" s="2">
        <f t="shared" si="470"/>
        <v>318521.03950719972</v>
      </c>
      <c r="C850" s="2">
        <f t="shared" si="487"/>
        <v>274780.43169226003</v>
      </c>
      <c r="D850" s="2">
        <f>SUM(Y850:Y$1129)</f>
        <v>27427.228597609999</v>
      </c>
      <c r="E850" s="11">
        <f t="shared" si="471"/>
        <v>247353.20309465003</v>
      </c>
      <c r="F850" s="99">
        <f t="shared" si="466"/>
        <v>3991.24</v>
      </c>
      <c r="G850" s="3">
        <f>IF(N850=1,VLOOKUP(A849,[1]Plan1!$BG$69:$BI$188,3),G849)</f>
        <v>4008</v>
      </c>
      <c r="H850" s="200">
        <f t="shared" si="467"/>
        <v>41886</v>
      </c>
      <c r="I850" s="200">
        <f t="shared" si="468"/>
        <v>41916</v>
      </c>
      <c r="J850" s="27">
        <f t="shared" si="472"/>
        <v>4.1991962397651683E-3</v>
      </c>
      <c r="K850" s="12">
        <f t="shared" si="488"/>
        <v>41974</v>
      </c>
      <c r="L850" s="12">
        <f t="shared" si="473"/>
        <v>41974</v>
      </c>
      <c r="M850" s="1">
        <f t="shared" si="489"/>
        <v>20</v>
      </c>
      <c r="N850" s="1">
        <f t="shared" si="474"/>
        <v>17</v>
      </c>
      <c r="O850" s="2">
        <f t="shared" si="475"/>
        <v>1.00356819</v>
      </c>
      <c r="P850" s="11">
        <f t="shared" si="465"/>
        <v>1.00569971</v>
      </c>
      <c r="Q850" s="11">
        <f t="shared" si="462"/>
        <v>1.1510556854574212</v>
      </c>
      <c r="R850" s="2">
        <f t="shared" si="464"/>
        <v>1.1551628700000001</v>
      </c>
      <c r="S850" s="2">
        <f t="shared" si="460"/>
        <v>1.1445321799999999</v>
      </c>
      <c r="T850" s="2">
        <f t="shared" si="476"/>
        <v>314495.04650608002</v>
      </c>
      <c r="U850" s="2">
        <f t="shared" si="477"/>
        <v>3964.1171405709133</v>
      </c>
      <c r="V850" s="2">
        <f t="shared" si="478"/>
        <v>38380.0328958588</v>
      </c>
      <c r="W850" s="2">
        <f t="shared" si="479"/>
        <v>317124.58172868972</v>
      </c>
      <c r="X850" s="29">
        <f t="shared" si="480"/>
        <v>0</v>
      </c>
      <c r="Y850" s="2">
        <f t="shared" si="461"/>
        <v>0</v>
      </c>
      <c r="Z850" s="82">
        <f t="shared" si="481"/>
        <v>0</v>
      </c>
      <c r="AA850" s="2">
        <f t="shared" si="482"/>
        <v>0</v>
      </c>
      <c r="AB850" s="27">
        <f t="shared" si="490"/>
        <v>6.7299999999999999E-2</v>
      </c>
      <c r="AC850" s="29">
        <f t="shared" si="469"/>
        <v>17</v>
      </c>
      <c r="AD850" s="29">
        <v>252</v>
      </c>
      <c r="AE850" s="11">
        <f t="shared" si="463"/>
        <v>1.0044034989999999</v>
      </c>
      <c r="AF850" s="2">
        <f t="shared" si="483"/>
        <v>1384.87862279</v>
      </c>
      <c r="AG850" s="2">
        <f t="shared" si="484"/>
        <v>1396.45777851</v>
      </c>
      <c r="AH850" s="3">
        <f t="shared" si="485"/>
        <v>0</v>
      </c>
      <c r="AI850" s="4" t="str">
        <f t="shared" si="491"/>
        <v>A+J=</v>
      </c>
      <c r="AJ850" s="12">
        <f t="shared" si="492"/>
        <v>41974</v>
      </c>
      <c r="AK850" s="12"/>
      <c r="AL850" s="4"/>
      <c r="AM850" s="1"/>
      <c r="AN850" s="12"/>
      <c r="AO850" s="1"/>
      <c r="AP850" s="1"/>
      <c r="AQ850" s="3"/>
      <c r="AR850" s="3"/>
      <c r="AS850" s="7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138" x14ac:dyDescent="0.2">
      <c r="A851" s="178">
        <f t="shared" si="486"/>
        <v>41970</v>
      </c>
      <c r="B851" s="2">
        <f t="shared" si="470"/>
        <v>318663.52622965875</v>
      </c>
      <c r="C851" s="2">
        <f t="shared" si="487"/>
        <v>274780.43169226003</v>
      </c>
      <c r="D851" s="2">
        <f>SUM(Y851:Y$1129)</f>
        <v>27427.228597609999</v>
      </c>
      <c r="E851" s="11">
        <f t="shared" si="471"/>
        <v>247353.20309465003</v>
      </c>
      <c r="F851" s="99">
        <f t="shared" si="466"/>
        <v>3991.24</v>
      </c>
      <c r="G851" s="3">
        <f>IF(N851=1,VLOOKUP(A850,[1]Plan1!$BG$69:$BI$188,3),G850)</f>
        <v>4008</v>
      </c>
      <c r="H851" s="200">
        <f t="shared" si="467"/>
        <v>41886</v>
      </c>
      <c r="I851" s="200">
        <f t="shared" si="468"/>
        <v>41916</v>
      </c>
      <c r="J851" s="27">
        <f t="shared" si="472"/>
        <v>4.1991962397651683E-3</v>
      </c>
      <c r="K851" s="12">
        <f t="shared" si="488"/>
        <v>41974</v>
      </c>
      <c r="L851" s="12">
        <f t="shared" si="473"/>
        <v>41974</v>
      </c>
      <c r="M851" s="1">
        <f t="shared" si="489"/>
        <v>20</v>
      </c>
      <c r="N851" s="1">
        <f t="shared" si="474"/>
        <v>18</v>
      </c>
      <c r="O851" s="2">
        <f t="shared" si="475"/>
        <v>1.00377848</v>
      </c>
      <c r="P851" s="11">
        <f t="shared" si="465"/>
        <v>1.00569971</v>
      </c>
      <c r="Q851" s="11">
        <f t="shared" si="462"/>
        <v>1.1510556854574212</v>
      </c>
      <c r="R851" s="2">
        <f t="shared" si="464"/>
        <v>1.1554049200000001</v>
      </c>
      <c r="S851" s="2">
        <f t="shared" si="460"/>
        <v>1.1445321799999999</v>
      </c>
      <c r="T851" s="2">
        <f t="shared" si="476"/>
        <v>314495.04650608002</v>
      </c>
      <c r="U851" s="2">
        <f t="shared" si="477"/>
        <v>3964.1171405709133</v>
      </c>
      <c r="V851" s="2">
        <f t="shared" si="478"/>
        <v>38439.904738667858</v>
      </c>
      <c r="W851" s="2">
        <f t="shared" si="479"/>
        <v>317184.45357149874</v>
      </c>
      <c r="X851" s="29">
        <f t="shared" si="480"/>
        <v>0</v>
      </c>
      <c r="Y851" s="2">
        <f t="shared" si="461"/>
        <v>0</v>
      </c>
      <c r="Z851" s="82">
        <f t="shared" si="481"/>
        <v>0</v>
      </c>
      <c r="AA851" s="2">
        <f t="shared" si="482"/>
        <v>0</v>
      </c>
      <c r="AB851" s="27">
        <f t="shared" si="490"/>
        <v>6.7299999999999999E-2</v>
      </c>
      <c r="AC851" s="29">
        <f t="shared" si="469"/>
        <v>18</v>
      </c>
      <c r="AD851" s="29">
        <v>252</v>
      </c>
      <c r="AE851" s="11">
        <f t="shared" si="463"/>
        <v>1.004663131</v>
      </c>
      <c r="AF851" s="2">
        <f t="shared" si="483"/>
        <v>1466.5316006999999</v>
      </c>
      <c r="AG851" s="2">
        <f t="shared" si="484"/>
        <v>1479.0726581599999</v>
      </c>
      <c r="AH851" s="3">
        <f t="shared" si="485"/>
        <v>0</v>
      </c>
      <c r="AI851" s="4" t="str">
        <f t="shared" si="491"/>
        <v>A+J=</v>
      </c>
      <c r="AJ851" s="12">
        <f t="shared" si="492"/>
        <v>41974</v>
      </c>
      <c r="AK851" s="12"/>
      <c r="AL851" s="4"/>
      <c r="AM851" s="1"/>
      <c r="AN851" s="12"/>
      <c r="AO851" s="1"/>
      <c r="AP851" s="1"/>
      <c r="AQ851" s="3"/>
      <c r="AR851" s="3"/>
      <c r="AS851" s="7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138" x14ac:dyDescent="0.2">
      <c r="A852" s="178">
        <f t="shared" si="486"/>
        <v>41971</v>
      </c>
      <c r="B852" s="2">
        <f t="shared" si="470"/>
        <v>318806.07804256794</v>
      </c>
      <c r="C852" s="2">
        <f t="shared" si="487"/>
        <v>274780.43169226003</v>
      </c>
      <c r="D852" s="2">
        <f>SUM(Y852:Y$1129)</f>
        <v>27427.228597609999</v>
      </c>
      <c r="E852" s="11">
        <f t="shared" si="471"/>
        <v>247353.20309465003</v>
      </c>
      <c r="F852" s="99">
        <f t="shared" si="466"/>
        <v>3991.24</v>
      </c>
      <c r="G852" s="3">
        <f>IF(N852=1,VLOOKUP(A851,[1]Plan1!$BG$69:$BI$188,3),G851)</f>
        <v>4008</v>
      </c>
      <c r="H852" s="200">
        <f t="shared" si="467"/>
        <v>41886</v>
      </c>
      <c r="I852" s="200">
        <f t="shared" si="468"/>
        <v>41916</v>
      </c>
      <c r="J852" s="27">
        <f t="shared" si="472"/>
        <v>4.1991962397651683E-3</v>
      </c>
      <c r="K852" s="12">
        <f t="shared" si="488"/>
        <v>41974</v>
      </c>
      <c r="L852" s="12">
        <f t="shared" si="473"/>
        <v>41974</v>
      </c>
      <c r="M852" s="1">
        <f t="shared" si="489"/>
        <v>20</v>
      </c>
      <c r="N852" s="1">
        <f t="shared" si="474"/>
        <v>19</v>
      </c>
      <c r="O852" s="2">
        <f t="shared" si="475"/>
        <v>1.0039888100000001</v>
      </c>
      <c r="P852" s="11">
        <f t="shared" si="465"/>
        <v>1.00569971</v>
      </c>
      <c r="Q852" s="11">
        <f t="shared" si="462"/>
        <v>1.1510556854574212</v>
      </c>
      <c r="R852" s="2">
        <f t="shared" si="464"/>
        <v>1.15564702</v>
      </c>
      <c r="S852" s="2">
        <f t="shared" si="460"/>
        <v>1.1445321799999999</v>
      </c>
      <c r="T852" s="2">
        <f t="shared" si="476"/>
        <v>314495.04650608002</v>
      </c>
      <c r="U852" s="2">
        <f t="shared" si="477"/>
        <v>3964.1171405709133</v>
      </c>
      <c r="V852" s="2">
        <f t="shared" si="478"/>
        <v>38499.788949137044</v>
      </c>
      <c r="W852" s="2">
        <f t="shared" si="479"/>
        <v>317244.33778196794</v>
      </c>
      <c r="X852" s="29">
        <f t="shared" si="480"/>
        <v>0</v>
      </c>
      <c r="Y852" s="2">
        <f t="shared" si="461"/>
        <v>0</v>
      </c>
      <c r="Z852" s="82">
        <f t="shared" si="481"/>
        <v>0</v>
      </c>
      <c r="AA852" s="2">
        <f t="shared" si="482"/>
        <v>0</v>
      </c>
      <c r="AB852" s="27">
        <f t="shared" si="490"/>
        <v>6.7299999999999999E-2</v>
      </c>
      <c r="AC852" s="29">
        <f t="shared" si="469"/>
        <v>19</v>
      </c>
      <c r="AD852" s="29">
        <v>252</v>
      </c>
      <c r="AE852" s="11">
        <f t="shared" si="463"/>
        <v>1.004922831</v>
      </c>
      <c r="AF852" s="2">
        <f t="shared" si="483"/>
        <v>1548.20596428</v>
      </c>
      <c r="AG852" s="2">
        <f t="shared" si="484"/>
        <v>1561.7402606000001</v>
      </c>
      <c r="AH852" s="3">
        <f t="shared" si="485"/>
        <v>0</v>
      </c>
      <c r="AI852" s="4" t="str">
        <f t="shared" si="491"/>
        <v>A+J=</v>
      </c>
      <c r="AJ852" s="12">
        <f t="shared" si="492"/>
        <v>41974</v>
      </c>
      <c r="AK852" s="14"/>
      <c r="AL852" s="13"/>
      <c r="AM852" s="5"/>
      <c r="AN852" s="14"/>
      <c r="AO852" s="5"/>
      <c r="AP852" s="5"/>
      <c r="AQ852" s="6"/>
      <c r="AR852" s="6"/>
      <c r="AS852" s="15"/>
      <c r="AT852" s="5"/>
      <c r="AU852" s="5"/>
      <c r="AV852" s="5"/>
      <c r="AW852" s="5"/>
      <c r="AX852" s="5"/>
      <c r="AY852" s="5"/>
      <c r="AZ852" s="5"/>
      <c r="BA852" s="5"/>
      <c r="BB852" s="5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</row>
    <row r="853" spans="1:138" x14ac:dyDescent="0.2">
      <c r="A853" s="178">
        <f t="shared" si="486"/>
        <v>41972</v>
      </c>
      <c r="B853" s="2">
        <f t="shared" si="470"/>
        <v>318948.69681952934</v>
      </c>
      <c r="C853" s="2">
        <f t="shared" si="487"/>
        <v>274780.43169226003</v>
      </c>
      <c r="D853" s="2">
        <f>SUM(Y853:Y$1129)</f>
        <v>27427.228597609999</v>
      </c>
      <c r="E853" s="11">
        <f t="shared" si="471"/>
        <v>247353.20309465003</v>
      </c>
      <c r="F853" s="99">
        <f t="shared" si="466"/>
        <v>3991.24</v>
      </c>
      <c r="G853" s="3">
        <f>IF(N853=1,VLOOKUP(A852,[1]Plan1!$BG$69:$BI$188,3),G852)</f>
        <v>4008</v>
      </c>
      <c r="H853" s="200">
        <f t="shared" si="467"/>
        <v>41886</v>
      </c>
      <c r="I853" s="200">
        <f t="shared" si="468"/>
        <v>41916</v>
      </c>
      <c r="J853" s="27">
        <f t="shared" si="472"/>
        <v>4.1991962397651683E-3</v>
      </c>
      <c r="K853" s="12">
        <f t="shared" si="488"/>
        <v>41974</v>
      </c>
      <c r="L853" s="12">
        <f t="shared" si="473"/>
        <v>41974</v>
      </c>
      <c r="M853" s="1">
        <f t="shared" si="489"/>
        <v>20</v>
      </c>
      <c r="N853" s="1">
        <f t="shared" si="474"/>
        <v>20</v>
      </c>
      <c r="O853" s="2">
        <f t="shared" si="475"/>
        <v>1.00419919</v>
      </c>
      <c r="P853" s="11">
        <f t="shared" si="465"/>
        <v>1.00569971</v>
      </c>
      <c r="Q853" s="11">
        <f t="shared" si="462"/>
        <v>1.1510556854574212</v>
      </c>
      <c r="R853" s="2">
        <f t="shared" si="464"/>
        <v>1.15588918</v>
      </c>
      <c r="S853" s="2">
        <f t="shared" si="460"/>
        <v>1.1445321799999999</v>
      </c>
      <c r="T853" s="2">
        <f t="shared" si="476"/>
        <v>314495.04650608002</v>
      </c>
      <c r="U853" s="2">
        <f t="shared" si="477"/>
        <v>3964.1171405709133</v>
      </c>
      <c r="V853" s="2">
        <f t="shared" si="478"/>
        <v>38559.688000798444</v>
      </c>
      <c r="W853" s="2">
        <f t="shared" si="479"/>
        <v>317304.23683362937</v>
      </c>
      <c r="X853" s="29">
        <f t="shared" si="480"/>
        <v>0</v>
      </c>
      <c r="Y853" s="2">
        <f t="shared" si="461"/>
        <v>0</v>
      </c>
      <c r="Z853" s="82">
        <f t="shared" si="481"/>
        <v>0</v>
      </c>
      <c r="AA853" s="2">
        <f t="shared" si="482"/>
        <v>0</v>
      </c>
      <c r="AB853" s="27">
        <f t="shared" si="490"/>
        <v>6.7299999999999999E-2</v>
      </c>
      <c r="AC853" s="29">
        <f t="shared" si="469"/>
        <v>20</v>
      </c>
      <c r="AD853" s="29">
        <v>252</v>
      </c>
      <c r="AE853" s="11">
        <f t="shared" si="463"/>
        <v>1.0051825969999999</v>
      </c>
      <c r="AF853" s="2">
        <f t="shared" si="483"/>
        <v>1629.9010845299999</v>
      </c>
      <c r="AG853" s="2">
        <f t="shared" si="484"/>
        <v>1644.4599859</v>
      </c>
      <c r="AH853" s="3">
        <f t="shared" si="485"/>
        <v>0</v>
      </c>
      <c r="AI853" s="4" t="str">
        <f t="shared" si="491"/>
        <v>A+J=</v>
      </c>
      <c r="AJ853" s="12">
        <f t="shared" si="492"/>
        <v>41974</v>
      </c>
      <c r="AK853" s="12"/>
      <c r="AL853" s="4"/>
      <c r="AM853" s="1"/>
      <c r="AN853" s="12"/>
      <c r="AO853" s="1"/>
      <c r="AP853" s="1"/>
      <c r="AQ853" s="3"/>
      <c r="AR853" s="3"/>
      <c r="AS853" s="7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138" x14ac:dyDescent="0.2">
      <c r="A854" s="178">
        <f t="shared" si="486"/>
        <v>41973</v>
      </c>
      <c r="B854" s="2">
        <f t="shared" si="470"/>
        <v>318948.69681952934</v>
      </c>
      <c r="C854" s="2">
        <f t="shared" si="487"/>
        <v>274780.43169226003</v>
      </c>
      <c r="D854" s="2">
        <f>SUM(Y854:Y$1129)</f>
        <v>27427.228597609999</v>
      </c>
      <c r="E854" s="11">
        <f t="shared" si="471"/>
        <v>247353.20309465003</v>
      </c>
      <c r="F854" s="99">
        <f t="shared" si="466"/>
        <v>3991.24</v>
      </c>
      <c r="G854" s="3">
        <f>IF(N854=1,VLOOKUP(A853,[1]Plan1!$BG$69:$BI$188,3),G853)</f>
        <v>4008</v>
      </c>
      <c r="H854" s="200">
        <f t="shared" si="467"/>
        <v>41886</v>
      </c>
      <c r="I854" s="200">
        <f t="shared" si="468"/>
        <v>41916</v>
      </c>
      <c r="J854" s="27">
        <f t="shared" si="472"/>
        <v>4.1991962397651683E-3</v>
      </c>
      <c r="K854" s="12">
        <f t="shared" si="488"/>
        <v>41974</v>
      </c>
      <c r="L854" s="12">
        <f t="shared" si="473"/>
        <v>41974</v>
      </c>
      <c r="M854" s="1">
        <f t="shared" si="489"/>
        <v>20</v>
      </c>
      <c r="N854" s="1">
        <f t="shared" si="474"/>
        <v>20</v>
      </c>
      <c r="O854" s="2">
        <f t="shared" si="475"/>
        <v>1.00419919</v>
      </c>
      <c r="P854" s="11">
        <f t="shared" si="465"/>
        <v>1.00569971</v>
      </c>
      <c r="Q854" s="11">
        <f t="shared" si="462"/>
        <v>1.1510556854574212</v>
      </c>
      <c r="R854" s="2">
        <f t="shared" si="464"/>
        <v>1.15588918</v>
      </c>
      <c r="S854" s="2">
        <f t="shared" si="460"/>
        <v>1.1445321799999999</v>
      </c>
      <c r="T854" s="2">
        <f t="shared" si="476"/>
        <v>314495.04650608002</v>
      </c>
      <c r="U854" s="2">
        <f t="shared" si="477"/>
        <v>3964.1171405709133</v>
      </c>
      <c r="V854" s="2">
        <f t="shared" si="478"/>
        <v>38559.688000798444</v>
      </c>
      <c r="W854" s="2">
        <f t="shared" si="479"/>
        <v>317304.23683362937</v>
      </c>
      <c r="X854" s="29">
        <f t="shared" si="480"/>
        <v>0</v>
      </c>
      <c r="Y854" s="2">
        <f t="shared" si="461"/>
        <v>0</v>
      </c>
      <c r="Z854" s="82">
        <f t="shared" si="481"/>
        <v>0</v>
      </c>
      <c r="AA854" s="2">
        <f t="shared" si="482"/>
        <v>0</v>
      </c>
      <c r="AB854" s="27">
        <f t="shared" si="490"/>
        <v>6.7299999999999999E-2</v>
      </c>
      <c r="AC854" s="29">
        <f t="shared" si="469"/>
        <v>20</v>
      </c>
      <c r="AD854" s="29">
        <v>252</v>
      </c>
      <c r="AE854" s="11">
        <f t="shared" si="463"/>
        <v>1.0051825969999999</v>
      </c>
      <c r="AF854" s="2">
        <f t="shared" si="483"/>
        <v>1629.9010845299999</v>
      </c>
      <c r="AG854" s="2">
        <f t="shared" si="484"/>
        <v>1644.4599859</v>
      </c>
      <c r="AH854" s="3">
        <f t="shared" si="485"/>
        <v>0</v>
      </c>
      <c r="AI854" s="4" t="str">
        <f t="shared" si="491"/>
        <v>A+J=</v>
      </c>
      <c r="AJ854" s="12">
        <f t="shared" si="492"/>
        <v>41974</v>
      </c>
      <c r="AK854" s="12"/>
      <c r="AL854" s="4"/>
      <c r="AM854" s="1"/>
      <c r="AN854" s="12"/>
      <c r="AO854" s="1"/>
      <c r="AP854" s="1"/>
      <c r="AQ854" s="3"/>
      <c r="AR854" s="3"/>
      <c r="AS854" s="7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138" x14ac:dyDescent="0.2">
      <c r="A855" s="178">
        <f t="shared" si="486"/>
        <v>41974</v>
      </c>
      <c r="B855" s="2">
        <f t="shared" si="470"/>
        <v>318948.69681952934</v>
      </c>
      <c r="C855" s="2">
        <f t="shared" si="487"/>
        <v>274780.43169226003</v>
      </c>
      <c r="D855" s="2">
        <f>SUM(Y855:Y$1129)</f>
        <v>27427.228597609999</v>
      </c>
      <c r="E855" s="11">
        <f t="shared" si="471"/>
        <v>247353.20309465003</v>
      </c>
      <c r="F855" s="99">
        <f t="shared" si="466"/>
        <v>3991.24</v>
      </c>
      <c r="G855" s="3">
        <f>IF(N855=1,VLOOKUP(A854,[1]Plan1!$BG$69:$BI$188,3),G854)</f>
        <v>4008</v>
      </c>
      <c r="H855" s="200">
        <f t="shared" si="467"/>
        <v>41886</v>
      </c>
      <c r="I855" s="200">
        <f t="shared" si="468"/>
        <v>41916</v>
      </c>
      <c r="J855" s="27">
        <f t="shared" si="472"/>
        <v>4.1991962397651683E-3</v>
      </c>
      <c r="K855" s="12">
        <f t="shared" si="488"/>
        <v>42006</v>
      </c>
      <c r="L855" s="12">
        <f t="shared" si="473"/>
        <v>41974</v>
      </c>
      <c r="M855" s="1">
        <f t="shared" si="489"/>
        <v>20</v>
      </c>
      <c r="N855" s="1">
        <f t="shared" si="474"/>
        <v>20</v>
      </c>
      <c r="O855" s="2">
        <f t="shared" si="475"/>
        <v>1.00419919</v>
      </c>
      <c r="P855" s="11">
        <f t="shared" si="465"/>
        <v>1.00569971</v>
      </c>
      <c r="Q855" s="11">
        <f t="shared" si="462"/>
        <v>1.1510556854574212</v>
      </c>
      <c r="R855" s="2">
        <f t="shared" si="464"/>
        <v>1.15588918</v>
      </c>
      <c r="S855" s="2">
        <f t="shared" si="460"/>
        <v>1.1445321799999999</v>
      </c>
      <c r="T855" s="2">
        <f t="shared" si="476"/>
        <v>314495.04650608002</v>
      </c>
      <c r="U855" s="2">
        <f t="shared" si="477"/>
        <v>3964.1171405709133</v>
      </c>
      <c r="V855" s="2">
        <f t="shared" si="478"/>
        <v>38559.688000798444</v>
      </c>
      <c r="W855" s="2">
        <f t="shared" si="479"/>
        <v>317304.23683362937</v>
      </c>
      <c r="X855" s="29">
        <f t="shared" si="480"/>
        <v>28</v>
      </c>
      <c r="Y855" s="2">
        <f t="shared" si="461"/>
        <v>2732.89473069</v>
      </c>
      <c r="Z855" s="82">
        <f t="shared" si="481"/>
        <v>9.9457399999999998E-3</v>
      </c>
      <c r="AA855" s="2">
        <f t="shared" si="482"/>
        <v>3127.88596383</v>
      </c>
      <c r="AB855" s="27">
        <f t="shared" si="490"/>
        <v>6.7299999999999999E-2</v>
      </c>
      <c r="AC855" s="29">
        <f t="shared" si="469"/>
        <v>20</v>
      </c>
      <c r="AD855" s="29">
        <v>252</v>
      </c>
      <c r="AE855" s="11">
        <f t="shared" si="463"/>
        <v>1.0051825969999999</v>
      </c>
      <c r="AF855" s="2">
        <f t="shared" si="483"/>
        <v>1629.9010845299999</v>
      </c>
      <c r="AG855" s="2">
        <f t="shared" si="484"/>
        <v>1644.4599859</v>
      </c>
      <c r="AH855" s="3">
        <f t="shared" si="485"/>
        <v>4757.78704836</v>
      </c>
      <c r="AI855" s="4" t="str">
        <f t="shared" si="491"/>
        <v>A+J=</v>
      </c>
      <c r="AJ855" s="12">
        <f t="shared" si="492"/>
        <v>41974</v>
      </c>
      <c r="AK855" s="12"/>
      <c r="AL855" s="4"/>
      <c r="AM855" s="1"/>
      <c r="AN855" s="12"/>
      <c r="AO855" s="1"/>
      <c r="AP855" s="1"/>
      <c r="AQ855" s="3"/>
      <c r="AR855" s="3"/>
      <c r="AS855" s="7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138" x14ac:dyDescent="0.2">
      <c r="A856" s="178">
        <f t="shared" si="486"/>
        <v>41975</v>
      </c>
      <c r="B856" s="2">
        <f t="shared" si="470"/>
        <v>314323.6956994374</v>
      </c>
      <c r="C856" s="2">
        <f t="shared" si="487"/>
        <v>272047.53696156997</v>
      </c>
      <c r="D856" s="2">
        <f>SUM(Y856:Y$1129)</f>
        <v>24694.333866919995</v>
      </c>
      <c r="E856" s="11">
        <f t="shared" si="471"/>
        <v>247353.20309464997</v>
      </c>
      <c r="F856" s="99">
        <f t="shared" si="466"/>
        <v>4008</v>
      </c>
      <c r="G856" s="3">
        <f>IF(N856=1,VLOOKUP(A855,[1]Plan1!$BG$69:$BI$188,3),G855)</f>
        <v>4028.44</v>
      </c>
      <c r="H856" s="200">
        <f t="shared" si="467"/>
        <v>41914</v>
      </c>
      <c r="I856" s="200">
        <f t="shared" si="468"/>
        <v>41945</v>
      </c>
      <c r="J856" s="27">
        <f t="shared" si="472"/>
        <v>5.0998003992015484E-3</v>
      </c>
      <c r="K856" s="12">
        <f t="shared" si="488"/>
        <v>42006</v>
      </c>
      <c r="L856" s="12">
        <f t="shared" si="473"/>
        <v>42006</v>
      </c>
      <c r="M856" s="1">
        <f t="shared" si="489"/>
        <v>22</v>
      </c>
      <c r="N856" s="1">
        <f t="shared" si="474"/>
        <v>1</v>
      </c>
      <c r="O856" s="2">
        <f t="shared" si="475"/>
        <v>1.00023124</v>
      </c>
      <c r="P856" s="11">
        <f t="shared" si="465"/>
        <v>1.00419919</v>
      </c>
      <c r="Q856" s="11">
        <f t="shared" si="462"/>
        <v>1.1558891869812371</v>
      </c>
      <c r="R856" s="2">
        <f t="shared" si="464"/>
        <v>1.15615647</v>
      </c>
      <c r="S856" s="2">
        <f t="shared" si="460"/>
        <v>1.1445321799999999</v>
      </c>
      <c r="T856" s="2">
        <f t="shared" si="476"/>
        <v>311367.16054225003</v>
      </c>
      <c r="U856" s="2">
        <f t="shared" si="477"/>
        <v>3569.125907433774</v>
      </c>
      <c r="V856" s="2">
        <f t="shared" si="478"/>
        <v>38625.80303845361</v>
      </c>
      <c r="W856" s="2">
        <f t="shared" si="479"/>
        <v>314242.4659074574</v>
      </c>
      <c r="X856" s="29">
        <f t="shared" si="480"/>
        <v>0</v>
      </c>
      <c r="Y856" s="2">
        <f t="shared" si="461"/>
        <v>0</v>
      </c>
      <c r="Z856" s="82">
        <f t="shared" si="481"/>
        <v>0</v>
      </c>
      <c r="AA856" s="2">
        <f t="shared" si="482"/>
        <v>0</v>
      </c>
      <c r="AB856" s="27">
        <f t="shared" si="490"/>
        <v>6.7299999999999999E-2</v>
      </c>
      <c r="AC856" s="29">
        <f t="shared" si="469"/>
        <v>1</v>
      </c>
      <c r="AD856" s="29">
        <v>252</v>
      </c>
      <c r="AE856" s="11">
        <f t="shared" si="463"/>
        <v>1.0002584940000001</v>
      </c>
      <c r="AF856" s="2">
        <f t="shared" si="483"/>
        <v>80.486542790000001</v>
      </c>
      <c r="AG856" s="2">
        <f t="shared" si="484"/>
        <v>81.229791980000002</v>
      </c>
      <c r="AH856" s="3">
        <f t="shared" si="485"/>
        <v>0</v>
      </c>
      <c r="AI856" s="4" t="str">
        <f t="shared" si="491"/>
        <v>A+J=</v>
      </c>
      <c r="AJ856" s="12">
        <f t="shared" si="492"/>
        <v>42006</v>
      </c>
      <c r="AK856" s="12"/>
      <c r="AL856" s="4"/>
      <c r="AM856" s="1"/>
      <c r="AN856" s="12"/>
      <c r="AO856" s="1"/>
      <c r="AP856" s="1"/>
      <c r="AQ856" s="3"/>
      <c r="AR856" s="3"/>
      <c r="AS856" s="7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138" x14ac:dyDescent="0.2">
      <c r="A857" s="178">
        <f t="shared" si="486"/>
        <v>41976</v>
      </c>
      <c r="B857" s="2">
        <f t="shared" si="470"/>
        <v>314471.11309210677</v>
      </c>
      <c r="C857" s="2">
        <f t="shared" si="487"/>
        <v>272047.53696156997</v>
      </c>
      <c r="D857" s="2">
        <f>SUM(Y857:Y$1129)</f>
        <v>24694.333866919995</v>
      </c>
      <c r="E857" s="11">
        <f t="shared" si="471"/>
        <v>247353.20309464997</v>
      </c>
      <c r="F857" s="99">
        <f t="shared" si="466"/>
        <v>4008</v>
      </c>
      <c r="G857" s="3">
        <f>IF(N857=1,VLOOKUP(A856,[1]Plan1!$BG$69:$BI$188,3),G856)</f>
        <v>4028.44</v>
      </c>
      <c r="H857" s="200">
        <f t="shared" si="467"/>
        <v>41914</v>
      </c>
      <c r="I857" s="200">
        <f t="shared" si="468"/>
        <v>41945</v>
      </c>
      <c r="J857" s="27">
        <f t="shared" si="472"/>
        <v>5.0998003992015484E-3</v>
      </c>
      <c r="K857" s="12">
        <f t="shared" si="488"/>
        <v>42006</v>
      </c>
      <c r="L857" s="12">
        <f t="shared" si="473"/>
        <v>42006</v>
      </c>
      <c r="M857" s="1">
        <f t="shared" si="489"/>
        <v>22</v>
      </c>
      <c r="N857" s="1">
        <f t="shared" si="474"/>
        <v>2</v>
      </c>
      <c r="O857" s="2">
        <f t="shared" si="475"/>
        <v>1.00046254</v>
      </c>
      <c r="P857" s="11">
        <f t="shared" si="465"/>
        <v>1.00419919</v>
      </c>
      <c r="Q857" s="11">
        <f t="shared" si="462"/>
        <v>1.1558891869812371</v>
      </c>
      <c r="R857" s="2">
        <f t="shared" si="464"/>
        <v>1.15642383</v>
      </c>
      <c r="S857" s="2">
        <f t="shared" si="460"/>
        <v>1.1445321799999999</v>
      </c>
      <c r="T857" s="2">
        <f t="shared" si="476"/>
        <v>311367.16054225003</v>
      </c>
      <c r="U857" s="2">
        <f t="shared" si="477"/>
        <v>3569.125907433774</v>
      </c>
      <c r="V857" s="2">
        <f t="shared" si="478"/>
        <v>38691.935390833009</v>
      </c>
      <c r="W857" s="2">
        <f t="shared" si="479"/>
        <v>314308.59825983678</v>
      </c>
      <c r="X857" s="29">
        <f t="shared" si="480"/>
        <v>0</v>
      </c>
      <c r="Y857" s="2">
        <f t="shared" si="461"/>
        <v>0</v>
      </c>
      <c r="Z857" s="82">
        <f t="shared" si="481"/>
        <v>0</v>
      </c>
      <c r="AA857" s="2">
        <f t="shared" si="482"/>
        <v>0</v>
      </c>
      <c r="AB857" s="27">
        <f t="shared" si="490"/>
        <v>6.7299999999999999E-2</v>
      </c>
      <c r="AC857" s="29">
        <f t="shared" si="469"/>
        <v>2</v>
      </c>
      <c r="AD857" s="29">
        <v>252</v>
      </c>
      <c r="AE857" s="11">
        <f t="shared" si="463"/>
        <v>1.000517055</v>
      </c>
      <c r="AF857" s="2">
        <f t="shared" si="483"/>
        <v>160.99394719</v>
      </c>
      <c r="AG857" s="2">
        <f t="shared" si="484"/>
        <v>162.51483227</v>
      </c>
      <c r="AH857" s="3">
        <f t="shared" si="485"/>
        <v>0</v>
      </c>
      <c r="AI857" s="4" t="str">
        <f t="shared" si="491"/>
        <v>A+J=</v>
      </c>
      <c r="AJ857" s="12">
        <f t="shared" si="492"/>
        <v>42006</v>
      </c>
      <c r="AK857" s="12"/>
      <c r="AL857" s="4"/>
      <c r="AM857" s="1"/>
      <c r="AN857" s="12"/>
      <c r="AO857" s="1"/>
      <c r="AP857" s="1"/>
      <c r="AQ857" s="3"/>
      <c r="AR857" s="3"/>
      <c r="AS857" s="7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138" x14ac:dyDescent="0.2">
      <c r="A858" s="178">
        <f t="shared" si="486"/>
        <v>41977</v>
      </c>
      <c r="B858" s="2">
        <f t="shared" si="470"/>
        <v>314618.60059907835</v>
      </c>
      <c r="C858" s="2">
        <f t="shared" si="487"/>
        <v>272047.53696156997</v>
      </c>
      <c r="D858" s="2">
        <f>SUM(Y858:Y$1129)</f>
        <v>24694.333866919995</v>
      </c>
      <c r="E858" s="11">
        <f t="shared" si="471"/>
        <v>247353.20309464997</v>
      </c>
      <c r="F858" s="99">
        <f t="shared" si="466"/>
        <v>4008</v>
      </c>
      <c r="G858" s="3">
        <f>IF(N858=1,VLOOKUP(A857,[1]Plan1!$BG$69:$BI$188,3),G857)</f>
        <v>4028.44</v>
      </c>
      <c r="H858" s="200">
        <f t="shared" si="467"/>
        <v>41914</v>
      </c>
      <c r="I858" s="200">
        <f t="shared" si="468"/>
        <v>41945</v>
      </c>
      <c r="J858" s="27">
        <f t="shared" si="472"/>
        <v>5.0998003992015484E-3</v>
      </c>
      <c r="K858" s="12">
        <f t="shared" si="488"/>
        <v>42006</v>
      </c>
      <c r="L858" s="12">
        <f t="shared" si="473"/>
        <v>42006</v>
      </c>
      <c r="M858" s="1">
        <f t="shared" si="489"/>
        <v>22</v>
      </c>
      <c r="N858" s="1">
        <f t="shared" si="474"/>
        <v>3</v>
      </c>
      <c r="O858" s="2">
        <f t="shared" si="475"/>
        <v>1.0006938999999999</v>
      </c>
      <c r="P858" s="11">
        <f t="shared" si="465"/>
        <v>1.00419919</v>
      </c>
      <c r="Q858" s="11">
        <f t="shared" si="462"/>
        <v>1.1558891869812371</v>
      </c>
      <c r="R858" s="2">
        <f t="shared" si="464"/>
        <v>1.1566912499999999</v>
      </c>
      <c r="S858" s="2">
        <f t="shared" si="460"/>
        <v>1.1445321799999999</v>
      </c>
      <c r="T858" s="2">
        <f t="shared" si="476"/>
        <v>311367.16054225003</v>
      </c>
      <c r="U858" s="2">
        <f t="shared" si="477"/>
        <v>3569.125907433774</v>
      </c>
      <c r="V858" s="2">
        <f t="shared" si="478"/>
        <v>38758.082584404561</v>
      </c>
      <c r="W858" s="2">
        <f t="shared" si="479"/>
        <v>314374.74545340834</v>
      </c>
      <c r="X858" s="29">
        <f t="shared" si="480"/>
        <v>0</v>
      </c>
      <c r="Y858" s="2">
        <f t="shared" si="461"/>
        <v>0</v>
      </c>
      <c r="Z858" s="82">
        <f t="shared" si="481"/>
        <v>0</v>
      </c>
      <c r="AA858" s="2">
        <f t="shared" si="482"/>
        <v>0</v>
      </c>
      <c r="AB858" s="27">
        <f t="shared" si="490"/>
        <v>6.7299999999999999E-2</v>
      </c>
      <c r="AC858" s="29">
        <f t="shared" si="469"/>
        <v>3</v>
      </c>
      <c r="AD858" s="29">
        <v>252</v>
      </c>
      <c r="AE858" s="11">
        <f t="shared" si="463"/>
        <v>1.0007756830000001</v>
      </c>
      <c r="AF858" s="2">
        <f t="shared" si="483"/>
        <v>241.52221319</v>
      </c>
      <c r="AG858" s="2">
        <f t="shared" si="484"/>
        <v>243.85514567000001</v>
      </c>
      <c r="AH858" s="3">
        <f t="shared" si="485"/>
        <v>0</v>
      </c>
      <c r="AI858" s="4" t="str">
        <f t="shared" si="491"/>
        <v>A+J=</v>
      </c>
      <c r="AJ858" s="12">
        <f t="shared" si="492"/>
        <v>42006</v>
      </c>
      <c r="AK858" s="12"/>
      <c r="AL858" s="4"/>
      <c r="AM858" s="1"/>
      <c r="AN858" s="12"/>
      <c r="AO858" s="1"/>
      <c r="AP858" s="1"/>
      <c r="AQ858" s="3"/>
      <c r="AR858" s="3"/>
      <c r="AS858" s="7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138" x14ac:dyDescent="0.2">
      <c r="A859" s="178">
        <f t="shared" si="486"/>
        <v>41978</v>
      </c>
      <c r="B859" s="2">
        <f t="shared" si="470"/>
        <v>314766.15793073206</v>
      </c>
      <c r="C859" s="2">
        <f t="shared" si="487"/>
        <v>272047.53696156997</v>
      </c>
      <c r="D859" s="2">
        <f>SUM(Y859:Y$1129)</f>
        <v>24694.333866919995</v>
      </c>
      <c r="E859" s="11">
        <f t="shared" si="471"/>
        <v>247353.20309464997</v>
      </c>
      <c r="F859" s="99">
        <f t="shared" si="466"/>
        <v>4008</v>
      </c>
      <c r="G859" s="3">
        <f>IF(N859=1,VLOOKUP(A858,[1]Plan1!$BG$69:$BI$188,3),G858)</f>
        <v>4028.44</v>
      </c>
      <c r="H859" s="200">
        <f t="shared" si="467"/>
        <v>41914</v>
      </c>
      <c r="I859" s="200">
        <f t="shared" si="468"/>
        <v>41945</v>
      </c>
      <c r="J859" s="27">
        <f t="shared" si="472"/>
        <v>5.0998003992015484E-3</v>
      </c>
      <c r="K859" s="12">
        <f t="shared" si="488"/>
        <v>42006</v>
      </c>
      <c r="L859" s="12">
        <f t="shared" si="473"/>
        <v>42006</v>
      </c>
      <c r="M859" s="1">
        <f t="shared" si="489"/>
        <v>22</v>
      </c>
      <c r="N859" s="1">
        <f t="shared" si="474"/>
        <v>4</v>
      </c>
      <c r="O859" s="2">
        <f t="shared" si="475"/>
        <v>1.0009253</v>
      </c>
      <c r="P859" s="11">
        <f t="shared" si="465"/>
        <v>1.00419919</v>
      </c>
      <c r="Q859" s="11">
        <f t="shared" si="462"/>
        <v>1.1558891869812371</v>
      </c>
      <c r="R859" s="2">
        <f t="shared" si="464"/>
        <v>1.1569587299999999</v>
      </c>
      <c r="S859" s="2">
        <f t="shared" si="460"/>
        <v>1.1445321799999999</v>
      </c>
      <c r="T859" s="2">
        <f t="shared" si="476"/>
        <v>311367.16054225003</v>
      </c>
      <c r="U859" s="2">
        <f t="shared" si="477"/>
        <v>3569.125907433774</v>
      </c>
      <c r="V859" s="2">
        <f t="shared" si="478"/>
        <v>38824.244619168312</v>
      </c>
      <c r="W859" s="2">
        <f t="shared" si="479"/>
        <v>314440.90748817206</v>
      </c>
      <c r="X859" s="29">
        <f t="shared" si="480"/>
        <v>0</v>
      </c>
      <c r="Y859" s="2">
        <f t="shared" si="461"/>
        <v>0</v>
      </c>
      <c r="Z859" s="82">
        <f t="shared" si="481"/>
        <v>0</v>
      </c>
      <c r="AA859" s="2">
        <f t="shared" si="482"/>
        <v>0</v>
      </c>
      <c r="AB859" s="27">
        <f t="shared" si="490"/>
        <v>6.7299999999999999E-2</v>
      </c>
      <c r="AC859" s="29">
        <f t="shared" si="469"/>
        <v>4</v>
      </c>
      <c r="AD859" s="29">
        <v>252</v>
      </c>
      <c r="AE859" s="11">
        <f t="shared" si="463"/>
        <v>1.0010343770000001</v>
      </c>
      <c r="AF859" s="2">
        <f t="shared" si="483"/>
        <v>322.07102942</v>
      </c>
      <c r="AG859" s="2">
        <f t="shared" si="484"/>
        <v>325.25044256000001</v>
      </c>
      <c r="AH859" s="3">
        <f t="shared" si="485"/>
        <v>0</v>
      </c>
      <c r="AI859" s="4" t="str">
        <f t="shared" si="491"/>
        <v>A+J=</v>
      </c>
      <c r="AJ859" s="12">
        <f t="shared" si="492"/>
        <v>42006</v>
      </c>
      <c r="AK859" s="12"/>
      <c r="AL859" s="4"/>
      <c r="AM859" s="1"/>
      <c r="AN859" s="12"/>
      <c r="AO859" s="1"/>
      <c r="AP859" s="1"/>
      <c r="AQ859" s="3"/>
      <c r="AR859" s="3"/>
      <c r="AS859" s="7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138" x14ac:dyDescent="0.2">
      <c r="A860" s="178">
        <f t="shared" si="486"/>
        <v>41979</v>
      </c>
      <c r="B860" s="2">
        <f t="shared" si="470"/>
        <v>314913.78574068809</v>
      </c>
      <c r="C860" s="2">
        <f t="shared" si="487"/>
        <v>272047.53696156997</v>
      </c>
      <c r="D860" s="2">
        <f>SUM(Y860:Y$1129)</f>
        <v>24694.333866919995</v>
      </c>
      <c r="E860" s="11">
        <f t="shared" si="471"/>
        <v>247353.20309464997</v>
      </c>
      <c r="F860" s="99">
        <f t="shared" si="466"/>
        <v>4008</v>
      </c>
      <c r="G860" s="3">
        <f>IF(N860=1,VLOOKUP(A859,[1]Plan1!$BG$69:$BI$188,3),G859)</f>
        <v>4028.44</v>
      </c>
      <c r="H860" s="200">
        <f t="shared" si="467"/>
        <v>41914</v>
      </c>
      <c r="I860" s="200">
        <f t="shared" si="468"/>
        <v>41945</v>
      </c>
      <c r="J860" s="27">
        <f t="shared" si="472"/>
        <v>5.0998003992015484E-3</v>
      </c>
      <c r="K860" s="12">
        <f t="shared" si="488"/>
        <v>42006</v>
      </c>
      <c r="L860" s="12">
        <f t="shared" si="473"/>
        <v>42006</v>
      </c>
      <c r="M860" s="1">
        <f t="shared" si="489"/>
        <v>22</v>
      </c>
      <c r="N860" s="1">
        <f t="shared" si="474"/>
        <v>5</v>
      </c>
      <c r="O860" s="2">
        <f t="shared" si="475"/>
        <v>1.00115676</v>
      </c>
      <c r="P860" s="11">
        <f t="shared" si="465"/>
        <v>1.00419919</v>
      </c>
      <c r="Q860" s="11">
        <f t="shared" si="462"/>
        <v>1.1558891869812371</v>
      </c>
      <c r="R860" s="2">
        <f t="shared" si="464"/>
        <v>1.15722627</v>
      </c>
      <c r="S860" s="2">
        <f t="shared" si="460"/>
        <v>1.1445321799999999</v>
      </c>
      <c r="T860" s="2">
        <f t="shared" si="476"/>
        <v>311367.16054225003</v>
      </c>
      <c r="U860" s="2">
        <f t="shared" si="477"/>
        <v>3569.125907433774</v>
      </c>
      <c r="V860" s="2">
        <f t="shared" si="478"/>
        <v>38890.421495124276</v>
      </c>
      <c r="W860" s="2">
        <f t="shared" si="479"/>
        <v>314507.08436412807</v>
      </c>
      <c r="X860" s="29">
        <f t="shared" si="480"/>
        <v>0</v>
      </c>
      <c r="Y860" s="2">
        <f t="shared" si="461"/>
        <v>0</v>
      </c>
      <c r="Z860" s="82">
        <f t="shared" si="481"/>
        <v>0</v>
      </c>
      <c r="AA860" s="2">
        <f t="shared" si="482"/>
        <v>0</v>
      </c>
      <c r="AB860" s="27">
        <f t="shared" si="490"/>
        <v>6.7299999999999999E-2</v>
      </c>
      <c r="AC860" s="29">
        <f t="shared" si="469"/>
        <v>5</v>
      </c>
      <c r="AD860" s="29">
        <v>252</v>
      </c>
      <c r="AE860" s="11">
        <f t="shared" si="463"/>
        <v>1.0012931389999999</v>
      </c>
      <c r="AF860" s="2">
        <f t="shared" si="483"/>
        <v>402.64101861</v>
      </c>
      <c r="AG860" s="2">
        <f t="shared" si="484"/>
        <v>406.70137656000003</v>
      </c>
      <c r="AH860" s="3">
        <f t="shared" si="485"/>
        <v>0</v>
      </c>
      <c r="AI860" s="4" t="str">
        <f t="shared" si="491"/>
        <v>A+J=</v>
      </c>
      <c r="AJ860" s="12">
        <f t="shared" si="492"/>
        <v>42006</v>
      </c>
      <c r="AK860" s="12"/>
      <c r="AL860" s="4"/>
      <c r="AM860" s="1"/>
      <c r="AN860" s="12"/>
      <c r="AO860" s="1"/>
      <c r="AP860" s="1"/>
      <c r="AQ860" s="3"/>
      <c r="AR860" s="3"/>
      <c r="AS860" s="7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138" x14ac:dyDescent="0.2">
      <c r="A861" s="178">
        <f t="shared" si="486"/>
        <v>41980</v>
      </c>
      <c r="B861" s="2">
        <f t="shared" si="470"/>
        <v>314913.78574068809</v>
      </c>
      <c r="C861" s="2">
        <f t="shared" si="487"/>
        <v>272047.53696156997</v>
      </c>
      <c r="D861" s="2">
        <f>SUM(Y861:Y$1129)</f>
        <v>24694.333866919995</v>
      </c>
      <c r="E861" s="11">
        <f t="shared" si="471"/>
        <v>247353.20309464997</v>
      </c>
      <c r="F861" s="99">
        <f t="shared" si="466"/>
        <v>4008</v>
      </c>
      <c r="G861" s="3">
        <f>IF(N861=1,VLOOKUP(A860,[1]Plan1!$BG$69:$BI$188,3),G860)</f>
        <v>4028.44</v>
      </c>
      <c r="H861" s="200">
        <f t="shared" si="467"/>
        <v>41914</v>
      </c>
      <c r="I861" s="200">
        <f t="shared" si="468"/>
        <v>41945</v>
      </c>
      <c r="J861" s="27">
        <f t="shared" si="472"/>
        <v>5.0998003992015484E-3</v>
      </c>
      <c r="K861" s="12">
        <f t="shared" si="488"/>
        <v>42006</v>
      </c>
      <c r="L861" s="12">
        <f t="shared" si="473"/>
        <v>42006</v>
      </c>
      <c r="M861" s="1">
        <f t="shared" si="489"/>
        <v>22</v>
      </c>
      <c r="N861" s="1">
        <f t="shared" si="474"/>
        <v>5</v>
      </c>
      <c r="O861" s="2">
        <f t="shared" si="475"/>
        <v>1.00115676</v>
      </c>
      <c r="P861" s="11">
        <f t="shared" si="465"/>
        <v>1.00419919</v>
      </c>
      <c r="Q861" s="11">
        <f t="shared" si="462"/>
        <v>1.1558891869812371</v>
      </c>
      <c r="R861" s="2">
        <f t="shared" si="464"/>
        <v>1.15722627</v>
      </c>
      <c r="S861" s="2">
        <f t="shared" si="460"/>
        <v>1.1445321799999999</v>
      </c>
      <c r="T861" s="2">
        <f t="shared" si="476"/>
        <v>311367.16054225003</v>
      </c>
      <c r="U861" s="2">
        <f t="shared" si="477"/>
        <v>3569.125907433774</v>
      </c>
      <c r="V861" s="2">
        <f t="shared" si="478"/>
        <v>38890.421495124276</v>
      </c>
      <c r="W861" s="2">
        <f t="shared" si="479"/>
        <v>314507.08436412807</v>
      </c>
      <c r="X861" s="29">
        <f t="shared" si="480"/>
        <v>0</v>
      </c>
      <c r="Y861" s="2">
        <f t="shared" si="461"/>
        <v>0</v>
      </c>
      <c r="Z861" s="82">
        <f t="shared" si="481"/>
        <v>0</v>
      </c>
      <c r="AA861" s="2">
        <f t="shared" si="482"/>
        <v>0</v>
      </c>
      <c r="AB861" s="27">
        <f t="shared" si="490"/>
        <v>6.7299999999999999E-2</v>
      </c>
      <c r="AC861" s="29">
        <f t="shared" si="469"/>
        <v>5</v>
      </c>
      <c r="AD861" s="29">
        <v>252</v>
      </c>
      <c r="AE861" s="11">
        <f t="shared" si="463"/>
        <v>1.0012931389999999</v>
      </c>
      <c r="AF861" s="2">
        <f t="shared" si="483"/>
        <v>402.64101861</v>
      </c>
      <c r="AG861" s="2">
        <f t="shared" si="484"/>
        <v>406.70137656000003</v>
      </c>
      <c r="AH861" s="3">
        <f t="shared" si="485"/>
        <v>0</v>
      </c>
      <c r="AI861" s="4" t="str">
        <f t="shared" si="491"/>
        <v>A+J=</v>
      </c>
      <c r="AJ861" s="12">
        <f t="shared" si="492"/>
        <v>42006</v>
      </c>
      <c r="AK861" s="12"/>
      <c r="AL861" s="4"/>
      <c r="AM861" s="1"/>
      <c r="AN861" s="12"/>
      <c r="AO861" s="1"/>
      <c r="AP861" s="1"/>
      <c r="AQ861" s="3"/>
      <c r="AR861" s="3"/>
      <c r="AS861" s="7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138" x14ac:dyDescent="0.2">
      <c r="A862" s="178">
        <f t="shared" si="486"/>
        <v>41981</v>
      </c>
      <c r="B862" s="2">
        <f t="shared" si="470"/>
        <v>314913.78574068809</v>
      </c>
      <c r="C862" s="2">
        <f t="shared" si="487"/>
        <v>272047.53696156997</v>
      </c>
      <c r="D862" s="2">
        <f>SUM(Y862:Y$1129)</f>
        <v>24694.333866919995</v>
      </c>
      <c r="E862" s="11">
        <f t="shared" si="471"/>
        <v>247353.20309464997</v>
      </c>
      <c r="F862" s="99">
        <f t="shared" si="466"/>
        <v>4008</v>
      </c>
      <c r="G862" s="3">
        <f>IF(N862=1,VLOOKUP(A861,[1]Plan1!$BG$69:$BI$188,3),G861)</f>
        <v>4028.44</v>
      </c>
      <c r="H862" s="200">
        <f t="shared" si="467"/>
        <v>41914</v>
      </c>
      <c r="I862" s="200">
        <f t="shared" si="468"/>
        <v>41945</v>
      </c>
      <c r="J862" s="27">
        <f t="shared" si="472"/>
        <v>5.0998003992015484E-3</v>
      </c>
      <c r="K862" s="12">
        <f t="shared" si="488"/>
        <v>42006</v>
      </c>
      <c r="L862" s="12">
        <f t="shared" si="473"/>
        <v>42006</v>
      </c>
      <c r="M862" s="1">
        <f t="shared" si="489"/>
        <v>22</v>
      </c>
      <c r="N862" s="1">
        <f t="shared" si="474"/>
        <v>5</v>
      </c>
      <c r="O862" s="2">
        <f t="shared" si="475"/>
        <v>1.00115676</v>
      </c>
      <c r="P862" s="11">
        <f t="shared" si="465"/>
        <v>1.00419919</v>
      </c>
      <c r="Q862" s="11">
        <f t="shared" si="462"/>
        <v>1.1558891869812371</v>
      </c>
      <c r="R862" s="2">
        <f t="shared" si="464"/>
        <v>1.15722627</v>
      </c>
      <c r="S862" s="2">
        <f t="shared" ref="S862:S925" si="493">IF(AND(X862&gt;0,MONTH(A862)=10),R862,S861)</f>
        <v>1.1445321799999999</v>
      </c>
      <c r="T862" s="2">
        <f t="shared" si="476"/>
        <v>311367.16054225003</v>
      </c>
      <c r="U862" s="2">
        <f t="shared" si="477"/>
        <v>3569.125907433774</v>
      </c>
      <c r="V862" s="2">
        <f t="shared" si="478"/>
        <v>38890.421495124276</v>
      </c>
      <c r="W862" s="2">
        <f t="shared" si="479"/>
        <v>314507.08436412807</v>
      </c>
      <c r="X862" s="29">
        <f t="shared" si="480"/>
        <v>0</v>
      </c>
      <c r="Y862" s="2">
        <f t="shared" ref="Y862:Y925" si="494">IF(X862&gt;0,VLOOKUP(A862,AN$12:AR$131,5),0)</f>
        <v>0</v>
      </c>
      <c r="Z862" s="82">
        <f t="shared" si="481"/>
        <v>0</v>
      </c>
      <c r="AA862" s="2">
        <f t="shared" si="482"/>
        <v>0</v>
      </c>
      <c r="AB862" s="27">
        <f t="shared" si="490"/>
        <v>6.7299999999999999E-2</v>
      </c>
      <c r="AC862" s="29">
        <f t="shared" si="469"/>
        <v>5</v>
      </c>
      <c r="AD862" s="29">
        <v>252</v>
      </c>
      <c r="AE862" s="11">
        <f t="shared" si="463"/>
        <v>1.0012931389999999</v>
      </c>
      <c r="AF862" s="2">
        <f t="shared" si="483"/>
        <v>402.64101861</v>
      </c>
      <c r="AG862" s="2">
        <f t="shared" si="484"/>
        <v>406.70137656000003</v>
      </c>
      <c r="AH862" s="3">
        <f t="shared" si="485"/>
        <v>0</v>
      </c>
      <c r="AI862" s="4" t="str">
        <f t="shared" si="491"/>
        <v>A+J=</v>
      </c>
      <c r="AJ862" s="12">
        <f t="shared" si="492"/>
        <v>42006</v>
      </c>
      <c r="AK862" s="12"/>
      <c r="AL862" s="4"/>
      <c r="AM862" s="1"/>
      <c r="AN862" s="12"/>
      <c r="AO862" s="1"/>
      <c r="AP862" s="1"/>
      <c r="AQ862" s="3"/>
      <c r="AR862" s="3"/>
      <c r="AS862" s="7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138" x14ac:dyDescent="0.2">
      <c r="A863" s="178">
        <f t="shared" si="486"/>
        <v>41982</v>
      </c>
      <c r="B863" s="2">
        <f t="shared" si="470"/>
        <v>315061.48590219824</v>
      </c>
      <c r="C863" s="2">
        <f t="shared" si="487"/>
        <v>272047.53696156997</v>
      </c>
      <c r="D863" s="2">
        <f>SUM(Y863:Y$1129)</f>
        <v>24694.333866919995</v>
      </c>
      <c r="E863" s="11">
        <f t="shared" si="471"/>
        <v>247353.20309464997</v>
      </c>
      <c r="F863" s="99">
        <f t="shared" si="466"/>
        <v>4008</v>
      </c>
      <c r="G863" s="3">
        <f>IF(N863=1,VLOOKUP(A862,[1]Plan1!$BG$69:$BI$188,3),G862)</f>
        <v>4028.44</v>
      </c>
      <c r="H863" s="200">
        <f t="shared" si="467"/>
        <v>41914</v>
      </c>
      <c r="I863" s="200">
        <f t="shared" si="468"/>
        <v>41945</v>
      </c>
      <c r="J863" s="27">
        <f t="shared" si="472"/>
        <v>5.0998003992015484E-3</v>
      </c>
      <c r="K863" s="12">
        <f t="shared" si="488"/>
        <v>42006</v>
      </c>
      <c r="L863" s="12">
        <f t="shared" si="473"/>
        <v>42006</v>
      </c>
      <c r="M863" s="1">
        <f t="shared" si="489"/>
        <v>22</v>
      </c>
      <c r="N863" s="1">
        <f t="shared" si="474"/>
        <v>6</v>
      </c>
      <c r="O863" s="2">
        <f t="shared" si="475"/>
        <v>1.00138828</v>
      </c>
      <c r="P863" s="11">
        <f t="shared" si="465"/>
        <v>1.00419919</v>
      </c>
      <c r="Q863" s="11">
        <f t="shared" ref="Q863:Q926" si="495">IF(L863&gt;L862,Q862*P863,Q862)</f>
        <v>1.1558891869812371</v>
      </c>
      <c r="R863" s="2">
        <f t="shared" si="464"/>
        <v>1.1574938800000001</v>
      </c>
      <c r="S863" s="2">
        <f t="shared" si="493"/>
        <v>1.1445321799999999</v>
      </c>
      <c r="T863" s="2">
        <f t="shared" si="476"/>
        <v>311367.16054225003</v>
      </c>
      <c r="U863" s="2">
        <f t="shared" si="477"/>
        <v>3569.125907433774</v>
      </c>
      <c r="V863" s="2">
        <f t="shared" si="478"/>
        <v>38956.615685804456</v>
      </c>
      <c r="W863" s="2">
        <f t="shared" si="479"/>
        <v>314573.27855480823</v>
      </c>
      <c r="X863" s="29">
        <f t="shared" si="480"/>
        <v>0</v>
      </c>
      <c r="Y863" s="2">
        <f t="shared" si="494"/>
        <v>0</v>
      </c>
      <c r="Z863" s="82">
        <f t="shared" si="481"/>
        <v>0</v>
      </c>
      <c r="AA863" s="2">
        <f t="shared" si="482"/>
        <v>0</v>
      </c>
      <c r="AB863" s="27">
        <f t="shared" si="490"/>
        <v>6.7299999999999999E-2</v>
      </c>
      <c r="AC863" s="29">
        <f t="shared" si="469"/>
        <v>6</v>
      </c>
      <c r="AD863" s="29">
        <v>252</v>
      </c>
      <c r="AE863" s="11">
        <f t="shared" ref="AE863:AE926" si="496">ROUND((1+AB863)^TRUNC((AC863/AD863),9),9)</f>
        <v>1.0015519669999999</v>
      </c>
      <c r="AF863" s="2">
        <f t="shared" si="483"/>
        <v>483.23155803999998</v>
      </c>
      <c r="AG863" s="2">
        <f t="shared" si="484"/>
        <v>488.20734739</v>
      </c>
      <c r="AH863" s="3">
        <f t="shared" si="485"/>
        <v>0</v>
      </c>
      <c r="AI863" s="4" t="str">
        <f t="shared" si="491"/>
        <v>A+J=</v>
      </c>
      <c r="AJ863" s="12">
        <f t="shared" si="492"/>
        <v>42006</v>
      </c>
      <c r="AK863" s="12"/>
      <c r="AL863" s="4"/>
      <c r="AM863" s="1"/>
      <c r="AN863" s="12"/>
      <c r="AO863" s="1"/>
      <c r="AP863" s="1"/>
      <c r="AQ863" s="3"/>
      <c r="AR863" s="3"/>
      <c r="AS863" s="7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138" x14ac:dyDescent="0.2">
      <c r="A864" s="178">
        <f t="shared" si="486"/>
        <v>41983</v>
      </c>
      <c r="B864" s="2">
        <f t="shared" si="470"/>
        <v>315209.25627845054</v>
      </c>
      <c r="C864" s="2">
        <f t="shared" si="487"/>
        <v>272047.53696156997</v>
      </c>
      <c r="D864" s="2">
        <f>SUM(Y864:Y$1129)</f>
        <v>24694.333866919995</v>
      </c>
      <c r="E864" s="11">
        <f t="shared" si="471"/>
        <v>247353.20309464997</v>
      </c>
      <c r="F864" s="99">
        <f t="shared" si="466"/>
        <v>4008</v>
      </c>
      <c r="G864" s="3">
        <f>IF(N864=1,VLOOKUP(A863,[1]Plan1!$BG$69:$BI$188,3),G863)</f>
        <v>4028.44</v>
      </c>
      <c r="H864" s="200">
        <f t="shared" si="467"/>
        <v>41914</v>
      </c>
      <c r="I864" s="200">
        <f t="shared" si="468"/>
        <v>41945</v>
      </c>
      <c r="J864" s="27">
        <f t="shared" si="472"/>
        <v>5.0998003992015484E-3</v>
      </c>
      <c r="K864" s="12">
        <f t="shared" si="488"/>
        <v>42006</v>
      </c>
      <c r="L864" s="12">
        <f t="shared" si="473"/>
        <v>42006</v>
      </c>
      <c r="M864" s="1">
        <f t="shared" si="489"/>
        <v>22</v>
      </c>
      <c r="N864" s="1">
        <f t="shared" si="474"/>
        <v>7</v>
      </c>
      <c r="O864" s="2">
        <f t="shared" si="475"/>
        <v>1.00161985</v>
      </c>
      <c r="P864" s="11">
        <f t="shared" si="465"/>
        <v>1.00419919</v>
      </c>
      <c r="Q864" s="11">
        <f t="shared" si="495"/>
        <v>1.1558891869812371</v>
      </c>
      <c r="R864" s="2">
        <f t="shared" si="464"/>
        <v>1.15776155</v>
      </c>
      <c r="S864" s="2">
        <f t="shared" si="493"/>
        <v>1.1445321799999999</v>
      </c>
      <c r="T864" s="2">
        <f t="shared" si="476"/>
        <v>311367.16054225003</v>
      </c>
      <c r="U864" s="2">
        <f t="shared" si="477"/>
        <v>3569.125907433774</v>
      </c>
      <c r="V864" s="2">
        <f t="shared" si="478"/>
        <v>39022.824717676784</v>
      </c>
      <c r="W864" s="2">
        <f t="shared" si="479"/>
        <v>314639.48758668057</v>
      </c>
      <c r="X864" s="29">
        <f t="shared" si="480"/>
        <v>0</v>
      </c>
      <c r="Y864" s="2">
        <f t="shared" si="494"/>
        <v>0</v>
      </c>
      <c r="Z864" s="82">
        <f t="shared" si="481"/>
        <v>0</v>
      </c>
      <c r="AA864" s="2">
        <f t="shared" si="482"/>
        <v>0</v>
      </c>
      <c r="AB864" s="27">
        <f t="shared" si="490"/>
        <v>6.7299999999999999E-2</v>
      </c>
      <c r="AC864" s="29">
        <f t="shared" si="469"/>
        <v>7</v>
      </c>
      <c r="AD864" s="29">
        <v>252</v>
      </c>
      <c r="AE864" s="11">
        <f t="shared" si="496"/>
        <v>1.0018108619999999</v>
      </c>
      <c r="AF864" s="2">
        <f t="shared" si="483"/>
        <v>563.84295907000001</v>
      </c>
      <c r="AG864" s="2">
        <f t="shared" si="484"/>
        <v>569.76869177000003</v>
      </c>
      <c r="AH864" s="3">
        <f t="shared" si="485"/>
        <v>0</v>
      </c>
      <c r="AI864" s="4" t="str">
        <f t="shared" si="491"/>
        <v>A+J=</v>
      </c>
      <c r="AJ864" s="12">
        <f t="shared" si="492"/>
        <v>42006</v>
      </c>
      <c r="AK864" s="12"/>
      <c r="AL864" s="4"/>
      <c r="AM864" s="1"/>
      <c r="AN864" s="12"/>
      <c r="AO864" s="1"/>
      <c r="AP864" s="1"/>
      <c r="AQ864" s="3"/>
      <c r="AR864" s="3"/>
      <c r="AS864" s="7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x14ac:dyDescent="0.2">
      <c r="A865" s="178">
        <f t="shared" si="486"/>
        <v>41984</v>
      </c>
      <c r="B865" s="2">
        <f t="shared" si="470"/>
        <v>315357.09720896505</v>
      </c>
      <c r="C865" s="2">
        <f t="shared" si="487"/>
        <v>272047.53696156997</v>
      </c>
      <c r="D865" s="2">
        <f>SUM(Y865:Y$1129)</f>
        <v>24694.333866919995</v>
      </c>
      <c r="E865" s="11">
        <f t="shared" si="471"/>
        <v>247353.20309464997</v>
      </c>
      <c r="F865" s="99">
        <f t="shared" si="466"/>
        <v>4008</v>
      </c>
      <c r="G865" s="3">
        <f>IF(N865=1,VLOOKUP(A864,[1]Plan1!$BG$69:$BI$188,3),G864)</f>
        <v>4028.44</v>
      </c>
      <c r="H865" s="200">
        <f t="shared" si="467"/>
        <v>41914</v>
      </c>
      <c r="I865" s="200">
        <f t="shared" si="468"/>
        <v>41945</v>
      </c>
      <c r="J865" s="27">
        <f t="shared" si="472"/>
        <v>5.0998003992015484E-3</v>
      </c>
      <c r="K865" s="12">
        <f t="shared" si="488"/>
        <v>42006</v>
      </c>
      <c r="L865" s="12">
        <f t="shared" si="473"/>
        <v>42006</v>
      </c>
      <c r="M865" s="1">
        <f t="shared" si="489"/>
        <v>22</v>
      </c>
      <c r="N865" s="1">
        <f t="shared" si="474"/>
        <v>8</v>
      </c>
      <c r="O865" s="2">
        <f t="shared" si="475"/>
        <v>1.0018514700000001</v>
      </c>
      <c r="P865" s="11">
        <f t="shared" si="465"/>
        <v>1.00419919</v>
      </c>
      <c r="Q865" s="11">
        <f t="shared" si="495"/>
        <v>1.1558891869812371</v>
      </c>
      <c r="R865" s="2">
        <f t="shared" si="464"/>
        <v>1.15802928</v>
      </c>
      <c r="S865" s="2">
        <f t="shared" si="493"/>
        <v>1.1445321799999999</v>
      </c>
      <c r="T865" s="2">
        <f t="shared" si="476"/>
        <v>311367.16054225003</v>
      </c>
      <c r="U865" s="2">
        <f t="shared" si="477"/>
        <v>3569.125907433774</v>
      </c>
      <c r="V865" s="2">
        <f t="shared" si="478"/>
        <v>39089.048590741317</v>
      </c>
      <c r="W865" s="2">
        <f t="shared" si="479"/>
        <v>314705.71145974507</v>
      </c>
      <c r="X865" s="29">
        <f t="shared" si="480"/>
        <v>0</v>
      </c>
      <c r="Y865" s="2">
        <f t="shared" si="494"/>
        <v>0</v>
      </c>
      <c r="Z865" s="82">
        <f t="shared" si="481"/>
        <v>0</v>
      </c>
      <c r="AA865" s="2">
        <f t="shared" si="482"/>
        <v>0</v>
      </c>
      <c r="AB865" s="27">
        <f t="shared" si="490"/>
        <v>6.7299999999999999E-2</v>
      </c>
      <c r="AC865" s="29">
        <f t="shared" si="469"/>
        <v>8</v>
      </c>
      <c r="AD865" s="29">
        <v>252</v>
      </c>
      <c r="AE865" s="11">
        <f t="shared" si="496"/>
        <v>1.002069825</v>
      </c>
      <c r="AF865" s="2">
        <f t="shared" si="483"/>
        <v>644.47553305999998</v>
      </c>
      <c r="AG865" s="2">
        <f t="shared" si="484"/>
        <v>651.38574921999998</v>
      </c>
      <c r="AH865" s="3">
        <f t="shared" si="485"/>
        <v>0</v>
      </c>
      <c r="AI865" s="4" t="str">
        <f t="shared" si="491"/>
        <v>A+J=</v>
      </c>
      <c r="AJ865" s="12">
        <f t="shared" si="492"/>
        <v>42006</v>
      </c>
      <c r="AK865" s="12"/>
      <c r="AL865" s="4"/>
      <c r="AM865" s="1"/>
      <c r="AN865" s="12"/>
      <c r="AO865" s="1"/>
      <c r="AP865" s="1"/>
      <c r="AQ865" s="3"/>
      <c r="AR865" s="3"/>
      <c r="AS865" s="7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x14ac:dyDescent="0.2">
      <c r="A866" s="178">
        <f t="shared" si="486"/>
        <v>41985</v>
      </c>
      <c r="B866" s="2">
        <f t="shared" si="470"/>
        <v>315505.00560995977</v>
      </c>
      <c r="C866" s="2">
        <f t="shared" si="487"/>
        <v>272047.53696156997</v>
      </c>
      <c r="D866" s="2">
        <f>SUM(Y866:Y$1129)</f>
        <v>24694.333866919995</v>
      </c>
      <c r="E866" s="11">
        <f t="shared" si="471"/>
        <v>247353.20309464997</v>
      </c>
      <c r="F866" s="99">
        <f t="shared" si="466"/>
        <v>4008</v>
      </c>
      <c r="G866" s="3">
        <f>IF(N866=1,VLOOKUP(A865,[1]Plan1!$BG$69:$BI$188,3),G865)</f>
        <v>4028.44</v>
      </c>
      <c r="H866" s="200">
        <f t="shared" si="467"/>
        <v>41914</v>
      </c>
      <c r="I866" s="200">
        <f t="shared" si="468"/>
        <v>41945</v>
      </c>
      <c r="J866" s="27">
        <f t="shared" si="472"/>
        <v>5.0998003992015484E-3</v>
      </c>
      <c r="K866" s="12">
        <f t="shared" si="488"/>
        <v>42006</v>
      </c>
      <c r="L866" s="12">
        <f t="shared" si="473"/>
        <v>42006</v>
      </c>
      <c r="M866" s="1">
        <f t="shared" si="489"/>
        <v>22</v>
      </c>
      <c r="N866" s="1">
        <f t="shared" si="474"/>
        <v>9</v>
      </c>
      <c r="O866" s="2">
        <f t="shared" si="475"/>
        <v>1.0020831400000001</v>
      </c>
      <c r="P866" s="11">
        <f t="shared" si="465"/>
        <v>1.00419919</v>
      </c>
      <c r="Q866" s="11">
        <f t="shared" si="495"/>
        <v>1.1558891869812371</v>
      </c>
      <c r="R866" s="2">
        <f t="shared" si="464"/>
        <v>1.15829706</v>
      </c>
      <c r="S866" s="2">
        <f t="shared" si="493"/>
        <v>1.1445321799999999</v>
      </c>
      <c r="T866" s="2">
        <f t="shared" si="476"/>
        <v>311367.16054225003</v>
      </c>
      <c r="U866" s="2">
        <f t="shared" si="477"/>
        <v>3569.125907433774</v>
      </c>
      <c r="V866" s="2">
        <f t="shared" si="478"/>
        <v>39155.284831465993</v>
      </c>
      <c r="W866" s="2">
        <f t="shared" si="479"/>
        <v>314771.94770046975</v>
      </c>
      <c r="X866" s="29">
        <f t="shared" si="480"/>
        <v>0</v>
      </c>
      <c r="Y866" s="2">
        <f t="shared" si="494"/>
        <v>0</v>
      </c>
      <c r="Z866" s="82">
        <f t="shared" si="481"/>
        <v>0</v>
      </c>
      <c r="AA866" s="2">
        <f t="shared" si="482"/>
        <v>0</v>
      </c>
      <c r="AB866" s="27">
        <f t="shared" si="490"/>
        <v>6.7299999999999999E-2</v>
      </c>
      <c r="AC866" s="29">
        <f t="shared" si="469"/>
        <v>9</v>
      </c>
      <c r="AD866" s="29">
        <v>252</v>
      </c>
      <c r="AE866" s="11">
        <f t="shared" si="496"/>
        <v>1.0023288539999999</v>
      </c>
      <c r="AF866" s="2">
        <f t="shared" si="483"/>
        <v>725.12865728999998</v>
      </c>
      <c r="AG866" s="2">
        <f t="shared" si="484"/>
        <v>733.05790949000004</v>
      </c>
      <c r="AH866" s="3">
        <f t="shared" si="485"/>
        <v>0</v>
      </c>
      <c r="AI866" s="4" t="str">
        <f t="shared" si="491"/>
        <v>A+J=</v>
      </c>
      <c r="AJ866" s="12">
        <f t="shared" si="492"/>
        <v>42006</v>
      </c>
      <c r="AK866" s="12"/>
      <c r="AL866" s="4"/>
      <c r="AM866" s="1"/>
      <c r="AN866" s="12"/>
      <c r="AO866" s="1"/>
      <c r="AP866" s="1"/>
      <c r="AQ866" s="3"/>
      <c r="AR866" s="3"/>
      <c r="AS866" s="7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x14ac:dyDescent="0.2">
      <c r="A867" s="178">
        <f t="shared" si="486"/>
        <v>41986</v>
      </c>
      <c r="B867" s="2">
        <f t="shared" si="470"/>
        <v>315652.98925879068</v>
      </c>
      <c r="C867" s="2">
        <f t="shared" si="487"/>
        <v>272047.53696156997</v>
      </c>
      <c r="D867" s="2">
        <f>SUM(Y867:Y$1129)</f>
        <v>24694.333866919995</v>
      </c>
      <c r="E867" s="11">
        <f t="shared" si="471"/>
        <v>247353.20309464997</v>
      </c>
      <c r="F867" s="99">
        <f t="shared" si="466"/>
        <v>4008</v>
      </c>
      <c r="G867" s="3">
        <f>IF(N867=1,VLOOKUP(A866,[1]Plan1!$BG$69:$BI$188,3),G866)</f>
        <v>4028.44</v>
      </c>
      <c r="H867" s="200">
        <f t="shared" si="467"/>
        <v>41914</v>
      </c>
      <c r="I867" s="200">
        <f t="shared" si="468"/>
        <v>41945</v>
      </c>
      <c r="J867" s="27">
        <f t="shared" si="472"/>
        <v>5.0998003992015484E-3</v>
      </c>
      <c r="K867" s="12">
        <f t="shared" si="488"/>
        <v>42006</v>
      </c>
      <c r="L867" s="12">
        <f t="shared" si="473"/>
        <v>42006</v>
      </c>
      <c r="M867" s="1">
        <f t="shared" si="489"/>
        <v>22</v>
      </c>
      <c r="N867" s="1">
        <f t="shared" si="474"/>
        <v>10</v>
      </c>
      <c r="O867" s="2">
        <f t="shared" si="475"/>
        <v>1.00231487</v>
      </c>
      <c r="P867" s="11">
        <f t="shared" si="465"/>
        <v>1.00419919</v>
      </c>
      <c r="Q867" s="11">
        <f t="shared" si="495"/>
        <v>1.1558891869812371</v>
      </c>
      <c r="R867" s="2">
        <f t="shared" si="464"/>
        <v>1.1585649200000001</v>
      </c>
      <c r="S867" s="2">
        <f t="shared" si="493"/>
        <v>1.1445321799999999</v>
      </c>
      <c r="T867" s="2">
        <f t="shared" si="476"/>
        <v>311367.16054225003</v>
      </c>
      <c r="U867" s="2">
        <f t="shared" si="477"/>
        <v>3569.125907433774</v>
      </c>
      <c r="V867" s="2">
        <f t="shared" si="478"/>
        <v>39221.540860446956</v>
      </c>
      <c r="W867" s="2">
        <f t="shared" si="479"/>
        <v>314838.2037294507</v>
      </c>
      <c r="X867" s="29">
        <f t="shared" si="480"/>
        <v>0</v>
      </c>
      <c r="Y867" s="2">
        <f t="shared" si="494"/>
        <v>0</v>
      </c>
      <c r="Z867" s="82">
        <f t="shared" si="481"/>
        <v>0</v>
      </c>
      <c r="AA867" s="2">
        <f t="shared" si="482"/>
        <v>0</v>
      </c>
      <c r="AB867" s="27">
        <f t="shared" si="490"/>
        <v>6.7299999999999999E-2</v>
      </c>
      <c r="AC867" s="29">
        <f t="shared" si="469"/>
        <v>10</v>
      </c>
      <c r="AD867" s="29">
        <v>252</v>
      </c>
      <c r="AE867" s="11">
        <f t="shared" si="496"/>
        <v>1.0025879499999999</v>
      </c>
      <c r="AF867" s="2">
        <f t="shared" si="483"/>
        <v>805.80264311999997</v>
      </c>
      <c r="AG867" s="2">
        <f t="shared" si="484"/>
        <v>814.78552934000004</v>
      </c>
      <c r="AH867" s="3">
        <f t="shared" si="485"/>
        <v>0</v>
      </c>
      <c r="AI867" s="4" t="str">
        <f t="shared" si="491"/>
        <v>A+J=</v>
      </c>
      <c r="AJ867" s="12">
        <f t="shared" si="492"/>
        <v>42006</v>
      </c>
      <c r="AK867" s="12"/>
      <c r="AL867" s="4"/>
      <c r="AM867" s="1"/>
      <c r="AN867" s="12"/>
      <c r="AO867" s="1"/>
      <c r="AP867" s="1"/>
      <c r="AQ867" s="3"/>
      <c r="AR867" s="3"/>
      <c r="AS867" s="7"/>
      <c r="AT867" s="1"/>
      <c r="AU867" s="1"/>
      <c r="AV867" s="1"/>
      <c r="AW867" s="1"/>
      <c r="AX867" s="1"/>
      <c r="AY867" s="1"/>
      <c r="AZ867" s="1"/>
      <c r="BA867" s="1"/>
      <c r="BB867" s="1"/>
    </row>
    <row r="868" spans="1:54" x14ac:dyDescent="0.2">
      <c r="A868" s="178">
        <f t="shared" si="486"/>
        <v>41987</v>
      </c>
      <c r="B868" s="2">
        <f t="shared" si="470"/>
        <v>315652.98925879068</v>
      </c>
      <c r="C868" s="2">
        <f t="shared" si="487"/>
        <v>272047.53696156997</v>
      </c>
      <c r="D868" s="2">
        <f>SUM(Y868:Y$1129)</f>
        <v>24694.333866919995</v>
      </c>
      <c r="E868" s="11">
        <f t="shared" si="471"/>
        <v>247353.20309464997</v>
      </c>
      <c r="F868" s="99">
        <f t="shared" si="466"/>
        <v>4008</v>
      </c>
      <c r="G868" s="3">
        <f>IF(N868=1,VLOOKUP(A867,[1]Plan1!$BG$69:$BI$188,3),G867)</f>
        <v>4028.44</v>
      </c>
      <c r="H868" s="200">
        <f t="shared" si="467"/>
        <v>41914</v>
      </c>
      <c r="I868" s="200">
        <f t="shared" si="468"/>
        <v>41945</v>
      </c>
      <c r="J868" s="27">
        <f t="shared" si="472"/>
        <v>5.0998003992015484E-3</v>
      </c>
      <c r="K868" s="12">
        <f t="shared" si="488"/>
        <v>42006</v>
      </c>
      <c r="L868" s="12">
        <f t="shared" si="473"/>
        <v>42006</v>
      </c>
      <c r="M868" s="1">
        <f t="shared" si="489"/>
        <v>22</v>
      </c>
      <c r="N868" s="1">
        <f t="shared" si="474"/>
        <v>10</v>
      </c>
      <c r="O868" s="2">
        <f t="shared" si="475"/>
        <v>1.00231487</v>
      </c>
      <c r="P868" s="11">
        <f t="shared" si="465"/>
        <v>1.00419919</v>
      </c>
      <c r="Q868" s="11">
        <f t="shared" si="495"/>
        <v>1.1558891869812371</v>
      </c>
      <c r="R868" s="2">
        <f t="shared" si="464"/>
        <v>1.1585649200000001</v>
      </c>
      <c r="S868" s="2">
        <f t="shared" si="493"/>
        <v>1.1445321799999999</v>
      </c>
      <c r="T868" s="2">
        <f t="shared" si="476"/>
        <v>311367.16054225003</v>
      </c>
      <c r="U868" s="2">
        <f t="shared" si="477"/>
        <v>3569.125907433774</v>
      </c>
      <c r="V868" s="2">
        <f t="shared" si="478"/>
        <v>39221.540860446956</v>
      </c>
      <c r="W868" s="2">
        <f t="shared" si="479"/>
        <v>314838.2037294507</v>
      </c>
      <c r="X868" s="29">
        <f t="shared" si="480"/>
        <v>0</v>
      </c>
      <c r="Y868" s="2">
        <f t="shared" si="494"/>
        <v>0</v>
      </c>
      <c r="Z868" s="82">
        <f t="shared" si="481"/>
        <v>0</v>
      </c>
      <c r="AA868" s="2">
        <f t="shared" si="482"/>
        <v>0</v>
      </c>
      <c r="AB868" s="27">
        <f t="shared" si="490"/>
        <v>6.7299999999999999E-2</v>
      </c>
      <c r="AC868" s="29">
        <f t="shared" si="469"/>
        <v>10</v>
      </c>
      <c r="AD868" s="29">
        <v>252</v>
      </c>
      <c r="AE868" s="11">
        <f t="shared" si="496"/>
        <v>1.0025879499999999</v>
      </c>
      <c r="AF868" s="2">
        <f t="shared" si="483"/>
        <v>805.80264311999997</v>
      </c>
      <c r="AG868" s="2">
        <f t="shared" si="484"/>
        <v>814.78552934000004</v>
      </c>
      <c r="AH868" s="3">
        <f t="shared" si="485"/>
        <v>0</v>
      </c>
      <c r="AI868" s="4" t="str">
        <f t="shared" si="491"/>
        <v>A+J=</v>
      </c>
      <c r="AJ868" s="12">
        <f t="shared" si="492"/>
        <v>42006</v>
      </c>
      <c r="AK868" s="12"/>
      <c r="AL868" s="4"/>
      <c r="AM868" s="1"/>
      <c r="AN868" s="12"/>
      <c r="AO868" s="1"/>
      <c r="AP868" s="1"/>
      <c r="AQ868" s="3"/>
      <c r="AR868" s="3"/>
      <c r="AS868" s="7"/>
      <c r="AT868" s="1"/>
      <c r="AU868" s="1"/>
      <c r="AV868" s="1"/>
      <c r="AW868" s="1"/>
      <c r="AX868" s="1"/>
      <c r="AY868" s="1"/>
      <c r="AZ868" s="1"/>
      <c r="BA868" s="1"/>
      <c r="BB868" s="1"/>
    </row>
    <row r="869" spans="1:54" x14ac:dyDescent="0.2">
      <c r="A869" s="178">
        <f t="shared" si="486"/>
        <v>41988</v>
      </c>
      <c r="B869" s="2">
        <f t="shared" si="470"/>
        <v>315652.98925879068</v>
      </c>
      <c r="C869" s="2">
        <f t="shared" si="487"/>
        <v>272047.53696156997</v>
      </c>
      <c r="D869" s="2">
        <f>SUM(Y869:Y$1129)</f>
        <v>24694.333866919995</v>
      </c>
      <c r="E869" s="11">
        <f t="shared" si="471"/>
        <v>247353.20309464997</v>
      </c>
      <c r="F869" s="99">
        <f t="shared" si="466"/>
        <v>4008</v>
      </c>
      <c r="G869" s="3">
        <f>IF(N869=1,VLOOKUP(A868,[1]Plan1!$BG$69:$BI$188,3),G868)</f>
        <v>4028.44</v>
      </c>
      <c r="H869" s="200">
        <f t="shared" si="467"/>
        <v>41914</v>
      </c>
      <c r="I869" s="200">
        <f t="shared" si="468"/>
        <v>41945</v>
      </c>
      <c r="J869" s="27">
        <f t="shared" si="472"/>
        <v>5.0998003992015484E-3</v>
      </c>
      <c r="K869" s="12">
        <f t="shared" si="488"/>
        <v>42006</v>
      </c>
      <c r="L869" s="12">
        <f t="shared" si="473"/>
        <v>42006</v>
      </c>
      <c r="M869" s="1">
        <f t="shared" si="489"/>
        <v>22</v>
      </c>
      <c r="N869" s="1">
        <f t="shared" si="474"/>
        <v>10</v>
      </c>
      <c r="O869" s="2">
        <f t="shared" si="475"/>
        <v>1.00231487</v>
      </c>
      <c r="P869" s="11">
        <f t="shared" si="465"/>
        <v>1.00419919</v>
      </c>
      <c r="Q869" s="11">
        <f t="shared" si="495"/>
        <v>1.1558891869812371</v>
      </c>
      <c r="R869" s="2">
        <f t="shared" si="464"/>
        <v>1.1585649200000001</v>
      </c>
      <c r="S869" s="2">
        <f t="shared" si="493"/>
        <v>1.1445321799999999</v>
      </c>
      <c r="T869" s="2">
        <f t="shared" si="476"/>
        <v>311367.16054225003</v>
      </c>
      <c r="U869" s="2">
        <f t="shared" si="477"/>
        <v>3569.125907433774</v>
      </c>
      <c r="V869" s="2">
        <f t="shared" si="478"/>
        <v>39221.540860446956</v>
      </c>
      <c r="W869" s="2">
        <f t="shared" si="479"/>
        <v>314838.2037294507</v>
      </c>
      <c r="X869" s="29">
        <f t="shared" si="480"/>
        <v>0</v>
      </c>
      <c r="Y869" s="2">
        <f t="shared" si="494"/>
        <v>0</v>
      </c>
      <c r="Z869" s="82">
        <f t="shared" si="481"/>
        <v>0</v>
      </c>
      <c r="AA869" s="2">
        <f t="shared" si="482"/>
        <v>0</v>
      </c>
      <c r="AB869" s="27">
        <f t="shared" si="490"/>
        <v>6.7299999999999999E-2</v>
      </c>
      <c r="AC869" s="29">
        <f t="shared" si="469"/>
        <v>10</v>
      </c>
      <c r="AD869" s="29">
        <v>252</v>
      </c>
      <c r="AE869" s="11">
        <f t="shared" si="496"/>
        <v>1.0025879499999999</v>
      </c>
      <c r="AF869" s="2">
        <f t="shared" si="483"/>
        <v>805.80264311999997</v>
      </c>
      <c r="AG869" s="2">
        <f t="shared" si="484"/>
        <v>814.78552934000004</v>
      </c>
      <c r="AH869" s="3">
        <f t="shared" si="485"/>
        <v>0</v>
      </c>
      <c r="AI869" s="4" t="str">
        <f t="shared" si="491"/>
        <v>A+J=</v>
      </c>
      <c r="AJ869" s="12">
        <f t="shared" si="492"/>
        <v>42006</v>
      </c>
      <c r="AK869" s="12"/>
      <c r="AL869" s="4"/>
      <c r="AM869" s="1"/>
      <c r="AN869" s="12"/>
      <c r="AO869" s="1"/>
      <c r="AP869" s="1"/>
      <c r="AQ869" s="3"/>
      <c r="AR869" s="3"/>
      <c r="AS869" s="7"/>
      <c r="AT869" s="1"/>
      <c r="AU869" s="1"/>
      <c r="AV869" s="1"/>
      <c r="AW869" s="1"/>
      <c r="AX869" s="1"/>
      <c r="AY869" s="1"/>
      <c r="AZ869" s="1"/>
      <c r="BA869" s="1"/>
      <c r="BB869" s="1"/>
    </row>
    <row r="870" spans="1:54" x14ac:dyDescent="0.2">
      <c r="A870" s="178">
        <f t="shared" si="486"/>
        <v>41989</v>
      </c>
      <c r="B870" s="2">
        <f t="shared" si="470"/>
        <v>315801.04074243177</v>
      </c>
      <c r="C870" s="2">
        <f t="shared" si="487"/>
        <v>272047.53696156997</v>
      </c>
      <c r="D870" s="2">
        <f>SUM(Y870:Y$1129)</f>
        <v>24694.333866919995</v>
      </c>
      <c r="E870" s="11">
        <f t="shared" si="471"/>
        <v>247353.20309464997</v>
      </c>
      <c r="F870" s="99">
        <f t="shared" si="466"/>
        <v>4008</v>
      </c>
      <c r="G870" s="3">
        <f>IF(N870=1,VLOOKUP(A869,[1]Plan1!$BG$69:$BI$188,3),G869)</f>
        <v>4028.44</v>
      </c>
      <c r="H870" s="200">
        <f t="shared" si="467"/>
        <v>41914</v>
      </c>
      <c r="I870" s="200">
        <f t="shared" si="468"/>
        <v>41945</v>
      </c>
      <c r="J870" s="27">
        <f t="shared" si="472"/>
        <v>5.0998003992015484E-3</v>
      </c>
      <c r="K870" s="12">
        <f t="shared" si="488"/>
        <v>42006</v>
      </c>
      <c r="L870" s="12">
        <f t="shared" si="473"/>
        <v>42006</v>
      </c>
      <c r="M870" s="1">
        <f t="shared" si="489"/>
        <v>22</v>
      </c>
      <c r="N870" s="1">
        <f t="shared" si="474"/>
        <v>11</v>
      </c>
      <c r="O870" s="2">
        <f t="shared" si="475"/>
        <v>1.00254665</v>
      </c>
      <c r="P870" s="11">
        <f t="shared" si="465"/>
        <v>1.00419919</v>
      </c>
      <c r="Q870" s="11">
        <f t="shared" si="495"/>
        <v>1.1558891869812371</v>
      </c>
      <c r="R870" s="2">
        <f t="shared" si="464"/>
        <v>1.1588328299999999</v>
      </c>
      <c r="S870" s="2">
        <f t="shared" si="493"/>
        <v>1.1445321799999999</v>
      </c>
      <c r="T870" s="2">
        <f t="shared" si="476"/>
        <v>311367.16054225003</v>
      </c>
      <c r="U870" s="2">
        <f t="shared" si="477"/>
        <v>3569.125907433774</v>
      </c>
      <c r="V870" s="2">
        <f t="shared" si="478"/>
        <v>39287.809257087996</v>
      </c>
      <c r="W870" s="2">
        <f t="shared" si="479"/>
        <v>314904.47212609177</v>
      </c>
      <c r="X870" s="29">
        <f t="shared" si="480"/>
        <v>0</v>
      </c>
      <c r="Y870" s="2">
        <f t="shared" si="494"/>
        <v>0</v>
      </c>
      <c r="Z870" s="82">
        <f t="shared" si="481"/>
        <v>0</v>
      </c>
      <c r="AA870" s="2">
        <f t="shared" si="482"/>
        <v>0</v>
      </c>
      <c r="AB870" s="27">
        <f t="shared" si="490"/>
        <v>6.7299999999999999E-2</v>
      </c>
      <c r="AC870" s="29">
        <f t="shared" si="469"/>
        <v>11</v>
      </c>
      <c r="AD870" s="29">
        <v>252</v>
      </c>
      <c r="AE870" s="11">
        <f t="shared" si="496"/>
        <v>1.0028471130000001</v>
      </c>
      <c r="AF870" s="2">
        <f t="shared" si="483"/>
        <v>886.49749054999995</v>
      </c>
      <c r="AG870" s="2">
        <f t="shared" si="484"/>
        <v>896.56861633999995</v>
      </c>
      <c r="AH870" s="3">
        <f t="shared" si="485"/>
        <v>0</v>
      </c>
      <c r="AI870" s="4" t="str">
        <f t="shared" si="491"/>
        <v>A+J=</v>
      </c>
      <c r="AJ870" s="12">
        <f t="shared" si="492"/>
        <v>42006</v>
      </c>
      <c r="AK870" s="12"/>
      <c r="AL870" s="4"/>
      <c r="AM870" s="1"/>
      <c r="AN870" s="12"/>
      <c r="AO870" s="1"/>
      <c r="AP870" s="1"/>
      <c r="AQ870" s="3"/>
      <c r="AR870" s="3"/>
      <c r="AS870" s="7"/>
      <c r="AT870" s="1"/>
      <c r="AU870" s="1"/>
      <c r="AV870" s="1"/>
      <c r="AW870" s="1"/>
      <c r="AX870" s="1"/>
      <c r="AY870" s="1"/>
      <c r="AZ870" s="1"/>
      <c r="BA870" s="1"/>
      <c r="BB870" s="1"/>
    </row>
    <row r="871" spans="1:54" x14ac:dyDescent="0.2">
      <c r="A871" s="178">
        <f t="shared" si="486"/>
        <v>41990</v>
      </c>
      <c r="B871" s="2">
        <f t="shared" si="470"/>
        <v>315949.1650462671</v>
      </c>
      <c r="C871" s="2">
        <f t="shared" si="487"/>
        <v>272047.53696156997</v>
      </c>
      <c r="D871" s="2">
        <f>SUM(Y871:Y$1129)</f>
        <v>24694.333866919995</v>
      </c>
      <c r="E871" s="11">
        <f t="shared" si="471"/>
        <v>247353.20309464997</v>
      </c>
      <c r="F871" s="99">
        <f t="shared" si="466"/>
        <v>4008</v>
      </c>
      <c r="G871" s="3">
        <f>IF(N871=1,VLOOKUP(A870,[1]Plan1!$BG$69:$BI$188,3),G870)</f>
        <v>4028.44</v>
      </c>
      <c r="H871" s="200">
        <f t="shared" si="467"/>
        <v>41914</v>
      </c>
      <c r="I871" s="200">
        <f t="shared" si="468"/>
        <v>41945</v>
      </c>
      <c r="J871" s="27">
        <f t="shared" si="472"/>
        <v>5.0998003992015484E-3</v>
      </c>
      <c r="K871" s="12">
        <f t="shared" si="488"/>
        <v>42006</v>
      </c>
      <c r="L871" s="12">
        <f t="shared" si="473"/>
        <v>42006</v>
      </c>
      <c r="M871" s="1">
        <f t="shared" si="489"/>
        <v>22</v>
      </c>
      <c r="N871" s="1">
        <f t="shared" si="474"/>
        <v>12</v>
      </c>
      <c r="O871" s="2">
        <f t="shared" si="475"/>
        <v>1.0027784900000001</v>
      </c>
      <c r="P871" s="11">
        <f t="shared" si="465"/>
        <v>1.00419919</v>
      </c>
      <c r="Q871" s="11">
        <f t="shared" si="495"/>
        <v>1.1558891869812371</v>
      </c>
      <c r="R871" s="2">
        <f t="shared" si="464"/>
        <v>1.15910081</v>
      </c>
      <c r="S871" s="2">
        <f t="shared" si="493"/>
        <v>1.1445321799999999</v>
      </c>
      <c r="T871" s="2">
        <f t="shared" si="476"/>
        <v>311367.16054225003</v>
      </c>
      <c r="U871" s="2">
        <f t="shared" si="477"/>
        <v>3569.125907433774</v>
      </c>
      <c r="V871" s="2">
        <f t="shared" si="478"/>
        <v>39354.094968453312</v>
      </c>
      <c r="W871" s="2">
        <f t="shared" si="479"/>
        <v>314970.75783745712</v>
      </c>
      <c r="X871" s="29">
        <f t="shared" si="480"/>
        <v>0</v>
      </c>
      <c r="Y871" s="2">
        <f t="shared" si="494"/>
        <v>0</v>
      </c>
      <c r="Z871" s="82">
        <f t="shared" si="481"/>
        <v>0</v>
      </c>
      <c r="AA871" s="2">
        <f t="shared" si="482"/>
        <v>0</v>
      </c>
      <c r="AB871" s="27">
        <f t="shared" si="490"/>
        <v>6.7299999999999999E-2</v>
      </c>
      <c r="AC871" s="29">
        <f t="shared" si="469"/>
        <v>12</v>
      </c>
      <c r="AD871" s="29">
        <v>252</v>
      </c>
      <c r="AE871" s="11">
        <f t="shared" si="496"/>
        <v>1.003106343</v>
      </c>
      <c r="AF871" s="2">
        <f t="shared" si="483"/>
        <v>967.21319958000004</v>
      </c>
      <c r="AG871" s="2">
        <f t="shared" si="484"/>
        <v>978.40720881000004</v>
      </c>
      <c r="AH871" s="3">
        <f t="shared" si="485"/>
        <v>0</v>
      </c>
      <c r="AI871" s="4" t="str">
        <f t="shared" si="491"/>
        <v>A+J=</v>
      </c>
      <c r="AJ871" s="12">
        <f t="shared" si="492"/>
        <v>42006</v>
      </c>
      <c r="AK871" s="12"/>
      <c r="AL871" s="4"/>
      <c r="AM871" s="1"/>
      <c r="AN871" s="12"/>
      <c r="AO871" s="1"/>
      <c r="AP871" s="1"/>
      <c r="AQ871" s="3"/>
      <c r="AR871" s="3"/>
      <c r="AS871" s="7"/>
      <c r="AT871" s="1"/>
      <c r="AU871" s="1"/>
      <c r="AV871" s="1"/>
      <c r="AW871" s="1"/>
      <c r="AX871" s="1"/>
      <c r="AY871" s="1"/>
      <c r="AZ871" s="1"/>
      <c r="BA871" s="1"/>
      <c r="BB871" s="1"/>
    </row>
    <row r="872" spans="1:54" x14ac:dyDescent="0.2">
      <c r="A872" s="178">
        <f t="shared" si="486"/>
        <v>41991</v>
      </c>
      <c r="B872" s="2">
        <f t="shared" si="470"/>
        <v>316097.35971520457</v>
      </c>
      <c r="C872" s="2">
        <f t="shared" si="487"/>
        <v>272047.53696156997</v>
      </c>
      <c r="D872" s="2">
        <f>SUM(Y872:Y$1129)</f>
        <v>24694.333866919995</v>
      </c>
      <c r="E872" s="11">
        <f t="shared" si="471"/>
        <v>247353.20309464997</v>
      </c>
      <c r="F872" s="99">
        <f t="shared" si="466"/>
        <v>4008</v>
      </c>
      <c r="G872" s="3">
        <f>IF(N872=1,VLOOKUP(A871,[1]Plan1!$BG$69:$BI$188,3),G871)</f>
        <v>4028.44</v>
      </c>
      <c r="H872" s="200">
        <f t="shared" si="467"/>
        <v>41914</v>
      </c>
      <c r="I872" s="200">
        <f t="shared" si="468"/>
        <v>41945</v>
      </c>
      <c r="J872" s="27">
        <f t="shared" si="472"/>
        <v>5.0998003992015484E-3</v>
      </c>
      <c r="K872" s="12">
        <f t="shared" si="488"/>
        <v>42006</v>
      </c>
      <c r="L872" s="12">
        <f t="shared" si="473"/>
        <v>42006</v>
      </c>
      <c r="M872" s="1">
        <f t="shared" si="489"/>
        <v>22</v>
      </c>
      <c r="N872" s="1">
        <f t="shared" si="474"/>
        <v>13</v>
      </c>
      <c r="O872" s="2">
        <f t="shared" si="475"/>
        <v>1.0030103800000001</v>
      </c>
      <c r="P872" s="11">
        <f t="shared" si="465"/>
        <v>1.00419919</v>
      </c>
      <c r="Q872" s="11">
        <f t="shared" si="495"/>
        <v>1.1558891869812371</v>
      </c>
      <c r="R872" s="2">
        <f t="shared" si="464"/>
        <v>1.1593688499999999</v>
      </c>
      <c r="S872" s="2">
        <f t="shared" si="493"/>
        <v>1.1445321799999999</v>
      </c>
      <c r="T872" s="2">
        <f t="shared" si="476"/>
        <v>311367.16054225003</v>
      </c>
      <c r="U872" s="2">
        <f t="shared" si="477"/>
        <v>3569.125907433774</v>
      </c>
      <c r="V872" s="2">
        <f t="shared" si="478"/>
        <v>39420.395521010782</v>
      </c>
      <c r="W872" s="2">
        <f t="shared" si="479"/>
        <v>315037.05839001457</v>
      </c>
      <c r="X872" s="29">
        <f t="shared" si="480"/>
        <v>0</v>
      </c>
      <c r="Y872" s="2">
        <f t="shared" si="494"/>
        <v>0</v>
      </c>
      <c r="Z872" s="82">
        <f t="shared" si="481"/>
        <v>0</v>
      </c>
      <c r="AA872" s="2">
        <f t="shared" si="482"/>
        <v>0</v>
      </c>
      <c r="AB872" s="27">
        <f t="shared" si="490"/>
        <v>6.7299999999999999E-2</v>
      </c>
      <c r="AC872" s="29">
        <f t="shared" si="469"/>
        <v>13</v>
      </c>
      <c r="AD872" s="29">
        <v>252</v>
      </c>
      <c r="AE872" s="11">
        <f t="shared" si="496"/>
        <v>1.0033656399999999</v>
      </c>
      <c r="AF872" s="2">
        <f t="shared" si="483"/>
        <v>1047.9497702000001</v>
      </c>
      <c r="AG872" s="2">
        <f t="shared" si="484"/>
        <v>1060.3013251899999</v>
      </c>
      <c r="AH872" s="3">
        <f t="shared" si="485"/>
        <v>0</v>
      </c>
      <c r="AI872" s="4" t="str">
        <f t="shared" si="491"/>
        <v>A+J=</v>
      </c>
      <c r="AJ872" s="12">
        <f t="shared" si="492"/>
        <v>42006</v>
      </c>
      <c r="AK872" s="12"/>
      <c r="AL872" s="4"/>
      <c r="AM872" s="1"/>
      <c r="AN872" s="12"/>
      <c r="AO872" s="1"/>
      <c r="AP872" s="1"/>
      <c r="AQ872" s="3"/>
      <c r="AR872" s="3"/>
      <c r="AS872" s="7"/>
      <c r="AT872" s="1"/>
      <c r="AU872" s="1"/>
      <c r="AV872" s="1"/>
      <c r="AW872" s="1"/>
      <c r="AX872" s="1"/>
      <c r="AY872" s="1"/>
      <c r="AZ872" s="1"/>
      <c r="BA872" s="1"/>
      <c r="BB872" s="1"/>
    </row>
    <row r="873" spans="1:54" x14ac:dyDescent="0.2">
      <c r="A873" s="178">
        <f t="shared" si="486"/>
        <v>41992</v>
      </c>
      <c r="B873" s="2">
        <f t="shared" si="470"/>
        <v>316245.62229164218</v>
      </c>
      <c r="C873" s="2">
        <f t="shared" si="487"/>
        <v>272047.53696156997</v>
      </c>
      <c r="D873" s="2">
        <f>SUM(Y873:Y$1129)</f>
        <v>24694.333866919995</v>
      </c>
      <c r="E873" s="11">
        <f t="shared" si="471"/>
        <v>247353.20309464997</v>
      </c>
      <c r="F873" s="99">
        <f t="shared" si="466"/>
        <v>4008</v>
      </c>
      <c r="G873" s="3">
        <f>IF(N873=1,VLOOKUP(A872,[1]Plan1!$BG$69:$BI$188,3),G872)</f>
        <v>4028.44</v>
      </c>
      <c r="H873" s="200">
        <f t="shared" si="467"/>
        <v>41914</v>
      </c>
      <c r="I873" s="200">
        <f t="shared" si="468"/>
        <v>41945</v>
      </c>
      <c r="J873" s="27">
        <f t="shared" si="472"/>
        <v>5.0998003992015484E-3</v>
      </c>
      <c r="K873" s="12">
        <f t="shared" si="488"/>
        <v>42006</v>
      </c>
      <c r="L873" s="12">
        <f t="shared" si="473"/>
        <v>42006</v>
      </c>
      <c r="M873" s="1">
        <f t="shared" si="489"/>
        <v>22</v>
      </c>
      <c r="N873" s="1">
        <f t="shared" si="474"/>
        <v>14</v>
      </c>
      <c r="O873" s="2">
        <f t="shared" si="475"/>
        <v>1.00324232</v>
      </c>
      <c r="P873" s="11">
        <f t="shared" si="465"/>
        <v>1.00419919</v>
      </c>
      <c r="Q873" s="11">
        <f t="shared" si="495"/>
        <v>1.1558891869812371</v>
      </c>
      <c r="R873" s="2">
        <f t="shared" ref="R873:R936" si="497">TRUNC(TRUNC((O873*Q873),15),8)</f>
        <v>1.1596369399999999</v>
      </c>
      <c r="S873" s="2">
        <f t="shared" si="493"/>
        <v>1.1445321799999999</v>
      </c>
      <c r="T873" s="2">
        <f t="shared" si="476"/>
        <v>311367.16054225003</v>
      </c>
      <c r="U873" s="2">
        <f t="shared" si="477"/>
        <v>3569.125907433774</v>
      </c>
      <c r="V873" s="2">
        <f t="shared" si="478"/>
        <v>39486.708441228438</v>
      </c>
      <c r="W873" s="2">
        <f t="shared" si="479"/>
        <v>315103.37131023221</v>
      </c>
      <c r="X873" s="29">
        <f t="shared" si="480"/>
        <v>0</v>
      </c>
      <c r="Y873" s="2">
        <f t="shared" si="494"/>
        <v>0</v>
      </c>
      <c r="Z873" s="82">
        <f t="shared" si="481"/>
        <v>0</v>
      </c>
      <c r="AA873" s="2">
        <f t="shared" si="482"/>
        <v>0</v>
      </c>
      <c r="AB873" s="27">
        <f t="shared" si="490"/>
        <v>6.7299999999999999E-2</v>
      </c>
      <c r="AC873" s="29">
        <f t="shared" si="469"/>
        <v>14</v>
      </c>
      <c r="AD873" s="29">
        <v>252</v>
      </c>
      <c r="AE873" s="11">
        <f t="shared" si="496"/>
        <v>1.0036250040000001</v>
      </c>
      <c r="AF873" s="2">
        <f t="shared" si="483"/>
        <v>1128.7072024300001</v>
      </c>
      <c r="AG873" s="2">
        <f t="shared" si="484"/>
        <v>1142.2509814099999</v>
      </c>
      <c r="AH873" s="3">
        <f t="shared" si="485"/>
        <v>0</v>
      </c>
      <c r="AI873" s="4" t="str">
        <f t="shared" si="491"/>
        <v>A+J=</v>
      </c>
      <c r="AJ873" s="12">
        <f t="shared" si="492"/>
        <v>42006</v>
      </c>
      <c r="AK873" s="12"/>
      <c r="AL873" s="4"/>
      <c r="AM873" s="1"/>
      <c r="AN873" s="12"/>
      <c r="AO873" s="1"/>
      <c r="AP873" s="1"/>
      <c r="AQ873" s="3"/>
      <c r="AR873" s="3"/>
      <c r="AS873" s="7"/>
      <c r="AT873" s="1"/>
      <c r="AU873" s="1"/>
      <c r="AV873" s="1"/>
      <c r="AW873" s="1"/>
      <c r="AX873" s="1"/>
      <c r="AY873" s="1"/>
      <c r="AZ873" s="1"/>
      <c r="BA873" s="1"/>
      <c r="BB873" s="1"/>
    </row>
    <row r="874" spans="1:54" x14ac:dyDescent="0.2">
      <c r="A874" s="178">
        <f t="shared" si="486"/>
        <v>41993</v>
      </c>
      <c r="B874" s="2">
        <f t="shared" si="470"/>
        <v>316393.96024792612</v>
      </c>
      <c r="C874" s="2">
        <f t="shared" si="487"/>
        <v>272047.53696156997</v>
      </c>
      <c r="D874" s="2">
        <f>SUM(Y874:Y$1129)</f>
        <v>24694.333866919995</v>
      </c>
      <c r="E874" s="11">
        <f t="shared" si="471"/>
        <v>247353.20309464997</v>
      </c>
      <c r="F874" s="99">
        <f t="shared" si="466"/>
        <v>4008</v>
      </c>
      <c r="G874" s="3">
        <f>IF(N874=1,VLOOKUP(A873,[1]Plan1!$BG$69:$BI$188,3),G873)</f>
        <v>4028.44</v>
      </c>
      <c r="H874" s="200">
        <f t="shared" si="467"/>
        <v>41914</v>
      </c>
      <c r="I874" s="200">
        <f t="shared" si="468"/>
        <v>41945</v>
      </c>
      <c r="J874" s="27">
        <f t="shared" si="472"/>
        <v>5.0998003992015484E-3</v>
      </c>
      <c r="K874" s="12">
        <f t="shared" si="488"/>
        <v>42006</v>
      </c>
      <c r="L874" s="12">
        <f t="shared" si="473"/>
        <v>42006</v>
      </c>
      <c r="M874" s="1">
        <f t="shared" si="489"/>
        <v>22</v>
      </c>
      <c r="N874" s="1">
        <f t="shared" si="474"/>
        <v>15</v>
      </c>
      <c r="O874" s="2">
        <f t="shared" si="475"/>
        <v>1.00347432</v>
      </c>
      <c r="P874" s="11">
        <f t="shared" ref="P874:P937" si="498">IF(L874&gt;L873,O873,P873)</f>
        <v>1.00419919</v>
      </c>
      <c r="Q874" s="11">
        <f t="shared" si="495"/>
        <v>1.1558891869812371</v>
      </c>
      <c r="R874" s="2">
        <f t="shared" si="497"/>
        <v>1.15990511</v>
      </c>
      <c r="S874" s="2">
        <f t="shared" si="493"/>
        <v>1.1445321799999999</v>
      </c>
      <c r="T874" s="2">
        <f t="shared" si="476"/>
        <v>311367.16054225003</v>
      </c>
      <c r="U874" s="2">
        <f t="shared" si="477"/>
        <v>3569.125907433774</v>
      </c>
      <c r="V874" s="2">
        <f t="shared" si="478"/>
        <v>39553.041149702338</v>
      </c>
      <c r="W874" s="2">
        <f t="shared" si="479"/>
        <v>315169.70401870611</v>
      </c>
      <c r="X874" s="29">
        <f t="shared" si="480"/>
        <v>0</v>
      </c>
      <c r="Y874" s="2">
        <f t="shared" si="494"/>
        <v>0</v>
      </c>
      <c r="Z874" s="82">
        <f t="shared" si="481"/>
        <v>0</v>
      </c>
      <c r="AA874" s="2">
        <f t="shared" si="482"/>
        <v>0</v>
      </c>
      <c r="AB874" s="27">
        <f t="shared" si="490"/>
        <v>6.7299999999999999E-2</v>
      </c>
      <c r="AC874" s="29">
        <f t="shared" si="469"/>
        <v>15</v>
      </c>
      <c r="AD874" s="29">
        <v>252</v>
      </c>
      <c r="AE874" s="11">
        <f t="shared" si="496"/>
        <v>1.003884435</v>
      </c>
      <c r="AF874" s="2">
        <f t="shared" si="483"/>
        <v>1209.48549626</v>
      </c>
      <c r="AG874" s="2">
        <f t="shared" si="484"/>
        <v>1224.25622922</v>
      </c>
      <c r="AH874" s="3">
        <f t="shared" si="485"/>
        <v>0</v>
      </c>
      <c r="AI874" s="4" t="str">
        <f t="shared" si="491"/>
        <v>A+J=</v>
      </c>
      <c r="AJ874" s="12">
        <f t="shared" si="492"/>
        <v>42006</v>
      </c>
      <c r="AK874" s="12"/>
      <c r="AL874" s="4"/>
      <c r="AM874" s="1"/>
      <c r="AN874" s="12"/>
      <c r="AO874" s="1"/>
      <c r="AP874" s="1"/>
      <c r="AQ874" s="3"/>
      <c r="AR874" s="3"/>
      <c r="AS874" s="7"/>
      <c r="AT874" s="1"/>
      <c r="AU874" s="1"/>
      <c r="AV874" s="1"/>
      <c r="AW874" s="1"/>
      <c r="AX874" s="1"/>
      <c r="AY874" s="1"/>
      <c r="AZ874" s="1"/>
      <c r="BA874" s="1"/>
      <c r="BB874" s="1"/>
    </row>
    <row r="875" spans="1:54" x14ac:dyDescent="0.2">
      <c r="A875" s="178">
        <f t="shared" si="486"/>
        <v>41994</v>
      </c>
      <c r="B875" s="2">
        <f t="shared" si="470"/>
        <v>316393.96024792612</v>
      </c>
      <c r="C875" s="2">
        <f t="shared" si="487"/>
        <v>272047.53696156997</v>
      </c>
      <c r="D875" s="2">
        <f>SUM(Y875:Y$1129)</f>
        <v>24694.333866919995</v>
      </c>
      <c r="E875" s="11">
        <f t="shared" si="471"/>
        <v>247353.20309464997</v>
      </c>
      <c r="F875" s="99">
        <f t="shared" si="466"/>
        <v>4008</v>
      </c>
      <c r="G875" s="3">
        <f>IF(N875=1,VLOOKUP(A874,[1]Plan1!$BG$69:$BI$188,3),G874)</f>
        <v>4028.44</v>
      </c>
      <c r="H875" s="200">
        <f t="shared" si="467"/>
        <v>41914</v>
      </c>
      <c r="I875" s="200">
        <f t="shared" si="468"/>
        <v>41945</v>
      </c>
      <c r="J875" s="27">
        <f t="shared" si="472"/>
        <v>5.0998003992015484E-3</v>
      </c>
      <c r="K875" s="12">
        <f t="shared" si="488"/>
        <v>42006</v>
      </c>
      <c r="L875" s="12">
        <f t="shared" si="473"/>
        <v>42006</v>
      </c>
      <c r="M875" s="1">
        <f t="shared" si="489"/>
        <v>22</v>
      </c>
      <c r="N875" s="1">
        <f t="shared" si="474"/>
        <v>15</v>
      </c>
      <c r="O875" s="2">
        <f t="shared" si="475"/>
        <v>1.00347432</v>
      </c>
      <c r="P875" s="11">
        <f t="shared" si="498"/>
        <v>1.00419919</v>
      </c>
      <c r="Q875" s="11">
        <f t="shared" si="495"/>
        <v>1.1558891869812371</v>
      </c>
      <c r="R875" s="2">
        <f t="shared" si="497"/>
        <v>1.15990511</v>
      </c>
      <c r="S875" s="2">
        <f t="shared" si="493"/>
        <v>1.1445321799999999</v>
      </c>
      <c r="T875" s="2">
        <f t="shared" si="476"/>
        <v>311367.16054225003</v>
      </c>
      <c r="U875" s="2">
        <f t="shared" si="477"/>
        <v>3569.125907433774</v>
      </c>
      <c r="V875" s="2">
        <f t="shared" si="478"/>
        <v>39553.041149702338</v>
      </c>
      <c r="W875" s="2">
        <f t="shared" si="479"/>
        <v>315169.70401870611</v>
      </c>
      <c r="X875" s="29">
        <f t="shared" si="480"/>
        <v>0</v>
      </c>
      <c r="Y875" s="2">
        <f t="shared" si="494"/>
        <v>0</v>
      </c>
      <c r="Z875" s="82">
        <f t="shared" si="481"/>
        <v>0</v>
      </c>
      <c r="AA875" s="2">
        <f t="shared" si="482"/>
        <v>0</v>
      </c>
      <c r="AB875" s="27">
        <f t="shared" si="490"/>
        <v>6.7299999999999999E-2</v>
      </c>
      <c r="AC875" s="29">
        <f t="shared" si="469"/>
        <v>15</v>
      </c>
      <c r="AD875" s="29">
        <v>252</v>
      </c>
      <c r="AE875" s="11">
        <f t="shared" si="496"/>
        <v>1.003884435</v>
      </c>
      <c r="AF875" s="2">
        <f t="shared" si="483"/>
        <v>1209.48549626</v>
      </c>
      <c r="AG875" s="2">
        <f t="shared" si="484"/>
        <v>1224.25622922</v>
      </c>
      <c r="AH875" s="3">
        <f t="shared" si="485"/>
        <v>0</v>
      </c>
      <c r="AI875" s="4" t="str">
        <f t="shared" si="491"/>
        <v>A+J=</v>
      </c>
      <c r="AJ875" s="12">
        <f t="shared" si="492"/>
        <v>42006</v>
      </c>
      <c r="AK875" s="12"/>
      <c r="AL875" s="4"/>
      <c r="AM875" s="1"/>
      <c r="AN875" s="12"/>
      <c r="AO875" s="1"/>
      <c r="AP875" s="1"/>
      <c r="AQ875" s="3"/>
      <c r="AR875" s="3"/>
      <c r="AS875" s="7"/>
      <c r="AT875" s="1"/>
      <c r="AU875" s="1"/>
      <c r="AV875" s="1"/>
      <c r="AW875" s="1"/>
      <c r="AX875" s="1"/>
      <c r="AY875" s="1"/>
      <c r="AZ875" s="1"/>
      <c r="BA875" s="1"/>
      <c r="BB875" s="1"/>
    </row>
    <row r="876" spans="1:54" x14ac:dyDescent="0.2">
      <c r="A876" s="178">
        <f t="shared" si="486"/>
        <v>41995</v>
      </c>
      <c r="B876" s="2">
        <f t="shared" si="470"/>
        <v>316393.96024792612</v>
      </c>
      <c r="C876" s="2">
        <f t="shared" si="487"/>
        <v>272047.53696156997</v>
      </c>
      <c r="D876" s="2">
        <f>SUM(Y876:Y$1129)</f>
        <v>24694.333866919995</v>
      </c>
      <c r="E876" s="11">
        <f t="shared" si="471"/>
        <v>247353.20309464997</v>
      </c>
      <c r="F876" s="99">
        <f t="shared" si="466"/>
        <v>4008</v>
      </c>
      <c r="G876" s="3">
        <f>IF(N876=1,VLOOKUP(A875,[1]Plan1!$BG$69:$BI$188,3),G875)</f>
        <v>4028.44</v>
      </c>
      <c r="H876" s="200">
        <f t="shared" si="467"/>
        <v>41914</v>
      </c>
      <c r="I876" s="200">
        <f t="shared" si="468"/>
        <v>41945</v>
      </c>
      <c r="J876" s="27">
        <f t="shared" si="472"/>
        <v>5.0998003992015484E-3</v>
      </c>
      <c r="K876" s="12">
        <f t="shared" si="488"/>
        <v>42006</v>
      </c>
      <c r="L876" s="12">
        <f t="shared" si="473"/>
        <v>42006</v>
      </c>
      <c r="M876" s="1">
        <f t="shared" si="489"/>
        <v>22</v>
      </c>
      <c r="N876" s="1">
        <f t="shared" si="474"/>
        <v>15</v>
      </c>
      <c r="O876" s="2">
        <f t="shared" si="475"/>
        <v>1.00347432</v>
      </c>
      <c r="P876" s="11">
        <f t="shared" si="498"/>
        <v>1.00419919</v>
      </c>
      <c r="Q876" s="11">
        <f t="shared" si="495"/>
        <v>1.1558891869812371</v>
      </c>
      <c r="R876" s="2">
        <f t="shared" si="497"/>
        <v>1.15990511</v>
      </c>
      <c r="S876" s="2">
        <f t="shared" si="493"/>
        <v>1.1445321799999999</v>
      </c>
      <c r="T876" s="2">
        <f t="shared" si="476"/>
        <v>311367.16054225003</v>
      </c>
      <c r="U876" s="2">
        <f t="shared" si="477"/>
        <v>3569.125907433774</v>
      </c>
      <c r="V876" s="2">
        <f t="shared" si="478"/>
        <v>39553.041149702338</v>
      </c>
      <c r="W876" s="2">
        <f t="shared" si="479"/>
        <v>315169.70401870611</v>
      </c>
      <c r="X876" s="29">
        <f t="shared" si="480"/>
        <v>0</v>
      </c>
      <c r="Y876" s="2">
        <f t="shared" si="494"/>
        <v>0</v>
      </c>
      <c r="Z876" s="82">
        <f t="shared" si="481"/>
        <v>0</v>
      </c>
      <c r="AA876" s="2">
        <f t="shared" si="482"/>
        <v>0</v>
      </c>
      <c r="AB876" s="27">
        <f t="shared" si="490"/>
        <v>6.7299999999999999E-2</v>
      </c>
      <c r="AC876" s="29">
        <f t="shared" si="469"/>
        <v>15</v>
      </c>
      <c r="AD876" s="29">
        <v>252</v>
      </c>
      <c r="AE876" s="11">
        <f t="shared" si="496"/>
        <v>1.003884435</v>
      </c>
      <c r="AF876" s="2">
        <f t="shared" si="483"/>
        <v>1209.48549626</v>
      </c>
      <c r="AG876" s="2">
        <f t="shared" si="484"/>
        <v>1224.25622922</v>
      </c>
      <c r="AH876" s="3">
        <f t="shared" si="485"/>
        <v>0</v>
      </c>
      <c r="AI876" s="4" t="str">
        <f t="shared" si="491"/>
        <v>A+J=</v>
      </c>
      <c r="AJ876" s="12">
        <f t="shared" si="492"/>
        <v>42006</v>
      </c>
      <c r="AK876" s="12"/>
      <c r="AL876" s="4"/>
      <c r="AM876" s="1"/>
      <c r="AN876" s="12"/>
      <c r="AO876" s="1"/>
      <c r="AP876" s="1"/>
      <c r="AQ876" s="3"/>
      <c r="AR876" s="3"/>
      <c r="AS876" s="7"/>
      <c r="AT876" s="1"/>
      <c r="AU876" s="1"/>
      <c r="AV876" s="1"/>
      <c r="AW876" s="1"/>
      <c r="AX876" s="1"/>
      <c r="AY876" s="1"/>
      <c r="AZ876" s="1"/>
      <c r="BA876" s="1"/>
      <c r="BB876" s="1"/>
    </row>
    <row r="877" spans="1:54" x14ac:dyDescent="0.2">
      <c r="A877" s="178">
        <f t="shared" si="486"/>
        <v>41996</v>
      </c>
      <c r="B877" s="2">
        <f t="shared" si="470"/>
        <v>316542.36647670012</v>
      </c>
      <c r="C877" s="2">
        <f t="shared" si="487"/>
        <v>272047.53696156997</v>
      </c>
      <c r="D877" s="2">
        <f>SUM(Y877:Y$1129)</f>
        <v>24694.333866919995</v>
      </c>
      <c r="E877" s="11">
        <f t="shared" si="471"/>
        <v>247353.20309464997</v>
      </c>
      <c r="F877" s="99">
        <f t="shared" si="466"/>
        <v>4008</v>
      </c>
      <c r="G877" s="3">
        <f>IF(N877=1,VLOOKUP(A876,[1]Plan1!$BG$69:$BI$188,3),G876)</f>
        <v>4028.44</v>
      </c>
      <c r="H877" s="200">
        <f t="shared" si="467"/>
        <v>41914</v>
      </c>
      <c r="I877" s="200">
        <f t="shared" si="468"/>
        <v>41945</v>
      </c>
      <c r="J877" s="27">
        <f t="shared" si="472"/>
        <v>5.0998003992015484E-3</v>
      </c>
      <c r="K877" s="12">
        <f t="shared" si="488"/>
        <v>42006</v>
      </c>
      <c r="L877" s="12">
        <f t="shared" si="473"/>
        <v>42006</v>
      </c>
      <c r="M877" s="1">
        <f t="shared" si="489"/>
        <v>22</v>
      </c>
      <c r="N877" s="1">
        <f t="shared" si="474"/>
        <v>16</v>
      </c>
      <c r="O877" s="2">
        <f t="shared" si="475"/>
        <v>1.00370637</v>
      </c>
      <c r="P877" s="11">
        <f t="shared" si="498"/>
        <v>1.00419919</v>
      </c>
      <c r="Q877" s="11">
        <f t="shared" si="495"/>
        <v>1.1558891869812371</v>
      </c>
      <c r="R877" s="2">
        <f t="shared" si="497"/>
        <v>1.1601733299999999</v>
      </c>
      <c r="S877" s="2">
        <f t="shared" si="493"/>
        <v>1.1445321799999999</v>
      </c>
      <c r="T877" s="2">
        <f t="shared" si="476"/>
        <v>311367.16054225003</v>
      </c>
      <c r="U877" s="2">
        <f t="shared" si="477"/>
        <v>3569.125907433774</v>
      </c>
      <c r="V877" s="2">
        <f t="shared" si="478"/>
        <v>39619.386225836366</v>
      </c>
      <c r="W877" s="2">
        <f t="shared" si="479"/>
        <v>315236.04909484013</v>
      </c>
      <c r="X877" s="29">
        <f t="shared" si="480"/>
        <v>0</v>
      </c>
      <c r="Y877" s="2">
        <f t="shared" si="494"/>
        <v>0</v>
      </c>
      <c r="Z877" s="82">
        <f t="shared" si="481"/>
        <v>0</v>
      </c>
      <c r="AA877" s="2">
        <f t="shared" si="482"/>
        <v>0</v>
      </c>
      <c r="AB877" s="27">
        <f t="shared" si="490"/>
        <v>6.7299999999999999E-2</v>
      </c>
      <c r="AC877" s="29">
        <f t="shared" si="469"/>
        <v>16</v>
      </c>
      <c r="AD877" s="29">
        <v>252</v>
      </c>
      <c r="AE877" s="11">
        <f t="shared" si="496"/>
        <v>1.004143934</v>
      </c>
      <c r="AF877" s="2">
        <f t="shared" si="483"/>
        <v>1290.28496305</v>
      </c>
      <c r="AG877" s="2">
        <f t="shared" si="484"/>
        <v>1306.3173818600001</v>
      </c>
      <c r="AH877" s="3">
        <f t="shared" si="485"/>
        <v>0</v>
      </c>
      <c r="AI877" s="4" t="str">
        <f t="shared" si="491"/>
        <v>A+J=</v>
      </c>
      <c r="AJ877" s="12">
        <f t="shared" si="492"/>
        <v>42006</v>
      </c>
      <c r="AK877" s="12"/>
      <c r="AL877" s="4"/>
      <c r="AM877" s="1"/>
      <c r="AN877" s="12"/>
      <c r="AO877" s="1"/>
      <c r="AP877" s="1"/>
      <c r="AQ877" s="3"/>
      <c r="AR877" s="3"/>
      <c r="AS877" s="7"/>
      <c r="AT877" s="1"/>
      <c r="AU877" s="1"/>
      <c r="AV877" s="1"/>
      <c r="AW877" s="1"/>
      <c r="AX877" s="1"/>
      <c r="AY877" s="1"/>
      <c r="AZ877" s="1"/>
      <c r="BA877" s="1"/>
      <c r="BB877" s="1"/>
    </row>
    <row r="878" spans="1:54" x14ac:dyDescent="0.2">
      <c r="A878" s="178">
        <f t="shared" si="486"/>
        <v>41997</v>
      </c>
      <c r="B878" s="2">
        <f t="shared" si="470"/>
        <v>316690.84533936845</v>
      </c>
      <c r="C878" s="2">
        <f t="shared" si="487"/>
        <v>272047.53696156997</v>
      </c>
      <c r="D878" s="2">
        <f>SUM(Y878:Y$1129)</f>
        <v>24694.333866919995</v>
      </c>
      <c r="E878" s="11">
        <f t="shared" si="471"/>
        <v>247353.20309464997</v>
      </c>
      <c r="F878" s="99">
        <f t="shared" si="466"/>
        <v>4008</v>
      </c>
      <c r="G878" s="3">
        <f>IF(N878=1,VLOOKUP(A877,[1]Plan1!$BG$69:$BI$188,3),G877)</f>
        <v>4028.44</v>
      </c>
      <c r="H878" s="200">
        <f t="shared" si="467"/>
        <v>41914</v>
      </c>
      <c r="I878" s="200">
        <f t="shared" si="468"/>
        <v>41945</v>
      </c>
      <c r="J878" s="27">
        <f t="shared" si="472"/>
        <v>5.0998003992015484E-3</v>
      </c>
      <c r="K878" s="12">
        <f t="shared" si="488"/>
        <v>42006</v>
      </c>
      <c r="L878" s="12">
        <f t="shared" si="473"/>
        <v>42006</v>
      </c>
      <c r="M878" s="1">
        <f t="shared" si="489"/>
        <v>22</v>
      </c>
      <c r="N878" s="1">
        <f t="shared" si="474"/>
        <v>17</v>
      </c>
      <c r="O878" s="2">
        <f t="shared" si="475"/>
        <v>1.00393847</v>
      </c>
      <c r="P878" s="11">
        <f t="shared" si="498"/>
        <v>1.00419919</v>
      </c>
      <c r="Q878" s="11">
        <f t="shared" si="495"/>
        <v>1.1558891869812371</v>
      </c>
      <c r="R878" s="2">
        <f t="shared" si="497"/>
        <v>1.1604416200000001</v>
      </c>
      <c r="S878" s="2">
        <f t="shared" si="493"/>
        <v>1.1445321799999999</v>
      </c>
      <c r="T878" s="2">
        <f t="shared" si="476"/>
        <v>311367.16054225003</v>
      </c>
      <c r="U878" s="2">
        <f t="shared" si="477"/>
        <v>3569.125907433774</v>
      </c>
      <c r="V878" s="2">
        <f t="shared" si="478"/>
        <v>39685.748616694669</v>
      </c>
      <c r="W878" s="2">
        <f t="shared" si="479"/>
        <v>315302.41148569842</v>
      </c>
      <c r="X878" s="29">
        <f t="shared" si="480"/>
        <v>0</v>
      </c>
      <c r="Y878" s="2">
        <f t="shared" si="494"/>
        <v>0</v>
      </c>
      <c r="Z878" s="82">
        <f t="shared" si="481"/>
        <v>0</v>
      </c>
      <c r="AA878" s="2">
        <f t="shared" si="482"/>
        <v>0</v>
      </c>
      <c r="AB878" s="27">
        <f t="shared" si="490"/>
        <v>6.7299999999999999E-2</v>
      </c>
      <c r="AC878" s="29">
        <f t="shared" si="469"/>
        <v>17</v>
      </c>
      <c r="AD878" s="29">
        <v>252</v>
      </c>
      <c r="AE878" s="11">
        <f t="shared" si="496"/>
        <v>1.0044034989999999</v>
      </c>
      <c r="AF878" s="2">
        <f t="shared" si="483"/>
        <v>1371.1049800799999</v>
      </c>
      <c r="AG878" s="2">
        <f t="shared" si="484"/>
        <v>1388.43385367</v>
      </c>
      <c r="AH878" s="3">
        <f t="shared" si="485"/>
        <v>0</v>
      </c>
      <c r="AI878" s="4" t="str">
        <f t="shared" si="491"/>
        <v>A+J=</v>
      </c>
      <c r="AJ878" s="12">
        <f t="shared" si="492"/>
        <v>42006</v>
      </c>
      <c r="AK878" s="12"/>
      <c r="AL878" s="4"/>
      <c r="AM878" s="1"/>
      <c r="AN878" s="12"/>
      <c r="AO878" s="1"/>
      <c r="AP878" s="1"/>
      <c r="AQ878" s="3"/>
      <c r="AR878" s="3"/>
      <c r="AS878" s="7"/>
      <c r="AT878" s="1"/>
      <c r="AU878" s="1"/>
      <c r="AV878" s="1"/>
      <c r="AW878" s="1"/>
      <c r="AX878" s="1"/>
      <c r="AY878" s="1"/>
      <c r="AZ878" s="1"/>
      <c r="BA878" s="1"/>
      <c r="BB878" s="1"/>
    </row>
    <row r="879" spans="1:54" x14ac:dyDescent="0.2">
      <c r="A879" s="178">
        <f t="shared" si="486"/>
        <v>41998</v>
      </c>
      <c r="B879" s="2">
        <f t="shared" si="470"/>
        <v>316839.3946928489</v>
      </c>
      <c r="C879" s="2">
        <f t="shared" si="487"/>
        <v>272047.53696156997</v>
      </c>
      <c r="D879" s="2">
        <f>SUM(Y879:Y$1129)</f>
        <v>24694.333866919995</v>
      </c>
      <c r="E879" s="11">
        <f t="shared" si="471"/>
        <v>247353.20309464997</v>
      </c>
      <c r="F879" s="99">
        <f t="shared" si="466"/>
        <v>4008</v>
      </c>
      <c r="G879" s="3">
        <f>IF(N879=1,VLOOKUP(A878,[1]Plan1!$BG$69:$BI$188,3),G878)</f>
        <v>4028.44</v>
      </c>
      <c r="H879" s="200">
        <f t="shared" si="467"/>
        <v>41914</v>
      </c>
      <c r="I879" s="200">
        <f t="shared" si="468"/>
        <v>41945</v>
      </c>
      <c r="J879" s="27">
        <f t="shared" si="472"/>
        <v>5.0998003992015484E-3</v>
      </c>
      <c r="K879" s="12">
        <f t="shared" si="488"/>
        <v>42006</v>
      </c>
      <c r="L879" s="12">
        <f t="shared" si="473"/>
        <v>42006</v>
      </c>
      <c r="M879" s="1">
        <f t="shared" si="489"/>
        <v>22</v>
      </c>
      <c r="N879" s="1">
        <f t="shared" si="474"/>
        <v>18</v>
      </c>
      <c r="O879" s="2">
        <f t="shared" si="475"/>
        <v>1.00417063</v>
      </c>
      <c r="P879" s="11">
        <f t="shared" si="498"/>
        <v>1.00419919</v>
      </c>
      <c r="Q879" s="11">
        <f t="shared" si="495"/>
        <v>1.1558891869812371</v>
      </c>
      <c r="R879" s="2">
        <f t="shared" si="497"/>
        <v>1.1607099700000001</v>
      </c>
      <c r="S879" s="2">
        <f t="shared" si="493"/>
        <v>1.1445321799999999</v>
      </c>
      <c r="T879" s="2">
        <f t="shared" si="476"/>
        <v>311367.16054225003</v>
      </c>
      <c r="U879" s="2">
        <f t="shared" si="477"/>
        <v>3569.125907433774</v>
      </c>
      <c r="V879" s="2">
        <f t="shared" si="478"/>
        <v>39752.125848745127</v>
      </c>
      <c r="W879" s="2">
        <f t="shared" si="479"/>
        <v>315368.78871774889</v>
      </c>
      <c r="X879" s="29">
        <f t="shared" si="480"/>
        <v>0</v>
      </c>
      <c r="Y879" s="2">
        <f t="shared" si="494"/>
        <v>0</v>
      </c>
      <c r="Z879" s="82">
        <f t="shared" si="481"/>
        <v>0</v>
      </c>
      <c r="AA879" s="2">
        <f t="shared" si="482"/>
        <v>0</v>
      </c>
      <c r="AB879" s="27">
        <f t="shared" si="490"/>
        <v>6.7299999999999999E-2</v>
      </c>
      <c r="AC879" s="29">
        <f t="shared" si="469"/>
        <v>18</v>
      </c>
      <c r="AD879" s="29">
        <v>252</v>
      </c>
      <c r="AE879" s="11">
        <f t="shared" si="496"/>
        <v>1.004663131</v>
      </c>
      <c r="AF879" s="2">
        <f t="shared" si="483"/>
        <v>1451.9458586999999</v>
      </c>
      <c r="AG879" s="2">
        <f t="shared" si="484"/>
        <v>1470.6059751</v>
      </c>
      <c r="AH879" s="3">
        <f t="shared" si="485"/>
        <v>0</v>
      </c>
      <c r="AI879" s="4" t="str">
        <f t="shared" si="491"/>
        <v>A+J=</v>
      </c>
      <c r="AJ879" s="12">
        <f t="shared" si="492"/>
        <v>42006</v>
      </c>
      <c r="AK879" s="12"/>
      <c r="AL879" s="4"/>
      <c r="AM879" s="1"/>
      <c r="AN879" s="12"/>
      <c r="AO879" s="1"/>
      <c r="AP879" s="1"/>
      <c r="AQ879" s="3"/>
      <c r="AR879" s="3"/>
      <c r="AS879" s="7"/>
      <c r="AT879" s="1"/>
      <c r="AU879" s="1"/>
      <c r="AV879" s="1"/>
      <c r="AW879" s="1"/>
      <c r="AX879" s="1"/>
      <c r="AY879" s="1"/>
      <c r="AZ879" s="1"/>
      <c r="BA879" s="1"/>
      <c r="BB879" s="1"/>
    </row>
    <row r="880" spans="1:54" x14ac:dyDescent="0.2">
      <c r="A880" s="178">
        <f t="shared" si="486"/>
        <v>41999</v>
      </c>
      <c r="B880" s="2">
        <f t="shared" si="470"/>
        <v>316839.3946928489</v>
      </c>
      <c r="C880" s="2">
        <f t="shared" si="487"/>
        <v>272047.53696156997</v>
      </c>
      <c r="D880" s="2">
        <f>SUM(Y880:Y$1129)</f>
        <v>24694.333866919995</v>
      </c>
      <c r="E880" s="11">
        <f t="shared" si="471"/>
        <v>247353.20309464997</v>
      </c>
      <c r="F880" s="99">
        <f t="shared" si="466"/>
        <v>4008</v>
      </c>
      <c r="G880" s="3">
        <f>IF(N880=1,VLOOKUP(A879,[1]Plan1!$BG$69:$BI$188,3),G879)</f>
        <v>4028.44</v>
      </c>
      <c r="H880" s="200">
        <f t="shared" si="467"/>
        <v>41914</v>
      </c>
      <c r="I880" s="200">
        <f t="shared" si="468"/>
        <v>41945</v>
      </c>
      <c r="J880" s="27">
        <f t="shared" si="472"/>
        <v>5.0998003992015484E-3</v>
      </c>
      <c r="K880" s="12">
        <f t="shared" si="488"/>
        <v>42006</v>
      </c>
      <c r="L880" s="12">
        <f t="shared" si="473"/>
        <v>42006</v>
      </c>
      <c r="M880" s="1">
        <f t="shared" si="489"/>
        <v>22</v>
      </c>
      <c r="N880" s="1">
        <f t="shared" si="474"/>
        <v>18</v>
      </c>
      <c r="O880" s="2">
        <f t="shared" si="475"/>
        <v>1.00417063</v>
      </c>
      <c r="P880" s="11">
        <f t="shared" si="498"/>
        <v>1.00419919</v>
      </c>
      <c r="Q880" s="11">
        <f t="shared" si="495"/>
        <v>1.1558891869812371</v>
      </c>
      <c r="R880" s="2">
        <f t="shared" si="497"/>
        <v>1.1607099700000001</v>
      </c>
      <c r="S880" s="2">
        <f t="shared" si="493"/>
        <v>1.1445321799999999</v>
      </c>
      <c r="T880" s="2">
        <f t="shared" si="476"/>
        <v>311367.16054225003</v>
      </c>
      <c r="U880" s="2">
        <f t="shared" si="477"/>
        <v>3569.125907433774</v>
      </c>
      <c r="V880" s="2">
        <f t="shared" si="478"/>
        <v>39752.125848745127</v>
      </c>
      <c r="W880" s="2">
        <f t="shared" si="479"/>
        <v>315368.78871774889</v>
      </c>
      <c r="X880" s="29">
        <f t="shared" si="480"/>
        <v>0</v>
      </c>
      <c r="Y880" s="2">
        <f t="shared" si="494"/>
        <v>0</v>
      </c>
      <c r="Z880" s="82">
        <f t="shared" si="481"/>
        <v>0</v>
      </c>
      <c r="AA880" s="2">
        <f t="shared" si="482"/>
        <v>0</v>
      </c>
      <c r="AB880" s="27">
        <f t="shared" si="490"/>
        <v>6.7299999999999999E-2</v>
      </c>
      <c r="AC880" s="29">
        <f t="shared" si="469"/>
        <v>18</v>
      </c>
      <c r="AD880" s="29">
        <v>252</v>
      </c>
      <c r="AE880" s="11">
        <f t="shared" si="496"/>
        <v>1.004663131</v>
      </c>
      <c r="AF880" s="2">
        <f t="shared" si="483"/>
        <v>1451.9458586999999</v>
      </c>
      <c r="AG880" s="2">
        <f t="shared" si="484"/>
        <v>1470.6059751</v>
      </c>
      <c r="AH880" s="3">
        <f t="shared" si="485"/>
        <v>0</v>
      </c>
      <c r="AI880" s="4" t="str">
        <f t="shared" si="491"/>
        <v>A+J=</v>
      </c>
      <c r="AJ880" s="12">
        <f t="shared" si="492"/>
        <v>42006</v>
      </c>
      <c r="AK880" s="12"/>
      <c r="AL880" s="4"/>
      <c r="AM880" s="1"/>
      <c r="AN880" s="12"/>
      <c r="AO880" s="1"/>
      <c r="AP880" s="1"/>
      <c r="AQ880" s="3"/>
      <c r="AR880" s="3"/>
      <c r="AS880" s="7"/>
      <c r="AT880" s="1"/>
      <c r="AU880" s="1"/>
      <c r="AV880" s="1"/>
      <c r="AW880" s="1"/>
      <c r="AX880" s="1"/>
      <c r="AY880" s="1"/>
      <c r="AZ880" s="1"/>
      <c r="BA880" s="1"/>
      <c r="BB880" s="1"/>
    </row>
    <row r="881" spans="1:138" x14ac:dyDescent="0.2">
      <c r="A881" s="178">
        <f t="shared" si="486"/>
        <v>42000</v>
      </c>
      <c r="B881" s="2">
        <f t="shared" si="470"/>
        <v>316988.01487747155</v>
      </c>
      <c r="C881" s="2">
        <f t="shared" si="487"/>
        <v>272047.53696156997</v>
      </c>
      <c r="D881" s="2">
        <f>SUM(Y881:Y$1129)</f>
        <v>24694.333866919995</v>
      </c>
      <c r="E881" s="11">
        <f t="shared" si="471"/>
        <v>247353.20309464997</v>
      </c>
      <c r="F881" s="99">
        <f t="shared" si="466"/>
        <v>4008</v>
      </c>
      <c r="G881" s="3">
        <f>IF(N881=1,VLOOKUP(A880,[1]Plan1!$BG$69:$BI$188,3),G880)</f>
        <v>4028.44</v>
      </c>
      <c r="H881" s="200">
        <f t="shared" si="467"/>
        <v>41914</v>
      </c>
      <c r="I881" s="200">
        <f t="shared" si="468"/>
        <v>41945</v>
      </c>
      <c r="J881" s="27">
        <f t="shared" si="472"/>
        <v>5.0998003992015484E-3</v>
      </c>
      <c r="K881" s="12">
        <f t="shared" si="488"/>
        <v>42006</v>
      </c>
      <c r="L881" s="12">
        <f t="shared" si="473"/>
        <v>42006</v>
      </c>
      <c r="M881" s="1">
        <f t="shared" si="489"/>
        <v>22</v>
      </c>
      <c r="N881" s="1">
        <f t="shared" si="474"/>
        <v>19</v>
      </c>
      <c r="O881" s="2">
        <f t="shared" si="475"/>
        <v>1.00440284</v>
      </c>
      <c r="P881" s="11">
        <f t="shared" si="498"/>
        <v>1.00419919</v>
      </c>
      <c r="Q881" s="11">
        <f t="shared" si="495"/>
        <v>1.1558891869812371</v>
      </c>
      <c r="R881" s="2">
        <f t="shared" si="497"/>
        <v>1.16097838</v>
      </c>
      <c r="S881" s="2">
        <f t="shared" si="493"/>
        <v>1.1445321799999999</v>
      </c>
      <c r="T881" s="2">
        <f t="shared" si="476"/>
        <v>311367.16054225003</v>
      </c>
      <c r="U881" s="2">
        <f t="shared" si="477"/>
        <v>3569.125907433774</v>
      </c>
      <c r="V881" s="2">
        <f t="shared" si="478"/>
        <v>39818.517921987732</v>
      </c>
      <c r="W881" s="2">
        <f t="shared" si="479"/>
        <v>315435.18079099152</v>
      </c>
      <c r="X881" s="29">
        <f t="shared" si="480"/>
        <v>0</v>
      </c>
      <c r="Y881" s="2">
        <f t="shared" si="494"/>
        <v>0</v>
      </c>
      <c r="Z881" s="82">
        <f t="shared" si="481"/>
        <v>0</v>
      </c>
      <c r="AA881" s="2">
        <f t="shared" si="482"/>
        <v>0</v>
      </c>
      <c r="AB881" s="27">
        <f t="shared" si="490"/>
        <v>6.7299999999999999E-2</v>
      </c>
      <c r="AC881" s="29">
        <f t="shared" si="469"/>
        <v>19</v>
      </c>
      <c r="AD881" s="29">
        <v>252</v>
      </c>
      <c r="AE881" s="11">
        <f t="shared" si="496"/>
        <v>1.004922831</v>
      </c>
      <c r="AF881" s="2">
        <f t="shared" si="483"/>
        <v>1532.8079102900001</v>
      </c>
      <c r="AG881" s="2">
        <f t="shared" si="484"/>
        <v>1552.83408648</v>
      </c>
      <c r="AH881" s="3">
        <f t="shared" si="485"/>
        <v>0</v>
      </c>
      <c r="AI881" s="4" t="str">
        <f t="shared" si="491"/>
        <v>A+J=</v>
      </c>
      <c r="AJ881" s="12">
        <f t="shared" si="492"/>
        <v>42006</v>
      </c>
      <c r="AK881" s="12"/>
      <c r="AL881" s="4"/>
      <c r="AM881" s="1"/>
      <c r="AN881" s="12"/>
      <c r="AO881" s="1"/>
      <c r="AP881" s="1"/>
      <c r="AQ881" s="3"/>
      <c r="AR881" s="3"/>
      <c r="AS881" s="7"/>
      <c r="AT881" s="1"/>
      <c r="AU881" s="1"/>
      <c r="AV881" s="1"/>
      <c r="AW881" s="1"/>
      <c r="AX881" s="1"/>
      <c r="AY881" s="1"/>
      <c r="AZ881" s="1"/>
      <c r="BA881" s="1"/>
      <c r="BB881" s="1"/>
    </row>
    <row r="882" spans="1:138" x14ac:dyDescent="0.2">
      <c r="A882" s="178">
        <f t="shared" si="486"/>
        <v>42001</v>
      </c>
      <c r="B882" s="2">
        <f t="shared" si="470"/>
        <v>316988.01487747155</v>
      </c>
      <c r="C882" s="2">
        <f t="shared" si="487"/>
        <v>272047.53696156997</v>
      </c>
      <c r="D882" s="2">
        <f>SUM(Y882:Y$1129)</f>
        <v>24694.333866919995</v>
      </c>
      <c r="E882" s="11">
        <f t="shared" si="471"/>
        <v>247353.20309464997</v>
      </c>
      <c r="F882" s="99">
        <f t="shared" si="466"/>
        <v>4008</v>
      </c>
      <c r="G882" s="3">
        <f>IF(N882=1,VLOOKUP(A881,[1]Plan1!$BG$69:$BI$188,3),G881)</f>
        <v>4028.44</v>
      </c>
      <c r="H882" s="200">
        <f t="shared" si="467"/>
        <v>41914</v>
      </c>
      <c r="I882" s="200">
        <f t="shared" si="468"/>
        <v>41945</v>
      </c>
      <c r="J882" s="27">
        <f t="shared" si="472"/>
        <v>5.0998003992015484E-3</v>
      </c>
      <c r="K882" s="12">
        <f t="shared" si="488"/>
        <v>42006</v>
      </c>
      <c r="L882" s="12">
        <f t="shared" si="473"/>
        <v>42006</v>
      </c>
      <c r="M882" s="1">
        <f t="shared" si="489"/>
        <v>22</v>
      </c>
      <c r="N882" s="1">
        <f t="shared" si="474"/>
        <v>19</v>
      </c>
      <c r="O882" s="2">
        <f t="shared" si="475"/>
        <v>1.00440284</v>
      </c>
      <c r="P882" s="11">
        <f t="shared" si="498"/>
        <v>1.00419919</v>
      </c>
      <c r="Q882" s="11">
        <f t="shared" si="495"/>
        <v>1.1558891869812371</v>
      </c>
      <c r="R882" s="2">
        <f t="shared" si="497"/>
        <v>1.16097838</v>
      </c>
      <c r="S882" s="2">
        <f t="shared" si="493"/>
        <v>1.1445321799999999</v>
      </c>
      <c r="T882" s="2">
        <f t="shared" si="476"/>
        <v>311367.16054225003</v>
      </c>
      <c r="U882" s="2">
        <f t="shared" si="477"/>
        <v>3569.125907433774</v>
      </c>
      <c r="V882" s="2">
        <f t="shared" si="478"/>
        <v>39818.517921987732</v>
      </c>
      <c r="W882" s="2">
        <f t="shared" si="479"/>
        <v>315435.18079099152</v>
      </c>
      <c r="X882" s="29">
        <f t="shared" si="480"/>
        <v>0</v>
      </c>
      <c r="Y882" s="2">
        <f t="shared" si="494"/>
        <v>0</v>
      </c>
      <c r="Z882" s="82">
        <f t="shared" si="481"/>
        <v>0</v>
      </c>
      <c r="AA882" s="2">
        <f t="shared" si="482"/>
        <v>0</v>
      </c>
      <c r="AB882" s="27">
        <f t="shared" si="490"/>
        <v>6.7299999999999999E-2</v>
      </c>
      <c r="AC882" s="29">
        <f t="shared" si="469"/>
        <v>19</v>
      </c>
      <c r="AD882" s="29">
        <v>252</v>
      </c>
      <c r="AE882" s="11">
        <f t="shared" si="496"/>
        <v>1.004922831</v>
      </c>
      <c r="AF882" s="2">
        <f t="shared" si="483"/>
        <v>1532.8079102900001</v>
      </c>
      <c r="AG882" s="2">
        <f t="shared" si="484"/>
        <v>1552.83408648</v>
      </c>
      <c r="AH882" s="3">
        <f t="shared" si="485"/>
        <v>0</v>
      </c>
      <c r="AI882" s="4" t="str">
        <f t="shared" si="491"/>
        <v>A+J=</v>
      </c>
      <c r="AJ882" s="12">
        <f t="shared" si="492"/>
        <v>42006</v>
      </c>
      <c r="AK882" s="12"/>
      <c r="AL882" s="4"/>
      <c r="AM882" s="1"/>
      <c r="AN882" s="12"/>
      <c r="AO882" s="1"/>
      <c r="AP882" s="1"/>
      <c r="AQ882" s="3"/>
      <c r="AR882" s="3"/>
      <c r="AS882" s="7"/>
      <c r="AT882" s="1"/>
      <c r="AU882" s="1"/>
      <c r="AV882" s="1"/>
      <c r="AW882" s="1"/>
      <c r="AX882" s="1"/>
      <c r="AY882" s="1"/>
      <c r="AZ882" s="1"/>
      <c r="BA882" s="1"/>
      <c r="BB882" s="1"/>
    </row>
    <row r="883" spans="1:138" x14ac:dyDescent="0.2">
      <c r="A883" s="178">
        <f t="shared" si="486"/>
        <v>42002</v>
      </c>
      <c r="B883" s="2">
        <f t="shared" si="470"/>
        <v>316988.01487747155</v>
      </c>
      <c r="C883" s="2">
        <f t="shared" si="487"/>
        <v>272047.53696156997</v>
      </c>
      <c r="D883" s="2">
        <f>SUM(Y883:Y$1129)</f>
        <v>24694.333866919995</v>
      </c>
      <c r="E883" s="11">
        <f t="shared" si="471"/>
        <v>247353.20309464997</v>
      </c>
      <c r="F883" s="99">
        <f t="shared" si="466"/>
        <v>4008</v>
      </c>
      <c r="G883" s="3">
        <f>IF(N883=1,VLOOKUP(A882,[1]Plan1!$BG$69:$BI$188,3),G882)</f>
        <v>4028.44</v>
      </c>
      <c r="H883" s="200">
        <f t="shared" si="467"/>
        <v>41914</v>
      </c>
      <c r="I883" s="200">
        <f t="shared" si="468"/>
        <v>41945</v>
      </c>
      <c r="J883" s="27">
        <f t="shared" si="472"/>
        <v>5.0998003992015484E-3</v>
      </c>
      <c r="K883" s="12">
        <f t="shared" si="488"/>
        <v>42006</v>
      </c>
      <c r="L883" s="12">
        <f t="shared" si="473"/>
        <v>42006</v>
      </c>
      <c r="M883" s="1">
        <f t="shared" si="489"/>
        <v>22</v>
      </c>
      <c r="N883" s="1">
        <f t="shared" si="474"/>
        <v>19</v>
      </c>
      <c r="O883" s="2">
        <f t="shared" si="475"/>
        <v>1.00440284</v>
      </c>
      <c r="P883" s="11">
        <f t="shared" si="498"/>
        <v>1.00419919</v>
      </c>
      <c r="Q883" s="11">
        <f t="shared" si="495"/>
        <v>1.1558891869812371</v>
      </c>
      <c r="R883" s="2">
        <f t="shared" si="497"/>
        <v>1.16097838</v>
      </c>
      <c r="S883" s="2">
        <f t="shared" si="493"/>
        <v>1.1445321799999999</v>
      </c>
      <c r="T883" s="2">
        <f t="shared" si="476"/>
        <v>311367.16054225003</v>
      </c>
      <c r="U883" s="2">
        <f t="shared" si="477"/>
        <v>3569.125907433774</v>
      </c>
      <c r="V883" s="2">
        <f t="shared" si="478"/>
        <v>39818.517921987732</v>
      </c>
      <c r="W883" s="2">
        <f t="shared" si="479"/>
        <v>315435.18079099152</v>
      </c>
      <c r="X883" s="29">
        <f t="shared" si="480"/>
        <v>0</v>
      </c>
      <c r="Y883" s="2">
        <f t="shared" si="494"/>
        <v>0</v>
      </c>
      <c r="Z883" s="82">
        <f t="shared" si="481"/>
        <v>0</v>
      </c>
      <c r="AA883" s="2">
        <f t="shared" si="482"/>
        <v>0</v>
      </c>
      <c r="AB883" s="27">
        <f t="shared" si="490"/>
        <v>6.7299999999999999E-2</v>
      </c>
      <c r="AC883" s="29">
        <f t="shared" si="469"/>
        <v>19</v>
      </c>
      <c r="AD883" s="29">
        <v>252</v>
      </c>
      <c r="AE883" s="11">
        <f t="shared" si="496"/>
        <v>1.004922831</v>
      </c>
      <c r="AF883" s="2">
        <f t="shared" si="483"/>
        <v>1532.8079102900001</v>
      </c>
      <c r="AG883" s="2">
        <f t="shared" si="484"/>
        <v>1552.83408648</v>
      </c>
      <c r="AH883" s="3">
        <f t="shared" si="485"/>
        <v>0</v>
      </c>
      <c r="AI883" s="4" t="str">
        <f t="shared" si="491"/>
        <v>A+J=</v>
      </c>
      <c r="AJ883" s="12">
        <f t="shared" si="492"/>
        <v>42006</v>
      </c>
      <c r="AK883" s="12"/>
      <c r="AL883" s="4"/>
      <c r="AM883" s="1"/>
      <c r="AN883" s="12"/>
      <c r="AO883" s="1"/>
      <c r="AP883" s="1"/>
      <c r="AQ883" s="3"/>
      <c r="AR883" s="3"/>
      <c r="AS883" s="7"/>
      <c r="AT883" s="1"/>
      <c r="AU883" s="1"/>
      <c r="AV883" s="1"/>
      <c r="AW883" s="1"/>
      <c r="AX883" s="1"/>
      <c r="AY883" s="1"/>
      <c r="AZ883" s="1"/>
      <c r="BA883" s="1"/>
      <c r="BB883" s="1"/>
    </row>
    <row r="884" spans="1:138" x14ac:dyDescent="0.2">
      <c r="A884" s="178">
        <f t="shared" si="486"/>
        <v>42003</v>
      </c>
      <c r="B884" s="2">
        <f t="shared" si="470"/>
        <v>317136.70280100428</v>
      </c>
      <c r="C884" s="2">
        <f t="shared" si="487"/>
        <v>272047.53696156997</v>
      </c>
      <c r="D884" s="2">
        <f>SUM(Y884:Y$1129)</f>
        <v>24694.333866919995</v>
      </c>
      <c r="E884" s="11">
        <f t="shared" si="471"/>
        <v>247353.20309464997</v>
      </c>
      <c r="F884" s="99">
        <f t="shared" si="466"/>
        <v>4008</v>
      </c>
      <c r="G884" s="3">
        <f>IF(N884=1,VLOOKUP(A883,[1]Plan1!$BG$69:$BI$188,3),G883)</f>
        <v>4028.44</v>
      </c>
      <c r="H884" s="200">
        <f t="shared" si="467"/>
        <v>41914</v>
      </c>
      <c r="I884" s="200">
        <f t="shared" si="468"/>
        <v>41945</v>
      </c>
      <c r="J884" s="27">
        <f t="shared" si="472"/>
        <v>5.0998003992015484E-3</v>
      </c>
      <c r="K884" s="12">
        <f t="shared" si="488"/>
        <v>42006</v>
      </c>
      <c r="L884" s="12">
        <f t="shared" si="473"/>
        <v>42006</v>
      </c>
      <c r="M884" s="1">
        <f t="shared" si="489"/>
        <v>22</v>
      </c>
      <c r="N884" s="1">
        <f t="shared" si="474"/>
        <v>20</v>
      </c>
      <c r="O884" s="2">
        <f t="shared" si="475"/>
        <v>1.0046351</v>
      </c>
      <c r="P884" s="11">
        <f t="shared" si="498"/>
        <v>1.00419919</v>
      </c>
      <c r="Q884" s="11">
        <f t="shared" si="495"/>
        <v>1.1558891869812371</v>
      </c>
      <c r="R884" s="2">
        <f t="shared" si="497"/>
        <v>1.16124684</v>
      </c>
      <c r="S884" s="2">
        <f t="shared" si="493"/>
        <v>1.1445321799999999</v>
      </c>
      <c r="T884" s="2">
        <f t="shared" si="476"/>
        <v>311367.16054225003</v>
      </c>
      <c r="U884" s="2">
        <f t="shared" si="477"/>
        <v>3569.125907433774</v>
      </c>
      <c r="V884" s="2">
        <f t="shared" si="478"/>
        <v>39884.922362890531</v>
      </c>
      <c r="W884" s="2">
        <f t="shared" si="479"/>
        <v>315501.58523189428</v>
      </c>
      <c r="X884" s="29">
        <f t="shared" si="480"/>
        <v>0</v>
      </c>
      <c r="Y884" s="2">
        <f t="shared" si="494"/>
        <v>0</v>
      </c>
      <c r="Z884" s="82">
        <f t="shared" si="481"/>
        <v>0</v>
      </c>
      <c r="AA884" s="2">
        <f t="shared" si="482"/>
        <v>0</v>
      </c>
      <c r="AB884" s="27">
        <f t="shared" si="490"/>
        <v>6.7299999999999999E-2</v>
      </c>
      <c r="AC884" s="29">
        <f t="shared" si="469"/>
        <v>20</v>
      </c>
      <c r="AD884" s="29">
        <v>252</v>
      </c>
      <c r="AE884" s="11">
        <f t="shared" si="496"/>
        <v>1.0051825969999999</v>
      </c>
      <c r="AF884" s="2">
        <f t="shared" si="483"/>
        <v>1613.69051212</v>
      </c>
      <c r="AG884" s="2">
        <f t="shared" si="484"/>
        <v>1635.11756911</v>
      </c>
      <c r="AH884" s="3">
        <f t="shared" si="485"/>
        <v>0</v>
      </c>
      <c r="AI884" s="4" t="str">
        <f t="shared" si="491"/>
        <v>A+J=</v>
      </c>
      <c r="AJ884" s="12">
        <f t="shared" si="492"/>
        <v>42006</v>
      </c>
      <c r="AK884" s="14"/>
      <c r="AL884" s="13"/>
      <c r="AM884" s="5"/>
      <c r="AN884" s="14"/>
      <c r="AO884" s="5"/>
      <c r="AP884" s="5"/>
      <c r="AQ884" s="6"/>
      <c r="AR884" s="6"/>
      <c r="AS884" s="15"/>
      <c r="AT884" s="5"/>
      <c r="AU884" s="5"/>
      <c r="AV884" s="5"/>
      <c r="AW884" s="5"/>
      <c r="AX884" s="5"/>
      <c r="AY884" s="5"/>
      <c r="AZ884" s="5"/>
      <c r="BA884" s="5"/>
      <c r="BB884" s="5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</row>
    <row r="885" spans="1:138" x14ac:dyDescent="0.2">
      <c r="A885" s="178">
        <f t="shared" si="486"/>
        <v>42004</v>
      </c>
      <c r="B885" s="2">
        <f t="shared" si="470"/>
        <v>317285.46657834336</v>
      </c>
      <c r="C885" s="2">
        <f t="shared" si="487"/>
        <v>272047.53696156997</v>
      </c>
      <c r="D885" s="2">
        <f>SUM(Y885:Y$1129)</f>
        <v>24694.333866919995</v>
      </c>
      <c r="E885" s="11">
        <f t="shared" si="471"/>
        <v>247353.20309464997</v>
      </c>
      <c r="F885" s="99">
        <f t="shared" si="466"/>
        <v>4008</v>
      </c>
      <c r="G885" s="3">
        <f>IF(N885=1,VLOOKUP(A884,[1]Plan1!$BG$69:$BI$188,3),G884)</f>
        <v>4028.44</v>
      </c>
      <c r="H885" s="200">
        <f t="shared" si="467"/>
        <v>41914</v>
      </c>
      <c r="I885" s="200">
        <f t="shared" si="468"/>
        <v>41945</v>
      </c>
      <c r="J885" s="27">
        <f t="shared" si="472"/>
        <v>5.0998003992015484E-3</v>
      </c>
      <c r="K885" s="12">
        <f t="shared" si="488"/>
        <v>42006</v>
      </c>
      <c r="L885" s="12">
        <f t="shared" si="473"/>
        <v>42006</v>
      </c>
      <c r="M885" s="1">
        <f t="shared" si="489"/>
        <v>22</v>
      </c>
      <c r="N885" s="1">
        <f t="shared" si="474"/>
        <v>21</v>
      </c>
      <c r="O885" s="2">
        <f t="shared" si="475"/>
        <v>1.0048674200000001</v>
      </c>
      <c r="P885" s="11">
        <f t="shared" si="498"/>
        <v>1.00419919</v>
      </c>
      <c r="Q885" s="11">
        <f t="shared" si="495"/>
        <v>1.1558891869812371</v>
      </c>
      <c r="R885" s="2">
        <f t="shared" si="497"/>
        <v>1.16151538</v>
      </c>
      <c r="S885" s="2">
        <f t="shared" si="493"/>
        <v>1.1445321799999999</v>
      </c>
      <c r="T885" s="2">
        <f t="shared" si="476"/>
        <v>311367.16054225003</v>
      </c>
      <c r="U885" s="2">
        <f t="shared" si="477"/>
        <v>3569.125907433774</v>
      </c>
      <c r="V885" s="2">
        <f t="shared" si="478"/>
        <v>39951.346592049566</v>
      </c>
      <c r="W885" s="2">
        <f t="shared" si="479"/>
        <v>315568.00946105336</v>
      </c>
      <c r="X885" s="29">
        <f t="shared" si="480"/>
        <v>0</v>
      </c>
      <c r="Y885" s="2">
        <f t="shared" si="494"/>
        <v>0</v>
      </c>
      <c r="Z885" s="82">
        <f t="shared" si="481"/>
        <v>0</v>
      </c>
      <c r="AA885" s="2">
        <f t="shared" si="482"/>
        <v>0</v>
      </c>
      <c r="AB885" s="27">
        <f t="shared" si="490"/>
        <v>6.7299999999999999E-2</v>
      </c>
      <c r="AC885" s="29">
        <f t="shared" si="469"/>
        <v>21</v>
      </c>
      <c r="AD885" s="29">
        <v>252</v>
      </c>
      <c r="AE885" s="11">
        <f t="shared" si="496"/>
        <v>1.0054424310000001</v>
      </c>
      <c r="AF885" s="2">
        <f t="shared" si="483"/>
        <v>1694.5942869099999</v>
      </c>
      <c r="AG885" s="2">
        <f t="shared" si="484"/>
        <v>1717.45711729</v>
      </c>
      <c r="AH885" s="3">
        <f t="shared" si="485"/>
        <v>0</v>
      </c>
      <c r="AI885" s="4" t="str">
        <f t="shared" si="491"/>
        <v>A+J=</v>
      </c>
      <c r="AJ885" s="12">
        <f t="shared" si="492"/>
        <v>42006</v>
      </c>
      <c r="AK885" s="12"/>
      <c r="AL885" s="4"/>
      <c r="AM885" s="1"/>
      <c r="AN885" s="12"/>
      <c r="AO885" s="1"/>
      <c r="AP885" s="1"/>
      <c r="AQ885" s="3"/>
      <c r="AR885" s="3"/>
      <c r="AS885" s="7"/>
      <c r="AT885" s="1"/>
      <c r="AU885" s="1"/>
      <c r="AV885" s="1"/>
      <c r="AW885" s="1"/>
      <c r="AX885" s="1"/>
      <c r="AY885" s="1"/>
      <c r="AZ885" s="1"/>
      <c r="BA885" s="1"/>
      <c r="BB885" s="1"/>
    </row>
    <row r="886" spans="1:138" x14ac:dyDescent="0.2">
      <c r="A886" s="178">
        <f t="shared" si="486"/>
        <v>42005</v>
      </c>
      <c r="B886" s="2">
        <f t="shared" si="470"/>
        <v>317434.30343519658</v>
      </c>
      <c r="C886" s="2">
        <f t="shared" si="487"/>
        <v>272047.53696156997</v>
      </c>
      <c r="D886" s="2">
        <f>SUM(Y886:Y$1129)</f>
        <v>24694.333866919995</v>
      </c>
      <c r="E886" s="11">
        <f t="shared" si="471"/>
        <v>247353.20309464997</v>
      </c>
      <c r="F886" s="99">
        <f t="shared" si="466"/>
        <v>4008</v>
      </c>
      <c r="G886" s="3">
        <f>IF(N886=1,VLOOKUP(A885,[1]Plan1!$BG$69:$BI$188,3),G885)</f>
        <v>4028.44</v>
      </c>
      <c r="H886" s="200">
        <f t="shared" si="467"/>
        <v>41914</v>
      </c>
      <c r="I886" s="200">
        <f t="shared" si="468"/>
        <v>41945</v>
      </c>
      <c r="J886" s="27">
        <f t="shared" si="472"/>
        <v>5.0998003992015484E-3</v>
      </c>
      <c r="K886" s="12">
        <f t="shared" si="488"/>
        <v>42037</v>
      </c>
      <c r="L886" s="12">
        <f t="shared" si="473"/>
        <v>42006</v>
      </c>
      <c r="M886" s="1">
        <f t="shared" si="489"/>
        <v>22</v>
      </c>
      <c r="N886" s="1">
        <f t="shared" si="474"/>
        <v>22</v>
      </c>
      <c r="O886" s="2">
        <f t="shared" si="475"/>
        <v>1.0050998</v>
      </c>
      <c r="P886" s="11">
        <f t="shared" si="498"/>
        <v>1.00419919</v>
      </c>
      <c r="Q886" s="11">
        <f t="shared" si="495"/>
        <v>1.1558891869812371</v>
      </c>
      <c r="R886" s="2">
        <f t="shared" si="497"/>
        <v>1.16178399</v>
      </c>
      <c r="S886" s="2">
        <f t="shared" si="493"/>
        <v>1.1445321799999999</v>
      </c>
      <c r="T886" s="2">
        <f t="shared" si="476"/>
        <v>311367.16054225003</v>
      </c>
      <c r="U886" s="2">
        <f t="shared" si="477"/>
        <v>3569.125907433774</v>
      </c>
      <c r="V886" s="2">
        <f t="shared" si="478"/>
        <v>40017.788135932817</v>
      </c>
      <c r="W886" s="2">
        <f t="shared" si="479"/>
        <v>315634.45100493659</v>
      </c>
      <c r="X886" s="29">
        <f t="shared" si="480"/>
        <v>0</v>
      </c>
      <c r="Y886" s="2">
        <f t="shared" si="494"/>
        <v>0</v>
      </c>
      <c r="Z886" s="82">
        <f t="shared" si="481"/>
        <v>0</v>
      </c>
      <c r="AA886" s="2">
        <f t="shared" si="482"/>
        <v>0</v>
      </c>
      <c r="AB886" s="27">
        <f t="shared" si="490"/>
        <v>6.7299999999999999E-2</v>
      </c>
      <c r="AC886" s="29">
        <f t="shared" si="469"/>
        <v>22</v>
      </c>
      <c r="AD886" s="29">
        <v>252</v>
      </c>
      <c r="AE886" s="11">
        <f t="shared" si="496"/>
        <v>1.005702332</v>
      </c>
      <c r="AF886" s="2">
        <f t="shared" si="483"/>
        <v>1775.5189233000001</v>
      </c>
      <c r="AG886" s="2">
        <f t="shared" si="484"/>
        <v>1799.8524302599999</v>
      </c>
      <c r="AH886" s="3">
        <f t="shared" si="485"/>
        <v>0</v>
      </c>
      <c r="AI886" s="4" t="str">
        <f t="shared" si="491"/>
        <v>A+J=</v>
      </c>
      <c r="AJ886" s="12">
        <f t="shared" si="492"/>
        <v>42006</v>
      </c>
      <c r="AK886" s="12"/>
      <c r="AL886" s="4"/>
      <c r="AM886" s="1"/>
      <c r="AN886" s="12"/>
      <c r="AO886" s="1"/>
      <c r="AP886" s="1"/>
      <c r="AQ886" s="3"/>
      <c r="AR886" s="3"/>
      <c r="AS886" s="7"/>
      <c r="AT886" s="1"/>
      <c r="AU886" s="1"/>
      <c r="AV886" s="1"/>
      <c r="AW886" s="1"/>
      <c r="AX886" s="1"/>
      <c r="AY886" s="1"/>
      <c r="AZ886" s="1"/>
      <c r="BA886" s="1"/>
      <c r="BB886" s="1"/>
    </row>
    <row r="887" spans="1:138" x14ac:dyDescent="0.2">
      <c r="A887" s="178">
        <f t="shared" si="486"/>
        <v>42006</v>
      </c>
      <c r="B887" s="2">
        <f t="shared" si="470"/>
        <v>317434.30343519658</v>
      </c>
      <c r="C887" s="2">
        <f t="shared" si="487"/>
        <v>272047.53696156997</v>
      </c>
      <c r="D887" s="2">
        <f>SUM(Y887:Y$1129)</f>
        <v>24694.333866919995</v>
      </c>
      <c r="E887" s="11">
        <f t="shared" si="471"/>
        <v>247353.20309464997</v>
      </c>
      <c r="F887" s="99">
        <f t="shared" si="466"/>
        <v>4008</v>
      </c>
      <c r="G887" s="3">
        <f>IF(N887=1,VLOOKUP(A886,[1]Plan1!$BG$69:$BI$188,3),G886)</f>
        <v>4028.44</v>
      </c>
      <c r="H887" s="200">
        <f t="shared" si="467"/>
        <v>41914</v>
      </c>
      <c r="I887" s="200">
        <f t="shared" si="468"/>
        <v>41945</v>
      </c>
      <c r="J887" s="27">
        <f t="shared" si="472"/>
        <v>5.0998003992015484E-3</v>
      </c>
      <c r="K887" s="12">
        <f t="shared" si="488"/>
        <v>42037</v>
      </c>
      <c r="L887" s="12">
        <f t="shared" si="473"/>
        <v>42006</v>
      </c>
      <c r="M887" s="1">
        <f t="shared" si="489"/>
        <v>22</v>
      </c>
      <c r="N887" s="1">
        <f t="shared" si="474"/>
        <v>22</v>
      </c>
      <c r="O887" s="2">
        <f t="shared" si="475"/>
        <v>1.0050998</v>
      </c>
      <c r="P887" s="11">
        <f t="shared" si="498"/>
        <v>1.00419919</v>
      </c>
      <c r="Q887" s="11">
        <f t="shared" si="495"/>
        <v>1.1558891869812371</v>
      </c>
      <c r="R887" s="2">
        <f t="shared" si="497"/>
        <v>1.16178399</v>
      </c>
      <c r="S887" s="2">
        <f t="shared" si="493"/>
        <v>1.1445321799999999</v>
      </c>
      <c r="T887" s="2">
        <f t="shared" si="476"/>
        <v>311367.16054225003</v>
      </c>
      <c r="U887" s="2">
        <f t="shared" si="477"/>
        <v>3569.125907433774</v>
      </c>
      <c r="V887" s="2">
        <f t="shared" si="478"/>
        <v>40017.788135932817</v>
      </c>
      <c r="W887" s="2">
        <f t="shared" si="479"/>
        <v>315634.45100493659</v>
      </c>
      <c r="X887" s="29">
        <f t="shared" si="480"/>
        <v>29</v>
      </c>
      <c r="Y887" s="2">
        <f t="shared" si="494"/>
        <v>2605.6658680599999</v>
      </c>
      <c r="Z887" s="82">
        <f t="shared" si="481"/>
        <v>9.5779799999999998E-3</v>
      </c>
      <c r="AA887" s="2">
        <f t="shared" si="482"/>
        <v>2982.26843633</v>
      </c>
      <c r="AB887" s="27">
        <f t="shared" si="490"/>
        <v>6.7299999999999999E-2</v>
      </c>
      <c r="AC887" s="29">
        <f t="shared" si="469"/>
        <v>22</v>
      </c>
      <c r="AD887" s="29">
        <v>252</v>
      </c>
      <c r="AE887" s="11">
        <f t="shared" si="496"/>
        <v>1.005702332</v>
      </c>
      <c r="AF887" s="2">
        <f t="shared" si="483"/>
        <v>1775.5189233000001</v>
      </c>
      <c r="AG887" s="2">
        <f t="shared" si="484"/>
        <v>1799.8524302599999</v>
      </c>
      <c r="AH887" s="3">
        <f t="shared" si="485"/>
        <v>4757.7873596299996</v>
      </c>
      <c r="AI887" s="4" t="str">
        <f t="shared" si="491"/>
        <v>A+J=</v>
      </c>
      <c r="AJ887" s="12">
        <f t="shared" si="492"/>
        <v>42006</v>
      </c>
      <c r="AK887" s="12"/>
      <c r="AL887" s="4"/>
      <c r="AM887" s="1"/>
      <c r="AN887" s="12"/>
      <c r="AO887" s="1"/>
      <c r="AP887" s="1"/>
      <c r="AQ887" s="3"/>
      <c r="AR887" s="3"/>
      <c r="AS887" s="7"/>
      <c r="AT887" s="1"/>
      <c r="AU887" s="1"/>
      <c r="AV887" s="1"/>
      <c r="AW887" s="1"/>
      <c r="AX887" s="1"/>
      <c r="AY887" s="1"/>
      <c r="AZ887" s="1"/>
      <c r="BA887" s="1"/>
      <c r="BB887" s="1"/>
    </row>
    <row r="888" spans="1:138" x14ac:dyDescent="0.2">
      <c r="A888" s="178">
        <f t="shared" si="486"/>
        <v>42007</v>
      </c>
      <c r="B888" s="2">
        <f t="shared" si="470"/>
        <v>312839.36343724263</v>
      </c>
      <c r="C888" s="2">
        <f t="shared" si="487"/>
        <v>269441.87109351001</v>
      </c>
      <c r="D888" s="2">
        <f>SUM(Y888:Y$1129)</f>
        <v>22088.667998860001</v>
      </c>
      <c r="E888" s="11">
        <f t="shared" si="471"/>
        <v>247353.20309465</v>
      </c>
      <c r="F888" s="99">
        <f t="shared" si="466"/>
        <v>4028.44</v>
      </c>
      <c r="G888" s="3">
        <f>IF(N888=1,VLOOKUP(A887,[1]Plan1!$BG$69:$BI$188,3),G887)</f>
        <v>4059.86</v>
      </c>
      <c r="H888" s="200">
        <f t="shared" si="467"/>
        <v>41946</v>
      </c>
      <c r="I888" s="200">
        <f t="shared" si="468"/>
        <v>41976</v>
      </c>
      <c r="J888" s="27">
        <f t="shared" si="472"/>
        <v>7.7995452333905479E-3</v>
      </c>
      <c r="K888" s="12">
        <f t="shared" si="488"/>
        <v>42037</v>
      </c>
      <c r="L888" s="12">
        <f t="shared" si="473"/>
        <v>42037</v>
      </c>
      <c r="M888" s="1">
        <f t="shared" si="489"/>
        <v>21</v>
      </c>
      <c r="N888" s="1">
        <f t="shared" si="474"/>
        <v>1</v>
      </c>
      <c r="O888" s="2">
        <f t="shared" si="475"/>
        <v>1.00037003</v>
      </c>
      <c r="P888" s="11">
        <f t="shared" si="498"/>
        <v>1.0050998</v>
      </c>
      <c r="Q888" s="11">
        <f t="shared" si="495"/>
        <v>1.161783990657004</v>
      </c>
      <c r="R888" s="2">
        <f t="shared" si="497"/>
        <v>1.1622138799999999</v>
      </c>
      <c r="S888" s="2">
        <f t="shared" si="493"/>
        <v>1.1445321799999999</v>
      </c>
      <c r="T888" s="2">
        <f t="shared" si="476"/>
        <v>308384.89210593002</v>
      </c>
      <c r="U888" s="2">
        <f t="shared" si="477"/>
        <v>3192.523339171471</v>
      </c>
      <c r="V888" s="2">
        <f t="shared" si="478"/>
        <v>40124.122804411163</v>
      </c>
      <c r="W888" s="2">
        <f t="shared" si="479"/>
        <v>312758.51723709266</v>
      </c>
      <c r="X888" s="29">
        <f t="shared" si="480"/>
        <v>0</v>
      </c>
      <c r="Y888" s="2">
        <f t="shared" si="494"/>
        <v>0</v>
      </c>
      <c r="Z888" s="82">
        <f t="shared" si="481"/>
        <v>0</v>
      </c>
      <c r="AA888" s="2">
        <f t="shared" si="482"/>
        <v>0</v>
      </c>
      <c r="AB888" s="27">
        <f t="shared" si="490"/>
        <v>6.7299999999999999E-2</v>
      </c>
      <c r="AC888" s="29">
        <f t="shared" si="469"/>
        <v>1</v>
      </c>
      <c r="AD888" s="29">
        <v>252</v>
      </c>
      <c r="AE888" s="11">
        <f t="shared" si="496"/>
        <v>1.0002584940000001</v>
      </c>
      <c r="AF888" s="2">
        <f t="shared" si="483"/>
        <v>79.715644299999994</v>
      </c>
      <c r="AG888" s="2">
        <f t="shared" si="484"/>
        <v>80.846200150000001</v>
      </c>
      <c r="AH888" s="3">
        <f t="shared" si="485"/>
        <v>0</v>
      </c>
      <c r="AI888" s="4" t="str">
        <f t="shared" si="491"/>
        <v>A+J=</v>
      </c>
      <c r="AJ888" s="12">
        <f t="shared" si="492"/>
        <v>42037</v>
      </c>
      <c r="AK888" s="12"/>
      <c r="AL888" s="4"/>
      <c r="AM888" s="1"/>
      <c r="AN888" s="12"/>
      <c r="AO888" s="1"/>
      <c r="AP888" s="1"/>
      <c r="AQ888" s="3"/>
      <c r="AR888" s="3"/>
      <c r="AS888" s="7"/>
      <c r="AT888" s="1"/>
      <c r="AU888" s="1"/>
      <c r="AV888" s="1"/>
      <c r="AW888" s="1"/>
      <c r="AX888" s="1"/>
      <c r="AY888" s="1"/>
      <c r="AZ888" s="1"/>
      <c r="BA888" s="1"/>
      <c r="BB888" s="1"/>
    </row>
    <row r="889" spans="1:138" x14ac:dyDescent="0.2">
      <c r="A889" s="178">
        <f t="shared" si="486"/>
        <v>42008</v>
      </c>
      <c r="B889" s="2">
        <f t="shared" si="470"/>
        <v>312839.36343724263</v>
      </c>
      <c r="C889" s="2">
        <f t="shared" si="487"/>
        <v>269441.87109351001</v>
      </c>
      <c r="D889" s="2">
        <f>SUM(Y889:Y$1129)</f>
        <v>22088.667998860001</v>
      </c>
      <c r="E889" s="11">
        <f t="shared" si="471"/>
        <v>247353.20309465</v>
      </c>
      <c r="F889" s="99">
        <f t="shared" si="466"/>
        <v>4028.44</v>
      </c>
      <c r="G889" s="3">
        <f>IF(N889=1,VLOOKUP(A888,[1]Plan1!$BG$69:$BI$188,3),G888)</f>
        <v>4059.86</v>
      </c>
      <c r="H889" s="200">
        <f t="shared" si="467"/>
        <v>41946</v>
      </c>
      <c r="I889" s="200">
        <f t="shared" si="468"/>
        <v>41976</v>
      </c>
      <c r="J889" s="27">
        <f t="shared" si="472"/>
        <v>7.7995452333905479E-3</v>
      </c>
      <c r="K889" s="12">
        <f t="shared" si="488"/>
        <v>42037</v>
      </c>
      <c r="L889" s="12">
        <f t="shared" si="473"/>
        <v>42037</v>
      </c>
      <c r="M889" s="1">
        <f t="shared" si="489"/>
        <v>21</v>
      </c>
      <c r="N889" s="1">
        <f t="shared" si="474"/>
        <v>1</v>
      </c>
      <c r="O889" s="2">
        <f t="shared" si="475"/>
        <v>1.00037003</v>
      </c>
      <c r="P889" s="11">
        <f t="shared" si="498"/>
        <v>1.0050998</v>
      </c>
      <c r="Q889" s="11">
        <f t="shared" si="495"/>
        <v>1.161783990657004</v>
      </c>
      <c r="R889" s="2">
        <f t="shared" si="497"/>
        <v>1.1622138799999999</v>
      </c>
      <c r="S889" s="2">
        <f t="shared" si="493"/>
        <v>1.1445321799999999</v>
      </c>
      <c r="T889" s="2">
        <f t="shared" si="476"/>
        <v>308384.89210593002</v>
      </c>
      <c r="U889" s="2">
        <f t="shared" si="477"/>
        <v>3192.523339171471</v>
      </c>
      <c r="V889" s="2">
        <f t="shared" si="478"/>
        <v>40124.122804411163</v>
      </c>
      <c r="W889" s="2">
        <f t="shared" si="479"/>
        <v>312758.51723709266</v>
      </c>
      <c r="X889" s="29">
        <f t="shared" si="480"/>
        <v>0</v>
      </c>
      <c r="Y889" s="2">
        <f t="shared" si="494"/>
        <v>0</v>
      </c>
      <c r="Z889" s="82">
        <f t="shared" si="481"/>
        <v>0</v>
      </c>
      <c r="AA889" s="2">
        <f t="shared" si="482"/>
        <v>0</v>
      </c>
      <c r="AB889" s="27">
        <f t="shared" si="490"/>
        <v>6.7299999999999999E-2</v>
      </c>
      <c r="AC889" s="29">
        <f t="shared" si="469"/>
        <v>1</v>
      </c>
      <c r="AD889" s="29">
        <v>252</v>
      </c>
      <c r="AE889" s="11">
        <f t="shared" si="496"/>
        <v>1.0002584940000001</v>
      </c>
      <c r="AF889" s="2">
        <f t="shared" si="483"/>
        <v>79.715644299999994</v>
      </c>
      <c r="AG889" s="2">
        <f t="shared" si="484"/>
        <v>80.846200150000001</v>
      </c>
      <c r="AH889" s="3">
        <f t="shared" si="485"/>
        <v>0</v>
      </c>
      <c r="AI889" s="4" t="str">
        <f t="shared" si="491"/>
        <v>A+J=</v>
      </c>
      <c r="AJ889" s="12">
        <f t="shared" si="492"/>
        <v>42037</v>
      </c>
      <c r="AK889" s="12"/>
      <c r="AL889" s="4"/>
      <c r="AM889" s="1"/>
      <c r="AN889" s="12"/>
      <c r="AO889" s="1"/>
      <c r="AP889" s="1"/>
      <c r="AQ889" s="3"/>
      <c r="AR889" s="3"/>
      <c r="AS889" s="7"/>
      <c r="AT889" s="1"/>
      <c r="AU889" s="1"/>
      <c r="AV889" s="1"/>
      <c r="AW889" s="1"/>
      <c r="AX889" s="1"/>
      <c r="AY889" s="1"/>
      <c r="AZ889" s="1"/>
      <c r="BA889" s="1"/>
      <c r="BB889" s="1"/>
    </row>
    <row r="890" spans="1:138" x14ac:dyDescent="0.2">
      <c r="A890" s="178">
        <f t="shared" si="486"/>
        <v>42009</v>
      </c>
      <c r="B890" s="2">
        <f t="shared" si="470"/>
        <v>312839.36343724263</v>
      </c>
      <c r="C890" s="2">
        <f t="shared" si="487"/>
        <v>269441.87109351001</v>
      </c>
      <c r="D890" s="2">
        <f>SUM(Y890:Y$1129)</f>
        <v>22088.667998860001</v>
      </c>
      <c r="E890" s="11">
        <f t="shared" si="471"/>
        <v>247353.20309465</v>
      </c>
      <c r="F890" s="99">
        <f t="shared" si="466"/>
        <v>4028.44</v>
      </c>
      <c r="G890" s="3">
        <f>IF(N890=1,VLOOKUP(A889,[1]Plan1!$BG$69:$BI$188,3),G889)</f>
        <v>4059.86</v>
      </c>
      <c r="H890" s="200">
        <f t="shared" si="467"/>
        <v>41946</v>
      </c>
      <c r="I890" s="200">
        <f t="shared" si="468"/>
        <v>41976</v>
      </c>
      <c r="J890" s="27">
        <f t="shared" si="472"/>
        <v>7.7995452333905479E-3</v>
      </c>
      <c r="K890" s="12">
        <f t="shared" si="488"/>
        <v>42037</v>
      </c>
      <c r="L890" s="12">
        <f t="shared" si="473"/>
        <v>42037</v>
      </c>
      <c r="M890" s="1">
        <f t="shared" si="489"/>
        <v>21</v>
      </c>
      <c r="N890" s="1">
        <f t="shared" si="474"/>
        <v>1</v>
      </c>
      <c r="O890" s="2">
        <f t="shared" si="475"/>
        <v>1.00037003</v>
      </c>
      <c r="P890" s="11">
        <f t="shared" si="498"/>
        <v>1.0050998</v>
      </c>
      <c r="Q890" s="11">
        <f t="shared" si="495"/>
        <v>1.161783990657004</v>
      </c>
      <c r="R890" s="2">
        <f t="shared" si="497"/>
        <v>1.1622138799999999</v>
      </c>
      <c r="S890" s="2">
        <f t="shared" si="493"/>
        <v>1.1445321799999999</v>
      </c>
      <c r="T890" s="2">
        <f t="shared" si="476"/>
        <v>308384.89210593002</v>
      </c>
      <c r="U890" s="2">
        <f t="shared" si="477"/>
        <v>3192.523339171471</v>
      </c>
      <c r="V890" s="2">
        <f t="shared" si="478"/>
        <v>40124.122804411163</v>
      </c>
      <c r="W890" s="2">
        <f t="shared" si="479"/>
        <v>312758.51723709266</v>
      </c>
      <c r="X890" s="29">
        <f t="shared" si="480"/>
        <v>0</v>
      </c>
      <c r="Y890" s="2">
        <f t="shared" si="494"/>
        <v>0</v>
      </c>
      <c r="Z890" s="82">
        <f t="shared" si="481"/>
        <v>0</v>
      </c>
      <c r="AA890" s="2">
        <f t="shared" si="482"/>
        <v>0</v>
      </c>
      <c r="AB890" s="27">
        <f t="shared" si="490"/>
        <v>6.7299999999999999E-2</v>
      </c>
      <c r="AC890" s="29">
        <f t="shared" si="469"/>
        <v>1</v>
      </c>
      <c r="AD890" s="29">
        <v>252</v>
      </c>
      <c r="AE890" s="11">
        <f t="shared" si="496"/>
        <v>1.0002584940000001</v>
      </c>
      <c r="AF890" s="2">
        <f t="shared" si="483"/>
        <v>79.715644299999994</v>
      </c>
      <c r="AG890" s="2">
        <f t="shared" si="484"/>
        <v>80.846200150000001</v>
      </c>
      <c r="AH890" s="3">
        <f t="shared" si="485"/>
        <v>0</v>
      </c>
      <c r="AI890" s="4" t="str">
        <f t="shared" si="491"/>
        <v>A+J=</v>
      </c>
      <c r="AJ890" s="12">
        <f t="shared" si="492"/>
        <v>42037</v>
      </c>
      <c r="AK890" s="12"/>
      <c r="AL890" s="4"/>
      <c r="AM890" s="1"/>
      <c r="AN890" s="12"/>
      <c r="AO890" s="1"/>
      <c r="AP890" s="1"/>
      <c r="AQ890" s="3"/>
      <c r="AR890" s="3"/>
      <c r="AS890" s="7"/>
      <c r="AT890" s="1"/>
      <c r="AU890" s="1"/>
      <c r="AV890" s="1"/>
      <c r="AW890" s="1"/>
      <c r="AX890" s="1"/>
      <c r="AY890" s="1"/>
      <c r="AZ890" s="1"/>
      <c r="BA890" s="1"/>
      <c r="BB890" s="1"/>
    </row>
    <row r="891" spans="1:138" x14ac:dyDescent="0.2">
      <c r="A891" s="178">
        <f t="shared" si="486"/>
        <v>42010</v>
      </c>
      <c r="B891" s="2">
        <f t="shared" si="470"/>
        <v>313026.66231335554</v>
      </c>
      <c r="C891" s="2">
        <f t="shared" si="487"/>
        <v>269441.87109351001</v>
      </c>
      <c r="D891" s="2">
        <f>SUM(Y891:Y$1129)</f>
        <v>22088.667998860001</v>
      </c>
      <c r="E891" s="11">
        <f t="shared" si="471"/>
        <v>247353.20309465</v>
      </c>
      <c r="F891" s="99">
        <f t="shared" si="466"/>
        <v>4028.44</v>
      </c>
      <c r="G891" s="3">
        <f>IF(N891=1,VLOOKUP(A890,[1]Plan1!$BG$69:$BI$188,3),G890)</f>
        <v>4059.86</v>
      </c>
      <c r="H891" s="200">
        <f t="shared" si="467"/>
        <v>41946</v>
      </c>
      <c r="I891" s="200">
        <f t="shared" si="468"/>
        <v>41976</v>
      </c>
      <c r="J891" s="27">
        <f t="shared" si="472"/>
        <v>7.7995452333905479E-3</v>
      </c>
      <c r="K891" s="12">
        <f t="shared" si="488"/>
        <v>42037</v>
      </c>
      <c r="L891" s="12">
        <f t="shared" si="473"/>
        <v>42037</v>
      </c>
      <c r="M891" s="1">
        <f t="shared" si="489"/>
        <v>21</v>
      </c>
      <c r="N891" s="1">
        <f t="shared" si="474"/>
        <v>2</v>
      </c>
      <c r="O891" s="2">
        <f t="shared" si="475"/>
        <v>1.0007402000000001</v>
      </c>
      <c r="P891" s="11">
        <f t="shared" si="498"/>
        <v>1.0050998</v>
      </c>
      <c r="Q891" s="11">
        <f t="shared" si="495"/>
        <v>1.161783990657004</v>
      </c>
      <c r="R891" s="2">
        <f t="shared" si="497"/>
        <v>1.1626439399999999</v>
      </c>
      <c r="S891" s="2">
        <f t="shared" si="493"/>
        <v>1.1445321799999999</v>
      </c>
      <c r="T891" s="2">
        <f t="shared" si="476"/>
        <v>308384.89210593002</v>
      </c>
      <c r="U891" s="2">
        <f t="shared" si="477"/>
        <v>3192.523339171471</v>
      </c>
      <c r="V891" s="2">
        <f t="shared" si="478"/>
        <v>40230.499522934049</v>
      </c>
      <c r="W891" s="2">
        <f t="shared" si="479"/>
        <v>312864.89395561552</v>
      </c>
      <c r="X891" s="29">
        <f t="shared" si="480"/>
        <v>0</v>
      </c>
      <c r="Y891" s="2">
        <f t="shared" si="494"/>
        <v>0</v>
      </c>
      <c r="Z891" s="82">
        <f t="shared" si="481"/>
        <v>0</v>
      </c>
      <c r="AA891" s="2">
        <f t="shared" si="482"/>
        <v>0</v>
      </c>
      <c r="AB891" s="27">
        <f t="shared" si="490"/>
        <v>6.7299999999999999E-2</v>
      </c>
      <c r="AC891" s="29">
        <f t="shared" si="469"/>
        <v>2</v>
      </c>
      <c r="AD891" s="29">
        <v>252</v>
      </c>
      <c r="AE891" s="11">
        <f t="shared" si="496"/>
        <v>1.000517055</v>
      </c>
      <c r="AF891" s="2">
        <f t="shared" si="483"/>
        <v>159.45195038</v>
      </c>
      <c r="AG891" s="2">
        <f t="shared" si="484"/>
        <v>161.76835774</v>
      </c>
      <c r="AH891" s="3">
        <f t="shared" si="485"/>
        <v>0</v>
      </c>
      <c r="AI891" s="4" t="str">
        <f t="shared" si="491"/>
        <v>A+J=</v>
      </c>
      <c r="AJ891" s="12">
        <f t="shared" si="492"/>
        <v>42037</v>
      </c>
      <c r="AK891" s="12"/>
      <c r="AL891" s="4"/>
      <c r="AM891" s="1"/>
      <c r="AN891" s="12"/>
      <c r="AO891" s="1"/>
      <c r="AP891" s="1"/>
      <c r="AQ891" s="3"/>
      <c r="AR891" s="3"/>
      <c r="AS891" s="7"/>
      <c r="AT891" s="1"/>
      <c r="AU891" s="1"/>
      <c r="AV891" s="1"/>
      <c r="AW891" s="1"/>
      <c r="AX891" s="1"/>
      <c r="AY891" s="1"/>
      <c r="AZ891" s="1"/>
      <c r="BA891" s="1"/>
      <c r="BB891" s="1"/>
    </row>
    <row r="892" spans="1:138" x14ac:dyDescent="0.2">
      <c r="A892" s="178">
        <f t="shared" si="486"/>
        <v>42011</v>
      </c>
      <c r="B892" s="2">
        <f t="shared" si="470"/>
        <v>313214.07677549095</v>
      </c>
      <c r="C892" s="2">
        <f t="shared" si="487"/>
        <v>269441.87109351001</v>
      </c>
      <c r="D892" s="2">
        <f>SUM(Y892:Y$1129)</f>
        <v>22088.667998860001</v>
      </c>
      <c r="E892" s="11">
        <f t="shared" si="471"/>
        <v>247353.20309465</v>
      </c>
      <c r="F892" s="99">
        <f t="shared" si="466"/>
        <v>4028.44</v>
      </c>
      <c r="G892" s="3">
        <f>IF(N892=1,VLOOKUP(A891,[1]Plan1!$BG$69:$BI$188,3),G891)</f>
        <v>4059.86</v>
      </c>
      <c r="H892" s="200">
        <f t="shared" si="467"/>
        <v>41946</v>
      </c>
      <c r="I892" s="200">
        <f t="shared" si="468"/>
        <v>41976</v>
      </c>
      <c r="J892" s="27">
        <f t="shared" si="472"/>
        <v>7.7995452333905479E-3</v>
      </c>
      <c r="K892" s="12">
        <f t="shared" si="488"/>
        <v>42037</v>
      </c>
      <c r="L892" s="12">
        <f t="shared" si="473"/>
        <v>42037</v>
      </c>
      <c r="M892" s="1">
        <f t="shared" si="489"/>
        <v>21</v>
      </c>
      <c r="N892" s="1">
        <f t="shared" si="474"/>
        <v>3</v>
      </c>
      <c r="O892" s="2">
        <f t="shared" si="475"/>
        <v>1.00111051</v>
      </c>
      <c r="P892" s="11">
        <f t="shared" si="498"/>
        <v>1.0050998</v>
      </c>
      <c r="Q892" s="11">
        <f t="shared" si="495"/>
        <v>1.161783990657004</v>
      </c>
      <c r="R892" s="2">
        <f t="shared" si="497"/>
        <v>1.1630741600000001</v>
      </c>
      <c r="S892" s="2">
        <f t="shared" si="493"/>
        <v>1.1445321799999999</v>
      </c>
      <c r="T892" s="2">
        <f t="shared" si="476"/>
        <v>308384.89210593002</v>
      </c>
      <c r="U892" s="2">
        <f t="shared" si="477"/>
        <v>3192.523339171471</v>
      </c>
      <c r="V892" s="2">
        <f t="shared" si="478"/>
        <v>40336.915817969471</v>
      </c>
      <c r="W892" s="2">
        <f t="shared" si="479"/>
        <v>312971.31025065097</v>
      </c>
      <c r="X892" s="29">
        <f t="shared" si="480"/>
        <v>0</v>
      </c>
      <c r="Y892" s="2">
        <f t="shared" si="494"/>
        <v>0</v>
      </c>
      <c r="Z892" s="82">
        <f t="shared" si="481"/>
        <v>0</v>
      </c>
      <c r="AA892" s="2">
        <f t="shared" si="482"/>
        <v>0</v>
      </c>
      <c r="AB892" s="27">
        <f t="shared" si="490"/>
        <v>6.7299999999999999E-2</v>
      </c>
      <c r="AC892" s="29">
        <f t="shared" si="469"/>
        <v>3</v>
      </c>
      <c r="AD892" s="29">
        <v>252</v>
      </c>
      <c r="AE892" s="11">
        <f t="shared" si="496"/>
        <v>1.0007756830000001</v>
      </c>
      <c r="AF892" s="2">
        <f t="shared" si="483"/>
        <v>239.20891825999999</v>
      </c>
      <c r="AG892" s="2">
        <f t="shared" si="484"/>
        <v>242.76652483999999</v>
      </c>
      <c r="AH892" s="3">
        <f t="shared" si="485"/>
        <v>0</v>
      </c>
      <c r="AI892" s="4" t="str">
        <f t="shared" si="491"/>
        <v>A+J=</v>
      </c>
      <c r="AJ892" s="12">
        <f t="shared" si="492"/>
        <v>42037</v>
      </c>
      <c r="AK892" s="12"/>
      <c r="AL892" s="4"/>
      <c r="AM892" s="1"/>
      <c r="AN892" s="12"/>
      <c r="AO892" s="1"/>
      <c r="AP892" s="1"/>
      <c r="AQ892" s="3"/>
      <c r="AR892" s="3"/>
      <c r="AS892" s="7"/>
      <c r="AT892" s="1"/>
      <c r="AU892" s="1"/>
      <c r="AV892" s="1"/>
      <c r="AW892" s="1"/>
      <c r="AX892" s="1"/>
      <c r="AY892" s="1"/>
      <c r="AZ892" s="1"/>
      <c r="BA892" s="1"/>
      <c r="BB892" s="1"/>
    </row>
    <row r="893" spans="1:138" x14ac:dyDescent="0.2">
      <c r="A893" s="178">
        <f t="shared" si="486"/>
        <v>42012</v>
      </c>
      <c r="B893" s="2">
        <f t="shared" si="470"/>
        <v>313401.6040865868</v>
      </c>
      <c r="C893" s="2">
        <f t="shared" si="487"/>
        <v>269441.87109351001</v>
      </c>
      <c r="D893" s="2">
        <f>SUM(Y893:Y$1129)</f>
        <v>22088.667998860001</v>
      </c>
      <c r="E893" s="11">
        <f t="shared" si="471"/>
        <v>247353.20309465</v>
      </c>
      <c r="F893" s="99">
        <f t="shared" si="466"/>
        <v>4028.44</v>
      </c>
      <c r="G893" s="3">
        <f>IF(N893=1,VLOOKUP(A892,[1]Plan1!$BG$69:$BI$188,3),G892)</f>
        <v>4059.86</v>
      </c>
      <c r="H893" s="200">
        <f t="shared" si="467"/>
        <v>41946</v>
      </c>
      <c r="I893" s="200">
        <f t="shared" si="468"/>
        <v>41976</v>
      </c>
      <c r="J893" s="27">
        <f t="shared" si="472"/>
        <v>7.7995452333905479E-3</v>
      </c>
      <c r="K893" s="12">
        <f t="shared" si="488"/>
        <v>42037</v>
      </c>
      <c r="L893" s="12">
        <f t="shared" si="473"/>
        <v>42037</v>
      </c>
      <c r="M893" s="1">
        <f t="shared" si="489"/>
        <v>21</v>
      </c>
      <c r="N893" s="1">
        <f t="shared" si="474"/>
        <v>4</v>
      </c>
      <c r="O893" s="2">
        <f t="shared" si="475"/>
        <v>1.0014809499999999</v>
      </c>
      <c r="P893" s="11">
        <f t="shared" si="498"/>
        <v>1.0050998</v>
      </c>
      <c r="Q893" s="11">
        <f t="shared" si="495"/>
        <v>1.161783990657004</v>
      </c>
      <c r="R893" s="2">
        <f t="shared" si="497"/>
        <v>1.16350453</v>
      </c>
      <c r="S893" s="2">
        <f t="shared" si="493"/>
        <v>1.1445321799999999</v>
      </c>
      <c r="T893" s="2">
        <f t="shared" si="476"/>
        <v>308384.89210593002</v>
      </c>
      <c r="U893" s="2">
        <f t="shared" si="477"/>
        <v>3192.523339171471</v>
      </c>
      <c r="V893" s="2">
        <f t="shared" si="478"/>
        <v>40443.369215985287</v>
      </c>
      <c r="W893" s="2">
        <f t="shared" si="479"/>
        <v>313077.76364866679</v>
      </c>
      <c r="X893" s="29">
        <f t="shared" si="480"/>
        <v>0</v>
      </c>
      <c r="Y893" s="2">
        <f t="shared" si="494"/>
        <v>0</v>
      </c>
      <c r="Z893" s="82">
        <f t="shared" si="481"/>
        <v>0</v>
      </c>
      <c r="AA893" s="2">
        <f t="shared" si="482"/>
        <v>0</v>
      </c>
      <c r="AB893" s="27">
        <f t="shared" si="490"/>
        <v>6.7299999999999999E-2</v>
      </c>
      <c r="AC893" s="29">
        <f t="shared" si="469"/>
        <v>4</v>
      </c>
      <c r="AD893" s="29">
        <v>252</v>
      </c>
      <c r="AE893" s="11">
        <f t="shared" si="496"/>
        <v>1.0010343770000001</v>
      </c>
      <c r="AF893" s="2">
        <f t="shared" si="483"/>
        <v>318.98623953999999</v>
      </c>
      <c r="AG893" s="2">
        <f t="shared" si="484"/>
        <v>323.84043792</v>
      </c>
      <c r="AH893" s="3">
        <f t="shared" si="485"/>
        <v>0</v>
      </c>
      <c r="AI893" s="4" t="str">
        <f t="shared" si="491"/>
        <v>A+J=</v>
      </c>
      <c r="AJ893" s="12">
        <f t="shared" si="492"/>
        <v>42037</v>
      </c>
      <c r="AK893" s="12"/>
      <c r="AL893" s="4"/>
      <c r="AM893" s="1"/>
      <c r="AN893" s="12"/>
      <c r="AO893" s="1"/>
      <c r="AP893" s="1"/>
      <c r="AQ893" s="3"/>
      <c r="AR893" s="3"/>
      <c r="AS893" s="7"/>
      <c r="AT893" s="1"/>
      <c r="AU893" s="1"/>
      <c r="AV893" s="1"/>
      <c r="AW893" s="1"/>
      <c r="AX893" s="1"/>
      <c r="AY893" s="1"/>
      <c r="AZ893" s="1"/>
      <c r="BA893" s="1"/>
      <c r="BB893" s="1"/>
    </row>
    <row r="894" spans="1:138" x14ac:dyDescent="0.2">
      <c r="A894" s="178">
        <f t="shared" si="486"/>
        <v>42013</v>
      </c>
      <c r="B894" s="2">
        <f t="shared" si="470"/>
        <v>313589.25235307915</v>
      </c>
      <c r="C894" s="2">
        <f t="shared" si="487"/>
        <v>269441.87109351001</v>
      </c>
      <c r="D894" s="2">
        <f>SUM(Y894:Y$1129)</f>
        <v>22088.667998860001</v>
      </c>
      <c r="E894" s="11">
        <f t="shared" si="471"/>
        <v>247353.20309465</v>
      </c>
      <c r="F894" s="99">
        <f t="shared" si="466"/>
        <v>4028.44</v>
      </c>
      <c r="G894" s="3">
        <f>IF(N894=1,VLOOKUP(A893,[1]Plan1!$BG$69:$BI$188,3),G893)</f>
        <v>4059.86</v>
      </c>
      <c r="H894" s="200">
        <f t="shared" si="467"/>
        <v>41946</v>
      </c>
      <c r="I894" s="200">
        <f t="shared" si="468"/>
        <v>41976</v>
      </c>
      <c r="J894" s="27">
        <f t="shared" si="472"/>
        <v>7.7995452333905479E-3</v>
      </c>
      <c r="K894" s="12">
        <f t="shared" si="488"/>
        <v>42037</v>
      </c>
      <c r="L894" s="12">
        <f t="shared" si="473"/>
        <v>42037</v>
      </c>
      <c r="M894" s="1">
        <f t="shared" si="489"/>
        <v>21</v>
      </c>
      <c r="N894" s="1">
        <f t="shared" si="474"/>
        <v>5</v>
      </c>
      <c r="O894" s="2">
        <f t="shared" si="475"/>
        <v>1.0018515400000001</v>
      </c>
      <c r="P894" s="11">
        <f t="shared" si="498"/>
        <v>1.0050998</v>
      </c>
      <c r="Q894" s="11">
        <f t="shared" si="495"/>
        <v>1.161783990657004</v>
      </c>
      <c r="R894" s="2">
        <f t="shared" si="497"/>
        <v>1.1639350799999999</v>
      </c>
      <c r="S894" s="2">
        <f t="shared" si="493"/>
        <v>1.1445321799999999</v>
      </c>
      <c r="T894" s="2">
        <f t="shared" si="476"/>
        <v>308384.89210593002</v>
      </c>
      <c r="U894" s="2">
        <f t="shared" si="477"/>
        <v>3192.523339171471</v>
      </c>
      <c r="V894" s="2">
        <f t="shared" si="478"/>
        <v>40549.867137577668</v>
      </c>
      <c r="W894" s="2">
        <f t="shared" si="479"/>
        <v>313184.26157025917</v>
      </c>
      <c r="X894" s="29">
        <f t="shared" si="480"/>
        <v>0</v>
      </c>
      <c r="Y894" s="2">
        <f t="shared" si="494"/>
        <v>0</v>
      </c>
      <c r="Z894" s="82">
        <f t="shared" si="481"/>
        <v>0</v>
      </c>
      <c r="AA894" s="2">
        <f t="shared" si="482"/>
        <v>0</v>
      </c>
      <c r="AB894" s="27">
        <f t="shared" si="490"/>
        <v>6.7299999999999999E-2</v>
      </c>
      <c r="AC894" s="29">
        <f t="shared" si="469"/>
        <v>5</v>
      </c>
      <c r="AD894" s="29">
        <v>252</v>
      </c>
      <c r="AE894" s="11">
        <f t="shared" si="496"/>
        <v>1.0012931389999999</v>
      </c>
      <c r="AF894" s="2">
        <f t="shared" si="483"/>
        <v>398.78453099000001</v>
      </c>
      <c r="AG894" s="2">
        <f t="shared" si="484"/>
        <v>404.99078281999999</v>
      </c>
      <c r="AH894" s="3">
        <f t="shared" si="485"/>
        <v>0</v>
      </c>
      <c r="AI894" s="4" t="str">
        <f t="shared" si="491"/>
        <v>A+J=</v>
      </c>
      <c r="AJ894" s="12">
        <f t="shared" si="492"/>
        <v>42037</v>
      </c>
      <c r="AK894" s="12"/>
      <c r="AL894" s="4"/>
      <c r="AM894" s="1"/>
      <c r="AN894" s="12"/>
      <c r="AO894" s="1"/>
      <c r="AP894" s="1"/>
      <c r="AQ894" s="3"/>
      <c r="AR894" s="3"/>
      <c r="AS894" s="7"/>
      <c r="AT894" s="1"/>
      <c r="AU894" s="1"/>
      <c r="AV894" s="1"/>
      <c r="AW894" s="1"/>
      <c r="AX894" s="1"/>
      <c r="AY894" s="1"/>
      <c r="AZ894" s="1"/>
      <c r="BA894" s="1"/>
      <c r="BB894" s="1"/>
    </row>
    <row r="895" spans="1:138" x14ac:dyDescent="0.2">
      <c r="A895" s="178">
        <f t="shared" si="486"/>
        <v>42014</v>
      </c>
      <c r="B895" s="2">
        <f t="shared" si="470"/>
        <v>313777.01109518006</v>
      </c>
      <c r="C895" s="2">
        <f t="shared" si="487"/>
        <v>269441.87109351001</v>
      </c>
      <c r="D895" s="2">
        <f>SUM(Y895:Y$1129)</f>
        <v>22088.667998860001</v>
      </c>
      <c r="E895" s="11">
        <f t="shared" si="471"/>
        <v>247353.20309465</v>
      </c>
      <c r="F895" s="99">
        <f t="shared" si="466"/>
        <v>4028.44</v>
      </c>
      <c r="G895" s="3">
        <f>IF(N895=1,VLOOKUP(A894,[1]Plan1!$BG$69:$BI$188,3),G894)</f>
        <v>4059.86</v>
      </c>
      <c r="H895" s="200">
        <f t="shared" si="467"/>
        <v>41946</v>
      </c>
      <c r="I895" s="200">
        <f t="shared" si="468"/>
        <v>41976</v>
      </c>
      <c r="J895" s="27">
        <f t="shared" si="472"/>
        <v>7.7995452333905479E-3</v>
      </c>
      <c r="K895" s="12">
        <f t="shared" si="488"/>
        <v>42037</v>
      </c>
      <c r="L895" s="12">
        <f t="shared" si="473"/>
        <v>42037</v>
      </c>
      <c r="M895" s="1">
        <f t="shared" si="489"/>
        <v>21</v>
      </c>
      <c r="N895" s="1">
        <f t="shared" si="474"/>
        <v>6</v>
      </c>
      <c r="O895" s="2">
        <f t="shared" si="475"/>
        <v>1.0022222599999999</v>
      </c>
      <c r="P895" s="11">
        <f t="shared" si="498"/>
        <v>1.0050998</v>
      </c>
      <c r="Q895" s="11">
        <f t="shared" si="495"/>
        <v>1.161783990657004</v>
      </c>
      <c r="R895" s="2">
        <f t="shared" si="497"/>
        <v>1.1643657700000001</v>
      </c>
      <c r="S895" s="2">
        <f t="shared" si="493"/>
        <v>1.1445321799999999</v>
      </c>
      <c r="T895" s="2">
        <f t="shared" si="476"/>
        <v>308384.89210593002</v>
      </c>
      <c r="U895" s="2">
        <f t="shared" si="477"/>
        <v>3192.523339171471</v>
      </c>
      <c r="V895" s="2">
        <f t="shared" si="478"/>
        <v>40656.399688618549</v>
      </c>
      <c r="W895" s="2">
        <f t="shared" si="479"/>
        <v>313290.79412130004</v>
      </c>
      <c r="X895" s="29">
        <f t="shared" si="480"/>
        <v>0</v>
      </c>
      <c r="Y895" s="2">
        <f t="shared" si="494"/>
        <v>0</v>
      </c>
      <c r="Z895" s="82">
        <f t="shared" si="481"/>
        <v>0</v>
      </c>
      <c r="AA895" s="2">
        <f t="shared" si="482"/>
        <v>0</v>
      </c>
      <c r="AB895" s="27">
        <f t="shared" si="490"/>
        <v>6.7299999999999999E-2</v>
      </c>
      <c r="AC895" s="29">
        <f t="shared" si="469"/>
        <v>6</v>
      </c>
      <c r="AD895" s="29">
        <v>252</v>
      </c>
      <c r="AE895" s="11">
        <f t="shared" si="496"/>
        <v>1.0015519669999999</v>
      </c>
      <c r="AF895" s="2">
        <f t="shared" si="483"/>
        <v>478.60317584000001</v>
      </c>
      <c r="AG895" s="2">
        <f t="shared" si="484"/>
        <v>486.21697388000001</v>
      </c>
      <c r="AH895" s="3">
        <f t="shared" si="485"/>
        <v>0</v>
      </c>
      <c r="AI895" s="4" t="str">
        <f t="shared" si="491"/>
        <v>A+J=</v>
      </c>
      <c r="AJ895" s="12">
        <f t="shared" si="492"/>
        <v>42037</v>
      </c>
      <c r="AK895" s="12"/>
      <c r="AL895" s="4"/>
      <c r="AM895" s="1"/>
      <c r="AN895" s="12"/>
      <c r="AO895" s="1"/>
      <c r="AP895" s="1"/>
      <c r="AQ895" s="3"/>
      <c r="AR895" s="3"/>
      <c r="AS895" s="7"/>
      <c r="AT895" s="1"/>
      <c r="AU895" s="1"/>
      <c r="AV895" s="1"/>
      <c r="AW895" s="1"/>
      <c r="AX895" s="1"/>
      <c r="AY895" s="1"/>
      <c r="AZ895" s="1"/>
      <c r="BA895" s="1"/>
      <c r="BB895" s="1"/>
    </row>
    <row r="896" spans="1:138" x14ac:dyDescent="0.2">
      <c r="A896" s="178">
        <f t="shared" si="486"/>
        <v>42015</v>
      </c>
      <c r="B896" s="2">
        <f t="shared" si="470"/>
        <v>313777.01109518006</v>
      </c>
      <c r="C896" s="2">
        <f t="shared" si="487"/>
        <v>269441.87109351001</v>
      </c>
      <c r="D896" s="2">
        <f>SUM(Y896:Y$1129)</f>
        <v>22088.667998860001</v>
      </c>
      <c r="E896" s="11">
        <f t="shared" si="471"/>
        <v>247353.20309465</v>
      </c>
      <c r="F896" s="99">
        <f t="shared" si="466"/>
        <v>4028.44</v>
      </c>
      <c r="G896" s="3">
        <f>IF(N896=1,VLOOKUP(A895,[1]Plan1!$BG$69:$BI$188,3),G895)</f>
        <v>4059.86</v>
      </c>
      <c r="H896" s="200">
        <f t="shared" si="467"/>
        <v>41946</v>
      </c>
      <c r="I896" s="200">
        <f t="shared" si="468"/>
        <v>41976</v>
      </c>
      <c r="J896" s="27">
        <f t="shared" si="472"/>
        <v>7.7995452333905479E-3</v>
      </c>
      <c r="K896" s="12">
        <f t="shared" si="488"/>
        <v>42037</v>
      </c>
      <c r="L896" s="12">
        <f t="shared" si="473"/>
        <v>42037</v>
      </c>
      <c r="M896" s="1">
        <f t="shared" si="489"/>
        <v>21</v>
      </c>
      <c r="N896" s="1">
        <f t="shared" si="474"/>
        <v>6</v>
      </c>
      <c r="O896" s="2">
        <f t="shared" si="475"/>
        <v>1.0022222599999999</v>
      </c>
      <c r="P896" s="11">
        <f t="shared" si="498"/>
        <v>1.0050998</v>
      </c>
      <c r="Q896" s="11">
        <f t="shared" si="495"/>
        <v>1.161783990657004</v>
      </c>
      <c r="R896" s="2">
        <f t="shared" si="497"/>
        <v>1.1643657700000001</v>
      </c>
      <c r="S896" s="2">
        <f t="shared" si="493"/>
        <v>1.1445321799999999</v>
      </c>
      <c r="T896" s="2">
        <f t="shared" si="476"/>
        <v>308384.89210593002</v>
      </c>
      <c r="U896" s="2">
        <f t="shared" si="477"/>
        <v>3192.523339171471</v>
      </c>
      <c r="V896" s="2">
        <f t="shared" si="478"/>
        <v>40656.399688618549</v>
      </c>
      <c r="W896" s="2">
        <f t="shared" si="479"/>
        <v>313290.79412130004</v>
      </c>
      <c r="X896" s="29">
        <f t="shared" si="480"/>
        <v>0</v>
      </c>
      <c r="Y896" s="2">
        <f t="shared" si="494"/>
        <v>0</v>
      </c>
      <c r="Z896" s="82">
        <f t="shared" si="481"/>
        <v>0</v>
      </c>
      <c r="AA896" s="2">
        <f t="shared" si="482"/>
        <v>0</v>
      </c>
      <c r="AB896" s="27">
        <f t="shared" si="490"/>
        <v>6.7299999999999999E-2</v>
      </c>
      <c r="AC896" s="29">
        <f t="shared" si="469"/>
        <v>6</v>
      </c>
      <c r="AD896" s="29">
        <v>252</v>
      </c>
      <c r="AE896" s="11">
        <f t="shared" si="496"/>
        <v>1.0015519669999999</v>
      </c>
      <c r="AF896" s="2">
        <f t="shared" si="483"/>
        <v>478.60317584000001</v>
      </c>
      <c r="AG896" s="2">
        <f t="shared" si="484"/>
        <v>486.21697388000001</v>
      </c>
      <c r="AH896" s="3">
        <f t="shared" si="485"/>
        <v>0</v>
      </c>
      <c r="AI896" s="4" t="str">
        <f t="shared" si="491"/>
        <v>A+J=</v>
      </c>
      <c r="AJ896" s="12">
        <f t="shared" si="492"/>
        <v>42037</v>
      </c>
      <c r="AK896" s="12"/>
      <c r="AL896" s="4"/>
      <c r="AM896" s="1"/>
      <c r="AN896" s="12"/>
      <c r="AO896" s="1"/>
      <c r="AP896" s="1"/>
      <c r="AQ896" s="3"/>
      <c r="AR896" s="3"/>
      <c r="AS896" s="7"/>
      <c r="AT896" s="1"/>
      <c r="AU896" s="1"/>
      <c r="AV896" s="1"/>
      <c r="AW896" s="1"/>
      <c r="AX896" s="1"/>
      <c r="AY896" s="1"/>
      <c r="AZ896" s="1"/>
      <c r="BA896" s="1"/>
      <c r="BB896" s="1"/>
    </row>
    <row r="897" spans="1:54" x14ac:dyDescent="0.2">
      <c r="A897" s="178">
        <f t="shared" si="486"/>
        <v>42016</v>
      </c>
      <c r="B897" s="2">
        <f t="shared" si="470"/>
        <v>313777.01109518006</v>
      </c>
      <c r="C897" s="2">
        <f t="shared" si="487"/>
        <v>269441.87109351001</v>
      </c>
      <c r="D897" s="2">
        <f>SUM(Y897:Y$1129)</f>
        <v>22088.667998860001</v>
      </c>
      <c r="E897" s="11">
        <f t="shared" si="471"/>
        <v>247353.20309465</v>
      </c>
      <c r="F897" s="99">
        <f t="shared" ref="F897:F960" si="499">IF(G897=G896,F896,G896)</f>
        <v>4028.44</v>
      </c>
      <c r="G897" s="3">
        <f>IF(N897=1,VLOOKUP(A896,[1]Plan1!$BG$69:$BI$188,3),G896)</f>
        <v>4059.86</v>
      </c>
      <c r="H897" s="200">
        <f t="shared" ref="H897:H960" si="500">EDATE(I897,-1)</f>
        <v>41946</v>
      </c>
      <c r="I897" s="200">
        <f t="shared" ref="I897:I960" si="501">IF(X896&gt;0,EDATE(A897,-1),+I896)</f>
        <v>41976</v>
      </c>
      <c r="J897" s="27">
        <f t="shared" si="472"/>
        <v>7.7995452333905479E-3</v>
      </c>
      <c r="K897" s="12">
        <f t="shared" si="488"/>
        <v>42037</v>
      </c>
      <c r="L897" s="12">
        <f t="shared" si="473"/>
        <v>42037</v>
      </c>
      <c r="M897" s="1">
        <f t="shared" si="489"/>
        <v>21</v>
      </c>
      <c r="N897" s="1">
        <f t="shared" si="474"/>
        <v>6</v>
      </c>
      <c r="O897" s="2">
        <f t="shared" si="475"/>
        <v>1.0022222599999999</v>
      </c>
      <c r="P897" s="11">
        <f t="shared" si="498"/>
        <v>1.0050998</v>
      </c>
      <c r="Q897" s="11">
        <f t="shared" si="495"/>
        <v>1.161783990657004</v>
      </c>
      <c r="R897" s="2">
        <f t="shared" si="497"/>
        <v>1.1643657700000001</v>
      </c>
      <c r="S897" s="2">
        <f t="shared" si="493"/>
        <v>1.1445321799999999</v>
      </c>
      <c r="T897" s="2">
        <f t="shared" si="476"/>
        <v>308384.89210593002</v>
      </c>
      <c r="U897" s="2">
        <f t="shared" si="477"/>
        <v>3192.523339171471</v>
      </c>
      <c r="V897" s="2">
        <f t="shared" si="478"/>
        <v>40656.399688618549</v>
      </c>
      <c r="W897" s="2">
        <f t="shared" si="479"/>
        <v>313290.79412130004</v>
      </c>
      <c r="X897" s="29">
        <f t="shared" si="480"/>
        <v>0</v>
      </c>
      <c r="Y897" s="2">
        <f t="shared" si="494"/>
        <v>0</v>
      </c>
      <c r="Z897" s="82">
        <f t="shared" si="481"/>
        <v>0</v>
      </c>
      <c r="AA897" s="2">
        <f t="shared" si="482"/>
        <v>0</v>
      </c>
      <c r="AB897" s="27">
        <f t="shared" si="490"/>
        <v>6.7299999999999999E-2</v>
      </c>
      <c r="AC897" s="29">
        <f t="shared" ref="AC897:AC960" si="502">N897</f>
        <v>6</v>
      </c>
      <c r="AD897" s="29">
        <v>252</v>
      </c>
      <c r="AE897" s="11">
        <f t="shared" si="496"/>
        <v>1.0015519669999999</v>
      </c>
      <c r="AF897" s="2">
        <f t="shared" si="483"/>
        <v>478.60317584000001</v>
      </c>
      <c r="AG897" s="2">
        <f t="shared" si="484"/>
        <v>486.21697388000001</v>
      </c>
      <c r="AH897" s="3">
        <f t="shared" si="485"/>
        <v>0</v>
      </c>
      <c r="AI897" s="4" t="str">
        <f t="shared" si="491"/>
        <v>A+J=</v>
      </c>
      <c r="AJ897" s="12">
        <f t="shared" si="492"/>
        <v>42037</v>
      </c>
      <c r="AK897" s="12"/>
      <c r="AL897" s="4"/>
      <c r="AM897" s="1"/>
      <c r="AN897" s="12"/>
      <c r="AO897" s="1"/>
      <c r="AP897" s="1"/>
      <c r="AQ897" s="3"/>
      <c r="AR897" s="3"/>
      <c r="AS897" s="7"/>
      <c r="AT897" s="1"/>
      <c r="AU897" s="1"/>
      <c r="AV897" s="1"/>
      <c r="AW897" s="1"/>
      <c r="AX897" s="1"/>
      <c r="AY897" s="1"/>
      <c r="AZ897" s="1"/>
      <c r="BA897" s="1"/>
      <c r="BB897" s="1"/>
    </row>
    <row r="898" spans="1:54" x14ac:dyDescent="0.2">
      <c r="A898" s="178">
        <f t="shared" si="486"/>
        <v>42017</v>
      </c>
      <c r="B898" s="2">
        <f t="shared" si="470"/>
        <v>313964.88563029334</v>
      </c>
      <c r="C898" s="2">
        <f t="shared" si="487"/>
        <v>269441.87109351001</v>
      </c>
      <c r="D898" s="2">
        <f>SUM(Y898:Y$1129)</f>
        <v>22088.667998860001</v>
      </c>
      <c r="E898" s="11">
        <f t="shared" si="471"/>
        <v>247353.20309465</v>
      </c>
      <c r="F898" s="99">
        <f t="shared" si="499"/>
        <v>4028.44</v>
      </c>
      <c r="G898" s="3">
        <f>IF(N898=1,VLOOKUP(A897,[1]Plan1!$BG$69:$BI$188,3),G897)</f>
        <v>4059.86</v>
      </c>
      <c r="H898" s="200">
        <f t="shared" si="500"/>
        <v>41946</v>
      </c>
      <c r="I898" s="200">
        <f t="shared" si="501"/>
        <v>41976</v>
      </c>
      <c r="J898" s="27">
        <f t="shared" si="472"/>
        <v>7.7995452333905479E-3</v>
      </c>
      <c r="K898" s="12">
        <f t="shared" si="488"/>
        <v>42037</v>
      </c>
      <c r="L898" s="12">
        <f t="shared" si="473"/>
        <v>42037</v>
      </c>
      <c r="M898" s="1">
        <f t="shared" si="489"/>
        <v>21</v>
      </c>
      <c r="N898" s="1">
        <f t="shared" si="474"/>
        <v>7</v>
      </c>
      <c r="O898" s="2">
        <f t="shared" si="475"/>
        <v>1.0025931100000001</v>
      </c>
      <c r="P898" s="11">
        <f t="shared" si="498"/>
        <v>1.0050998</v>
      </c>
      <c r="Q898" s="11">
        <f t="shared" si="495"/>
        <v>1.161783990657004</v>
      </c>
      <c r="R898" s="2">
        <f t="shared" si="497"/>
        <v>1.1647966199999999</v>
      </c>
      <c r="S898" s="2">
        <f t="shared" si="493"/>
        <v>1.1445321799999999</v>
      </c>
      <c r="T898" s="2">
        <f t="shared" si="476"/>
        <v>308384.89210593002</v>
      </c>
      <c r="U898" s="2">
        <f t="shared" si="477"/>
        <v>3192.523339171471</v>
      </c>
      <c r="V898" s="2">
        <f t="shared" si="478"/>
        <v>40762.971816171848</v>
      </c>
      <c r="W898" s="2">
        <f t="shared" si="479"/>
        <v>313397.36624885333</v>
      </c>
      <c r="X898" s="29">
        <f t="shared" si="480"/>
        <v>0</v>
      </c>
      <c r="Y898" s="2">
        <f t="shared" si="494"/>
        <v>0</v>
      </c>
      <c r="Z898" s="82">
        <f t="shared" si="481"/>
        <v>0</v>
      </c>
      <c r="AA898" s="2">
        <f t="shared" si="482"/>
        <v>0</v>
      </c>
      <c r="AB898" s="27">
        <f t="shared" si="490"/>
        <v>6.7299999999999999E-2</v>
      </c>
      <c r="AC898" s="29">
        <f t="shared" si="502"/>
        <v>7</v>
      </c>
      <c r="AD898" s="29">
        <v>252</v>
      </c>
      <c r="AE898" s="11">
        <f t="shared" si="496"/>
        <v>1.0018108619999999</v>
      </c>
      <c r="AF898" s="2">
        <f t="shared" si="483"/>
        <v>558.44248247999997</v>
      </c>
      <c r="AG898" s="2">
        <f t="shared" si="484"/>
        <v>567.51938143999996</v>
      </c>
      <c r="AH898" s="3">
        <f t="shared" si="485"/>
        <v>0</v>
      </c>
      <c r="AI898" s="4" t="str">
        <f t="shared" si="491"/>
        <v>A+J=</v>
      </c>
      <c r="AJ898" s="12">
        <f t="shared" si="492"/>
        <v>42037</v>
      </c>
      <c r="AK898" s="12"/>
      <c r="AL898" s="4"/>
      <c r="AM898" s="1"/>
      <c r="AN898" s="12"/>
      <c r="AO898" s="1"/>
      <c r="AP898" s="1"/>
      <c r="AQ898" s="3"/>
      <c r="AR898" s="3"/>
      <c r="AS898" s="7"/>
      <c r="AT898" s="1"/>
      <c r="AU898" s="1"/>
      <c r="AV898" s="1"/>
      <c r="AW898" s="1"/>
      <c r="AX898" s="1"/>
      <c r="AY898" s="1"/>
      <c r="AZ898" s="1"/>
      <c r="BA898" s="1"/>
      <c r="BB898" s="1"/>
    </row>
    <row r="899" spans="1:54" x14ac:dyDescent="0.2">
      <c r="A899" s="178">
        <f t="shared" si="486"/>
        <v>42018</v>
      </c>
      <c r="B899" s="2">
        <f t="shared" si="470"/>
        <v>314152.87880273117</v>
      </c>
      <c r="C899" s="2">
        <f t="shared" si="487"/>
        <v>269441.87109351001</v>
      </c>
      <c r="D899" s="2">
        <f>SUM(Y899:Y$1129)</f>
        <v>22088.667998860001</v>
      </c>
      <c r="E899" s="11">
        <f t="shared" si="471"/>
        <v>247353.20309465</v>
      </c>
      <c r="F899" s="99">
        <f t="shared" si="499"/>
        <v>4028.44</v>
      </c>
      <c r="G899" s="3">
        <f>IF(N899=1,VLOOKUP(A898,[1]Plan1!$BG$69:$BI$188,3),G898)</f>
        <v>4059.86</v>
      </c>
      <c r="H899" s="200">
        <f t="shared" si="500"/>
        <v>41946</v>
      </c>
      <c r="I899" s="200">
        <f t="shared" si="501"/>
        <v>41976</v>
      </c>
      <c r="J899" s="27">
        <f t="shared" si="472"/>
        <v>7.7995452333905479E-3</v>
      </c>
      <c r="K899" s="12">
        <f t="shared" si="488"/>
        <v>42037</v>
      </c>
      <c r="L899" s="12">
        <f t="shared" si="473"/>
        <v>42037</v>
      </c>
      <c r="M899" s="1">
        <f t="shared" si="489"/>
        <v>21</v>
      </c>
      <c r="N899" s="1">
        <f t="shared" si="474"/>
        <v>8</v>
      </c>
      <c r="O899" s="2">
        <f t="shared" si="475"/>
        <v>1.00296411</v>
      </c>
      <c r="P899" s="11">
        <f t="shared" si="498"/>
        <v>1.0050998</v>
      </c>
      <c r="Q899" s="11">
        <f t="shared" si="495"/>
        <v>1.161783990657004</v>
      </c>
      <c r="R899" s="2">
        <f t="shared" si="497"/>
        <v>1.1652276399999999</v>
      </c>
      <c r="S899" s="2">
        <f t="shared" si="493"/>
        <v>1.1445321799999999</v>
      </c>
      <c r="T899" s="2">
        <f t="shared" si="476"/>
        <v>308384.89210593002</v>
      </c>
      <c r="U899" s="2">
        <f t="shared" si="477"/>
        <v>3192.523339171471</v>
      </c>
      <c r="V899" s="2">
        <f t="shared" si="478"/>
        <v>40869.585993769688</v>
      </c>
      <c r="W899" s="2">
        <f t="shared" si="479"/>
        <v>313503.98042645119</v>
      </c>
      <c r="X899" s="29">
        <f t="shared" si="480"/>
        <v>0</v>
      </c>
      <c r="Y899" s="2">
        <f t="shared" si="494"/>
        <v>0</v>
      </c>
      <c r="Z899" s="82">
        <f t="shared" si="481"/>
        <v>0</v>
      </c>
      <c r="AA899" s="2">
        <f t="shared" si="482"/>
        <v>0</v>
      </c>
      <c r="AB899" s="27">
        <f t="shared" si="490"/>
        <v>6.7299999999999999E-2</v>
      </c>
      <c r="AC899" s="29">
        <f t="shared" si="502"/>
        <v>8</v>
      </c>
      <c r="AD899" s="29">
        <v>252</v>
      </c>
      <c r="AE899" s="11">
        <f t="shared" si="496"/>
        <v>1.002069825</v>
      </c>
      <c r="AF899" s="2">
        <f t="shared" si="483"/>
        <v>638.30275930000005</v>
      </c>
      <c r="AG899" s="2">
        <f t="shared" si="484"/>
        <v>648.89837627999998</v>
      </c>
      <c r="AH899" s="3">
        <f t="shared" si="485"/>
        <v>0</v>
      </c>
      <c r="AI899" s="4" t="str">
        <f t="shared" si="491"/>
        <v>A+J=</v>
      </c>
      <c r="AJ899" s="12">
        <f t="shared" si="492"/>
        <v>42037</v>
      </c>
      <c r="AK899" s="12"/>
      <c r="AL899" s="4"/>
      <c r="AM899" s="1"/>
      <c r="AN899" s="12"/>
      <c r="AO899" s="1"/>
      <c r="AP899" s="1"/>
      <c r="AQ899" s="3"/>
      <c r="AR899" s="3"/>
      <c r="AS899" s="7"/>
      <c r="AT899" s="1"/>
      <c r="AU899" s="1"/>
      <c r="AV899" s="1"/>
      <c r="AW899" s="1"/>
      <c r="AX899" s="1"/>
      <c r="AY899" s="1"/>
      <c r="AZ899" s="1"/>
      <c r="BA899" s="1"/>
      <c r="BB899" s="1"/>
    </row>
    <row r="900" spans="1:54" x14ac:dyDescent="0.2">
      <c r="A900" s="178">
        <f t="shared" si="486"/>
        <v>42019</v>
      </c>
      <c r="B900" s="2">
        <f t="shared" si="470"/>
        <v>314340.98508111952</v>
      </c>
      <c r="C900" s="2">
        <f t="shared" si="487"/>
        <v>269441.87109351001</v>
      </c>
      <c r="D900" s="2">
        <f>SUM(Y900:Y$1129)</f>
        <v>22088.667998860001</v>
      </c>
      <c r="E900" s="11">
        <f t="shared" si="471"/>
        <v>247353.20309465</v>
      </c>
      <c r="F900" s="99">
        <f t="shared" si="499"/>
        <v>4028.44</v>
      </c>
      <c r="G900" s="3">
        <f>IF(N900=1,VLOOKUP(A899,[1]Plan1!$BG$69:$BI$188,3),G899)</f>
        <v>4059.86</v>
      </c>
      <c r="H900" s="200">
        <f t="shared" si="500"/>
        <v>41946</v>
      </c>
      <c r="I900" s="200">
        <f t="shared" si="501"/>
        <v>41976</v>
      </c>
      <c r="J900" s="27">
        <f t="shared" si="472"/>
        <v>7.7995452333905479E-3</v>
      </c>
      <c r="K900" s="12">
        <f t="shared" si="488"/>
        <v>42037</v>
      </c>
      <c r="L900" s="12">
        <f t="shared" si="473"/>
        <v>42037</v>
      </c>
      <c r="M900" s="1">
        <f t="shared" si="489"/>
        <v>21</v>
      </c>
      <c r="N900" s="1">
        <f t="shared" si="474"/>
        <v>9</v>
      </c>
      <c r="O900" s="2">
        <f t="shared" si="475"/>
        <v>1.00333524</v>
      </c>
      <c r="P900" s="11">
        <f t="shared" si="498"/>
        <v>1.0050998</v>
      </c>
      <c r="Q900" s="11">
        <f t="shared" si="495"/>
        <v>1.161783990657004</v>
      </c>
      <c r="R900" s="2">
        <f t="shared" si="497"/>
        <v>1.16565881</v>
      </c>
      <c r="S900" s="2">
        <f t="shared" si="493"/>
        <v>1.1445321799999999</v>
      </c>
      <c r="T900" s="2">
        <f t="shared" si="476"/>
        <v>308384.89210593002</v>
      </c>
      <c r="U900" s="2">
        <f t="shared" si="477"/>
        <v>3192.523339171471</v>
      </c>
      <c r="V900" s="2">
        <f t="shared" si="478"/>
        <v>40976.237274348045</v>
      </c>
      <c r="W900" s="2">
        <f t="shared" si="479"/>
        <v>313610.63170702953</v>
      </c>
      <c r="X900" s="29">
        <f t="shared" si="480"/>
        <v>0</v>
      </c>
      <c r="Y900" s="2">
        <f t="shared" si="494"/>
        <v>0</v>
      </c>
      <c r="Z900" s="82">
        <f t="shared" si="481"/>
        <v>0</v>
      </c>
      <c r="AA900" s="2">
        <f t="shared" si="482"/>
        <v>0</v>
      </c>
      <c r="AB900" s="27">
        <f t="shared" si="490"/>
        <v>6.7299999999999999E-2</v>
      </c>
      <c r="AC900" s="29">
        <f t="shared" si="502"/>
        <v>9</v>
      </c>
      <c r="AD900" s="29">
        <v>252</v>
      </c>
      <c r="AE900" s="11">
        <f t="shared" si="496"/>
        <v>1.0023288539999999</v>
      </c>
      <c r="AF900" s="2">
        <f t="shared" si="483"/>
        <v>718.18338951999999</v>
      </c>
      <c r="AG900" s="2">
        <f t="shared" si="484"/>
        <v>730.35337408999999</v>
      </c>
      <c r="AH900" s="3">
        <f t="shared" si="485"/>
        <v>0</v>
      </c>
      <c r="AI900" s="4" t="str">
        <f t="shared" si="491"/>
        <v>A+J=</v>
      </c>
      <c r="AJ900" s="12">
        <f t="shared" si="492"/>
        <v>42037</v>
      </c>
      <c r="AK900" s="12"/>
      <c r="AL900" s="4"/>
      <c r="AM900" s="1"/>
      <c r="AN900" s="12"/>
      <c r="AO900" s="1"/>
      <c r="AP900" s="1"/>
      <c r="AQ900" s="3"/>
      <c r="AR900" s="3"/>
      <c r="AS900" s="7"/>
      <c r="AT900" s="1"/>
      <c r="AU900" s="1"/>
      <c r="AV900" s="1"/>
      <c r="AW900" s="1"/>
      <c r="AX900" s="1"/>
      <c r="AY900" s="1"/>
      <c r="AZ900" s="1"/>
      <c r="BA900" s="1"/>
      <c r="BB900" s="1"/>
    </row>
    <row r="901" spans="1:54" x14ac:dyDescent="0.2">
      <c r="A901" s="178">
        <f t="shared" si="486"/>
        <v>42020</v>
      </c>
      <c r="B901" s="2">
        <f t="shared" si="470"/>
        <v>314529.20978898241</v>
      </c>
      <c r="C901" s="2">
        <f t="shared" si="487"/>
        <v>269441.87109351001</v>
      </c>
      <c r="D901" s="2">
        <f>SUM(Y901:Y$1129)</f>
        <v>22088.667998860001</v>
      </c>
      <c r="E901" s="11">
        <f t="shared" si="471"/>
        <v>247353.20309465</v>
      </c>
      <c r="F901" s="99">
        <f t="shared" si="499"/>
        <v>4028.44</v>
      </c>
      <c r="G901" s="3">
        <f>IF(N901=1,VLOOKUP(A900,[1]Plan1!$BG$69:$BI$188,3),G900)</f>
        <v>4059.86</v>
      </c>
      <c r="H901" s="200">
        <f t="shared" si="500"/>
        <v>41946</v>
      </c>
      <c r="I901" s="200">
        <f t="shared" si="501"/>
        <v>41976</v>
      </c>
      <c r="J901" s="27">
        <f t="shared" si="472"/>
        <v>7.7995452333905479E-3</v>
      </c>
      <c r="K901" s="12">
        <f t="shared" si="488"/>
        <v>42037</v>
      </c>
      <c r="L901" s="12">
        <f t="shared" si="473"/>
        <v>42037</v>
      </c>
      <c r="M901" s="1">
        <f t="shared" si="489"/>
        <v>21</v>
      </c>
      <c r="N901" s="1">
        <f t="shared" si="474"/>
        <v>10</v>
      </c>
      <c r="O901" s="2">
        <f t="shared" si="475"/>
        <v>1.00370651</v>
      </c>
      <c r="P901" s="11">
        <f t="shared" si="498"/>
        <v>1.0050998</v>
      </c>
      <c r="Q901" s="11">
        <f t="shared" si="495"/>
        <v>1.161783990657004</v>
      </c>
      <c r="R901" s="2">
        <f t="shared" si="497"/>
        <v>1.16609015</v>
      </c>
      <c r="S901" s="2">
        <f t="shared" si="493"/>
        <v>1.1445321799999999</v>
      </c>
      <c r="T901" s="2">
        <f t="shared" si="476"/>
        <v>308384.89210593002</v>
      </c>
      <c r="U901" s="2">
        <f t="shared" si="477"/>
        <v>3192.523339171471</v>
      </c>
      <c r="V901" s="2">
        <f t="shared" si="478"/>
        <v>41082.930604970898</v>
      </c>
      <c r="W901" s="2">
        <f t="shared" si="479"/>
        <v>313717.32503765239</v>
      </c>
      <c r="X901" s="29">
        <f t="shared" si="480"/>
        <v>0</v>
      </c>
      <c r="Y901" s="2">
        <f t="shared" si="494"/>
        <v>0</v>
      </c>
      <c r="Z901" s="82">
        <f t="shared" si="481"/>
        <v>0</v>
      </c>
      <c r="AA901" s="2">
        <f t="shared" si="482"/>
        <v>0</v>
      </c>
      <c r="AB901" s="27">
        <f t="shared" si="490"/>
        <v>6.7299999999999999E-2</v>
      </c>
      <c r="AC901" s="29">
        <f t="shared" si="502"/>
        <v>10</v>
      </c>
      <c r="AD901" s="29">
        <v>252</v>
      </c>
      <c r="AE901" s="11">
        <f t="shared" si="496"/>
        <v>1.0025879499999999</v>
      </c>
      <c r="AF901" s="2">
        <f t="shared" si="483"/>
        <v>798.08468152</v>
      </c>
      <c r="AG901" s="2">
        <f t="shared" si="484"/>
        <v>811.88475132999997</v>
      </c>
      <c r="AH901" s="3">
        <f t="shared" si="485"/>
        <v>0</v>
      </c>
      <c r="AI901" s="4" t="str">
        <f t="shared" si="491"/>
        <v>A+J=</v>
      </c>
      <c r="AJ901" s="12">
        <f t="shared" si="492"/>
        <v>42037</v>
      </c>
      <c r="AK901" s="12"/>
      <c r="AL901" s="4"/>
      <c r="AM901" s="1"/>
      <c r="AN901" s="12"/>
      <c r="AO901" s="1"/>
      <c r="AP901" s="1"/>
      <c r="AQ901" s="3"/>
      <c r="AR901" s="3"/>
      <c r="AS901" s="7"/>
      <c r="AT901" s="1"/>
      <c r="AU901" s="1"/>
      <c r="AV901" s="1"/>
      <c r="AW901" s="1"/>
      <c r="AX901" s="1"/>
      <c r="AY901" s="1"/>
      <c r="AZ901" s="1"/>
      <c r="BA901" s="1"/>
      <c r="BB901" s="1"/>
    </row>
    <row r="902" spans="1:54" x14ac:dyDescent="0.2">
      <c r="A902" s="178">
        <f t="shared" si="486"/>
        <v>42021</v>
      </c>
      <c r="B902" s="2">
        <f t="shared" si="470"/>
        <v>314717.54801929567</v>
      </c>
      <c r="C902" s="2">
        <f t="shared" si="487"/>
        <v>269441.87109351001</v>
      </c>
      <c r="D902" s="2">
        <f>SUM(Y902:Y$1129)</f>
        <v>22088.667998860001</v>
      </c>
      <c r="E902" s="11">
        <f t="shared" si="471"/>
        <v>247353.20309465</v>
      </c>
      <c r="F902" s="99">
        <f t="shared" si="499"/>
        <v>4028.44</v>
      </c>
      <c r="G902" s="3">
        <f>IF(N902=1,VLOOKUP(A901,[1]Plan1!$BG$69:$BI$188,3),G901)</f>
        <v>4059.86</v>
      </c>
      <c r="H902" s="200">
        <f t="shared" si="500"/>
        <v>41946</v>
      </c>
      <c r="I902" s="200">
        <f t="shared" si="501"/>
        <v>41976</v>
      </c>
      <c r="J902" s="27">
        <f t="shared" si="472"/>
        <v>7.7995452333905479E-3</v>
      </c>
      <c r="K902" s="12">
        <f t="shared" si="488"/>
        <v>42037</v>
      </c>
      <c r="L902" s="12">
        <f t="shared" si="473"/>
        <v>42037</v>
      </c>
      <c r="M902" s="1">
        <f t="shared" si="489"/>
        <v>21</v>
      </c>
      <c r="N902" s="1">
        <f t="shared" si="474"/>
        <v>11</v>
      </c>
      <c r="O902" s="2">
        <f t="shared" si="475"/>
        <v>1.0040779099999999</v>
      </c>
      <c r="P902" s="11">
        <f t="shared" si="498"/>
        <v>1.0050998</v>
      </c>
      <c r="Q902" s="11">
        <f t="shared" si="495"/>
        <v>1.161783990657004</v>
      </c>
      <c r="R902" s="2">
        <f t="shared" si="497"/>
        <v>1.16652164</v>
      </c>
      <c r="S902" s="2">
        <f t="shared" si="493"/>
        <v>1.1445321799999999</v>
      </c>
      <c r="T902" s="2">
        <f t="shared" si="476"/>
        <v>308384.89210593002</v>
      </c>
      <c r="U902" s="2">
        <f t="shared" si="477"/>
        <v>3192.523339171471</v>
      </c>
      <c r="V902" s="2">
        <f t="shared" si="478"/>
        <v>41189.661038574202</v>
      </c>
      <c r="W902" s="2">
        <f t="shared" si="479"/>
        <v>313824.05547125568</v>
      </c>
      <c r="X902" s="29">
        <f t="shared" si="480"/>
        <v>0</v>
      </c>
      <c r="Y902" s="2">
        <f t="shared" si="494"/>
        <v>0</v>
      </c>
      <c r="Z902" s="82">
        <f t="shared" si="481"/>
        <v>0</v>
      </c>
      <c r="AA902" s="2">
        <f t="shared" si="482"/>
        <v>0</v>
      </c>
      <c r="AB902" s="27">
        <f t="shared" si="490"/>
        <v>6.7299999999999999E-2</v>
      </c>
      <c r="AC902" s="29">
        <f t="shared" si="502"/>
        <v>11</v>
      </c>
      <c r="AD902" s="29">
        <v>252</v>
      </c>
      <c r="AE902" s="11">
        <f t="shared" si="496"/>
        <v>1.0028471130000001</v>
      </c>
      <c r="AF902" s="2">
        <f t="shared" si="483"/>
        <v>878.00663530999998</v>
      </c>
      <c r="AG902" s="2">
        <f t="shared" si="484"/>
        <v>893.49254803999997</v>
      </c>
      <c r="AH902" s="3">
        <f t="shared" si="485"/>
        <v>0</v>
      </c>
      <c r="AI902" s="4" t="str">
        <f t="shared" si="491"/>
        <v>A+J=</v>
      </c>
      <c r="AJ902" s="12">
        <f t="shared" si="492"/>
        <v>42037</v>
      </c>
      <c r="AK902" s="12"/>
      <c r="AL902" s="4"/>
      <c r="AM902" s="1"/>
      <c r="AN902" s="12"/>
      <c r="AO902" s="1"/>
      <c r="AP902" s="1"/>
      <c r="AQ902" s="3"/>
      <c r="AR902" s="3"/>
      <c r="AS902" s="7"/>
      <c r="AT902" s="1"/>
      <c r="AU902" s="1"/>
      <c r="AV902" s="1"/>
      <c r="AW902" s="1"/>
      <c r="AX902" s="1"/>
      <c r="AY902" s="1"/>
      <c r="AZ902" s="1"/>
      <c r="BA902" s="1"/>
      <c r="BB902" s="1"/>
    </row>
    <row r="903" spans="1:54" x14ac:dyDescent="0.2">
      <c r="A903" s="178">
        <f t="shared" si="486"/>
        <v>42022</v>
      </c>
      <c r="B903" s="2">
        <f t="shared" si="470"/>
        <v>314717.54801929567</v>
      </c>
      <c r="C903" s="2">
        <f t="shared" si="487"/>
        <v>269441.87109351001</v>
      </c>
      <c r="D903" s="2">
        <f>SUM(Y903:Y$1129)</f>
        <v>22088.667998860001</v>
      </c>
      <c r="E903" s="11">
        <f t="shared" si="471"/>
        <v>247353.20309465</v>
      </c>
      <c r="F903" s="99">
        <f t="shared" si="499"/>
        <v>4028.44</v>
      </c>
      <c r="G903" s="3">
        <f>IF(N903=1,VLOOKUP(A902,[1]Plan1!$BG$69:$BI$188,3),G902)</f>
        <v>4059.86</v>
      </c>
      <c r="H903" s="200">
        <f t="shared" si="500"/>
        <v>41946</v>
      </c>
      <c r="I903" s="200">
        <f t="shared" si="501"/>
        <v>41976</v>
      </c>
      <c r="J903" s="27">
        <f t="shared" si="472"/>
        <v>7.7995452333905479E-3</v>
      </c>
      <c r="K903" s="12">
        <f t="shared" si="488"/>
        <v>42037</v>
      </c>
      <c r="L903" s="12">
        <f t="shared" si="473"/>
        <v>42037</v>
      </c>
      <c r="M903" s="1">
        <f t="shared" si="489"/>
        <v>21</v>
      </c>
      <c r="N903" s="1">
        <f t="shared" si="474"/>
        <v>11</v>
      </c>
      <c r="O903" s="2">
        <f t="shared" si="475"/>
        <v>1.0040779099999999</v>
      </c>
      <c r="P903" s="11">
        <f t="shared" si="498"/>
        <v>1.0050998</v>
      </c>
      <c r="Q903" s="11">
        <f t="shared" si="495"/>
        <v>1.161783990657004</v>
      </c>
      <c r="R903" s="2">
        <f t="shared" si="497"/>
        <v>1.16652164</v>
      </c>
      <c r="S903" s="2">
        <f t="shared" si="493"/>
        <v>1.1445321799999999</v>
      </c>
      <c r="T903" s="2">
        <f t="shared" si="476"/>
        <v>308384.89210593002</v>
      </c>
      <c r="U903" s="2">
        <f t="shared" si="477"/>
        <v>3192.523339171471</v>
      </c>
      <c r="V903" s="2">
        <f t="shared" si="478"/>
        <v>41189.661038574202</v>
      </c>
      <c r="W903" s="2">
        <f t="shared" si="479"/>
        <v>313824.05547125568</v>
      </c>
      <c r="X903" s="29">
        <f t="shared" si="480"/>
        <v>0</v>
      </c>
      <c r="Y903" s="2">
        <f t="shared" si="494"/>
        <v>0</v>
      </c>
      <c r="Z903" s="82">
        <f t="shared" si="481"/>
        <v>0</v>
      </c>
      <c r="AA903" s="2">
        <f t="shared" si="482"/>
        <v>0</v>
      </c>
      <c r="AB903" s="27">
        <f t="shared" si="490"/>
        <v>6.7299999999999999E-2</v>
      </c>
      <c r="AC903" s="29">
        <f t="shared" si="502"/>
        <v>11</v>
      </c>
      <c r="AD903" s="29">
        <v>252</v>
      </c>
      <c r="AE903" s="11">
        <f t="shared" si="496"/>
        <v>1.0028471130000001</v>
      </c>
      <c r="AF903" s="2">
        <f t="shared" si="483"/>
        <v>878.00663530999998</v>
      </c>
      <c r="AG903" s="2">
        <f t="shared" si="484"/>
        <v>893.49254803999997</v>
      </c>
      <c r="AH903" s="3">
        <f t="shared" si="485"/>
        <v>0</v>
      </c>
      <c r="AI903" s="4" t="str">
        <f t="shared" si="491"/>
        <v>A+J=</v>
      </c>
      <c r="AJ903" s="12">
        <f t="shared" si="492"/>
        <v>42037</v>
      </c>
      <c r="AK903" s="12"/>
      <c r="AL903" s="4"/>
      <c r="AM903" s="38"/>
      <c r="AN903" s="16"/>
      <c r="AO903" s="38"/>
      <c r="AP903" s="38"/>
      <c r="AQ903" s="49"/>
      <c r="AR903" s="49"/>
      <c r="AS903" s="80"/>
      <c r="AT903" s="38"/>
      <c r="AU903" s="38"/>
      <c r="AV903" s="38"/>
      <c r="AW903" s="38"/>
      <c r="AX903" s="1"/>
      <c r="AY903" s="1"/>
      <c r="AZ903" s="1"/>
      <c r="BA903" s="1"/>
      <c r="BB903" s="1"/>
    </row>
    <row r="904" spans="1:54" x14ac:dyDescent="0.2">
      <c r="A904" s="178">
        <f t="shared" si="486"/>
        <v>42023</v>
      </c>
      <c r="B904" s="2">
        <f t="shared" si="470"/>
        <v>314717.54801929567</v>
      </c>
      <c r="C904" s="2">
        <f t="shared" si="487"/>
        <v>269441.87109351001</v>
      </c>
      <c r="D904" s="2">
        <f>SUM(Y904:Y$1129)</f>
        <v>22088.667998860001</v>
      </c>
      <c r="E904" s="11">
        <f t="shared" si="471"/>
        <v>247353.20309465</v>
      </c>
      <c r="F904" s="99">
        <f t="shared" si="499"/>
        <v>4028.44</v>
      </c>
      <c r="G904" s="3">
        <f>IF(N904=1,VLOOKUP(A903,[1]Plan1!$BG$69:$BI$188,3),G903)</f>
        <v>4059.86</v>
      </c>
      <c r="H904" s="200">
        <f t="shared" si="500"/>
        <v>41946</v>
      </c>
      <c r="I904" s="200">
        <f t="shared" si="501"/>
        <v>41976</v>
      </c>
      <c r="J904" s="27">
        <f t="shared" si="472"/>
        <v>7.7995452333905479E-3</v>
      </c>
      <c r="K904" s="12">
        <f t="shared" si="488"/>
        <v>42037</v>
      </c>
      <c r="L904" s="12">
        <f t="shared" si="473"/>
        <v>42037</v>
      </c>
      <c r="M904" s="1">
        <f t="shared" si="489"/>
        <v>21</v>
      </c>
      <c r="N904" s="1">
        <f t="shared" si="474"/>
        <v>11</v>
      </c>
      <c r="O904" s="2">
        <f t="shared" si="475"/>
        <v>1.0040779099999999</v>
      </c>
      <c r="P904" s="11">
        <f t="shared" si="498"/>
        <v>1.0050998</v>
      </c>
      <c r="Q904" s="11">
        <f t="shared" si="495"/>
        <v>1.161783990657004</v>
      </c>
      <c r="R904" s="2">
        <f t="shared" si="497"/>
        <v>1.16652164</v>
      </c>
      <c r="S904" s="2">
        <f t="shared" si="493"/>
        <v>1.1445321799999999</v>
      </c>
      <c r="T904" s="2">
        <f t="shared" si="476"/>
        <v>308384.89210593002</v>
      </c>
      <c r="U904" s="2">
        <f t="shared" si="477"/>
        <v>3192.523339171471</v>
      </c>
      <c r="V904" s="2">
        <f t="shared" si="478"/>
        <v>41189.661038574202</v>
      </c>
      <c r="W904" s="2">
        <f t="shared" si="479"/>
        <v>313824.05547125568</v>
      </c>
      <c r="X904" s="29">
        <f t="shared" si="480"/>
        <v>0</v>
      </c>
      <c r="Y904" s="2">
        <f t="shared" si="494"/>
        <v>0</v>
      </c>
      <c r="Z904" s="82">
        <f t="shared" si="481"/>
        <v>0</v>
      </c>
      <c r="AA904" s="2">
        <f t="shared" si="482"/>
        <v>0</v>
      </c>
      <c r="AB904" s="27">
        <f t="shared" si="490"/>
        <v>6.7299999999999999E-2</v>
      </c>
      <c r="AC904" s="29">
        <f t="shared" si="502"/>
        <v>11</v>
      </c>
      <c r="AD904" s="29">
        <v>252</v>
      </c>
      <c r="AE904" s="11">
        <f t="shared" si="496"/>
        <v>1.0028471130000001</v>
      </c>
      <c r="AF904" s="2">
        <f t="shared" si="483"/>
        <v>878.00663530999998</v>
      </c>
      <c r="AG904" s="2">
        <f t="shared" si="484"/>
        <v>893.49254803999997</v>
      </c>
      <c r="AH904" s="3">
        <f t="shared" si="485"/>
        <v>0</v>
      </c>
      <c r="AI904" s="4" t="str">
        <f t="shared" si="491"/>
        <v>A+J=</v>
      </c>
      <c r="AJ904" s="12">
        <f t="shared" si="492"/>
        <v>42037</v>
      </c>
      <c r="AK904" s="12"/>
      <c r="AL904" s="4"/>
      <c r="AM904" s="1"/>
      <c r="AN904" s="12"/>
      <c r="AO904" s="1"/>
      <c r="AP904" s="1"/>
      <c r="AQ904" s="3"/>
      <c r="AR904" s="3"/>
      <c r="AS904" s="7"/>
      <c r="AT904" s="1"/>
      <c r="AU904" s="1"/>
      <c r="AV904" s="1"/>
      <c r="AW904" s="1"/>
      <c r="AX904" s="1"/>
      <c r="AY904" s="1"/>
      <c r="AZ904" s="1"/>
      <c r="BA904" s="1"/>
      <c r="BB904" s="1"/>
    </row>
    <row r="905" spans="1:54" x14ac:dyDescent="0.2">
      <c r="A905" s="178">
        <f t="shared" si="486"/>
        <v>42024</v>
      </c>
      <c r="B905" s="2">
        <f t="shared" si="470"/>
        <v>314906.00478480355</v>
      </c>
      <c r="C905" s="2">
        <f t="shared" si="487"/>
        <v>269441.87109351001</v>
      </c>
      <c r="D905" s="2">
        <f>SUM(Y905:Y$1129)</f>
        <v>22088.667998860001</v>
      </c>
      <c r="E905" s="11">
        <f t="shared" si="471"/>
        <v>247353.20309465</v>
      </c>
      <c r="F905" s="99">
        <f t="shared" si="499"/>
        <v>4028.44</v>
      </c>
      <c r="G905" s="3">
        <f>IF(N905=1,VLOOKUP(A904,[1]Plan1!$BG$69:$BI$188,3),G904)</f>
        <v>4059.86</v>
      </c>
      <c r="H905" s="200">
        <f t="shared" si="500"/>
        <v>41946</v>
      </c>
      <c r="I905" s="200">
        <f t="shared" si="501"/>
        <v>41976</v>
      </c>
      <c r="J905" s="27">
        <f t="shared" si="472"/>
        <v>7.7995452333905479E-3</v>
      </c>
      <c r="K905" s="12">
        <f t="shared" si="488"/>
        <v>42037</v>
      </c>
      <c r="L905" s="12">
        <f t="shared" si="473"/>
        <v>42037</v>
      </c>
      <c r="M905" s="1">
        <f t="shared" si="489"/>
        <v>21</v>
      </c>
      <c r="N905" s="1">
        <f t="shared" si="474"/>
        <v>12</v>
      </c>
      <c r="O905" s="2">
        <f t="shared" si="475"/>
        <v>1.00444946</v>
      </c>
      <c r="P905" s="11">
        <f t="shared" si="498"/>
        <v>1.0050998</v>
      </c>
      <c r="Q905" s="11">
        <f t="shared" si="495"/>
        <v>1.161783990657004</v>
      </c>
      <c r="R905" s="2">
        <f t="shared" si="497"/>
        <v>1.1669533000000001</v>
      </c>
      <c r="S905" s="2">
        <f t="shared" si="493"/>
        <v>1.1445321799999999</v>
      </c>
      <c r="T905" s="2">
        <f t="shared" si="476"/>
        <v>308384.89210593002</v>
      </c>
      <c r="U905" s="2">
        <f t="shared" si="477"/>
        <v>3192.523339171471</v>
      </c>
      <c r="V905" s="2">
        <f t="shared" si="478"/>
        <v>41296.433522222047</v>
      </c>
      <c r="W905" s="2">
        <f t="shared" si="479"/>
        <v>313930.82795490354</v>
      </c>
      <c r="X905" s="29">
        <f t="shared" si="480"/>
        <v>0</v>
      </c>
      <c r="Y905" s="2">
        <f t="shared" si="494"/>
        <v>0</v>
      </c>
      <c r="Z905" s="82">
        <f t="shared" si="481"/>
        <v>0</v>
      </c>
      <c r="AA905" s="2">
        <f t="shared" si="482"/>
        <v>0</v>
      </c>
      <c r="AB905" s="27">
        <f t="shared" si="490"/>
        <v>6.7299999999999999E-2</v>
      </c>
      <c r="AC905" s="29">
        <f t="shared" si="502"/>
        <v>12</v>
      </c>
      <c r="AD905" s="29">
        <v>252</v>
      </c>
      <c r="AE905" s="11">
        <f t="shared" si="496"/>
        <v>1.003106343</v>
      </c>
      <c r="AF905" s="2">
        <f t="shared" si="483"/>
        <v>957.94925089000003</v>
      </c>
      <c r="AG905" s="2">
        <f t="shared" si="484"/>
        <v>975.17682990000003</v>
      </c>
      <c r="AH905" s="3">
        <f t="shared" si="485"/>
        <v>0</v>
      </c>
      <c r="AI905" s="4" t="str">
        <f t="shared" si="491"/>
        <v>A+J=</v>
      </c>
      <c r="AJ905" s="12">
        <f t="shared" si="492"/>
        <v>42037</v>
      </c>
      <c r="AK905" s="12"/>
      <c r="AL905" s="4"/>
      <c r="AM905" s="1"/>
      <c r="AN905" s="12"/>
      <c r="AO905" s="1"/>
      <c r="AP905" s="1"/>
      <c r="AQ905" s="3"/>
      <c r="AR905" s="3"/>
      <c r="AS905" s="7"/>
      <c r="AT905" s="1"/>
      <c r="AU905" s="1"/>
      <c r="AV905" s="1"/>
      <c r="AW905" s="1"/>
      <c r="AX905" s="1"/>
      <c r="AY905" s="1"/>
      <c r="AZ905" s="1"/>
      <c r="BA905" s="1"/>
      <c r="BB905" s="1"/>
    </row>
    <row r="906" spans="1:54" x14ac:dyDescent="0.2">
      <c r="A906" s="178">
        <f t="shared" si="486"/>
        <v>42025</v>
      </c>
      <c r="B906" s="2">
        <f t="shared" ref="B906:B969" si="503">(W906+AG906)</f>
        <v>315094.57517594181</v>
      </c>
      <c r="C906" s="2">
        <f t="shared" si="487"/>
        <v>269441.87109351001</v>
      </c>
      <c r="D906" s="2">
        <f>SUM(Y906:Y$1129)</f>
        <v>22088.667998860001</v>
      </c>
      <c r="E906" s="11">
        <f t="shared" ref="E906:E969" si="504">(C906-D906)</f>
        <v>247353.20309465</v>
      </c>
      <c r="F906" s="99">
        <f t="shared" si="499"/>
        <v>4028.44</v>
      </c>
      <c r="G906" s="3">
        <f>IF(N906=1,VLOOKUP(A905,[1]Plan1!$BG$69:$BI$188,3),G905)</f>
        <v>4059.86</v>
      </c>
      <c r="H906" s="200">
        <f t="shared" si="500"/>
        <v>41946</v>
      </c>
      <c r="I906" s="200">
        <f t="shared" si="501"/>
        <v>41976</v>
      </c>
      <c r="J906" s="27">
        <f t="shared" ref="J906:J969" si="505">(G906/F906)-1</f>
        <v>7.7995452333905479E-3</v>
      </c>
      <c r="K906" s="12">
        <f t="shared" si="488"/>
        <v>42037</v>
      </c>
      <c r="L906" s="12">
        <f t="shared" ref="L906:L969" si="506">IF(A906&gt;L905,K906,L905)</f>
        <v>42037</v>
      </c>
      <c r="M906" s="1">
        <f t="shared" si="489"/>
        <v>21</v>
      </c>
      <c r="N906" s="1">
        <f t="shared" ref="N906:N969" si="507">(M906-(NETWORKDAYS(A906,L906,AN$137:AN$327)-1))</f>
        <v>13</v>
      </c>
      <c r="O906" s="2">
        <f t="shared" ref="O906:O969" si="508">TRUNC((G906/F906)^TRUNC((N906/M906),9),8)</f>
        <v>1.00482114</v>
      </c>
      <c r="P906" s="11">
        <f t="shared" si="498"/>
        <v>1.0050998</v>
      </c>
      <c r="Q906" s="11">
        <f t="shared" si="495"/>
        <v>1.161783990657004</v>
      </c>
      <c r="R906" s="2">
        <f t="shared" si="497"/>
        <v>1.1673851099999999</v>
      </c>
      <c r="S906" s="2">
        <f t="shared" si="493"/>
        <v>1.1445321799999999</v>
      </c>
      <c r="T906" s="2">
        <f t="shared" ref="T906:T969" si="509">TRUNC(C906*S906,8)</f>
        <v>308384.89210593002</v>
      </c>
      <c r="U906" s="2">
        <f t="shared" ref="U906:U969" si="510">(D906*(S906-1))</f>
        <v>3192.523339171471</v>
      </c>
      <c r="V906" s="2">
        <f t="shared" ref="V906:V969" si="511">(E906*(R906-1))</f>
        <v>41403.243108850307</v>
      </c>
      <c r="W906" s="2">
        <f t="shared" ref="W906:W969" si="512">(C906+U906+V906)</f>
        <v>314037.63754153182</v>
      </c>
      <c r="X906" s="29">
        <f t="shared" ref="X906:X969" si="513">IF(VLOOKUP(A906,AN$10:AU$131,8)=VLOOKUP(A905,AN$10:AU$131,8),0,VLOOKUP(A906,AN$10:AU$131,8))</f>
        <v>0</v>
      </c>
      <c r="Y906" s="2">
        <f t="shared" si="494"/>
        <v>0</v>
      </c>
      <c r="Z906" s="82">
        <f t="shared" ref="Z906:Z969" si="514">IF(X906&gt;0,VLOOKUP($A906,$AN$10:$AS$131,6),0)</f>
        <v>0</v>
      </c>
      <c r="AA906" s="2">
        <f t="shared" ref="AA906:AA969" si="515">IF(Z906&gt;0,TRUNC(Z906*T906,8),0)</f>
        <v>0</v>
      </c>
      <c r="AB906" s="27">
        <f t="shared" si="490"/>
        <v>6.7299999999999999E-2</v>
      </c>
      <c r="AC906" s="29">
        <f t="shared" si="502"/>
        <v>13</v>
      </c>
      <c r="AD906" s="29">
        <v>252</v>
      </c>
      <c r="AE906" s="11">
        <f t="shared" si="496"/>
        <v>1.0033656399999999</v>
      </c>
      <c r="AF906" s="2">
        <f t="shared" ref="AF906:AF927" si="516">TRUNC((T906*(AE906-1)),8)</f>
        <v>1037.91252826</v>
      </c>
      <c r="AG906" s="2">
        <f t="shared" ref="AG906:AG969" si="517">TRUNC((W906*(AE906-1)),8)</f>
        <v>1056.9376344100001</v>
      </c>
      <c r="AH906" s="3">
        <f t="shared" ref="AH906:AH969" si="518">IF(AA906&gt;0,AA906+AF906,0)</f>
        <v>0</v>
      </c>
      <c r="AI906" s="4" t="str">
        <f t="shared" si="491"/>
        <v>A+J=</v>
      </c>
      <c r="AJ906" s="12">
        <f t="shared" si="492"/>
        <v>42037</v>
      </c>
      <c r="AK906" s="12"/>
      <c r="AL906" s="4"/>
      <c r="AM906" s="1"/>
      <c r="AN906" s="12"/>
      <c r="AO906" s="1"/>
      <c r="AP906" s="1"/>
      <c r="AQ906" s="3"/>
      <c r="AR906" s="3"/>
      <c r="AS906" s="7"/>
      <c r="AT906" s="1"/>
      <c r="AU906" s="1"/>
      <c r="AV906" s="1"/>
      <c r="AW906" s="1"/>
      <c r="AX906" s="1"/>
      <c r="AY906" s="1"/>
      <c r="AZ906" s="1"/>
      <c r="BA906" s="1"/>
      <c r="BB906" s="1"/>
    </row>
    <row r="907" spans="1:54" x14ac:dyDescent="0.2">
      <c r="A907" s="178">
        <f t="shared" ref="A907:A970" si="519">(A906+1)</f>
        <v>42026</v>
      </c>
      <c r="B907" s="2">
        <f t="shared" si="503"/>
        <v>315283.26172555261</v>
      </c>
      <c r="C907" s="2">
        <f t="shared" ref="C907:C970" si="520">TRUNC(IF(X906&gt;0,VLOOKUP(A906,$AN$12:$AO$131,2),C906),8)</f>
        <v>269441.87109351001</v>
      </c>
      <c r="D907" s="2">
        <f>SUM(Y907:Y$1129)</f>
        <v>22088.667998860001</v>
      </c>
      <c r="E907" s="11">
        <f t="shared" si="504"/>
        <v>247353.20309465</v>
      </c>
      <c r="F907" s="99">
        <f t="shared" si="499"/>
        <v>4028.44</v>
      </c>
      <c r="G907" s="3">
        <f>IF(N907=1,VLOOKUP(A906,[1]Plan1!$BG$69:$BI$188,3),G906)</f>
        <v>4059.86</v>
      </c>
      <c r="H907" s="200">
        <f t="shared" si="500"/>
        <v>41946</v>
      </c>
      <c r="I907" s="200">
        <f t="shared" si="501"/>
        <v>41976</v>
      </c>
      <c r="J907" s="27">
        <f t="shared" si="505"/>
        <v>7.7995452333905479E-3</v>
      </c>
      <c r="K907" s="12">
        <f t="shared" ref="K907:K970" si="521">IF(DAY(A907)=1,VLOOKUP(A907,AR$137:AW$275,4),K906)</f>
        <v>42037</v>
      </c>
      <c r="L907" s="12">
        <f t="shared" si="506"/>
        <v>42037</v>
      </c>
      <c r="M907" s="1">
        <f t="shared" ref="M907:M970" si="522">IF(L907=L906,M906,NETWORKDAYS(L906,L907,$AN$137:$AN$327)-1)</f>
        <v>21</v>
      </c>
      <c r="N907" s="1">
        <f t="shared" si="507"/>
        <v>14</v>
      </c>
      <c r="O907" s="2">
        <f t="shared" si="508"/>
        <v>1.00519296</v>
      </c>
      <c r="P907" s="11">
        <f t="shared" si="498"/>
        <v>1.0050998</v>
      </c>
      <c r="Q907" s="11">
        <f t="shared" si="495"/>
        <v>1.161783990657004</v>
      </c>
      <c r="R907" s="2">
        <f t="shared" si="497"/>
        <v>1.1678170800000001</v>
      </c>
      <c r="S907" s="2">
        <f t="shared" si="493"/>
        <v>1.1445321799999999</v>
      </c>
      <c r="T907" s="2">
        <f t="shared" si="509"/>
        <v>308384.89210593002</v>
      </c>
      <c r="U907" s="2">
        <f t="shared" si="510"/>
        <v>3192.523339171471</v>
      </c>
      <c r="V907" s="2">
        <f t="shared" si="511"/>
        <v>41510.09227199114</v>
      </c>
      <c r="W907" s="2">
        <f t="shared" si="512"/>
        <v>314144.48670467263</v>
      </c>
      <c r="X907" s="29">
        <f t="shared" si="513"/>
        <v>0</v>
      </c>
      <c r="Y907" s="2">
        <f t="shared" si="494"/>
        <v>0</v>
      </c>
      <c r="Z907" s="82">
        <f t="shared" si="514"/>
        <v>0</v>
      </c>
      <c r="AA907" s="2">
        <f t="shared" si="515"/>
        <v>0</v>
      </c>
      <c r="AB907" s="27">
        <f t="shared" ref="AB907:AB970" si="523">(AB906)</f>
        <v>6.7299999999999999E-2</v>
      </c>
      <c r="AC907" s="29">
        <f t="shared" si="502"/>
        <v>14</v>
      </c>
      <c r="AD907" s="29">
        <v>252</v>
      </c>
      <c r="AE907" s="11">
        <f t="shared" si="496"/>
        <v>1.0036250040000001</v>
      </c>
      <c r="AF907" s="2">
        <f t="shared" si="516"/>
        <v>1117.8964674199999</v>
      </c>
      <c r="AG907" s="2">
        <f t="shared" si="517"/>
        <v>1138.7750208800001</v>
      </c>
      <c r="AH907" s="3">
        <f t="shared" si="518"/>
        <v>0</v>
      </c>
      <c r="AI907" s="4" t="str">
        <f t="shared" ref="AI907:AI928" si="524">AI906</f>
        <v>A+J=</v>
      </c>
      <c r="AJ907" s="12">
        <f t="shared" ref="AJ907:AJ970" si="525">IF(X906&gt;0,VLOOKUP(A906,$AN$10:$AW$130,9),AJ906)</f>
        <v>42037</v>
      </c>
      <c r="AK907" s="12"/>
      <c r="AL907" s="4"/>
      <c r="AM907" s="1"/>
      <c r="AN907" s="12"/>
      <c r="AO907" s="1"/>
      <c r="AP907" s="1"/>
      <c r="AQ907" s="3"/>
      <c r="AR907" s="3"/>
      <c r="AS907" s="7"/>
      <c r="AT907" s="1"/>
      <c r="AU907" s="1"/>
      <c r="AV907" s="1"/>
      <c r="AW907" s="1"/>
      <c r="AX907" s="1"/>
      <c r="AY907" s="1"/>
      <c r="AZ907" s="1"/>
      <c r="BA907" s="1"/>
      <c r="BB907" s="1"/>
    </row>
    <row r="908" spans="1:54" x14ac:dyDescent="0.2">
      <c r="A908" s="178">
        <f t="shared" si="519"/>
        <v>42027</v>
      </c>
      <c r="B908" s="2">
        <f t="shared" si="503"/>
        <v>315472.06448589591</v>
      </c>
      <c r="C908" s="2">
        <f t="shared" si="520"/>
        <v>269441.87109351001</v>
      </c>
      <c r="D908" s="2">
        <f>SUM(Y908:Y$1129)</f>
        <v>22088.667998860001</v>
      </c>
      <c r="E908" s="11">
        <f t="shared" si="504"/>
        <v>247353.20309465</v>
      </c>
      <c r="F908" s="99">
        <f t="shared" si="499"/>
        <v>4028.44</v>
      </c>
      <c r="G908" s="3">
        <f>IF(N908=1,VLOOKUP(A907,[1]Plan1!$BG$69:$BI$188,3),G907)</f>
        <v>4059.86</v>
      </c>
      <c r="H908" s="200">
        <f t="shared" si="500"/>
        <v>41946</v>
      </c>
      <c r="I908" s="200">
        <f t="shared" si="501"/>
        <v>41976</v>
      </c>
      <c r="J908" s="27">
        <f t="shared" si="505"/>
        <v>7.7995452333905479E-3</v>
      </c>
      <c r="K908" s="12">
        <f t="shared" si="521"/>
        <v>42037</v>
      </c>
      <c r="L908" s="12">
        <f t="shared" si="506"/>
        <v>42037</v>
      </c>
      <c r="M908" s="1">
        <f t="shared" si="522"/>
        <v>21</v>
      </c>
      <c r="N908" s="1">
        <f t="shared" si="507"/>
        <v>15</v>
      </c>
      <c r="O908" s="2">
        <f t="shared" si="508"/>
        <v>1.0055649099999999</v>
      </c>
      <c r="P908" s="11">
        <f t="shared" si="498"/>
        <v>1.0050998</v>
      </c>
      <c r="Q908" s="11">
        <f t="shared" si="495"/>
        <v>1.161783990657004</v>
      </c>
      <c r="R908" s="2">
        <f t="shared" si="497"/>
        <v>1.1682492099999999</v>
      </c>
      <c r="S908" s="2">
        <f t="shared" si="493"/>
        <v>1.1445321799999999</v>
      </c>
      <c r="T908" s="2">
        <f t="shared" si="509"/>
        <v>308384.89210593002</v>
      </c>
      <c r="U908" s="2">
        <f t="shared" si="510"/>
        <v>3192.523339171471</v>
      </c>
      <c r="V908" s="2">
        <f t="shared" si="511"/>
        <v>41616.981011644399</v>
      </c>
      <c r="W908" s="2">
        <f t="shared" si="512"/>
        <v>314251.37544432591</v>
      </c>
      <c r="X908" s="29">
        <f t="shared" si="513"/>
        <v>0</v>
      </c>
      <c r="Y908" s="2">
        <f t="shared" si="494"/>
        <v>0</v>
      </c>
      <c r="Z908" s="82">
        <f t="shared" si="514"/>
        <v>0</v>
      </c>
      <c r="AA908" s="2">
        <f t="shared" si="515"/>
        <v>0</v>
      </c>
      <c r="AB908" s="27">
        <f t="shared" si="523"/>
        <v>6.7299999999999999E-2</v>
      </c>
      <c r="AC908" s="29">
        <f t="shared" si="502"/>
        <v>15</v>
      </c>
      <c r="AD908" s="29">
        <v>252</v>
      </c>
      <c r="AE908" s="11">
        <f t="shared" si="496"/>
        <v>1.003884435</v>
      </c>
      <c r="AF908" s="2">
        <f t="shared" si="516"/>
        <v>1197.90106836</v>
      </c>
      <c r="AG908" s="2">
        <f t="shared" si="517"/>
        <v>1220.68904157</v>
      </c>
      <c r="AH908" s="3">
        <f t="shared" si="518"/>
        <v>0</v>
      </c>
      <c r="AI908" s="4" t="str">
        <f t="shared" si="524"/>
        <v>A+J=</v>
      </c>
      <c r="AJ908" s="12">
        <f t="shared" si="525"/>
        <v>42037</v>
      </c>
      <c r="AK908" s="12"/>
      <c r="AL908" s="4"/>
      <c r="AM908" s="1"/>
      <c r="AN908" s="12"/>
      <c r="AO908" s="1"/>
      <c r="AP908" s="1"/>
      <c r="AQ908" s="3"/>
      <c r="AR908" s="3"/>
      <c r="AS908" s="7"/>
      <c r="AT908" s="1"/>
      <c r="AU908" s="1"/>
      <c r="AV908" s="1"/>
      <c r="AW908" s="1"/>
      <c r="AX908" s="1"/>
      <c r="AY908" s="1"/>
      <c r="AZ908" s="1"/>
      <c r="BA908" s="1"/>
      <c r="BB908" s="1"/>
    </row>
    <row r="909" spans="1:54" x14ac:dyDescent="0.2">
      <c r="A909" s="178">
        <f t="shared" si="519"/>
        <v>42028</v>
      </c>
      <c r="B909" s="2">
        <f t="shared" si="503"/>
        <v>315660.98630740377</v>
      </c>
      <c r="C909" s="2">
        <f t="shared" si="520"/>
        <v>269441.87109351001</v>
      </c>
      <c r="D909" s="2">
        <f>SUM(Y909:Y$1129)</f>
        <v>22088.667998860001</v>
      </c>
      <c r="E909" s="11">
        <f t="shared" si="504"/>
        <v>247353.20309465</v>
      </c>
      <c r="F909" s="99">
        <f t="shared" si="499"/>
        <v>4028.44</v>
      </c>
      <c r="G909" s="3">
        <f>IF(N909=1,VLOOKUP(A908,[1]Plan1!$BG$69:$BI$188,3),G908)</f>
        <v>4059.86</v>
      </c>
      <c r="H909" s="200">
        <f t="shared" si="500"/>
        <v>41946</v>
      </c>
      <c r="I909" s="200">
        <f t="shared" si="501"/>
        <v>41976</v>
      </c>
      <c r="J909" s="27">
        <f t="shared" si="505"/>
        <v>7.7995452333905479E-3</v>
      </c>
      <c r="K909" s="12">
        <f t="shared" si="521"/>
        <v>42037</v>
      </c>
      <c r="L909" s="12">
        <f t="shared" si="506"/>
        <v>42037</v>
      </c>
      <c r="M909" s="1">
        <f t="shared" si="522"/>
        <v>21</v>
      </c>
      <c r="N909" s="1">
        <f t="shared" si="507"/>
        <v>16</v>
      </c>
      <c r="O909" s="2">
        <f t="shared" si="508"/>
        <v>1.00593701</v>
      </c>
      <c r="P909" s="11">
        <f t="shared" si="498"/>
        <v>1.0050998</v>
      </c>
      <c r="Q909" s="11">
        <f t="shared" si="495"/>
        <v>1.161783990657004</v>
      </c>
      <c r="R909" s="2">
        <f t="shared" si="497"/>
        <v>1.1686815100000001</v>
      </c>
      <c r="S909" s="2">
        <f t="shared" si="493"/>
        <v>1.1445321799999999</v>
      </c>
      <c r="T909" s="2">
        <f t="shared" si="509"/>
        <v>308384.89210593002</v>
      </c>
      <c r="U909" s="2">
        <f t="shared" si="510"/>
        <v>3192.523339171471</v>
      </c>
      <c r="V909" s="2">
        <f t="shared" si="511"/>
        <v>41723.911801342256</v>
      </c>
      <c r="W909" s="2">
        <f t="shared" si="512"/>
        <v>314358.30623402377</v>
      </c>
      <c r="X909" s="29">
        <f t="shared" si="513"/>
        <v>0</v>
      </c>
      <c r="Y909" s="2">
        <f t="shared" si="494"/>
        <v>0</v>
      </c>
      <c r="Z909" s="82">
        <f t="shared" si="514"/>
        <v>0</v>
      </c>
      <c r="AA909" s="2">
        <f t="shared" si="515"/>
        <v>0</v>
      </c>
      <c r="AB909" s="27">
        <f t="shared" si="523"/>
        <v>6.7299999999999999E-2</v>
      </c>
      <c r="AC909" s="29">
        <f t="shared" si="502"/>
        <v>16</v>
      </c>
      <c r="AD909" s="29">
        <v>252</v>
      </c>
      <c r="AE909" s="11">
        <f t="shared" si="496"/>
        <v>1.004143934</v>
      </c>
      <c r="AF909" s="2">
        <f t="shared" si="516"/>
        <v>1277.9266394799999</v>
      </c>
      <c r="AG909" s="2">
        <f t="shared" si="517"/>
        <v>1302.6800733800001</v>
      </c>
      <c r="AH909" s="3">
        <f t="shared" si="518"/>
        <v>0</v>
      </c>
      <c r="AI909" s="4" t="str">
        <f t="shared" si="524"/>
        <v>A+J=</v>
      </c>
      <c r="AJ909" s="12">
        <f t="shared" si="525"/>
        <v>42037</v>
      </c>
      <c r="AK909" s="12"/>
      <c r="AL909" s="4"/>
      <c r="AX909" s="1"/>
      <c r="AY909" s="1"/>
      <c r="AZ909" s="1"/>
      <c r="BA909" s="1"/>
      <c r="BB909" s="1"/>
    </row>
    <row r="910" spans="1:54" x14ac:dyDescent="0.2">
      <c r="A910" s="178">
        <f t="shared" si="519"/>
        <v>42029</v>
      </c>
      <c r="B910" s="2">
        <f t="shared" si="503"/>
        <v>315660.98630740377</v>
      </c>
      <c r="C910" s="2">
        <f t="shared" si="520"/>
        <v>269441.87109351001</v>
      </c>
      <c r="D910" s="2">
        <f>SUM(Y910:Y$1129)</f>
        <v>22088.667998860001</v>
      </c>
      <c r="E910" s="11">
        <f t="shared" si="504"/>
        <v>247353.20309465</v>
      </c>
      <c r="F910" s="99">
        <f t="shared" si="499"/>
        <v>4028.44</v>
      </c>
      <c r="G910" s="3">
        <f>IF(N910=1,VLOOKUP(A909,[1]Plan1!$BG$69:$BI$188,3),G909)</f>
        <v>4059.86</v>
      </c>
      <c r="H910" s="200">
        <f t="shared" si="500"/>
        <v>41946</v>
      </c>
      <c r="I910" s="200">
        <f t="shared" si="501"/>
        <v>41976</v>
      </c>
      <c r="J910" s="27">
        <f t="shared" si="505"/>
        <v>7.7995452333905479E-3</v>
      </c>
      <c r="K910" s="12">
        <f t="shared" si="521"/>
        <v>42037</v>
      </c>
      <c r="L910" s="12">
        <f t="shared" si="506"/>
        <v>42037</v>
      </c>
      <c r="M910" s="1">
        <f t="shared" si="522"/>
        <v>21</v>
      </c>
      <c r="N910" s="1">
        <f t="shared" si="507"/>
        <v>16</v>
      </c>
      <c r="O910" s="2">
        <f t="shared" si="508"/>
        <v>1.00593701</v>
      </c>
      <c r="P910" s="11">
        <f t="shared" si="498"/>
        <v>1.0050998</v>
      </c>
      <c r="Q910" s="11">
        <f t="shared" si="495"/>
        <v>1.161783990657004</v>
      </c>
      <c r="R910" s="2">
        <f t="shared" si="497"/>
        <v>1.1686815100000001</v>
      </c>
      <c r="S910" s="2">
        <f t="shared" si="493"/>
        <v>1.1445321799999999</v>
      </c>
      <c r="T910" s="2">
        <f t="shared" si="509"/>
        <v>308384.89210593002</v>
      </c>
      <c r="U910" s="2">
        <f t="shared" si="510"/>
        <v>3192.523339171471</v>
      </c>
      <c r="V910" s="2">
        <f t="shared" si="511"/>
        <v>41723.911801342256</v>
      </c>
      <c r="W910" s="2">
        <f t="shared" si="512"/>
        <v>314358.30623402377</v>
      </c>
      <c r="X910" s="29">
        <f t="shared" si="513"/>
        <v>0</v>
      </c>
      <c r="Y910" s="2">
        <f t="shared" si="494"/>
        <v>0</v>
      </c>
      <c r="Z910" s="82">
        <f t="shared" si="514"/>
        <v>0</v>
      </c>
      <c r="AA910" s="2">
        <f t="shared" si="515"/>
        <v>0</v>
      </c>
      <c r="AB910" s="27">
        <f t="shared" si="523"/>
        <v>6.7299999999999999E-2</v>
      </c>
      <c r="AC910" s="29">
        <f t="shared" si="502"/>
        <v>16</v>
      </c>
      <c r="AD910" s="29">
        <v>252</v>
      </c>
      <c r="AE910" s="11">
        <f t="shared" si="496"/>
        <v>1.004143934</v>
      </c>
      <c r="AF910" s="2">
        <f t="shared" si="516"/>
        <v>1277.9266394799999</v>
      </c>
      <c r="AG910" s="2">
        <f t="shared" si="517"/>
        <v>1302.6800733800001</v>
      </c>
      <c r="AH910" s="3">
        <f t="shared" si="518"/>
        <v>0</v>
      </c>
      <c r="AI910" s="4" t="str">
        <f t="shared" si="524"/>
        <v>A+J=</v>
      </c>
      <c r="AJ910" s="12">
        <f t="shared" si="525"/>
        <v>42037</v>
      </c>
      <c r="AK910" s="12"/>
      <c r="AL910" s="4"/>
      <c r="AX910" s="1"/>
      <c r="AY910" s="1"/>
      <c r="AZ910" s="1"/>
      <c r="BA910" s="1"/>
      <c r="BB910" s="1"/>
    </row>
    <row r="911" spans="1:54" x14ac:dyDescent="0.2">
      <c r="A911" s="178">
        <f t="shared" si="519"/>
        <v>42030</v>
      </c>
      <c r="B911" s="2">
        <f t="shared" si="503"/>
        <v>315660.98630740377</v>
      </c>
      <c r="C911" s="2">
        <f t="shared" si="520"/>
        <v>269441.87109351001</v>
      </c>
      <c r="D911" s="2">
        <f>SUM(Y911:Y$1129)</f>
        <v>22088.667998860001</v>
      </c>
      <c r="E911" s="11">
        <f t="shared" si="504"/>
        <v>247353.20309465</v>
      </c>
      <c r="F911" s="99">
        <f t="shared" si="499"/>
        <v>4028.44</v>
      </c>
      <c r="G911" s="3">
        <f>IF(N911=1,VLOOKUP(A910,[1]Plan1!$BG$69:$BI$188,3),G910)</f>
        <v>4059.86</v>
      </c>
      <c r="H911" s="200">
        <f t="shared" si="500"/>
        <v>41946</v>
      </c>
      <c r="I911" s="200">
        <f t="shared" si="501"/>
        <v>41976</v>
      </c>
      <c r="J911" s="27">
        <f t="shared" si="505"/>
        <v>7.7995452333905479E-3</v>
      </c>
      <c r="K911" s="12">
        <f t="shared" si="521"/>
        <v>42037</v>
      </c>
      <c r="L911" s="12">
        <f t="shared" si="506"/>
        <v>42037</v>
      </c>
      <c r="M911" s="1">
        <f t="shared" si="522"/>
        <v>21</v>
      </c>
      <c r="N911" s="1">
        <f t="shared" si="507"/>
        <v>16</v>
      </c>
      <c r="O911" s="2">
        <f t="shared" si="508"/>
        <v>1.00593701</v>
      </c>
      <c r="P911" s="11">
        <f t="shared" si="498"/>
        <v>1.0050998</v>
      </c>
      <c r="Q911" s="11">
        <f t="shared" si="495"/>
        <v>1.161783990657004</v>
      </c>
      <c r="R911" s="2">
        <f t="shared" si="497"/>
        <v>1.1686815100000001</v>
      </c>
      <c r="S911" s="2">
        <f t="shared" si="493"/>
        <v>1.1445321799999999</v>
      </c>
      <c r="T911" s="2">
        <f t="shared" si="509"/>
        <v>308384.89210593002</v>
      </c>
      <c r="U911" s="2">
        <f t="shared" si="510"/>
        <v>3192.523339171471</v>
      </c>
      <c r="V911" s="2">
        <f t="shared" si="511"/>
        <v>41723.911801342256</v>
      </c>
      <c r="W911" s="2">
        <f t="shared" si="512"/>
        <v>314358.30623402377</v>
      </c>
      <c r="X911" s="29">
        <f t="shared" si="513"/>
        <v>0</v>
      </c>
      <c r="Y911" s="2">
        <f t="shared" si="494"/>
        <v>0</v>
      </c>
      <c r="Z911" s="82">
        <f t="shared" si="514"/>
        <v>0</v>
      </c>
      <c r="AA911" s="2">
        <f t="shared" si="515"/>
        <v>0</v>
      </c>
      <c r="AB911" s="27">
        <f t="shared" si="523"/>
        <v>6.7299999999999999E-2</v>
      </c>
      <c r="AC911" s="29">
        <f t="shared" si="502"/>
        <v>16</v>
      </c>
      <c r="AD911" s="29">
        <v>252</v>
      </c>
      <c r="AE911" s="11">
        <f t="shared" si="496"/>
        <v>1.004143934</v>
      </c>
      <c r="AF911" s="2">
        <f t="shared" si="516"/>
        <v>1277.9266394799999</v>
      </c>
      <c r="AG911" s="2">
        <f t="shared" si="517"/>
        <v>1302.6800733800001</v>
      </c>
      <c r="AH911" s="3">
        <f t="shared" si="518"/>
        <v>0</v>
      </c>
      <c r="AI911" s="4" t="str">
        <f t="shared" si="524"/>
        <v>A+J=</v>
      </c>
      <c r="AJ911" s="12">
        <f t="shared" si="525"/>
        <v>42037</v>
      </c>
      <c r="AK911" s="12"/>
      <c r="AL911" s="4"/>
      <c r="AX911" s="1"/>
      <c r="AY911" s="1"/>
      <c r="AZ911" s="1"/>
      <c r="BA911" s="1"/>
      <c r="BB911" s="1"/>
    </row>
    <row r="912" spans="1:54" x14ac:dyDescent="0.2">
      <c r="A912" s="178">
        <f t="shared" si="519"/>
        <v>42031</v>
      </c>
      <c r="B912" s="2">
        <f t="shared" si="503"/>
        <v>315850.02164685196</v>
      </c>
      <c r="C912" s="2">
        <f t="shared" si="520"/>
        <v>269441.87109351001</v>
      </c>
      <c r="D912" s="2">
        <f>SUM(Y912:Y$1129)</f>
        <v>22088.667998860001</v>
      </c>
      <c r="E912" s="11">
        <f t="shared" si="504"/>
        <v>247353.20309465</v>
      </c>
      <c r="F912" s="99">
        <f t="shared" si="499"/>
        <v>4028.44</v>
      </c>
      <c r="G912" s="3">
        <f>IF(N912=1,VLOOKUP(A911,[1]Plan1!$BG$69:$BI$188,3),G911)</f>
        <v>4059.86</v>
      </c>
      <c r="H912" s="200">
        <f t="shared" si="500"/>
        <v>41946</v>
      </c>
      <c r="I912" s="200">
        <f t="shared" si="501"/>
        <v>41976</v>
      </c>
      <c r="J912" s="27">
        <f t="shared" si="505"/>
        <v>7.7995452333905479E-3</v>
      </c>
      <c r="K912" s="12">
        <f t="shared" si="521"/>
        <v>42037</v>
      </c>
      <c r="L912" s="12">
        <f t="shared" si="506"/>
        <v>42037</v>
      </c>
      <c r="M912" s="1">
        <f t="shared" si="522"/>
        <v>21</v>
      </c>
      <c r="N912" s="1">
        <f t="shared" si="507"/>
        <v>17</v>
      </c>
      <c r="O912" s="2">
        <f t="shared" si="508"/>
        <v>1.00630924</v>
      </c>
      <c r="P912" s="11">
        <f t="shared" si="498"/>
        <v>1.0050998</v>
      </c>
      <c r="Q912" s="11">
        <f t="shared" si="495"/>
        <v>1.161783990657004</v>
      </c>
      <c r="R912" s="2">
        <f t="shared" si="497"/>
        <v>1.16911396</v>
      </c>
      <c r="S912" s="2">
        <f t="shared" si="493"/>
        <v>1.1445321799999999</v>
      </c>
      <c r="T912" s="2">
        <f t="shared" si="509"/>
        <v>308384.89210593002</v>
      </c>
      <c r="U912" s="2">
        <f t="shared" si="510"/>
        <v>3192.523339171471</v>
      </c>
      <c r="V912" s="2">
        <f t="shared" si="511"/>
        <v>41830.879694020521</v>
      </c>
      <c r="W912" s="2">
        <f t="shared" si="512"/>
        <v>314465.27412670199</v>
      </c>
      <c r="X912" s="29">
        <f t="shared" si="513"/>
        <v>0</v>
      </c>
      <c r="Y912" s="2">
        <f t="shared" si="494"/>
        <v>0</v>
      </c>
      <c r="Z912" s="82">
        <f t="shared" si="514"/>
        <v>0</v>
      </c>
      <c r="AA912" s="2">
        <f t="shared" si="515"/>
        <v>0</v>
      </c>
      <c r="AB912" s="27">
        <f t="shared" si="523"/>
        <v>6.7299999999999999E-2</v>
      </c>
      <c r="AC912" s="29">
        <f t="shared" si="502"/>
        <v>17</v>
      </c>
      <c r="AD912" s="29">
        <v>252</v>
      </c>
      <c r="AE912" s="11">
        <f t="shared" si="496"/>
        <v>1.0044034989999999</v>
      </c>
      <c r="AF912" s="2">
        <f t="shared" si="516"/>
        <v>1357.9725639999999</v>
      </c>
      <c r="AG912" s="2">
        <f t="shared" si="517"/>
        <v>1384.7475201499999</v>
      </c>
      <c r="AH912" s="3">
        <f t="shared" si="518"/>
        <v>0</v>
      </c>
      <c r="AI912" s="4" t="str">
        <f t="shared" si="524"/>
        <v>A+J=</v>
      </c>
      <c r="AJ912" s="12">
        <f t="shared" si="525"/>
        <v>42037</v>
      </c>
      <c r="AK912" s="12"/>
      <c r="AL912" s="4"/>
      <c r="AX912" s="1"/>
      <c r="AY912" s="1"/>
      <c r="AZ912" s="1"/>
      <c r="BA912" s="1"/>
      <c r="BB912" s="1"/>
    </row>
    <row r="913" spans="1:138" x14ac:dyDescent="0.2">
      <c r="A913" s="178">
        <f t="shared" si="519"/>
        <v>42032</v>
      </c>
      <c r="B913" s="2">
        <f t="shared" si="503"/>
        <v>316039.17335394281</v>
      </c>
      <c r="C913" s="2">
        <f t="shared" si="520"/>
        <v>269441.87109351001</v>
      </c>
      <c r="D913" s="2">
        <f>SUM(Y913:Y$1129)</f>
        <v>22088.667998860001</v>
      </c>
      <c r="E913" s="11">
        <f t="shared" si="504"/>
        <v>247353.20309465</v>
      </c>
      <c r="F913" s="99">
        <f t="shared" si="499"/>
        <v>4028.44</v>
      </c>
      <c r="G913" s="3">
        <f>IF(N913=1,VLOOKUP(A912,[1]Plan1!$BG$69:$BI$188,3),G912)</f>
        <v>4059.86</v>
      </c>
      <c r="H913" s="200">
        <f t="shared" si="500"/>
        <v>41946</v>
      </c>
      <c r="I913" s="200">
        <f t="shared" si="501"/>
        <v>41976</v>
      </c>
      <c r="J913" s="27">
        <f t="shared" si="505"/>
        <v>7.7995452333905479E-3</v>
      </c>
      <c r="K913" s="12">
        <f t="shared" si="521"/>
        <v>42037</v>
      </c>
      <c r="L913" s="12">
        <f t="shared" si="506"/>
        <v>42037</v>
      </c>
      <c r="M913" s="1">
        <f t="shared" si="522"/>
        <v>21</v>
      </c>
      <c r="N913" s="1">
        <f t="shared" si="507"/>
        <v>18</v>
      </c>
      <c r="O913" s="2">
        <f t="shared" si="508"/>
        <v>1.00668161</v>
      </c>
      <c r="P913" s="11">
        <f t="shared" si="498"/>
        <v>1.0050998</v>
      </c>
      <c r="Q913" s="11">
        <f t="shared" si="495"/>
        <v>1.161783990657004</v>
      </c>
      <c r="R913" s="2">
        <f t="shared" si="497"/>
        <v>1.1695465700000001</v>
      </c>
      <c r="S913" s="2">
        <f t="shared" si="493"/>
        <v>1.1445321799999999</v>
      </c>
      <c r="T913" s="2">
        <f t="shared" si="509"/>
        <v>308384.89210593002</v>
      </c>
      <c r="U913" s="2">
        <f t="shared" si="510"/>
        <v>3192.523339171471</v>
      </c>
      <c r="V913" s="2">
        <f t="shared" si="511"/>
        <v>41937.887163211308</v>
      </c>
      <c r="W913" s="2">
        <f t="shared" si="512"/>
        <v>314572.2815958928</v>
      </c>
      <c r="X913" s="29">
        <f t="shared" si="513"/>
        <v>0</v>
      </c>
      <c r="Y913" s="2">
        <f t="shared" si="494"/>
        <v>0</v>
      </c>
      <c r="Z913" s="82">
        <f t="shared" si="514"/>
        <v>0</v>
      </c>
      <c r="AA913" s="2">
        <f t="shared" si="515"/>
        <v>0</v>
      </c>
      <c r="AB913" s="27">
        <f t="shared" si="523"/>
        <v>6.7299999999999999E-2</v>
      </c>
      <c r="AC913" s="29">
        <f t="shared" si="502"/>
        <v>18</v>
      </c>
      <c r="AD913" s="29">
        <v>252</v>
      </c>
      <c r="AE913" s="11">
        <f t="shared" si="496"/>
        <v>1.004663131</v>
      </c>
      <c r="AF913" s="2">
        <f t="shared" si="516"/>
        <v>1438.03915031</v>
      </c>
      <c r="AG913" s="2">
        <f t="shared" si="517"/>
        <v>1466.8917580499999</v>
      </c>
      <c r="AH913" s="3">
        <f t="shared" si="518"/>
        <v>0</v>
      </c>
      <c r="AI913" s="4" t="str">
        <f t="shared" si="524"/>
        <v>A+J=</v>
      </c>
      <c r="AJ913" s="12">
        <f t="shared" si="525"/>
        <v>42037</v>
      </c>
      <c r="AK913" s="12"/>
      <c r="AL913" s="4"/>
      <c r="AX913" s="1"/>
      <c r="AY913" s="1"/>
      <c r="AZ913" s="1"/>
      <c r="BA913" s="1"/>
      <c r="BB913" s="1"/>
    </row>
    <row r="914" spans="1:138" x14ac:dyDescent="0.2">
      <c r="A914" s="178">
        <f t="shared" si="519"/>
        <v>42033</v>
      </c>
      <c r="B914" s="2">
        <f t="shared" si="503"/>
        <v>316228.44179568609</v>
      </c>
      <c r="C914" s="2">
        <f t="shared" si="520"/>
        <v>269441.87109351001</v>
      </c>
      <c r="D914" s="2">
        <f>SUM(Y914:Y$1129)</f>
        <v>22088.667998860001</v>
      </c>
      <c r="E914" s="11">
        <f t="shared" si="504"/>
        <v>247353.20309465</v>
      </c>
      <c r="F914" s="99">
        <f t="shared" si="499"/>
        <v>4028.44</v>
      </c>
      <c r="G914" s="3">
        <f>IF(N914=1,VLOOKUP(A913,[1]Plan1!$BG$69:$BI$188,3),G913)</f>
        <v>4059.86</v>
      </c>
      <c r="H914" s="200">
        <f t="shared" si="500"/>
        <v>41946</v>
      </c>
      <c r="I914" s="200">
        <f t="shared" si="501"/>
        <v>41976</v>
      </c>
      <c r="J914" s="27">
        <f t="shared" si="505"/>
        <v>7.7995452333905479E-3</v>
      </c>
      <c r="K914" s="12">
        <f t="shared" si="521"/>
        <v>42037</v>
      </c>
      <c r="L914" s="12">
        <f t="shared" si="506"/>
        <v>42037</v>
      </c>
      <c r="M914" s="1">
        <f t="shared" si="522"/>
        <v>21</v>
      </c>
      <c r="N914" s="1">
        <f t="shared" si="507"/>
        <v>19</v>
      </c>
      <c r="O914" s="2">
        <f t="shared" si="508"/>
        <v>1.0070541099999999</v>
      </c>
      <c r="P914" s="11">
        <f t="shared" si="498"/>
        <v>1.0050998</v>
      </c>
      <c r="Q914" s="11">
        <f t="shared" si="495"/>
        <v>1.161783990657004</v>
      </c>
      <c r="R914" s="2">
        <f t="shared" si="497"/>
        <v>1.16997934</v>
      </c>
      <c r="S914" s="2">
        <f t="shared" si="493"/>
        <v>1.1445321799999999</v>
      </c>
      <c r="T914" s="2">
        <f t="shared" si="509"/>
        <v>308384.89210593002</v>
      </c>
      <c r="U914" s="2">
        <f t="shared" si="510"/>
        <v>3192.523339171471</v>
      </c>
      <c r="V914" s="2">
        <f t="shared" si="511"/>
        <v>42044.934208914572</v>
      </c>
      <c r="W914" s="2">
        <f t="shared" si="512"/>
        <v>314679.32864159608</v>
      </c>
      <c r="X914" s="29">
        <f t="shared" si="513"/>
        <v>0</v>
      </c>
      <c r="Y914" s="2">
        <f t="shared" si="494"/>
        <v>0</v>
      </c>
      <c r="Z914" s="82">
        <f t="shared" si="514"/>
        <v>0</v>
      </c>
      <c r="AA914" s="2">
        <f t="shared" si="515"/>
        <v>0</v>
      </c>
      <c r="AB914" s="27">
        <f t="shared" si="523"/>
        <v>6.7299999999999999E-2</v>
      </c>
      <c r="AC914" s="29">
        <f t="shared" si="502"/>
        <v>19</v>
      </c>
      <c r="AD914" s="29">
        <v>252</v>
      </c>
      <c r="AE914" s="11">
        <f t="shared" si="496"/>
        <v>1.004922831</v>
      </c>
      <c r="AF914" s="2">
        <f t="shared" si="516"/>
        <v>1518.1267067900001</v>
      </c>
      <c r="AG914" s="2">
        <f t="shared" si="517"/>
        <v>1549.1131540900001</v>
      </c>
      <c r="AH914" s="3">
        <f t="shared" si="518"/>
        <v>0</v>
      </c>
      <c r="AI914" s="4" t="str">
        <f t="shared" si="524"/>
        <v>A+J=</v>
      </c>
      <c r="AJ914" s="12">
        <f t="shared" si="525"/>
        <v>42037</v>
      </c>
      <c r="AK914" s="14"/>
      <c r="AL914" s="13"/>
      <c r="AM914" s="61"/>
      <c r="AN914" s="61"/>
      <c r="AO914" s="61"/>
      <c r="AP914" s="61"/>
      <c r="AQ914" s="79"/>
      <c r="AR914" s="79"/>
      <c r="AS914" s="61"/>
      <c r="AT914" s="61"/>
      <c r="AU914" s="61"/>
      <c r="AV914" s="61"/>
      <c r="AW914" s="61"/>
      <c r="AX914" s="5"/>
      <c r="AY914" s="5"/>
      <c r="AZ914" s="5"/>
      <c r="BA914" s="5"/>
      <c r="BB914" s="5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</row>
    <row r="915" spans="1:138" x14ac:dyDescent="0.2">
      <c r="A915" s="178">
        <f t="shared" si="519"/>
        <v>42034</v>
      </c>
      <c r="B915" s="2">
        <f t="shared" si="503"/>
        <v>316417.82888154389</v>
      </c>
      <c r="C915" s="2">
        <f t="shared" si="520"/>
        <v>269441.87109351001</v>
      </c>
      <c r="D915" s="2">
        <f>SUM(Y915:Y$1129)</f>
        <v>22088.667998860001</v>
      </c>
      <c r="E915" s="11">
        <f t="shared" si="504"/>
        <v>247353.20309465</v>
      </c>
      <c r="F915" s="99">
        <f t="shared" si="499"/>
        <v>4028.44</v>
      </c>
      <c r="G915" s="3">
        <f>IF(N915=1,VLOOKUP(A914,[1]Plan1!$BG$69:$BI$188,3),G914)</f>
        <v>4059.86</v>
      </c>
      <c r="H915" s="200">
        <f t="shared" si="500"/>
        <v>41946</v>
      </c>
      <c r="I915" s="200">
        <f t="shared" si="501"/>
        <v>41976</v>
      </c>
      <c r="J915" s="27">
        <f t="shared" si="505"/>
        <v>7.7995452333905479E-3</v>
      </c>
      <c r="K915" s="12">
        <f t="shared" si="521"/>
        <v>42037</v>
      </c>
      <c r="L915" s="12">
        <f t="shared" si="506"/>
        <v>42037</v>
      </c>
      <c r="M915" s="1">
        <f t="shared" si="522"/>
        <v>21</v>
      </c>
      <c r="N915" s="1">
        <f t="shared" si="507"/>
        <v>20</v>
      </c>
      <c r="O915" s="2">
        <f t="shared" si="508"/>
        <v>1.00742676</v>
      </c>
      <c r="P915" s="11">
        <f t="shared" si="498"/>
        <v>1.0050998</v>
      </c>
      <c r="Q915" s="11">
        <f t="shared" si="495"/>
        <v>1.161783990657004</v>
      </c>
      <c r="R915" s="2">
        <f t="shared" si="497"/>
        <v>1.1704122800000001</v>
      </c>
      <c r="S915" s="2">
        <f t="shared" si="493"/>
        <v>1.1445321799999999</v>
      </c>
      <c r="T915" s="2">
        <f t="shared" si="509"/>
        <v>308384.89210593002</v>
      </c>
      <c r="U915" s="2">
        <f t="shared" si="510"/>
        <v>3192.523339171471</v>
      </c>
      <c r="V915" s="2">
        <f t="shared" si="511"/>
        <v>42152.023304662383</v>
      </c>
      <c r="W915" s="2">
        <f t="shared" si="512"/>
        <v>314786.41773734387</v>
      </c>
      <c r="X915" s="29">
        <f t="shared" si="513"/>
        <v>0</v>
      </c>
      <c r="Y915" s="2">
        <f t="shared" si="494"/>
        <v>0</v>
      </c>
      <c r="Z915" s="82">
        <f t="shared" si="514"/>
        <v>0</v>
      </c>
      <c r="AA915" s="2">
        <f t="shared" si="515"/>
        <v>0</v>
      </c>
      <c r="AB915" s="27">
        <f t="shared" si="523"/>
        <v>6.7299999999999999E-2</v>
      </c>
      <c r="AC915" s="29">
        <f t="shared" si="502"/>
        <v>20</v>
      </c>
      <c r="AD915" s="29">
        <v>252</v>
      </c>
      <c r="AE915" s="11">
        <f t="shared" si="496"/>
        <v>1.0051825969999999</v>
      </c>
      <c r="AF915" s="2">
        <f t="shared" si="516"/>
        <v>1598.2346166699999</v>
      </c>
      <c r="AG915" s="2">
        <f t="shared" si="517"/>
        <v>1631.4111442000001</v>
      </c>
      <c r="AH915" s="3">
        <f t="shared" si="518"/>
        <v>0</v>
      </c>
      <c r="AI915" s="4" t="str">
        <f t="shared" si="524"/>
        <v>A+J=</v>
      </c>
      <c r="AJ915" s="12">
        <f t="shared" si="525"/>
        <v>42037</v>
      </c>
      <c r="AK915" s="12"/>
      <c r="AL915" s="4"/>
      <c r="AX915" s="1"/>
      <c r="AY915" s="1"/>
      <c r="AZ915" s="1"/>
      <c r="BA915" s="1"/>
      <c r="BB915" s="1"/>
    </row>
    <row r="916" spans="1:138" x14ac:dyDescent="0.2">
      <c r="A916" s="178">
        <f t="shared" si="519"/>
        <v>42035</v>
      </c>
      <c r="B916" s="2">
        <f t="shared" si="503"/>
        <v>316607.33032128215</v>
      </c>
      <c r="C916" s="2">
        <f t="shared" si="520"/>
        <v>269441.87109351001</v>
      </c>
      <c r="D916" s="2">
        <f>SUM(Y916:Y$1129)</f>
        <v>22088.667998860001</v>
      </c>
      <c r="E916" s="11">
        <f t="shared" si="504"/>
        <v>247353.20309465</v>
      </c>
      <c r="F916" s="99">
        <f t="shared" si="499"/>
        <v>4028.44</v>
      </c>
      <c r="G916" s="3">
        <f>IF(N916=1,VLOOKUP(A915,[1]Plan1!$BG$69:$BI$188,3),G915)</f>
        <v>4059.86</v>
      </c>
      <c r="H916" s="200">
        <f t="shared" si="500"/>
        <v>41946</v>
      </c>
      <c r="I916" s="200">
        <f t="shared" si="501"/>
        <v>41976</v>
      </c>
      <c r="J916" s="27">
        <f t="shared" si="505"/>
        <v>7.7995452333905479E-3</v>
      </c>
      <c r="K916" s="12">
        <f t="shared" si="521"/>
        <v>42037</v>
      </c>
      <c r="L916" s="12">
        <f t="shared" si="506"/>
        <v>42037</v>
      </c>
      <c r="M916" s="1">
        <f t="shared" si="522"/>
        <v>21</v>
      </c>
      <c r="N916" s="1">
        <f t="shared" si="507"/>
        <v>21</v>
      </c>
      <c r="O916" s="2">
        <f t="shared" si="508"/>
        <v>1.0077995399999999</v>
      </c>
      <c r="P916" s="11">
        <f t="shared" si="498"/>
        <v>1.0050998</v>
      </c>
      <c r="Q916" s="11">
        <f t="shared" si="495"/>
        <v>1.161783990657004</v>
      </c>
      <c r="R916" s="2">
        <f t="shared" si="497"/>
        <v>1.1708453700000001</v>
      </c>
      <c r="S916" s="2">
        <f t="shared" si="493"/>
        <v>1.1445321799999999</v>
      </c>
      <c r="T916" s="2">
        <f t="shared" si="509"/>
        <v>308384.89210593002</v>
      </c>
      <c r="U916" s="2">
        <f t="shared" si="510"/>
        <v>3192.523339171471</v>
      </c>
      <c r="V916" s="2">
        <f t="shared" si="511"/>
        <v>42259.149503390654</v>
      </c>
      <c r="W916" s="2">
        <f t="shared" si="512"/>
        <v>314893.54393607215</v>
      </c>
      <c r="X916" s="29">
        <f t="shared" si="513"/>
        <v>0</v>
      </c>
      <c r="Y916" s="2">
        <f t="shared" si="494"/>
        <v>0</v>
      </c>
      <c r="Z916" s="82">
        <f t="shared" si="514"/>
        <v>0</v>
      </c>
      <c r="AA916" s="2">
        <f t="shared" si="515"/>
        <v>0</v>
      </c>
      <c r="AB916" s="27">
        <f t="shared" si="523"/>
        <v>6.7299999999999999E-2</v>
      </c>
      <c r="AC916" s="29">
        <f t="shared" si="502"/>
        <v>21</v>
      </c>
      <c r="AD916" s="29">
        <v>252</v>
      </c>
      <c r="AE916" s="11">
        <f t="shared" si="496"/>
        <v>1.0054424310000001</v>
      </c>
      <c r="AF916" s="2">
        <f t="shared" si="516"/>
        <v>1678.3634967200001</v>
      </c>
      <c r="AG916" s="2">
        <f t="shared" si="517"/>
        <v>1713.7863852099999</v>
      </c>
      <c r="AH916" s="3">
        <f t="shared" si="518"/>
        <v>0</v>
      </c>
      <c r="AI916" s="4" t="str">
        <f t="shared" si="524"/>
        <v>A+J=</v>
      </c>
      <c r="AJ916" s="12">
        <f t="shared" si="525"/>
        <v>42037</v>
      </c>
      <c r="AK916" s="12"/>
      <c r="AL916" s="4"/>
      <c r="AX916" s="1"/>
      <c r="AY916" s="1"/>
      <c r="AZ916" s="1"/>
      <c r="BA916" s="1"/>
      <c r="BB916" s="1"/>
    </row>
    <row r="917" spans="1:138" x14ac:dyDescent="0.2">
      <c r="A917" s="178">
        <f t="shared" si="519"/>
        <v>42036</v>
      </c>
      <c r="B917" s="2">
        <f t="shared" si="503"/>
        <v>316607.33032128215</v>
      </c>
      <c r="C917" s="2">
        <f t="shared" si="520"/>
        <v>269441.87109351001</v>
      </c>
      <c r="D917" s="2">
        <f>SUM(Y917:Y$1129)</f>
        <v>22088.667998860001</v>
      </c>
      <c r="E917" s="11">
        <f t="shared" si="504"/>
        <v>247353.20309465</v>
      </c>
      <c r="F917" s="99">
        <f t="shared" si="499"/>
        <v>4028.44</v>
      </c>
      <c r="G917" s="3">
        <f>IF(N917=1,VLOOKUP(A916,[1]Plan1!$BG$69:$BI$188,3),G916)</f>
        <v>4059.86</v>
      </c>
      <c r="H917" s="200">
        <f t="shared" si="500"/>
        <v>41946</v>
      </c>
      <c r="I917" s="200">
        <f t="shared" si="501"/>
        <v>41976</v>
      </c>
      <c r="J917" s="27">
        <f t="shared" si="505"/>
        <v>7.7995452333905479E-3</v>
      </c>
      <c r="K917" s="12">
        <f t="shared" si="521"/>
        <v>42065</v>
      </c>
      <c r="L917" s="12">
        <f t="shared" si="506"/>
        <v>42037</v>
      </c>
      <c r="M917" s="1">
        <f t="shared" si="522"/>
        <v>21</v>
      </c>
      <c r="N917" s="1">
        <f t="shared" si="507"/>
        <v>21</v>
      </c>
      <c r="O917" s="2">
        <f t="shared" si="508"/>
        <v>1.0077995399999999</v>
      </c>
      <c r="P917" s="11">
        <f t="shared" si="498"/>
        <v>1.0050998</v>
      </c>
      <c r="Q917" s="11">
        <f t="shared" si="495"/>
        <v>1.161783990657004</v>
      </c>
      <c r="R917" s="2">
        <f t="shared" si="497"/>
        <v>1.1708453700000001</v>
      </c>
      <c r="S917" s="2">
        <f t="shared" si="493"/>
        <v>1.1445321799999999</v>
      </c>
      <c r="T917" s="2">
        <f t="shared" si="509"/>
        <v>308384.89210593002</v>
      </c>
      <c r="U917" s="2">
        <f t="shared" si="510"/>
        <v>3192.523339171471</v>
      </c>
      <c r="V917" s="2">
        <f t="shared" si="511"/>
        <v>42259.149503390654</v>
      </c>
      <c r="W917" s="2">
        <f t="shared" si="512"/>
        <v>314893.54393607215</v>
      </c>
      <c r="X917" s="29">
        <f t="shared" si="513"/>
        <v>0</v>
      </c>
      <c r="Y917" s="2">
        <f t="shared" si="494"/>
        <v>0</v>
      </c>
      <c r="Z917" s="82">
        <f t="shared" si="514"/>
        <v>0</v>
      </c>
      <c r="AA917" s="2">
        <f t="shared" si="515"/>
        <v>0</v>
      </c>
      <c r="AB917" s="27">
        <f t="shared" si="523"/>
        <v>6.7299999999999999E-2</v>
      </c>
      <c r="AC917" s="29">
        <f t="shared" si="502"/>
        <v>21</v>
      </c>
      <c r="AD917" s="29">
        <v>252</v>
      </c>
      <c r="AE917" s="11">
        <f t="shared" si="496"/>
        <v>1.0054424310000001</v>
      </c>
      <c r="AF917" s="2">
        <f t="shared" si="516"/>
        <v>1678.3634967200001</v>
      </c>
      <c r="AG917" s="2">
        <f t="shared" si="517"/>
        <v>1713.7863852099999</v>
      </c>
      <c r="AH917" s="3">
        <f t="shared" si="518"/>
        <v>0</v>
      </c>
      <c r="AI917" s="4" t="str">
        <f t="shared" si="524"/>
        <v>A+J=</v>
      </c>
      <c r="AJ917" s="12">
        <f t="shared" si="525"/>
        <v>42037</v>
      </c>
      <c r="AK917" s="12"/>
      <c r="AL917" s="4"/>
      <c r="AX917" s="1"/>
      <c r="AY917" s="1"/>
      <c r="AZ917" s="1"/>
      <c r="BA917" s="1"/>
      <c r="BB917" s="1"/>
    </row>
    <row r="918" spans="1:138" x14ac:dyDescent="0.2">
      <c r="A918" s="176">
        <f t="shared" si="519"/>
        <v>42037</v>
      </c>
      <c r="B918" s="93">
        <f t="shared" si="503"/>
        <v>316607.33032128215</v>
      </c>
      <c r="C918" s="93">
        <f t="shared" si="520"/>
        <v>269441.87109351001</v>
      </c>
      <c r="D918" s="93">
        <f>SUM(Y918:Y$1129)</f>
        <v>22088.667998860001</v>
      </c>
      <c r="E918" s="95">
        <f t="shared" si="504"/>
        <v>247353.20309465</v>
      </c>
      <c r="F918" s="101">
        <f t="shared" si="499"/>
        <v>4028.44</v>
      </c>
      <c r="G918" s="49">
        <f>IF(N918=1,VLOOKUP(A917,[1]Plan1!$BG$69:$BI$188,3),G917)</f>
        <v>4059.86</v>
      </c>
      <c r="H918" s="201">
        <f t="shared" si="500"/>
        <v>41946</v>
      </c>
      <c r="I918" s="201">
        <f t="shared" si="501"/>
        <v>41976</v>
      </c>
      <c r="J918" s="94">
        <f t="shared" si="505"/>
        <v>7.7995452333905479E-3</v>
      </c>
      <c r="K918" s="16">
        <f t="shared" si="521"/>
        <v>42065</v>
      </c>
      <c r="L918" s="16">
        <f t="shared" si="506"/>
        <v>42037</v>
      </c>
      <c r="M918" s="38">
        <f t="shared" si="522"/>
        <v>21</v>
      </c>
      <c r="N918" s="38">
        <f t="shared" si="507"/>
        <v>21</v>
      </c>
      <c r="O918" s="93">
        <f t="shared" si="508"/>
        <v>1.0077995399999999</v>
      </c>
      <c r="P918" s="95">
        <f t="shared" si="498"/>
        <v>1.0050998</v>
      </c>
      <c r="Q918" s="95">
        <f t="shared" si="495"/>
        <v>1.161783990657004</v>
      </c>
      <c r="R918" s="93">
        <f t="shared" si="497"/>
        <v>1.1708453700000001</v>
      </c>
      <c r="S918" s="93">
        <f t="shared" si="493"/>
        <v>1.1445321799999999</v>
      </c>
      <c r="T918" s="93">
        <f t="shared" si="509"/>
        <v>308384.89210593002</v>
      </c>
      <c r="U918" s="93">
        <f t="shared" si="510"/>
        <v>3192.523339171471</v>
      </c>
      <c r="V918" s="93">
        <f t="shared" si="511"/>
        <v>42259.149503390654</v>
      </c>
      <c r="W918" s="93">
        <f t="shared" si="512"/>
        <v>314893.54393607215</v>
      </c>
      <c r="X918" s="96">
        <f t="shared" si="513"/>
        <v>30</v>
      </c>
      <c r="Y918" s="93">
        <f t="shared" si="494"/>
        <v>2690.5522200800001</v>
      </c>
      <c r="Z918" s="97">
        <f t="shared" si="514"/>
        <v>9.9856500000000004E-3</v>
      </c>
      <c r="AA918" s="93">
        <f t="shared" si="515"/>
        <v>3079.4235978500001</v>
      </c>
      <c r="AB918" s="94">
        <f t="shared" si="523"/>
        <v>6.7299999999999999E-2</v>
      </c>
      <c r="AC918" s="96">
        <f t="shared" si="502"/>
        <v>21</v>
      </c>
      <c r="AD918" s="96">
        <v>252</v>
      </c>
      <c r="AE918" s="95">
        <f t="shared" si="496"/>
        <v>1.0054424310000001</v>
      </c>
      <c r="AF918" s="93">
        <f t="shared" si="516"/>
        <v>1678.3634967200001</v>
      </c>
      <c r="AG918" s="93">
        <f t="shared" si="517"/>
        <v>1713.7863852099999</v>
      </c>
      <c r="AH918" s="49">
        <f t="shared" si="518"/>
        <v>4757.7870945699997</v>
      </c>
      <c r="AI918" s="98" t="str">
        <f t="shared" si="524"/>
        <v>A+J=</v>
      </c>
      <c r="AJ918" s="16">
        <f t="shared" si="525"/>
        <v>42037</v>
      </c>
      <c r="AK918" s="12"/>
      <c r="AL918" s="4"/>
      <c r="AX918" s="1"/>
      <c r="AY918" s="1"/>
      <c r="AZ918" s="1"/>
      <c r="BA918" s="1"/>
      <c r="BB918" s="1"/>
    </row>
    <row r="919" spans="1:138" x14ac:dyDescent="0.2">
      <c r="A919" s="178">
        <f t="shared" si="519"/>
        <v>42038</v>
      </c>
      <c r="B919" s="2">
        <f t="shared" si="503"/>
        <v>312093.1138530816</v>
      </c>
      <c r="C919" s="2">
        <f t="shared" si="520"/>
        <v>266751.31887343002</v>
      </c>
      <c r="D919" s="2">
        <f>SUM(Y919:Y$1129)</f>
        <v>19398.11577878</v>
      </c>
      <c r="E919" s="11">
        <f t="shared" si="504"/>
        <v>247353.20309465003</v>
      </c>
      <c r="F919" s="99">
        <f t="shared" si="499"/>
        <v>4059.86</v>
      </c>
      <c r="G919" s="3">
        <f>IF(N919=1,VLOOKUP(A918,[1]Plan1!$BG$69:$BI$188,3),G918)</f>
        <v>4110.2</v>
      </c>
      <c r="H919" s="200">
        <f t="shared" si="500"/>
        <v>41976</v>
      </c>
      <c r="I919" s="200">
        <f t="shared" si="501"/>
        <v>42007</v>
      </c>
      <c r="J919" s="27">
        <f t="shared" si="505"/>
        <v>1.2399442345302436E-2</v>
      </c>
      <c r="K919" s="12">
        <f t="shared" si="521"/>
        <v>42065</v>
      </c>
      <c r="L919" s="12">
        <f t="shared" si="506"/>
        <v>42065</v>
      </c>
      <c r="M919" s="1">
        <f t="shared" si="522"/>
        <v>18</v>
      </c>
      <c r="N919" s="1">
        <f t="shared" si="507"/>
        <v>1</v>
      </c>
      <c r="O919" s="2">
        <f t="shared" si="508"/>
        <v>1.0006848500000001</v>
      </c>
      <c r="P919" s="11">
        <f t="shared" si="498"/>
        <v>1.0077995399999999</v>
      </c>
      <c r="Q919" s="11">
        <f t="shared" si="495"/>
        <v>1.1708453713634928</v>
      </c>
      <c r="R919" s="2">
        <f t="shared" si="497"/>
        <v>1.1716472200000001</v>
      </c>
      <c r="S919" s="2">
        <f t="shared" si="493"/>
        <v>1.1445321799999999</v>
      </c>
      <c r="T919" s="2">
        <f t="shared" si="509"/>
        <v>305305.46850808</v>
      </c>
      <c r="U919" s="2">
        <f t="shared" si="510"/>
        <v>2803.6519613994692</v>
      </c>
      <c r="V919" s="2">
        <f t="shared" si="511"/>
        <v>42457.489669292103</v>
      </c>
      <c r="W919" s="2">
        <f t="shared" si="512"/>
        <v>312012.46050412161</v>
      </c>
      <c r="X919" s="29">
        <f t="shared" si="513"/>
        <v>0</v>
      </c>
      <c r="Y919" s="2">
        <f t="shared" si="494"/>
        <v>0</v>
      </c>
      <c r="Z919" s="82">
        <f t="shared" si="514"/>
        <v>0</v>
      </c>
      <c r="AA919" s="2">
        <f t="shared" si="515"/>
        <v>0</v>
      </c>
      <c r="AB919" s="27">
        <f t="shared" si="523"/>
        <v>6.7299999999999999E-2</v>
      </c>
      <c r="AC919" s="29">
        <f t="shared" si="502"/>
        <v>1</v>
      </c>
      <c r="AD919" s="29">
        <v>252</v>
      </c>
      <c r="AE919" s="11">
        <f t="shared" si="496"/>
        <v>1.0002584940000001</v>
      </c>
      <c r="AF919" s="2">
        <f t="shared" si="516"/>
        <v>78.919631769999995</v>
      </c>
      <c r="AG919" s="2">
        <f t="shared" si="517"/>
        <v>80.653348960000002</v>
      </c>
      <c r="AH919" s="3">
        <f t="shared" si="518"/>
        <v>0</v>
      </c>
      <c r="AI919" s="4" t="str">
        <f t="shared" si="524"/>
        <v>A+J=</v>
      </c>
      <c r="AJ919" s="12">
        <f t="shared" si="525"/>
        <v>42065</v>
      </c>
      <c r="AK919" s="12"/>
      <c r="AL919" s="4"/>
      <c r="AX919" s="1"/>
      <c r="AY919" s="1"/>
      <c r="AZ919" s="1"/>
      <c r="BA919" s="1"/>
      <c r="BB919" s="1"/>
    </row>
    <row r="920" spans="1:138" x14ac:dyDescent="0.2">
      <c r="A920" s="178">
        <f t="shared" si="519"/>
        <v>42039</v>
      </c>
      <c r="B920" s="2">
        <f t="shared" si="503"/>
        <v>312372.37188978877</v>
      </c>
      <c r="C920" s="2">
        <f t="shared" si="520"/>
        <v>266751.31887343002</v>
      </c>
      <c r="D920" s="2">
        <f>SUM(Y920:Y$1129)</f>
        <v>19398.11577878</v>
      </c>
      <c r="E920" s="11">
        <f t="shared" si="504"/>
        <v>247353.20309465003</v>
      </c>
      <c r="F920" s="99">
        <f t="shared" si="499"/>
        <v>4059.86</v>
      </c>
      <c r="G920" s="3">
        <f>IF(N920=1,VLOOKUP(A919,[1]Plan1!$BG$69:$BI$188,3),G919)</f>
        <v>4110.2</v>
      </c>
      <c r="H920" s="200">
        <f t="shared" si="500"/>
        <v>41976</v>
      </c>
      <c r="I920" s="200">
        <f t="shared" si="501"/>
        <v>42007</v>
      </c>
      <c r="J920" s="27">
        <f t="shared" si="505"/>
        <v>1.2399442345302436E-2</v>
      </c>
      <c r="K920" s="12">
        <f t="shared" si="521"/>
        <v>42065</v>
      </c>
      <c r="L920" s="12">
        <f t="shared" si="506"/>
        <v>42065</v>
      </c>
      <c r="M920" s="1">
        <f t="shared" si="522"/>
        <v>18</v>
      </c>
      <c r="N920" s="1">
        <f t="shared" si="507"/>
        <v>2</v>
      </c>
      <c r="O920" s="2">
        <f t="shared" si="508"/>
        <v>1.0013701800000001</v>
      </c>
      <c r="P920" s="11">
        <f t="shared" si="498"/>
        <v>1.0077995399999999</v>
      </c>
      <c r="Q920" s="11">
        <f t="shared" si="495"/>
        <v>1.1708453713634928</v>
      </c>
      <c r="R920" s="2">
        <f t="shared" si="497"/>
        <v>1.17244964</v>
      </c>
      <c r="S920" s="2">
        <f t="shared" si="493"/>
        <v>1.1445321799999999</v>
      </c>
      <c r="T920" s="2">
        <f t="shared" si="509"/>
        <v>305305.46850808</v>
      </c>
      <c r="U920" s="2">
        <f t="shared" si="510"/>
        <v>2803.6519613994692</v>
      </c>
      <c r="V920" s="2">
        <f t="shared" si="511"/>
        <v>42655.970826519275</v>
      </c>
      <c r="W920" s="2">
        <f t="shared" si="512"/>
        <v>312210.9416613488</v>
      </c>
      <c r="X920" s="29">
        <f t="shared" si="513"/>
        <v>0</v>
      </c>
      <c r="Y920" s="2">
        <f t="shared" si="494"/>
        <v>0</v>
      </c>
      <c r="Z920" s="82">
        <f t="shared" si="514"/>
        <v>0</v>
      </c>
      <c r="AA920" s="2">
        <f t="shared" si="515"/>
        <v>0</v>
      </c>
      <c r="AB920" s="27">
        <f t="shared" si="523"/>
        <v>6.7299999999999999E-2</v>
      </c>
      <c r="AC920" s="29">
        <f t="shared" si="502"/>
        <v>2</v>
      </c>
      <c r="AD920" s="29">
        <v>252</v>
      </c>
      <c r="AE920" s="11">
        <f t="shared" si="496"/>
        <v>1.000517055</v>
      </c>
      <c r="AF920" s="2">
        <f t="shared" si="516"/>
        <v>157.85971900999999</v>
      </c>
      <c r="AG920" s="2">
        <f t="shared" si="517"/>
        <v>161.43022844000001</v>
      </c>
      <c r="AH920" s="3">
        <f t="shared" si="518"/>
        <v>0</v>
      </c>
      <c r="AI920" s="4" t="str">
        <f t="shared" si="524"/>
        <v>A+J=</v>
      </c>
      <c r="AJ920" s="12">
        <f t="shared" si="525"/>
        <v>42065</v>
      </c>
      <c r="AK920" s="12"/>
      <c r="AL920" s="4"/>
      <c r="AX920" s="1"/>
      <c r="AY920" s="1"/>
      <c r="AZ920" s="1"/>
      <c r="BA920" s="1"/>
      <c r="BB920" s="1"/>
    </row>
    <row r="921" spans="1:138" x14ac:dyDescent="0.2">
      <c r="A921" s="178">
        <f t="shared" si="519"/>
        <v>42040</v>
      </c>
      <c r="B921" s="2">
        <f t="shared" si="503"/>
        <v>312651.88469578361</v>
      </c>
      <c r="C921" s="2">
        <f t="shared" si="520"/>
        <v>266751.31887343002</v>
      </c>
      <c r="D921" s="2">
        <f>SUM(Y921:Y$1129)</f>
        <v>19398.11577878</v>
      </c>
      <c r="E921" s="11">
        <f t="shared" si="504"/>
        <v>247353.20309465003</v>
      </c>
      <c r="F921" s="99">
        <f t="shared" si="499"/>
        <v>4059.86</v>
      </c>
      <c r="G921" s="3">
        <f>IF(N921=1,VLOOKUP(A920,[1]Plan1!$BG$69:$BI$188,3),G920)</f>
        <v>4110.2</v>
      </c>
      <c r="H921" s="200">
        <f t="shared" si="500"/>
        <v>41976</v>
      </c>
      <c r="I921" s="200">
        <f t="shared" si="501"/>
        <v>42007</v>
      </c>
      <c r="J921" s="27">
        <f t="shared" si="505"/>
        <v>1.2399442345302436E-2</v>
      </c>
      <c r="K921" s="12">
        <f t="shared" si="521"/>
        <v>42065</v>
      </c>
      <c r="L921" s="12">
        <f t="shared" si="506"/>
        <v>42065</v>
      </c>
      <c r="M921" s="1">
        <f t="shared" si="522"/>
        <v>18</v>
      </c>
      <c r="N921" s="1">
        <f t="shared" si="507"/>
        <v>3</v>
      </c>
      <c r="O921" s="2">
        <f t="shared" si="508"/>
        <v>1.00205597</v>
      </c>
      <c r="P921" s="11">
        <f t="shared" si="498"/>
        <v>1.0077995399999999</v>
      </c>
      <c r="Q921" s="11">
        <f t="shared" si="495"/>
        <v>1.1708453713634928</v>
      </c>
      <c r="R921" s="2">
        <f t="shared" si="497"/>
        <v>1.1732525899999999</v>
      </c>
      <c r="S921" s="2">
        <f t="shared" si="493"/>
        <v>1.1445321799999999</v>
      </c>
      <c r="T921" s="2">
        <f t="shared" si="509"/>
        <v>305305.46850808</v>
      </c>
      <c r="U921" s="2">
        <f t="shared" si="510"/>
        <v>2803.6519613994692</v>
      </c>
      <c r="V921" s="2">
        <f t="shared" si="511"/>
        <v>42854.583080944118</v>
      </c>
      <c r="W921" s="2">
        <f t="shared" si="512"/>
        <v>312409.55391577363</v>
      </c>
      <c r="X921" s="29">
        <f t="shared" si="513"/>
        <v>0</v>
      </c>
      <c r="Y921" s="2">
        <f t="shared" si="494"/>
        <v>0</v>
      </c>
      <c r="Z921" s="82">
        <f t="shared" si="514"/>
        <v>0</v>
      </c>
      <c r="AA921" s="2">
        <f t="shared" si="515"/>
        <v>0</v>
      </c>
      <c r="AB921" s="27">
        <f t="shared" si="523"/>
        <v>6.7299999999999999E-2</v>
      </c>
      <c r="AC921" s="29">
        <f t="shared" si="502"/>
        <v>3</v>
      </c>
      <c r="AD921" s="29">
        <v>252</v>
      </c>
      <c r="AE921" s="11">
        <f t="shared" si="496"/>
        <v>1.0007756830000001</v>
      </c>
      <c r="AF921" s="2">
        <f t="shared" si="516"/>
        <v>236.82026171999999</v>
      </c>
      <c r="AG921" s="2">
        <f t="shared" si="517"/>
        <v>242.33078001000001</v>
      </c>
      <c r="AH921" s="3">
        <f t="shared" si="518"/>
        <v>0</v>
      </c>
      <c r="AI921" s="4" t="str">
        <f t="shared" si="524"/>
        <v>A+J=</v>
      </c>
      <c r="AJ921" s="12">
        <f t="shared" si="525"/>
        <v>42065</v>
      </c>
      <c r="AK921" s="12"/>
      <c r="AL921" s="4"/>
      <c r="AX921" s="1"/>
      <c r="AY921" s="1"/>
      <c r="AZ921" s="1"/>
      <c r="BA921" s="1"/>
      <c r="BB921" s="1"/>
    </row>
    <row r="922" spans="1:138" x14ac:dyDescent="0.2">
      <c r="A922" s="178">
        <f t="shared" si="519"/>
        <v>42041</v>
      </c>
      <c r="B922" s="2">
        <f t="shared" si="503"/>
        <v>312931.66200445424</v>
      </c>
      <c r="C922" s="2">
        <f t="shared" si="520"/>
        <v>266751.31887343002</v>
      </c>
      <c r="D922" s="2">
        <f>SUM(Y922:Y$1129)</f>
        <v>19398.11577878</v>
      </c>
      <c r="E922" s="11">
        <f t="shared" si="504"/>
        <v>247353.20309465003</v>
      </c>
      <c r="F922" s="99">
        <f t="shared" si="499"/>
        <v>4059.86</v>
      </c>
      <c r="G922" s="3">
        <f>IF(N922=1,VLOOKUP(A921,[1]Plan1!$BG$69:$BI$188,3),G921)</f>
        <v>4110.2</v>
      </c>
      <c r="H922" s="200">
        <f t="shared" si="500"/>
        <v>41976</v>
      </c>
      <c r="I922" s="200">
        <f t="shared" si="501"/>
        <v>42007</v>
      </c>
      <c r="J922" s="27">
        <f t="shared" si="505"/>
        <v>1.2399442345302436E-2</v>
      </c>
      <c r="K922" s="12">
        <f t="shared" si="521"/>
        <v>42065</v>
      </c>
      <c r="L922" s="12">
        <f t="shared" si="506"/>
        <v>42065</v>
      </c>
      <c r="M922" s="1">
        <f t="shared" si="522"/>
        <v>18</v>
      </c>
      <c r="N922" s="1">
        <f t="shared" si="507"/>
        <v>4</v>
      </c>
      <c r="O922" s="2">
        <f t="shared" si="508"/>
        <v>1.0027422399999999</v>
      </c>
      <c r="P922" s="11">
        <f t="shared" si="498"/>
        <v>1.0077995399999999</v>
      </c>
      <c r="Q922" s="11">
        <f t="shared" si="495"/>
        <v>1.1708453713634928</v>
      </c>
      <c r="R922" s="2">
        <f t="shared" si="497"/>
        <v>1.17405611</v>
      </c>
      <c r="S922" s="2">
        <f t="shared" si="493"/>
        <v>1.1445321799999999</v>
      </c>
      <c r="T922" s="2">
        <f t="shared" si="509"/>
        <v>305305.46850808</v>
      </c>
      <c r="U922" s="2">
        <f t="shared" si="510"/>
        <v>2803.6519613994692</v>
      </c>
      <c r="V922" s="2">
        <f t="shared" si="511"/>
        <v>43053.336326694742</v>
      </c>
      <c r="W922" s="2">
        <f t="shared" si="512"/>
        <v>312608.30716152425</v>
      </c>
      <c r="X922" s="29">
        <f t="shared" si="513"/>
        <v>0</v>
      </c>
      <c r="Y922" s="2">
        <f t="shared" si="494"/>
        <v>0</v>
      </c>
      <c r="Z922" s="82">
        <f t="shared" si="514"/>
        <v>0</v>
      </c>
      <c r="AA922" s="2">
        <f t="shared" si="515"/>
        <v>0</v>
      </c>
      <c r="AB922" s="27">
        <f t="shared" si="523"/>
        <v>6.7299999999999999E-2</v>
      </c>
      <c r="AC922" s="29">
        <f t="shared" si="502"/>
        <v>4</v>
      </c>
      <c r="AD922" s="29">
        <v>252</v>
      </c>
      <c r="AE922" s="11">
        <f t="shared" si="496"/>
        <v>1.0010343770000001</v>
      </c>
      <c r="AF922" s="2">
        <f t="shared" si="516"/>
        <v>315.80095459</v>
      </c>
      <c r="AG922" s="2">
        <f t="shared" si="517"/>
        <v>323.35484293000002</v>
      </c>
      <c r="AH922" s="3">
        <f t="shared" si="518"/>
        <v>0</v>
      </c>
      <c r="AI922" s="4" t="str">
        <f t="shared" si="524"/>
        <v>A+J=</v>
      </c>
      <c r="AJ922" s="12">
        <f t="shared" si="525"/>
        <v>42065</v>
      </c>
      <c r="AK922" s="12"/>
      <c r="AL922" s="4"/>
      <c r="AX922" s="1"/>
      <c r="AY922" s="1"/>
      <c r="AZ922" s="1"/>
      <c r="BA922" s="1"/>
      <c r="BB922" s="1"/>
    </row>
    <row r="923" spans="1:138" x14ac:dyDescent="0.2">
      <c r="A923" s="178">
        <f t="shared" si="519"/>
        <v>42042</v>
      </c>
      <c r="B923" s="2">
        <f t="shared" si="503"/>
        <v>313211.69468328246</v>
      </c>
      <c r="C923" s="2">
        <f t="shared" si="520"/>
        <v>266751.31887343002</v>
      </c>
      <c r="D923" s="2">
        <f>SUM(Y923:Y$1129)</f>
        <v>19398.11577878</v>
      </c>
      <c r="E923" s="11">
        <f t="shared" si="504"/>
        <v>247353.20309465003</v>
      </c>
      <c r="F923" s="99">
        <f t="shared" si="499"/>
        <v>4059.86</v>
      </c>
      <c r="G923" s="3">
        <f>IF(N923=1,VLOOKUP(A922,[1]Plan1!$BG$69:$BI$188,3),G922)</f>
        <v>4110.2</v>
      </c>
      <c r="H923" s="200">
        <f t="shared" si="500"/>
        <v>41976</v>
      </c>
      <c r="I923" s="200">
        <f t="shared" si="501"/>
        <v>42007</v>
      </c>
      <c r="J923" s="27">
        <f t="shared" si="505"/>
        <v>1.2399442345302436E-2</v>
      </c>
      <c r="K923" s="12">
        <f t="shared" si="521"/>
        <v>42065</v>
      </c>
      <c r="L923" s="12">
        <f t="shared" si="506"/>
        <v>42065</v>
      </c>
      <c r="M923" s="1">
        <f t="shared" si="522"/>
        <v>18</v>
      </c>
      <c r="N923" s="1">
        <f t="shared" si="507"/>
        <v>5</v>
      </c>
      <c r="O923" s="2">
        <f t="shared" si="508"/>
        <v>1.0034289700000001</v>
      </c>
      <c r="P923" s="11">
        <f t="shared" si="498"/>
        <v>1.0077995399999999</v>
      </c>
      <c r="Q923" s="11">
        <f t="shared" si="495"/>
        <v>1.1708453713634928</v>
      </c>
      <c r="R923" s="2">
        <f t="shared" si="497"/>
        <v>1.1748601599999999</v>
      </c>
      <c r="S923" s="2">
        <f t="shared" si="493"/>
        <v>1.1445321799999999</v>
      </c>
      <c r="T923" s="2">
        <f t="shared" si="509"/>
        <v>305305.46850808</v>
      </c>
      <c r="U923" s="2">
        <f t="shared" si="510"/>
        <v>2803.6519613994692</v>
      </c>
      <c r="V923" s="2">
        <f t="shared" si="511"/>
        <v>43252.220669642986</v>
      </c>
      <c r="W923" s="2">
        <f t="shared" si="512"/>
        <v>312807.19150447246</v>
      </c>
      <c r="X923" s="29">
        <f t="shared" si="513"/>
        <v>0</v>
      </c>
      <c r="Y923" s="2">
        <f t="shared" si="494"/>
        <v>0</v>
      </c>
      <c r="Z923" s="82">
        <f t="shared" si="514"/>
        <v>0</v>
      </c>
      <c r="AA923" s="2">
        <f t="shared" si="515"/>
        <v>0</v>
      </c>
      <c r="AB923" s="27">
        <f t="shared" si="523"/>
        <v>6.7299999999999999E-2</v>
      </c>
      <c r="AC923" s="29">
        <f t="shared" si="502"/>
        <v>5</v>
      </c>
      <c r="AD923" s="29">
        <v>252</v>
      </c>
      <c r="AE923" s="11">
        <f t="shared" si="496"/>
        <v>1.0012931389999999</v>
      </c>
      <c r="AF923" s="2">
        <f t="shared" si="516"/>
        <v>394.80240823999998</v>
      </c>
      <c r="AG923" s="2">
        <f t="shared" si="517"/>
        <v>404.50317881000001</v>
      </c>
      <c r="AH923" s="3">
        <f t="shared" si="518"/>
        <v>0</v>
      </c>
      <c r="AI923" s="4" t="str">
        <f t="shared" si="524"/>
        <v>A+J=</v>
      </c>
      <c r="AJ923" s="12">
        <f t="shared" si="525"/>
        <v>42065</v>
      </c>
      <c r="AK923" s="12"/>
      <c r="AL923" s="4"/>
      <c r="AX923" s="1"/>
      <c r="AY923" s="1"/>
      <c r="AZ923" s="1"/>
      <c r="BA923" s="1"/>
      <c r="BB923" s="1"/>
    </row>
    <row r="924" spans="1:138" x14ac:dyDescent="0.2">
      <c r="A924" s="178">
        <f t="shared" si="519"/>
        <v>42043</v>
      </c>
      <c r="B924" s="2">
        <f t="shared" si="503"/>
        <v>313211.69468328246</v>
      </c>
      <c r="C924" s="2">
        <f t="shared" si="520"/>
        <v>266751.31887343002</v>
      </c>
      <c r="D924" s="2">
        <f>SUM(Y924:Y$1129)</f>
        <v>19398.11577878</v>
      </c>
      <c r="E924" s="11">
        <f t="shared" si="504"/>
        <v>247353.20309465003</v>
      </c>
      <c r="F924" s="99">
        <f t="shared" si="499"/>
        <v>4059.86</v>
      </c>
      <c r="G924" s="3">
        <f>IF(N924=1,VLOOKUP(A923,[1]Plan1!$BG$69:$BI$188,3),G923)</f>
        <v>4110.2</v>
      </c>
      <c r="H924" s="200">
        <f t="shared" si="500"/>
        <v>41976</v>
      </c>
      <c r="I924" s="200">
        <f t="shared" si="501"/>
        <v>42007</v>
      </c>
      <c r="J924" s="27">
        <f t="shared" si="505"/>
        <v>1.2399442345302436E-2</v>
      </c>
      <c r="K924" s="12">
        <f t="shared" si="521"/>
        <v>42065</v>
      </c>
      <c r="L924" s="12">
        <f t="shared" si="506"/>
        <v>42065</v>
      </c>
      <c r="M924" s="1">
        <f t="shared" si="522"/>
        <v>18</v>
      </c>
      <c r="N924" s="1">
        <f t="shared" si="507"/>
        <v>5</v>
      </c>
      <c r="O924" s="2">
        <f t="shared" si="508"/>
        <v>1.0034289700000001</v>
      </c>
      <c r="P924" s="11">
        <f t="shared" si="498"/>
        <v>1.0077995399999999</v>
      </c>
      <c r="Q924" s="11">
        <f t="shared" si="495"/>
        <v>1.1708453713634928</v>
      </c>
      <c r="R924" s="2">
        <f t="shared" si="497"/>
        <v>1.1748601599999999</v>
      </c>
      <c r="S924" s="2">
        <f t="shared" si="493"/>
        <v>1.1445321799999999</v>
      </c>
      <c r="T924" s="2">
        <f t="shared" si="509"/>
        <v>305305.46850808</v>
      </c>
      <c r="U924" s="2">
        <f t="shared" si="510"/>
        <v>2803.6519613994692</v>
      </c>
      <c r="V924" s="2">
        <f t="shared" si="511"/>
        <v>43252.220669642986</v>
      </c>
      <c r="W924" s="2">
        <f t="shared" si="512"/>
        <v>312807.19150447246</v>
      </c>
      <c r="X924" s="29">
        <f t="shared" si="513"/>
        <v>0</v>
      </c>
      <c r="Y924" s="2">
        <f t="shared" si="494"/>
        <v>0</v>
      </c>
      <c r="Z924" s="82">
        <f t="shared" si="514"/>
        <v>0</v>
      </c>
      <c r="AA924" s="2">
        <f t="shared" si="515"/>
        <v>0</v>
      </c>
      <c r="AB924" s="27">
        <f t="shared" si="523"/>
        <v>6.7299999999999999E-2</v>
      </c>
      <c r="AC924" s="29">
        <f t="shared" si="502"/>
        <v>5</v>
      </c>
      <c r="AD924" s="29">
        <v>252</v>
      </c>
      <c r="AE924" s="11">
        <f t="shared" si="496"/>
        <v>1.0012931389999999</v>
      </c>
      <c r="AF924" s="2">
        <f t="shared" si="516"/>
        <v>394.80240823999998</v>
      </c>
      <c r="AG924" s="2">
        <f t="shared" si="517"/>
        <v>404.50317881000001</v>
      </c>
      <c r="AH924" s="3">
        <f t="shared" si="518"/>
        <v>0</v>
      </c>
      <c r="AI924" s="4" t="str">
        <f t="shared" si="524"/>
        <v>A+J=</v>
      </c>
      <c r="AJ924" s="12">
        <f t="shared" si="525"/>
        <v>42065</v>
      </c>
      <c r="AK924" s="12"/>
      <c r="AL924" s="4"/>
      <c r="AX924" s="1"/>
      <c r="AY924" s="1"/>
      <c r="AZ924" s="1"/>
      <c r="BA924" s="1"/>
      <c r="BB924" s="1"/>
    </row>
    <row r="925" spans="1:138" x14ac:dyDescent="0.2">
      <c r="A925" s="178">
        <f t="shared" si="519"/>
        <v>42044</v>
      </c>
      <c r="B925" s="2">
        <f t="shared" si="503"/>
        <v>313211.69468328246</v>
      </c>
      <c r="C925" s="2">
        <f t="shared" si="520"/>
        <v>266751.31887343002</v>
      </c>
      <c r="D925" s="2">
        <f>SUM(Y925:Y$1129)</f>
        <v>19398.11577878</v>
      </c>
      <c r="E925" s="11">
        <f t="shared" si="504"/>
        <v>247353.20309465003</v>
      </c>
      <c r="F925" s="99">
        <f t="shared" si="499"/>
        <v>4059.86</v>
      </c>
      <c r="G925" s="3">
        <f>IF(N925=1,VLOOKUP(A924,[1]Plan1!$BG$69:$BI$188,3),G924)</f>
        <v>4110.2</v>
      </c>
      <c r="H925" s="200">
        <f t="shared" si="500"/>
        <v>41976</v>
      </c>
      <c r="I925" s="200">
        <f t="shared" si="501"/>
        <v>42007</v>
      </c>
      <c r="J925" s="27">
        <f t="shared" si="505"/>
        <v>1.2399442345302436E-2</v>
      </c>
      <c r="K925" s="12">
        <f t="shared" si="521"/>
        <v>42065</v>
      </c>
      <c r="L925" s="12">
        <f t="shared" si="506"/>
        <v>42065</v>
      </c>
      <c r="M925" s="1">
        <f t="shared" si="522"/>
        <v>18</v>
      </c>
      <c r="N925" s="1">
        <f t="shared" si="507"/>
        <v>5</v>
      </c>
      <c r="O925" s="2">
        <f t="shared" si="508"/>
        <v>1.0034289700000001</v>
      </c>
      <c r="P925" s="11">
        <f t="shared" si="498"/>
        <v>1.0077995399999999</v>
      </c>
      <c r="Q925" s="11">
        <f t="shared" si="495"/>
        <v>1.1708453713634928</v>
      </c>
      <c r="R925" s="2">
        <f t="shared" si="497"/>
        <v>1.1748601599999999</v>
      </c>
      <c r="S925" s="2">
        <f t="shared" si="493"/>
        <v>1.1445321799999999</v>
      </c>
      <c r="T925" s="2">
        <f t="shared" si="509"/>
        <v>305305.46850808</v>
      </c>
      <c r="U925" s="2">
        <f t="shared" si="510"/>
        <v>2803.6519613994692</v>
      </c>
      <c r="V925" s="2">
        <f t="shared" si="511"/>
        <v>43252.220669642986</v>
      </c>
      <c r="W925" s="2">
        <f t="shared" si="512"/>
        <v>312807.19150447246</v>
      </c>
      <c r="X925" s="29">
        <f t="shared" si="513"/>
        <v>0</v>
      </c>
      <c r="Y925" s="2">
        <f t="shared" si="494"/>
        <v>0</v>
      </c>
      <c r="Z925" s="82">
        <f t="shared" si="514"/>
        <v>0</v>
      </c>
      <c r="AA925" s="2">
        <f t="shared" si="515"/>
        <v>0</v>
      </c>
      <c r="AB925" s="27">
        <f t="shared" si="523"/>
        <v>6.7299999999999999E-2</v>
      </c>
      <c r="AC925" s="29">
        <f t="shared" si="502"/>
        <v>5</v>
      </c>
      <c r="AD925" s="29">
        <v>252</v>
      </c>
      <c r="AE925" s="11">
        <f t="shared" si="496"/>
        <v>1.0012931389999999</v>
      </c>
      <c r="AF925" s="2">
        <f t="shared" si="516"/>
        <v>394.80240823999998</v>
      </c>
      <c r="AG925" s="2">
        <f t="shared" si="517"/>
        <v>404.50317881000001</v>
      </c>
      <c r="AH925" s="3">
        <f t="shared" si="518"/>
        <v>0</v>
      </c>
      <c r="AI925" s="4" t="str">
        <f t="shared" si="524"/>
        <v>A+J=</v>
      </c>
      <c r="AJ925" s="12">
        <f t="shared" si="525"/>
        <v>42065</v>
      </c>
      <c r="AK925" s="12"/>
      <c r="AL925" s="4"/>
      <c r="AX925" s="1"/>
      <c r="AY925" s="1"/>
      <c r="AZ925" s="1"/>
      <c r="BA925" s="1"/>
      <c r="BB925" s="1"/>
    </row>
    <row r="926" spans="1:138" x14ac:dyDescent="0.2">
      <c r="A926" s="178">
        <f t="shared" si="519"/>
        <v>42045</v>
      </c>
      <c r="B926" s="2">
        <f t="shared" si="503"/>
        <v>313491.99215806648</v>
      </c>
      <c r="C926" s="2">
        <f t="shared" si="520"/>
        <v>266751.31887343002</v>
      </c>
      <c r="D926" s="2">
        <f>SUM(Y926:Y$1129)</f>
        <v>19398.11577878</v>
      </c>
      <c r="E926" s="11">
        <f t="shared" si="504"/>
        <v>247353.20309465003</v>
      </c>
      <c r="F926" s="99">
        <f t="shared" si="499"/>
        <v>4059.86</v>
      </c>
      <c r="G926" s="3">
        <f>IF(N926=1,VLOOKUP(A925,[1]Plan1!$BG$69:$BI$188,3),G925)</f>
        <v>4110.2</v>
      </c>
      <c r="H926" s="200">
        <f t="shared" si="500"/>
        <v>41976</v>
      </c>
      <c r="I926" s="200">
        <f t="shared" si="501"/>
        <v>42007</v>
      </c>
      <c r="J926" s="27">
        <f t="shared" si="505"/>
        <v>1.2399442345302436E-2</v>
      </c>
      <c r="K926" s="12">
        <f t="shared" si="521"/>
        <v>42065</v>
      </c>
      <c r="L926" s="12">
        <f t="shared" si="506"/>
        <v>42065</v>
      </c>
      <c r="M926" s="1">
        <f t="shared" si="522"/>
        <v>18</v>
      </c>
      <c r="N926" s="1">
        <f t="shared" si="507"/>
        <v>6</v>
      </c>
      <c r="O926" s="2">
        <f t="shared" si="508"/>
        <v>1.00411618</v>
      </c>
      <c r="P926" s="11">
        <f t="shared" si="498"/>
        <v>1.0077995399999999</v>
      </c>
      <c r="Q926" s="11">
        <f t="shared" si="495"/>
        <v>1.1708453713634928</v>
      </c>
      <c r="R926" s="2">
        <f t="shared" si="497"/>
        <v>1.17566478</v>
      </c>
      <c r="S926" s="2">
        <f t="shared" ref="S926:S989" si="526">IF(AND(X926&gt;0,MONTH(A926)=10),R926,S925)</f>
        <v>1.1445321799999999</v>
      </c>
      <c r="T926" s="2">
        <f t="shared" si="509"/>
        <v>305305.46850808</v>
      </c>
      <c r="U926" s="2">
        <f t="shared" si="510"/>
        <v>2803.6519613994692</v>
      </c>
      <c r="V926" s="2">
        <f t="shared" si="511"/>
        <v>43451.246003917011</v>
      </c>
      <c r="W926" s="2">
        <f t="shared" si="512"/>
        <v>313006.21683874651</v>
      </c>
      <c r="X926" s="29">
        <f t="shared" si="513"/>
        <v>0</v>
      </c>
      <c r="Y926" s="2">
        <f t="shared" ref="Y926:Y989" si="527">IF(X926&gt;0,VLOOKUP(A926,AN$12:AR$131,5),0)</f>
        <v>0</v>
      </c>
      <c r="Z926" s="82">
        <f t="shared" si="514"/>
        <v>0</v>
      </c>
      <c r="AA926" s="2">
        <f t="shared" si="515"/>
        <v>0</v>
      </c>
      <c r="AB926" s="27">
        <f t="shared" si="523"/>
        <v>6.7299999999999999E-2</v>
      </c>
      <c r="AC926" s="29">
        <f t="shared" si="502"/>
        <v>6</v>
      </c>
      <c r="AD926" s="29">
        <v>252</v>
      </c>
      <c r="AE926" s="11">
        <f t="shared" si="496"/>
        <v>1.0015519669999999</v>
      </c>
      <c r="AF926" s="2">
        <f t="shared" si="516"/>
        <v>473.82401204000001</v>
      </c>
      <c r="AG926" s="2">
        <f t="shared" si="517"/>
        <v>485.77531931999999</v>
      </c>
      <c r="AH926" s="3">
        <f t="shared" si="518"/>
        <v>0</v>
      </c>
      <c r="AI926" s="4" t="str">
        <f t="shared" si="524"/>
        <v>A+J=</v>
      </c>
      <c r="AJ926" s="12">
        <f t="shared" si="525"/>
        <v>42065</v>
      </c>
      <c r="AK926" s="12"/>
      <c r="AL926" s="4"/>
      <c r="AX926" s="1"/>
      <c r="AY926" s="1"/>
      <c r="AZ926" s="1"/>
      <c r="BA926" s="1"/>
      <c r="BB926" s="1"/>
    </row>
    <row r="927" spans="1:138" x14ac:dyDescent="0.2">
      <c r="A927" s="178">
        <f t="shared" si="519"/>
        <v>42046</v>
      </c>
      <c r="B927" s="2">
        <f t="shared" si="503"/>
        <v>313772.54497886822</v>
      </c>
      <c r="C927" s="2">
        <f t="shared" si="520"/>
        <v>266751.31887343002</v>
      </c>
      <c r="D927" s="2">
        <f>SUM(Y927:Y$1129)</f>
        <v>19398.11577878</v>
      </c>
      <c r="E927" s="11">
        <f t="shared" si="504"/>
        <v>247353.20309465003</v>
      </c>
      <c r="F927" s="99">
        <f t="shared" si="499"/>
        <v>4059.86</v>
      </c>
      <c r="G927" s="3">
        <f>IF(N927=1,VLOOKUP(A926,[1]Plan1!$BG$69:$BI$188,3),G926)</f>
        <v>4110.2</v>
      </c>
      <c r="H927" s="200">
        <f t="shared" si="500"/>
        <v>41976</v>
      </c>
      <c r="I927" s="200">
        <f t="shared" si="501"/>
        <v>42007</v>
      </c>
      <c r="J927" s="27">
        <f t="shared" si="505"/>
        <v>1.2399442345302436E-2</v>
      </c>
      <c r="K927" s="12">
        <f t="shared" si="521"/>
        <v>42065</v>
      </c>
      <c r="L927" s="12">
        <f t="shared" si="506"/>
        <v>42065</v>
      </c>
      <c r="M927" s="1">
        <f t="shared" si="522"/>
        <v>18</v>
      </c>
      <c r="N927" s="1">
        <f t="shared" si="507"/>
        <v>7</v>
      </c>
      <c r="O927" s="2">
        <f t="shared" si="508"/>
        <v>1.0048038500000001</v>
      </c>
      <c r="P927" s="11">
        <f t="shared" si="498"/>
        <v>1.0077995399999999</v>
      </c>
      <c r="Q927" s="11">
        <f t="shared" ref="Q927:Q990" si="528">IF(L927&gt;L926,Q926*P927,Q926)</f>
        <v>1.1708453713634928</v>
      </c>
      <c r="R927" s="2">
        <f t="shared" si="497"/>
        <v>1.1764699300000001</v>
      </c>
      <c r="S927" s="2">
        <f t="shared" si="526"/>
        <v>1.1445321799999999</v>
      </c>
      <c r="T927" s="2">
        <f t="shared" si="509"/>
        <v>305305.46850808</v>
      </c>
      <c r="U927" s="2">
        <f t="shared" si="510"/>
        <v>2803.6519613994692</v>
      </c>
      <c r="V927" s="2">
        <f t="shared" si="511"/>
        <v>43650.4024353887</v>
      </c>
      <c r="W927" s="2">
        <f t="shared" si="512"/>
        <v>313205.3732702182</v>
      </c>
      <c r="X927" s="29">
        <f t="shared" si="513"/>
        <v>0</v>
      </c>
      <c r="Y927" s="2">
        <f t="shared" si="527"/>
        <v>0</v>
      </c>
      <c r="Z927" s="82">
        <f t="shared" si="514"/>
        <v>0</v>
      </c>
      <c r="AA927" s="2">
        <f t="shared" si="515"/>
        <v>0</v>
      </c>
      <c r="AB927" s="27">
        <f t="shared" si="523"/>
        <v>6.7299999999999999E-2</v>
      </c>
      <c r="AC927" s="29">
        <f t="shared" si="502"/>
        <v>7</v>
      </c>
      <c r="AD927" s="29">
        <v>252</v>
      </c>
      <c r="AE927" s="11">
        <f t="shared" ref="AE927:AE990" si="529">ROUND((1+AB927)^TRUNC((AC927/AD927),9),9)</f>
        <v>1.0018108619999999</v>
      </c>
      <c r="AF927" s="2">
        <f t="shared" si="516"/>
        <v>552.86607131000005</v>
      </c>
      <c r="AG927" s="2">
        <f t="shared" si="517"/>
        <v>567.17170865000003</v>
      </c>
      <c r="AH927" s="3">
        <f t="shared" si="518"/>
        <v>0</v>
      </c>
      <c r="AI927" s="4" t="str">
        <f t="shared" si="524"/>
        <v>A+J=</v>
      </c>
      <c r="AJ927" s="12">
        <f t="shared" si="525"/>
        <v>42065</v>
      </c>
      <c r="AK927" s="12"/>
      <c r="AL927" s="4"/>
      <c r="AX927" s="1"/>
      <c r="AY927" s="1"/>
      <c r="AZ927" s="1"/>
      <c r="BA927" s="1"/>
      <c r="BB927" s="1"/>
    </row>
    <row r="928" spans="1:138" x14ac:dyDescent="0.2">
      <c r="A928" s="178">
        <f t="shared" si="519"/>
        <v>42047</v>
      </c>
      <c r="B928" s="2">
        <f t="shared" si="503"/>
        <v>314053.36351552559</v>
      </c>
      <c r="C928" s="2">
        <f t="shared" si="520"/>
        <v>266751.31887343002</v>
      </c>
      <c r="D928" s="2">
        <f>SUM(Y928:Y$1129)</f>
        <v>19398.11577878</v>
      </c>
      <c r="E928" s="11">
        <f t="shared" si="504"/>
        <v>247353.20309465003</v>
      </c>
      <c r="F928" s="99">
        <f t="shared" si="499"/>
        <v>4059.86</v>
      </c>
      <c r="G928" s="3">
        <f>IF(N928=1,VLOOKUP(A927,[1]Plan1!$BG$69:$BI$188,3),G927)</f>
        <v>4110.2</v>
      </c>
      <c r="H928" s="200">
        <f t="shared" si="500"/>
        <v>41976</v>
      </c>
      <c r="I928" s="200">
        <f t="shared" si="501"/>
        <v>42007</v>
      </c>
      <c r="J928" s="27">
        <f t="shared" si="505"/>
        <v>1.2399442345302436E-2</v>
      </c>
      <c r="K928" s="12">
        <f t="shared" si="521"/>
        <v>42065</v>
      </c>
      <c r="L928" s="12">
        <f t="shared" si="506"/>
        <v>42065</v>
      </c>
      <c r="M928" s="1">
        <f t="shared" si="522"/>
        <v>18</v>
      </c>
      <c r="N928" s="1">
        <f t="shared" si="507"/>
        <v>8</v>
      </c>
      <c r="O928" s="2">
        <f t="shared" si="508"/>
        <v>1.0054920000000001</v>
      </c>
      <c r="P928" s="11">
        <f t="shared" si="498"/>
        <v>1.0077995399999999</v>
      </c>
      <c r="Q928" s="11">
        <f t="shared" si="528"/>
        <v>1.1708453713634928</v>
      </c>
      <c r="R928" s="2">
        <f t="shared" si="497"/>
        <v>1.1772756499999999</v>
      </c>
      <c r="S928" s="2">
        <f t="shared" si="526"/>
        <v>1.1445321799999999</v>
      </c>
      <c r="T928" s="2">
        <f t="shared" si="509"/>
        <v>305305.46850808</v>
      </c>
      <c r="U928" s="2">
        <f t="shared" si="510"/>
        <v>2803.6519613994692</v>
      </c>
      <c r="V928" s="2">
        <f t="shared" si="511"/>
        <v>43849.699858186068</v>
      </c>
      <c r="W928" s="2">
        <f t="shared" si="512"/>
        <v>313404.67069301556</v>
      </c>
      <c r="X928" s="29">
        <f t="shared" si="513"/>
        <v>0</v>
      </c>
      <c r="Y928" s="2">
        <f t="shared" si="527"/>
        <v>0</v>
      </c>
      <c r="Z928" s="82">
        <f t="shared" si="514"/>
        <v>0</v>
      </c>
      <c r="AA928" s="2">
        <f t="shared" si="515"/>
        <v>0</v>
      </c>
      <c r="AB928" s="27">
        <f t="shared" si="523"/>
        <v>6.7299999999999999E-2</v>
      </c>
      <c r="AC928" s="29">
        <f t="shared" si="502"/>
        <v>8</v>
      </c>
      <c r="AD928" s="29">
        <v>252</v>
      </c>
      <c r="AE928" s="11">
        <f t="shared" si="529"/>
        <v>1.002069825</v>
      </c>
      <c r="AF928" s="2">
        <f>TRUNC((T927*(AE928-1)),8)</f>
        <v>631.92889134999996</v>
      </c>
      <c r="AG928" s="2">
        <f t="shared" si="517"/>
        <v>648.69282251000004</v>
      </c>
      <c r="AH928" s="3">
        <f t="shared" si="518"/>
        <v>0</v>
      </c>
      <c r="AI928" s="4" t="str">
        <f t="shared" si="524"/>
        <v>A+J=</v>
      </c>
      <c r="AJ928" s="12">
        <f t="shared" si="525"/>
        <v>42065</v>
      </c>
      <c r="AK928" s="16"/>
      <c r="AL928" s="98"/>
      <c r="AX928" s="38"/>
      <c r="AY928" s="38"/>
      <c r="AZ928" s="38"/>
      <c r="BA928" s="38"/>
      <c r="BB928" s="38"/>
    </row>
    <row r="929" spans="1:54" x14ac:dyDescent="0.2">
      <c r="A929" s="178">
        <f t="shared" si="519"/>
        <v>42048</v>
      </c>
      <c r="B929" s="2">
        <f t="shared" si="503"/>
        <v>314334.44233245467</v>
      </c>
      <c r="C929" s="2">
        <f t="shared" si="520"/>
        <v>266751.31887343002</v>
      </c>
      <c r="D929" s="2">
        <f>SUM(Y929:Y$1129)</f>
        <v>19398.11577878</v>
      </c>
      <c r="E929" s="11">
        <f t="shared" si="504"/>
        <v>247353.20309465003</v>
      </c>
      <c r="F929" s="99">
        <f t="shared" si="499"/>
        <v>4059.86</v>
      </c>
      <c r="G929" s="3">
        <f>IF(N929=1,VLOOKUP(A928,[1]Plan1!$BG$69:$BI$188,3),G928)</f>
        <v>4110.2</v>
      </c>
      <c r="H929" s="200">
        <f t="shared" si="500"/>
        <v>41976</v>
      </c>
      <c r="I929" s="200">
        <f t="shared" si="501"/>
        <v>42007</v>
      </c>
      <c r="J929" s="27">
        <f t="shared" si="505"/>
        <v>1.2399442345302436E-2</v>
      </c>
      <c r="K929" s="12">
        <f t="shared" si="521"/>
        <v>42065</v>
      </c>
      <c r="L929" s="12">
        <f t="shared" si="506"/>
        <v>42065</v>
      </c>
      <c r="M929" s="1">
        <f t="shared" si="522"/>
        <v>18</v>
      </c>
      <c r="N929" s="1">
        <f t="shared" si="507"/>
        <v>9</v>
      </c>
      <c r="O929" s="2">
        <f t="shared" si="508"/>
        <v>1.0061806200000001</v>
      </c>
      <c r="P929" s="11">
        <f t="shared" si="498"/>
        <v>1.0077995399999999</v>
      </c>
      <c r="Q929" s="11">
        <f t="shared" si="528"/>
        <v>1.1708453713634928</v>
      </c>
      <c r="R929" s="2">
        <f t="shared" si="497"/>
        <v>1.1780819199999999</v>
      </c>
      <c r="S929" s="2">
        <f t="shared" si="526"/>
        <v>1.1445321799999999</v>
      </c>
      <c r="T929" s="2">
        <f t="shared" si="509"/>
        <v>305305.46850808</v>
      </c>
      <c r="U929" s="2">
        <f t="shared" si="510"/>
        <v>2803.6519613994692</v>
      </c>
      <c r="V929" s="2">
        <f t="shared" si="511"/>
        <v>44049.133325245195</v>
      </c>
      <c r="W929" s="2">
        <f t="shared" si="512"/>
        <v>313604.10416007467</v>
      </c>
      <c r="X929" s="29">
        <f t="shared" si="513"/>
        <v>0</v>
      </c>
      <c r="Y929" s="2">
        <f t="shared" si="527"/>
        <v>0</v>
      </c>
      <c r="Z929" s="82">
        <f t="shared" si="514"/>
        <v>0</v>
      </c>
      <c r="AA929" s="2">
        <f t="shared" si="515"/>
        <v>0</v>
      </c>
      <c r="AB929" s="27">
        <f t="shared" si="523"/>
        <v>6.7299999999999999E-2</v>
      </c>
      <c r="AC929" s="29">
        <f t="shared" si="502"/>
        <v>9</v>
      </c>
      <c r="AD929" s="29">
        <v>252</v>
      </c>
      <c r="AE929" s="11">
        <f t="shared" si="529"/>
        <v>1.0023288539999999</v>
      </c>
      <c r="AF929" s="2">
        <f t="shared" ref="AF929:AF992" si="530">TRUNC((T929*(AE929-1)),8)</f>
        <v>711.01186155000005</v>
      </c>
      <c r="AG929" s="2">
        <f t="shared" si="517"/>
        <v>730.33817237999995</v>
      </c>
      <c r="AH929" s="3">
        <f t="shared" si="518"/>
        <v>0</v>
      </c>
      <c r="AI929" s="4" t="s">
        <v>82</v>
      </c>
      <c r="AJ929" s="12">
        <f t="shared" si="525"/>
        <v>42065</v>
      </c>
      <c r="AK929" s="12"/>
      <c r="AL929" s="4"/>
      <c r="AX929" s="1"/>
      <c r="AY929" s="1"/>
      <c r="AZ929" s="1"/>
      <c r="BA929" s="1"/>
      <c r="BB929" s="1"/>
    </row>
    <row r="930" spans="1:54" x14ac:dyDescent="0.2">
      <c r="A930" s="178">
        <f t="shared" si="519"/>
        <v>42049</v>
      </c>
      <c r="B930" s="2">
        <f t="shared" si="503"/>
        <v>314615.77940873348</v>
      </c>
      <c r="C930" s="2">
        <f t="shared" si="520"/>
        <v>266751.31887343002</v>
      </c>
      <c r="D930" s="2">
        <f>SUM(Y930:Y$1129)</f>
        <v>19398.11577878</v>
      </c>
      <c r="E930" s="11">
        <f t="shared" si="504"/>
        <v>247353.20309465003</v>
      </c>
      <c r="F930" s="99">
        <f t="shared" si="499"/>
        <v>4059.86</v>
      </c>
      <c r="G930" s="3">
        <f>IF(N930=1,VLOOKUP(A929,[1]Plan1!$BG$69:$BI$188,3),G929)</f>
        <v>4110.2</v>
      </c>
      <c r="H930" s="200">
        <f t="shared" si="500"/>
        <v>41976</v>
      </c>
      <c r="I930" s="200">
        <f t="shared" si="501"/>
        <v>42007</v>
      </c>
      <c r="J930" s="27">
        <f t="shared" si="505"/>
        <v>1.2399442345302436E-2</v>
      </c>
      <c r="K930" s="12">
        <f t="shared" si="521"/>
        <v>42065</v>
      </c>
      <c r="L930" s="12">
        <f t="shared" si="506"/>
        <v>42065</v>
      </c>
      <c r="M930" s="1">
        <f t="shared" si="522"/>
        <v>18</v>
      </c>
      <c r="N930" s="1">
        <f t="shared" si="507"/>
        <v>10</v>
      </c>
      <c r="O930" s="2">
        <f t="shared" si="508"/>
        <v>1.0068697099999999</v>
      </c>
      <c r="P930" s="11">
        <f t="shared" si="498"/>
        <v>1.0077995399999999</v>
      </c>
      <c r="Q930" s="11">
        <f t="shared" si="528"/>
        <v>1.1708453713634928</v>
      </c>
      <c r="R930" s="2">
        <f t="shared" si="497"/>
        <v>1.1788887299999999</v>
      </c>
      <c r="S930" s="2">
        <f t="shared" si="526"/>
        <v>1.1445321799999999</v>
      </c>
      <c r="T930" s="2">
        <f t="shared" si="509"/>
        <v>305305.46850808</v>
      </c>
      <c r="U930" s="2">
        <f t="shared" si="510"/>
        <v>2803.6519613994692</v>
      </c>
      <c r="V930" s="2">
        <f t="shared" si="511"/>
        <v>44248.700363033997</v>
      </c>
      <c r="W930" s="2">
        <f t="shared" si="512"/>
        <v>313803.67119786347</v>
      </c>
      <c r="X930" s="29">
        <f t="shared" si="513"/>
        <v>0</v>
      </c>
      <c r="Y930" s="2">
        <f t="shared" si="527"/>
        <v>0</v>
      </c>
      <c r="Z930" s="82">
        <f t="shared" si="514"/>
        <v>0</v>
      </c>
      <c r="AA930" s="2">
        <f t="shared" si="515"/>
        <v>0</v>
      </c>
      <c r="AB930" s="27">
        <f t="shared" si="523"/>
        <v>6.7299999999999999E-2</v>
      </c>
      <c r="AC930" s="29">
        <f t="shared" si="502"/>
        <v>10</v>
      </c>
      <c r="AD930" s="29">
        <v>252</v>
      </c>
      <c r="AE930" s="11">
        <f t="shared" si="529"/>
        <v>1.0025879499999999</v>
      </c>
      <c r="AF930" s="2">
        <f t="shared" si="530"/>
        <v>790.11528722000003</v>
      </c>
      <c r="AG930" s="2">
        <f t="shared" si="517"/>
        <v>812.10821086999999</v>
      </c>
      <c r="AH930" s="3">
        <f t="shared" si="518"/>
        <v>0</v>
      </c>
      <c r="AI930" s="4" t="str">
        <f t="shared" ref="AI930:AI993" si="531">AI929</f>
        <v>A+J=</v>
      </c>
      <c r="AJ930" s="12">
        <f t="shared" si="525"/>
        <v>42065</v>
      </c>
      <c r="AK930" s="12"/>
      <c r="AL930" s="4"/>
      <c r="AX930" s="1"/>
      <c r="AY930" s="1"/>
      <c r="AZ930" s="1"/>
      <c r="BA930" s="1"/>
      <c r="BB930" s="1"/>
    </row>
    <row r="931" spans="1:54" x14ac:dyDescent="0.2">
      <c r="A931" s="178">
        <f t="shared" si="519"/>
        <v>42050</v>
      </c>
      <c r="B931" s="2">
        <f t="shared" si="503"/>
        <v>314615.77940873348</v>
      </c>
      <c r="C931" s="2">
        <f t="shared" si="520"/>
        <v>266751.31887343002</v>
      </c>
      <c r="D931" s="2">
        <f>SUM(Y931:Y$1129)</f>
        <v>19398.11577878</v>
      </c>
      <c r="E931" s="11">
        <f t="shared" si="504"/>
        <v>247353.20309465003</v>
      </c>
      <c r="F931" s="99">
        <f t="shared" si="499"/>
        <v>4059.86</v>
      </c>
      <c r="G931" s="3">
        <f>IF(N931=1,VLOOKUP(A930,[1]Plan1!$BG$69:$BI$188,3),G930)</f>
        <v>4110.2</v>
      </c>
      <c r="H931" s="200">
        <f t="shared" si="500"/>
        <v>41976</v>
      </c>
      <c r="I931" s="200">
        <f t="shared" si="501"/>
        <v>42007</v>
      </c>
      <c r="J931" s="27">
        <f t="shared" si="505"/>
        <v>1.2399442345302436E-2</v>
      </c>
      <c r="K931" s="12">
        <f t="shared" si="521"/>
        <v>42065</v>
      </c>
      <c r="L931" s="12">
        <f t="shared" si="506"/>
        <v>42065</v>
      </c>
      <c r="M931" s="1">
        <f t="shared" si="522"/>
        <v>18</v>
      </c>
      <c r="N931" s="1">
        <f t="shared" si="507"/>
        <v>10</v>
      </c>
      <c r="O931" s="2">
        <f t="shared" si="508"/>
        <v>1.0068697099999999</v>
      </c>
      <c r="P931" s="11">
        <f t="shared" si="498"/>
        <v>1.0077995399999999</v>
      </c>
      <c r="Q931" s="11">
        <f t="shared" si="528"/>
        <v>1.1708453713634928</v>
      </c>
      <c r="R931" s="2">
        <f t="shared" si="497"/>
        <v>1.1788887299999999</v>
      </c>
      <c r="S931" s="2">
        <f t="shared" si="526"/>
        <v>1.1445321799999999</v>
      </c>
      <c r="T931" s="2">
        <f t="shared" si="509"/>
        <v>305305.46850808</v>
      </c>
      <c r="U931" s="2">
        <f t="shared" si="510"/>
        <v>2803.6519613994692</v>
      </c>
      <c r="V931" s="2">
        <f t="shared" si="511"/>
        <v>44248.700363033997</v>
      </c>
      <c r="W931" s="2">
        <f t="shared" si="512"/>
        <v>313803.67119786347</v>
      </c>
      <c r="X931" s="29">
        <f t="shared" si="513"/>
        <v>0</v>
      </c>
      <c r="Y931" s="2">
        <f t="shared" si="527"/>
        <v>0</v>
      </c>
      <c r="Z931" s="82">
        <f t="shared" si="514"/>
        <v>0</v>
      </c>
      <c r="AA931" s="2">
        <f t="shared" si="515"/>
        <v>0</v>
      </c>
      <c r="AB931" s="27">
        <f t="shared" si="523"/>
        <v>6.7299999999999999E-2</v>
      </c>
      <c r="AC931" s="29">
        <f t="shared" si="502"/>
        <v>10</v>
      </c>
      <c r="AD931" s="29">
        <v>252</v>
      </c>
      <c r="AE931" s="11">
        <f t="shared" si="529"/>
        <v>1.0025879499999999</v>
      </c>
      <c r="AF931" s="2">
        <f t="shared" si="530"/>
        <v>790.11528722000003</v>
      </c>
      <c r="AG931" s="2">
        <f t="shared" si="517"/>
        <v>812.10821086999999</v>
      </c>
      <c r="AH931" s="3">
        <f t="shared" si="518"/>
        <v>0</v>
      </c>
      <c r="AI931" s="4" t="str">
        <f t="shared" si="531"/>
        <v>A+J=</v>
      </c>
      <c r="AJ931" s="12">
        <f t="shared" si="525"/>
        <v>42065</v>
      </c>
      <c r="AK931" s="12"/>
      <c r="AL931" s="4"/>
      <c r="AX931" s="1"/>
      <c r="AY931" s="1"/>
      <c r="AZ931" s="1"/>
      <c r="BA931" s="1"/>
      <c r="BB931" s="1"/>
    </row>
    <row r="932" spans="1:54" x14ac:dyDescent="0.2">
      <c r="A932" s="178">
        <f t="shared" si="519"/>
        <v>42051</v>
      </c>
      <c r="B932" s="2">
        <f t="shared" si="503"/>
        <v>314615.77940873348</v>
      </c>
      <c r="C932" s="2">
        <f t="shared" si="520"/>
        <v>266751.31887343002</v>
      </c>
      <c r="D932" s="2">
        <f>SUM(Y932:Y$1129)</f>
        <v>19398.11577878</v>
      </c>
      <c r="E932" s="11">
        <f t="shared" si="504"/>
        <v>247353.20309465003</v>
      </c>
      <c r="F932" s="99">
        <f t="shared" si="499"/>
        <v>4059.86</v>
      </c>
      <c r="G932" s="3">
        <f>IF(N932=1,VLOOKUP(A931,[1]Plan1!$BG$69:$BI$188,3),G931)</f>
        <v>4110.2</v>
      </c>
      <c r="H932" s="200">
        <f t="shared" si="500"/>
        <v>41976</v>
      </c>
      <c r="I932" s="200">
        <f t="shared" si="501"/>
        <v>42007</v>
      </c>
      <c r="J932" s="27">
        <f t="shared" si="505"/>
        <v>1.2399442345302436E-2</v>
      </c>
      <c r="K932" s="12">
        <f t="shared" si="521"/>
        <v>42065</v>
      </c>
      <c r="L932" s="12">
        <f t="shared" si="506"/>
        <v>42065</v>
      </c>
      <c r="M932" s="1">
        <f t="shared" si="522"/>
        <v>18</v>
      </c>
      <c r="N932" s="1">
        <f t="shared" si="507"/>
        <v>10</v>
      </c>
      <c r="O932" s="2">
        <f t="shared" si="508"/>
        <v>1.0068697099999999</v>
      </c>
      <c r="P932" s="11">
        <f t="shared" si="498"/>
        <v>1.0077995399999999</v>
      </c>
      <c r="Q932" s="11">
        <f t="shared" si="528"/>
        <v>1.1708453713634928</v>
      </c>
      <c r="R932" s="2">
        <f t="shared" si="497"/>
        <v>1.1788887299999999</v>
      </c>
      <c r="S932" s="2">
        <f t="shared" si="526"/>
        <v>1.1445321799999999</v>
      </c>
      <c r="T932" s="2">
        <f t="shared" si="509"/>
        <v>305305.46850808</v>
      </c>
      <c r="U932" s="2">
        <f t="shared" si="510"/>
        <v>2803.6519613994692</v>
      </c>
      <c r="V932" s="2">
        <f t="shared" si="511"/>
        <v>44248.700363033997</v>
      </c>
      <c r="W932" s="2">
        <f t="shared" si="512"/>
        <v>313803.67119786347</v>
      </c>
      <c r="X932" s="29">
        <f t="shared" si="513"/>
        <v>0</v>
      </c>
      <c r="Y932" s="2">
        <f t="shared" si="527"/>
        <v>0</v>
      </c>
      <c r="Z932" s="82">
        <f t="shared" si="514"/>
        <v>0</v>
      </c>
      <c r="AA932" s="2">
        <f t="shared" si="515"/>
        <v>0</v>
      </c>
      <c r="AB932" s="27">
        <f t="shared" si="523"/>
        <v>6.7299999999999999E-2</v>
      </c>
      <c r="AC932" s="29">
        <f t="shared" si="502"/>
        <v>10</v>
      </c>
      <c r="AD932" s="29">
        <v>252</v>
      </c>
      <c r="AE932" s="11">
        <f t="shared" si="529"/>
        <v>1.0025879499999999</v>
      </c>
      <c r="AF932" s="2">
        <f t="shared" si="530"/>
        <v>790.11528722000003</v>
      </c>
      <c r="AG932" s="2">
        <f t="shared" si="517"/>
        <v>812.10821086999999</v>
      </c>
      <c r="AH932" s="3">
        <f t="shared" si="518"/>
        <v>0</v>
      </c>
      <c r="AI932" s="4" t="str">
        <f t="shared" si="531"/>
        <v>A+J=</v>
      </c>
      <c r="AJ932" s="12">
        <f t="shared" si="525"/>
        <v>42065</v>
      </c>
      <c r="AK932" s="12"/>
      <c r="AL932" s="4"/>
      <c r="AX932" s="1"/>
      <c r="AY932" s="1"/>
      <c r="AZ932" s="1"/>
      <c r="BA932" s="1"/>
      <c r="BB932" s="1"/>
    </row>
    <row r="933" spans="1:54" x14ac:dyDescent="0.2">
      <c r="A933" s="178">
        <f t="shared" si="519"/>
        <v>42052</v>
      </c>
      <c r="B933" s="2">
        <f t="shared" si="503"/>
        <v>314615.77940873348</v>
      </c>
      <c r="C933" s="2">
        <f t="shared" si="520"/>
        <v>266751.31887343002</v>
      </c>
      <c r="D933" s="2">
        <f>SUM(Y933:Y$1129)</f>
        <v>19398.11577878</v>
      </c>
      <c r="E933" s="11">
        <f t="shared" si="504"/>
        <v>247353.20309465003</v>
      </c>
      <c r="F933" s="99">
        <f t="shared" si="499"/>
        <v>4059.86</v>
      </c>
      <c r="G933" s="3">
        <f>IF(N933=1,VLOOKUP(A932,[1]Plan1!$BG$69:$BI$188,3),G932)</f>
        <v>4110.2</v>
      </c>
      <c r="H933" s="200">
        <f t="shared" si="500"/>
        <v>41976</v>
      </c>
      <c r="I933" s="200">
        <f t="shared" si="501"/>
        <v>42007</v>
      </c>
      <c r="J933" s="27">
        <f t="shared" si="505"/>
        <v>1.2399442345302436E-2</v>
      </c>
      <c r="K933" s="12">
        <f t="shared" si="521"/>
        <v>42065</v>
      </c>
      <c r="L933" s="12">
        <f t="shared" si="506"/>
        <v>42065</v>
      </c>
      <c r="M933" s="1">
        <f t="shared" si="522"/>
        <v>18</v>
      </c>
      <c r="N933" s="1">
        <f t="shared" si="507"/>
        <v>10</v>
      </c>
      <c r="O933" s="2">
        <f t="shared" si="508"/>
        <v>1.0068697099999999</v>
      </c>
      <c r="P933" s="11">
        <f t="shared" si="498"/>
        <v>1.0077995399999999</v>
      </c>
      <c r="Q933" s="11">
        <f t="shared" si="528"/>
        <v>1.1708453713634928</v>
      </c>
      <c r="R933" s="2">
        <f t="shared" si="497"/>
        <v>1.1788887299999999</v>
      </c>
      <c r="S933" s="2">
        <f t="shared" si="526"/>
        <v>1.1445321799999999</v>
      </c>
      <c r="T933" s="2">
        <f t="shared" si="509"/>
        <v>305305.46850808</v>
      </c>
      <c r="U933" s="2">
        <f t="shared" si="510"/>
        <v>2803.6519613994692</v>
      </c>
      <c r="V933" s="2">
        <f t="shared" si="511"/>
        <v>44248.700363033997</v>
      </c>
      <c r="W933" s="2">
        <f t="shared" si="512"/>
        <v>313803.67119786347</v>
      </c>
      <c r="X933" s="29">
        <f t="shared" si="513"/>
        <v>0</v>
      </c>
      <c r="Y933" s="2">
        <f t="shared" si="527"/>
        <v>0</v>
      </c>
      <c r="Z933" s="82">
        <f t="shared" si="514"/>
        <v>0</v>
      </c>
      <c r="AA933" s="2">
        <f t="shared" si="515"/>
        <v>0</v>
      </c>
      <c r="AB933" s="27">
        <f t="shared" si="523"/>
        <v>6.7299999999999999E-2</v>
      </c>
      <c r="AC933" s="29">
        <f t="shared" si="502"/>
        <v>10</v>
      </c>
      <c r="AD933" s="29">
        <v>252</v>
      </c>
      <c r="AE933" s="11">
        <f t="shared" si="529"/>
        <v>1.0025879499999999</v>
      </c>
      <c r="AF933" s="2">
        <f t="shared" si="530"/>
        <v>790.11528722000003</v>
      </c>
      <c r="AG933" s="2">
        <f t="shared" si="517"/>
        <v>812.10821086999999</v>
      </c>
      <c r="AH933" s="3">
        <f t="shared" si="518"/>
        <v>0</v>
      </c>
      <c r="AI933" s="4" t="str">
        <f t="shared" si="531"/>
        <v>A+J=</v>
      </c>
      <c r="AJ933" s="12">
        <f t="shared" si="525"/>
        <v>42065</v>
      </c>
      <c r="AK933" s="12"/>
      <c r="AL933" s="4"/>
      <c r="AX933" s="1"/>
      <c r="AY933" s="1"/>
      <c r="AZ933" s="1"/>
      <c r="BA933" s="1"/>
      <c r="BB933" s="1"/>
    </row>
    <row r="934" spans="1:54" x14ac:dyDescent="0.2">
      <c r="A934" s="178">
        <f t="shared" si="519"/>
        <v>42053</v>
      </c>
      <c r="B934" s="2">
        <f t="shared" si="503"/>
        <v>314615.77940873348</v>
      </c>
      <c r="C934" s="2">
        <f t="shared" si="520"/>
        <v>266751.31887343002</v>
      </c>
      <c r="D934" s="2">
        <f>SUM(Y934:Y$1129)</f>
        <v>19398.11577878</v>
      </c>
      <c r="E934" s="11">
        <f t="shared" si="504"/>
        <v>247353.20309465003</v>
      </c>
      <c r="F934" s="99">
        <f t="shared" si="499"/>
        <v>4059.86</v>
      </c>
      <c r="G934" s="3">
        <f>IF(N934=1,VLOOKUP(A933,[1]Plan1!$BG$69:$BI$188,3),G933)</f>
        <v>4110.2</v>
      </c>
      <c r="H934" s="200">
        <f t="shared" si="500"/>
        <v>41976</v>
      </c>
      <c r="I934" s="200">
        <f t="shared" si="501"/>
        <v>42007</v>
      </c>
      <c r="J934" s="27">
        <f t="shared" si="505"/>
        <v>1.2399442345302436E-2</v>
      </c>
      <c r="K934" s="12">
        <f t="shared" si="521"/>
        <v>42065</v>
      </c>
      <c r="L934" s="12">
        <f t="shared" si="506"/>
        <v>42065</v>
      </c>
      <c r="M934" s="1">
        <f t="shared" si="522"/>
        <v>18</v>
      </c>
      <c r="N934" s="1">
        <f t="shared" si="507"/>
        <v>10</v>
      </c>
      <c r="O934" s="2">
        <f t="shared" si="508"/>
        <v>1.0068697099999999</v>
      </c>
      <c r="P934" s="11">
        <f t="shared" si="498"/>
        <v>1.0077995399999999</v>
      </c>
      <c r="Q934" s="11">
        <f t="shared" si="528"/>
        <v>1.1708453713634928</v>
      </c>
      <c r="R934" s="2">
        <f t="shared" si="497"/>
        <v>1.1788887299999999</v>
      </c>
      <c r="S934" s="2">
        <f t="shared" si="526"/>
        <v>1.1445321799999999</v>
      </c>
      <c r="T934" s="2">
        <f t="shared" si="509"/>
        <v>305305.46850808</v>
      </c>
      <c r="U934" s="2">
        <f t="shared" si="510"/>
        <v>2803.6519613994692</v>
      </c>
      <c r="V934" s="2">
        <f t="shared" si="511"/>
        <v>44248.700363033997</v>
      </c>
      <c r="W934" s="2">
        <f t="shared" si="512"/>
        <v>313803.67119786347</v>
      </c>
      <c r="X934" s="29">
        <f t="shared" si="513"/>
        <v>0</v>
      </c>
      <c r="Y934" s="2">
        <f t="shared" si="527"/>
        <v>0</v>
      </c>
      <c r="Z934" s="82">
        <f t="shared" si="514"/>
        <v>0</v>
      </c>
      <c r="AA934" s="2">
        <f t="shared" si="515"/>
        <v>0</v>
      </c>
      <c r="AB934" s="27">
        <f t="shared" si="523"/>
        <v>6.7299999999999999E-2</v>
      </c>
      <c r="AC934" s="29">
        <f t="shared" si="502"/>
        <v>10</v>
      </c>
      <c r="AD934" s="29">
        <v>252</v>
      </c>
      <c r="AE934" s="11">
        <f t="shared" si="529"/>
        <v>1.0025879499999999</v>
      </c>
      <c r="AF934" s="2">
        <f t="shared" si="530"/>
        <v>790.11528722000003</v>
      </c>
      <c r="AG934" s="2">
        <f t="shared" si="517"/>
        <v>812.10821086999999</v>
      </c>
      <c r="AH934" s="3">
        <f t="shared" si="518"/>
        <v>0</v>
      </c>
      <c r="AI934" s="4" t="str">
        <f t="shared" si="531"/>
        <v>A+J=</v>
      </c>
      <c r="AJ934" s="12">
        <f t="shared" si="525"/>
        <v>42065</v>
      </c>
      <c r="AK934" s="12"/>
      <c r="AL934" s="4"/>
      <c r="AX934" s="1"/>
      <c r="AY934" s="1"/>
      <c r="AZ934" s="1"/>
      <c r="BA934" s="1"/>
      <c r="BB934" s="1"/>
    </row>
    <row r="935" spans="1:54" x14ac:dyDescent="0.2">
      <c r="A935" s="178">
        <f t="shared" si="519"/>
        <v>42054</v>
      </c>
      <c r="B935" s="2">
        <f t="shared" si="503"/>
        <v>314897.37984943599</v>
      </c>
      <c r="C935" s="2">
        <f t="shared" si="520"/>
        <v>266751.31887343002</v>
      </c>
      <c r="D935" s="2">
        <f>SUM(Y935:Y$1129)</f>
        <v>19398.11577878</v>
      </c>
      <c r="E935" s="11">
        <f t="shared" si="504"/>
        <v>247353.20309465003</v>
      </c>
      <c r="F935" s="99">
        <f t="shared" si="499"/>
        <v>4059.86</v>
      </c>
      <c r="G935" s="3">
        <f>IF(N935=1,VLOOKUP(A934,[1]Plan1!$BG$69:$BI$188,3),G934)</f>
        <v>4110.2</v>
      </c>
      <c r="H935" s="200">
        <f t="shared" si="500"/>
        <v>41976</v>
      </c>
      <c r="I935" s="200">
        <f t="shared" si="501"/>
        <v>42007</v>
      </c>
      <c r="J935" s="27">
        <f t="shared" si="505"/>
        <v>1.2399442345302436E-2</v>
      </c>
      <c r="K935" s="12">
        <f t="shared" si="521"/>
        <v>42065</v>
      </c>
      <c r="L935" s="12">
        <f t="shared" si="506"/>
        <v>42065</v>
      </c>
      <c r="M935" s="1">
        <f t="shared" si="522"/>
        <v>18</v>
      </c>
      <c r="N935" s="1">
        <f t="shared" si="507"/>
        <v>11</v>
      </c>
      <c r="O935" s="2">
        <f t="shared" si="508"/>
        <v>1.00755927</v>
      </c>
      <c r="P935" s="11">
        <f t="shared" si="498"/>
        <v>1.0077995399999999</v>
      </c>
      <c r="Q935" s="11">
        <f t="shared" si="528"/>
        <v>1.1708453713634928</v>
      </c>
      <c r="R935" s="2">
        <f t="shared" si="497"/>
        <v>1.1796960999999999</v>
      </c>
      <c r="S935" s="2">
        <f t="shared" si="526"/>
        <v>1.1445321799999999</v>
      </c>
      <c r="T935" s="2">
        <f t="shared" si="509"/>
        <v>305305.46850808</v>
      </c>
      <c r="U935" s="2">
        <f t="shared" si="510"/>
        <v>2803.6519613994692</v>
      </c>
      <c r="V935" s="2">
        <f t="shared" si="511"/>
        <v>44448.405918616518</v>
      </c>
      <c r="W935" s="2">
        <f t="shared" si="512"/>
        <v>314003.37675344601</v>
      </c>
      <c r="X935" s="29">
        <f t="shared" si="513"/>
        <v>0</v>
      </c>
      <c r="Y935" s="2">
        <f t="shared" si="527"/>
        <v>0</v>
      </c>
      <c r="Z935" s="82">
        <f t="shared" si="514"/>
        <v>0</v>
      </c>
      <c r="AA935" s="2">
        <f t="shared" si="515"/>
        <v>0</v>
      </c>
      <c r="AB935" s="27">
        <f t="shared" si="523"/>
        <v>6.7299999999999999E-2</v>
      </c>
      <c r="AC935" s="29">
        <f t="shared" si="502"/>
        <v>11</v>
      </c>
      <c r="AD935" s="29">
        <v>252</v>
      </c>
      <c r="AE935" s="11">
        <f t="shared" si="529"/>
        <v>1.0028471130000001</v>
      </c>
      <c r="AF935" s="2">
        <f t="shared" si="530"/>
        <v>869.23916836000001</v>
      </c>
      <c r="AG935" s="2">
        <f t="shared" si="517"/>
        <v>894.00309599000002</v>
      </c>
      <c r="AH935" s="3">
        <f t="shared" si="518"/>
        <v>0</v>
      </c>
      <c r="AI935" s="4" t="str">
        <f t="shared" si="531"/>
        <v>A+J=</v>
      </c>
      <c r="AJ935" s="12">
        <f t="shared" si="525"/>
        <v>42065</v>
      </c>
      <c r="AK935" s="12"/>
      <c r="AL935" s="4"/>
      <c r="AX935" s="1"/>
      <c r="AY935" s="1"/>
      <c r="AZ935" s="1"/>
      <c r="BA935" s="1"/>
      <c r="BB935" s="1"/>
    </row>
    <row r="936" spans="1:54" x14ac:dyDescent="0.2">
      <c r="A936" s="178">
        <f t="shared" si="519"/>
        <v>42055</v>
      </c>
      <c r="B936" s="2">
        <f t="shared" si="503"/>
        <v>315179.24132119026</v>
      </c>
      <c r="C936" s="2">
        <f t="shared" si="520"/>
        <v>266751.31887343002</v>
      </c>
      <c r="D936" s="2">
        <f>SUM(Y936:Y$1129)</f>
        <v>19398.11577878</v>
      </c>
      <c r="E936" s="11">
        <f t="shared" si="504"/>
        <v>247353.20309465003</v>
      </c>
      <c r="F936" s="99">
        <f t="shared" si="499"/>
        <v>4059.86</v>
      </c>
      <c r="G936" s="3">
        <f>IF(N936=1,VLOOKUP(A935,[1]Plan1!$BG$69:$BI$188,3),G935)</f>
        <v>4110.2</v>
      </c>
      <c r="H936" s="200">
        <f t="shared" si="500"/>
        <v>41976</v>
      </c>
      <c r="I936" s="200">
        <f t="shared" si="501"/>
        <v>42007</v>
      </c>
      <c r="J936" s="27">
        <f t="shared" si="505"/>
        <v>1.2399442345302436E-2</v>
      </c>
      <c r="K936" s="12">
        <f t="shared" si="521"/>
        <v>42065</v>
      </c>
      <c r="L936" s="12">
        <f t="shared" si="506"/>
        <v>42065</v>
      </c>
      <c r="M936" s="1">
        <f t="shared" si="522"/>
        <v>18</v>
      </c>
      <c r="N936" s="1">
        <f t="shared" si="507"/>
        <v>12</v>
      </c>
      <c r="O936" s="2">
        <f t="shared" si="508"/>
        <v>1.0082492999999999</v>
      </c>
      <c r="P936" s="11">
        <f t="shared" si="498"/>
        <v>1.0077995399999999</v>
      </c>
      <c r="Q936" s="11">
        <f t="shared" si="528"/>
        <v>1.1708453713634928</v>
      </c>
      <c r="R936" s="2">
        <f t="shared" si="497"/>
        <v>1.1805040200000001</v>
      </c>
      <c r="S936" s="2">
        <f t="shared" si="526"/>
        <v>1.1445321799999999</v>
      </c>
      <c r="T936" s="2">
        <f t="shared" si="509"/>
        <v>305305.46850808</v>
      </c>
      <c r="U936" s="2">
        <f t="shared" si="510"/>
        <v>2803.6519613994692</v>
      </c>
      <c r="V936" s="2">
        <f t="shared" si="511"/>
        <v>44648.247518460797</v>
      </c>
      <c r="W936" s="2">
        <f t="shared" si="512"/>
        <v>314203.21835329029</v>
      </c>
      <c r="X936" s="29">
        <f t="shared" si="513"/>
        <v>0</v>
      </c>
      <c r="Y936" s="2">
        <f t="shared" si="527"/>
        <v>0</v>
      </c>
      <c r="Z936" s="82">
        <f t="shared" si="514"/>
        <v>0</v>
      </c>
      <c r="AA936" s="2">
        <f t="shared" si="515"/>
        <v>0</v>
      </c>
      <c r="AB936" s="27">
        <f t="shared" si="523"/>
        <v>6.7299999999999999E-2</v>
      </c>
      <c r="AC936" s="29">
        <f t="shared" si="502"/>
        <v>12</v>
      </c>
      <c r="AD936" s="29">
        <v>252</v>
      </c>
      <c r="AE936" s="11">
        <f t="shared" si="529"/>
        <v>1.003106343</v>
      </c>
      <c r="AF936" s="2">
        <f t="shared" si="530"/>
        <v>948.38350495999998</v>
      </c>
      <c r="AG936" s="2">
        <f t="shared" si="517"/>
        <v>976.02296790000003</v>
      </c>
      <c r="AH936" s="3">
        <f t="shared" si="518"/>
        <v>0</v>
      </c>
      <c r="AI936" s="4" t="str">
        <f t="shared" si="531"/>
        <v>A+J=</v>
      </c>
      <c r="AJ936" s="12">
        <f t="shared" si="525"/>
        <v>42065</v>
      </c>
      <c r="AK936" s="12"/>
      <c r="AL936" s="4"/>
      <c r="AX936" s="1"/>
      <c r="AY936" s="1"/>
      <c r="AZ936" s="1"/>
      <c r="BA936" s="1"/>
      <c r="BB936" s="1"/>
    </row>
    <row r="937" spans="1:54" x14ac:dyDescent="0.2">
      <c r="A937" s="178">
        <f t="shared" si="519"/>
        <v>42056</v>
      </c>
      <c r="B937" s="2">
        <f t="shared" si="503"/>
        <v>315461.36645182822</v>
      </c>
      <c r="C937" s="2">
        <f t="shared" si="520"/>
        <v>266751.31887343002</v>
      </c>
      <c r="D937" s="2">
        <f>SUM(Y937:Y$1129)</f>
        <v>19398.11577878</v>
      </c>
      <c r="E937" s="11">
        <f t="shared" si="504"/>
        <v>247353.20309465003</v>
      </c>
      <c r="F937" s="99">
        <f t="shared" si="499"/>
        <v>4059.86</v>
      </c>
      <c r="G937" s="3">
        <f>IF(N937=1,VLOOKUP(A936,[1]Plan1!$BG$69:$BI$188,3),G936)</f>
        <v>4110.2</v>
      </c>
      <c r="H937" s="200">
        <f t="shared" si="500"/>
        <v>41976</v>
      </c>
      <c r="I937" s="200">
        <f t="shared" si="501"/>
        <v>42007</v>
      </c>
      <c r="J937" s="27">
        <f t="shared" si="505"/>
        <v>1.2399442345302436E-2</v>
      </c>
      <c r="K937" s="12">
        <f t="shared" si="521"/>
        <v>42065</v>
      </c>
      <c r="L937" s="12">
        <f t="shared" si="506"/>
        <v>42065</v>
      </c>
      <c r="M937" s="1">
        <f t="shared" si="522"/>
        <v>18</v>
      </c>
      <c r="N937" s="1">
        <f t="shared" si="507"/>
        <v>13</v>
      </c>
      <c r="O937" s="2">
        <f t="shared" si="508"/>
        <v>1.00893981</v>
      </c>
      <c r="P937" s="11">
        <f t="shared" si="498"/>
        <v>1.0077995399999999</v>
      </c>
      <c r="Q937" s="11">
        <f t="shared" si="528"/>
        <v>1.1708453713634928</v>
      </c>
      <c r="R937" s="2">
        <f t="shared" ref="R937:R1000" si="532">TRUNC(TRUNC((O937*Q937),15),8)</f>
        <v>1.1813125</v>
      </c>
      <c r="S937" s="2">
        <f t="shared" si="526"/>
        <v>1.1445321799999999</v>
      </c>
      <c r="T937" s="2">
        <f t="shared" si="509"/>
        <v>305305.46850808</v>
      </c>
      <c r="U937" s="2">
        <f t="shared" si="510"/>
        <v>2803.6519613994692</v>
      </c>
      <c r="V937" s="2">
        <f t="shared" si="511"/>
        <v>44848.227636098731</v>
      </c>
      <c r="W937" s="2">
        <f t="shared" si="512"/>
        <v>314403.19847092824</v>
      </c>
      <c r="X937" s="29">
        <f t="shared" si="513"/>
        <v>0</v>
      </c>
      <c r="Y937" s="2">
        <f t="shared" si="527"/>
        <v>0</v>
      </c>
      <c r="Z937" s="82">
        <f t="shared" si="514"/>
        <v>0</v>
      </c>
      <c r="AA937" s="2">
        <f t="shared" si="515"/>
        <v>0</v>
      </c>
      <c r="AB937" s="27">
        <f t="shared" si="523"/>
        <v>6.7299999999999999E-2</v>
      </c>
      <c r="AC937" s="29">
        <f t="shared" si="502"/>
        <v>13</v>
      </c>
      <c r="AD937" s="29">
        <v>252</v>
      </c>
      <c r="AE937" s="11">
        <f t="shared" si="529"/>
        <v>1.0033656399999999</v>
      </c>
      <c r="AF937" s="2">
        <f t="shared" si="530"/>
        <v>1027.5482970200001</v>
      </c>
      <c r="AG937" s="2">
        <f t="shared" si="517"/>
        <v>1058.1679809</v>
      </c>
      <c r="AH937" s="3">
        <f t="shared" si="518"/>
        <v>0</v>
      </c>
      <c r="AI937" s="4" t="str">
        <f t="shared" si="531"/>
        <v>A+J=</v>
      </c>
      <c r="AJ937" s="12">
        <f t="shared" si="525"/>
        <v>42065</v>
      </c>
      <c r="AK937" s="12"/>
      <c r="AL937" s="4"/>
      <c r="AX937" s="1"/>
      <c r="AY937" s="1"/>
      <c r="AZ937" s="1"/>
      <c r="BA937" s="1"/>
      <c r="BB937" s="1"/>
    </row>
    <row r="938" spans="1:54" x14ac:dyDescent="0.2">
      <c r="A938" s="178">
        <f t="shared" si="519"/>
        <v>42057</v>
      </c>
      <c r="B938" s="2">
        <f t="shared" si="503"/>
        <v>315461.36645182822</v>
      </c>
      <c r="C938" s="2">
        <f t="shared" si="520"/>
        <v>266751.31887343002</v>
      </c>
      <c r="D938" s="2">
        <f>SUM(Y938:Y$1129)</f>
        <v>19398.11577878</v>
      </c>
      <c r="E938" s="11">
        <f t="shared" si="504"/>
        <v>247353.20309465003</v>
      </c>
      <c r="F938" s="99">
        <f t="shared" si="499"/>
        <v>4059.86</v>
      </c>
      <c r="G938" s="3">
        <f>IF(N938=1,VLOOKUP(A937,[1]Plan1!$BG$69:$BI$188,3),G937)</f>
        <v>4110.2</v>
      </c>
      <c r="H938" s="200">
        <f t="shared" si="500"/>
        <v>41976</v>
      </c>
      <c r="I938" s="200">
        <f t="shared" si="501"/>
        <v>42007</v>
      </c>
      <c r="J938" s="27">
        <f t="shared" si="505"/>
        <v>1.2399442345302436E-2</v>
      </c>
      <c r="K938" s="12">
        <f t="shared" si="521"/>
        <v>42065</v>
      </c>
      <c r="L938" s="12">
        <f t="shared" si="506"/>
        <v>42065</v>
      </c>
      <c r="M938" s="1">
        <f t="shared" si="522"/>
        <v>18</v>
      </c>
      <c r="N938" s="1">
        <f t="shared" si="507"/>
        <v>13</v>
      </c>
      <c r="O938" s="2">
        <f t="shared" si="508"/>
        <v>1.00893981</v>
      </c>
      <c r="P938" s="11">
        <f t="shared" ref="P938:P1001" si="533">IF(L938&gt;L937,O937,P937)</f>
        <v>1.0077995399999999</v>
      </c>
      <c r="Q938" s="11">
        <f t="shared" si="528"/>
        <v>1.1708453713634928</v>
      </c>
      <c r="R938" s="2">
        <f t="shared" si="532"/>
        <v>1.1813125</v>
      </c>
      <c r="S938" s="2">
        <f t="shared" si="526"/>
        <v>1.1445321799999999</v>
      </c>
      <c r="T938" s="2">
        <f t="shared" si="509"/>
        <v>305305.46850808</v>
      </c>
      <c r="U938" s="2">
        <f t="shared" si="510"/>
        <v>2803.6519613994692</v>
      </c>
      <c r="V938" s="2">
        <f t="shared" si="511"/>
        <v>44848.227636098731</v>
      </c>
      <c r="W938" s="2">
        <f t="shared" si="512"/>
        <v>314403.19847092824</v>
      </c>
      <c r="X938" s="29">
        <f t="shared" si="513"/>
        <v>0</v>
      </c>
      <c r="Y938" s="2">
        <f t="shared" si="527"/>
        <v>0</v>
      </c>
      <c r="Z938" s="82">
        <f t="shared" si="514"/>
        <v>0</v>
      </c>
      <c r="AA938" s="2">
        <f t="shared" si="515"/>
        <v>0</v>
      </c>
      <c r="AB938" s="27">
        <f t="shared" si="523"/>
        <v>6.7299999999999999E-2</v>
      </c>
      <c r="AC938" s="29">
        <f t="shared" si="502"/>
        <v>13</v>
      </c>
      <c r="AD938" s="29">
        <v>252</v>
      </c>
      <c r="AE938" s="11">
        <f t="shared" si="529"/>
        <v>1.0033656399999999</v>
      </c>
      <c r="AF938" s="2">
        <f t="shared" si="530"/>
        <v>1027.5482970200001</v>
      </c>
      <c r="AG938" s="2">
        <f t="shared" si="517"/>
        <v>1058.1679809</v>
      </c>
      <c r="AH938" s="3">
        <f t="shared" si="518"/>
        <v>0</v>
      </c>
      <c r="AI938" s="4" t="str">
        <f t="shared" si="531"/>
        <v>A+J=</v>
      </c>
      <c r="AJ938" s="12">
        <f t="shared" si="525"/>
        <v>42065</v>
      </c>
      <c r="AK938" s="12"/>
      <c r="AL938" s="4"/>
      <c r="AX938" s="1"/>
      <c r="AY938" s="1"/>
      <c r="AZ938" s="1"/>
      <c r="BA938" s="1"/>
      <c r="BB938" s="1"/>
    </row>
    <row r="939" spans="1:54" x14ac:dyDescent="0.2">
      <c r="A939" s="178">
        <f t="shared" si="519"/>
        <v>42058</v>
      </c>
      <c r="B939" s="2">
        <f t="shared" si="503"/>
        <v>315461.36645182822</v>
      </c>
      <c r="C939" s="2">
        <f t="shared" si="520"/>
        <v>266751.31887343002</v>
      </c>
      <c r="D939" s="2">
        <f>SUM(Y939:Y$1129)</f>
        <v>19398.11577878</v>
      </c>
      <c r="E939" s="11">
        <f t="shared" si="504"/>
        <v>247353.20309465003</v>
      </c>
      <c r="F939" s="99">
        <f t="shared" si="499"/>
        <v>4059.86</v>
      </c>
      <c r="G939" s="3">
        <f>IF(N939=1,VLOOKUP(A938,[1]Plan1!$BG$69:$BI$188,3),G938)</f>
        <v>4110.2</v>
      </c>
      <c r="H939" s="200">
        <f t="shared" si="500"/>
        <v>41976</v>
      </c>
      <c r="I939" s="200">
        <f t="shared" si="501"/>
        <v>42007</v>
      </c>
      <c r="J939" s="27">
        <f t="shared" si="505"/>
        <v>1.2399442345302436E-2</v>
      </c>
      <c r="K939" s="12">
        <f t="shared" si="521"/>
        <v>42065</v>
      </c>
      <c r="L939" s="12">
        <f t="shared" si="506"/>
        <v>42065</v>
      </c>
      <c r="M939" s="1">
        <f t="shared" si="522"/>
        <v>18</v>
      </c>
      <c r="N939" s="1">
        <f t="shared" si="507"/>
        <v>13</v>
      </c>
      <c r="O939" s="2">
        <f t="shared" si="508"/>
        <v>1.00893981</v>
      </c>
      <c r="P939" s="11">
        <f t="shared" si="533"/>
        <v>1.0077995399999999</v>
      </c>
      <c r="Q939" s="11">
        <f t="shared" si="528"/>
        <v>1.1708453713634928</v>
      </c>
      <c r="R939" s="2">
        <f t="shared" si="532"/>
        <v>1.1813125</v>
      </c>
      <c r="S939" s="2">
        <f t="shared" si="526"/>
        <v>1.1445321799999999</v>
      </c>
      <c r="T939" s="2">
        <f t="shared" si="509"/>
        <v>305305.46850808</v>
      </c>
      <c r="U939" s="2">
        <f t="shared" si="510"/>
        <v>2803.6519613994692</v>
      </c>
      <c r="V939" s="2">
        <f t="shared" si="511"/>
        <v>44848.227636098731</v>
      </c>
      <c r="W939" s="2">
        <f t="shared" si="512"/>
        <v>314403.19847092824</v>
      </c>
      <c r="X939" s="29">
        <f t="shared" si="513"/>
        <v>0</v>
      </c>
      <c r="Y939" s="2">
        <f t="shared" si="527"/>
        <v>0</v>
      </c>
      <c r="Z939" s="82">
        <f t="shared" si="514"/>
        <v>0</v>
      </c>
      <c r="AA939" s="2">
        <f t="shared" si="515"/>
        <v>0</v>
      </c>
      <c r="AB939" s="27">
        <f t="shared" si="523"/>
        <v>6.7299999999999999E-2</v>
      </c>
      <c r="AC939" s="29">
        <f t="shared" si="502"/>
        <v>13</v>
      </c>
      <c r="AD939" s="29">
        <v>252</v>
      </c>
      <c r="AE939" s="11">
        <f t="shared" si="529"/>
        <v>1.0033656399999999</v>
      </c>
      <c r="AF939" s="2">
        <f t="shared" si="530"/>
        <v>1027.5482970200001</v>
      </c>
      <c r="AG939" s="2">
        <f t="shared" si="517"/>
        <v>1058.1679809</v>
      </c>
      <c r="AH939" s="3">
        <f t="shared" si="518"/>
        <v>0</v>
      </c>
      <c r="AI939" s="4" t="str">
        <f t="shared" si="531"/>
        <v>A+J=</v>
      </c>
      <c r="AJ939" s="12">
        <f t="shared" si="525"/>
        <v>42065</v>
      </c>
      <c r="AK939" s="12"/>
      <c r="AL939" s="4"/>
      <c r="AX939" s="1"/>
      <c r="AY939" s="1"/>
      <c r="AZ939" s="1"/>
      <c r="BA939" s="1"/>
      <c r="BB939" s="1"/>
    </row>
    <row r="940" spans="1:54" x14ac:dyDescent="0.2">
      <c r="A940" s="178">
        <f t="shared" si="519"/>
        <v>42059</v>
      </c>
      <c r="B940" s="2">
        <f t="shared" si="503"/>
        <v>315743.75290677795</v>
      </c>
      <c r="C940" s="2">
        <f t="shared" si="520"/>
        <v>266751.31887343002</v>
      </c>
      <c r="D940" s="2">
        <f>SUM(Y940:Y$1129)</f>
        <v>19398.11577878</v>
      </c>
      <c r="E940" s="11">
        <f t="shared" si="504"/>
        <v>247353.20309465003</v>
      </c>
      <c r="F940" s="99">
        <f t="shared" si="499"/>
        <v>4059.86</v>
      </c>
      <c r="G940" s="3">
        <f>IF(N940=1,VLOOKUP(A939,[1]Plan1!$BG$69:$BI$188,3),G939)</f>
        <v>4110.2</v>
      </c>
      <c r="H940" s="200">
        <f t="shared" si="500"/>
        <v>41976</v>
      </c>
      <c r="I940" s="200">
        <f t="shared" si="501"/>
        <v>42007</v>
      </c>
      <c r="J940" s="27">
        <f t="shared" si="505"/>
        <v>1.2399442345302436E-2</v>
      </c>
      <c r="K940" s="12">
        <f t="shared" si="521"/>
        <v>42065</v>
      </c>
      <c r="L940" s="12">
        <f t="shared" si="506"/>
        <v>42065</v>
      </c>
      <c r="M940" s="1">
        <f t="shared" si="522"/>
        <v>18</v>
      </c>
      <c r="N940" s="1">
        <f t="shared" si="507"/>
        <v>14</v>
      </c>
      <c r="O940" s="2">
        <f t="shared" si="508"/>
        <v>1.0096307899999999</v>
      </c>
      <c r="P940" s="11">
        <f t="shared" si="533"/>
        <v>1.0077995399999999</v>
      </c>
      <c r="Q940" s="11">
        <f t="shared" si="528"/>
        <v>1.1708453713634928</v>
      </c>
      <c r="R940" s="2">
        <f t="shared" si="532"/>
        <v>1.1821215300000001</v>
      </c>
      <c r="S940" s="2">
        <f t="shared" si="526"/>
        <v>1.1445321799999999</v>
      </c>
      <c r="T940" s="2">
        <f t="shared" si="509"/>
        <v>305305.46850808</v>
      </c>
      <c r="U940" s="2">
        <f t="shared" si="510"/>
        <v>2803.6519613994692</v>
      </c>
      <c r="V940" s="2">
        <f t="shared" si="511"/>
        <v>45048.343797998423</v>
      </c>
      <c r="W940" s="2">
        <f t="shared" si="512"/>
        <v>314603.31463282794</v>
      </c>
      <c r="X940" s="29">
        <f t="shared" si="513"/>
        <v>0</v>
      </c>
      <c r="Y940" s="2">
        <f t="shared" si="527"/>
        <v>0</v>
      </c>
      <c r="Z940" s="82">
        <f t="shared" si="514"/>
        <v>0</v>
      </c>
      <c r="AA940" s="2">
        <f t="shared" si="515"/>
        <v>0</v>
      </c>
      <c r="AB940" s="27">
        <f t="shared" si="523"/>
        <v>6.7299999999999999E-2</v>
      </c>
      <c r="AC940" s="29">
        <f t="shared" si="502"/>
        <v>14</v>
      </c>
      <c r="AD940" s="29">
        <v>252</v>
      </c>
      <c r="AE940" s="11">
        <f t="shared" si="529"/>
        <v>1.0036250040000001</v>
      </c>
      <c r="AF940" s="2">
        <f t="shared" si="530"/>
        <v>1106.7335445599999</v>
      </c>
      <c r="AG940" s="2">
        <f t="shared" si="517"/>
        <v>1140.4382739499999</v>
      </c>
      <c r="AH940" s="3">
        <f t="shared" si="518"/>
        <v>0</v>
      </c>
      <c r="AI940" s="4" t="str">
        <f t="shared" si="531"/>
        <v>A+J=</v>
      </c>
      <c r="AJ940" s="12">
        <f t="shared" si="525"/>
        <v>42065</v>
      </c>
      <c r="AK940" s="12"/>
      <c r="AL940" s="4"/>
      <c r="AX940" s="1"/>
      <c r="AY940" s="1"/>
      <c r="AZ940" s="1"/>
      <c r="BA940" s="1"/>
      <c r="BB940" s="1"/>
    </row>
    <row r="941" spans="1:54" x14ac:dyDescent="0.2">
      <c r="A941" s="178">
        <f t="shared" si="519"/>
        <v>42060</v>
      </c>
      <c r="B941" s="2">
        <f t="shared" si="503"/>
        <v>316026.40083213925</v>
      </c>
      <c r="C941" s="2">
        <f t="shared" si="520"/>
        <v>266751.31887343002</v>
      </c>
      <c r="D941" s="2">
        <f>SUM(Y941:Y$1129)</f>
        <v>19398.11577878</v>
      </c>
      <c r="E941" s="11">
        <f t="shared" si="504"/>
        <v>247353.20309465003</v>
      </c>
      <c r="F941" s="99">
        <f t="shared" si="499"/>
        <v>4059.86</v>
      </c>
      <c r="G941" s="3">
        <f>IF(N941=1,VLOOKUP(A940,[1]Plan1!$BG$69:$BI$188,3),G940)</f>
        <v>4110.2</v>
      </c>
      <c r="H941" s="200">
        <f t="shared" si="500"/>
        <v>41976</v>
      </c>
      <c r="I941" s="200">
        <f t="shared" si="501"/>
        <v>42007</v>
      </c>
      <c r="J941" s="27">
        <f t="shared" si="505"/>
        <v>1.2399442345302436E-2</v>
      </c>
      <c r="K941" s="12">
        <f t="shared" si="521"/>
        <v>42065</v>
      </c>
      <c r="L941" s="12">
        <f t="shared" si="506"/>
        <v>42065</v>
      </c>
      <c r="M941" s="1">
        <f t="shared" si="522"/>
        <v>18</v>
      </c>
      <c r="N941" s="1">
        <f t="shared" si="507"/>
        <v>15</v>
      </c>
      <c r="O941" s="2">
        <f t="shared" si="508"/>
        <v>1.01032224</v>
      </c>
      <c r="P941" s="11">
        <f t="shared" si="533"/>
        <v>1.0077995399999999</v>
      </c>
      <c r="Q941" s="11">
        <f t="shared" si="528"/>
        <v>1.1708453713634928</v>
      </c>
      <c r="R941" s="2">
        <f t="shared" si="532"/>
        <v>1.18293111</v>
      </c>
      <c r="S941" s="2">
        <f t="shared" si="526"/>
        <v>1.1445321799999999</v>
      </c>
      <c r="T941" s="2">
        <f t="shared" si="509"/>
        <v>305305.46850808</v>
      </c>
      <c r="U941" s="2">
        <f t="shared" si="510"/>
        <v>2803.6519613994692</v>
      </c>
      <c r="V941" s="2">
        <f t="shared" si="511"/>
        <v>45248.59600415975</v>
      </c>
      <c r="W941" s="2">
        <f t="shared" si="512"/>
        <v>314803.56683898927</v>
      </c>
      <c r="X941" s="29">
        <f t="shared" si="513"/>
        <v>0</v>
      </c>
      <c r="Y941" s="2">
        <f t="shared" si="527"/>
        <v>0</v>
      </c>
      <c r="Z941" s="82">
        <f t="shared" si="514"/>
        <v>0</v>
      </c>
      <c r="AA941" s="2">
        <f t="shared" si="515"/>
        <v>0</v>
      </c>
      <c r="AB941" s="27">
        <f t="shared" si="523"/>
        <v>6.7299999999999999E-2</v>
      </c>
      <c r="AC941" s="29">
        <f t="shared" si="502"/>
        <v>15</v>
      </c>
      <c r="AD941" s="29">
        <v>252</v>
      </c>
      <c r="AE941" s="11">
        <f t="shared" si="529"/>
        <v>1.003884435</v>
      </c>
      <c r="AF941" s="2">
        <f t="shared" si="530"/>
        <v>1185.93924756</v>
      </c>
      <c r="AG941" s="2">
        <f t="shared" si="517"/>
        <v>1222.83399315</v>
      </c>
      <c r="AH941" s="3">
        <f t="shared" si="518"/>
        <v>0</v>
      </c>
      <c r="AI941" s="4" t="str">
        <f t="shared" si="531"/>
        <v>A+J=</v>
      </c>
      <c r="AJ941" s="12">
        <f t="shared" si="525"/>
        <v>42065</v>
      </c>
      <c r="AK941" s="12"/>
      <c r="AL941" s="4"/>
      <c r="AX941" s="1"/>
      <c r="AY941" s="1"/>
      <c r="AZ941" s="1"/>
      <c r="BA941" s="1"/>
      <c r="BB941" s="1"/>
    </row>
    <row r="942" spans="1:54" x14ac:dyDescent="0.2">
      <c r="A942" s="178">
        <f t="shared" si="519"/>
        <v>42061</v>
      </c>
      <c r="B942" s="2">
        <f t="shared" si="503"/>
        <v>316309.31068903231</v>
      </c>
      <c r="C942" s="2">
        <f t="shared" si="520"/>
        <v>266751.31887343002</v>
      </c>
      <c r="D942" s="2">
        <f>SUM(Y942:Y$1129)</f>
        <v>19398.11577878</v>
      </c>
      <c r="E942" s="11">
        <f t="shared" si="504"/>
        <v>247353.20309465003</v>
      </c>
      <c r="F942" s="99">
        <f t="shared" si="499"/>
        <v>4059.86</v>
      </c>
      <c r="G942" s="3">
        <f>IF(N942=1,VLOOKUP(A941,[1]Plan1!$BG$69:$BI$188,3),G941)</f>
        <v>4110.2</v>
      </c>
      <c r="H942" s="200">
        <f t="shared" si="500"/>
        <v>41976</v>
      </c>
      <c r="I942" s="200">
        <f t="shared" si="501"/>
        <v>42007</v>
      </c>
      <c r="J942" s="27">
        <f t="shared" si="505"/>
        <v>1.2399442345302436E-2</v>
      </c>
      <c r="K942" s="12">
        <f t="shared" si="521"/>
        <v>42065</v>
      </c>
      <c r="L942" s="12">
        <f t="shared" si="506"/>
        <v>42065</v>
      </c>
      <c r="M942" s="1">
        <f t="shared" si="522"/>
        <v>18</v>
      </c>
      <c r="N942" s="1">
        <f t="shared" si="507"/>
        <v>16</v>
      </c>
      <c r="O942" s="2">
        <f t="shared" si="508"/>
        <v>1.01101416</v>
      </c>
      <c r="P942" s="11">
        <f t="shared" si="533"/>
        <v>1.0077995399999999</v>
      </c>
      <c r="Q942" s="11">
        <f t="shared" si="528"/>
        <v>1.1708453713634928</v>
      </c>
      <c r="R942" s="2">
        <f t="shared" si="532"/>
        <v>1.18374124</v>
      </c>
      <c r="S942" s="2">
        <f t="shared" si="526"/>
        <v>1.1445321799999999</v>
      </c>
      <c r="T942" s="2">
        <f t="shared" si="509"/>
        <v>305305.46850808</v>
      </c>
      <c r="U942" s="2">
        <f t="shared" si="510"/>
        <v>2803.6519613994692</v>
      </c>
      <c r="V942" s="2">
        <f t="shared" si="511"/>
        <v>45448.984254582843</v>
      </c>
      <c r="W942" s="2">
        <f t="shared" si="512"/>
        <v>315003.95508941234</v>
      </c>
      <c r="X942" s="29">
        <f t="shared" si="513"/>
        <v>0</v>
      </c>
      <c r="Y942" s="2">
        <f t="shared" si="527"/>
        <v>0</v>
      </c>
      <c r="Z942" s="82">
        <f t="shared" si="514"/>
        <v>0</v>
      </c>
      <c r="AA942" s="2">
        <f t="shared" si="515"/>
        <v>0</v>
      </c>
      <c r="AB942" s="27">
        <f t="shared" si="523"/>
        <v>6.7299999999999999E-2</v>
      </c>
      <c r="AC942" s="29">
        <f t="shared" si="502"/>
        <v>16</v>
      </c>
      <c r="AD942" s="29">
        <v>252</v>
      </c>
      <c r="AE942" s="11">
        <f t="shared" si="529"/>
        <v>1.004143934</v>
      </c>
      <c r="AF942" s="2">
        <f t="shared" si="530"/>
        <v>1265.16571133</v>
      </c>
      <c r="AG942" s="2">
        <f t="shared" si="517"/>
        <v>1305.35559962</v>
      </c>
      <c r="AH942" s="3">
        <f t="shared" si="518"/>
        <v>0</v>
      </c>
      <c r="AI942" s="4" t="str">
        <f t="shared" si="531"/>
        <v>A+J=</v>
      </c>
      <c r="AJ942" s="12">
        <f t="shared" si="525"/>
        <v>42065</v>
      </c>
      <c r="AK942" s="12"/>
      <c r="AL942" s="4"/>
      <c r="AX942" s="1"/>
      <c r="AY942" s="1"/>
      <c r="AZ942" s="1"/>
      <c r="BA942" s="1"/>
      <c r="BB942" s="1"/>
    </row>
    <row r="943" spans="1:54" x14ac:dyDescent="0.2">
      <c r="A943" s="178">
        <f t="shared" si="519"/>
        <v>42062</v>
      </c>
      <c r="B943" s="2">
        <f t="shared" si="503"/>
        <v>316592.48696270114</v>
      </c>
      <c r="C943" s="2">
        <f t="shared" si="520"/>
        <v>266751.31887343002</v>
      </c>
      <c r="D943" s="2">
        <f>SUM(Y943:Y$1129)</f>
        <v>19398.11577878</v>
      </c>
      <c r="E943" s="11">
        <f t="shared" si="504"/>
        <v>247353.20309465003</v>
      </c>
      <c r="F943" s="99">
        <f t="shared" si="499"/>
        <v>4059.86</v>
      </c>
      <c r="G943" s="3">
        <f>IF(N943=1,VLOOKUP(A942,[1]Plan1!$BG$69:$BI$188,3),G942)</f>
        <v>4110.2</v>
      </c>
      <c r="H943" s="200">
        <f t="shared" si="500"/>
        <v>41976</v>
      </c>
      <c r="I943" s="200">
        <f t="shared" si="501"/>
        <v>42007</v>
      </c>
      <c r="J943" s="27">
        <f t="shared" si="505"/>
        <v>1.2399442345302436E-2</v>
      </c>
      <c r="K943" s="12">
        <f t="shared" si="521"/>
        <v>42065</v>
      </c>
      <c r="L943" s="12">
        <f t="shared" si="506"/>
        <v>42065</v>
      </c>
      <c r="M943" s="1">
        <f t="shared" si="522"/>
        <v>18</v>
      </c>
      <c r="N943" s="1">
        <f t="shared" si="507"/>
        <v>17</v>
      </c>
      <c r="O943" s="2">
        <f t="shared" si="508"/>
        <v>1.0117065599999999</v>
      </c>
      <c r="P943" s="11">
        <f t="shared" si="533"/>
        <v>1.0077995399999999</v>
      </c>
      <c r="Q943" s="11">
        <f t="shared" si="528"/>
        <v>1.1708453713634928</v>
      </c>
      <c r="R943" s="2">
        <f t="shared" si="532"/>
        <v>1.18455194</v>
      </c>
      <c r="S943" s="2">
        <f t="shared" si="526"/>
        <v>1.1445321799999999</v>
      </c>
      <c r="T943" s="2">
        <f t="shared" si="509"/>
        <v>305305.46850808</v>
      </c>
      <c r="U943" s="2">
        <f t="shared" si="510"/>
        <v>2803.6519613994692</v>
      </c>
      <c r="V943" s="2">
        <f t="shared" si="511"/>
        <v>45649.51349633166</v>
      </c>
      <c r="W943" s="2">
        <f t="shared" si="512"/>
        <v>315204.48433116113</v>
      </c>
      <c r="X943" s="29">
        <f t="shared" si="513"/>
        <v>0</v>
      </c>
      <c r="Y943" s="2">
        <f t="shared" si="527"/>
        <v>0</v>
      </c>
      <c r="Z943" s="82">
        <f t="shared" si="514"/>
        <v>0</v>
      </c>
      <c r="AA943" s="2">
        <f t="shared" si="515"/>
        <v>0</v>
      </c>
      <c r="AB943" s="27">
        <f t="shared" si="523"/>
        <v>6.7299999999999999E-2</v>
      </c>
      <c r="AC943" s="29">
        <f t="shared" si="502"/>
        <v>17</v>
      </c>
      <c r="AD943" s="29">
        <v>252</v>
      </c>
      <c r="AE943" s="11">
        <f t="shared" si="529"/>
        <v>1.0044034989999999</v>
      </c>
      <c r="AF943" s="2">
        <f t="shared" si="530"/>
        <v>1344.41232526</v>
      </c>
      <c r="AG943" s="2">
        <f t="shared" si="517"/>
        <v>1388.00263154</v>
      </c>
      <c r="AH943" s="3">
        <f t="shared" si="518"/>
        <v>0</v>
      </c>
      <c r="AI943" s="4" t="str">
        <f t="shared" si="531"/>
        <v>A+J=</v>
      </c>
      <c r="AJ943" s="12">
        <f t="shared" si="525"/>
        <v>42065</v>
      </c>
      <c r="AK943" s="12"/>
      <c r="AL943" s="4"/>
      <c r="AX943" s="1"/>
      <c r="AY943" s="1"/>
      <c r="AZ943" s="1"/>
      <c r="BA943" s="1"/>
      <c r="BB943" s="1"/>
    </row>
    <row r="944" spans="1:54" x14ac:dyDescent="0.2">
      <c r="A944" s="178">
        <f t="shared" si="519"/>
        <v>42063</v>
      </c>
      <c r="B944" s="2">
        <f t="shared" si="503"/>
        <v>316875.9251479017</v>
      </c>
      <c r="C944" s="2">
        <f t="shared" si="520"/>
        <v>266751.31887343002</v>
      </c>
      <c r="D944" s="2">
        <f>SUM(Y944:Y$1129)</f>
        <v>19398.11577878</v>
      </c>
      <c r="E944" s="11">
        <f t="shared" si="504"/>
        <v>247353.20309465003</v>
      </c>
      <c r="F944" s="99">
        <f t="shared" si="499"/>
        <v>4059.86</v>
      </c>
      <c r="G944" s="3">
        <f>IF(N944=1,VLOOKUP(A943,[1]Plan1!$BG$69:$BI$188,3),G943)</f>
        <v>4110.2</v>
      </c>
      <c r="H944" s="200">
        <f t="shared" si="500"/>
        <v>41976</v>
      </c>
      <c r="I944" s="200">
        <f t="shared" si="501"/>
        <v>42007</v>
      </c>
      <c r="J944" s="27">
        <f t="shared" si="505"/>
        <v>1.2399442345302436E-2</v>
      </c>
      <c r="K944" s="12">
        <f t="shared" si="521"/>
        <v>42065</v>
      </c>
      <c r="L944" s="12">
        <f t="shared" si="506"/>
        <v>42065</v>
      </c>
      <c r="M944" s="1">
        <f t="shared" si="522"/>
        <v>18</v>
      </c>
      <c r="N944" s="1">
        <f t="shared" si="507"/>
        <v>18</v>
      </c>
      <c r="O944" s="2">
        <f t="shared" si="508"/>
        <v>1.01239944</v>
      </c>
      <c r="P944" s="11">
        <f t="shared" si="533"/>
        <v>1.0077995399999999</v>
      </c>
      <c r="Q944" s="11">
        <f t="shared" si="528"/>
        <v>1.1708453713634928</v>
      </c>
      <c r="R944" s="2">
        <f t="shared" si="532"/>
        <v>1.1853631899999999</v>
      </c>
      <c r="S944" s="2">
        <f t="shared" si="526"/>
        <v>1.1445321799999999</v>
      </c>
      <c r="T944" s="2">
        <f t="shared" si="509"/>
        <v>305305.46850808</v>
      </c>
      <c r="U944" s="2">
        <f t="shared" si="510"/>
        <v>2803.6519613994692</v>
      </c>
      <c r="V944" s="2">
        <f t="shared" si="511"/>
        <v>45850.178782342176</v>
      </c>
      <c r="W944" s="2">
        <f t="shared" si="512"/>
        <v>315405.14961717167</v>
      </c>
      <c r="X944" s="29">
        <f t="shared" si="513"/>
        <v>0</v>
      </c>
      <c r="Y944" s="2">
        <f t="shared" si="527"/>
        <v>0</v>
      </c>
      <c r="Z944" s="82">
        <f t="shared" si="514"/>
        <v>0</v>
      </c>
      <c r="AA944" s="2">
        <f t="shared" si="515"/>
        <v>0</v>
      </c>
      <c r="AB944" s="27">
        <f t="shared" si="523"/>
        <v>6.7299999999999999E-2</v>
      </c>
      <c r="AC944" s="29">
        <f t="shared" si="502"/>
        <v>18</v>
      </c>
      <c r="AD944" s="29">
        <v>252</v>
      </c>
      <c r="AE944" s="11">
        <f t="shared" si="529"/>
        <v>1.004663131</v>
      </c>
      <c r="AF944" s="2">
        <f t="shared" si="530"/>
        <v>1423.6793946600001</v>
      </c>
      <c r="AG944" s="2">
        <f t="shared" si="517"/>
        <v>1470.7755307299999</v>
      </c>
      <c r="AH944" s="3">
        <f t="shared" si="518"/>
        <v>0</v>
      </c>
      <c r="AI944" s="4" t="str">
        <f t="shared" si="531"/>
        <v>A+J=</v>
      </c>
      <c r="AJ944" s="12">
        <f t="shared" si="525"/>
        <v>42065</v>
      </c>
      <c r="AK944" s="12"/>
      <c r="AL944" s="4"/>
      <c r="AX944" s="1"/>
      <c r="AY944" s="1"/>
      <c r="AZ944" s="1"/>
      <c r="BA944" s="1"/>
      <c r="BB944" s="1"/>
    </row>
    <row r="945" spans="1:54" x14ac:dyDescent="0.2">
      <c r="A945" s="178">
        <f t="shared" si="519"/>
        <v>42064</v>
      </c>
      <c r="B945" s="2">
        <f t="shared" si="503"/>
        <v>316875.9251479017</v>
      </c>
      <c r="C945" s="2">
        <f t="shared" si="520"/>
        <v>266751.31887343002</v>
      </c>
      <c r="D945" s="2">
        <f>SUM(Y945:Y$1129)</f>
        <v>19398.11577878</v>
      </c>
      <c r="E945" s="11">
        <f t="shared" si="504"/>
        <v>247353.20309465003</v>
      </c>
      <c r="F945" s="99">
        <f t="shared" si="499"/>
        <v>4059.86</v>
      </c>
      <c r="G945" s="3">
        <f>IF(N945=1,VLOOKUP(A944,[1]Plan1!$BG$69:$BI$188,3),G944)</f>
        <v>4110.2</v>
      </c>
      <c r="H945" s="200">
        <f t="shared" si="500"/>
        <v>41976</v>
      </c>
      <c r="I945" s="200">
        <f t="shared" si="501"/>
        <v>42007</v>
      </c>
      <c r="J945" s="27">
        <f t="shared" si="505"/>
        <v>1.2399442345302436E-2</v>
      </c>
      <c r="K945" s="12">
        <f t="shared" si="521"/>
        <v>42095</v>
      </c>
      <c r="L945" s="12">
        <f t="shared" si="506"/>
        <v>42065</v>
      </c>
      <c r="M945" s="1">
        <f t="shared" si="522"/>
        <v>18</v>
      </c>
      <c r="N945" s="1">
        <f t="shared" si="507"/>
        <v>18</v>
      </c>
      <c r="O945" s="2">
        <f t="shared" si="508"/>
        <v>1.01239944</v>
      </c>
      <c r="P945" s="11">
        <f t="shared" si="533"/>
        <v>1.0077995399999999</v>
      </c>
      <c r="Q945" s="11">
        <f t="shared" si="528"/>
        <v>1.1708453713634928</v>
      </c>
      <c r="R945" s="2">
        <f t="shared" si="532"/>
        <v>1.1853631899999999</v>
      </c>
      <c r="S945" s="2">
        <f t="shared" si="526"/>
        <v>1.1445321799999999</v>
      </c>
      <c r="T945" s="2">
        <f t="shared" si="509"/>
        <v>305305.46850808</v>
      </c>
      <c r="U945" s="2">
        <f t="shared" si="510"/>
        <v>2803.6519613994692</v>
      </c>
      <c r="V945" s="2">
        <f t="shared" si="511"/>
        <v>45850.178782342176</v>
      </c>
      <c r="W945" s="2">
        <f t="shared" si="512"/>
        <v>315405.14961717167</v>
      </c>
      <c r="X945" s="29">
        <f t="shared" si="513"/>
        <v>0</v>
      </c>
      <c r="Y945" s="2">
        <f t="shared" si="527"/>
        <v>0</v>
      </c>
      <c r="Z945" s="82">
        <f t="shared" si="514"/>
        <v>0</v>
      </c>
      <c r="AA945" s="2">
        <f t="shared" si="515"/>
        <v>0</v>
      </c>
      <c r="AB945" s="27">
        <f t="shared" si="523"/>
        <v>6.7299999999999999E-2</v>
      </c>
      <c r="AC945" s="29">
        <f t="shared" si="502"/>
        <v>18</v>
      </c>
      <c r="AD945" s="29">
        <v>252</v>
      </c>
      <c r="AE945" s="11">
        <f t="shared" si="529"/>
        <v>1.004663131</v>
      </c>
      <c r="AF945" s="2">
        <f t="shared" si="530"/>
        <v>1423.6793946600001</v>
      </c>
      <c r="AG945" s="2">
        <f t="shared" si="517"/>
        <v>1470.7755307299999</v>
      </c>
      <c r="AH945" s="3">
        <f t="shared" si="518"/>
        <v>0</v>
      </c>
      <c r="AI945" s="4" t="str">
        <f t="shared" si="531"/>
        <v>A+J=</v>
      </c>
      <c r="AJ945" s="12">
        <f t="shared" si="525"/>
        <v>42065</v>
      </c>
      <c r="AK945" s="12"/>
      <c r="AL945" s="4"/>
      <c r="AX945" s="1"/>
      <c r="AY945" s="1"/>
      <c r="AZ945" s="1"/>
      <c r="BA945" s="1"/>
      <c r="BB945" s="1"/>
    </row>
    <row r="946" spans="1:54" x14ac:dyDescent="0.2">
      <c r="A946" s="178">
        <f t="shared" si="519"/>
        <v>42065</v>
      </c>
      <c r="B946" s="2">
        <f t="shared" si="503"/>
        <v>316875.9251479017</v>
      </c>
      <c r="C946" s="2">
        <f t="shared" si="520"/>
        <v>266751.31887343002</v>
      </c>
      <c r="D946" s="2">
        <f>SUM(Y946:Y$1129)</f>
        <v>19398.11577878</v>
      </c>
      <c r="E946" s="11">
        <f t="shared" si="504"/>
        <v>247353.20309465003</v>
      </c>
      <c r="F946" s="99">
        <f t="shared" si="499"/>
        <v>4059.86</v>
      </c>
      <c r="G946" s="3">
        <f>IF(N946=1,VLOOKUP(A945,[1]Plan1!$BG$69:$BI$188,3),G945)</f>
        <v>4110.2</v>
      </c>
      <c r="H946" s="200">
        <f t="shared" si="500"/>
        <v>41976</v>
      </c>
      <c r="I946" s="200">
        <f t="shared" si="501"/>
        <v>42007</v>
      </c>
      <c r="J946" s="27">
        <f t="shared" si="505"/>
        <v>1.2399442345302436E-2</v>
      </c>
      <c r="K946" s="12">
        <f t="shared" si="521"/>
        <v>42095</v>
      </c>
      <c r="L946" s="12">
        <f t="shared" si="506"/>
        <v>42065</v>
      </c>
      <c r="M946" s="1">
        <f t="shared" si="522"/>
        <v>18</v>
      </c>
      <c r="N946" s="1">
        <f t="shared" si="507"/>
        <v>18</v>
      </c>
      <c r="O946" s="2">
        <f t="shared" si="508"/>
        <v>1.01239944</v>
      </c>
      <c r="P946" s="11">
        <f t="shared" si="533"/>
        <v>1.0077995399999999</v>
      </c>
      <c r="Q946" s="11">
        <f t="shared" si="528"/>
        <v>1.1708453713634928</v>
      </c>
      <c r="R946" s="2">
        <f t="shared" si="532"/>
        <v>1.1853631899999999</v>
      </c>
      <c r="S946" s="2">
        <f t="shared" si="526"/>
        <v>1.1445321799999999</v>
      </c>
      <c r="T946" s="2">
        <f t="shared" si="509"/>
        <v>305305.46850808</v>
      </c>
      <c r="U946" s="2">
        <f t="shared" si="510"/>
        <v>2803.6519613994692</v>
      </c>
      <c r="V946" s="2">
        <f t="shared" si="511"/>
        <v>45850.178782342176</v>
      </c>
      <c r="W946" s="2">
        <f t="shared" si="512"/>
        <v>315405.14961717167</v>
      </c>
      <c r="X946" s="29">
        <f t="shared" si="513"/>
        <v>31</v>
      </c>
      <c r="Y946" s="2">
        <f t="shared" si="527"/>
        <v>2913.0737828299998</v>
      </c>
      <c r="Z946" s="82">
        <f t="shared" si="514"/>
        <v>1.0920559999999999E-2</v>
      </c>
      <c r="AA946" s="2">
        <f t="shared" si="515"/>
        <v>3334.10668717</v>
      </c>
      <c r="AB946" s="27">
        <f t="shared" si="523"/>
        <v>6.7299999999999999E-2</v>
      </c>
      <c r="AC946" s="29">
        <f t="shared" si="502"/>
        <v>18</v>
      </c>
      <c r="AD946" s="29">
        <v>252</v>
      </c>
      <c r="AE946" s="11">
        <f t="shared" si="529"/>
        <v>1.004663131</v>
      </c>
      <c r="AF946" s="2">
        <f t="shared" si="530"/>
        <v>1423.6793946600001</v>
      </c>
      <c r="AG946" s="2">
        <f t="shared" si="517"/>
        <v>1470.7755307299999</v>
      </c>
      <c r="AH946" s="3">
        <f t="shared" si="518"/>
        <v>4757.7860818299996</v>
      </c>
      <c r="AI946" s="4" t="str">
        <f t="shared" si="531"/>
        <v>A+J=</v>
      </c>
      <c r="AJ946" s="12">
        <f t="shared" si="525"/>
        <v>42065</v>
      </c>
      <c r="AK946" s="12"/>
      <c r="AL946" s="4"/>
      <c r="AX946" s="1"/>
      <c r="AY946" s="1"/>
      <c r="AZ946" s="1"/>
      <c r="BA946" s="1"/>
      <c r="BB946" s="1"/>
    </row>
    <row r="947" spans="1:54" x14ac:dyDescent="0.2">
      <c r="A947" s="178">
        <f t="shared" si="519"/>
        <v>42066</v>
      </c>
      <c r="B947" s="2">
        <f t="shared" si="503"/>
        <v>312313.39357639675</v>
      </c>
      <c r="C947" s="2">
        <f t="shared" si="520"/>
        <v>263838.24509059999</v>
      </c>
      <c r="D947" s="2">
        <f>SUM(Y947:Y$1129)</f>
        <v>16485.04199595</v>
      </c>
      <c r="E947" s="11">
        <f t="shared" si="504"/>
        <v>247353.20309465</v>
      </c>
      <c r="F947" s="99">
        <f t="shared" si="499"/>
        <v>4110.2</v>
      </c>
      <c r="G947" s="3">
        <f>IF(N947=1,VLOOKUP(A946,[1]Plan1!$BG$69:$BI$188,3),G946)</f>
        <v>4160.34</v>
      </c>
      <c r="H947" s="200">
        <f t="shared" si="500"/>
        <v>42007</v>
      </c>
      <c r="I947" s="200">
        <f t="shared" si="501"/>
        <v>42038</v>
      </c>
      <c r="J947" s="27">
        <f t="shared" si="505"/>
        <v>1.2198919760595617E-2</v>
      </c>
      <c r="K947" s="12">
        <f t="shared" si="521"/>
        <v>42095</v>
      </c>
      <c r="L947" s="12">
        <f t="shared" si="506"/>
        <v>42095</v>
      </c>
      <c r="M947" s="1">
        <f t="shared" si="522"/>
        <v>22</v>
      </c>
      <c r="N947" s="1">
        <f t="shared" si="507"/>
        <v>1</v>
      </c>
      <c r="O947" s="2">
        <f t="shared" si="508"/>
        <v>1.00055129</v>
      </c>
      <c r="P947" s="11">
        <f t="shared" si="533"/>
        <v>1.01239944</v>
      </c>
      <c r="Q947" s="11">
        <f t="shared" si="528"/>
        <v>1.1853631982949921</v>
      </c>
      <c r="R947" s="2">
        <f t="shared" si="532"/>
        <v>1.1860166700000001</v>
      </c>
      <c r="S947" s="2">
        <f t="shared" si="526"/>
        <v>1.1445321799999999</v>
      </c>
      <c r="T947" s="2">
        <f t="shared" si="509"/>
        <v>301971.36182091001</v>
      </c>
      <c r="U947" s="2">
        <f t="shared" si="510"/>
        <v>2382.6190570662029</v>
      </c>
      <c r="V947" s="2">
        <f t="shared" si="511"/>
        <v>46011.819153500517</v>
      </c>
      <c r="W947" s="2">
        <f t="shared" si="512"/>
        <v>312232.68330116675</v>
      </c>
      <c r="X947" s="29">
        <f t="shared" si="513"/>
        <v>0</v>
      </c>
      <c r="Y947" s="2">
        <f t="shared" si="527"/>
        <v>0</v>
      </c>
      <c r="Z947" s="82">
        <f t="shared" si="514"/>
        <v>0</v>
      </c>
      <c r="AA947" s="2">
        <f t="shared" si="515"/>
        <v>0</v>
      </c>
      <c r="AB947" s="27">
        <f t="shared" si="523"/>
        <v>6.7299999999999999E-2</v>
      </c>
      <c r="AC947" s="29">
        <f t="shared" si="502"/>
        <v>1</v>
      </c>
      <c r="AD947" s="29">
        <v>252</v>
      </c>
      <c r="AE947" s="11">
        <f t="shared" si="529"/>
        <v>1.0002584940000001</v>
      </c>
      <c r="AF947" s="2">
        <f t="shared" si="530"/>
        <v>78.057785199999998</v>
      </c>
      <c r="AG947" s="2">
        <f t="shared" si="517"/>
        <v>80.710275229999993</v>
      </c>
      <c r="AH947" s="3">
        <f t="shared" si="518"/>
        <v>0</v>
      </c>
      <c r="AI947" s="4" t="str">
        <f t="shared" si="531"/>
        <v>A+J=</v>
      </c>
      <c r="AJ947" s="12">
        <f t="shared" si="525"/>
        <v>42095</v>
      </c>
      <c r="AK947" s="12"/>
      <c r="AL947" s="4"/>
      <c r="AX947" s="1"/>
      <c r="AY947" s="1"/>
      <c r="AZ947" s="1"/>
      <c r="BA947" s="1"/>
      <c r="BB947" s="1"/>
    </row>
    <row r="948" spans="1:54" x14ac:dyDescent="0.2">
      <c r="A948" s="178">
        <f t="shared" si="519"/>
        <v>42067</v>
      </c>
      <c r="B948" s="2">
        <f t="shared" si="503"/>
        <v>312555.94028735009</v>
      </c>
      <c r="C948" s="2">
        <f t="shared" si="520"/>
        <v>263838.24509059999</v>
      </c>
      <c r="D948" s="2">
        <f>SUM(Y948:Y$1129)</f>
        <v>16485.04199595</v>
      </c>
      <c r="E948" s="11">
        <f t="shared" si="504"/>
        <v>247353.20309465</v>
      </c>
      <c r="F948" s="99">
        <f t="shared" si="499"/>
        <v>4110.2</v>
      </c>
      <c r="G948" s="3">
        <f>IF(N948=1,VLOOKUP(A947,[1]Plan1!$BG$69:$BI$188,3),G947)</f>
        <v>4160.34</v>
      </c>
      <c r="H948" s="200">
        <f t="shared" si="500"/>
        <v>42007</v>
      </c>
      <c r="I948" s="200">
        <f t="shared" si="501"/>
        <v>42038</v>
      </c>
      <c r="J948" s="27">
        <f t="shared" si="505"/>
        <v>1.2198919760595617E-2</v>
      </c>
      <c r="K948" s="12">
        <f t="shared" si="521"/>
        <v>42095</v>
      </c>
      <c r="L948" s="12">
        <f t="shared" si="506"/>
        <v>42095</v>
      </c>
      <c r="M948" s="1">
        <f t="shared" si="522"/>
        <v>22</v>
      </c>
      <c r="N948" s="1">
        <f t="shared" si="507"/>
        <v>2</v>
      </c>
      <c r="O948" s="2">
        <f t="shared" si="508"/>
        <v>1.0011028900000001</v>
      </c>
      <c r="P948" s="11">
        <f t="shared" si="533"/>
        <v>1.01239944</v>
      </c>
      <c r="Q948" s="11">
        <f t="shared" si="528"/>
        <v>1.1853631982949921</v>
      </c>
      <c r="R948" s="2">
        <f t="shared" si="532"/>
        <v>1.1866705200000001</v>
      </c>
      <c r="S948" s="2">
        <f t="shared" si="526"/>
        <v>1.1445321799999999</v>
      </c>
      <c r="T948" s="2">
        <f t="shared" si="509"/>
        <v>301971.36182091001</v>
      </c>
      <c r="U948" s="2">
        <f t="shared" si="510"/>
        <v>2382.6190570662029</v>
      </c>
      <c r="V948" s="2">
        <f t="shared" si="511"/>
        <v>46173.551045343942</v>
      </c>
      <c r="W948" s="2">
        <f t="shared" si="512"/>
        <v>312394.41519301012</v>
      </c>
      <c r="X948" s="29">
        <f t="shared" si="513"/>
        <v>0</v>
      </c>
      <c r="Y948" s="2">
        <f t="shared" si="527"/>
        <v>0</v>
      </c>
      <c r="Z948" s="82">
        <f t="shared" si="514"/>
        <v>0</v>
      </c>
      <c r="AA948" s="2">
        <f t="shared" si="515"/>
        <v>0</v>
      </c>
      <c r="AB948" s="27">
        <f t="shared" si="523"/>
        <v>6.7299999999999999E-2</v>
      </c>
      <c r="AC948" s="29">
        <f t="shared" si="502"/>
        <v>2</v>
      </c>
      <c r="AD948" s="29">
        <v>252</v>
      </c>
      <c r="AE948" s="11">
        <f t="shared" si="529"/>
        <v>1.000517055</v>
      </c>
      <c r="AF948" s="2">
        <f t="shared" si="530"/>
        <v>156.13580248</v>
      </c>
      <c r="AG948" s="2">
        <f t="shared" si="517"/>
        <v>161.52509434000001</v>
      </c>
      <c r="AH948" s="3">
        <f t="shared" si="518"/>
        <v>0</v>
      </c>
      <c r="AI948" s="4" t="str">
        <f t="shared" si="531"/>
        <v>A+J=</v>
      </c>
      <c r="AJ948" s="12">
        <f t="shared" si="525"/>
        <v>42095</v>
      </c>
      <c r="AK948" s="12"/>
      <c r="AL948" s="4"/>
      <c r="AX948" s="1"/>
      <c r="AY948" s="1"/>
      <c r="AZ948" s="1"/>
      <c r="BA948" s="1"/>
      <c r="BB948" s="1"/>
    </row>
    <row r="949" spans="1:54" x14ac:dyDescent="0.2">
      <c r="A949" s="178">
        <f t="shared" si="519"/>
        <v>42068</v>
      </c>
      <c r="B949" s="2">
        <f t="shared" si="503"/>
        <v>312798.67821546464</v>
      </c>
      <c r="C949" s="2">
        <f t="shared" si="520"/>
        <v>263838.24509059999</v>
      </c>
      <c r="D949" s="2">
        <f>SUM(Y949:Y$1129)</f>
        <v>16485.04199595</v>
      </c>
      <c r="E949" s="11">
        <f t="shared" si="504"/>
        <v>247353.20309465</v>
      </c>
      <c r="F949" s="99">
        <f t="shared" si="499"/>
        <v>4110.2</v>
      </c>
      <c r="G949" s="3">
        <f>IF(N949=1,VLOOKUP(A948,[1]Plan1!$BG$69:$BI$188,3),G948)</f>
        <v>4160.34</v>
      </c>
      <c r="H949" s="200">
        <f t="shared" si="500"/>
        <v>42007</v>
      </c>
      <c r="I949" s="200">
        <f t="shared" si="501"/>
        <v>42038</v>
      </c>
      <c r="J949" s="27">
        <f t="shared" si="505"/>
        <v>1.2198919760595617E-2</v>
      </c>
      <c r="K949" s="12">
        <f t="shared" si="521"/>
        <v>42095</v>
      </c>
      <c r="L949" s="12">
        <f t="shared" si="506"/>
        <v>42095</v>
      </c>
      <c r="M949" s="1">
        <f t="shared" si="522"/>
        <v>22</v>
      </c>
      <c r="N949" s="1">
        <f t="shared" si="507"/>
        <v>3</v>
      </c>
      <c r="O949" s="2">
        <f t="shared" si="508"/>
        <v>1.0016547899999999</v>
      </c>
      <c r="P949" s="11">
        <f t="shared" si="533"/>
        <v>1.01239944</v>
      </c>
      <c r="Q949" s="11">
        <f t="shared" si="528"/>
        <v>1.1853631982949921</v>
      </c>
      <c r="R949" s="2">
        <f t="shared" si="532"/>
        <v>1.1873247199999999</v>
      </c>
      <c r="S949" s="2">
        <f t="shared" si="526"/>
        <v>1.1445321799999999</v>
      </c>
      <c r="T949" s="2">
        <f t="shared" si="509"/>
        <v>301971.36182091001</v>
      </c>
      <c r="U949" s="2">
        <f t="shared" si="510"/>
        <v>2382.6190570662029</v>
      </c>
      <c r="V949" s="2">
        <f t="shared" si="511"/>
        <v>46335.369510808421</v>
      </c>
      <c r="W949" s="2">
        <f t="shared" si="512"/>
        <v>312556.23365847464</v>
      </c>
      <c r="X949" s="29">
        <f t="shared" si="513"/>
        <v>0</v>
      </c>
      <c r="Y949" s="2">
        <f t="shared" si="527"/>
        <v>0</v>
      </c>
      <c r="Z949" s="82">
        <f t="shared" si="514"/>
        <v>0</v>
      </c>
      <c r="AA949" s="2">
        <f t="shared" si="515"/>
        <v>0</v>
      </c>
      <c r="AB949" s="27">
        <f t="shared" si="523"/>
        <v>6.7299999999999999E-2</v>
      </c>
      <c r="AC949" s="29">
        <f t="shared" si="502"/>
        <v>3</v>
      </c>
      <c r="AD949" s="29">
        <v>252</v>
      </c>
      <c r="AE949" s="11">
        <f t="shared" si="529"/>
        <v>1.0007756830000001</v>
      </c>
      <c r="AF949" s="2">
        <f t="shared" si="530"/>
        <v>234.23405184999999</v>
      </c>
      <c r="AG949" s="2">
        <f t="shared" si="517"/>
        <v>242.44455699</v>
      </c>
      <c r="AH949" s="3">
        <f t="shared" si="518"/>
        <v>0</v>
      </c>
      <c r="AI949" s="4" t="str">
        <f t="shared" si="531"/>
        <v>A+J=</v>
      </c>
      <c r="AJ949" s="12">
        <f t="shared" si="525"/>
        <v>42095</v>
      </c>
      <c r="AK949" s="12"/>
      <c r="AL949" s="4"/>
      <c r="AX949" s="1"/>
      <c r="AY949" s="1"/>
      <c r="AZ949" s="1"/>
      <c r="BA949" s="1"/>
      <c r="BB949" s="1"/>
    </row>
    <row r="950" spans="1:54" x14ac:dyDescent="0.2">
      <c r="A950" s="178">
        <f t="shared" si="519"/>
        <v>42069</v>
      </c>
      <c r="B950" s="2">
        <f t="shared" si="503"/>
        <v>313041.6096238023</v>
      </c>
      <c r="C950" s="2">
        <f t="shared" si="520"/>
        <v>263838.24509059999</v>
      </c>
      <c r="D950" s="2">
        <f>SUM(Y950:Y$1129)</f>
        <v>16485.04199595</v>
      </c>
      <c r="E950" s="11">
        <f t="shared" si="504"/>
        <v>247353.20309465</v>
      </c>
      <c r="F950" s="99">
        <f t="shared" si="499"/>
        <v>4110.2</v>
      </c>
      <c r="G950" s="3">
        <f>IF(N950=1,VLOOKUP(A949,[1]Plan1!$BG$69:$BI$188,3),G949)</f>
        <v>4160.34</v>
      </c>
      <c r="H950" s="200">
        <f t="shared" si="500"/>
        <v>42007</v>
      </c>
      <c r="I950" s="200">
        <f t="shared" si="501"/>
        <v>42038</v>
      </c>
      <c r="J950" s="27">
        <f t="shared" si="505"/>
        <v>1.2198919760595617E-2</v>
      </c>
      <c r="K950" s="12">
        <f t="shared" si="521"/>
        <v>42095</v>
      </c>
      <c r="L950" s="12">
        <f t="shared" si="506"/>
        <v>42095</v>
      </c>
      <c r="M950" s="1">
        <f t="shared" si="522"/>
        <v>22</v>
      </c>
      <c r="N950" s="1">
        <f t="shared" si="507"/>
        <v>4</v>
      </c>
      <c r="O950" s="2">
        <f t="shared" si="508"/>
        <v>1.0022069899999999</v>
      </c>
      <c r="P950" s="11">
        <f t="shared" si="533"/>
        <v>1.01239944</v>
      </c>
      <c r="Q950" s="11">
        <f t="shared" si="528"/>
        <v>1.1853631982949921</v>
      </c>
      <c r="R950" s="2">
        <f t="shared" si="532"/>
        <v>1.18797928</v>
      </c>
      <c r="S950" s="2">
        <f t="shared" si="526"/>
        <v>1.1445321799999999</v>
      </c>
      <c r="T950" s="2">
        <f t="shared" si="509"/>
        <v>301971.36182091001</v>
      </c>
      <c r="U950" s="2">
        <f t="shared" si="510"/>
        <v>2382.6190570662029</v>
      </c>
      <c r="V950" s="2">
        <f t="shared" si="511"/>
        <v>46497.277023426075</v>
      </c>
      <c r="W950" s="2">
        <f t="shared" si="512"/>
        <v>312718.14117109228</v>
      </c>
      <c r="X950" s="29">
        <f t="shared" si="513"/>
        <v>0</v>
      </c>
      <c r="Y950" s="2">
        <f t="shared" si="527"/>
        <v>0</v>
      </c>
      <c r="Z950" s="82">
        <f t="shared" si="514"/>
        <v>0</v>
      </c>
      <c r="AA950" s="2">
        <f t="shared" si="515"/>
        <v>0</v>
      </c>
      <c r="AB950" s="27">
        <f t="shared" si="523"/>
        <v>6.7299999999999999E-2</v>
      </c>
      <c r="AC950" s="29">
        <f t="shared" si="502"/>
        <v>4</v>
      </c>
      <c r="AD950" s="29">
        <v>252</v>
      </c>
      <c r="AE950" s="11">
        <f t="shared" si="529"/>
        <v>1.0010343770000001</v>
      </c>
      <c r="AF950" s="2">
        <f t="shared" si="530"/>
        <v>312.35223131999999</v>
      </c>
      <c r="AG950" s="2">
        <f t="shared" si="517"/>
        <v>323.46845271000001</v>
      </c>
      <c r="AH950" s="3">
        <f t="shared" si="518"/>
        <v>0</v>
      </c>
      <c r="AI950" s="4" t="str">
        <f t="shared" si="531"/>
        <v>A+J=</v>
      </c>
      <c r="AJ950" s="12">
        <f t="shared" si="525"/>
        <v>42095</v>
      </c>
      <c r="AK950" s="12"/>
      <c r="AL950" s="4"/>
      <c r="AX950" s="1"/>
      <c r="AY950" s="1"/>
      <c r="AZ950" s="1"/>
      <c r="BA950" s="1"/>
      <c r="BB950" s="1"/>
    </row>
    <row r="951" spans="1:54" x14ac:dyDescent="0.2">
      <c r="A951" s="178">
        <f t="shared" si="519"/>
        <v>42070</v>
      </c>
      <c r="B951" s="2">
        <f t="shared" si="503"/>
        <v>313284.73523928307</v>
      </c>
      <c r="C951" s="2">
        <f t="shared" si="520"/>
        <v>263838.24509059999</v>
      </c>
      <c r="D951" s="2">
        <f>SUM(Y951:Y$1129)</f>
        <v>16485.04199595</v>
      </c>
      <c r="E951" s="11">
        <f t="shared" si="504"/>
        <v>247353.20309465</v>
      </c>
      <c r="F951" s="99">
        <f t="shared" si="499"/>
        <v>4110.2</v>
      </c>
      <c r="G951" s="3">
        <f>IF(N951=1,VLOOKUP(A950,[1]Plan1!$BG$69:$BI$188,3),G950)</f>
        <v>4160.34</v>
      </c>
      <c r="H951" s="200">
        <f t="shared" si="500"/>
        <v>42007</v>
      </c>
      <c r="I951" s="200">
        <f t="shared" si="501"/>
        <v>42038</v>
      </c>
      <c r="J951" s="27">
        <f t="shared" si="505"/>
        <v>1.2198919760595617E-2</v>
      </c>
      <c r="K951" s="12">
        <f t="shared" si="521"/>
        <v>42095</v>
      </c>
      <c r="L951" s="12">
        <f t="shared" si="506"/>
        <v>42095</v>
      </c>
      <c r="M951" s="1">
        <f t="shared" si="522"/>
        <v>22</v>
      </c>
      <c r="N951" s="1">
        <f t="shared" si="507"/>
        <v>5</v>
      </c>
      <c r="O951" s="2">
        <f t="shared" si="508"/>
        <v>1.0027595</v>
      </c>
      <c r="P951" s="11">
        <f t="shared" si="533"/>
        <v>1.01239944</v>
      </c>
      <c r="Q951" s="11">
        <f t="shared" si="528"/>
        <v>1.1853631982949921</v>
      </c>
      <c r="R951" s="2">
        <f t="shared" si="532"/>
        <v>1.1886342000000001</v>
      </c>
      <c r="S951" s="2">
        <f t="shared" si="526"/>
        <v>1.1445321799999999</v>
      </c>
      <c r="T951" s="2">
        <f t="shared" si="509"/>
        <v>301971.36182091001</v>
      </c>
      <c r="U951" s="2">
        <f t="shared" si="510"/>
        <v>2382.6190570662029</v>
      </c>
      <c r="V951" s="2">
        <f t="shared" si="511"/>
        <v>46659.273583196846</v>
      </c>
      <c r="W951" s="2">
        <f t="shared" si="512"/>
        <v>312880.13773086306</v>
      </c>
      <c r="X951" s="29">
        <f t="shared" si="513"/>
        <v>0</v>
      </c>
      <c r="Y951" s="2">
        <f t="shared" si="527"/>
        <v>0</v>
      </c>
      <c r="Z951" s="82">
        <f t="shared" si="514"/>
        <v>0</v>
      </c>
      <c r="AA951" s="2">
        <f t="shared" si="515"/>
        <v>0</v>
      </c>
      <c r="AB951" s="27">
        <f t="shared" si="523"/>
        <v>6.7299999999999999E-2</v>
      </c>
      <c r="AC951" s="29">
        <f t="shared" si="502"/>
        <v>5</v>
      </c>
      <c r="AD951" s="29">
        <v>252</v>
      </c>
      <c r="AE951" s="11">
        <f t="shared" si="529"/>
        <v>1.0012931389999999</v>
      </c>
      <c r="AF951" s="2">
        <f t="shared" si="530"/>
        <v>390.49094485000001</v>
      </c>
      <c r="AG951" s="2">
        <f t="shared" si="517"/>
        <v>404.59750842</v>
      </c>
      <c r="AH951" s="3">
        <f t="shared" si="518"/>
        <v>0</v>
      </c>
      <c r="AI951" s="4" t="str">
        <f t="shared" si="531"/>
        <v>A+J=</v>
      </c>
      <c r="AJ951" s="12">
        <f t="shared" si="525"/>
        <v>42095</v>
      </c>
      <c r="AK951" s="12"/>
      <c r="AL951" s="4"/>
      <c r="AX951" s="1"/>
      <c r="AY951" s="1"/>
      <c r="AZ951" s="1"/>
      <c r="BA951" s="1"/>
      <c r="BB951" s="1"/>
    </row>
    <row r="952" spans="1:54" x14ac:dyDescent="0.2">
      <c r="A952" s="178">
        <f t="shared" si="519"/>
        <v>42071</v>
      </c>
      <c r="B952" s="2">
        <f t="shared" si="503"/>
        <v>313284.73523928307</v>
      </c>
      <c r="C952" s="2">
        <f t="shared" si="520"/>
        <v>263838.24509059999</v>
      </c>
      <c r="D952" s="2">
        <f>SUM(Y952:Y$1129)</f>
        <v>16485.04199595</v>
      </c>
      <c r="E952" s="11">
        <f t="shared" si="504"/>
        <v>247353.20309465</v>
      </c>
      <c r="F952" s="99">
        <f t="shared" si="499"/>
        <v>4110.2</v>
      </c>
      <c r="G952" s="3">
        <f>IF(N952=1,VLOOKUP(A951,[1]Plan1!$BG$69:$BI$188,3),G951)</f>
        <v>4160.34</v>
      </c>
      <c r="H952" s="200">
        <f t="shared" si="500"/>
        <v>42007</v>
      </c>
      <c r="I952" s="200">
        <f t="shared" si="501"/>
        <v>42038</v>
      </c>
      <c r="J952" s="27">
        <f t="shared" si="505"/>
        <v>1.2198919760595617E-2</v>
      </c>
      <c r="K952" s="12">
        <f t="shared" si="521"/>
        <v>42095</v>
      </c>
      <c r="L952" s="12">
        <f t="shared" si="506"/>
        <v>42095</v>
      </c>
      <c r="M952" s="1">
        <f t="shared" si="522"/>
        <v>22</v>
      </c>
      <c r="N952" s="1">
        <f t="shared" si="507"/>
        <v>5</v>
      </c>
      <c r="O952" s="2">
        <f t="shared" si="508"/>
        <v>1.0027595</v>
      </c>
      <c r="P952" s="11">
        <f t="shared" si="533"/>
        <v>1.01239944</v>
      </c>
      <c r="Q952" s="11">
        <f t="shared" si="528"/>
        <v>1.1853631982949921</v>
      </c>
      <c r="R952" s="2">
        <f t="shared" si="532"/>
        <v>1.1886342000000001</v>
      </c>
      <c r="S952" s="2">
        <f t="shared" si="526"/>
        <v>1.1445321799999999</v>
      </c>
      <c r="T952" s="2">
        <f t="shared" si="509"/>
        <v>301971.36182091001</v>
      </c>
      <c r="U952" s="2">
        <f t="shared" si="510"/>
        <v>2382.6190570662029</v>
      </c>
      <c r="V952" s="2">
        <f t="shared" si="511"/>
        <v>46659.273583196846</v>
      </c>
      <c r="W952" s="2">
        <f t="shared" si="512"/>
        <v>312880.13773086306</v>
      </c>
      <c r="X952" s="29">
        <f t="shared" si="513"/>
        <v>0</v>
      </c>
      <c r="Y952" s="2">
        <f t="shared" si="527"/>
        <v>0</v>
      </c>
      <c r="Z952" s="82">
        <f t="shared" si="514"/>
        <v>0</v>
      </c>
      <c r="AA952" s="2">
        <f t="shared" si="515"/>
        <v>0</v>
      </c>
      <c r="AB952" s="27">
        <f t="shared" si="523"/>
        <v>6.7299999999999999E-2</v>
      </c>
      <c r="AC952" s="29">
        <f t="shared" si="502"/>
        <v>5</v>
      </c>
      <c r="AD952" s="29">
        <v>252</v>
      </c>
      <c r="AE952" s="11">
        <f t="shared" si="529"/>
        <v>1.0012931389999999</v>
      </c>
      <c r="AF952" s="2">
        <f t="shared" si="530"/>
        <v>390.49094485000001</v>
      </c>
      <c r="AG952" s="2">
        <f t="shared" si="517"/>
        <v>404.59750842</v>
      </c>
      <c r="AH952" s="3">
        <f t="shared" si="518"/>
        <v>0</v>
      </c>
      <c r="AI952" s="4" t="str">
        <f t="shared" si="531"/>
        <v>A+J=</v>
      </c>
      <c r="AJ952" s="12">
        <f t="shared" si="525"/>
        <v>42095</v>
      </c>
      <c r="AK952" s="12"/>
      <c r="AL952" s="4"/>
      <c r="AX952" s="1"/>
      <c r="AY952" s="1"/>
      <c r="AZ952" s="1"/>
      <c r="BA952" s="1"/>
      <c r="BB952" s="1"/>
    </row>
    <row r="953" spans="1:54" x14ac:dyDescent="0.2">
      <c r="A953" s="178">
        <f t="shared" si="519"/>
        <v>42072</v>
      </c>
      <c r="B953" s="2">
        <f t="shared" si="503"/>
        <v>313284.73523928307</v>
      </c>
      <c r="C953" s="2">
        <f t="shared" si="520"/>
        <v>263838.24509059999</v>
      </c>
      <c r="D953" s="2">
        <f>SUM(Y953:Y$1129)</f>
        <v>16485.04199595</v>
      </c>
      <c r="E953" s="11">
        <f t="shared" si="504"/>
        <v>247353.20309465</v>
      </c>
      <c r="F953" s="99">
        <f t="shared" si="499"/>
        <v>4110.2</v>
      </c>
      <c r="G953" s="3">
        <f>IF(N953=1,VLOOKUP(A952,[1]Plan1!$BG$69:$BI$188,3),G952)</f>
        <v>4160.34</v>
      </c>
      <c r="H953" s="200">
        <f t="shared" si="500"/>
        <v>42007</v>
      </c>
      <c r="I953" s="200">
        <f t="shared" si="501"/>
        <v>42038</v>
      </c>
      <c r="J953" s="27">
        <f t="shared" si="505"/>
        <v>1.2198919760595617E-2</v>
      </c>
      <c r="K953" s="12">
        <f t="shared" si="521"/>
        <v>42095</v>
      </c>
      <c r="L953" s="12">
        <f t="shared" si="506"/>
        <v>42095</v>
      </c>
      <c r="M953" s="1">
        <f t="shared" si="522"/>
        <v>22</v>
      </c>
      <c r="N953" s="1">
        <f t="shared" si="507"/>
        <v>5</v>
      </c>
      <c r="O953" s="2">
        <f t="shared" si="508"/>
        <v>1.0027595</v>
      </c>
      <c r="P953" s="11">
        <f t="shared" si="533"/>
        <v>1.01239944</v>
      </c>
      <c r="Q953" s="11">
        <f t="shared" si="528"/>
        <v>1.1853631982949921</v>
      </c>
      <c r="R953" s="2">
        <f t="shared" si="532"/>
        <v>1.1886342000000001</v>
      </c>
      <c r="S953" s="2">
        <f t="shared" si="526"/>
        <v>1.1445321799999999</v>
      </c>
      <c r="T953" s="2">
        <f t="shared" si="509"/>
        <v>301971.36182091001</v>
      </c>
      <c r="U953" s="2">
        <f t="shared" si="510"/>
        <v>2382.6190570662029</v>
      </c>
      <c r="V953" s="2">
        <f t="shared" si="511"/>
        <v>46659.273583196846</v>
      </c>
      <c r="W953" s="2">
        <f t="shared" si="512"/>
        <v>312880.13773086306</v>
      </c>
      <c r="X953" s="29">
        <f t="shared" si="513"/>
        <v>0</v>
      </c>
      <c r="Y953" s="2">
        <f t="shared" si="527"/>
        <v>0</v>
      </c>
      <c r="Z953" s="82">
        <f t="shared" si="514"/>
        <v>0</v>
      </c>
      <c r="AA953" s="2">
        <f t="shared" si="515"/>
        <v>0</v>
      </c>
      <c r="AB953" s="27">
        <f t="shared" si="523"/>
        <v>6.7299999999999999E-2</v>
      </c>
      <c r="AC953" s="29">
        <f t="shared" si="502"/>
        <v>5</v>
      </c>
      <c r="AD953" s="29">
        <v>252</v>
      </c>
      <c r="AE953" s="11">
        <f t="shared" si="529"/>
        <v>1.0012931389999999</v>
      </c>
      <c r="AF953" s="2">
        <f t="shared" si="530"/>
        <v>390.49094485000001</v>
      </c>
      <c r="AG953" s="2">
        <f t="shared" si="517"/>
        <v>404.59750842</v>
      </c>
      <c r="AH953" s="3">
        <f t="shared" si="518"/>
        <v>0</v>
      </c>
      <c r="AI953" s="4" t="str">
        <f t="shared" si="531"/>
        <v>A+J=</v>
      </c>
      <c r="AJ953" s="12">
        <f t="shared" si="525"/>
        <v>42095</v>
      </c>
      <c r="AK953" s="12"/>
      <c r="AL953" s="4"/>
      <c r="AX953" s="1"/>
      <c r="AY953" s="1"/>
      <c r="AZ953" s="1"/>
      <c r="BA953" s="1"/>
      <c r="BB953" s="1"/>
    </row>
    <row r="954" spans="1:54" x14ac:dyDescent="0.2">
      <c r="A954" s="178">
        <f t="shared" si="519"/>
        <v>42073</v>
      </c>
      <c r="B954" s="2">
        <f t="shared" si="503"/>
        <v>313528.05949275097</v>
      </c>
      <c r="C954" s="2">
        <f t="shared" si="520"/>
        <v>263838.24509059999</v>
      </c>
      <c r="D954" s="2">
        <f>SUM(Y954:Y$1129)</f>
        <v>16485.04199595</v>
      </c>
      <c r="E954" s="11">
        <f t="shared" si="504"/>
        <v>247353.20309465</v>
      </c>
      <c r="F954" s="99">
        <f t="shared" si="499"/>
        <v>4110.2</v>
      </c>
      <c r="G954" s="3">
        <f>IF(N954=1,VLOOKUP(A953,[1]Plan1!$BG$69:$BI$188,3),G953)</f>
        <v>4160.34</v>
      </c>
      <c r="H954" s="200">
        <f t="shared" si="500"/>
        <v>42007</v>
      </c>
      <c r="I954" s="200">
        <f t="shared" si="501"/>
        <v>42038</v>
      </c>
      <c r="J954" s="27">
        <f t="shared" si="505"/>
        <v>1.2198919760595617E-2</v>
      </c>
      <c r="K954" s="12">
        <f t="shared" si="521"/>
        <v>42095</v>
      </c>
      <c r="L954" s="12">
        <f t="shared" si="506"/>
        <v>42095</v>
      </c>
      <c r="M954" s="1">
        <f t="shared" si="522"/>
        <v>22</v>
      </c>
      <c r="N954" s="1">
        <f t="shared" si="507"/>
        <v>6</v>
      </c>
      <c r="O954" s="2">
        <f t="shared" si="508"/>
        <v>1.00331232</v>
      </c>
      <c r="P954" s="11">
        <f t="shared" si="533"/>
        <v>1.01239944</v>
      </c>
      <c r="Q954" s="11">
        <f t="shared" si="528"/>
        <v>1.1853631982949921</v>
      </c>
      <c r="R954" s="2">
        <f t="shared" si="532"/>
        <v>1.1892895000000001</v>
      </c>
      <c r="S954" s="2">
        <f t="shared" si="526"/>
        <v>1.1445321799999999</v>
      </c>
      <c r="T954" s="2">
        <f t="shared" si="509"/>
        <v>301971.36182091001</v>
      </c>
      <c r="U954" s="2">
        <f t="shared" si="510"/>
        <v>2382.6190570662029</v>
      </c>
      <c r="V954" s="2">
        <f t="shared" si="511"/>
        <v>46821.364137184777</v>
      </c>
      <c r="W954" s="2">
        <f t="shared" si="512"/>
        <v>313042.22828485095</v>
      </c>
      <c r="X954" s="29">
        <f t="shared" si="513"/>
        <v>0</v>
      </c>
      <c r="Y954" s="2">
        <f t="shared" si="527"/>
        <v>0</v>
      </c>
      <c r="Z954" s="82">
        <f t="shared" si="514"/>
        <v>0</v>
      </c>
      <c r="AA954" s="2">
        <f t="shared" si="515"/>
        <v>0</v>
      </c>
      <c r="AB954" s="27">
        <f t="shared" si="523"/>
        <v>6.7299999999999999E-2</v>
      </c>
      <c r="AC954" s="29">
        <f t="shared" si="502"/>
        <v>6</v>
      </c>
      <c r="AD954" s="29">
        <v>252</v>
      </c>
      <c r="AE954" s="11">
        <f t="shared" si="529"/>
        <v>1.0015519669999999</v>
      </c>
      <c r="AF954" s="2">
        <f t="shared" si="530"/>
        <v>468.64958848999999</v>
      </c>
      <c r="AG954" s="2">
        <f t="shared" si="517"/>
        <v>485.83120789999998</v>
      </c>
      <c r="AH954" s="3">
        <f t="shared" si="518"/>
        <v>0</v>
      </c>
      <c r="AI954" s="4" t="str">
        <f t="shared" si="531"/>
        <v>A+J=</v>
      </c>
      <c r="AJ954" s="12">
        <f t="shared" si="525"/>
        <v>42095</v>
      </c>
      <c r="AK954" s="12"/>
      <c r="AL954" s="4"/>
      <c r="AX954" s="1"/>
      <c r="AY954" s="1"/>
      <c r="AZ954" s="1"/>
      <c r="BA954" s="1"/>
      <c r="BB954" s="1"/>
    </row>
    <row r="955" spans="1:54" x14ac:dyDescent="0.2">
      <c r="A955" s="178">
        <f t="shared" si="519"/>
        <v>42074</v>
      </c>
      <c r="B955" s="2">
        <f t="shared" si="503"/>
        <v>313771.57289043791</v>
      </c>
      <c r="C955" s="2">
        <f t="shared" si="520"/>
        <v>263838.24509059999</v>
      </c>
      <c r="D955" s="2">
        <f>SUM(Y955:Y$1129)</f>
        <v>16485.04199595</v>
      </c>
      <c r="E955" s="11">
        <f t="shared" si="504"/>
        <v>247353.20309465</v>
      </c>
      <c r="F955" s="99">
        <f t="shared" si="499"/>
        <v>4110.2</v>
      </c>
      <c r="G955" s="3">
        <f>IF(N955=1,VLOOKUP(A954,[1]Plan1!$BG$69:$BI$188,3),G954)</f>
        <v>4160.34</v>
      </c>
      <c r="H955" s="200">
        <f t="shared" si="500"/>
        <v>42007</v>
      </c>
      <c r="I955" s="200">
        <f t="shared" si="501"/>
        <v>42038</v>
      </c>
      <c r="J955" s="27">
        <f t="shared" si="505"/>
        <v>1.2198919760595617E-2</v>
      </c>
      <c r="K955" s="12">
        <f t="shared" si="521"/>
        <v>42095</v>
      </c>
      <c r="L955" s="12">
        <f t="shared" si="506"/>
        <v>42095</v>
      </c>
      <c r="M955" s="1">
        <f t="shared" si="522"/>
        <v>22</v>
      </c>
      <c r="N955" s="1">
        <f t="shared" si="507"/>
        <v>7</v>
      </c>
      <c r="O955" s="2">
        <f t="shared" si="508"/>
        <v>1.00386544</v>
      </c>
      <c r="P955" s="11">
        <f t="shared" si="533"/>
        <v>1.01239944</v>
      </c>
      <c r="Q955" s="11">
        <f t="shared" si="528"/>
        <v>1.1853631982949921</v>
      </c>
      <c r="R955" s="2">
        <f t="shared" si="532"/>
        <v>1.1899451400000001</v>
      </c>
      <c r="S955" s="2">
        <f t="shared" si="526"/>
        <v>1.1445321799999999</v>
      </c>
      <c r="T955" s="2">
        <f t="shared" si="509"/>
        <v>301971.36182091001</v>
      </c>
      <c r="U955" s="2">
        <f t="shared" si="510"/>
        <v>2382.6190570662029</v>
      </c>
      <c r="V955" s="2">
        <f t="shared" si="511"/>
        <v>46983.538791261744</v>
      </c>
      <c r="W955" s="2">
        <f t="shared" si="512"/>
        <v>313204.40293892793</v>
      </c>
      <c r="X955" s="29">
        <f t="shared" si="513"/>
        <v>0</v>
      </c>
      <c r="Y955" s="2">
        <f t="shared" si="527"/>
        <v>0</v>
      </c>
      <c r="Z955" s="82">
        <f t="shared" si="514"/>
        <v>0</v>
      </c>
      <c r="AA955" s="2">
        <f t="shared" si="515"/>
        <v>0</v>
      </c>
      <c r="AB955" s="27">
        <f t="shared" si="523"/>
        <v>6.7299999999999999E-2</v>
      </c>
      <c r="AC955" s="29">
        <f t="shared" si="502"/>
        <v>7</v>
      </c>
      <c r="AD955" s="29">
        <v>252</v>
      </c>
      <c r="AE955" s="11">
        <f t="shared" si="529"/>
        <v>1.0018108619999999</v>
      </c>
      <c r="AF955" s="2">
        <f t="shared" si="530"/>
        <v>546.82846419999998</v>
      </c>
      <c r="AG955" s="2">
        <f t="shared" si="517"/>
        <v>567.16995151000003</v>
      </c>
      <c r="AH955" s="3">
        <f t="shared" si="518"/>
        <v>0</v>
      </c>
      <c r="AI955" s="4" t="str">
        <f t="shared" si="531"/>
        <v>A+J=</v>
      </c>
      <c r="AJ955" s="12">
        <f t="shared" si="525"/>
        <v>42095</v>
      </c>
      <c r="AK955" s="12"/>
      <c r="AL955" s="4"/>
      <c r="AX955" s="1"/>
      <c r="AY955" s="1"/>
      <c r="AZ955" s="1"/>
      <c r="BA955" s="1"/>
      <c r="BB955" s="1"/>
    </row>
    <row r="956" spans="1:54" x14ac:dyDescent="0.2">
      <c r="A956" s="178">
        <f t="shared" si="519"/>
        <v>42075</v>
      </c>
      <c r="B956" s="2">
        <f t="shared" si="503"/>
        <v>314015.28327958001</v>
      </c>
      <c r="C956" s="2">
        <f t="shared" si="520"/>
        <v>263838.24509059999</v>
      </c>
      <c r="D956" s="2">
        <f>SUM(Y956:Y$1129)</f>
        <v>16485.04199595</v>
      </c>
      <c r="E956" s="11">
        <f t="shared" si="504"/>
        <v>247353.20309465</v>
      </c>
      <c r="F956" s="99">
        <f t="shared" si="499"/>
        <v>4110.2</v>
      </c>
      <c r="G956" s="3">
        <f>IF(N956=1,VLOOKUP(A955,[1]Plan1!$BG$69:$BI$188,3),G955)</f>
        <v>4160.34</v>
      </c>
      <c r="H956" s="200">
        <f t="shared" si="500"/>
        <v>42007</v>
      </c>
      <c r="I956" s="200">
        <f t="shared" si="501"/>
        <v>42038</v>
      </c>
      <c r="J956" s="27">
        <f t="shared" si="505"/>
        <v>1.2198919760595617E-2</v>
      </c>
      <c r="K956" s="12">
        <f t="shared" si="521"/>
        <v>42095</v>
      </c>
      <c r="L956" s="12">
        <f t="shared" si="506"/>
        <v>42095</v>
      </c>
      <c r="M956" s="1">
        <f t="shared" si="522"/>
        <v>22</v>
      </c>
      <c r="N956" s="1">
        <f t="shared" si="507"/>
        <v>8</v>
      </c>
      <c r="O956" s="2">
        <f t="shared" si="508"/>
        <v>1.0044188599999999</v>
      </c>
      <c r="P956" s="11">
        <f t="shared" si="533"/>
        <v>1.01239944</v>
      </c>
      <c r="Q956" s="11">
        <f t="shared" si="528"/>
        <v>1.1853631982949921</v>
      </c>
      <c r="R956" s="2">
        <f t="shared" si="532"/>
        <v>1.19060115</v>
      </c>
      <c r="S956" s="2">
        <f t="shared" si="526"/>
        <v>1.1445321799999999</v>
      </c>
      <c r="T956" s="2">
        <f t="shared" si="509"/>
        <v>301971.36182091001</v>
      </c>
      <c r="U956" s="2">
        <f t="shared" si="510"/>
        <v>2382.6190570662029</v>
      </c>
      <c r="V956" s="2">
        <f t="shared" si="511"/>
        <v>47145.804966023847</v>
      </c>
      <c r="W956" s="2">
        <f t="shared" si="512"/>
        <v>313366.66911369003</v>
      </c>
      <c r="X956" s="29">
        <f t="shared" si="513"/>
        <v>0</v>
      </c>
      <c r="Y956" s="2">
        <f t="shared" si="527"/>
        <v>0</v>
      </c>
      <c r="Z956" s="82">
        <f t="shared" si="514"/>
        <v>0</v>
      </c>
      <c r="AA956" s="2">
        <f t="shared" si="515"/>
        <v>0</v>
      </c>
      <c r="AB956" s="27">
        <f t="shared" si="523"/>
        <v>6.7299999999999999E-2</v>
      </c>
      <c r="AC956" s="29">
        <f t="shared" si="502"/>
        <v>8</v>
      </c>
      <c r="AD956" s="29">
        <v>252</v>
      </c>
      <c r="AE956" s="11">
        <f t="shared" si="529"/>
        <v>1.002069825</v>
      </c>
      <c r="AF956" s="2">
        <f t="shared" si="530"/>
        <v>625.02787397999998</v>
      </c>
      <c r="AG956" s="2">
        <f t="shared" si="517"/>
        <v>648.61416588999998</v>
      </c>
      <c r="AH956" s="3">
        <f t="shared" si="518"/>
        <v>0</v>
      </c>
      <c r="AI956" s="4" t="str">
        <f t="shared" si="531"/>
        <v>A+J=</v>
      </c>
      <c r="AJ956" s="12">
        <f t="shared" si="525"/>
        <v>42095</v>
      </c>
      <c r="AK956" s="12"/>
      <c r="AL956" s="4"/>
      <c r="AX956" s="1"/>
      <c r="AY956" s="1"/>
      <c r="AZ956" s="1"/>
      <c r="BA956" s="1"/>
      <c r="BB956" s="1"/>
    </row>
    <row r="957" spans="1:54" x14ac:dyDescent="0.2">
      <c r="A957" s="178">
        <f t="shared" si="519"/>
        <v>42076</v>
      </c>
      <c r="B957" s="2">
        <f t="shared" si="503"/>
        <v>314259.18765804527</v>
      </c>
      <c r="C957" s="2">
        <f t="shared" si="520"/>
        <v>263838.24509059999</v>
      </c>
      <c r="D957" s="2">
        <f>SUM(Y957:Y$1129)</f>
        <v>16485.04199595</v>
      </c>
      <c r="E957" s="11">
        <f t="shared" si="504"/>
        <v>247353.20309465</v>
      </c>
      <c r="F957" s="99">
        <f t="shared" si="499"/>
        <v>4110.2</v>
      </c>
      <c r="G957" s="3">
        <f>IF(N957=1,VLOOKUP(A956,[1]Plan1!$BG$69:$BI$188,3),G956)</f>
        <v>4160.34</v>
      </c>
      <c r="H957" s="200">
        <f t="shared" si="500"/>
        <v>42007</v>
      </c>
      <c r="I957" s="200">
        <f t="shared" si="501"/>
        <v>42038</v>
      </c>
      <c r="J957" s="27">
        <f t="shared" si="505"/>
        <v>1.2198919760595617E-2</v>
      </c>
      <c r="K957" s="12">
        <f t="shared" si="521"/>
        <v>42095</v>
      </c>
      <c r="L957" s="12">
        <f t="shared" si="506"/>
        <v>42095</v>
      </c>
      <c r="M957" s="1">
        <f t="shared" si="522"/>
        <v>22</v>
      </c>
      <c r="N957" s="1">
        <f t="shared" si="507"/>
        <v>9</v>
      </c>
      <c r="O957" s="2">
        <f t="shared" si="508"/>
        <v>1.0049725899999999</v>
      </c>
      <c r="P957" s="11">
        <f t="shared" si="533"/>
        <v>1.01239944</v>
      </c>
      <c r="Q957" s="11">
        <f t="shared" si="528"/>
        <v>1.1853631982949921</v>
      </c>
      <c r="R957" s="2">
        <f t="shared" si="532"/>
        <v>1.19125752</v>
      </c>
      <c r="S957" s="2">
        <f t="shared" si="526"/>
        <v>1.1445321799999999</v>
      </c>
      <c r="T957" s="2">
        <f t="shared" si="509"/>
        <v>301971.36182091001</v>
      </c>
      <c r="U957" s="2">
        <f t="shared" si="510"/>
        <v>2382.6190570662029</v>
      </c>
      <c r="V957" s="2">
        <f t="shared" si="511"/>
        <v>47308.160187939073</v>
      </c>
      <c r="W957" s="2">
        <f t="shared" si="512"/>
        <v>313529.02433560527</v>
      </c>
      <c r="X957" s="29">
        <f t="shared" si="513"/>
        <v>0</v>
      </c>
      <c r="Y957" s="2">
        <f t="shared" si="527"/>
        <v>0</v>
      </c>
      <c r="Z957" s="82">
        <f t="shared" si="514"/>
        <v>0</v>
      </c>
      <c r="AA957" s="2">
        <f t="shared" si="515"/>
        <v>0</v>
      </c>
      <c r="AB957" s="27">
        <f t="shared" si="523"/>
        <v>6.7299999999999999E-2</v>
      </c>
      <c r="AC957" s="29">
        <f t="shared" si="502"/>
        <v>9</v>
      </c>
      <c r="AD957" s="29">
        <v>252</v>
      </c>
      <c r="AE957" s="11">
        <f t="shared" si="529"/>
        <v>1.0023288539999999</v>
      </c>
      <c r="AF957" s="2">
        <f t="shared" si="530"/>
        <v>703.24721385999999</v>
      </c>
      <c r="AG957" s="2">
        <f t="shared" si="517"/>
        <v>730.16332244</v>
      </c>
      <c r="AH957" s="3">
        <f t="shared" si="518"/>
        <v>0</v>
      </c>
      <c r="AI957" s="4" t="str">
        <f t="shared" si="531"/>
        <v>A+J=</v>
      </c>
      <c r="AJ957" s="12">
        <f t="shared" si="525"/>
        <v>42095</v>
      </c>
      <c r="AK957" s="12"/>
      <c r="AL957" s="4"/>
      <c r="AX957" s="1"/>
      <c r="AY957" s="1"/>
      <c r="AZ957" s="1"/>
      <c r="BA957" s="1"/>
      <c r="BB957" s="1"/>
    </row>
    <row r="958" spans="1:54" x14ac:dyDescent="0.2">
      <c r="A958" s="178">
        <f t="shared" si="519"/>
        <v>42077</v>
      </c>
      <c r="B958" s="2">
        <f t="shared" si="503"/>
        <v>314503.28892077564</v>
      </c>
      <c r="C958" s="2">
        <f t="shared" si="520"/>
        <v>263838.24509059999</v>
      </c>
      <c r="D958" s="2">
        <f>SUM(Y958:Y$1129)</f>
        <v>16485.04199595</v>
      </c>
      <c r="E958" s="11">
        <f t="shared" si="504"/>
        <v>247353.20309465</v>
      </c>
      <c r="F958" s="99">
        <f t="shared" si="499"/>
        <v>4110.2</v>
      </c>
      <c r="G958" s="3">
        <f>IF(N958=1,VLOOKUP(A957,[1]Plan1!$BG$69:$BI$188,3),G957)</f>
        <v>4160.34</v>
      </c>
      <c r="H958" s="200">
        <f t="shared" si="500"/>
        <v>42007</v>
      </c>
      <c r="I958" s="200">
        <f t="shared" si="501"/>
        <v>42038</v>
      </c>
      <c r="J958" s="27">
        <f t="shared" si="505"/>
        <v>1.2198919760595617E-2</v>
      </c>
      <c r="K958" s="12">
        <f t="shared" si="521"/>
        <v>42095</v>
      </c>
      <c r="L958" s="12">
        <f t="shared" si="506"/>
        <v>42095</v>
      </c>
      <c r="M958" s="1">
        <f t="shared" si="522"/>
        <v>22</v>
      </c>
      <c r="N958" s="1">
        <f t="shared" si="507"/>
        <v>10</v>
      </c>
      <c r="O958" s="2">
        <f t="shared" si="508"/>
        <v>1.0055266300000001</v>
      </c>
      <c r="P958" s="11">
        <f t="shared" si="533"/>
        <v>1.01239944</v>
      </c>
      <c r="Q958" s="11">
        <f t="shared" si="528"/>
        <v>1.1853631982949921</v>
      </c>
      <c r="R958" s="2">
        <f t="shared" si="532"/>
        <v>1.1919142599999999</v>
      </c>
      <c r="S958" s="2">
        <f t="shared" si="526"/>
        <v>1.1445321799999999</v>
      </c>
      <c r="T958" s="2">
        <f t="shared" si="509"/>
        <v>301971.36182091001</v>
      </c>
      <c r="U958" s="2">
        <f t="shared" si="510"/>
        <v>2382.6190570662029</v>
      </c>
      <c r="V958" s="2">
        <f t="shared" si="511"/>
        <v>47470.606930539441</v>
      </c>
      <c r="W958" s="2">
        <f t="shared" si="512"/>
        <v>313691.47107820562</v>
      </c>
      <c r="X958" s="29">
        <f t="shared" si="513"/>
        <v>0</v>
      </c>
      <c r="Y958" s="2">
        <f t="shared" si="527"/>
        <v>0</v>
      </c>
      <c r="Z958" s="82">
        <f t="shared" si="514"/>
        <v>0</v>
      </c>
      <c r="AA958" s="2">
        <f t="shared" si="515"/>
        <v>0</v>
      </c>
      <c r="AB958" s="27">
        <f t="shared" si="523"/>
        <v>6.7299999999999999E-2</v>
      </c>
      <c r="AC958" s="29">
        <f t="shared" si="502"/>
        <v>10</v>
      </c>
      <c r="AD958" s="29">
        <v>252</v>
      </c>
      <c r="AE958" s="11">
        <f t="shared" si="529"/>
        <v>1.0025879499999999</v>
      </c>
      <c r="AF958" s="2">
        <f t="shared" si="530"/>
        <v>781.48678582000002</v>
      </c>
      <c r="AG958" s="2">
        <f t="shared" si="517"/>
        <v>811.81784257000004</v>
      </c>
      <c r="AH958" s="3">
        <f t="shared" si="518"/>
        <v>0</v>
      </c>
      <c r="AI958" s="4" t="str">
        <f t="shared" si="531"/>
        <v>A+J=</v>
      </c>
      <c r="AJ958" s="12">
        <f t="shared" si="525"/>
        <v>42095</v>
      </c>
      <c r="AK958" s="12"/>
      <c r="AL958" s="4"/>
      <c r="AX958" s="1"/>
      <c r="AY958" s="1"/>
      <c r="AZ958" s="1"/>
      <c r="BA958" s="1"/>
      <c r="BB958" s="1"/>
    </row>
    <row r="959" spans="1:54" x14ac:dyDescent="0.2">
      <c r="A959" s="178">
        <f t="shared" si="519"/>
        <v>42078</v>
      </c>
      <c r="B959" s="2">
        <f t="shared" si="503"/>
        <v>314503.28892077564</v>
      </c>
      <c r="C959" s="2">
        <f t="shared" si="520"/>
        <v>263838.24509059999</v>
      </c>
      <c r="D959" s="2">
        <f>SUM(Y959:Y$1129)</f>
        <v>16485.04199595</v>
      </c>
      <c r="E959" s="11">
        <f t="shared" si="504"/>
        <v>247353.20309465</v>
      </c>
      <c r="F959" s="99">
        <f t="shared" si="499"/>
        <v>4110.2</v>
      </c>
      <c r="G959" s="3">
        <f>IF(N959=1,VLOOKUP(A958,[1]Plan1!$BG$69:$BI$188,3),G958)</f>
        <v>4160.34</v>
      </c>
      <c r="H959" s="200">
        <f t="shared" si="500"/>
        <v>42007</v>
      </c>
      <c r="I959" s="200">
        <f t="shared" si="501"/>
        <v>42038</v>
      </c>
      <c r="J959" s="27">
        <f t="shared" si="505"/>
        <v>1.2198919760595617E-2</v>
      </c>
      <c r="K959" s="12">
        <f t="shared" si="521"/>
        <v>42095</v>
      </c>
      <c r="L959" s="12">
        <f t="shared" si="506"/>
        <v>42095</v>
      </c>
      <c r="M959" s="1">
        <f t="shared" si="522"/>
        <v>22</v>
      </c>
      <c r="N959" s="1">
        <f t="shared" si="507"/>
        <v>10</v>
      </c>
      <c r="O959" s="2">
        <f t="shared" si="508"/>
        <v>1.0055266300000001</v>
      </c>
      <c r="P959" s="11">
        <f t="shared" si="533"/>
        <v>1.01239944</v>
      </c>
      <c r="Q959" s="11">
        <f t="shared" si="528"/>
        <v>1.1853631982949921</v>
      </c>
      <c r="R959" s="2">
        <f t="shared" si="532"/>
        <v>1.1919142599999999</v>
      </c>
      <c r="S959" s="2">
        <f t="shared" si="526"/>
        <v>1.1445321799999999</v>
      </c>
      <c r="T959" s="2">
        <f t="shared" si="509"/>
        <v>301971.36182091001</v>
      </c>
      <c r="U959" s="2">
        <f t="shared" si="510"/>
        <v>2382.6190570662029</v>
      </c>
      <c r="V959" s="2">
        <f t="shared" si="511"/>
        <v>47470.606930539441</v>
      </c>
      <c r="W959" s="2">
        <f t="shared" si="512"/>
        <v>313691.47107820562</v>
      </c>
      <c r="X959" s="29">
        <f t="shared" si="513"/>
        <v>0</v>
      </c>
      <c r="Y959" s="2">
        <f t="shared" si="527"/>
        <v>0</v>
      </c>
      <c r="Z959" s="82">
        <f t="shared" si="514"/>
        <v>0</v>
      </c>
      <c r="AA959" s="2">
        <f t="shared" si="515"/>
        <v>0</v>
      </c>
      <c r="AB959" s="27">
        <f t="shared" si="523"/>
        <v>6.7299999999999999E-2</v>
      </c>
      <c r="AC959" s="29">
        <f t="shared" si="502"/>
        <v>10</v>
      </c>
      <c r="AD959" s="29">
        <v>252</v>
      </c>
      <c r="AE959" s="11">
        <f t="shared" si="529"/>
        <v>1.0025879499999999</v>
      </c>
      <c r="AF959" s="2">
        <f t="shared" si="530"/>
        <v>781.48678582000002</v>
      </c>
      <c r="AG959" s="2">
        <f t="shared" si="517"/>
        <v>811.81784257000004</v>
      </c>
      <c r="AH959" s="3">
        <f t="shared" si="518"/>
        <v>0</v>
      </c>
      <c r="AI959" s="4" t="str">
        <f t="shared" si="531"/>
        <v>A+J=</v>
      </c>
      <c r="AJ959" s="12">
        <f t="shared" si="525"/>
        <v>42095</v>
      </c>
      <c r="AK959" s="12"/>
      <c r="AL959" s="4"/>
      <c r="AX959" s="1"/>
      <c r="AY959" s="1"/>
      <c r="AZ959" s="1"/>
      <c r="BA959" s="1"/>
      <c r="BB959" s="1"/>
    </row>
    <row r="960" spans="1:54" x14ac:dyDescent="0.2">
      <c r="A960" s="178">
        <f t="shared" si="519"/>
        <v>42079</v>
      </c>
      <c r="B960" s="2">
        <f t="shared" si="503"/>
        <v>314503.28892077564</v>
      </c>
      <c r="C960" s="2">
        <f t="shared" si="520"/>
        <v>263838.24509059999</v>
      </c>
      <c r="D960" s="2">
        <f>SUM(Y960:Y$1129)</f>
        <v>16485.04199595</v>
      </c>
      <c r="E960" s="11">
        <f t="shared" si="504"/>
        <v>247353.20309465</v>
      </c>
      <c r="F960" s="99">
        <f t="shared" si="499"/>
        <v>4110.2</v>
      </c>
      <c r="G960" s="3">
        <f>IF(N960=1,VLOOKUP(A959,[1]Plan1!$BG$69:$BI$188,3),G959)</f>
        <v>4160.34</v>
      </c>
      <c r="H960" s="200">
        <f t="shared" si="500"/>
        <v>42007</v>
      </c>
      <c r="I960" s="200">
        <f t="shared" si="501"/>
        <v>42038</v>
      </c>
      <c r="J960" s="27">
        <f t="shared" si="505"/>
        <v>1.2198919760595617E-2</v>
      </c>
      <c r="K960" s="12">
        <f t="shared" si="521"/>
        <v>42095</v>
      </c>
      <c r="L960" s="12">
        <f t="shared" si="506"/>
        <v>42095</v>
      </c>
      <c r="M960" s="1">
        <f t="shared" si="522"/>
        <v>22</v>
      </c>
      <c r="N960" s="1">
        <f t="shared" si="507"/>
        <v>10</v>
      </c>
      <c r="O960" s="2">
        <f t="shared" si="508"/>
        <v>1.0055266300000001</v>
      </c>
      <c r="P960" s="11">
        <f t="shared" si="533"/>
        <v>1.01239944</v>
      </c>
      <c r="Q960" s="11">
        <f t="shared" si="528"/>
        <v>1.1853631982949921</v>
      </c>
      <c r="R960" s="2">
        <f t="shared" si="532"/>
        <v>1.1919142599999999</v>
      </c>
      <c r="S960" s="2">
        <f t="shared" si="526"/>
        <v>1.1445321799999999</v>
      </c>
      <c r="T960" s="2">
        <f t="shared" si="509"/>
        <v>301971.36182091001</v>
      </c>
      <c r="U960" s="2">
        <f t="shared" si="510"/>
        <v>2382.6190570662029</v>
      </c>
      <c r="V960" s="2">
        <f t="shared" si="511"/>
        <v>47470.606930539441</v>
      </c>
      <c r="W960" s="2">
        <f t="shared" si="512"/>
        <v>313691.47107820562</v>
      </c>
      <c r="X960" s="29">
        <f t="shared" si="513"/>
        <v>0</v>
      </c>
      <c r="Y960" s="2">
        <f t="shared" si="527"/>
        <v>0</v>
      </c>
      <c r="Z960" s="82">
        <f t="shared" si="514"/>
        <v>0</v>
      </c>
      <c r="AA960" s="2">
        <f t="shared" si="515"/>
        <v>0</v>
      </c>
      <c r="AB960" s="27">
        <f t="shared" si="523"/>
        <v>6.7299999999999999E-2</v>
      </c>
      <c r="AC960" s="29">
        <f t="shared" si="502"/>
        <v>10</v>
      </c>
      <c r="AD960" s="29">
        <v>252</v>
      </c>
      <c r="AE960" s="11">
        <f t="shared" si="529"/>
        <v>1.0025879499999999</v>
      </c>
      <c r="AF960" s="2">
        <f t="shared" si="530"/>
        <v>781.48678582000002</v>
      </c>
      <c r="AG960" s="2">
        <f t="shared" si="517"/>
        <v>811.81784257000004</v>
      </c>
      <c r="AH960" s="3">
        <f t="shared" si="518"/>
        <v>0</v>
      </c>
      <c r="AI960" s="4" t="str">
        <f t="shared" si="531"/>
        <v>A+J=</v>
      </c>
      <c r="AJ960" s="12">
        <f t="shared" si="525"/>
        <v>42095</v>
      </c>
      <c r="AK960" s="12"/>
      <c r="AL960" s="4"/>
      <c r="AX960" s="1"/>
      <c r="AY960" s="1"/>
      <c r="AZ960" s="1"/>
      <c r="BA960" s="1"/>
      <c r="BB960" s="1"/>
    </row>
    <row r="961" spans="1:54" x14ac:dyDescent="0.2">
      <c r="A961" s="178">
        <f t="shared" si="519"/>
        <v>42080</v>
      </c>
      <c r="B961" s="2">
        <f t="shared" si="503"/>
        <v>314747.5822104371</v>
      </c>
      <c r="C961" s="2">
        <f t="shared" si="520"/>
        <v>263838.24509059999</v>
      </c>
      <c r="D961" s="2">
        <f>SUM(Y961:Y$1129)</f>
        <v>16485.04199595</v>
      </c>
      <c r="E961" s="11">
        <f t="shared" si="504"/>
        <v>247353.20309465</v>
      </c>
      <c r="F961" s="99">
        <f t="shared" ref="F961:F1024" si="534">IF(G961=G960,F960,G960)</f>
        <v>4110.2</v>
      </c>
      <c r="G961" s="3">
        <f>IF(N961=1,VLOOKUP(A960,[1]Plan1!$BG$69:$BI$188,3),G960)</f>
        <v>4160.34</v>
      </c>
      <c r="H961" s="200">
        <f t="shared" ref="H961:H1024" si="535">EDATE(I961,-1)</f>
        <v>42007</v>
      </c>
      <c r="I961" s="200">
        <f t="shared" ref="I961:I1024" si="536">IF(X960&gt;0,EDATE(A961,-1),+I960)</f>
        <v>42038</v>
      </c>
      <c r="J961" s="27">
        <f t="shared" si="505"/>
        <v>1.2198919760595617E-2</v>
      </c>
      <c r="K961" s="12">
        <f t="shared" si="521"/>
        <v>42095</v>
      </c>
      <c r="L961" s="12">
        <f t="shared" si="506"/>
        <v>42095</v>
      </c>
      <c r="M961" s="1">
        <f t="shared" si="522"/>
        <v>22</v>
      </c>
      <c r="N961" s="1">
        <f t="shared" si="507"/>
        <v>11</v>
      </c>
      <c r="O961" s="2">
        <f t="shared" si="508"/>
        <v>1.00608097</v>
      </c>
      <c r="P961" s="11">
        <f t="shared" si="533"/>
        <v>1.01239944</v>
      </c>
      <c r="Q961" s="11">
        <f t="shared" si="528"/>
        <v>1.1853631982949921</v>
      </c>
      <c r="R961" s="2">
        <f t="shared" si="532"/>
        <v>1.1925713499999999</v>
      </c>
      <c r="S961" s="2">
        <f t="shared" si="526"/>
        <v>1.1445321799999999</v>
      </c>
      <c r="T961" s="2">
        <f t="shared" si="509"/>
        <v>301971.36182091001</v>
      </c>
      <c r="U961" s="2">
        <f t="shared" si="510"/>
        <v>2382.6190570662029</v>
      </c>
      <c r="V961" s="2">
        <f t="shared" si="511"/>
        <v>47633.140246760908</v>
      </c>
      <c r="W961" s="2">
        <f t="shared" si="512"/>
        <v>313854.00439442712</v>
      </c>
      <c r="X961" s="29">
        <f t="shared" si="513"/>
        <v>0</v>
      </c>
      <c r="Y961" s="2">
        <f t="shared" si="527"/>
        <v>0</v>
      </c>
      <c r="Z961" s="82">
        <f t="shared" si="514"/>
        <v>0</v>
      </c>
      <c r="AA961" s="2">
        <f t="shared" si="515"/>
        <v>0</v>
      </c>
      <c r="AB961" s="27">
        <f t="shared" si="523"/>
        <v>6.7299999999999999E-2</v>
      </c>
      <c r="AC961" s="29">
        <f t="shared" ref="AC961:AC1024" si="537">N961</f>
        <v>11</v>
      </c>
      <c r="AD961" s="29">
        <v>252</v>
      </c>
      <c r="AE961" s="11">
        <f t="shared" si="529"/>
        <v>1.0028471130000001</v>
      </c>
      <c r="AF961" s="2">
        <f t="shared" si="530"/>
        <v>859.74658985999997</v>
      </c>
      <c r="AG961" s="2">
        <f t="shared" si="517"/>
        <v>893.57781600999999</v>
      </c>
      <c r="AH961" s="3">
        <f t="shared" si="518"/>
        <v>0</v>
      </c>
      <c r="AI961" s="4" t="str">
        <f t="shared" si="531"/>
        <v>A+J=</v>
      </c>
      <c r="AJ961" s="12">
        <f t="shared" si="525"/>
        <v>42095</v>
      </c>
      <c r="AK961" s="12"/>
      <c r="AL961" s="4"/>
      <c r="AX961" s="1"/>
      <c r="AY961" s="1"/>
      <c r="AZ961" s="1"/>
      <c r="BA961" s="1"/>
      <c r="BB961" s="1"/>
    </row>
    <row r="962" spans="1:54" x14ac:dyDescent="0.2">
      <c r="A962" s="178">
        <f t="shared" si="519"/>
        <v>42081</v>
      </c>
      <c r="B962" s="2">
        <f t="shared" si="503"/>
        <v>314992.07010821166</v>
      </c>
      <c r="C962" s="2">
        <f t="shared" si="520"/>
        <v>263838.24509059999</v>
      </c>
      <c r="D962" s="2">
        <f>SUM(Y962:Y$1129)</f>
        <v>16485.04199595</v>
      </c>
      <c r="E962" s="11">
        <f t="shared" si="504"/>
        <v>247353.20309465</v>
      </c>
      <c r="F962" s="99">
        <f t="shared" si="534"/>
        <v>4110.2</v>
      </c>
      <c r="G962" s="3">
        <f>IF(N962=1,VLOOKUP(A961,[1]Plan1!$BG$69:$BI$188,3),G961)</f>
        <v>4160.34</v>
      </c>
      <c r="H962" s="200">
        <f t="shared" si="535"/>
        <v>42007</v>
      </c>
      <c r="I962" s="200">
        <f t="shared" si="536"/>
        <v>42038</v>
      </c>
      <c r="J962" s="27">
        <f t="shared" si="505"/>
        <v>1.2198919760595617E-2</v>
      </c>
      <c r="K962" s="12">
        <f t="shared" si="521"/>
        <v>42095</v>
      </c>
      <c r="L962" s="12">
        <f t="shared" si="506"/>
        <v>42095</v>
      </c>
      <c r="M962" s="1">
        <f t="shared" si="522"/>
        <v>22</v>
      </c>
      <c r="N962" s="1">
        <f t="shared" si="507"/>
        <v>12</v>
      </c>
      <c r="O962" s="2">
        <f t="shared" si="508"/>
        <v>1.00663561</v>
      </c>
      <c r="P962" s="11">
        <f t="shared" si="533"/>
        <v>1.01239944</v>
      </c>
      <c r="Q962" s="11">
        <f t="shared" si="528"/>
        <v>1.1853631982949921</v>
      </c>
      <c r="R962" s="2">
        <f t="shared" si="532"/>
        <v>1.1932288</v>
      </c>
      <c r="S962" s="2">
        <f t="shared" si="526"/>
        <v>1.1445321799999999</v>
      </c>
      <c r="T962" s="2">
        <f t="shared" si="509"/>
        <v>301971.36182091001</v>
      </c>
      <c r="U962" s="2">
        <f t="shared" si="510"/>
        <v>2382.6190570662029</v>
      </c>
      <c r="V962" s="2">
        <f t="shared" si="511"/>
        <v>47795.762610135498</v>
      </c>
      <c r="W962" s="2">
        <f t="shared" si="512"/>
        <v>314016.62675780169</v>
      </c>
      <c r="X962" s="29">
        <f t="shared" si="513"/>
        <v>0</v>
      </c>
      <c r="Y962" s="2">
        <f t="shared" si="527"/>
        <v>0</v>
      </c>
      <c r="Z962" s="82">
        <f t="shared" si="514"/>
        <v>0</v>
      </c>
      <c r="AA962" s="2">
        <f t="shared" si="515"/>
        <v>0</v>
      </c>
      <c r="AB962" s="27">
        <f t="shared" si="523"/>
        <v>6.7299999999999999E-2</v>
      </c>
      <c r="AC962" s="29">
        <f t="shared" si="537"/>
        <v>12</v>
      </c>
      <c r="AD962" s="29">
        <v>252</v>
      </c>
      <c r="AE962" s="11">
        <f t="shared" si="529"/>
        <v>1.003106343</v>
      </c>
      <c r="AF962" s="2">
        <f t="shared" si="530"/>
        <v>938.02662598999996</v>
      </c>
      <c r="AG962" s="2">
        <f t="shared" si="517"/>
        <v>975.44335040999999</v>
      </c>
      <c r="AH962" s="3">
        <f t="shared" si="518"/>
        <v>0</v>
      </c>
      <c r="AI962" s="4" t="str">
        <f t="shared" si="531"/>
        <v>A+J=</v>
      </c>
      <c r="AJ962" s="12">
        <f t="shared" si="525"/>
        <v>42095</v>
      </c>
      <c r="AK962" s="12"/>
      <c r="AL962" s="4"/>
      <c r="AX962" s="1"/>
      <c r="AY962" s="1"/>
      <c r="AZ962" s="1"/>
      <c r="BA962" s="1"/>
      <c r="BB962" s="1"/>
    </row>
    <row r="963" spans="1:54" x14ac:dyDescent="0.2">
      <c r="A963" s="178">
        <f t="shared" si="519"/>
        <v>42082</v>
      </c>
      <c r="B963" s="2">
        <f t="shared" si="503"/>
        <v>315236.75519789144</v>
      </c>
      <c r="C963" s="2">
        <f t="shared" si="520"/>
        <v>263838.24509059999</v>
      </c>
      <c r="D963" s="2">
        <f>SUM(Y963:Y$1129)</f>
        <v>16485.04199595</v>
      </c>
      <c r="E963" s="11">
        <f t="shared" si="504"/>
        <v>247353.20309465</v>
      </c>
      <c r="F963" s="99">
        <f t="shared" si="534"/>
        <v>4110.2</v>
      </c>
      <c r="G963" s="3">
        <f>IF(N963=1,VLOOKUP(A962,[1]Plan1!$BG$69:$BI$188,3),G962)</f>
        <v>4160.34</v>
      </c>
      <c r="H963" s="200">
        <f t="shared" si="535"/>
        <v>42007</v>
      </c>
      <c r="I963" s="200">
        <f t="shared" si="536"/>
        <v>42038</v>
      </c>
      <c r="J963" s="27">
        <f t="shared" si="505"/>
        <v>1.2198919760595617E-2</v>
      </c>
      <c r="K963" s="12">
        <f t="shared" si="521"/>
        <v>42095</v>
      </c>
      <c r="L963" s="12">
        <f t="shared" si="506"/>
        <v>42095</v>
      </c>
      <c r="M963" s="1">
        <f t="shared" si="522"/>
        <v>22</v>
      </c>
      <c r="N963" s="1">
        <f t="shared" si="507"/>
        <v>13</v>
      </c>
      <c r="O963" s="2">
        <f t="shared" si="508"/>
        <v>1.00719056</v>
      </c>
      <c r="P963" s="11">
        <f t="shared" si="533"/>
        <v>1.01239944</v>
      </c>
      <c r="Q963" s="11">
        <f t="shared" si="528"/>
        <v>1.1853631982949921</v>
      </c>
      <c r="R963" s="2">
        <f t="shared" si="532"/>
        <v>1.19388662</v>
      </c>
      <c r="S963" s="2">
        <f t="shared" si="526"/>
        <v>1.1445321799999999</v>
      </c>
      <c r="T963" s="2">
        <f t="shared" si="509"/>
        <v>301971.36182091001</v>
      </c>
      <c r="U963" s="2">
        <f t="shared" si="510"/>
        <v>2382.6190570662029</v>
      </c>
      <c r="V963" s="2">
        <f t="shared" si="511"/>
        <v>47958.476494195231</v>
      </c>
      <c r="W963" s="2">
        <f t="shared" si="512"/>
        <v>314179.34064186143</v>
      </c>
      <c r="X963" s="29">
        <f t="shared" si="513"/>
        <v>0</v>
      </c>
      <c r="Y963" s="2">
        <f t="shared" si="527"/>
        <v>0</v>
      </c>
      <c r="Z963" s="82">
        <f t="shared" si="514"/>
        <v>0</v>
      </c>
      <c r="AA963" s="2">
        <f t="shared" si="515"/>
        <v>0</v>
      </c>
      <c r="AB963" s="27">
        <f t="shared" si="523"/>
        <v>6.7299999999999999E-2</v>
      </c>
      <c r="AC963" s="29">
        <f t="shared" si="537"/>
        <v>13</v>
      </c>
      <c r="AD963" s="29">
        <v>252</v>
      </c>
      <c r="AE963" s="11">
        <f t="shared" si="529"/>
        <v>1.0033656399999999</v>
      </c>
      <c r="AF963" s="2">
        <f t="shared" si="530"/>
        <v>1016.32689419</v>
      </c>
      <c r="AG963" s="2">
        <f t="shared" si="517"/>
        <v>1057.4145560300001</v>
      </c>
      <c r="AH963" s="3">
        <f t="shared" si="518"/>
        <v>0</v>
      </c>
      <c r="AI963" s="4" t="str">
        <f t="shared" si="531"/>
        <v>A+J=</v>
      </c>
      <c r="AJ963" s="12">
        <f t="shared" si="525"/>
        <v>42095</v>
      </c>
      <c r="AK963" s="12"/>
      <c r="AL963" s="4"/>
      <c r="AX963" s="1"/>
      <c r="AY963" s="1"/>
      <c r="AZ963" s="1"/>
      <c r="BA963" s="1"/>
      <c r="BB963" s="1"/>
    </row>
    <row r="964" spans="1:54" x14ac:dyDescent="0.2">
      <c r="A964" s="178">
        <f t="shared" si="519"/>
        <v>42083</v>
      </c>
      <c r="B964" s="2">
        <f t="shared" si="503"/>
        <v>315481.63510089432</v>
      </c>
      <c r="C964" s="2">
        <f t="shared" si="520"/>
        <v>263838.24509059999</v>
      </c>
      <c r="D964" s="2">
        <f>SUM(Y964:Y$1129)</f>
        <v>16485.04199595</v>
      </c>
      <c r="E964" s="11">
        <f t="shared" si="504"/>
        <v>247353.20309465</v>
      </c>
      <c r="F964" s="99">
        <f t="shared" si="534"/>
        <v>4110.2</v>
      </c>
      <c r="G964" s="3">
        <f>IF(N964=1,VLOOKUP(A963,[1]Plan1!$BG$69:$BI$188,3),G963)</f>
        <v>4160.34</v>
      </c>
      <c r="H964" s="200">
        <f t="shared" si="535"/>
        <v>42007</v>
      </c>
      <c r="I964" s="200">
        <f t="shared" si="536"/>
        <v>42038</v>
      </c>
      <c r="J964" s="27">
        <f t="shared" si="505"/>
        <v>1.2198919760595617E-2</v>
      </c>
      <c r="K964" s="12">
        <f t="shared" si="521"/>
        <v>42095</v>
      </c>
      <c r="L964" s="12">
        <f t="shared" si="506"/>
        <v>42095</v>
      </c>
      <c r="M964" s="1">
        <f t="shared" si="522"/>
        <v>22</v>
      </c>
      <c r="N964" s="1">
        <f t="shared" si="507"/>
        <v>14</v>
      </c>
      <c r="O964" s="2">
        <f t="shared" si="508"/>
        <v>1.00774582</v>
      </c>
      <c r="P964" s="11">
        <f t="shared" si="533"/>
        <v>1.01239944</v>
      </c>
      <c r="Q964" s="11">
        <f t="shared" si="528"/>
        <v>1.1853631982949921</v>
      </c>
      <c r="R964" s="2">
        <f t="shared" si="532"/>
        <v>1.1945448000000001</v>
      </c>
      <c r="S964" s="2">
        <f t="shared" si="526"/>
        <v>1.1445321799999999</v>
      </c>
      <c r="T964" s="2">
        <f t="shared" si="509"/>
        <v>301971.36182091001</v>
      </c>
      <c r="U964" s="2">
        <f t="shared" si="510"/>
        <v>2382.6190570662029</v>
      </c>
      <c r="V964" s="2">
        <f t="shared" si="511"/>
        <v>48121.279425408087</v>
      </c>
      <c r="W964" s="2">
        <f t="shared" si="512"/>
        <v>314342.14357307431</v>
      </c>
      <c r="X964" s="29">
        <f t="shared" si="513"/>
        <v>0</v>
      </c>
      <c r="Y964" s="2">
        <f t="shared" si="527"/>
        <v>0</v>
      </c>
      <c r="Z964" s="82">
        <f t="shared" si="514"/>
        <v>0</v>
      </c>
      <c r="AA964" s="2">
        <f t="shared" si="515"/>
        <v>0</v>
      </c>
      <c r="AB964" s="27">
        <f t="shared" si="523"/>
        <v>6.7299999999999999E-2</v>
      </c>
      <c r="AC964" s="29">
        <f t="shared" si="537"/>
        <v>14</v>
      </c>
      <c r="AD964" s="29">
        <v>252</v>
      </c>
      <c r="AE964" s="11">
        <f t="shared" si="529"/>
        <v>1.0036250040000001</v>
      </c>
      <c r="AF964" s="2">
        <f t="shared" si="530"/>
        <v>1094.64739448</v>
      </c>
      <c r="AG964" s="2">
        <f t="shared" si="517"/>
        <v>1139.4915278200001</v>
      </c>
      <c r="AH964" s="3">
        <f t="shared" si="518"/>
        <v>0</v>
      </c>
      <c r="AI964" s="4" t="str">
        <f t="shared" si="531"/>
        <v>A+J=</v>
      </c>
      <c r="AJ964" s="12">
        <f t="shared" si="525"/>
        <v>42095</v>
      </c>
      <c r="AK964" s="12"/>
      <c r="AL964" s="4"/>
      <c r="AX964" s="1"/>
      <c r="AY964" s="1"/>
      <c r="AZ964" s="1"/>
      <c r="BA964" s="1"/>
      <c r="BB964" s="1"/>
    </row>
    <row r="965" spans="1:54" x14ac:dyDescent="0.2">
      <c r="A965" s="178">
        <f t="shared" si="519"/>
        <v>42084</v>
      </c>
      <c r="B965" s="2">
        <f t="shared" si="503"/>
        <v>315726.70991921023</v>
      </c>
      <c r="C965" s="2">
        <f t="shared" si="520"/>
        <v>263838.24509059999</v>
      </c>
      <c r="D965" s="2">
        <f>SUM(Y965:Y$1129)</f>
        <v>16485.04199595</v>
      </c>
      <c r="E965" s="11">
        <f t="shared" si="504"/>
        <v>247353.20309465</v>
      </c>
      <c r="F965" s="99">
        <f t="shared" si="534"/>
        <v>4110.2</v>
      </c>
      <c r="G965" s="3">
        <f>IF(N965=1,VLOOKUP(A964,[1]Plan1!$BG$69:$BI$188,3),G964)</f>
        <v>4160.34</v>
      </c>
      <c r="H965" s="200">
        <f t="shared" si="535"/>
        <v>42007</v>
      </c>
      <c r="I965" s="200">
        <f t="shared" si="536"/>
        <v>42038</v>
      </c>
      <c r="J965" s="27">
        <f t="shared" si="505"/>
        <v>1.2198919760595617E-2</v>
      </c>
      <c r="K965" s="12">
        <f t="shared" si="521"/>
        <v>42095</v>
      </c>
      <c r="L965" s="12">
        <f t="shared" si="506"/>
        <v>42095</v>
      </c>
      <c r="M965" s="1">
        <f t="shared" si="522"/>
        <v>22</v>
      </c>
      <c r="N965" s="1">
        <f t="shared" si="507"/>
        <v>15</v>
      </c>
      <c r="O965" s="2">
        <f t="shared" si="508"/>
        <v>1.00830138</v>
      </c>
      <c r="P965" s="11">
        <f t="shared" si="533"/>
        <v>1.01239944</v>
      </c>
      <c r="Q965" s="11">
        <f t="shared" si="528"/>
        <v>1.1853631982949921</v>
      </c>
      <c r="R965" s="2">
        <f t="shared" si="532"/>
        <v>1.1952033399999999</v>
      </c>
      <c r="S965" s="2">
        <f t="shared" si="526"/>
        <v>1.1445321799999999</v>
      </c>
      <c r="T965" s="2">
        <f t="shared" si="509"/>
        <v>301971.36182091001</v>
      </c>
      <c r="U965" s="2">
        <f t="shared" si="510"/>
        <v>2382.6190570662029</v>
      </c>
      <c r="V965" s="2">
        <f t="shared" si="511"/>
        <v>48284.171403774002</v>
      </c>
      <c r="W965" s="2">
        <f t="shared" si="512"/>
        <v>314505.0355514402</v>
      </c>
      <c r="X965" s="29">
        <f t="shared" si="513"/>
        <v>0</v>
      </c>
      <c r="Y965" s="2">
        <f t="shared" si="527"/>
        <v>0</v>
      </c>
      <c r="Z965" s="82">
        <f t="shared" si="514"/>
        <v>0</v>
      </c>
      <c r="AA965" s="2">
        <f t="shared" si="515"/>
        <v>0</v>
      </c>
      <c r="AB965" s="27">
        <f t="shared" si="523"/>
        <v>6.7299999999999999E-2</v>
      </c>
      <c r="AC965" s="29">
        <f t="shared" si="537"/>
        <v>15</v>
      </c>
      <c r="AD965" s="29">
        <v>252</v>
      </c>
      <c r="AE965" s="11">
        <f t="shared" si="529"/>
        <v>1.003884435</v>
      </c>
      <c r="AF965" s="2">
        <f t="shared" si="530"/>
        <v>1172.9881268500001</v>
      </c>
      <c r="AG965" s="2">
        <f t="shared" si="517"/>
        <v>1221.6743677699999</v>
      </c>
      <c r="AH965" s="3">
        <f t="shared" si="518"/>
        <v>0</v>
      </c>
      <c r="AI965" s="4" t="str">
        <f t="shared" si="531"/>
        <v>A+J=</v>
      </c>
      <c r="AJ965" s="12">
        <f t="shared" si="525"/>
        <v>42095</v>
      </c>
      <c r="AK965" s="12"/>
      <c r="AL965" s="4"/>
      <c r="AX965" s="1"/>
      <c r="AY965" s="1"/>
      <c r="AZ965" s="1"/>
      <c r="BA965" s="1"/>
      <c r="BB965" s="1"/>
    </row>
    <row r="966" spans="1:54" x14ac:dyDescent="0.2">
      <c r="A966" s="178">
        <f t="shared" si="519"/>
        <v>42085</v>
      </c>
      <c r="B966" s="2">
        <f t="shared" si="503"/>
        <v>315726.70991921023</v>
      </c>
      <c r="C966" s="2">
        <f t="shared" si="520"/>
        <v>263838.24509059999</v>
      </c>
      <c r="D966" s="2">
        <f>SUM(Y966:Y$1129)</f>
        <v>16485.04199595</v>
      </c>
      <c r="E966" s="11">
        <f t="shared" si="504"/>
        <v>247353.20309465</v>
      </c>
      <c r="F966" s="99">
        <f t="shared" si="534"/>
        <v>4110.2</v>
      </c>
      <c r="G966" s="3">
        <f>IF(N966=1,VLOOKUP(A965,[1]Plan1!$BG$69:$BI$188,3),G965)</f>
        <v>4160.34</v>
      </c>
      <c r="H966" s="200">
        <f t="shared" si="535"/>
        <v>42007</v>
      </c>
      <c r="I966" s="200">
        <f t="shared" si="536"/>
        <v>42038</v>
      </c>
      <c r="J966" s="27">
        <f t="shared" si="505"/>
        <v>1.2198919760595617E-2</v>
      </c>
      <c r="K966" s="12">
        <f t="shared" si="521"/>
        <v>42095</v>
      </c>
      <c r="L966" s="12">
        <f t="shared" si="506"/>
        <v>42095</v>
      </c>
      <c r="M966" s="1">
        <f t="shared" si="522"/>
        <v>22</v>
      </c>
      <c r="N966" s="1">
        <f t="shared" si="507"/>
        <v>15</v>
      </c>
      <c r="O966" s="2">
        <f t="shared" si="508"/>
        <v>1.00830138</v>
      </c>
      <c r="P966" s="11">
        <f t="shared" si="533"/>
        <v>1.01239944</v>
      </c>
      <c r="Q966" s="11">
        <f t="shared" si="528"/>
        <v>1.1853631982949921</v>
      </c>
      <c r="R966" s="2">
        <f t="shared" si="532"/>
        <v>1.1952033399999999</v>
      </c>
      <c r="S966" s="2">
        <f t="shared" si="526"/>
        <v>1.1445321799999999</v>
      </c>
      <c r="T966" s="2">
        <f t="shared" si="509"/>
        <v>301971.36182091001</v>
      </c>
      <c r="U966" s="2">
        <f t="shared" si="510"/>
        <v>2382.6190570662029</v>
      </c>
      <c r="V966" s="2">
        <f t="shared" si="511"/>
        <v>48284.171403774002</v>
      </c>
      <c r="W966" s="2">
        <f t="shared" si="512"/>
        <v>314505.0355514402</v>
      </c>
      <c r="X966" s="29">
        <f t="shared" si="513"/>
        <v>0</v>
      </c>
      <c r="Y966" s="2">
        <f t="shared" si="527"/>
        <v>0</v>
      </c>
      <c r="Z966" s="82">
        <f t="shared" si="514"/>
        <v>0</v>
      </c>
      <c r="AA966" s="2">
        <f t="shared" si="515"/>
        <v>0</v>
      </c>
      <c r="AB966" s="27">
        <f t="shared" si="523"/>
        <v>6.7299999999999999E-2</v>
      </c>
      <c r="AC966" s="29">
        <f t="shared" si="537"/>
        <v>15</v>
      </c>
      <c r="AD966" s="29">
        <v>252</v>
      </c>
      <c r="AE966" s="11">
        <f t="shared" si="529"/>
        <v>1.003884435</v>
      </c>
      <c r="AF966" s="2">
        <f t="shared" si="530"/>
        <v>1172.9881268500001</v>
      </c>
      <c r="AG966" s="2">
        <f t="shared" si="517"/>
        <v>1221.6743677699999</v>
      </c>
      <c r="AH966" s="3">
        <f t="shared" si="518"/>
        <v>0</v>
      </c>
      <c r="AI966" s="4" t="str">
        <f t="shared" si="531"/>
        <v>A+J=</v>
      </c>
      <c r="AJ966" s="12">
        <f t="shared" si="525"/>
        <v>42095</v>
      </c>
      <c r="AK966" s="12"/>
      <c r="AL966" s="4"/>
      <c r="AX966" s="1"/>
      <c r="AY966" s="1"/>
      <c r="AZ966" s="1"/>
      <c r="BA966" s="1"/>
      <c r="BB966" s="1"/>
    </row>
    <row r="967" spans="1:54" x14ac:dyDescent="0.2">
      <c r="A967" s="178">
        <f t="shared" si="519"/>
        <v>42086</v>
      </c>
      <c r="B967" s="2">
        <f t="shared" si="503"/>
        <v>315726.70991921023</v>
      </c>
      <c r="C967" s="2">
        <f t="shared" si="520"/>
        <v>263838.24509059999</v>
      </c>
      <c r="D967" s="2">
        <f>SUM(Y967:Y$1129)</f>
        <v>16485.04199595</v>
      </c>
      <c r="E967" s="11">
        <f t="shared" si="504"/>
        <v>247353.20309465</v>
      </c>
      <c r="F967" s="99">
        <f t="shared" si="534"/>
        <v>4110.2</v>
      </c>
      <c r="G967" s="3">
        <f>IF(N967=1,VLOOKUP(A966,[1]Plan1!$BG$69:$BI$188,3),G966)</f>
        <v>4160.34</v>
      </c>
      <c r="H967" s="200">
        <f t="shared" si="535"/>
        <v>42007</v>
      </c>
      <c r="I967" s="200">
        <f t="shared" si="536"/>
        <v>42038</v>
      </c>
      <c r="J967" s="27">
        <f t="shared" si="505"/>
        <v>1.2198919760595617E-2</v>
      </c>
      <c r="K967" s="12">
        <f t="shared" si="521"/>
        <v>42095</v>
      </c>
      <c r="L967" s="12">
        <f t="shared" si="506"/>
        <v>42095</v>
      </c>
      <c r="M967" s="1">
        <f t="shared" si="522"/>
        <v>22</v>
      </c>
      <c r="N967" s="1">
        <f t="shared" si="507"/>
        <v>15</v>
      </c>
      <c r="O967" s="2">
        <f t="shared" si="508"/>
        <v>1.00830138</v>
      </c>
      <c r="P967" s="11">
        <f t="shared" si="533"/>
        <v>1.01239944</v>
      </c>
      <c r="Q967" s="11">
        <f t="shared" si="528"/>
        <v>1.1853631982949921</v>
      </c>
      <c r="R967" s="2">
        <f t="shared" si="532"/>
        <v>1.1952033399999999</v>
      </c>
      <c r="S967" s="2">
        <f t="shared" si="526"/>
        <v>1.1445321799999999</v>
      </c>
      <c r="T967" s="2">
        <f t="shared" si="509"/>
        <v>301971.36182091001</v>
      </c>
      <c r="U967" s="2">
        <f t="shared" si="510"/>
        <v>2382.6190570662029</v>
      </c>
      <c r="V967" s="2">
        <f t="shared" si="511"/>
        <v>48284.171403774002</v>
      </c>
      <c r="W967" s="2">
        <f t="shared" si="512"/>
        <v>314505.0355514402</v>
      </c>
      <c r="X967" s="29">
        <f t="shared" si="513"/>
        <v>0</v>
      </c>
      <c r="Y967" s="2">
        <f t="shared" si="527"/>
        <v>0</v>
      </c>
      <c r="Z967" s="82">
        <f t="shared" si="514"/>
        <v>0</v>
      </c>
      <c r="AA967" s="2">
        <f t="shared" si="515"/>
        <v>0</v>
      </c>
      <c r="AB967" s="27">
        <f t="shared" si="523"/>
        <v>6.7299999999999999E-2</v>
      </c>
      <c r="AC967" s="29">
        <f t="shared" si="537"/>
        <v>15</v>
      </c>
      <c r="AD967" s="29">
        <v>252</v>
      </c>
      <c r="AE967" s="11">
        <f t="shared" si="529"/>
        <v>1.003884435</v>
      </c>
      <c r="AF967" s="2">
        <f t="shared" si="530"/>
        <v>1172.9881268500001</v>
      </c>
      <c r="AG967" s="2">
        <f t="shared" si="517"/>
        <v>1221.6743677699999</v>
      </c>
      <c r="AH967" s="3">
        <f t="shared" si="518"/>
        <v>0</v>
      </c>
      <c r="AI967" s="4" t="str">
        <f t="shared" si="531"/>
        <v>A+J=</v>
      </c>
      <c r="AJ967" s="12">
        <f t="shared" si="525"/>
        <v>42095</v>
      </c>
      <c r="AK967" s="12"/>
      <c r="AL967" s="4"/>
      <c r="AX967" s="1"/>
      <c r="AY967" s="1"/>
      <c r="AZ967" s="1"/>
      <c r="BA967" s="1"/>
      <c r="BB967" s="1"/>
    </row>
    <row r="968" spans="1:54" x14ac:dyDescent="0.2">
      <c r="A968" s="178">
        <f t="shared" si="519"/>
        <v>42087</v>
      </c>
      <c r="B968" s="2">
        <f t="shared" si="503"/>
        <v>315971.98255334131</v>
      </c>
      <c r="C968" s="2">
        <f t="shared" si="520"/>
        <v>263838.24509059999</v>
      </c>
      <c r="D968" s="2">
        <f>SUM(Y968:Y$1129)</f>
        <v>16485.04199595</v>
      </c>
      <c r="E968" s="11">
        <f t="shared" si="504"/>
        <v>247353.20309465</v>
      </c>
      <c r="F968" s="99">
        <f t="shared" si="534"/>
        <v>4110.2</v>
      </c>
      <c r="G968" s="3">
        <f>IF(N968=1,VLOOKUP(A967,[1]Plan1!$BG$69:$BI$188,3),G967)</f>
        <v>4160.34</v>
      </c>
      <c r="H968" s="200">
        <f t="shared" si="535"/>
        <v>42007</v>
      </c>
      <c r="I968" s="200">
        <f t="shared" si="536"/>
        <v>42038</v>
      </c>
      <c r="J968" s="27">
        <f t="shared" si="505"/>
        <v>1.2198919760595617E-2</v>
      </c>
      <c r="K968" s="12">
        <f t="shared" si="521"/>
        <v>42095</v>
      </c>
      <c r="L968" s="12">
        <f t="shared" si="506"/>
        <v>42095</v>
      </c>
      <c r="M968" s="1">
        <f t="shared" si="522"/>
        <v>22</v>
      </c>
      <c r="N968" s="1">
        <f t="shared" si="507"/>
        <v>16</v>
      </c>
      <c r="O968" s="2">
        <f t="shared" si="508"/>
        <v>1.0088572499999999</v>
      </c>
      <c r="P968" s="11">
        <f t="shared" si="533"/>
        <v>1.01239944</v>
      </c>
      <c r="Q968" s="11">
        <f t="shared" si="528"/>
        <v>1.1853631982949921</v>
      </c>
      <c r="R968" s="2">
        <f t="shared" si="532"/>
        <v>1.19586225</v>
      </c>
      <c r="S968" s="2">
        <f t="shared" si="526"/>
        <v>1.1445321799999999</v>
      </c>
      <c r="T968" s="2">
        <f t="shared" si="509"/>
        <v>301971.36182091001</v>
      </c>
      <c r="U968" s="2">
        <f t="shared" si="510"/>
        <v>2382.6190570662029</v>
      </c>
      <c r="V968" s="2">
        <f t="shared" si="511"/>
        <v>48447.154902825117</v>
      </c>
      <c r="W968" s="2">
        <f t="shared" si="512"/>
        <v>314668.01905049133</v>
      </c>
      <c r="X968" s="29">
        <f t="shared" si="513"/>
        <v>0</v>
      </c>
      <c r="Y968" s="2">
        <f t="shared" si="527"/>
        <v>0</v>
      </c>
      <c r="Z968" s="82">
        <f t="shared" si="514"/>
        <v>0</v>
      </c>
      <c r="AA968" s="2">
        <f t="shared" si="515"/>
        <v>0</v>
      </c>
      <c r="AB968" s="27">
        <f t="shared" si="523"/>
        <v>6.7299999999999999E-2</v>
      </c>
      <c r="AC968" s="29">
        <f t="shared" si="537"/>
        <v>16</v>
      </c>
      <c r="AD968" s="29">
        <v>252</v>
      </c>
      <c r="AE968" s="11">
        <f t="shared" si="529"/>
        <v>1.004143934</v>
      </c>
      <c r="AF968" s="2">
        <f t="shared" si="530"/>
        <v>1251.3493932700001</v>
      </c>
      <c r="AG968" s="2">
        <f t="shared" si="517"/>
        <v>1303.9635028499999</v>
      </c>
      <c r="AH968" s="3">
        <f t="shared" si="518"/>
        <v>0</v>
      </c>
      <c r="AI968" s="4" t="str">
        <f t="shared" si="531"/>
        <v>A+J=</v>
      </c>
      <c r="AJ968" s="12">
        <f t="shared" si="525"/>
        <v>42095</v>
      </c>
      <c r="AK968" s="12"/>
      <c r="AL968" s="4"/>
      <c r="AX968" s="1"/>
      <c r="AY968" s="1"/>
      <c r="AZ968" s="1"/>
      <c r="BA968" s="1"/>
      <c r="BB968" s="1"/>
    </row>
    <row r="969" spans="1:54" x14ac:dyDescent="0.2">
      <c r="A969" s="178">
        <f t="shared" si="519"/>
        <v>42088</v>
      </c>
      <c r="B969" s="2">
        <f t="shared" si="503"/>
        <v>316217.45247812761</v>
      </c>
      <c r="C969" s="2">
        <f t="shared" si="520"/>
        <v>263838.24509059999</v>
      </c>
      <c r="D969" s="2">
        <f>SUM(Y969:Y$1129)</f>
        <v>16485.04199595</v>
      </c>
      <c r="E969" s="11">
        <f t="shared" si="504"/>
        <v>247353.20309465</v>
      </c>
      <c r="F969" s="99">
        <f t="shared" si="534"/>
        <v>4110.2</v>
      </c>
      <c r="G969" s="3">
        <f>IF(N969=1,VLOOKUP(A968,[1]Plan1!$BG$69:$BI$188,3),G968)</f>
        <v>4160.34</v>
      </c>
      <c r="H969" s="200">
        <f t="shared" si="535"/>
        <v>42007</v>
      </c>
      <c r="I969" s="200">
        <f t="shared" si="536"/>
        <v>42038</v>
      </c>
      <c r="J969" s="27">
        <f t="shared" si="505"/>
        <v>1.2198919760595617E-2</v>
      </c>
      <c r="K969" s="12">
        <f t="shared" si="521"/>
        <v>42095</v>
      </c>
      <c r="L969" s="12">
        <f t="shared" si="506"/>
        <v>42095</v>
      </c>
      <c r="M969" s="1">
        <f t="shared" si="522"/>
        <v>22</v>
      </c>
      <c r="N969" s="1">
        <f t="shared" si="507"/>
        <v>17</v>
      </c>
      <c r="O969" s="2">
        <f t="shared" si="508"/>
        <v>1.0094134299999999</v>
      </c>
      <c r="P969" s="11">
        <f t="shared" si="533"/>
        <v>1.01239944</v>
      </c>
      <c r="Q969" s="11">
        <f t="shared" si="528"/>
        <v>1.1853631982949921</v>
      </c>
      <c r="R969" s="2">
        <f t="shared" si="532"/>
        <v>1.1965215300000001</v>
      </c>
      <c r="S969" s="2">
        <f t="shared" si="526"/>
        <v>1.1445321799999999</v>
      </c>
      <c r="T969" s="2">
        <f t="shared" si="509"/>
        <v>301971.36182091001</v>
      </c>
      <c r="U969" s="2">
        <f t="shared" si="510"/>
        <v>2382.6190570662029</v>
      </c>
      <c r="V969" s="2">
        <f t="shared" si="511"/>
        <v>48610.229922561368</v>
      </c>
      <c r="W969" s="2">
        <f t="shared" si="512"/>
        <v>314831.09407022758</v>
      </c>
      <c r="X969" s="29">
        <f t="shared" si="513"/>
        <v>0</v>
      </c>
      <c r="Y969" s="2">
        <f t="shared" si="527"/>
        <v>0</v>
      </c>
      <c r="Z969" s="82">
        <f t="shared" si="514"/>
        <v>0</v>
      </c>
      <c r="AA969" s="2">
        <f t="shared" si="515"/>
        <v>0</v>
      </c>
      <c r="AB969" s="27">
        <f t="shared" si="523"/>
        <v>6.7299999999999999E-2</v>
      </c>
      <c r="AC969" s="29">
        <f t="shared" si="537"/>
        <v>17</v>
      </c>
      <c r="AD969" s="29">
        <v>252</v>
      </c>
      <c r="AE969" s="11">
        <f t="shared" si="529"/>
        <v>1.0044034989999999</v>
      </c>
      <c r="AF969" s="2">
        <f t="shared" si="530"/>
        <v>1329.7305898</v>
      </c>
      <c r="AG969" s="2">
        <f t="shared" si="517"/>
        <v>1386.3584079</v>
      </c>
      <c r="AH969" s="3">
        <f t="shared" si="518"/>
        <v>0</v>
      </c>
      <c r="AI969" s="4" t="str">
        <f t="shared" si="531"/>
        <v>A+J=</v>
      </c>
      <c r="AJ969" s="12">
        <f t="shared" si="525"/>
        <v>42095</v>
      </c>
      <c r="AK969" s="12"/>
      <c r="AL969" s="4"/>
      <c r="AX969" s="1"/>
      <c r="AY969" s="1"/>
      <c r="AZ969" s="1"/>
      <c r="BA969" s="1"/>
      <c r="BB969" s="1"/>
    </row>
    <row r="970" spans="1:54" x14ac:dyDescent="0.2">
      <c r="A970" s="178">
        <f t="shared" si="519"/>
        <v>42089</v>
      </c>
      <c r="B970" s="2">
        <f t="shared" ref="B970:B1033" si="538">(W970+AG970)</f>
        <v>316463.11514198483</v>
      </c>
      <c r="C970" s="2">
        <f t="shared" si="520"/>
        <v>263838.24509059999</v>
      </c>
      <c r="D970" s="2">
        <f>SUM(Y970:Y$1129)</f>
        <v>16485.04199595</v>
      </c>
      <c r="E970" s="11">
        <f t="shared" ref="E970:E1033" si="539">(C970-D970)</f>
        <v>247353.20309465</v>
      </c>
      <c r="F970" s="99">
        <f t="shared" si="534"/>
        <v>4110.2</v>
      </c>
      <c r="G970" s="3">
        <f>IF(N970=1,VLOOKUP(A969,[1]Plan1!$BG$69:$BI$188,3),G969)</f>
        <v>4160.34</v>
      </c>
      <c r="H970" s="200">
        <f t="shared" si="535"/>
        <v>42007</v>
      </c>
      <c r="I970" s="200">
        <f t="shared" si="536"/>
        <v>42038</v>
      </c>
      <c r="J970" s="27">
        <f t="shared" ref="J970:J1033" si="540">(G970/F970)-1</f>
        <v>1.2198919760595617E-2</v>
      </c>
      <c r="K970" s="12">
        <f t="shared" si="521"/>
        <v>42095</v>
      </c>
      <c r="L970" s="12">
        <f t="shared" ref="L970:L1033" si="541">IF(A970&gt;L969,K970,L969)</f>
        <v>42095</v>
      </c>
      <c r="M970" s="1">
        <f t="shared" si="522"/>
        <v>22</v>
      </c>
      <c r="N970" s="1">
        <f t="shared" ref="N970:N1033" si="542">(M970-(NETWORKDAYS(A970,L970,AN$137:AN$327)-1))</f>
        <v>18</v>
      </c>
      <c r="O970" s="2">
        <f t="shared" ref="O970:O1033" si="543">TRUNC((G970/F970)^TRUNC((N970/M970),9),8)</f>
        <v>1.0099699099999999</v>
      </c>
      <c r="P970" s="11">
        <f t="shared" si="533"/>
        <v>1.01239944</v>
      </c>
      <c r="Q970" s="11">
        <f t="shared" si="528"/>
        <v>1.1853631982949921</v>
      </c>
      <c r="R970" s="2">
        <f t="shared" si="532"/>
        <v>1.19718116</v>
      </c>
      <c r="S970" s="2">
        <f t="shared" si="526"/>
        <v>1.1445321799999999</v>
      </c>
      <c r="T970" s="2">
        <f t="shared" ref="T970:T1033" si="544">TRUNC(C970*S970,8)</f>
        <v>301971.36182091001</v>
      </c>
      <c r="U970" s="2">
        <f t="shared" ref="U970:U1033" si="545">(D970*(S970-1))</f>
        <v>2382.6190570662029</v>
      </c>
      <c r="V970" s="2">
        <f t="shared" ref="V970:V1033" si="546">(E970*(R970-1))</f>
        <v>48773.391515918665</v>
      </c>
      <c r="W970" s="2">
        <f t="shared" ref="W970:W1033" si="547">(C970+U970+V970)</f>
        <v>314994.25566358486</v>
      </c>
      <c r="X970" s="29">
        <f t="shared" ref="X970:X1033" si="548">IF(VLOOKUP(A970,AN$10:AU$131,8)=VLOOKUP(A969,AN$10:AU$131,8),0,VLOOKUP(A970,AN$10:AU$131,8))</f>
        <v>0</v>
      </c>
      <c r="Y970" s="2">
        <f t="shared" si="527"/>
        <v>0</v>
      </c>
      <c r="Z970" s="82">
        <f t="shared" ref="Z970:Z1033" si="549">IF(X970&gt;0,VLOOKUP($A970,$AN$10:$AS$131,6),0)</f>
        <v>0</v>
      </c>
      <c r="AA970" s="2">
        <f t="shared" ref="AA970:AA1033" si="550">IF(Z970&gt;0,TRUNC(Z970*T970,8),0)</f>
        <v>0</v>
      </c>
      <c r="AB970" s="27">
        <f t="shared" si="523"/>
        <v>6.7299999999999999E-2</v>
      </c>
      <c r="AC970" s="29">
        <f t="shared" si="537"/>
        <v>18</v>
      </c>
      <c r="AD970" s="29">
        <v>252</v>
      </c>
      <c r="AE970" s="11">
        <f t="shared" si="529"/>
        <v>1.004663131</v>
      </c>
      <c r="AF970" s="2">
        <f t="shared" si="530"/>
        <v>1408.13201841</v>
      </c>
      <c r="AG970" s="2">
        <f t="shared" ref="AG970:AG1033" si="551">TRUNC((W970*(AE970-1)),8)</f>
        <v>1468.8594783999999</v>
      </c>
      <c r="AH970" s="3">
        <f t="shared" ref="AH970:AH1033" si="552">IF(AA970&gt;0,AA970+AF970,0)</f>
        <v>0</v>
      </c>
      <c r="AI970" s="4" t="str">
        <f t="shared" si="531"/>
        <v>A+J=</v>
      </c>
      <c r="AJ970" s="12">
        <f t="shared" si="525"/>
        <v>42095</v>
      </c>
      <c r="AK970" s="12"/>
      <c r="AL970" s="4"/>
      <c r="AX970" s="1"/>
      <c r="AY970" s="1"/>
      <c r="AZ970" s="1"/>
      <c r="BA970" s="1"/>
      <c r="BB970" s="1"/>
    </row>
    <row r="971" spans="1:54" x14ac:dyDescent="0.2">
      <c r="A971" s="178">
        <f t="shared" ref="A971:A1034" si="553">(A970+1)</f>
        <v>42090</v>
      </c>
      <c r="B971" s="2">
        <f t="shared" si="538"/>
        <v>316708.97593171737</v>
      </c>
      <c r="C971" s="2">
        <f t="shared" ref="C971:C1034" si="554">TRUNC(IF(X970&gt;0,VLOOKUP(A970,$AN$12:$AO$131,2),C970),8)</f>
        <v>263838.24509059999</v>
      </c>
      <c r="D971" s="2">
        <f>SUM(Y971:Y$1129)</f>
        <v>16485.04199595</v>
      </c>
      <c r="E971" s="11">
        <f t="shared" si="539"/>
        <v>247353.20309465</v>
      </c>
      <c r="F971" s="99">
        <f t="shared" si="534"/>
        <v>4110.2</v>
      </c>
      <c r="G971" s="3">
        <f>IF(N971=1,VLOOKUP(A970,[1]Plan1!$BG$69:$BI$188,3),G970)</f>
        <v>4160.34</v>
      </c>
      <c r="H971" s="200">
        <f t="shared" si="535"/>
        <v>42007</v>
      </c>
      <c r="I971" s="200">
        <f t="shared" si="536"/>
        <v>42038</v>
      </c>
      <c r="J971" s="27">
        <f t="shared" si="540"/>
        <v>1.2198919760595617E-2</v>
      </c>
      <c r="K971" s="12">
        <f t="shared" ref="K971:K1034" si="555">IF(DAY(A971)=1,VLOOKUP(A971,AR$137:AW$275,4),K970)</f>
        <v>42095</v>
      </c>
      <c r="L971" s="12">
        <f t="shared" si="541"/>
        <v>42095</v>
      </c>
      <c r="M971" s="1">
        <f t="shared" ref="M971:M1034" si="556">IF(L971=L970,M970,NETWORKDAYS(L970,L971,$AN$137:$AN$327)-1)</f>
        <v>22</v>
      </c>
      <c r="N971" s="1">
        <f t="shared" si="542"/>
        <v>19</v>
      </c>
      <c r="O971" s="2">
        <f t="shared" si="543"/>
        <v>1.0105267</v>
      </c>
      <c r="P971" s="11">
        <f t="shared" si="533"/>
        <v>1.01239944</v>
      </c>
      <c r="Q971" s="11">
        <f t="shared" si="528"/>
        <v>1.1853631982949921</v>
      </c>
      <c r="R971" s="2">
        <f t="shared" si="532"/>
        <v>1.1978411600000001</v>
      </c>
      <c r="S971" s="2">
        <f t="shared" si="526"/>
        <v>1.1445321799999999</v>
      </c>
      <c r="T971" s="2">
        <f t="shared" si="544"/>
        <v>301971.36182091001</v>
      </c>
      <c r="U971" s="2">
        <f t="shared" si="545"/>
        <v>2382.6190570662029</v>
      </c>
      <c r="V971" s="2">
        <f t="shared" si="546"/>
        <v>48936.644629961163</v>
      </c>
      <c r="W971" s="2">
        <f t="shared" si="547"/>
        <v>315157.50877762737</v>
      </c>
      <c r="X971" s="29">
        <f t="shared" si="548"/>
        <v>0</v>
      </c>
      <c r="Y971" s="2">
        <f t="shared" si="527"/>
        <v>0</v>
      </c>
      <c r="Z971" s="82">
        <f t="shared" si="549"/>
        <v>0</v>
      </c>
      <c r="AA971" s="2">
        <f t="shared" si="550"/>
        <v>0</v>
      </c>
      <c r="AB971" s="27">
        <f t="shared" ref="AB971:AB1034" si="557">(AB970)</f>
        <v>6.7299999999999999E-2</v>
      </c>
      <c r="AC971" s="29">
        <f t="shared" si="537"/>
        <v>19</v>
      </c>
      <c r="AD971" s="29">
        <v>252</v>
      </c>
      <c r="AE971" s="11">
        <f t="shared" si="529"/>
        <v>1.004922831</v>
      </c>
      <c r="AF971" s="2">
        <f t="shared" si="530"/>
        <v>1486.5539810800001</v>
      </c>
      <c r="AG971" s="2">
        <f t="shared" si="551"/>
        <v>1551.4671540899999</v>
      </c>
      <c r="AH971" s="3">
        <f t="shared" si="552"/>
        <v>0</v>
      </c>
      <c r="AI971" s="4" t="str">
        <f t="shared" si="531"/>
        <v>A+J=</v>
      </c>
      <c r="AJ971" s="12">
        <f t="shared" ref="AJ971:AJ1034" si="558">IF(X970&gt;0,VLOOKUP(A970,$AN$10:$AW$130,9),AJ970)</f>
        <v>42095</v>
      </c>
      <c r="AK971" s="12"/>
      <c r="AL971" s="4"/>
      <c r="AX971" s="1"/>
      <c r="AY971" s="1"/>
      <c r="AZ971" s="1"/>
      <c r="BA971" s="1"/>
      <c r="BB971" s="1"/>
    </row>
    <row r="972" spans="1:54" x14ac:dyDescent="0.2">
      <c r="A972" s="178">
        <f t="shared" si="553"/>
        <v>42091</v>
      </c>
      <c r="B972" s="2">
        <f t="shared" si="538"/>
        <v>316955.03183493298</v>
      </c>
      <c r="C972" s="2">
        <f t="shared" si="554"/>
        <v>263838.24509059999</v>
      </c>
      <c r="D972" s="2">
        <f>SUM(Y972:Y$1129)</f>
        <v>16485.04199595</v>
      </c>
      <c r="E972" s="11">
        <f t="shared" si="539"/>
        <v>247353.20309465</v>
      </c>
      <c r="F972" s="99">
        <f t="shared" si="534"/>
        <v>4110.2</v>
      </c>
      <c r="G972" s="3">
        <f>IF(N972=1,VLOOKUP(A971,[1]Plan1!$BG$69:$BI$188,3),G971)</f>
        <v>4160.34</v>
      </c>
      <c r="H972" s="200">
        <f t="shared" si="535"/>
        <v>42007</v>
      </c>
      <c r="I972" s="200">
        <f t="shared" si="536"/>
        <v>42038</v>
      </c>
      <c r="J972" s="27">
        <f t="shared" si="540"/>
        <v>1.2198919760595617E-2</v>
      </c>
      <c r="K972" s="12">
        <f t="shared" si="555"/>
        <v>42095</v>
      </c>
      <c r="L972" s="12">
        <f t="shared" si="541"/>
        <v>42095</v>
      </c>
      <c r="M972" s="1">
        <f t="shared" si="556"/>
        <v>22</v>
      </c>
      <c r="N972" s="1">
        <f t="shared" si="542"/>
        <v>20</v>
      </c>
      <c r="O972" s="2">
        <f t="shared" si="543"/>
        <v>1.0110838</v>
      </c>
      <c r="P972" s="11">
        <f t="shared" si="533"/>
        <v>1.01239944</v>
      </c>
      <c r="Q972" s="11">
        <f t="shared" si="528"/>
        <v>1.1853631982949921</v>
      </c>
      <c r="R972" s="2">
        <f t="shared" si="532"/>
        <v>1.19850152</v>
      </c>
      <c r="S972" s="2">
        <f t="shared" si="526"/>
        <v>1.1445321799999999</v>
      </c>
      <c r="T972" s="2">
        <f t="shared" si="544"/>
        <v>301971.36182091001</v>
      </c>
      <c r="U972" s="2">
        <f t="shared" si="545"/>
        <v>2382.6190570662029</v>
      </c>
      <c r="V972" s="2">
        <f t="shared" si="546"/>
        <v>49099.986791156727</v>
      </c>
      <c r="W972" s="2">
        <f t="shared" si="547"/>
        <v>315320.85093882296</v>
      </c>
      <c r="X972" s="29">
        <f t="shared" si="548"/>
        <v>0</v>
      </c>
      <c r="Y972" s="2">
        <f t="shared" si="527"/>
        <v>0</v>
      </c>
      <c r="Z972" s="82">
        <f t="shared" si="549"/>
        <v>0</v>
      </c>
      <c r="AA972" s="2">
        <f t="shared" si="550"/>
        <v>0</v>
      </c>
      <c r="AB972" s="27">
        <f t="shared" si="557"/>
        <v>6.7299999999999999E-2</v>
      </c>
      <c r="AC972" s="29">
        <f t="shared" si="537"/>
        <v>20</v>
      </c>
      <c r="AD972" s="29">
        <v>252</v>
      </c>
      <c r="AE972" s="11">
        <f t="shared" si="529"/>
        <v>1.0051825969999999</v>
      </c>
      <c r="AF972" s="2">
        <f t="shared" si="530"/>
        <v>1564.99587385</v>
      </c>
      <c r="AG972" s="2">
        <f t="shared" si="551"/>
        <v>1634.18089611</v>
      </c>
      <c r="AH972" s="3">
        <f t="shared" si="552"/>
        <v>0</v>
      </c>
      <c r="AI972" s="4" t="str">
        <f t="shared" si="531"/>
        <v>A+J=</v>
      </c>
      <c r="AJ972" s="12">
        <f t="shared" si="558"/>
        <v>42095</v>
      </c>
      <c r="AK972" s="12"/>
      <c r="AL972" s="4"/>
      <c r="AX972" s="1"/>
      <c r="AY972" s="1"/>
      <c r="AZ972" s="1"/>
      <c r="BA972" s="1"/>
      <c r="BB972" s="1"/>
    </row>
    <row r="973" spans="1:54" x14ac:dyDescent="0.2">
      <c r="A973" s="178">
        <f t="shared" si="553"/>
        <v>42092</v>
      </c>
      <c r="B973" s="2">
        <f t="shared" si="538"/>
        <v>316955.03183493298</v>
      </c>
      <c r="C973" s="2">
        <f t="shared" si="554"/>
        <v>263838.24509059999</v>
      </c>
      <c r="D973" s="2">
        <f>SUM(Y973:Y$1129)</f>
        <v>16485.04199595</v>
      </c>
      <c r="E973" s="11">
        <f t="shared" si="539"/>
        <v>247353.20309465</v>
      </c>
      <c r="F973" s="99">
        <f t="shared" si="534"/>
        <v>4110.2</v>
      </c>
      <c r="G973" s="3">
        <f>IF(N973=1,VLOOKUP(A972,[1]Plan1!$BG$69:$BI$188,3),G972)</f>
        <v>4160.34</v>
      </c>
      <c r="H973" s="200">
        <f t="shared" si="535"/>
        <v>42007</v>
      </c>
      <c r="I973" s="200">
        <f t="shared" si="536"/>
        <v>42038</v>
      </c>
      <c r="J973" s="27">
        <f t="shared" si="540"/>
        <v>1.2198919760595617E-2</v>
      </c>
      <c r="K973" s="12">
        <f t="shared" si="555"/>
        <v>42095</v>
      </c>
      <c r="L973" s="12">
        <f t="shared" si="541"/>
        <v>42095</v>
      </c>
      <c r="M973" s="1">
        <f t="shared" si="556"/>
        <v>22</v>
      </c>
      <c r="N973" s="1">
        <f t="shared" si="542"/>
        <v>20</v>
      </c>
      <c r="O973" s="2">
        <f t="shared" si="543"/>
        <v>1.0110838</v>
      </c>
      <c r="P973" s="11">
        <f t="shared" si="533"/>
        <v>1.01239944</v>
      </c>
      <c r="Q973" s="11">
        <f t="shared" si="528"/>
        <v>1.1853631982949921</v>
      </c>
      <c r="R973" s="2">
        <f t="shared" si="532"/>
        <v>1.19850152</v>
      </c>
      <c r="S973" s="2">
        <f t="shared" si="526"/>
        <v>1.1445321799999999</v>
      </c>
      <c r="T973" s="2">
        <f t="shared" si="544"/>
        <v>301971.36182091001</v>
      </c>
      <c r="U973" s="2">
        <f t="shared" si="545"/>
        <v>2382.6190570662029</v>
      </c>
      <c r="V973" s="2">
        <f t="shared" si="546"/>
        <v>49099.986791156727</v>
      </c>
      <c r="W973" s="2">
        <f t="shared" si="547"/>
        <v>315320.85093882296</v>
      </c>
      <c r="X973" s="29">
        <f t="shared" si="548"/>
        <v>0</v>
      </c>
      <c r="Y973" s="2">
        <f t="shared" si="527"/>
        <v>0</v>
      </c>
      <c r="Z973" s="82">
        <f t="shared" si="549"/>
        <v>0</v>
      </c>
      <c r="AA973" s="2">
        <f t="shared" si="550"/>
        <v>0</v>
      </c>
      <c r="AB973" s="27">
        <f t="shared" si="557"/>
        <v>6.7299999999999999E-2</v>
      </c>
      <c r="AC973" s="29">
        <f t="shared" si="537"/>
        <v>20</v>
      </c>
      <c r="AD973" s="29">
        <v>252</v>
      </c>
      <c r="AE973" s="11">
        <f t="shared" si="529"/>
        <v>1.0051825969999999</v>
      </c>
      <c r="AF973" s="2">
        <f t="shared" si="530"/>
        <v>1564.99587385</v>
      </c>
      <c r="AG973" s="2">
        <f t="shared" si="551"/>
        <v>1634.18089611</v>
      </c>
      <c r="AH973" s="3">
        <f t="shared" si="552"/>
        <v>0</v>
      </c>
      <c r="AI973" s="4" t="str">
        <f t="shared" si="531"/>
        <v>A+J=</v>
      </c>
      <c r="AJ973" s="12">
        <f t="shared" si="558"/>
        <v>42095</v>
      </c>
      <c r="AK973" s="12"/>
      <c r="AL973" s="4"/>
      <c r="AX973" s="1"/>
      <c r="AY973" s="1"/>
      <c r="AZ973" s="1"/>
      <c r="BA973" s="1"/>
      <c r="BB973" s="1"/>
    </row>
    <row r="974" spans="1:54" x14ac:dyDescent="0.2">
      <c r="A974" s="178">
        <f t="shared" si="553"/>
        <v>42093</v>
      </c>
      <c r="B974" s="2">
        <f t="shared" si="538"/>
        <v>316955.03183493298</v>
      </c>
      <c r="C974" s="2">
        <f t="shared" si="554"/>
        <v>263838.24509059999</v>
      </c>
      <c r="D974" s="2">
        <f>SUM(Y974:Y$1129)</f>
        <v>16485.04199595</v>
      </c>
      <c r="E974" s="11">
        <f t="shared" si="539"/>
        <v>247353.20309465</v>
      </c>
      <c r="F974" s="99">
        <f t="shared" si="534"/>
        <v>4110.2</v>
      </c>
      <c r="G974" s="3">
        <f>IF(N974=1,VLOOKUP(A973,[1]Plan1!$BG$69:$BI$188,3),G973)</f>
        <v>4160.34</v>
      </c>
      <c r="H974" s="200">
        <f t="shared" si="535"/>
        <v>42007</v>
      </c>
      <c r="I974" s="200">
        <f t="shared" si="536"/>
        <v>42038</v>
      </c>
      <c r="J974" s="27">
        <f t="shared" si="540"/>
        <v>1.2198919760595617E-2</v>
      </c>
      <c r="K974" s="12">
        <f t="shared" si="555"/>
        <v>42095</v>
      </c>
      <c r="L974" s="12">
        <f t="shared" si="541"/>
        <v>42095</v>
      </c>
      <c r="M974" s="1">
        <f t="shared" si="556"/>
        <v>22</v>
      </c>
      <c r="N974" s="1">
        <f t="shared" si="542"/>
        <v>20</v>
      </c>
      <c r="O974" s="2">
        <f t="shared" si="543"/>
        <v>1.0110838</v>
      </c>
      <c r="P974" s="11">
        <f t="shared" si="533"/>
        <v>1.01239944</v>
      </c>
      <c r="Q974" s="11">
        <f t="shared" si="528"/>
        <v>1.1853631982949921</v>
      </c>
      <c r="R974" s="2">
        <f t="shared" si="532"/>
        <v>1.19850152</v>
      </c>
      <c r="S974" s="2">
        <f t="shared" si="526"/>
        <v>1.1445321799999999</v>
      </c>
      <c r="T974" s="2">
        <f t="shared" si="544"/>
        <v>301971.36182091001</v>
      </c>
      <c r="U974" s="2">
        <f t="shared" si="545"/>
        <v>2382.6190570662029</v>
      </c>
      <c r="V974" s="2">
        <f t="shared" si="546"/>
        <v>49099.986791156727</v>
      </c>
      <c r="W974" s="2">
        <f t="shared" si="547"/>
        <v>315320.85093882296</v>
      </c>
      <c r="X974" s="29">
        <f t="shared" si="548"/>
        <v>0</v>
      </c>
      <c r="Y974" s="2">
        <f t="shared" si="527"/>
        <v>0</v>
      </c>
      <c r="Z974" s="82">
        <f t="shared" si="549"/>
        <v>0</v>
      </c>
      <c r="AA974" s="2">
        <f t="shared" si="550"/>
        <v>0</v>
      </c>
      <c r="AB974" s="27">
        <f t="shared" si="557"/>
        <v>6.7299999999999999E-2</v>
      </c>
      <c r="AC974" s="29">
        <f t="shared" si="537"/>
        <v>20</v>
      </c>
      <c r="AD974" s="29">
        <v>252</v>
      </c>
      <c r="AE974" s="11">
        <f t="shared" si="529"/>
        <v>1.0051825969999999</v>
      </c>
      <c r="AF974" s="2">
        <f t="shared" si="530"/>
        <v>1564.99587385</v>
      </c>
      <c r="AG974" s="2">
        <f t="shared" si="551"/>
        <v>1634.18089611</v>
      </c>
      <c r="AH974" s="3">
        <f t="shared" si="552"/>
        <v>0</v>
      </c>
      <c r="AI974" s="4" t="str">
        <f t="shared" si="531"/>
        <v>A+J=</v>
      </c>
      <c r="AJ974" s="12">
        <f t="shared" si="558"/>
        <v>42095</v>
      </c>
      <c r="AK974" s="12"/>
      <c r="AL974" s="4"/>
      <c r="AX974" s="1"/>
      <c r="AY974" s="1"/>
      <c r="AZ974" s="1"/>
      <c r="BA974" s="1"/>
      <c r="BB974" s="1"/>
    </row>
    <row r="975" spans="1:54" x14ac:dyDescent="0.2">
      <c r="A975" s="178">
        <f t="shared" si="553"/>
        <v>42094</v>
      </c>
      <c r="B975" s="2">
        <f t="shared" si="538"/>
        <v>317201.28358434164</v>
      </c>
      <c r="C975" s="2">
        <f t="shared" si="554"/>
        <v>263838.24509059999</v>
      </c>
      <c r="D975" s="2">
        <f>SUM(Y975:Y$1129)</f>
        <v>16485.04199595</v>
      </c>
      <c r="E975" s="11">
        <f t="shared" si="539"/>
        <v>247353.20309465</v>
      </c>
      <c r="F975" s="99">
        <f t="shared" si="534"/>
        <v>4110.2</v>
      </c>
      <c r="G975" s="3">
        <f>IF(N975=1,VLOOKUP(A974,[1]Plan1!$BG$69:$BI$188,3),G974)</f>
        <v>4160.34</v>
      </c>
      <c r="H975" s="200">
        <f t="shared" si="535"/>
        <v>42007</v>
      </c>
      <c r="I975" s="200">
        <f t="shared" si="536"/>
        <v>42038</v>
      </c>
      <c r="J975" s="27">
        <f t="shared" si="540"/>
        <v>1.2198919760595617E-2</v>
      </c>
      <c r="K975" s="12">
        <f t="shared" si="555"/>
        <v>42095</v>
      </c>
      <c r="L975" s="12">
        <f t="shared" si="541"/>
        <v>42095</v>
      </c>
      <c r="M975" s="1">
        <f t="shared" si="556"/>
        <v>22</v>
      </c>
      <c r="N975" s="1">
        <f t="shared" si="542"/>
        <v>21</v>
      </c>
      <c r="O975" s="2">
        <f t="shared" si="543"/>
        <v>1.0116411999999999</v>
      </c>
      <c r="P975" s="11">
        <f t="shared" si="533"/>
        <v>1.01239944</v>
      </c>
      <c r="Q975" s="11">
        <f t="shared" si="528"/>
        <v>1.1853631982949921</v>
      </c>
      <c r="R975" s="2">
        <f t="shared" si="532"/>
        <v>1.1991622399999999</v>
      </c>
      <c r="S975" s="2">
        <f t="shared" si="526"/>
        <v>1.1445321799999999</v>
      </c>
      <c r="T975" s="2">
        <f t="shared" si="544"/>
        <v>301971.36182091001</v>
      </c>
      <c r="U975" s="2">
        <f t="shared" si="545"/>
        <v>2382.6190570662029</v>
      </c>
      <c r="V975" s="2">
        <f t="shared" si="546"/>
        <v>49263.417999505407</v>
      </c>
      <c r="W975" s="2">
        <f t="shared" si="547"/>
        <v>315484.28214717162</v>
      </c>
      <c r="X975" s="29">
        <f t="shared" si="548"/>
        <v>0</v>
      </c>
      <c r="Y975" s="2">
        <f t="shared" si="527"/>
        <v>0</v>
      </c>
      <c r="Z975" s="82">
        <f t="shared" si="549"/>
        <v>0</v>
      </c>
      <c r="AA975" s="2">
        <f t="shared" si="550"/>
        <v>0</v>
      </c>
      <c r="AB975" s="27">
        <f t="shared" si="557"/>
        <v>6.7299999999999999E-2</v>
      </c>
      <c r="AC975" s="29">
        <f t="shared" si="537"/>
        <v>21</v>
      </c>
      <c r="AD975" s="29">
        <v>252</v>
      </c>
      <c r="AE975" s="11">
        <f t="shared" si="529"/>
        <v>1.0054424310000001</v>
      </c>
      <c r="AF975" s="2">
        <f t="shared" si="530"/>
        <v>1643.4583006800001</v>
      </c>
      <c r="AG975" s="2">
        <f t="shared" si="551"/>
        <v>1717.0014371699999</v>
      </c>
      <c r="AH975" s="3">
        <f t="shared" si="552"/>
        <v>0</v>
      </c>
      <c r="AI975" s="4" t="str">
        <f t="shared" si="531"/>
        <v>A+J=</v>
      </c>
      <c r="AJ975" s="12">
        <f t="shared" si="558"/>
        <v>42095</v>
      </c>
      <c r="AK975" s="12"/>
      <c r="AL975" s="4"/>
      <c r="AX975" s="1"/>
      <c r="AY975" s="1"/>
      <c r="AZ975" s="1"/>
      <c r="BA975" s="1"/>
      <c r="BB975" s="1"/>
    </row>
    <row r="976" spans="1:54" x14ac:dyDescent="0.2">
      <c r="A976" s="178">
        <f t="shared" si="553"/>
        <v>42095</v>
      </c>
      <c r="B976" s="2">
        <f t="shared" si="538"/>
        <v>317447.73345467553</v>
      </c>
      <c r="C976" s="2">
        <f t="shared" si="554"/>
        <v>263838.24509059999</v>
      </c>
      <c r="D976" s="2">
        <f>SUM(Y976:Y$1129)</f>
        <v>16485.04199595</v>
      </c>
      <c r="E976" s="11">
        <f t="shared" si="539"/>
        <v>247353.20309465</v>
      </c>
      <c r="F976" s="99">
        <f t="shared" si="534"/>
        <v>4110.2</v>
      </c>
      <c r="G976" s="3">
        <f>IF(N976=1,VLOOKUP(A975,[1]Plan1!$BG$69:$BI$188,3),G975)</f>
        <v>4160.34</v>
      </c>
      <c r="H976" s="200">
        <f t="shared" si="535"/>
        <v>42007</v>
      </c>
      <c r="I976" s="200">
        <f t="shared" si="536"/>
        <v>42038</v>
      </c>
      <c r="J976" s="27">
        <f t="shared" si="540"/>
        <v>1.2198919760595617E-2</v>
      </c>
      <c r="K976" s="12">
        <f t="shared" si="555"/>
        <v>42128</v>
      </c>
      <c r="L976" s="12">
        <f t="shared" si="541"/>
        <v>42095</v>
      </c>
      <c r="M976" s="1">
        <f t="shared" si="556"/>
        <v>22</v>
      </c>
      <c r="N976" s="1">
        <f t="shared" si="542"/>
        <v>22</v>
      </c>
      <c r="O976" s="2">
        <f t="shared" si="543"/>
        <v>1.01219891</v>
      </c>
      <c r="P976" s="11">
        <f t="shared" si="533"/>
        <v>1.01239944</v>
      </c>
      <c r="Q976" s="11">
        <f t="shared" si="528"/>
        <v>1.1853631982949921</v>
      </c>
      <c r="R976" s="2">
        <f t="shared" si="532"/>
        <v>1.1998233300000001</v>
      </c>
      <c r="S976" s="2">
        <f t="shared" si="526"/>
        <v>1.1445321799999999</v>
      </c>
      <c r="T976" s="2">
        <f t="shared" si="544"/>
        <v>301971.36182091001</v>
      </c>
      <c r="U976" s="2">
        <f t="shared" si="545"/>
        <v>2382.6190570662029</v>
      </c>
      <c r="V976" s="2">
        <f t="shared" si="546"/>
        <v>49426.940728539288</v>
      </c>
      <c r="W976" s="2">
        <f t="shared" si="547"/>
        <v>315647.80487620551</v>
      </c>
      <c r="X976" s="29">
        <f t="shared" si="548"/>
        <v>32</v>
      </c>
      <c r="Y976" s="2">
        <f t="shared" si="527"/>
        <v>2652.47668995</v>
      </c>
      <c r="Z976" s="82">
        <f t="shared" si="549"/>
        <v>1.005342E-2</v>
      </c>
      <c r="AA976" s="2">
        <f t="shared" si="550"/>
        <v>3035.8449283499999</v>
      </c>
      <c r="AB976" s="27">
        <f t="shared" si="557"/>
        <v>6.7299999999999999E-2</v>
      </c>
      <c r="AC976" s="29">
        <f t="shared" si="537"/>
        <v>22</v>
      </c>
      <c r="AD976" s="29">
        <v>252</v>
      </c>
      <c r="AE976" s="11">
        <f t="shared" si="529"/>
        <v>1.005702332</v>
      </c>
      <c r="AF976" s="2">
        <f t="shared" si="530"/>
        <v>1721.9409595899999</v>
      </c>
      <c r="AG976" s="2">
        <f t="shared" si="551"/>
        <v>1799.92857847</v>
      </c>
      <c r="AH976" s="3">
        <f t="shared" si="552"/>
        <v>4757.7858879400001</v>
      </c>
      <c r="AI976" s="4" t="str">
        <f t="shared" si="531"/>
        <v>A+J=</v>
      </c>
      <c r="AJ976" s="12">
        <f t="shared" si="558"/>
        <v>42095</v>
      </c>
      <c r="AK976" s="12"/>
      <c r="AL976" s="4"/>
      <c r="AX976" s="1"/>
      <c r="AY976" s="1"/>
      <c r="AZ976" s="1"/>
      <c r="BA976" s="1"/>
      <c r="BB976" s="1"/>
    </row>
    <row r="977" spans="1:54" x14ac:dyDescent="0.2">
      <c r="A977" s="178">
        <f t="shared" si="553"/>
        <v>42096</v>
      </c>
      <c r="B977" s="2">
        <f t="shared" si="538"/>
        <v>312887.48555490328</v>
      </c>
      <c r="C977" s="2">
        <f t="shared" si="554"/>
        <v>261185.76840065001</v>
      </c>
      <c r="D977" s="2">
        <f>SUM(Y977:Y$1129)</f>
        <v>13832.565305999999</v>
      </c>
      <c r="E977" s="11">
        <f t="shared" si="539"/>
        <v>247353.20309465</v>
      </c>
      <c r="F977" s="99">
        <f t="shared" si="534"/>
        <v>4160.34</v>
      </c>
      <c r="G977" s="3">
        <f>IF(N977=1,VLOOKUP(A976,[1]Plan1!$BG$69:$BI$188,3),G976)</f>
        <v>4215.26</v>
      </c>
      <c r="H977" s="200">
        <f t="shared" si="535"/>
        <v>42037</v>
      </c>
      <c r="I977" s="200">
        <f t="shared" si="536"/>
        <v>42065</v>
      </c>
      <c r="J977" s="27">
        <f t="shared" si="540"/>
        <v>1.3200844161775249E-2</v>
      </c>
      <c r="K977" s="12">
        <f t="shared" si="555"/>
        <v>42128</v>
      </c>
      <c r="L977" s="12">
        <f t="shared" si="541"/>
        <v>42128</v>
      </c>
      <c r="M977" s="1">
        <f t="shared" si="556"/>
        <v>20</v>
      </c>
      <c r="N977" s="1">
        <f t="shared" si="542"/>
        <v>1</v>
      </c>
      <c r="O977" s="2">
        <f t="shared" si="543"/>
        <v>1.00065593</v>
      </c>
      <c r="P977" s="11">
        <f t="shared" si="533"/>
        <v>1.01219891</v>
      </c>
      <c r="Q977" s="11">
        <f t="shared" si="528"/>
        <v>1.1998233372683049</v>
      </c>
      <c r="R977" s="2">
        <f t="shared" si="532"/>
        <v>1.2006103299999999</v>
      </c>
      <c r="S977" s="2">
        <f t="shared" si="526"/>
        <v>1.1445321799999999</v>
      </c>
      <c r="T977" s="2">
        <f t="shared" si="544"/>
        <v>298935.51689257001</v>
      </c>
      <c r="U977" s="2">
        <f t="shared" si="545"/>
        <v>1999.2508186685454</v>
      </c>
      <c r="V977" s="2">
        <f t="shared" si="546"/>
        <v>49621.607699374748</v>
      </c>
      <c r="W977" s="2">
        <f t="shared" si="547"/>
        <v>312806.62691869331</v>
      </c>
      <c r="X977" s="29">
        <f t="shared" si="548"/>
        <v>0</v>
      </c>
      <c r="Y977" s="2">
        <f t="shared" si="527"/>
        <v>0</v>
      </c>
      <c r="Z977" s="82">
        <f t="shared" si="549"/>
        <v>0</v>
      </c>
      <c r="AA977" s="2">
        <f t="shared" si="550"/>
        <v>0</v>
      </c>
      <c r="AB977" s="27">
        <f t="shared" si="557"/>
        <v>6.7299999999999999E-2</v>
      </c>
      <c r="AC977" s="29">
        <f t="shared" si="537"/>
        <v>1</v>
      </c>
      <c r="AD977" s="29">
        <v>252</v>
      </c>
      <c r="AE977" s="11">
        <f t="shared" si="529"/>
        <v>1.0002584940000001</v>
      </c>
      <c r="AF977" s="2">
        <f t="shared" si="530"/>
        <v>77.273037500000001</v>
      </c>
      <c r="AG977" s="2">
        <f t="shared" si="551"/>
        <v>80.85863621</v>
      </c>
      <c r="AH977" s="3">
        <f t="shared" si="552"/>
        <v>0</v>
      </c>
      <c r="AI977" s="4" t="str">
        <f t="shared" si="531"/>
        <v>A+J=</v>
      </c>
      <c r="AJ977" s="12">
        <f t="shared" si="558"/>
        <v>42128</v>
      </c>
      <c r="AK977" s="12"/>
      <c r="AL977" s="4"/>
      <c r="AX977" s="1"/>
      <c r="AY977" s="1"/>
      <c r="AZ977" s="1"/>
      <c r="BA977" s="1"/>
      <c r="BB977" s="1"/>
    </row>
    <row r="978" spans="1:54" x14ac:dyDescent="0.2">
      <c r="A978" s="178">
        <f t="shared" si="553"/>
        <v>42097</v>
      </c>
      <c r="B978" s="2">
        <f t="shared" si="538"/>
        <v>313163.26393851644</v>
      </c>
      <c r="C978" s="2">
        <f t="shared" si="554"/>
        <v>261185.76840065001</v>
      </c>
      <c r="D978" s="2">
        <f>SUM(Y978:Y$1129)</f>
        <v>13832.565305999999</v>
      </c>
      <c r="E978" s="11">
        <f t="shared" si="539"/>
        <v>247353.20309465</v>
      </c>
      <c r="F978" s="99">
        <f t="shared" si="534"/>
        <v>4160.34</v>
      </c>
      <c r="G978" s="3">
        <f>IF(N978=1,VLOOKUP(A977,[1]Plan1!$BG$69:$BI$188,3),G977)</f>
        <v>4215.26</v>
      </c>
      <c r="H978" s="200">
        <f t="shared" si="535"/>
        <v>42037</v>
      </c>
      <c r="I978" s="200">
        <f t="shared" si="536"/>
        <v>42065</v>
      </c>
      <c r="J978" s="27">
        <f t="shared" si="540"/>
        <v>1.3200844161775249E-2</v>
      </c>
      <c r="K978" s="12">
        <f t="shared" si="555"/>
        <v>42128</v>
      </c>
      <c r="L978" s="12">
        <f t="shared" si="541"/>
        <v>42128</v>
      </c>
      <c r="M978" s="1">
        <f t="shared" si="556"/>
        <v>20</v>
      </c>
      <c r="N978" s="1">
        <f t="shared" si="542"/>
        <v>2</v>
      </c>
      <c r="O978" s="2">
        <f t="shared" si="543"/>
        <v>1.0013122999999999</v>
      </c>
      <c r="P978" s="11">
        <f t="shared" si="533"/>
        <v>1.01219891</v>
      </c>
      <c r="Q978" s="11">
        <f t="shared" si="528"/>
        <v>1.1998233372683049</v>
      </c>
      <c r="R978" s="2">
        <f t="shared" si="532"/>
        <v>1.2013978599999999</v>
      </c>
      <c r="S978" s="2">
        <f t="shared" si="526"/>
        <v>1.1445321799999999</v>
      </c>
      <c r="T978" s="2">
        <f t="shared" si="544"/>
        <v>298935.51689257001</v>
      </c>
      <c r="U978" s="2">
        <f t="shared" si="545"/>
        <v>1999.2508186685454</v>
      </c>
      <c r="V978" s="2">
        <f t="shared" si="546"/>
        <v>49816.405767407872</v>
      </c>
      <c r="W978" s="2">
        <f t="shared" si="547"/>
        <v>313001.42498672643</v>
      </c>
      <c r="X978" s="29">
        <f t="shared" si="548"/>
        <v>0</v>
      </c>
      <c r="Y978" s="2">
        <f t="shared" si="527"/>
        <v>0</v>
      </c>
      <c r="Z978" s="82">
        <f t="shared" si="549"/>
        <v>0</v>
      </c>
      <c r="AA978" s="2">
        <f t="shared" si="550"/>
        <v>0</v>
      </c>
      <c r="AB978" s="27">
        <f t="shared" si="557"/>
        <v>6.7299999999999999E-2</v>
      </c>
      <c r="AC978" s="29">
        <f t="shared" si="537"/>
        <v>2</v>
      </c>
      <c r="AD978" s="29">
        <v>252</v>
      </c>
      <c r="AE978" s="11">
        <f t="shared" si="529"/>
        <v>1.000517055</v>
      </c>
      <c r="AF978" s="2">
        <f t="shared" si="530"/>
        <v>154.56610368</v>
      </c>
      <c r="AG978" s="2">
        <f t="shared" si="551"/>
        <v>161.83895179000001</v>
      </c>
      <c r="AH978" s="3">
        <f t="shared" si="552"/>
        <v>0</v>
      </c>
      <c r="AI978" s="4" t="str">
        <f t="shared" si="531"/>
        <v>A+J=</v>
      </c>
      <c r="AJ978" s="12">
        <f t="shared" si="558"/>
        <v>42128</v>
      </c>
      <c r="AK978" s="12"/>
      <c r="AL978" s="4"/>
      <c r="AX978" s="1"/>
      <c r="AY978" s="1"/>
      <c r="AZ978" s="1"/>
      <c r="BA978" s="1"/>
      <c r="BB978" s="1"/>
    </row>
    <row r="979" spans="1:54" x14ac:dyDescent="0.2">
      <c r="A979" s="178">
        <f t="shared" si="553"/>
        <v>42098</v>
      </c>
      <c r="B979" s="2">
        <f t="shared" si="538"/>
        <v>313163.26393851644</v>
      </c>
      <c r="C979" s="2">
        <f t="shared" si="554"/>
        <v>261185.76840065001</v>
      </c>
      <c r="D979" s="2">
        <f>SUM(Y979:Y$1129)</f>
        <v>13832.565305999999</v>
      </c>
      <c r="E979" s="11">
        <f t="shared" si="539"/>
        <v>247353.20309465</v>
      </c>
      <c r="F979" s="99">
        <f t="shared" si="534"/>
        <v>4160.34</v>
      </c>
      <c r="G979" s="3">
        <f>IF(N979=1,VLOOKUP(A978,[1]Plan1!$BG$69:$BI$188,3),G978)</f>
        <v>4215.26</v>
      </c>
      <c r="H979" s="200">
        <f t="shared" si="535"/>
        <v>42037</v>
      </c>
      <c r="I979" s="200">
        <f t="shared" si="536"/>
        <v>42065</v>
      </c>
      <c r="J979" s="27">
        <f t="shared" si="540"/>
        <v>1.3200844161775249E-2</v>
      </c>
      <c r="K979" s="12">
        <f t="shared" si="555"/>
        <v>42128</v>
      </c>
      <c r="L979" s="12">
        <f t="shared" si="541"/>
        <v>42128</v>
      </c>
      <c r="M979" s="1">
        <f t="shared" si="556"/>
        <v>20</v>
      </c>
      <c r="N979" s="1">
        <f t="shared" si="542"/>
        <v>2</v>
      </c>
      <c r="O979" s="2">
        <f t="shared" si="543"/>
        <v>1.0013122999999999</v>
      </c>
      <c r="P979" s="11">
        <f t="shared" si="533"/>
        <v>1.01219891</v>
      </c>
      <c r="Q979" s="11">
        <f t="shared" si="528"/>
        <v>1.1998233372683049</v>
      </c>
      <c r="R979" s="2">
        <f t="shared" si="532"/>
        <v>1.2013978599999999</v>
      </c>
      <c r="S979" s="2">
        <f t="shared" si="526"/>
        <v>1.1445321799999999</v>
      </c>
      <c r="T979" s="2">
        <f t="shared" si="544"/>
        <v>298935.51689257001</v>
      </c>
      <c r="U979" s="2">
        <f t="shared" si="545"/>
        <v>1999.2508186685454</v>
      </c>
      <c r="V979" s="2">
        <f t="shared" si="546"/>
        <v>49816.405767407872</v>
      </c>
      <c r="W979" s="2">
        <f t="shared" si="547"/>
        <v>313001.42498672643</v>
      </c>
      <c r="X979" s="29">
        <f t="shared" si="548"/>
        <v>0</v>
      </c>
      <c r="Y979" s="2">
        <f t="shared" si="527"/>
        <v>0</v>
      </c>
      <c r="Z979" s="82">
        <f t="shared" si="549"/>
        <v>0</v>
      </c>
      <c r="AA979" s="2">
        <f t="shared" si="550"/>
        <v>0</v>
      </c>
      <c r="AB979" s="27">
        <f t="shared" si="557"/>
        <v>6.7299999999999999E-2</v>
      </c>
      <c r="AC979" s="29">
        <f t="shared" si="537"/>
        <v>2</v>
      </c>
      <c r="AD979" s="29">
        <v>252</v>
      </c>
      <c r="AE979" s="11">
        <f t="shared" si="529"/>
        <v>1.000517055</v>
      </c>
      <c r="AF979" s="2">
        <f t="shared" si="530"/>
        <v>154.56610368</v>
      </c>
      <c r="AG979" s="2">
        <f t="shared" si="551"/>
        <v>161.83895179000001</v>
      </c>
      <c r="AH979" s="3">
        <f t="shared" si="552"/>
        <v>0</v>
      </c>
      <c r="AI979" s="4" t="str">
        <f t="shared" si="531"/>
        <v>A+J=</v>
      </c>
      <c r="AJ979" s="12">
        <f t="shared" si="558"/>
        <v>42128</v>
      </c>
      <c r="AK979" s="12"/>
      <c r="AL979" s="4"/>
      <c r="AX979" s="1"/>
      <c r="AY979" s="1"/>
      <c r="AZ979" s="1"/>
      <c r="BA979" s="1"/>
      <c r="BB979" s="1"/>
    </row>
    <row r="980" spans="1:54" x14ac:dyDescent="0.2">
      <c r="A980" s="178">
        <f t="shared" si="553"/>
        <v>42099</v>
      </c>
      <c r="B980" s="2">
        <f t="shared" si="538"/>
        <v>313163.26393851644</v>
      </c>
      <c r="C980" s="2">
        <f t="shared" si="554"/>
        <v>261185.76840065001</v>
      </c>
      <c r="D980" s="2">
        <f>SUM(Y980:Y$1129)</f>
        <v>13832.565305999999</v>
      </c>
      <c r="E980" s="11">
        <f t="shared" si="539"/>
        <v>247353.20309465</v>
      </c>
      <c r="F980" s="99">
        <f t="shared" si="534"/>
        <v>4160.34</v>
      </c>
      <c r="G980" s="3">
        <f>IF(N980=1,VLOOKUP(A979,[1]Plan1!$BG$69:$BI$188,3),G979)</f>
        <v>4215.26</v>
      </c>
      <c r="H980" s="200">
        <f t="shared" si="535"/>
        <v>42037</v>
      </c>
      <c r="I980" s="200">
        <f t="shared" si="536"/>
        <v>42065</v>
      </c>
      <c r="J980" s="27">
        <f t="shared" si="540"/>
        <v>1.3200844161775249E-2</v>
      </c>
      <c r="K980" s="12">
        <f t="shared" si="555"/>
        <v>42128</v>
      </c>
      <c r="L980" s="12">
        <f t="shared" si="541"/>
        <v>42128</v>
      </c>
      <c r="M980" s="1">
        <f t="shared" si="556"/>
        <v>20</v>
      </c>
      <c r="N980" s="1">
        <f t="shared" si="542"/>
        <v>2</v>
      </c>
      <c r="O980" s="2">
        <f t="shared" si="543"/>
        <v>1.0013122999999999</v>
      </c>
      <c r="P980" s="11">
        <f t="shared" si="533"/>
        <v>1.01219891</v>
      </c>
      <c r="Q980" s="11">
        <f t="shared" si="528"/>
        <v>1.1998233372683049</v>
      </c>
      <c r="R980" s="2">
        <f t="shared" si="532"/>
        <v>1.2013978599999999</v>
      </c>
      <c r="S980" s="2">
        <f t="shared" si="526"/>
        <v>1.1445321799999999</v>
      </c>
      <c r="T980" s="2">
        <f t="shared" si="544"/>
        <v>298935.51689257001</v>
      </c>
      <c r="U980" s="2">
        <f t="shared" si="545"/>
        <v>1999.2508186685454</v>
      </c>
      <c r="V980" s="2">
        <f t="shared" si="546"/>
        <v>49816.405767407872</v>
      </c>
      <c r="W980" s="2">
        <f t="shared" si="547"/>
        <v>313001.42498672643</v>
      </c>
      <c r="X980" s="29">
        <f t="shared" si="548"/>
        <v>0</v>
      </c>
      <c r="Y980" s="2">
        <f t="shared" si="527"/>
        <v>0</v>
      </c>
      <c r="Z980" s="82">
        <f t="shared" si="549"/>
        <v>0</v>
      </c>
      <c r="AA980" s="2">
        <f t="shared" si="550"/>
        <v>0</v>
      </c>
      <c r="AB980" s="27">
        <f t="shared" si="557"/>
        <v>6.7299999999999999E-2</v>
      </c>
      <c r="AC980" s="29">
        <f t="shared" si="537"/>
        <v>2</v>
      </c>
      <c r="AD980" s="29">
        <v>252</v>
      </c>
      <c r="AE980" s="11">
        <f t="shared" si="529"/>
        <v>1.000517055</v>
      </c>
      <c r="AF980" s="2">
        <f t="shared" si="530"/>
        <v>154.56610368</v>
      </c>
      <c r="AG980" s="2">
        <f t="shared" si="551"/>
        <v>161.83895179000001</v>
      </c>
      <c r="AH980" s="3">
        <f t="shared" si="552"/>
        <v>0</v>
      </c>
      <c r="AI980" s="4" t="str">
        <f t="shared" si="531"/>
        <v>A+J=</v>
      </c>
      <c r="AJ980" s="12">
        <f t="shared" si="558"/>
        <v>42128</v>
      </c>
      <c r="AK980" s="12"/>
      <c r="AL980" s="4"/>
      <c r="AX980" s="1"/>
      <c r="AY980" s="1"/>
      <c r="AZ980" s="1"/>
      <c r="BA980" s="1"/>
      <c r="BB980" s="1"/>
    </row>
    <row r="981" spans="1:54" x14ac:dyDescent="0.2">
      <c r="A981" s="178">
        <f t="shared" si="553"/>
        <v>42100</v>
      </c>
      <c r="B981" s="2">
        <f t="shared" si="538"/>
        <v>313163.26393851644</v>
      </c>
      <c r="C981" s="2">
        <f t="shared" si="554"/>
        <v>261185.76840065001</v>
      </c>
      <c r="D981" s="2">
        <f>SUM(Y981:Y$1129)</f>
        <v>13832.565305999999</v>
      </c>
      <c r="E981" s="11">
        <f t="shared" si="539"/>
        <v>247353.20309465</v>
      </c>
      <c r="F981" s="99">
        <f t="shared" si="534"/>
        <v>4160.34</v>
      </c>
      <c r="G981" s="3">
        <f>IF(N981=1,VLOOKUP(A980,[1]Plan1!$BG$69:$BI$188,3),G980)</f>
        <v>4215.26</v>
      </c>
      <c r="H981" s="200">
        <f t="shared" si="535"/>
        <v>42037</v>
      </c>
      <c r="I981" s="200">
        <f t="shared" si="536"/>
        <v>42065</v>
      </c>
      <c r="J981" s="27">
        <f t="shared" si="540"/>
        <v>1.3200844161775249E-2</v>
      </c>
      <c r="K981" s="12">
        <f t="shared" si="555"/>
        <v>42128</v>
      </c>
      <c r="L981" s="12">
        <f t="shared" si="541"/>
        <v>42128</v>
      </c>
      <c r="M981" s="1">
        <f t="shared" si="556"/>
        <v>20</v>
      </c>
      <c r="N981" s="1">
        <f t="shared" si="542"/>
        <v>2</v>
      </c>
      <c r="O981" s="2">
        <f t="shared" si="543"/>
        <v>1.0013122999999999</v>
      </c>
      <c r="P981" s="11">
        <f t="shared" si="533"/>
        <v>1.01219891</v>
      </c>
      <c r="Q981" s="11">
        <f t="shared" si="528"/>
        <v>1.1998233372683049</v>
      </c>
      <c r="R981" s="2">
        <f t="shared" si="532"/>
        <v>1.2013978599999999</v>
      </c>
      <c r="S981" s="2">
        <f t="shared" si="526"/>
        <v>1.1445321799999999</v>
      </c>
      <c r="T981" s="2">
        <f t="shared" si="544"/>
        <v>298935.51689257001</v>
      </c>
      <c r="U981" s="2">
        <f t="shared" si="545"/>
        <v>1999.2508186685454</v>
      </c>
      <c r="V981" s="2">
        <f t="shared" si="546"/>
        <v>49816.405767407872</v>
      </c>
      <c r="W981" s="2">
        <f t="shared" si="547"/>
        <v>313001.42498672643</v>
      </c>
      <c r="X981" s="29">
        <f t="shared" si="548"/>
        <v>0</v>
      </c>
      <c r="Y981" s="2">
        <f t="shared" si="527"/>
        <v>0</v>
      </c>
      <c r="Z981" s="82">
        <f t="shared" si="549"/>
        <v>0</v>
      </c>
      <c r="AA981" s="2">
        <f t="shared" si="550"/>
        <v>0</v>
      </c>
      <c r="AB981" s="27">
        <f t="shared" si="557"/>
        <v>6.7299999999999999E-2</v>
      </c>
      <c r="AC981" s="29">
        <f t="shared" si="537"/>
        <v>2</v>
      </c>
      <c r="AD981" s="29">
        <v>252</v>
      </c>
      <c r="AE981" s="11">
        <f t="shared" si="529"/>
        <v>1.000517055</v>
      </c>
      <c r="AF981" s="2">
        <f t="shared" si="530"/>
        <v>154.56610368</v>
      </c>
      <c r="AG981" s="2">
        <f t="shared" si="551"/>
        <v>161.83895179000001</v>
      </c>
      <c r="AH981" s="3">
        <f t="shared" si="552"/>
        <v>0</v>
      </c>
      <c r="AI981" s="4" t="str">
        <f t="shared" si="531"/>
        <v>A+J=</v>
      </c>
      <c r="AJ981" s="12">
        <f t="shared" si="558"/>
        <v>42128</v>
      </c>
      <c r="AK981" s="12"/>
      <c r="AL981" s="4"/>
      <c r="AX981" s="1"/>
      <c r="AY981" s="1"/>
      <c r="AZ981" s="1"/>
      <c r="BA981" s="1"/>
      <c r="BB981" s="1"/>
    </row>
    <row r="982" spans="1:54" x14ac:dyDescent="0.2">
      <c r="A982" s="178">
        <f t="shared" si="553"/>
        <v>42101</v>
      </c>
      <c r="B982" s="2">
        <f t="shared" si="538"/>
        <v>313439.29028863314</v>
      </c>
      <c r="C982" s="2">
        <f t="shared" si="554"/>
        <v>261185.76840065001</v>
      </c>
      <c r="D982" s="2">
        <f>SUM(Y982:Y$1129)</f>
        <v>13832.565305999999</v>
      </c>
      <c r="E982" s="11">
        <f t="shared" si="539"/>
        <v>247353.20309465</v>
      </c>
      <c r="F982" s="99">
        <f t="shared" si="534"/>
        <v>4160.34</v>
      </c>
      <c r="G982" s="3">
        <f>IF(N982=1,VLOOKUP(A981,[1]Plan1!$BG$69:$BI$188,3),G981)</f>
        <v>4215.26</v>
      </c>
      <c r="H982" s="200">
        <f t="shared" si="535"/>
        <v>42037</v>
      </c>
      <c r="I982" s="200">
        <f t="shared" si="536"/>
        <v>42065</v>
      </c>
      <c r="J982" s="27">
        <f t="shared" si="540"/>
        <v>1.3200844161775249E-2</v>
      </c>
      <c r="K982" s="12">
        <f t="shared" si="555"/>
        <v>42128</v>
      </c>
      <c r="L982" s="12">
        <f t="shared" si="541"/>
        <v>42128</v>
      </c>
      <c r="M982" s="1">
        <f t="shared" si="556"/>
        <v>20</v>
      </c>
      <c r="N982" s="1">
        <f t="shared" si="542"/>
        <v>3</v>
      </c>
      <c r="O982" s="2">
        <f t="shared" si="543"/>
        <v>1.0019690999999999</v>
      </c>
      <c r="P982" s="11">
        <f t="shared" si="533"/>
        <v>1.01219891</v>
      </c>
      <c r="Q982" s="11">
        <f t="shared" si="528"/>
        <v>1.1998233372683049</v>
      </c>
      <c r="R982" s="2">
        <f t="shared" si="532"/>
        <v>1.2021858999999999</v>
      </c>
      <c r="S982" s="2">
        <f t="shared" si="526"/>
        <v>1.1445321799999999</v>
      </c>
      <c r="T982" s="2">
        <f t="shared" si="544"/>
        <v>298935.51689257001</v>
      </c>
      <c r="U982" s="2">
        <f t="shared" si="545"/>
        <v>1999.2508186685454</v>
      </c>
      <c r="V982" s="2">
        <f t="shared" si="546"/>
        <v>50011.329985574579</v>
      </c>
      <c r="W982" s="2">
        <f t="shared" si="547"/>
        <v>313196.34920489317</v>
      </c>
      <c r="X982" s="29">
        <f t="shared" si="548"/>
        <v>0</v>
      </c>
      <c r="Y982" s="2">
        <f t="shared" si="527"/>
        <v>0</v>
      </c>
      <c r="Z982" s="82">
        <f t="shared" si="549"/>
        <v>0</v>
      </c>
      <c r="AA982" s="2">
        <f t="shared" si="550"/>
        <v>0</v>
      </c>
      <c r="AB982" s="27">
        <f t="shared" si="557"/>
        <v>6.7299999999999999E-2</v>
      </c>
      <c r="AC982" s="29">
        <f t="shared" si="537"/>
        <v>3</v>
      </c>
      <c r="AD982" s="29">
        <v>252</v>
      </c>
      <c r="AE982" s="11">
        <f t="shared" si="529"/>
        <v>1.0007756830000001</v>
      </c>
      <c r="AF982" s="2">
        <f t="shared" si="530"/>
        <v>231.87919854</v>
      </c>
      <c r="AG982" s="2">
        <f t="shared" si="551"/>
        <v>242.94108374000001</v>
      </c>
      <c r="AH982" s="3">
        <f t="shared" si="552"/>
        <v>0</v>
      </c>
      <c r="AI982" s="4" t="str">
        <f t="shared" si="531"/>
        <v>A+J=</v>
      </c>
      <c r="AJ982" s="12">
        <f t="shared" si="558"/>
        <v>42128</v>
      </c>
      <c r="AK982" s="12"/>
      <c r="AL982" s="4"/>
      <c r="AX982" s="1"/>
      <c r="AY982" s="1"/>
      <c r="AZ982" s="1"/>
      <c r="BA982" s="1"/>
      <c r="BB982" s="1"/>
    </row>
    <row r="983" spans="1:54" x14ac:dyDescent="0.2">
      <c r="A983" s="178">
        <f t="shared" si="553"/>
        <v>42102</v>
      </c>
      <c r="B983" s="2">
        <f t="shared" si="538"/>
        <v>313715.56690499553</v>
      </c>
      <c r="C983" s="2">
        <f t="shared" si="554"/>
        <v>261185.76840065001</v>
      </c>
      <c r="D983" s="2">
        <f>SUM(Y983:Y$1129)</f>
        <v>13832.565305999999</v>
      </c>
      <c r="E983" s="11">
        <f t="shared" si="539"/>
        <v>247353.20309465</v>
      </c>
      <c r="F983" s="99">
        <f t="shared" si="534"/>
        <v>4160.34</v>
      </c>
      <c r="G983" s="3">
        <f>IF(N983=1,VLOOKUP(A982,[1]Plan1!$BG$69:$BI$188,3),G982)</f>
        <v>4215.26</v>
      </c>
      <c r="H983" s="200">
        <f t="shared" si="535"/>
        <v>42037</v>
      </c>
      <c r="I983" s="200">
        <f t="shared" si="536"/>
        <v>42065</v>
      </c>
      <c r="J983" s="27">
        <f t="shared" si="540"/>
        <v>1.3200844161775249E-2</v>
      </c>
      <c r="K983" s="12">
        <f t="shared" si="555"/>
        <v>42128</v>
      </c>
      <c r="L983" s="12">
        <f t="shared" si="541"/>
        <v>42128</v>
      </c>
      <c r="M983" s="1">
        <f t="shared" si="556"/>
        <v>20</v>
      </c>
      <c r="N983" s="1">
        <f t="shared" si="542"/>
        <v>4</v>
      </c>
      <c r="O983" s="2">
        <f t="shared" si="543"/>
        <v>1.00262633</v>
      </c>
      <c r="P983" s="11">
        <f t="shared" si="533"/>
        <v>1.01219891</v>
      </c>
      <c r="Q983" s="11">
        <f t="shared" si="528"/>
        <v>1.1998233372683049</v>
      </c>
      <c r="R983" s="2">
        <f t="shared" si="532"/>
        <v>1.2029744600000001</v>
      </c>
      <c r="S983" s="2">
        <f t="shared" si="526"/>
        <v>1.1445321799999999</v>
      </c>
      <c r="T983" s="2">
        <f t="shared" si="544"/>
        <v>298935.51689257001</v>
      </c>
      <c r="U983" s="2">
        <f t="shared" si="545"/>
        <v>1999.2508186685454</v>
      </c>
      <c r="V983" s="2">
        <f t="shared" si="546"/>
        <v>50206.382827406931</v>
      </c>
      <c r="W983" s="2">
        <f t="shared" si="547"/>
        <v>313391.4020467255</v>
      </c>
      <c r="X983" s="29">
        <f t="shared" si="548"/>
        <v>0</v>
      </c>
      <c r="Y983" s="2">
        <f t="shared" si="527"/>
        <v>0</v>
      </c>
      <c r="Z983" s="82">
        <f t="shared" si="549"/>
        <v>0</v>
      </c>
      <c r="AA983" s="2">
        <f t="shared" si="550"/>
        <v>0</v>
      </c>
      <c r="AB983" s="27">
        <f t="shared" si="557"/>
        <v>6.7299999999999999E-2</v>
      </c>
      <c r="AC983" s="29">
        <f t="shared" si="537"/>
        <v>4</v>
      </c>
      <c r="AD983" s="29">
        <v>252</v>
      </c>
      <c r="AE983" s="11">
        <f t="shared" si="529"/>
        <v>1.0010343770000001</v>
      </c>
      <c r="AF983" s="2">
        <f t="shared" si="530"/>
        <v>309.21202314999999</v>
      </c>
      <c r="AG983" s="2">
        <f t="shared" si="551"/>
        <v>324.16485827000002</v>
      </c>
      <c r="AH983" s="3">
        <f t="shared" si="552"/>
        <v>0</v>
      </c>
      <c r="AI983" s="4" t="str">
        <f t="shared" si="531"/>
        <v>A+J=</v>
      </c>
      <c r="AJ983" s="12">
        <f t="shared" si="558"/>
        <v>42128</v>
      </c>
      <c r="AK983" s="12"/>
      <c r="AL983" s="4"/>
      <c r="AX983" s="1"/>
      <c r="AY983" s="1"/>
      <c r="AZ983" s="1"/>
      <c r="BA983" s="1"/>
      <c r="BB983" s="1"/>
    </row>
    <row r="984" spans="1:54" x14ac:dyDescent="0.2">
      <c r="A984" s="178">
        <f t="shared" si="553"/>
        <v>42103</v>
      </c>
      <c r="B984" s="2">
        <f t="shared" si="538"/>
        <v>313992.09455323342</v>
      </c>
      <c r="C984" s="2">
        <f t="shared" si="554"/>
        <v>261185.76840065001</v>
      </c>
      <c r="D984" s="2">
        <f>SUM(Y984:Y$1129)</f>
        <v>13832.565305999999</v>
      </c>
      <c r="E984" s="11">
        <f t="shared" si="539"/>
        <v>247353.20309465</v>
      </c>
      <c r="F984" s="99">
        <f t="shared" si="534"/>
        <v>4160.34</v>
      </c>
      <c r="G984" s="3">
        <f>IF(N984=1,VLOOKUP(A983,[1]Plan1!$BG$69:$BI$188,3),G983)</f>
        <v>4215.26</v>
      </c>
      <c r="H984" s="200">
        <f t="shared" si="535"/>
        <v>42037</v>
      </c>
      <c r="I984" s="200">
        <f t="shared" si="536"/>
        <v>42065</v>
      </c>
      <c r="J984" s="27">
        <f t="shared" si="540"/>
        <v>1.3200844161775249E-2</v>
      </c>
      <c r="K984" s="12">
        <f t="shared" si="555"/>
        <v>42128</v>
      </c>
      <c r="L984" s="12">
        <f t="shared" si="541"/>
        <v>42128</v>
      </c>
      <c r="M984" s="1">
        <f t="shared" si="556"/>
        <v>20</v>
      </c>
      <c r="N984" s="1">
        <f t="shared" si="542"/>
        <v>5</v>
      </c>
      <c r="O984" s="2">
        <f t="shared" si="543"/>
        <v>1.0032839899999999</v>
      </c>
      <c r="P984" s="11">
        <f t="shared" si="533"/>
        <v>1.01219891</v>
      </c>
      <c r="Q984" s="11">
        <f t="shared" si="528"/>
        <v>1.1998233372683049</v>
      </c>
      <c r="R984" s="2">
        <f t="shared" si="532"/>
        <v>1.20376354</v>
      </c>
      <c r="S984" s="2">
        <f t="shared" si="526"/>
        <v>1.1445321799999999</v>
      </c>
      <c r="T984" s="2">
        <f t="shared" si="544"/>
        <v>298935.51689257001</v>
      </c>
      <c r="U984" s="2">
        <f t="shared" si="545"/>
        <v>1999.2508186685454</v>
      </c>
      <c r="V984" s="2">
        <f t="shared" si="546"/>
        <v>50401.564292904834</v>
      </c>
      <c r="W984" s="2">
        <f t="shared" si="547"/>
        <v>313586.58351222344</v>
      </c>
      <c r="X984" s="29">
        <f t="shared" si="548"/>
        <v>0</v>
      </c>
      <c r="Y984" s="2">
        <f t="shared" si="527"/>
        <v>0</v>
      </c>
      <c r="Z984" s="82">
        <f t="shared" si="549"/>
        <v>0</v>
      </c>
      <c r="AA984" s="2">
        <f t="shared" si="550"/>
        <v>0</v>
      </c>
      <c r="AB984" s="27">
        <f t="shared" si="557"/>
        <v>6.7299999999999999E-2</v>
      </c>
      <c r="AC984" s="29">
        <f t="shared" si="537"/>
        <v>5</v>
      </c>
      <c r="AD984" s="29">
        <v>252</v>
      </c>
      <c r="AE984" s="11">
        <f t="shared" si="529"/>
        <v>1.0012931389999999</v>
      </c>
      <c r="AF984" s="2">
        <f t="shared" si="530"/>
        <v>386.56517537000002</v>
      </c>
      <c r="AG984" s="2">
        <f t="shared" si="551"/>
        <v>405.51104100999999</v>
      </c>
      <c r="AH984" s="3">
        <f t="shared" si="552"/>
        <v>0</v>
      </c>
      <c r="AI984" s="4" t="str">
        <f t="shared" si="531"/>
        <v>A+J=</v>
      </c>
      <c r="AJ984" s="12">
        <f t="shared" si="558"/>
        <v>42128</v>
      </c>
      <c r="AK984" s="12"/>
      <c r="AL984" s="4"/>
      <c r="AX984" s="1"/>
      <c r="AY984" s="1"/>
      <c r="AZ984" s="1"/>
      <c r="BA984" s="1"/>
      <c r="BB984" s="1"/>
    </row>
    <row r="985" spans="1:54" x14ac:dyDescent="0.2">
      <c r="A985" s="178">
        <f t="shared" si="553"/>
        <v>42104</v>
      </c>
      <c r="B985" s="2">
        <f t="shared" si="538"/>
        <v>314268.87274544698</v>
      </c>
      <c r="C985" s="2">
        <f t="shared" si="554"/>
        <v>261185.76840065001</v>
      </c>
      <c r="D985" s="2">
        <f>SUM(Y985:Y$1129)</f>
        <v>13832.565305999999</v>
      </c>
      <c r="E985" s="11">
        <f t="shared" si="539"/>
        <v>247353.20309465</v>
      </c>
      <c r="F985" s="99">
        <f t="shared" si="534"/>
        <v>4160.34</v>
      </c>
      <c r="G985" s="3">
        <f>IF(N985=1,VLOOKUP(A984,[1]Plan1!$BG$69:$BI$188,3),G984)</f>
        <v>4215.26</v>
      </c>
      <c r="H985" s="200">
        <f t="shared" si="535"/>
        <v>42037</v>
      </c>
      <c r="I985" s="200">
        <f t="shared" si="536"/>
        <v>42065</v>
      </c>
      <c r="J985" s="27">
        <f t="shared" si="540"/>
        <v>1.3200844161775249E-2</v>
      </c>
      <c r="K985" s="12">
        <f t="shared" si="555"/>
        <v>42128</v>
      </c>
      <c r="L985" s="12">
        <f t="shared" si="541"/>
        <v>42128</v>
      </c>
      <c r="M985" s="1">
        <f t="shared" si="556"/>
        <v>20</v>
      </c>
      <c r="N985" s="1">
        <f t="shared" si="542"/>
        <v>6</v>
      </c>
      <c r="O985" s="2">
        <f t="shared" si="543"/>
        <v>1.00394209</v>
      </c>
      <c r="P985" s="11">
        <f t="shared" si="533"/>
        <v>1.01219891</v>
      </c>
      <c r="Q985" s="11">
        <f t="shared" si="528"/>
        <v>1.1998233372683049</v>
      </c>
      <c r="R985" s="2">
        <f t="shared" si="532"/>
        <v>1.20455314</v>
      </c>
      <c r="S985" s="2">
        <f t="shared" si="526"/>
        <v>1.1445321799999999</v>
      </c>
      <c r="T985" s="2">
        <f t="shared" si="544"/>
        <v>298935.51689257001</v>
      </c>
      <c r="U985" s="2">
        <f t="shared" si="545"/>
        <v>1999.2508186685454</v>
      </c>
      <c r="V985" s="2">
        <f t="shared" si="546"/>
        <v>50596.874382068381</v>
      </c>
      <c r="W985" s="2">
        <f t="shared" si="547"/>
        <v>313781.89360138698</v>
      </c>
      <c r="X985" s="29">
        <f t="shared" si="548"/>
        <v>0</v>
      </c>
      <c r="Y985" s="2">
        <f t="shared" si="527"/>
        <v>0</v>
      </c>
      <c r="Z985" s="82">
        <f t="shared" si="549"/>
        <v>0</v>
      </c>
      <c r="AA985" s="2">
        <f t="shared" si="550"/>
        <v>0</v>
      </c>
      <c r="AB985" s="27">
        <f t="shared" si="557"/>
        <v>6.7299999999999999E-2</v>
      </c>
      <c r="AC985" s="29">
        <f t="shared" si="537"/>
        <v>6</v>
      </c>
      <c r="AD985" s="29">
        <v>252</v>
      </c>
      <c r="AE985" s="11">
        <f t="shared" si="529"/>
        <v>1.0015519669999999</v>
      </c>
      <c r="AF985" s="2">
        <f t="shared" si="530"/>
        <v>463.93805734</v>
      </c>
      <c r="AG985" s="2">
        <f t="shared" si="551"/>
        <v>486.97914406000001</v>
      </c>
      <c r="AH985" s="3">
        <f t="shared" si="552"/>
        <v>0</v>
      </c>
      <c r="AI985" s="4" t="str">
        <f t="shared" si="531"/>
        <v>A+J=</v>
      </c>
      <c r="AJ985" s="12">
        <f t="shared" si="558"/>
        <v>42128</v>
      </c>
      <c r="AK985" s="12"/>
      <c r="AL985" s="4"/>
      <c r="AX985" s="1"/>
      <c r="AY985" s="1"/>
      <c r="AZ985" s="1"/>
      <c r="BA985" s="1"/>
      <c r="BB985" s="1"/>
    </row>
    <row r="986" spans="1:54" x14ac:dyDescent="0.2">
      <c r="A986" s="178">
        <f t="shared" si="553"/>
        <v>42105</v>
      </c>
      <c r="B986" s="2">
        <f t="shared" si="538"/>
        <v>314545.89945614408</v>
      </c>
      <c r="C986" s="2">
        <f t="shared" si="554"/>
        <v>261185.76840065001</v>
      </c>
      <c r="D986" s="2">
        <f>SUM(Y986:Y$1129)</f>
        <v>13832.565305999999</v>
      </c>
      <c r="E986" s="11">
        <f t="shared" si="539"/>
        <v>247353.20309465</v>
      </c>
      <c r="F986" s="99">
        <f t="shared" si="534"/>
        <v>4160.34</v>
      </c>
      <c r="G986" s="3">
        <f>IF(N986=1,VLOOKUP(A985,[1]Plan1!$BG$69:$BI$188,3),G985)</f>
        <v>4215.26</v>
      </c>
      <c r="H986" s="200">
        <f t="shared" si="535"/>
        <v>42037</v>
      </c>
      <c r="I986" s="200">
        <f t="shared" si="536"/>
        <v>42065</v>
      </c>
      <c r="J986" s="27">
        <f t="shared" si="540"/>
        <v>1.3200844161775249E-2</v>
      </c>
      <c r="K986" s="12">
        <f t="shared" si="555"/>
        <v>42128</v>
      </c>
      <c r="L986" s="12">
        <f t="shared" si="541"/>
        <v>42128</v>
      </c>
      <c r="M986" s="1">
        <f t="shared" si="556"/>
        <v>20</v>
      </c>
      <c r="N986" s="1">
        <f t="shared" si="542"/>
        <v>7</v>
      </c>
      <c r="O986" s="2">
        <f t="shared" si="543"/>
        <v>1.00460061</v>
      </c>
      <c r="P986" s="11">
        <f t="shared" si="533"/>
        <v>1.01219891</v>
      </c>
      <c r="Q986" s="11">
        <f t="shared" si="528"/>
        <v>1.1998233372683049</v>
      </c>
      <c r="R986" s="2">
        <f t="shared" si="532"/>
        <v>1.2053432500000001</v>
      </c>
      <c r="S986" s="2">
        <f t="shared" si="526"/>
        <v>1.1445321799999999</v>
      </c>
      <c r="T986" s="2">
        <f t="shared" si="544"/>
        <v>298935.51689257001</v>
      </c>
      <c r="U986" s="2">
        <f t="shared" si="545"/>
        <v>1999.2508186685454</v>
      </c>
      <c r="V986" s="2">
        <f t="shared" si="546"/>
        <v>50792.310621365512</v>
      </c>
      <c r="W986" s="2">
        <f t="shared" si="547"/>
        <v>313977.32984068408</v>
      </c>
      <c r="X986" s="29">
        <f t="shared" si="548"/>
        <v>0</v>
      </c>
      <c r="Y986" s="2">
        <f t="shared" si="527"/>
        <v>0</v>
      </c>
      <c r="Z986" s="82">
        <f t="shared" si="549"/>
        <v>0</v>
      </c>
      <c r="AA986" s="2">
        <f t="shared" si="550"/>
        <v>0</v>
      </c>
      <c r="AB986" s="27">
        <f t="shared" si="557"/>
        <v>6.7299999999999999E-2</v>
      </c>
      <c r="AC986" s="29">
        <f t="shared" si="537"/>
        <v>7</v>
      </c>
      <c r="AD986" s="29">
        <v>252</v>
      </c>
      <c r="AE986" s="11">
        <f t="shared" si="529"/>
        <v>1.0018108619999999</v>
      </c>
      <c r="AF986" s="2">
        <f t="shared" si="530"/>
        <v>541.33096798999998</v>
      </c>
      <c r="AG986" s="2">
        <f t="shared" si="551"/>
        <v>568.56961546000002</v>
      </c>
      <c r="AH986" s="3">
        <f t="shared" si="552"/>
        <v>0</v>
      </c>
      <c r="AI986" s="4" t="str">
        <f t="shared" si="531"/>
        <v>A+J=</v>
      </c>
      <c r="AJ986" s="12">
        <f t="shared" si="558"/>
        <v>42128</v>
      </c>
      <c r="AK986" s="12"/>
      <c r="AL986" s="4"/>
      <c r="AX986" s="1"/>
      <c r="AY986" s="1"/>
      <c r="AZ986" s="1"/>
      <c r="BA986" s="1"/>
      <c r="BB986" s="1"/>
    </row>
    <row r="987" spans="1:54" x14ac:dyDescent="0.2">
      <c r="A987" s="178">
        <f t="shared" si="553"/>
        <v>42106</v>
      </c>
      <c r="B987" s="2">
        <f t="shared" si="538"/>
        <v>314545.89945614408</v>
      </c>
      <c r="C987" s="2">
        <f t="shared" si="554"/>
        <v>261185.76840065001</v>
      </c>
      <c r="D987" s="2">
        <f>SUM(Y987:Y$1129)</f>
        <v>13832.565305999999</v>
      </c>
      <c r="E987" s="11">
        <f t="shared" si="539"/>
        <v>247353.20309465</v>
      </c>
      <c r="F987" s="99">
        <f t="shared" si="534"/>
        <v>4160.34</v>
      </c>
      <c r="G987" s="3">
        <f>IF(N987=1,VLOOKUP(A986,[1]Plan1!$BG$69:$BI$188,3),G986)</f>
        <v>4215.26</v>
      </c>
      <c r="H987" s="200">
        <f t="shared" si="535"/>
        <v>42037</v>
      </c>
      <c r="I987" s="200">
        <f t="shared" si="536"/>
        <v>42065</v>
      </c>
      <c r="J987" s="27">
        <f t="shared" si="540"/>
        <v>1.3200844161775249E-2</v>
      </c>
      <c r="K987" s="12">
        <f t="shared" si="555"/>
        <v>42128</v>
      </c>
      <c r="L987" s="12">
        <f t="shared" si="541"/>
        <v>42128</v>
      </c>
      <c r="M987" s="1">
        <f t="shared" si="556"/>
        <v>20</v>
      </c>
      <c r="N987" s="1">
        <f t="shared" si="542"/>
        <v>7</v>
      </c>
      <c r="O987" s="2">
        <f t="shared" si="543"/>
        <v>1.00460061</v>
      </c>
      <c r="P987" s="11">
        <f t="shared" si="533"/>
        <v>1.01219891</v>
      </c>
      <c r="Q987" s="11">
        <f t="shared" si="528"/>
        <v>1.1998233372683049</v>
      </c>
      <c r="R987" s="2">
        <f t="shared" si="532"/>
        <v>1.2053432500000001</v>
      </c>
      <c r="S987" s="2">
        <f t="shared" si="526"/>
        <v>1.1445321799999999</v>
      </c>
      <c r="T987" s="2">
        <f t="shared" si="544"/>
        <v>298935.51689257001</v>
      </c>
      <c r="U987" s="2">
        <f t="shared" si="545"/>
        <v>1999.2508186685454</v>
      </c>
      <c r="V987" s="2">
        <f t="shared" si="546"/>
        <v>50792.310621365512</v>
      </c>
      <c r="W987" s="2">
        <f t="shared" si="547"/>
        <v>313977.32984068408</v>
      </c>
      <c r="X987" s="29">
        <f t="shared" si="548"/>
        <v>0</v>
      </c>
      <c r="Y987" s="2">
        <f t="shared" si="527"/>
        <v>0</v>
      </c>
      <c r="Z987" s="82">
        <f t="shared" si="549"/>
        <v>0</v>
      </c>
      <c r="AA987" s="2">
        <f t="shared" si="550"/>
        <v>0</v>
      </c>
      <c r="AB987" s="27">
        <f t="shared" si="557"/>
        <v>6.7299999999999999E-2</v>
      </c>
      <c r="AC987" s="29">
        <f t="shared" si="537"/>
        <v>7</v>
      </c>
      <c r="AD987" s="29">
        <v>252</v>
      </c>
      <c r="AE987" s="11">
        <f t="shared" si="529"/>
        <v>1.0018108619999999</v>
      </c>
      <c r="AF987" s="2">
        <f t="shared" si="530"/>
        <v>541.33096798999998</v>
      </c>
      <c r="AG987" s="2">
        <f t="shared" si="551"/>
        <v>568.56961546000002</v>
      </c>
      <c r="AH987" s="3">
        <f t="shared" si="552"/>
        <v>0</v>
      </c>
      <c r="AI987" s="4" t="str">
        <f t="shared" si="531"/>
        <v>A+J=</v>
      </c>
      <c r="AJ987" s="12">
        <f t="shared" si="558"/>
        <v>42128</v>
      </c>
      <c r="AK987" s="12"/>
      <c r="AL987" s="4"/>
      <c r="AX987" s="1"/>
      <c r="AY987" s="1"/>
      <c r="AZ987" s="1"/>
      <c r="BA987" s="1"/>
      <c r="BB987" s="1"/>
    </row>
    <row r="988" spans="1:54" x14ac:dyDescent="0.2">
      <c r="A988" s="178">
        <f t="shared" si="553"/>
        <v>42107</v>
      </c>
      <c r="B988" s="2">
        <f t="shared" si="538"/>
        <v>314545.89945614408</v>
      </c>
      <c r="C988" s="2">
        <f t="shared" si="554"/>
        <v>261185.76840065001</v>
      </c>
      <c r="D988" s="2">
        <f>SUM(Y988:Y$1129)</f>
        <v>13832.565305999999</v>
      </c>
      <c r="E988" s="11">
        <f t="shared" si="539"/>
        <v>247353.20309465</v>
      </c>
      <c r="F988" s="99">
        <f t="shared" si="534"/>
        <v>4160.34</v>
      </c>
      <c r="G988" s="3">
        <f>IF(N988=1,VLOOKUP(A987,[1]Plan1!$BG$69:$BI$188,3),G987)</f>
        <v>4215.26</v>
      </c>
      <c r="H988" s="200">
        <f t="shared" si="535"/>
        <v>42037</v>
      </c>
      <c r="I988" s="200">
        <f t="shared" si="536"/>
        <v>42065</v>
      </c>
      <c r="J988" s="27">
        <f t="shared" si="540"/>
        <v>1.3200844161775249E-2</v>
      </c>
      <c r="K988" s="12">
        <f t="shared" si="555"/>
        <v>42128</v>
      </c>
      <c r="L988" s="12">
        <f t="shared" si="541"/>
        <v>42128</v>
      </c>
      <c r="M988" s="1">
        <f t="shared" si="556"/>
        <v>20</v>
      </c>
      <c r="N988" s="1">
        <f t="shared" si="542"/>
        <v>7</v>
      </c>
      <c r="O988" s="2">
        <f t="shared" si="543"/>
        <v>1.00460061</v>
      </c>
      <c r="P988" s="11">
        <f t="shared" si="533"/>
        <v>1.01219891</v>
      </c>
      <c r="Q988" s="11">
        <f t="shared" si="528"/>
        <v>1.1998233372683049</v>
      </c>
      <c r="R988" s="2">
        <f t="shared" si="532"/>
        <v>1.2053432500000001</v>
      </c>
      <c r="S988" s="2">
        <f t="shared" si="526"/>
        <v>1.1445321799999999</v>
      </c>
      <c r="T988" s="2">
        <f t="shared" si="544"/>
        <v>298935.51689257001</v>
      </c>
      <c r="U988" s="2">
        <f t="shared" si="545"/>
        <v>1999.2508186685454</v>
      </c>
      <c r="V988" s="2">
        <f t="shared" si="546"/>
        <v>50792.310621365512</v>
      </c>
      <c r="W988" s="2">
        <f t="shared" si="547"/>
        <v>313977.32984068408</v>
      </c>
      <c r="X988" s="29">
        <f t="shared" si="548"/>
        <v>0</v>
      </c>
      <c r="Y988" s="2">
        <f t="shared" si="527"/>
        <v>0</v>
      </c>
      <c r="Z988" s="82">
        <f t="shared" si="549"/>
        <v>0</v>
      </c>
      <c r="AA988" s="2">
        <f t="shared" si="550"/>
        <v>0</v>
      </c>
      <c r="AB988" s="27">
        <f t="shared" si="557"/>
        <v>6.7299999999999999E-2</v>
      </c>
      <c r="AC988" s="29">
        <f t="shared" si="537"/>
        <v>7</v>
      </c>
      <c r="AD988" s="29">
        <v>252</v>
      </c>
      <c r="AE988" s="11">
        <f t="shared" si="529"/>
        <v>1.0018108619999999</v>
      </c>
      <c r="AF988" s="2">
        <f t="shared" si="530"/>
        <v>541.33096798999998</v>
      </c>
      <c r="AG988" s="2">
        <f t="shared" si="551"/>
        <v>568.56961546000002</v>
      </c>
      <c r="AH988" s="3">
        <f t="shared" si="552"/>
        <v>0</v>
      </c>
      <c r="AI988" s="4" t="str">
        <f t="shared" si="531"/>
        <v>A+J=</v>
      </c>
      <c r="AJ988" s="12">
        <f t="shared" si="558"/>
        <v>42128</v>
      </c>
      <c r="AK988" s="12"/>
      <c r="AL988" s="4"/>
      <c r="AX988" s="1"/>
      <c r="AY988" s="1"/>
      <c r="AZ988" s="1"/>
      <c r="BA988" s="1"/>
      <c r="BB988" s="1"/>
    </row>
    <row r="989" spans="1:54" x14ac:dyDescent="0.2">
      <c r="A989" s="178">
        <f t="shared" si="553"/>
        <v>42108</v>
      </c>
      <c r="B989" s="2">
        <f t="shared" si="538"/>
        <v>314823.18009406881</v>
      </c>
      <c r="C989" s="2">
        <f t="shared" si="554"/>
        <v>261185.76840065001</v>
      </c>
      <c r="D989" s="2">
        <f>SUM(Y989:Y$1129)</f>
        <v>13832.565305999999</v>
      </c>
      <c r="E989" s="11">
        <f t="shared" si="539"/>
        <v>247353.20309465</v>
      </c>
      <c r="F989" s="99">
        <f t="shared" si="534"/>
        <v>4160.34</v>
      </c>
      <c r="G989" s="3">
        <f>IF(N989=1,VLOOKUP(A988,[1]Plan1!$BG$69:$BI$188,3),G988)</f>
        <v>4215.26</v>
      </c>
      <c r="H989" s="200">
        <f t="shared" si="535"/>
        <v>42037</v>
      </c>
      <c r="I989" s="200">
        <f t="shared" si="536"/>
        <v>42065</v>
      </c>
      <c r="J989" s="27">
        <f t="shared" si="540"/>
        <v>1.3200844161775249E-2</v>
      </c>
      <c r="K989" s="12">
        <f t="shared" si="555"/>
        <v>42128</v>
      </c>
      <c r="L989" s="12">
        <f t="shared" si="541"/>
        <v>42128</v>
      </c>
      <c r="M989" s="1">
        <f t="shared" si="556"/>
        <v>20</v>
      </c>
      <c r="N989" s="1">
        <f t="shared" si="542"/>
        <v>8</v>
      </c>
      <c r="O989" s="2">
        <f t="shared" si="543"/>
        <v>1.00525957</v>
      </c>
      <c r="P989" s="11">
        <f t="shared" si="533"/>
        <v>1.01219891</v>
      </c>
      <c r="Q989" s="11">
        <f t="shared" si="528"/>
        <v>1.1998233372683049</v>
      </c>
      <c r="R989" s="2">
        <f t="shared" si="532"/>
        <v>1.20613389</v>
      </c>
      <c r="S989" s="2">
        <f t="shared" si="526"/>
        <v>1.1445321799999999</v>
      </c>
      <c r="T989" s="2">
        <f t="shared" si="544"/>
        <v>298935.51689257001</v>
      </c>
      <c r="U989" s="2">
        <f t="shared" si="545"/>
        <v>1999.2508186685454</v>
      </c>
      <c r="V989" s="2">
        <f t="shared" si="546"/>
        <v>50987.877957860255</v>
      </c>
      <c r="W989" s="2">
        <f t="shared" si="547"/>
        <v>314172.89717717882</v>
      </c>
      <c r="X989" s="29">
        <f t="shared" si="548"/>
        <v>0</v>
      </c>
      <c r="Y989" s="2">
        <f t="shared" si="527"/>
        <v>0</v>
      </c>
      <c r="Z989" s="82">
        <f t="shared" si="549"/>
        <v>0</v>
      </c>
      <c r="AA989" s="2">
        <f t="shared" si="550"/>
        <v>0</v>
      </c>
      <c r="AB989" s="27">
        <f t="shared" si="557"/>
        <v>6.7299999999999999E-2</v>
      </c>
      <c r="AC989" s="29">
        <f t="shared" si="537"/>
        <v>8</v>
      </c>
      <c r="AD989" s="29">
        <v>252</v>
      </c>
      <c r="AE989" s="11">
        <f t="shared" si="529"/>
        <v>1.002069825</v>
      </c>
      <c r="AF989" s="2">
        <f t="shared" si="530"/>
        <v>618.74420625000005</v>
      </c>
      <c r="AG989" s="2">
        <f t="shared" si="551"/>
        <v>650.28291689000002</v>
      </c>
      <c r="AH989" s="3">
        <f t="shared" si="552"/>
        <v>0</v>
      </c>
      <c r="AI989" s="4" t="str">
        <f t="shared" si="531"/>
        <v>A+J=</v>
      </c>
      <c r="AJ989" s="12">
        <f t="shared" si="558"/>
        <v>42128</v>
      </c>
      <c r="AK989" s="12"/>
      <c r="AL989" s="4"/>
      <c r="AX989" s="1"/>
      <c r="AY989" s="1"/>
      <c r="AZ989" s="1"/>
      <c r="BA989" s="1"/>
      <c r="BB989" s="1"/>
    </row>
    <row r="990" spans="1:54" x14ac:dyDescent="0.2">
      <c r="A990" s="178">
        <f t="shared" si="553"/>
        <v>42109</v>
      </c>
      <c r="B990" s="2">
        <f t="shared" si="538"/>
        <v>315100.70921364718</v>
      </c>
      <c r="C990" s="2">
        <f t="shared" si="554"/>
        <v>261185.76840065001</v>
      </c>
      <c r="D990" s="2">
        <f>SUM(Y990:Y$1129)</f>
        <v>13832.565305999999</v>
      </c>
      <c r="E990" s="11">
        <f t="shared" si="539"/>
        <v>247353.20309465</v>
      </c>
      <c r="F990" s="99">
        <f t="shared" si="534"/>
        <v>4160.34</v>
      </c>
      <c r="G990" s="3">
        <f>IF(N990=1,VLOOKUP(A989,[1]Plan1!$BG$69:$BI$188,3),G989)</f>
        <v>4215.26</v>
      </c>
      <c r="H990" s="200">
        <f t="shared" si="535"/>
        <v>42037</v>
      </c>
      <c r="I990" s="200">
        <f t="shared" si="536"/>
        <v>42065</v>
      </c>
      <c r="J990" s="27">
        <f t="shared" si="540"/>
        <v>1.3200844161775249E-2</v>
      </c>
      <c r="K990" s="12">
        <f t="shared" si="555"/>
        <v>42128</v>
      </c>
      <c r="L990" s="12">
        <f t="shared" si="541"/>
        <v>42128</v>
      </c>
      <c r="M990" s="1">
        <f t="shared" si="556"/>
        <v>20</v>
      </c>
      <c r="N990" s="1">
        <f t="shared" si="542"/>
        <v>9</v>
      </c>
      <c r="O990" s="2">
        <f t="shared" si="543"/>
        <v>1.00591896</v>
      </c>
      <c r="P990" s="11">
        <f t="shared" si="533"/>
        <v>1.01219891</v>
      </c>
      <c r="Q990" s="11">
        <f t="shared" si="528"/>
        <v>1.1998233372683049</v>
      </c>
      <c r="R990" s="2">
        <f t="shared" si="532"/>
        <v>1.20692504</v>
      </c>
      <c r="S990" s="2">
        <f t="shared" ref="S990:S1053" si="559">IF(AND(X990&gt;0,MONTH(A990)=10),R990,S989)</f>
        <v>1.1445321799999999</v>
      </c>
      <c r="T990" s="2">
        <f t="shared" si="544"/>
        <v>298935.51689257001</v>
      </c>
      <c r="U990" s="2">
        <f t="shared" si="545"/>
        <v>1999.2508186685454</v>
      </c>
      <c r="V990" s="2">
        <f t="shared" si="546"/>
        <v>51183.571444488574</v>
      </c>
      <c r="W990" s="2">
        <f t="shared" si="547"/>
        <v>314368.59066380718</v>
      </c>
      <c r="X990" s="29">
        <f t="shared" si="548"/>
        <v>0</v>
      </c>
      <c r="Y990" s="2">
        <f t="shared" ref="Y990:Y1053" si="560">IF(X990&gt;0,VLOOKUP(A990,AN$12:AR$131,5),0)</f>
        <v>0</v>
      </c>
      <c r="Z990" s="82">
        <f t="shared" si="549"/>
        <v>0</v>
      </c>
      <c r="AA990" s="2">
        <f t="shared" si="550"/>
        <v>0</v>
      </c>
      <c r="AB990" s="27">
        <f t="shared" si="557"/>
        <v>6.7299999999999999E-2</v>
      </c>
      <c r="AC990" s="29">
        <f t="shared" si="537"/>
        <v>9</v>
      </c>
      <c r="AD990" s="29">
        <v>252</v>
      </c>
      <c r="AE990" s="11">
        <f t="shared" si="529"/>
        <v>1.0023288539999999</v>
      </c>
      <c r="AF990" s="2">
        <f t="shared" si="530"/>
        <v>696.17717425000001</v>
      </c>
      <c r="AG990" s="2">
        <f t="shared" si="551"/>
        <v>732.11854984000001</v>
      </c>
      <c r="AH990" s="3">
        <f t="shared" si="552"/>
        <v>0</v>
      </c>
      <c r="AI990" s="4" t="str">
        <f t="shared" si="531"/>
        <v>A+J=</v>
      </c>
      <c r="AJ990" s="12">
        <f t="shared" si="558"/>
        <v>42128</v>
      </c>
      <c r="AK990" s="12"/>
      <c r="AL990" s="4"/>
      <c r="AX990" s="1"/>
      <c r="AY990" s="1"/>
      <c r="AZ990" s="1"/>
      <c r="BA990" s="1"/>
      <c r="BB990" s="1"/>
    </row>
    <row r="991" spans="1:54" x14ac:dyDescent="0.2">
      <c r="A991" s="178">
        <f t="shared" si="553"/>
        <v>42110</v>
      </c>
      <c r="B991" s="2">
        <f t="shared" si="538"/>
        <v>315378.48974613106</v>
      </c>
      <c r="C991" s="2">
        <f t="shared" si="554"/>
        <v>261185.76840065001</v>
      </c>
      <c r="D991" s="2">
        <f>SUM(Y991:Y$1129)</f>
        <v>13832.565305999999</v>
      </c>
      <c r="E991" s="11">
        <f t="shared" si="539"/>
        <v>247353.20309465</v>
      </c>
      <c r="F991" s="99">
        <f t="shared" si="534"/>
        <v>4160.34</v>
      </c>
      <c r="G991" s="3">
        <f>IF(N991=1,VLOOKUP(A990,[1]Plan1!$BG$69:$BI$188,3),G990)</f>
        <v>4215.26</v>
      </c>
      <c r="H991" s="200">
        <f t="shared" si="535"/>
        <v>42037</v>
      </c>
      <c r="I991" s="200">
        <f t="shared" si="536"/>
        <v>42065</v>
      </c>
      <c r="J991" s="27">
        <f t="shared" si="540"/>
        <v>1.3200844161775249E-2</v>
      </c>
      <c r="K991" s="12">
        <f t="shared" si="555"/>
        <v>42128</v>
      </c>
      <c r="L991" s="12">
        <f t="shared" si="541"/>
        <v>42128</v>
      </c>
      <c r="M991" s="1">
        <f t="shared" si="556"/>
        <v>20</v>
      </c>
      <c r="N991" s="1">
        <f t="shared" si="542"/>
        <v>10</v>
      </c>
      <c r="O991" s="2">
        <f t="shared" si="543"/>
        <v>1.0065787799999999</v>
      </c>
      <c r="P991" s="11">
        <f t="shared" si="533"/>
        <v>1.01219891</v>
      </c>
      <c r="Q991" s="11">
        <f t="shared" ref="Q991:Q1054" si="561">IF(L991&gt;L990,Q990*P991,Q990)</f>
        <v>1.1998233372683049</v>
      </c>
      <c r="R991" s="2">
        <f t="shared" si="532"/>
        <v>1.2077167099999999</v>
      </c>
      <c r="S991" s="2">
        <f t="shared" si="559"/>
        <v>1.1445321799999999</v>
      </c>
      <c r="T991" s="2">
        <f t="shared" si="544"/>
        <v>298935.51689257001</v>
      </c>
      <c r="U991" s="2">
        <f t="shared" si="545"/>
        <v>1999.2508186685454</v>
      </c>
      <c r="V991" s="2">
        <f t="shared" si="546"/>
        <v>51379.393554782495</v>
      </c>
      <c r="W991" s="2">
        <f t="shared" si="547"/>
        <v>314564.41277410107</v>
      </c>
      <c r="X991" s="29">
        <f t="shared" si="548"/>
        <v>0</v>
      </c>
      <c r="Y991" s="2">
        <f t="shared" si="560"/>
        <v>0</v>
      </c>
      <c r="Z991" s="82">
        <f t="shared" si="549"/>
        <v>0</v>
      </c>
      <c r="AA991" s="2">
        <f t="shared" si="550"/>
        <v>0</v>
      </c>
      <c r="AB991" s="27">
        <f t="shared" si="557"/>
        <v>6.7299999999999999E-2</v>
      </c>
      <c r="AC991" s="29">
        <f t="shared" si="537"/>
        <v>10</v>
      </c>
      <c r="AD991" s="29">
        <v>252</v>
      </c>
      <c r="AE991" s="11">
        <f t="shared" ref="AE991:AE1054" si="562">ROUND((1+AB991)^TRUNC((AC991/AD991),9),9)</f>
        <v>1.0025879499999999</v>
      </c>
      <c r="AF991" s="2">
        <f t="shared" si="530"/>
        <v>773.63017093999997</v>
      </c>
      <c r="AG991" s="2">
        <f t="shared" si="551"/>
        <v>814.07697202999998</v>
      </c>
      <c r="AH991" s="3">
        <f t="shared" si="552"/>
        <v>0</v>
      </c>
      <c r="AI991" s="4" t="str">
        <f t="shared" si="531"/>
        <v>A+J=</v>
      </c>
      <c r="AJ991" s="12">
        <f t="shared" si="558"/>
        <v>42128</v>
      </c>
      <c r="AK991" s="12"/>
      <c r="AL991" s="4"/>
      <c r="AX991" s="1"/>
      <c r="AY991" s="1"/>
      <c r="AZ991" s="1"/>
      <c r="BA991" s="1"/>
      <c r="BB991" s="1"/>
    </row>
    <row r="992" spans="1:54" x14ac:dyDescent="0.2">
      <c r="A992" s="178">
        <f t="shared" si="553"/>
        <v>42111</v>
      </c>
      <c r="B992" s="2">
        <f t="shared" si="538"/>
        <v>315656.51935030863</v>
      </c>
      <c r="C992" s="2">
        <f t="shared" si="554"/>
        <v>261185.76840065001</v>
      </c>
      <c r="D992" s="2">
        <f>SUM(Y992:Y$1129)</f>
        <v>13832.565305999999</v>
      </c>
      <c r="E992" s="11">
        <f t="shared" si="539"/>
        <v>247353.20309465</v>
      </c>
      <c r="F992" s="99">
        <f t="shared" si="534"/>
        <v>4160.34</v>
      </c>
      <c r="G992" s="3">
        <f>IF(N992=1,VLOOKUP(A991,[1]Plan1!$BG$69:$BI$188,3),G991)</f>
        <v>4215.26</v>
      </c>
      <c r="H992" s="200">
        <f t="shared" si="535"/>
        <v>42037</v>
      </c>
      <c r="I992" s="200">
        <f t="shared" si="536"/>
        <v>42065</v>
      </c>
      <c r="J992" s="27">
        <f t="shared" si="540"/>
        <v>1.3200844161775249E-2</v>
      </c>
      <c r="K992" s="12">
        <f t="shared" si="555"/>
        <v>42128</v>
      </c>
      <c r="L992" s="12">
        <f t="shared" si="541"/>
        <v>42128</v>
      </c>
      <c r="M992" s="1">
        <f t="shared" si="556"/>
        <v>20</v>
      </c>
      <c r="N992" s="1">
        <f t="shared" si="542"/>
        <v>11</v>
      </c>
      <c r="O992" s="2">
        <f t="shared" si="543"/>
        <v>1.00723903</v>
      </c>
      <c r="P992" s="11">
        <f t="shared" si="533"/>
        <v>1.01219891</v>
      </c>
      <c r="Q992" s="11">
        <f t="shared" si="561"/>
        <v>1.1998233372683049</v>
      </c>
      <c r="R992" s="2">
        <f t="shared" si="532"/>
        <v>1.2085088900000001</v>
      </c>
      <c r="S992" s="2">
        <f t="shared" si="559"/>
        <v>1.1445321799999999</v>
      </c>
      <c r="T992" s="2">
        <f t="shared" si="544"/>
        <v>298935.51689257001</v>
      </c>
      <c r="U992" s="2">
        <f t="shared" si="545"/>
        <v>1999.2508186685454</v>
      </c>
      <c r="V992" s="2">
        <f t="shared" si="546"/>
        <v>51575.341815210049</v>
      </c>
      <c r="W992" s="2">
        <f t="shared" si="547"/>
        <v>314760.36103452864</v>
      </c>
      <c r="X992" s="29">
        <f t="shared" si="548"/>
        <v>0</v>
      </c>
      <c r="Y992" s="2">
        <f t="shared" si="560"/>
        <v>0</v>
      </c>
      <c r="Z992" s="82">
        <f t="shared" si="549"/>
        <v>0</v>
      </c>
      <c r="AA992" s="2">
        <f t="shared" si="550"/>
        <v>0</v>
      </c>
      <c r="AB992" s="27">
        <f t="shared" si="557"/>
        <v>6.7299999999999999E-2</v>
      </c>
      <c r="AC992" s="29">
        <f t="shared" si="537"/>
        <v>11</v>
      </c>
      <c r="AD992" s="29">
        <v>252</v>
      </c>
      <c r="AE992" s="11">
        <f t="shared" si="562"/>
        <v>1.0028471130000001</v>
      </c>
      <c r="AF992" s="2">
        <f t="shared" si="530"/>
        <v>851.10319630000004</v>
      </c>
      <c r="AG992" s="2">
        <f t="shared" si="551"/>
        <v>896.15831577999995</v>
      </c>
      <c r="AH992" s="3">
        <f t="shared" si="552"/>
        <v>0</v>
      </c>
      <c r="AI992" s="4" t="str">
        <f t="shared" si="531"/>
        <v>A+J=</v>
      </c>
      <c r="AJ992" s="12">
        <f t="shared" si="558"/>
        <v>42128</v>
      </c>
      <c r="AK992" s="12"/>
      <c r="AL992" s="4"/>
      <c r="AX992" s="1"/>
      <c r="AY992" s="1"/>
      <c r="AZ992" s="1"/>
      <c r="BA992" s="1"/>
      <c r="BB992" s="1"/>
    </row>
    <row r="993" spans="1:54" x14ac:dyDescent="0.2">
      <c r="A993" s="178">
        <f t="shared" si="553"/>
        <v>42112</v>
      </c>
      <c r="B993" s="2">
        <f t="shared" si="538"/>
        <v>315934.80312606378</v>
      </c>
      <c r="C993" s="2">
        <f t="shared" si="554"/>
        <v>261185.76840065001</v>
      </c>
      <c r="D993" s="2">
        <f>SUM(Y993:Y$1129)</f>
        <v>13832.565305999999</v>
      </c>
      <c r="E993" s="11">
        <f t="shared" si="539"/>
        <v>247353.20309465</v>
      </c>
      <c r="F993" s="99">
        <f t="shared" si="534"/>
        <v>4160.34</v>
      </c>
      <c r="G993" s="3">
        <f>IF(N993=1,VLOOKUP(A992,[1]Plan1!$BG$69:$BI$188,3),G992)</f>
        <v>4215.26</v>
      </c>
      <c r="H993" s="200">
        <f t="shared" si="535"/>
        <v>42037</v>
      </c>
      <c r="I993" s="200">
        <f t="shared" si="536"/>
        <v>42065</v>
      </c>
      <c r="J993" s="27">
        <f t="shared" si="540"/>
        <v>1.3200844161775249E-2</v>
      </c>
      <c r="K993" s="12">
        <f t="shared" si="555"/>
        <v>42128</v>
      </c>
      <c r="L993" s="12">
        <f t="shared" si="541"/>
        <v>42128</v>
      </c>
      <c r="M993" s="1">
        <f t="shared" si="556"/>
        <v>20</v>
      </c>
      <c r="N993" s="1">
        <f t="shared" si="542"/>
        <v>12</v>
      </c>
      <c r="O993" s="2">
        <f t="shared" si="543"/>
        <v>1.0078997199999999</v>
      </c>
      <c r="P993" s="11">
        <f t="shared" si="533"/>
        <v>1.01219891</v>
      </c>
      <c r="Q993" s="11">
        <f t="shared" si="561"/>
        <v>1.1998233372683049</v>
      </c>
      <c r="R993" s="2">
        <f t="shared" si="532"/>
        <v>1.2093016000000001</v>
      </c>
      <c r="S993" s="2">
        <f t="shared" si="559"/>
        <v>1.1445321799999999</v>
      </c>
      <c r="T993" s="2">
        <f t="shared" si="544"/>
        <v>298935.51689257001</v>
      </c>
      <c r="U993" s="2">
        <f t="shared" si="545"/>
        <v>1999.2508186685454</v>
      </c>
      <c r="V993" s="2">
        <f t="shared" si="546"/>
        <v>51771.421172835217</v>
      </c>
      <c r="W993" s="2">
        <f t="shared" si="547"/>
        <v>314956.4403921538</v>
      </c>
      <c r="X993" s="29">
        <f t="shared" si="548"/>
        <v>0</v>
      </c>
      <c r="Y993" s="2">
        <f t="shared" si="560"/>
        <v>0</v>
      </c>
      <c r="Z993" s="82">
        <f t="shared" si="549"/>
        <v>0</v>
      </c>
      <c r="AA993" s="2">
        <f t="shared" si="550"/>
        <v>0</v>
      </c>
      <c r="AB993" s="27">
        <f t="shared" si="557"/>
        <v>6.7299999999999999E-2</v>
      </c>
      <c r="AC993" s="29">
        <f t="shared" si="537"/>
        <v>12</v>
      </c>
      <c r="AD993" s="29">
        <v>252</v>
      </c>
      <c r="AE993" s="11">
        <f t="shared" si="562"/>
        <v>1.003106343</v>
      </c>
      <c r="AF993" s="2">
        <f t="shared" ref="AF993:AF1056" si="563">TRUNC((T993*(AE993-1)),8)</f>
        <v>928.59625034999999</v>
      </c>
      <c r="AG993" s="2">
        <f t="shared" si="551"/>
        <v>978.36273390999997</v>
      </c>
      <c r="AH993" s="3">
        <f t="shared" si="552"/>
        <v>0</v>
      </c>
      <c r="AI993" s="4" t="str">
        <f t="shared" si="531"/>
        <v>A+J=</v>
      </c>
      <c r="AJ993" s="12">
        <f t="shared" si="558"/>
        <v>42128</v>
      </c>
      <c r="AK993" s="12"/>
      <c r="AL993" s="4"/>
      <c r="AX993" s="1"/>
      <c r="AY993" s="1"/>
      <c r="AZ993" s="1"/>
      <c r="BA993" s="1"/>
      <c r="BB993" s="1"/>
    </row>
    <row r="994" spans="1:54" x14ac:dyDescent="0.2">
      <c r="A994" s="178">
        <f t="shared" si="553"/>
        <v>42113</v>
      </c>
      <c r="B994" s="2">
        <f t="shared" si="538"/>
        <v>315934.80312606378</v>
      </c>
      <c r="C994" s="2">
        <f t="shared" si="554"/>
        <v>261185.76840065001</v>
      </c>
      <c r="D994" s="2">
        <f>SUM(Y994:Y$1129)</f>
        <v>13832.565305999999</v>
      </c>
      <c r="E994" s="11">
        <f t="shared" si="539"/>
        <v>247353.20309465</v>
      </c>
      <c r="F994" s="99">
        <f t="shared" si="534"/>
        <v>4160.34</v>
      </c>
      <c r="G994" s="3">
        <f>IF(N994=1,VLOOKUP(A993,[1]Plan1!$BG$69:$BI$188,3),G993)</f>
        <v>4215.26</v>
      </c>
      <c r="H994" s="200">
        <f t="shared" si="535"/>
        <v>42037</v>
      </c>
      <c r="I994" s="200">
        <f t="shared" si="536"/>
        <v>42065</v>
      </c>
      <c r="J994" s="27">
        <f t="shared" si="540"/>
        <v>1.3200844161775249E-2</v>
      </c>
      <c r="K994" s="12">
        <f t="shared" si="555"/>
        <v>42128</v>
      </c>
      <c r="L994" s="12">
        <f t="shared" si="541"/>
        <v>42128</v>
      </c>
      <c r="M994" s="1">
        <f t="shared" si="556"/>
        <v>20</v>
      </c>
      <c r="N994" s="1">
        <f t="shared" si="542"/>
        <v>12</v>
      </c>
      <c r="O994" s="2">
        <f t="shared" si="543"/>
        <v>1.0078997199999999</v>
      </c>
      <c r="P994" s="11">
        <f t="shared" si="533"/>
        <v>1.01219891</v>
      </c>
      <c r="Q994" s="11">
        <f t="shared" si="561"/>
        <v>1.1998233372683049</v>
      </c>
      <c r="R994" s="2">
        <f t="shared" si="532"/>
        <v>1.2093016000000001</v>
      </c>
      <c r="S994" s="2">
        <f t="shared" si="559"/>
        <v>1.1445321799999999</v>
      </c>
      <c r="T994" s="2">
        <f t="shared" si="544"/>
        <v>298935.51689257001</v>
      </c>
      <c r="U994" s="2">
        <f t="shared" si="545"/>
        <v>1999.2508186685454</v>
      </c>
      <c r="V994" s="2">
        <f t="shared" si="546"/>
        <v>51771.421172835217</v>
      </c>
      <c r="W994" s="2">
        <f t="shared" si="547"/>
        <v>314956.4403921538</v>
      </c>
      <c r="X994" s="29">
        <f t="shared" si="548"/>
        <v>0</v>
      </c>
      <c r="Y994" s="2">
        <f t="shared" si="560"/>
        <v>0</v>
      </c>
      <c r="Z994" s="82">
        <f t="shared" si="549"/>
        <v>0</v>
      </c>
      <c r="AA994" s="2">
        <f t="shared" si="550"/>
        <v>0</v>
      </c>
      <c r="AB994" s="27">
        <f t="shared" si="557"/>
        <v>6.7299999999999999E-2</v>
      </c>
      <c r="AC994" s="29">
        <f t="shared" si="537"/>
        <v>12</v>
      </c>
      <c r="AD994" s="29">
        <v>252</v>
      </c>
      <c r="AE994" s="11">
        <f t="shared" si="562"/>
        <v>1.003106343</v>
      </c>
      <c r="AF994" s="2">
        <f t="shared" si="563"/>
        <v>928.59625034999999</v>
      </c>
      <c r="AG994" s="2">
        <f t="shared" si="551"/>
        <v>978.36273390999997</v>
      </c>
      <c r="AH994" s="3">
        <f t="shared" si="552"/>
        <v>0</v>
      </c>
      <c r="AI994" s="4" t="str">
        <f t="shared" ref="AI994:AI1057" si="564">AI993</f>
        <v>A+J=</v>
      </c>
      <c r="AJ994" s="12">
        <f t="shared" si="558"/>
        <v>42128</v>
      </c>
      <c r="AK994" s="12"/>
      <c r="AL994" s="4"/>
      <c r="AX994" s="1"/>
      <c r="AY994" s="1"/>
      <c r="AZ994" s="1"/>
      <c r="BA994" s="1"/>
      <c r="BB994" s="1"/>
    </row>
    <row r="995" spans="1:54" x14ac:dyDescent="0.2">
      <c r="A995" s="178">
        <f t="shared" si="553"/>
        <v>42114</v>
      </c>
      <c r="B995" s="2">
        <f t="shared" si="538"/>
        <v>315934.80312606378</v>
      </c>
      <c r="C995" s="2">
        <f t="shared" si="554"/>
        <v>261185.76840065001</v>
      </c>
      <c r="D995" s="2">
        <f>SUM(Y995:Y$1129)</f>
        <v>13832.565305999999</v>
      </c>
      <c r="E995" s="11">
        <f t="shared" si="539"/>
        <v>247353.20309465</v>
      </c>
      <c r="F995" s="99">
        <f t="shared" si="534"/>
        <v>4160.34</v>
      </c>
      <c r="G995" s="3">
        <f>IF(N995=1,VLOOKUP(A994,[1]Plan1!$BG$69:$BI$188,3),G994)</f>
        <v>4215.26</v>
      </c>
      <c r="H995" s="200">
        <f t="shared" si="535"/>
        <v>42037</v>
      </c>
      <c r="I995" s="200">
        <f t="shared" si="536"/>
        <v>42065</v>
      </c>
      <c r="J995" s="27">
        <f t="shared" si="540"/>
        <v>1.3200844161775249E-2</v>
      </c>
      <c r="K995" s="12">
        <f t="shared" si="555"/>
        <v>42128</v>
      </c>
      <c r="L995" s="12">
        <f t="shared" si="541"/>
        <v>42128</v>
      </c>
      <c r="M995" s="1">
        <f t="shared" si="556"/>
        <v>20</v>
      </c>
      <c r="N995" s="1">
        <f t="shared" si="542"/>
        <v>12</v>
      </c>
      <c r="O995" s="2">
        <f t="shared" si="543"/>
        <v>1.0078997199999999</v>
      </c>
      <c r="P995" s="11">
        <f t="shared" si="533"/>
        <v>1.01219891</v>
      </c>
      <c r="Q995" s="11">
        <f t="shared" si="561"/>
        <v>1.1998233372683049</v>
      </c>
      <c r="R995" s="2">
        <f t="shared" si="532"/>
        <v>1.2093016000000001</v>
      </c>
      <c r="S995" s="2">
        <f t="shared" si="559"/>
        <v>1.1445321799999999</v>
      </c>
      <c r="T995" s="2">
        <f t="shared" si="544"/>
        <v>298935.51689257001</v>
      </c>
      <c r="U995" s="2">
        <f t="shared" si="545"/>
        <v>1999.2508186685454</v>
      </c>
      <c r="V995" s="2">
        <f t="shared" si="546"/>
        <v>51771.421172835217</v>
      </c>
      <c r="W995" s="2">
        <f t="shared" si="547"/>
        <v>314956.4403921538</v>
      </c>
      <c r="X995" s="29">
        <f t="shared" si="548"/>
        <v>0</v>
      </c>
      <c r="Y995" s="2">
        <f t="shared" si="560"/>
        <v>0</v>
      </c>
      <c r="Z995" s="82">
        <f t="shared" si="549"/>
        <v>0</v>
      </c>
      <c r="AA995" s="2">
        <f t="shared" si="550"/>
        <v>0</v>
      </c>
      <c r="AB995" s="27">
        <f t="shared" si="557"/>
        <v>6.7299999999999999E-2</v>
      </c>
      <c r="AC995" s="29">
        <f t="shared" si="537"/>
        <v>12</v>
      </c>
      <c r="AD995" s="29">
        <v>252</v>
      </c>
      <c r="AE995" s="11">
        <f t="shared" si="562"/>
        <v>1.003106343</v>
      </c>
      <c r="AF995" s="2">
        <f t="shared" si="563"/>
        <v>928.59625034999999</v>
      </c>
      <c r="AG995" s="2">
        <f t="shared" si="551"/>
        <v>978.36273390999997</v>
      </c>
      <c r="AH995" s="3">
        <f t="shared" si="552"/>
        <v>0</v>
      </c>
      <c r="AI995" s="4" t="str">
        <f t="shared" si="564"/>
        <v>A+J=</v>
      </c>
      <c r="AJ995" s="12">
        <f t="shared" si="558"/>
        <v>42128</v>
      </c>
      <c r="AK995" s="12"/>
      <c r="AL995" s="4"/>
      <c r="AX995" s="1"/>
      <c r="AY995" s="1"/>
      <c r="AZ995" s="1"/>
      <c r="BA995" s="1"/>
      <c r="BB995" s="1"/>
    </row>
    <row r="996" spans="1:54" x14ac:dyDescent="0.2">
      <c r="A996" s="178">
        <f t="shared" si="553"/>
        <v>42115</v>
      </c>
      <c r="B996" s="2">
        <f t="shared" si="538"/>
        <v>316213.33873291459</v>
      </c>
      <c r="C996" s="2">
        <f t="shared" si="554"/>
        <v>261185.76840065001</v>
      </c>
      <c r="D996" s="2">
        <f>SUM(Y996:Y$1129)</f>
        <v>13832.565305999999</v>
      </c>
      <c r="E996" s="11">
        <f t="shared" si="539"/>
        <v>247353.20309465</v>
      </c>
      <c r="F996" s="99">
        <f t="shared" si="534"/>
        <v>4160.34</v>
      </c>
      <c r="G996" s="3">
        <f>IF(N996=1,VLOOKUP(A995,[1]Plan1!$BG$69:$BI$188,3),G995)</f>
        <v>4215.26</v>
      </c>
      <c r="H996" s="200">
        <f t="shared" si="535"/>
        <v>42037</v>
      </c>
      <c r="I996" s="200">
        <f t="shared" si="536"/>
        <v>42065</v>
      </c>
      <c r="J996" s="27">
        <f t="shared" si="540"/>
        <v>1.3200844161775249E-2</v>
      </c>
      <c r="K996" s="12">
        <f t="shared" si="555"/>
        <v>42128</v>
      </c>
      <c r="L996" s="12">
        <f t="shared" si="541"/>
        <v>42128</v>
      </c>
      <c r="M996" s="1">
        <f t="shared" si="556"/>
        <v>20</v>
      </c>
      <c r="N996" s="1">
        <f t="shared" si="542"/>
        <v>13</v>
      </c>
      <c r="O996" s="2">
        <f t="shared" si="543"/>
        <v>1.0085608399999999</v>
      </c>
      <c r="P996" s="11">
        <f t="shared" si="533"/>
        <v>1.01219891</v>
      </c>
      <c r="Q996" s="11">
        <f t="shared" si="561"/>
        <v>1.1998233372683049</v>
      </c>
      <c r="R996" s="2">
        <f t="shared" si="532"/>
        <v>1.2100948300000001</v>
      </c>
      <c r="S996" s="2">
        <f t="shared" si="559"/>
        <v>1.1445321799999999</v>
      </c>
      <c r="T996" s="2">
        <f t="shared" si="544"/>
        <v>298935.51689257001</v>
      </c>
      <c r="U996" s="2">
        <f t="shared" si="545"/>
        <v>1999.2508186685454</v>
      </c>
      <c r="V996" s="2">
        <f t="shared" si="546"/>
        <v>51967.629154125985</v>
      </c>
      <c r="W996" s="2">
        <f t="shared" si="547"/>
        <v>315152.64837344456</v>
      </c>
      <c r="X996" s="29">
        <f t="shared" si="548"/>
        <v>0</v>
      </c>
      <c r="Y996" s="2">
        <f t="shared" si="560"/>
        <v>0</v>
      </c>
      <c r="Z996" s="82">
        <f t="shared" si="549"/>
        <v>0</v>
      </c>
      <c r="AA996" s="2">
        <f t="shared" si="550"/>
        <v>0</v>
      </c>
      <c r="AB996" s="27">
        <f t="shared" si="557"/>
        <v>6.7299999999999999E-2</v>
      </c>
      <c r="AC996" s="29">
        <f t="shared" si="537"/>
        <v>13</v>
      </c>
      <c r="AD996" s="29">
        <v>252</v>
      </c>
      <c r="AE996" s="11">
        <f t="shared" si="562"/>
        <v>1.0033656399999999</v>
      </c>
      <c r="AF996" s="2">
        <f t="shared" si="563"/>
        <v>1006.10933307</v>
      </c>
      <c r="AG996" s="2">
        <f t="shared" si="551"/>
        <v>1060.69035947</v>
      </c>
      <c r="AH996" s="3">
        <f t="shared" si="552"/>
        <v>0</v>
      </c>
      <c r="AI996" s="4" t="str">
        <f t="shared" si="564"/>
        <v>A+J=</v>
      </c>
      <c r="AJ996" s="12">
        <f t="shared" si="558"/>
        <v>42128</v>
      </c>
      <c r="AK996" s="12"/>
      <c r="AL996" s="4"/>
      <c r="AX996" s="1"/>
      <c r="AY996" s="1"/>
      <c r="AZ996" s="1"/>
      <c r="BA996" s="1"/>
      <c r="BB996" s="1"/>
    </row>
    <row r="997" spans="1:54" x14ac:dyDescent="0.2">
      <c r="A997" s="178">
        <f t="shared" si="553"/>
        <v>42116</v>
      </c>
      <c r="B997" s="2">
        <f t="shared" si="538"/>
        <v>316213.33873291459</v>
      </c>
      <c r="C997" s="2">
        <f t="shared" si="554"/>
        <v>261185.76840065001</v>
      </c>
      <c r="D997" s="2">
        <f>SUM(Y997:Y$1129)</f>
        <v>13832.565305999999</v>
      </c>
      <c r="E997" s="11">
        <f t="shared" si="539"/>
        <v>247353.20309465</v>
      </c>
      <c r="F997" s="99">
        <f t="shared" si="534"/>
        <v>4160.34</v>
      </c>
      <c r="G997" s="3">
        <f>IF(N997=1,VLOOKUP(A996,[1]Plan1!$BG$69:$BI$188,3),G996)</f>
        <v>4215.26</v>
      </c>
      <c r="H997" s="200">
        <f t="shared" si="535"/>
        <v>42037</v>
      </c>
      <c r="I997" s="200">
        <f t="shared" si="536"/>
        <v>42065</v>
      </c>
      <c r="J997" s="27">
        <f t="shared" si="540"/>
        <v>1.3200844161775249E-2</v>
      </c>
      <c r="K997" s="12">
        <f t="shared" si="555"/>
        <v>42128</v>
      </c>
      <c r="L997" s="12">
        <f t="shared" si="541"/>
        <v>42128</v>
      </c>
      <c r="M997" s="1">
        <f t="shared" si="556"/>
        <v>20</v>
      </c>
      <c r="N997" s="1">
        <f t="shared" si="542"/>
        <v>13</v>
      </c>
      <c r="O997" s="2">
        <f t="shared" si="543"/>
        <v>1.0085608399999999</v>
      </c>
      <c r="P997" s="11">
        <f t="shared" si="533"/>
        <v>1.01219891</v>
      </c>
      <c r="Q997" s="11">
        <f t="shared" si="561"/>
        <v>1.1998233372683049</v>
      </c>
      <c r="R997" s="2">
        <f t="shared" si="532"/>
        <v>1.2100948300000001</v>
      </c>
      <c r="S997" s="2">
        <f t="shared" si="559"/>
        <v>1.1445321799999999</v>
      </c>
      <c r="T997" s="2">
        <f t="shared" si="544"/>
        <v>298935.51689257001</v>
      </c>
      <c r="U997" s="2">
        <f t="shared" si="545"/>
        <v>1999.2508186685454</v>
      </c>
      <c r="V997" s="2">
        <f t="shared" si="546"/>
        <v>51967.629154125985</v>
      </c>
      <c r="W997" s="2">
        <f t="shared" si="547"/>
        <v>315152.64837344456</v>
      </c>
      <c r="X997" s="29">
        <f t="shared" si="548"/>
        <v>0</v>
      </c>
      <c r="Y997" s="2">
        <f t="shared" si="560"/>
        <v>0</v>
      </c>
      <c r="Z997" s="82">
        <f t="shared" si="549"/>
        <v>0</v>
      </c>
      <c r="AA997" s="2">
        <f t="shared" si="550"/>
        <v>0</v>
      </c>
      <c r="AB997" s="27">
        <f t="shared" si="557"/>
        <v>6.7299999999999999E-2</v>
      </c>
      <c r="AC997" s="29">
        <f t="shared" si="537"/>
        <v>13</v>
      </c>
      <c r="AD997" s="29">
        <v>252</v>
      </c>
      <c r="AE997" s="11">
        <f t="shared" si="562"/>
        <v>1.0033656399999999</v>
      </c>
      <c r="AF997" s="2">
        <f t="shared" si="563"/>
        <v>1006.10933307</v>
      </c>
      <c r="AG997" s="2">
        <f t="shared" si="551"/>
        <v>1060.69035947</v>
      </c>
      <c r="AH997" s="3">
        <f t="shared" si="552"/>
        <v>0</v>
      </c>
      <c r="AI997" s="4" t="str">
        <f t="shared" si="564"/>
        <v>A+J=</v>
      </c>
      <c r="AJ997" s="12">
        <f t="shared" si="558"/>
        <v>42128</v>
      </c>
      <c r="AK997" s="12"/>
      <c r="AL997" s="4"/>
      <c r="AX997" s="1"/>
      <c r="AY997" s="1"/>
      <c r="AZ997" s="1"/>
      <c r="BA997" s="1"/>
      <c r="BB997" s="1"/>
    </row>
    <row r="998" spans="1:54" x14ac:dyDescent="0.2">
      <c r="A998" s="178">
        <f t="shared" si="553"/>
        <v>42117</v>
      </c>
      <c r="B998" s="2">
        <f t="shared" si="538"/>
        <v>316492.12382783886</v>
      </c>
      <c r="C998" s="2">
        <f t="shared" si="554"/>
        <v>261185.76840065001</v>
      </c>
      <c r="D998" s="2">
        <f>SUM(Y998:Y$1129)</f>
        <v>13832.565305999999</v>
      </c>
      <c r="E998" s="11">
        <f t="shared" si="539"/>
        <v>247353.20309465</v>
      </c>
      <c r="F998" s="99">
        <f t="shared" si="534"/>
        <v>4160.34</v>
      </c>
      <c r="G998" s="3">
        <f>IF(N998=1,VLOOKUP(A997,[1]Plan1!$BG$69:$BI$188,3),G997)</f>
        <v>4215.26</v>
      </c>
      <c r="H998" s="200">
        <f t="shared" si="535"/>
        <v>42037</v>
      </c>
      <c r="I998" s="200">
        <f t="shared" si="536"/>
        <v>42065</v>
      </c>
      <c r="J998" s="27">
        <f t="shared" si="540"/>
        <v>1.3200844161775249E-2</v>
      </c>
      <c r="K998" s="12">
        <f t="shared" si="555"/>
        <v>42128</v>
      </c>
      <c r="L998" s="12">
        <f t="shared" si="541"/>
        <v>42128</v>
      </c>
      <c r="M998" s="1">
        <f t="shared" si="556"/>
        <v>20</v>
      </c>
      <c r="N998" s="1">
        <f t="shared" si="542"/>
        <v>14</v>
      </c>
      <c r="O998" s="2">
        <f t="shared" si="543"/>
        <v>1.0092223899999999</v>
      </c>
      <c r="P998" s="11">
        <f t="shared" si="533"/>
        <v>1.01219891</v>
      </c>
      <c r="Q998" s="11">
        <f t="shared" si="561"/>
        <v>1.1998233372683049</v>
      </c>
      <c r="R998" s="2">
        <f t="shared" si="532"/>
        <v>1.2108885700000001</v>
      </c>
      <c r="S998" s="2">
        <f t="shared" si="559"/>
        <v>1.1445321799999999</v>
      </c>
      <c r="T998" s="2">
        <f t="shared" si="544"/>
        <v>298935.51689257001</v>
      </c>
      <c r="U998" s="2">
        <f t="shared" si="545"/>
        <v>1999.2508186685454</v>
      </c>
      <c r="V998" s="2">
        <f t="shared" si="546"/>
        <v>52163.96328555033</v>
      </c>
      <c r="W998" s="2">
        <f t="shared" si="547"/>
        <v>315348.98250486888</v>
      </c>
      <c r="X998" s="29">
        <f t="shared" si="548"/>
        <v>0</v>
      </c>
      <c r="Y998" s="2">
        <f t="shared" si="560"/>
        <v>0</v>
      </c>
      <c r="Z998" s="82">
        <f t="shared" si="549"/>
        <v>0</v>
      </c>
      <c r="AA998" s="2">
        <f t="shared" si="550"/>
        <v>0</v>
      </c>
      <c r="AB998" s="27">
        <f t="shared" si="557"/>
        <v>6.7299999999999999E-2</v>
      </c>
      <c r="AC998" s="29">
        <f t="shared" si="537"/>
        <v>14</v>
      </c>
      <c r="AD998" s="29">
        <v>252</v>
      </c>
      <c r="AE998" s="11">
        <f t="shared" si="562"/>
        <v>1.0036250040000001</v>
      </c>
      <c r="AF998" s="2">
        <f t="shared" si="563"/>
        <v>1083.6424444700001</v>
      </c>
      <c r="AG998" s="2">
        <f t="shared" si="551"/>
        <v>1143.1413229699999</v>
      </c>
      <c r="AH998" s="3">
        <f t="shared" si="552"/>
        <v>0</v>
      </c>
      <c r="AI998" s="4" t="str">
        <f t="shared" si="564"/>
        <v>A+J=</v>
      </c>
      <c r="AJ998" s="12">
        <f t="shared" si="558"/>
        <v>42128</v>
      </c>
      <c r="AK998" s="12"/>
      <c r="AL998" s="4"/>
      <c r="AX998" s="1"/>
      <c r="AY998" s="1"/>
      <c r="AZ998" s="1"/>
      <c r="BA998" s="1"/>
      <c r="BB998" s="1"/>
    </row>
    <row r="999" spans="1:54" x14ac:dyDescent="0.2">
      <c r="A999" s="178">
        <f t="shared" si="553"/>
        <v>42118</v>
      </c>
      <c r="B999" s="2">
        <f t="shared" si="538"/>
        <v>316771.16351475084</v>
      </c>
      <c r="C999" s="2">
        <f t="shared" si="554"/>
        <v>261185.76840065001</v>
      </c>
      <c r="D999" s="2">
        <f>SUM(Y999:Y$1129)</f>
        <v>13832.565305999999</v>
      </c>
      <c r="E999" s="11">
        <f t="shared" si="539"/>
        <v>247353.20309465</v>
      </c>
      <c r="F999" s="99">
        <f t="shared" si="534"/>
        <v>4160.34</v>
      </c>
      <c r="G999" s="3">
        <f>IF(N999=1,VLOOKUP(A998,[1]Plan1!$BG$69:$BI$188,3),G998)</f>
        <v>4215.26</v>
      </c>
      <c r="H999" s="200">
        <f t="shared" si="535"/>
        <v>42037</v>
      </c>
      <c r="I999" s="200">
        <f t="shared" si="536"/>
        <v>42065</v>
      </c>
      <c r="J999" s="27">
        <f t="shared" si="540"/>
        <v>1.3200844161775249E-2</v>
      </c>
      <c r="K999" s="12">
        <f t="shared" si="555"/>
        <v>42128</v>
      </c>
      <c r="L999" s="12">
        <f t="shared" si="541"/>
        <v>42128</v>
      </c>
      <c r="M999" s="1">
        <f t="shared" si="556"/>
        <v>20</v>
      </c>
      <c r="N999" s="1">
        <f t="shared" si="542"/>
        <v>15</v>
      </c>
      <c r="O999" s="2">
        <f t="shared" si="543"/>
        <v>1.0098843799999999</v>
      </c>
      <c r="P999" s="11">
        <f t="shared" si="533"/>
        <v>1.01219891</v>
      </c>
      <c r="Q999" s="11">
        <f t="shared" si="561"/>
        <v>1.1998233372683049</v>
      </c>
      <c r="R999" s="2">
        <f t="shared" si="532"/>
        <v>1.2116828399999999</v>
      </c>
      <c r="S999" s="2">
        <f t="shared" si="559"/>
        <v>1.1445321799999999</v>
      </c>
      <c r="T999" s="2">
        <f t="shared" si="544"/>
        <v>298935.51689257001</v>
      </c>
      <c r="U999" s="2">
        <f t="shared" si="545"/>
        <v>1999.2508186685454</v>
      </c>
      <c r="V999" s="2">
        <f t="shared" si="546"/>
        <v>52360.428514172287</v>
      </c>
      <c r="W999" s="2">
        <f t="shared" si="547"/>
        <v>315545.44773349084</v>
      </c>
      <c r="X999" s="29">
        <f t="shared" si="548"/>
        <v>0</v>
      </c>
      <c r="Y999" s="2">
        <f t="shared" si="560"/>
        <v>0</v>
      </c>
      <c r="Z999" s="82">
        <f t="shared" si="549"/>
        <v>0</v>
      </c>
      <c r="AA999" s="2">
        <f t="shared" si="550"/>
        <v>0</v>
      </c>
      <c r="AB999" s="27">
        <f t="shared" si="557"/>
        <v>6.7299999999999999E-2</v>
      </c>
      <c r="AC999" s="29">
        <f t="shared" si="537"/>
        <v>15</v>
      </c>
      <c r="AD999" s="29">
        <v>252</v>
      </c>
      <c r="AE999" s="11">
        <f t="shared" si="562"/>
        <v>1.003884435</v>
      </c>
      <c r="AF999" s="2">
        <f t="shared" si="563"/>
        <v>1161.19558456</v>
      </c>
      <c r="AG999" s="2">
        <f t="shared" si="551"/>
        <v>1225.7157812600001</v>
      </c>
      <c r="AH999" s="3">
        <f t="shared" si="552"/>
        <v>0</v>
      </c>
      <c r="AI999" s="4" t="str">
        <f t="shared" si="564"/>
        <v>A+J=</v>
      </c>
      <c r="AJ999" s="12">
        <f t="shared" si="558"/>
        <v>42128</v>
      </c>
      <c r="AK999" s="12"/>
      <c r="AL999" s="4"/>
      <c r="AX999" s="1"/>
      <c r="AY999" s="1"/>
      <c r="AZ999" s="1"/>
      <c r="BA999" s="1"/>
      <c r="BB999" s="1"/>
    </row>
    <row r="1000" spans="1:54" x14ac:dyDescent="0.2">
      <c r="A1000" s="178">
        <f t="shared" si="553"/>
        <v>42119</v>
      </c>
      <c r="B1000" s="2">
        <f t="shared" si="538"/>
        <v>317050.45576712844</v>
      </c>
      <c r="C1000" s="2">
        <f t="shared" si="554"/>
        <v>261185.76840065001</v>
      </c>
      <c r="D1000" s="2">
        <f>SUM(Y1000:Y$1129)</f>
        <v>13832.565305999999</v>
      </c>
      <c r="E1000" s="11">
        <f t="shared" si="539"/>
        <v>247353.20309465</v>
      </c>
      <c r="F1000" s="99">
        <f t="shared" si="534"/>
        <v>4160.34</v>
      </c>
      <c r="G1000" s="3">
        <f>IF(N1000=1,VLOOKUP(A999,[1]Plan1!$BG$69:$BI$188,3),G999)</f>
        <v>4215.26</v>
      </c>
      <c r="H1000" s="200">
        <f t="shared" si="535"/>
        <v>42037</v>
      </c>
      <c r="I1000" s="200">
        <f t="shared" si="536"/>
        <v>42065</v>
      </c>
      <c r="J1000" s="27">
        <f t="shared" si="540"/>
        <v>1.3200844161775249E-2</v>
      </c>
      <c r="K1000" s="12">
        <f t="shared" si="555"/>
        <v>42128</v>
      </c>
      <c r="L1000" s="12">
        <f t="shared" si="541"/>
        <v>42128</v>
      </c>
      <c r="M1000" s="1">
        <f t="shared" si="556"/>
        <v>20</v>
      </c>
      <c r="N1000" s="1">
        <f t="shared" si="542"/>
        <v>16</v>
      </c>
      <c r="O1000" s="2">
        <f t="shared" si="543"/>
        <v>1.0105468</v>
      </c>
      <c r="P1000" s="11">
        <f t="shared" si="533"/>
        <v>1.01219891</v>
      </c>
      <c r="Q1000" s="11">
        <f t="shared" si="561"/>
        <v>1.1998233372683049</v>
      </c>
      <c r="R1000" s="2">
        <f t="shared" si="532"/>
        <v>1.21247763</v>
      </c>
      <c r="S1000" s="2">
        <f t="shared" si="559"/>
        <v>1.1445321799999999</v>
      </c>
      <c r="T1000" s="2">
        <f t="shared" si="544"/>
        <v>298935.51689257001</v>
      </c>
      <c r="U1000" s="2">
        <f t="shared" si="545"/>
        <v>1999.2508186685454</v>
      </c>
      <c r="V1000" s="2">
        <f t="shared" si="546"/>
        <v>52557.022366459889</v>
      </c>
      <c r="W1000" s="2">
        <f t="shared" si="547"/>
        <v>315742.04158577847</v>
      </c>
      <c r="X1000" s="29">
        <f t="shared" si="548"/>
        <v>0</v>
      </c>
      <c r="Y1000" s="2">
        <f t="shared" si="560"/>
        <v>0</v>
      </c>
      <c r="Z1000" s="82">
        <f t="shared" si="549"/>
        <v>0</v>
      </c>
      <c r="AA1000" s="2">
        <f t="shared" si="550"/>
        <v>0</v>
      </c>
      <c r="AB1000" s="27">
        <f t="shared" si="557"/>
        <v>6.7299999999999999E-2</v>
      </c>
      <c r="AC1000" s="29">
        <f t="shared" si="537"/>
        <v>16</v>
      </c>
      <c r="AD1000" s="29">
        <v>252</v>
      </c>
      <c r="AE1000" s="11">
        <f t="shared" si="562"/>
        <v>1.004143934</v>
      </c>
      <c r="AF1000" s="2">
        <f t="shared" si="563"/>
        <v>1238.76905225</v>
      </c>
      <c r="AG1000" s="2">
        <f t="shared" si="551"/>
        <v>1308.41418135</v>
      </c>
      <c r="AH1000" s="3">
        <f t="shared" si="552"/>
        <v>0</v>
      </c>
      <c r="AI1000" s="4" t="str">
        <f t="shared" si="564"/>
        <v>A+J=</v>
      </c>
      <c r="AJ1000" s="12">
        <f t="shared" si="558"/>
        <v>42128</v>
      </c>
      <c r="AK1000" s="12"/>
      <c r="AL1000" s="4"/>
      <c r="AX1000" s="1"/>
      <c r="AY1000" s="1"/>
      <c r="AZ1000" s="1"/>
      <c r="BA1000" s="1"/>
      <c r="BB1000" s="1"/>
    </row>
    <row r="1001" spans="1:54" x14ac:dyDescent="0.2">
      <c r="A1001" s="178">
        <f t="shared" si="553"/>
        <v>42120</v>
      </c>
      <c r="B1001" s="2">
        <f t="shared" si="538"/>
        <v>317050.45576712844</v>
      </c>
      <c r="C1001" s="2">
        <f t="shared" si="554"/>
        <v>261185.76840065001</v>
      </c>
      <c r="D1001" s="2">
        <f>SUM(Y1001:Y$1129)</f>
        <v>13832.565305999999</v>
      </c>
      <c r="E1001" s="11">
        <f t="shared" si="539"/>
        <v>247353.20309465</v>
      </c>
      <c r="F1001" s="99">
        <f t="shared" si="534"/>
        <v>4160.34</v>
      </c>
      <c r="G1001" s="3">
        <f>IF(N1001=1,VLOOKUP(A1000,[1]Plan1!$BG$69:$BI$188,3),G1000)</f>
        <v>4215.26</v>
      </c>
      <c r="H1001" s="200">
        <f t="shared" si="535"/>
        <v>42037</v>
      </c>
      <c r="I1001" s="200">
        <f t="shared" si="536"/>
        <v>42065</v>
      </c>
      <c r="J1001" s="27">
        <f t="shared" si="540"/>
        <v>1.3200844161775249E-2</v>
      </c>
      <c r="K1001" s="12">
        <f t="shared" si="555"/>
        <v>42128</v>
      </c>
      <c r="L1001" s="12">
        <f t="shared" si="541"/>
        <v>42128</v>
      </c>
      <c r="M1001" s="1">
        <f t="shared" si="556"/>
        <v>20</v>
      </c>
      <c r="N1001" s="1">
        <f t="shared" si="542"/>
        <v>16</v>
      </c>
      <c r="O1001" s="2">
        <f t="shared" si="543"/>
        <v>1.0105468</v>
      </c>
      <c r="P1001" s="11">
        <f t="shared" si="533"/>
        <v>1.01219891</v>
      </c>
      <c r="Q1001" s="11">
        <f t="shared" si="561"/>
        <v>1.1998233372683049</v>
      </c>
      <c r="R1001" s="2">
        <f t="shared" ref="R1001:R1064" si="565">TRUNC(TRUNC((O1001*Q1001),15),8)</f>
        <v>1.21247763</v>
      </c>
      <c r="S1001" s="2">
        <f t="shared" si="559"/>
        <v>1.1445321799999999</v>
      </c>
      <c r="T1001" s="2">
        <f t="shared" si="544"/>
        <v>298935.51689257001</v>
      </c>
      <c r="U1001" s="2">
        <f t="shared" si="545"/>
        <v>1999.2508186685454</v>
      </c>
      <c r="V1001" s="2">
        <f t="shared" si="546"/>
        <v>52557.022366459889</v>
      </c>
      <c r="W1001" s="2">
        <f t="shared" si="547"/>
        <v>315742.04158577847</v>
      </c>
      <c r="X1001" s="29">
        <f t="shared" si="548"/>
        <v>0</v>
      </c>
      <c r="Y1001" s="2">
        <f t="shared" si="560"/>
        <v>0</v>
      </c>
      <c r="Z1001" s="82">
        <f t="shared" si="549"/>
        <v>0</v>
      </c>
      <c r="AA1001" s="2">
        <f t="shared" si="550"/>
        <v>0</v>
      </c>
      <c r="AB1001" s="27">
        <f t="shared" si="557"/>
        <v>6.7299999999999999E-2</v>
      </c>
      <c r="AC1001" s="29">
        <f t="shared" si="537"/>
        <v>16</v>
      </c>
      <c r="AD1001" s="29">
        <v>252</v>
      </c>
      <c r="AE1001" s="11">
        <f t="shared" si="562"/>
        <v>1.004143934</v>
      </c>
      <c r="AF1001" s="2">
        <f t="shared" si="563"/>
        <v>1238.76905225</v>
      </c>
      <c r="AG1001" s="2">
        <f t="shared" si="551"/>
        <v>1308.41418135</v>
      </c>
      <c r="AH1001" s="3">
        <f t="shared" si="552"/>
        <v>0</v>
      </c>
      <c r="AI1001" s="4" t="str">
        <f t="shared" si="564"/>
        <v>A+J=</v>
      </c>
      <c r="AJ1001" s="12">
        <f t="shared" si="558"/>
        <v>42128</v>
      </c>
      <c r="AK1001" s="12"/>
      <c r="AL1001" s="4"/>
      <c r="AX1001" s="1"/>
      <c r="AY1001" s="1"/>
      <c r="AZ1001" s="1"/>
      <c r="BA1001" s="1"/>
      <c r="BB1001" s="1"/>
    </row>
    <row r="1002" spans="1:54" x14ac:dyDescent="0.2">
      <c r="A1002" s="178">
        <f t="shared" si="553"/>
        <v>42121</v>
      </c>
      <c r="B1002" s="2">
        <f t="shared" si="538"/>
        <v>317050.45576712844</v>
      </c>
      <c r="C1002" s="2">
        <f t="shared" si="554"/>
        <v>261185.76840065001</v>
      </c>
      <c r="D1002" s="2">
        <f>SUM(Y1002:Y$1129)</f>
        <v>13832.565305999999</v>
      </c>
      <c r="E1002" s="11">
        <f t="shared" si="539"/>
        <v>247353.20309465</v>
      </c>
      <c r="F1002" s="99">
        <f t="shared" si="534"/>
        <v>4160.34</v>
      </c>
      <c r="G1002" s="3">
        <f>IF(N1002=1,VLOOKUP(A1001,[1]Plan1!$BG$69:$BI$188,3),G1001)</f>
        <v>4215.26</v>
      </c>
      <c r="H1002" s="200">
        <f t="shared" si="535"/>
        <v>42037</v>
      </c>
      <c r="I1002" s="200">
        <f t="shared" si="536"/>
        <v>42065</v>
      </c>
      <c r="J1002" s="27">
        <f t="shared" si="540"/>
        <v>1.3200844161775249E-2</v>
      </c>
      <c r="K1002" s="12">
        <f t="shared" si="555"/>
        <v>42128</v>
      </c>
      <c r="L1002" s="12">
        <f t="shared" si="541"/>
        <v>42128</v>
      </c>
      <c r="M1002" s="1">
        <f t="shared" si="556"/>
        <v>20</v>
      </c>
      <c r="N1002" s="1">
        <f t="shared" si="542"/>
        <v>16</v>
      </c>
      <c r="O1002" s="2">
        <f t="shared" si="543"/>
        <v>1.0105468</v>
      </c>
      <c r="P1002" s="11">
        <f t="shared" ref="P1002:P1065" si="566">IF(L1002&gt;L1001,O1001,P1001)</f>
        <v>1.01219891</v>
      </c>
      <c r="Q1002" s="11">
        <f t="shared" si="561"/>
        <v>1.1998233372683049</v>
      </c>
      <c r="R1002" s="2">
        <f t="shared" si="565"/>
        <v>1.21247763</v>
      </c>
      <c r="S1002" s="2">
        <f t="shared" si="559"/>
        <v>1.1445321799999999</v>
      </c>
      <c r="T1002" s="2">
        <f t="shared" si="544"/>
        <v>298935.51689257001</v>
      </c>
      <c r="U1002" s="2">
        <f t="shared" si="545"/>
        <v>1999.2508186685454</v>
      </c>
      <c r="V1002" s="2">
        <f t="shared" si="546"/>
        <v>52557.022366459889</v>
      </c>
      <c r="W1002" s="2">
        <f t="shared" si="547"/>
        <v>315742.04158577847</v>
      </c>
      <c r="X1002" s="29">
        <f t="shared" si="548"/>
        <v>0</v>
      </c>
      <c r="Y1002" s="2">
        <f t="shared" si="560"/>
        <v>0</v>
      </c>
      <c r="Z1002" s="82">
        <f t="shared" si="549"/>
        <v>0</v>
      </c>
      <c r="AA1002" s="2">
        <f t="shared" si="550"/>
        <v>0</v>
      </c>
      <c r="AB1002" s="27">
        <f t="shared" si="557"/>
        <v>6.7299999999999999E-2</v>
      </c>
      <c r="AC1002" s="29">
        <f t="shared" si="537"/>
        <v>16</v>
      </c>
      <c r="AD1002" s="29">
        <v>252</v>
      </c>
      <c r="AE1002" s="11">
        <f t="shared" si="562"/>
        <v>1.004143934</v>
      </c>
      <c r="AF1002" s="2">
        <f t="shared" si="563"/>
        <v>1238.76905225</v>
      </c>
      <c r="AG1002" s="2">
        <f t="shared" si="551"/>
        <v>1308.41418135</v>
      </c>
      <c r="AH1002" s="3">
        <f t="shared" si="552"/>
        <v>0</v>
      </c>
      <c r="AI1002" s="4" t="str">
        <f t="shared" si="564"/>
        <v>A+J=</v>
      </c>
      <c r="AJ1002" s="12">
        <f t="shared" si="558"/>
        <v>42128</v>
      </c>
      <c r="AK1002" s="12"/>
      <c r="AL1002" s="4"/>
      <c r="AX1002" s="1"/>
      <c r="AY1002" s="1"/>
      <c r="AZ1002" s="1"/>
      <c r="BA1002" s="1"/>
      <c r="BB1002" s="1"/>
    </row>
    <row r="1003" spans="1:54" x14ac:dyDescent="0.2">
      <c r="A1003" s="178">
        <f t="shared" si="553"/>
        <v>42122</v>
      </c>
      <c r="B1003" s="2">
        <f t="shared" si="538"/>
        <v>317330.00009333168</v>
      </c>
      <c r="C1003" s="2">
        <f t="shared" si="554"/>
        <v>261185.76840065001</v>
      </c>
      <c r="D1003" s="2">
        <f>SUM(Y1003:Y$1129)</f>
        <v>13832.565305999999</v>
      </c>
      <c r="E1003" s="11">
        <f t="shared" si="539"/>
        <v>247353.20309465</v>
      </c>
      <c r="F1003" s="99">
        <f t="shared" si="534"/>
        <v>4160.34</v>
      </c>
      <c r="G1003" s="3">
        <f>IF(N1003=1,VLOOKUP(A1002,[1]Plan1!$BG$69:$BI$188,3),G1002)</f>
        <v>4215.26</v>
      </c>
      <c r="H1003" s="200">
        <f t="shared" si="535"/>
        <v>42037</v>
      </c>
      <c r="I1003" s="200">
        <f t="shared" si="536"/>
        <v>42065</v>
      </c>
      <c r="J1003" s="27">
        <f t="shared" si="540"/>
        <v>1.3200844161775249E-2</v>
      </c>
      <c r="K1003" s="12">
        <f t="shared" si="555"/>
        <v>42128</v>
      </c>
      <c r="L1003" s="12">
        <f t="shared" si="541"/>
        <v>42128</v>
      </c>
      <c r="M1003" s="1">
        <f t="shared" si="556"/>
        <v>20</v>
      </c>
      <c r="N1003" s="1">
        <f t="shared" si="542"/>
        <v>17</v>
      </c>
      <c r="O1003" s="2">
        <f t="shared" si="543"/>
        <v>1.01120966</v>
      </c>
      <c r="P1003" s="11">
        <f t="shared" si="566"/>
        <v>1.01219891</v>
      </c>
      <c r="Q1003" s="11">
        <f t="shared" si="561"/>
        <v>1.1998233372683049</v>
      </c>
      <c r="R1003" s="2">
        <f t="shared" si="565"/>
        <v>1.21327294</v>
      </c>
      <c r="S1003" s="2">
        <f t="shared" si="559"/>
        <v>1.1445321799999999</v>
      </c>
      <c r="T1003" s="2">
        <f t="shared" si="544"/>
        <v>298935.51689257001</v>
      </c>
      <c r="U1003" s="2">
        <f t="shared" si="545"/>
        <v>1999.2508186685454</v>
      </c>
      <c r="V1003" s="2">
        <f t="shared" si="546"/>
        <v>52753.744842413093</v>
      </c>
      <c r="W1003" s="2">
        <f t="shared" si="547"/>
        <v>315938.76406173169</v>
      </c>
      <c r="X1003" s="29">
        <f t="shared" si="548"/>
        <v>0</v>
      </c>
      <c r="Y1003" s="2">
        <f t="shared" si="560"/>
        <v>0</v>
      </c>
      <c r="Z1003" s="82">
        <f t="shared" si="549"/>
        <v>0</v>
      </c>
      <c r="AA1003" s="2">
        <f t="shared" si="550"/>
        <v>0</v>
      </c>
      <c r="AB1003" s="27">
        <f t="shared" si="557"/>
        <v>6.7299999999999999E-2</v>
      </c>
      <c r="AC1003" s="29">
        <f t="shared" si="537"/>
        <v>17</v>
      </c>
      <c r="AD1003" s="29">
        <v>252</v>
      </c>
      <c r="AE1003" s="11">
        <f t="shared" si="562"/>
        <v>1.0044034989999999</v>
      </c>
      <c r="AF1003" s="2">
        <f t="shared" si="563"/>
        <v>1316.3622496999999</v>
      </c>
      <c r="AG1003" s="2">
        <f t="shared" si="551"/>
        <v>1391.2360315999999</v>
      </c>
      <c r="AH1003" s="3">
        <f t="shared" si="552"/>
        <v>0</v>
      </c>
      <c r="AI1003" s="4" t="str">
        <f t="shared" si="564"/>
        <v>A+J=</v>
      </c>
      <c r="AJ1003" s="12">
        <f t="shared" si="558"/>
        <v>42128</v>
      </c>
      <c r="AK1003" s="12"/>
      <c r="AL1003" s="4"/>
      <c r="AX1003" s="1"/>
      <c r="AY1003" s="1"/>
      <c r="AZ1003" s="1"/>
      <c r="BA1003" s="1"/>
      <c r="BB1003" s="1"/>
    </row>
    <row r="1004" spans="1:54" x14ac:dyDescent="0.2">
      <c r="A1004" s="178">
        <f t="shared" si="553"/>
        <v>42123</v>
      </c>
      <c r="B1004" s="2">
        <f t="shared" si="538"/>
        <v>317609.79694861046</v>
      </c>
      <c r="C1004" s="2">
        <f t="shared" si="554"/>
        <v>261185.76840065001</v>
      </c>
      <c r="D1004" s="2">
        <f>SUM(Y1004:Y$1129)</f>
        <v>13832.565305999999</v>
      </c>
      <c r="E1004" s="11">
        <f t="shared" si="539"/>
        <v>247353.20309465</v>
      </c>
      <c r="F1004" s="99">
        <f t="shared" si="534"/>
        <v>4160.34</v>
      </c>
      <c r="G1004" s="3">
        <f>IF(N1004=1,VLOOKUP(A1003,[1]Plan1!$BG$69:$BI$188,3),G1003)</f>
        <v>4215.26</v>
      </c>
      <c r="H1004" s="200">
        <f t="shared" si="535"/>
        <v>42037</v>
      </c>
      <c r="I1004" s="200">
        <f t="shared" si="536"/>
        <v>42065</v>
      </c>
      <c r="J1004" s="27">
        <f t="shared" si="540"/>
        <v>1.3200844161775249E-2</v>
      </c>
      <c r="K1004" s="12">
        <f t="shared" si="555"/>
        <v>42128</v>
      </c>
      <c r="L1004" s="12">
        <f t="shared" si="541"/>
        <v>42128</v>
      </c>
      <c r="M1004" s="1">
        <f t="shared" si="556"/>
        <v>20</v>
      </c>
      <c r="N1004" s="1">
        <f t="shared" si="542"/>
        <v>18</v>
      </c>
      <c r="O1004" s="2">
        <f t="shared" si="543"/>
        <v>1.0118729500000001</v>
      </c>
      <c r="P1004" s="11">
        <f t="shared" si="566"/>
        <v>1.01219891</v>
      </c>
      <c r="Q1004" s="11">
        <f t="shared" si="561"/>
        <v>1.1998233372683049</v>
      </c>
      <c r="R1004" s="2">
        <f t="shared" si="565"/>
        <v>1.2140687699999999</v>
      </c>
      <c r="S1004" s="2">
        <f t="shared" si="559"/>
        <v>1.1445321799999999</v>
      </c>
      <c r="T1004" s="2">
        <f t="shared" si="544"/>
        <v>298935.51689257001</v>
      </c>
      <c r="U1004" s="2">
        <f t="shared" si="545"/>
        <v>1999.2508186685454</v>
      </c>
      <c r="V1004" s="2">
        <f t="shared" si="546"/>
        <v>52950.595942031898</v>
      </c>
      <c r="W1004" s="2">
        <f t="shared" si="547"/>
        <v>316135.61516135046</v>
      </c>
      <c r="X1004" s="29">
        <f t="shared" si="548"/>
        <v>0</v>
      </c>
      <c r="Y1004" s="2">
        <f t="shared" si="560"/>
        <v>0</v>
      </c>
      <c r="Z1004" s="82">
        <f t="shared" si="549"/>
        <v>0</v>
      </c>
      <c r="AA1004" s="2">
        <f t="shared" si="550"/>
        <v>0</v>
      </c>
      <c r="AB1004" s="27">
        <f t="shared" si="557"/>
        <v>6.7299999999999999E-2</v>
      </c>
      <c r="AC1004" s="29">
        <f t="shared" si="537"/>
        <v>18</v>
      </c>
      <c r="AD1004" s="29">
        <v>252</v>
      </c>
      <c r="AE1004" s="11">
        <f t="shared" si="562"/>
        <v>1.004663131</v>
      </c>
      <c r="AF1004" s="2">
        <f t="shared" si="563"/>
        <v>1393.9754758199999</v>
      </c>
      <c r="AG1004" s="2">
        <f t="shared" si="551"/>
        <v>1474.18178726</v>
      </c>
      <c r="AH1004" s="3">
        <f t="shared" si="552"/>
        <v>0</v>
      </c>
      <c r="AI1004" s="4" t="str">
        <f t="shared" si="564"/>
        <v>A+J=</v>
      </c>
      <c r="AJ1004" s="12">
        <f t="shared" si="558"/>
        <v>42128</v>
      </c>
      <c r="AK1004" s="12"/>
      <c r="AL1004" s="4"/>
      <c r="AX1004" s="1"/>
      <c r="AY1004" s="1"/>
      <c r="AZ1004" s="1"/>
      <c r="BA1004" s="1"/>
      <c r="BB1004" s="1"/>
    </row>
    <row r="1005" spans="1:54" x14ac:dyDescent="0.2">
      <c r="A1005" s="178">
        <f t="shared" si="553"/>
        <v>42124</v>
      </c>
      <c r="B1005" s="2">
        <f t="shared" si="538"/>
        <v>317889.84927474696</v>
      </c>
      <c r="C1005" s="2">
        <f t="shared" si="554"/>
        <v>261185.76840065001</v>
      </c>
      <c r="D1005" s="2">
        <f>SUM(Y1005:Y$1129)</f>
        <v>13832.565305999999</v>
      </c>
      <c r="E1005" s="11">
        <f t="shared" si="539"/>
        <v>247353.20309465</v>
      </c>
      <c r="F1005" s="99">
        <f t="shared" si="534"/>
        <v>4160.34</v>
      </c>
      <c r="G1005" s="3">
        <f>IF(N1005=1,VLOOKUP(A1004,[1]Plan1!$BG$69:$BI$188,3),G1004)</f>
        <v>4215.26</v>
      </c>
      <c r="H1005" s="200">
        <f t="shared" si="535"/>
        <v>42037</v>
      </c>
      <c r="I1005" s="200">
        <f t="shared" si="536"/>
        <v>42065</v>
      </c>
      <c r="J1005" s="27">
        <f t="shared" si="540"/>
        <v>1.3200844161775249E-2</v>
      </c>
      <c r="K1005" s="12">
        <f t="shared" si="555"/>
        <v>42128</v>
      </c>
      <c r="L1005" s="12">
        <f t="shared" si="541"/>
        <v>42128</v>
      </c>
      <c r="M1005" s="1">
        <f t="shared" si="556"/>
        <v>20</v>
      </c>
      <c r="N1005" s="1">
        <f t="shared" si="542"/>
        <v>19</v>
      </c>
      <c r="O1005" s="2">
        <f t="shared" si="543"/>
        <v>1.01253668</v>
      </c>
      <c r="P1005" s="11">
        <f t="shared" si="566"/>
        <v>1.01219891</v>
      </c>
      <c r="Q1005" s="11">
        <f t="shared" si="561"/>
        <v>1.1998233372683049</v>
      </c>
      <c r="R1005" s="2">
        <f t="shared" si="565"/>
        <v>1.21486513</v>
      </c>
      <c r="S1005" s="2">
        <f t="shared" si="559"/>
        <v>1.1445321799999999</v>
      </c>
      <c r="T1005" s="2">
        <f t="shared" si="544"/>
        <v>298935.51689257001</v>
      </c>
      <c r="U1005" s="2">
        <f t="shared" si="545"/>
        <v>1999.2508186685454</v>
      </c>
      <c r="V1005" s="2">
        <f t="shared" si="546"/>
        <v>53147.578138848367</v>
      </c>
      <c r="W1005" s="2">
        <f t="shared" si="547"/>
        <v>316332.59735816694</v>
      </c>
      <c r="X1005" s="29">
        <f t="shared" si="548"/>
        <v>0</v>
      </c>
      <c r="Y1005" s="2">
        <f t="shared" si="560"/>
        <v>0</v>
      </c>
      <c r="Z1005" s="82">
        <f t="shared" si="549"/>
        <v>0</v>
      </c>
      <c r="AA1005" s="2">
        <f t="shared" si="550"/>
        <v>0</v>
      </c>
      <c r="AB1005" s="27">
        <f t="shared" si="557"/>
        <v>6.7299999999999999E-2</v>
      </c>
      <c r="AC1005" s="29">
        <f t="shared" si="537"/>
        <v>19</v>
      </c>
      <c r="AD1005" s="29">
        <v>252</v>
      </c>
      <c r="AE1005" s="11">
        <f t="shared" si="562"/>
        <v>1.004922831</v>
      </c>
      <c r="AF1005" s="2">
        <f t="shared" si="563"/>
        <v>1471.6090295500001</v>
      </c>
      <c r="AG1005" s="2">
        <f t="shared" si="551"/>
        <v>1557.2519165799999</v>
      </c>
      <c r="AH1005" s="3">
        <f t="shared" si="552"/>
        <v>0</v>
      </c>
      <c r="AI1005" s="4" t="str">
        <f t="shared" si="564"/>
        <v>A+J=</v>
      </c>
      <c r="AJ1005" s="12">
        <f t="shared" si="558"/>
        <v>42128</v>
      </c>
      <c r="AK1005" s="12"/>
      <c r="AL1005" s="4"/>
      <c r="AX1005" s="1"/>
      <c r="AY1005" s="1"/>
      <c r="AZ1005" s="1"/>
      <c r="BA1005" s="1"/>
      <c r="BB1005" s="1"/>
    </row>
    <row r="1006" spans="1:54" x14ac:dyDescent="0.2">
      <c r="A1006" s="178">
        <f t="shared" si="553"/>
        <v>42125</v>
      </c>
      <c r="B1006" s="2">
        <f t="shared" si="538"/>
        <v>318170.15409465902</v>
      </c>
      <c r="C1006" s="2">
        <f t="shared" si="554"/>
        <v>261185.76840065001</v>
      </c>
      <c r="D1006" s="2">
        <f>SUM(Y1006:Y$1129)</f>
        <v>13832.565305999999</v>
      </c>
      <c r="E1006" s="11">
        <f t="shared" si="539"/>
        <v>247353.20309465</v>
      </c>
      <c r="F1006" s="99">
        <f t="shared" si="534"/>
        <v>4160.34</v>
      </c>
      <c r="G1006" s="3">
        <f>IF(N1006=1,VLOOKUP(A1005,[1]Plan1!$BG$69:$BI$188,3),G1005)</f>
        <v>4215.26</v>
      </c>
      <c r="H1006" s="200">
        <f t="shared" si="535"/>
        <v>42037</v>
      </c>
      <c r="I1006" s="200">
        <f t="shared" si="536"/>
        <v>42065</v>
      </c>
      <c r="J1006" s="27">
        <f t="shared" si="540"/>
        <v>1.3200844161775249E-2</v>
      </c>
      <c r="K1006" s="12">
        <f t="shared" si="555"/>
        <v>42156</v>
      </c>
      <c r="L1006" s="12">
        <f t="shared" si="541"/>
        <v>42128</v>
      </c>
      <c r="M1006" s="1">
        <f t="shared" si="556"/>
        <v>20</v>
      </c>
      <c r="N1006" s="1">
        <f t="shared" si="542"/>
        <v>20</v>
      </c>
      <c r="O1006" s="2">
        <f t="shared" si="543"/>
        <v>1.0132008400000001</v>
      </c>
      <c r="P1006" s="11">
        <f t="shared" si="566"/>
        <v>1.01219891</v>
      </c>
      <c r="Q1006" s="11">
        <f t="shared" si="561"/>
        <v>1.1998233372683049</v>
      </c>
      <c r="R1006" s="2">
        <f t="shared" si="565"/>
        <v>1.21566201</v>
      </c>
      <c r="S1006" s="2">
        <f t="shared" si="559"/>
        <v>1.1445321799999999</v>
      </c>
      <c r="T1006" s="2">
        <f t="shared" si="544"/>
        <v>298935.51689257001</v>
      </c>
      <c r="U1006" s="2">
        <f t="shared" si="545"/>
        <v>1999.2508186685454</v>
      </c>
      <c r="V1006" s="2">
        <f t="shared" si="546"/>
        <v>53344.688959330429</v>
      </c>
      <c r="W1006" s="2">
        <f t="shared" si="547"/>
        <v>316529.70817864902</v>
      </c>
      <c r="X1006" s="29">
        <f t="shared" si="548"/>
        <v>0</v>
      </c>
      <c r="Y1006" s="2">
        <f t="shared" si="560"/>
        <v>0</v>
      </c>
      <c r="Z1006" s="82">
        <f t="shared" si="549"/>
        <v>0</v>
      </c>
      <c r="AA1006" s="2">
        <f t="shared" si="550"/>
        <v>0</v>
      </c>
      <c r="AB1006" s="27">
        <f t="shared" si="557"/>
        <v>6.7299999999999999E-2</v>
      </c>
      <c r="AC1006" s="29">
        <f t="shared" si="537"/>
        <v>20</v>
      </c>
      <c r="AD1006" s="29">
        <v>252</v>
      </c>
      <c r="AE1006" s="11">
        <f t="shared" si="562"/>
        <v>1.0051825969999999</v>
      </c>
      <c r="AF1006" s="2">
        <f t="shared" si="563"/>
        <v>1549.26231304</v>
      </c>
      <c r="AG1006" s="2">
        <f t="shared" si="551"/>
        <v>1640.44591601</v>
      </c>
      <c r="AH1006" s="3">
        <f t="shared" si="552"/>
        <v>0</v>
      </c>
      <c r="AI1006" s="4" t="str">
        <f t="shared" si="564"/>
        <v>A+J=</v>
      </c>
      <c r="AJ1006" s="12">
        <f t="shared" si="558"/>
        <v>42128</v>
      </c>
      <c r="AK1006" s="12"/>
      <c r="AL1006" s="4"/>
      <c r="AX1006" s="1"/>
      <c r="AY1006" s="1"/>
      <c r="AZ1006" s="1"/>
      <c r="BA1006" s="1"/>
      <c r="BB1006" s="1"/>
    </row>
    <row r="1007" spans="1:54" x14ac:dyDescent="0.2">
      <c r="A1007" s="178">
        <f t="shared" si="553"/>
        <v>42126</v>
      </c>
      <c r="B1007" s="2">
        <f t="shared" si="538"/>
        <v>318170.15409465902</v>
      </c>
      <c r="C1007" s="2">
        <f t="shared" si="554"/>
        <v>261185.76840065001</v>
      </c>
      <c r="D1007" s="2">
        <f>SUM(Y1007:Y$1129)</f>
        <v>13832.565305999999</v>
      </c>
      <c r="E1007" s="11">
        <f t="shared" si="539"/>
        <v>247353.20309465</v>
      </c>
      <c r="F1007" s="99">
        <f t="shared" si="534"/>
        <v>4160.34</v>
      </c>
      <c r="G1007" s="3">
        <f>IF(N1007=1,VLOOKUP(A1006,[1]Plan1!$BG$69:$BI$188,3),G1006)</f>
        <v>4215.26</v>
      </c>
      <c r="H1007" s="200">
        <f t="shared" si="535"/>
        <v>42037</v>
      </c>
      <c r="I1007" s="200">
        <f t="shared" si="536"/>
        <v>42065</v>
      </c>
      <c r="J1007" s="27">
        <f t="shared" si="540"/>
        <v>1.3200844161775249E-2</v>
      </c>
      <c r="K1007" s="12">
        <f t="shared" si="555"/>
        <v>42156</v>
      </c>
      <c r="L1007" s="12">
        <f t="shared" si="541"/>
        <v>42128</v>
      </c>
      <c r="M1007" s="1">
        <f t="shared" si="556"/>
        <v>20</v>
      </c>
      <c r="N1007" s="1">
        <f t="shared" si="542"/>
        <v>20</v>
      </c>
      <c r="O1007" s="2">
        <f t="shared" si="543"/>
        <v>1.0132008400000001</v>
      </c>
      <c r="P1007" s="11">
        <f t="shared" si="566"/>
        <v>1.01219891</v>
      </c>
      <c r="Q1007" s="11">
        <f t="shared" si="561"/>
        <v>1.1998233372683049</v>
      </c>
      <c r="R1007" s="2">
        <f t="shared" si="565"/>
        <v>1.21566201</v>
      </c>
      <c r="S1007" s="2">
        <f t="shared" si="559"/>
        <v>1.1445321799999999</v>
      </c>
      <c r="T1007" s="2">
        <f t="shared" si="544"/>
        <v>298935.51689257001</v>
      </c>
      <c r="U1007" s="2">
        <f t="shared" si="545"/>
        <v>1999.2508186685454</v>
      </c>
      <c r="V1007" s="2">
        <f t="shared" si="546"/>
        <v>53344.688959330429</v>
      </c>
      <c r="W1007" s="2">
        <f t="shared" si="547"/>
        <v>316529.70817864902</v>
      </c>
      <c r="X1007" s="29">
        <f t="shared" si="548"/>
        <v>0</v>
      </c>
      <c r="Y1007" s="2">
        <f t="shared" si="560"/>
        <v>0</v>
      </c>
      <c r="Z1007" s="82">
        <f t="shared" si="549"/>
        <v>0</v>
      </c>
      <c r="AA1007" s="2">
        <f t="shared" si="550"/>
        <v>0</v>
      </c>
      <c r="AB1007" s="27">
        <f t="shared" si="557"/>
        <v>6.7299999999999999E-2</v>
      </c>
      <c r="AC1007" s="29">
        <f t="shared" si="537"/>
        <v>20</v>
      </c>
      <c r="AD1007" s="29">
        <v>252</v>
      </c>
      <c r="AE1007" s="11">
        <f t="shared" si="562"/>
        <v>1.0051825969999999</v>
      </c>
      <c r="AF1007" s="2">
        <f t="shared" si="563"/>
        <v>1549.26231304</v>
      </c>
      <c r="AG1007" s="2">
        <f t="shared" si="551"/>
        <v>1640.44591601</v>
      </c>
      <c r="AH1007" s="3">
        <f t="shared" si="552"/>
        <v>0</v>
      </c>
      <c r="AI1007" s="4" t="str">
        <f t="shared" si="564"/>
        <v>A+J=</v>
      </c>
      <c r="AJ1007" s="12">
        <f t="shared" si="558"/>
        <v>42128</v>
      </c>
      <c r="AK1007" s="12"/>
      <c r="AL1007" s="4"/>
      <c r="AX1007" s="1"/>
      <c r="AY1007" s="1"/>
      <c r="AZ1007" s="1"/>
      <c r="BA1007" s="1"/>
      <c r="BB1007" s="1"/>
    </row>
    <row r="1008" spans="1:54" x14ac:dyDescent="0.2">
      <c r="A1008" s="178">
        <f t="shared" si="553"/>
        <v>42127</v>
      </c>
      <c r="B1008" s="2">
        <f t="shared" si="538"/>
        <v>318170.15409465902</v>
      </c>
      <c r="C1008" s="2">
        <f t="shared" si="554"/>
        <v>261185.76840065001</v>
      </c>
      <c r="D1008" s="2">
        <f>SUM(Y1008:Y$1129)</f>
        <v>13832.565305999999</v>
      </c>
      <c r="E1008" s="11">
        <f t="shared" si="539"/>
        <v>247353.20309465</v>
      </c>
      <c r="F1008" s="99">
        <f t="shared" si="534"/>
        <v>4160.34</v>
      </c>
      <c r="G1008" s="3">
        <f>IF(N1008=1,VLOOKUP(A1007,[1]Plan1!$BG$69:$BI$188,3),G1007)</f>
        <v>4215.26</v>
      </c>
      <c r="H1008" s="200">
        <f t="shared" si="535"/>
        <v>42037</v>
      </c>
      <c r="I1008" s="200">
        <f t="shared" si="536"/>
        <v>42065</v>
      </c>
      <c r="J1008" s="27">
        <f t="shared" si="540"/>
        <v>1.3200844161775249E-2</v>
      </c>
      <c r="K1008" s="12">
        <f t="shared" si="555"/>
        <v>42156</v>
      </c>
      <c r="L1008" s="12">
        <f t="shared" si="541"/>
        <v>42128</v>
      </c>
      <c r="M1008" s="1">
        <f t="shared" si="556"/>
        <v>20</v>
      </c>
      <c r="N1008" s="1">
        <f t="shared" si="542"/>
        <v>20</v>
      </c>
      <c r="O1008" s="2">
        <f t="shared" si="543"/>
        <v>1.0132008400000001</v>
      </c>
      <c r="P1008" s="11">
        <f t="shared" si="566"/>
        <v>1.01219891</v>
      </c>
      <c r="Q1008" s="11">
        <f t="shared" si="561"/>
        <v>1.1998233372683049</v>
      </c>
      <c r="R1008" s="2">
        <f t="shared" si="565"/>
        <v>1.21566201</v>
      </c>
      <c r="S1008" s="2">
        <f t="shared" si="559"/>
        <v>1.1445321799999999</v>
      </c>
      <c r="T1008" s="2">
        <f t="shared" si="544"/>
        <v>298935.51689257001</v>
      </c>
      <c r="U1008" s="2">
        <f t="shared" si="545"/>
        <v>1999.2508186685454</v>
      </c>
      <c r="V1008" s="2">
        <f t="shared" si="546"/>
        <v>53344.688959330429</v>
      </c>
      <c r="W1008" s="2">
        <f t="shared" si="547"/>
        <v>316529.70817864902</v>
      </c>
      <c r="X1008" s="29">
        <f t="shared" si="548"/>
        <v>0</v>
      </c>
      <c r="Y1008" s="2">
        <f t="shared" si="560"/>
        <v>0</v>
      </c>
      <c r="Z1008" s="82">
        <f t="shared" si="549"/>
        <v>0</v>
      </c>
      <c r="AA1008" s="2">
        <f t="shared" si="550"/>
        <v>0</v>
      </c>
      <c r="AB1008" s="27">
        <f t="shared" si="557"/>
        <v>6.7299999999999999E-2</v>
      </c>
      <c r="AC1008" s="29">
        <f t="shared" si="537"/>
        <v>20</v>
      </c>
      <c r="AD1008" s="29">
        <v>252</v>
      </c>
      <c r="AE1008" s="11">
        <f t="shared" si="562"/>
        <v>1.0051825969999999</v>
      </c>
      <c r="AF1008" s="2">
        <f t="shared" si="563"/>
        <v>1549.26231304</v>
      </c>
      <c r="AG1008" s="2">
        <f t="shared" si="551"/>
        <v>1640.44591601</v>
      </c>
      <c r="AH1008" s="3">
        <f t="shared" si="552"/>
        <v>0</v>
      </c>
      <c r="AI1008" s="4" t="str">
        <f t="shared" si="564"/>
        <v>A+J=</v>
      </c>
      <c r="AJ1008" s="12">
        <f t="shared" si="558"/>
        <v>42128</v>
      </c>
      <c r="AK1008" s="12"/>
      <c r="AL1008" s="4"/>
      <c r="AX1008" s="1"/>
      <c r="AY1008" s="1"/>
      <c r="AZ1008" s="1"/>
      <c r="BA1008" s="1"/>
      <c r="BB1008" s="1"/>
    </row>
    <row r="1009" spans="1:54" x14ac:dyDescent="0.2">
      <c r="A1009" s="178">
        <f t="shared" si="553"/>
        <v>42128</v>
      </c>
      <c r="B1009" s="2">
        <f t="shared" si="538"/>
        <v>318170.15409465902</v>
      </c>
      <c r="C1009" s="2">
        <f t="shared" si="554"/>
        <v>261185.76840065001</v>
      </c>
      <c r="D1009" s="2">
        <f>SUM(Y1009:Y$1129)</f>
        <v>13832.565305999999</v>
      </c>
      <c r="E1009" s="11">
        <f t="shared" si="539"/>
        <v>247353.20309465</v>
      </c>
      <c r="F1009" s="99">
        <f t="shared" si="534"/>
        <v>4160.34</v>
      </c>
      <c r="G1009" s="3">
        <f>IF(N1009=1,VLOOKUP(A1008,[1]Plan1!$BG$69:$BI$188,3),G1008)</f>
        <v>4215.26</v>
      </c>
      <c r="H1009" s="200">
        <f t="shared" si="535"/>
        <v>42037</v>
      </c>
      <c r="I1009" s="200">
        <f t="shared" si="536"/>
        <v>42065</v>
      </c>
      <c r="J1009" s="27">
        <f t="shared" si="540"/>
        <v>1.3200844161775249E-2</v>
      </c>
      <c r="K1009" s="12">
        <f t="shared" si="555"/>
        <v>42156</v>
      </c>
      <c r="L1009" s="12">
        <f t="shared" si="541"/>
        <v>42128</v>
      </c>
      <c r="M1009" s="1">
        <f t="shared" si="556"/>
        <v>20</v>
      </c>
      <c r="N1009" s="1">
        <f t="shared" si="542"/>
        <v>20</v>
      </c>
      <c r="O1009" s="2">
        <f t="shared" si="543"/>
        <v>1.0132008400000001</v>
      </c>
      <c r="P1009" s="11">
        <f t="shared" si="566"/>
        <v>1.01219891</v>
      </c>
      <c r="Q1009" s="11">
        <f t="shared" si="561"/>
        <v>1.1998233372683049</v>
      </c>
      <c r="R1009" s="2">
        <f t="shared" si="565"/>
        <v>1.21566201</v>
      </c>
      <c r="S1009" s="2">
        <f t="shared" si="559"/>
        <v>1.1445321799999999</v>
      </c>
      <c r="T1009" s="2">
        <f t="shared" si="544"/>
        <v>298935.51689257001</v>
      </c>
      <c r="U1009" s="2">
        <f t="shared" si="545"/>
        <v>1999.2508186685454</v>
      </c>
      <c r="V1009" s="2">
        <f t="shared" si="546"/>
        <v>53344.688959330429</v>
      </c>
      <c r="W1009" s="2">
        <f t="shared" si="547"/>
        <v>316529.70817864902</v>
      </c>
      <c r="X1009" s="29">
        <f t="shared" si="548"/>
        <v>33</v>
      </c>
      <c r="Y1009" s="2">
        <f t="shared" si="560"/>
        <v>2803.3486419599999</v>
      </c>
      <c r="Z1009" s="82">
        <f t="shared" si="549"/>
        <v>1.073316E-2</v>
      </c>
      <c r="AA1009" s="2">
        <f t="shared" si="550"/>
        <v>3208.5227324900002</v>
      </c>
      <c r="AB1009" s="27">
        <f t="shared" si="557"/>
        <v>6.7299999999999999E-2</v>
      </c>
      <c r="AC1009" s="29">
        <f t="shared" si="537"/>
        <v>20</v>
      </c>
      <c r="AD1009" s="29">
        <v>252</v>
      </c>
      <c r="AE1009" s="11">
        <f t="shared" si="562"/>
        <v>1.0051825969999999</v>
      </c>
      <c r="AF1009" s="2">
        <f t="shared" si="563"/>
        <v>1549.26231304</v>
      </c>
      <c r="AG1009" s="2">
        <f t="shared" si="551"/>
        <v>1640.44591601</v>
      </c>
      <c r="AH1009" s="3">
        <f t="shared" si="552"/>
        <v>4757.7850455300004</v>
      </c>
      <c r="AI1009" s="4" t="str">
        <f t="shared" si="564"/>
        <v>A+J=</v>
      </c>
      <c r="AJ1009" s="12">
        <f t="shared" si="558"/>
        <v>42128</v>
      </c>
      <c r="AK1009" s="12"/>
      <c r="AL1009" s="4"/>
      <c r="AX1009" s="1"/>
      <c r="AY1009" s="1"/>
      <c r="AZ1009" s="1"/>
      <c r="BA1009" s="1"/>
      <c r="BB1009" s="1"/>
    </row>
    <row r="1010" spans="1:54" x14ac:dyDescent="0.2">
      <c r="A1010" s="178">
        <f t="shared" si="553"/>
        <v>42129</v>
      </c>
      <c r="B1010" s="2">
        <f t="shared" si="538"/>
        <v>313508.59615397151</v>
      </c>
      <c r="C1010" s="2">
        <f t="shared" si="554"/>
        <v>258382.41975869</v>
      </c>
      <c r="D1010" s="2">
        <f>SUM(Y1010:Y$1129)</f>
        <v>11029.216664039999</v>
      </c>
      <c r="E1010" s="11">
        <f t="shared" si="539"/>
        <v>247353.20309465</v>
      </c>
      <c r="F1010" s="99">
        <f t="shared" si="534"/>
        <v>4215.26</v>
      </c>
      <c r="G1010" s="3">
        <f>IF(N1010=1,VLOOKUP(A1009,[1]Plan1!$BG$69:$BI$188,3),G1009)</f>
        <v>4245.1899999999996</v>
      </c>
      <c r="H1010" s="200">
        <f t="shared" si="535"/>
        <v>42068</v>
      </c>
      <c r="I1010" s="200">
        <f t="shared" si="536"/>
        <v>42099</v>
      </c>
      <c r="J1010" s="27">
        <f t="shared" si="540"/>
        <v>7.1003923838623972E-3</v>
      </c>
      <c r="K1010" s="12">
        <f t="shared" si="555"/>
        <v>42156</v>
      </c>
      <c r="L1010" s="12">
        <f t="shared" si="541"/>
        <v>42156</v>
      </c>
      <c r="M1010" s="1">
        <f t="shared" si="556"/>
        <v>20</v>
      </c>
      <c r="N1010" s="1">
        <f t="shared" si="542"/>
        <v>1</v>
      </c>
      <c r="O1010" s="2">
        <f t="shared" si="543"/>
        <v>1.0003538199999999</v>
      </c>
      <c r="P1010" s="11">
        <f t="shared" si="566"/>
        <v>1.0132008400000001</v>
      </c>
      <c r="Q1010" s="11">
        <f t="shared" si="561"/>
        <v>1.2156620131718501</v>
      </c>
      <c r="R1010" s="2">
        <f t="shared" si="565"/>
        <v>1.21609213</v>
      </c>
      <c r="S1010" s="2">
        <f t="shared" si="559"/>
        <v>1.1445321799999999</v>
      </c>
      <c r="T1010" s="2">
        <f t="shared" si="544"/>
        <v>295726.99416007998</v>
      </c>
      <c r="U1010" s="2">
        <f t="shared" si="545"/>
        <v>1594.0767281460276</v>
      </c>
      <c r="V1010" s="2">
        <f t="shared" si="546"/>
        <v>53451.080519045521</v>
      </c>
      <c r="W1010" s="2">
        <f t="shared" si="547"/>
        <v>313427.57700588153</v>
      </c>
      <c r="X1010" s="29">
        <f t="shared" si="548"/>
        <v>0</v>
      </c>
      <c r="Y1010" s="2">
        <f t="shared" si="560"/>
        <v>0</v>
      </c>
      <c r="Z1010" s="82">
        <f t="shared" si="549"/>
        <v>0</v>
      </c>
      <c r="AA1010" s="2">
        <f t="shared" si="550"/>
        <v>0</v>
      </c>
      <c r="AB1010" s="27">
        <f t="shared" si="557"/>
        <v>6.7299999999999999E-2</v>
      </c>
      <c r="AC1010" s="29">
        <f t="shared" si="537"/>
        <v>1</v>
      </c>
      <c r="AD1010" s="29">
        <v>252</v>
      </c>
      <c r="AE1010" s="11">
        <f t="shared" si="562"/>
        <v>1.0002584940000001</v>
      </c>
      <c r="AF1010" s="2">
        <f t="shared" si="563"/>
        <v>76.443653620000006</v>
      </c>
      <c r="AG1010" s="2">
        <f t="shared" si="551"/>
        <v>81.019148090000002</v>
      </c>
      <c r="AH1010" s="3">
        <f t="shared" si="552"/>
        <v>0</v>
      </c>
      <c r="AI1010" s="4" t="str">
        <f t="shared" si="564"/>
        <v>A+J=</v>
      </c>
      <c r="AJ1010" s="12">
        <f t="shared" si="558"/>
        <v>42156</v>
      </c>
      <c r="AK1010" s="12"/>
      <c r="AL1010" s="4"/>
      <c r="AX1010" s="1"/>
      <c r="AY1010" s="1"/>
      <c r="AZ1010" s="1"/>
      <c r="BA1010" s="1"/>
      <c r="BB1010" s="1"/>
    </row>
    <row r="1011" spans="1:54" x14ac:dyDescent="0.2">
      <c r="A1011" s="178">
        <f t="shared" si="553"/>
        <v>42130</v>
      </c>
      <c r="B1011" s="2">
        <f t="shared" si="538"/>
        <v>313696.12741830311</v>
      </c>
      <c r="C1011" s="2">
        <f t="shared" si="554"/>
        <v>258382.41975869</v>
      </c>
      <c r="D1011" s="2">
        <f>SUM(Y1011:Y$1129)</f>
        <v>11029.216664039999</v>
      </c>
      <c r="E1011" s="11">
        <f t="shared" si="539"/>
        <v>247353.20309465</v>
      </c>
      <c r="F1011" s="99">
        <f t="shared" si="534"/>
        <v>4215.26</v>
      </c>
      <c r="G1011" s="3">
        <f>IF(N1011=1,VLOOKUP(A1010,[1]Plan1!$BG$69:$BI$188,3),G1010)</f>
        <v>4245.1899999999996</v>
      </c>
      <c r="H1011" s="200">
        <f t="shared" si="535"/>
        <v>42068</v>
      </c>
      <c r="I1011" s="200">
        <f t="shared" si="536"/>
        <v>42099</v>
      </c>
      <c r="J1011" s="27">
        <f t="shared" si="540"/>
        <v>7.1003923838623972E-3</v>
      </c>
      <c r="K1011" s="12">
        <f t="shared" si="555"/>
        <v>42156</v>
      </c>
      <c r="L1011" s="12">
        <f t="shared" si="541"/>
        <v>42156</v>
      </c>
      <c r="M1011" s="1">
        <f t="shared" si="556"/>
        <v>20</v>
      </c>
      <c r="N1011" s="1">
        <f t="shared" si="542"/>
        <v>2</v>
      </c>
      <c r="O1011" s="2">
        <f t="shared" si="543"/>
        <v>1.0007077799999999</v>
      </c>
      <c r="P1011" s="11">
        <f t="shared" si="566"/>
        <v>1.0132008400000001</v>
      </c>
      <c r="Q1011" s="11">
        <f t="shared" si="561"/>
        <v>1.2156620131718501</v>
      </c>
      <c r="R1011" s="2">
        <f t="shared" si="565"/>
        <v>1.2165224299999999</v>
      </c>
      <c r="S1011" s="2">
        <f t="shared" si="559"/>
        <v>1.1445321799999999</v>
      </c>
      <c r="T1011" s="2">
        <f t="shared" si="544"/>
        <v>295726.99416007998</v>
      </c>
      <c r="U1011" s="2">
        <f t="shared" si="545"/>
        <v>1594.0767281460276</v>
      </c>
      <c r="V1011" s="2">
        <f t="shared" si="546"/>
        <v>53557.51660233712</v>
      </c>
      <c r="W1011" s="2">
        <f t="shared" si="547"/>
        <v>313534.01308917312</v>
      </c>
      <c r="X1011" s="29">
        <f t="shared" si="548"/>
        <v>0</v>
      </c>
      <c r="Y1011" s="2">
        <f t="shared" si="560"/>
        <v>0</v>
      </c>
      <c r="Z1011" s="82">
        <f t="shared" si="549"/>
        <v>0</v>
      </c>
      <c r="AA1011" s="2">
        <f t="shared" si="550"/>
        <v>0</v>
      </c>
      <c r="AB1011" s="27">
        <f t="shared" si="557"/>
        <v>6.7299999999999999E-2</v>
      </c>
      <c r="AC1011" s="29">
        <f t="shared" si="537"/>
        <v>2</v>
      </c>
      <c r="AD1011" s="29">
        <v>252</v>
      </c>
      <c r="AE1011" s="11">
        <f t="shared" si="562"/>
        <v>1.000517055</v>
      </c>
      <c r="AF1011" s="2">
        <f t="shared" si="563"/>
        <v>152.90712095999999</v>
      </c>
      <c r="AG1011" s="2">
        <f t="shared" si="551"/>
        <v>162.11432912999999</v>
      </c>
      <c r="AH1011" s="3">
        <f t="shared" si="552"/>
        <v>0</v>
      </c>
      <c r="AI1011" s="4" t="str">
        <f t="shared" si="564"/>
        <v>A+J=</v>
      </c>
      <c r="AJ1011" s="12">
        <f t="shared" si="558"/>
        <v>42156</v>
      </c>
      <c r="AK1011" s="12"/>
      <c r="AL1011" s="4"/>
      <c r="AX1011" s="1"/>
      <c r="AY1011" s="1"/>
      <c r="AZ1011" s="1"/>
      <c r="BA1011" s="1"/>
      <c r="BB1011" s="1"/>
    </row>
    <row r="1012" spans="1:54" x14ac:dyDescent="0.2">
      <c r="A1012" s="178">
        <f t="shared" si="553"/>
        <v>42131</v>
      </c>
      <c r="B1012" s="2">
        <f t="shared" si="538"/>
        <v>313883.76691785117</v>
      </c>
      <c r="C1012" s="2">
        <f t="shared" si="554"/>
        <v>258382.41975869</v>
      </c>
      <c r="D1012" s="2">
        <f>SUM(Y1012:Y$1129)</f>
        <v>11029.216664039999</v>
      </c>
      <c r="E1012" s="11">
        <f t="shared" si="539"/>
        <v>247353.20309465</v>
      </c>
      <c r="F1012" s="99">
        <f t="shared" si="534"/>
        <v>4215.26</v>
      </c>
      <c r="G1012" s="3">
        <f>IF(N1012=1,VLOOKUP(A1011,[1]Plan1!$BG$69:$BI$188,3),G1011)</f>
        <v>4245.1899999999996</v>
      </c>
      <c r="H1012" s="200">
        <f t="shared" si="535"/>
        <v>42068</v>
      </c>
      <c r="I1012" s="200">
        <f t="shared" si="536"/>
        <v>42099</v>
      </c>
      <c r="J1012" s="27">
        <f t="shared" si="540"/>
        <v>7.1003923838623972E-3</v>
      </c>
      <c r="K1012" s="12">
        <f t="shared" si="555"/>
        <v>42156</v>
      </c>
      <c r="L1012" s="12">
        <f t="shared" si="541"/>
        <v>42156</v>
      </c>
      <c r="M1012" s="1">
        <f t="shared" si="556"/>
        <v>20</v>
      </c>
      <c r="N1012" s="1">
        <f t="shared" si="542"/>
        <v>3</v>
      </c>
      <c r="O1012" s="2">
        <f t="shared" si="543"/>
        <v>1.0010618499999999</v>
      </c>
      <c r="P1012" s="11">
        <f t="shared" si="566"/>
        <v>1.0132008400000001</v>
      </c>
      <c r="Q1012" s="11">
        <f t="shared" si="561"/>
        <v>1.2156620131718501</v>
      </c>
      <c r="R1012" s="2">
        <f t="shared" si="565"/>
        <v>1.2169528599999999</v>
      </c>
      <c r="S1012" s="2">
        <f t="shared" si="559"/>
        <v>1.1445321799999999</v>
      </c>
      <c r="T1012" s="2">
        <f t="shared" si="544"/>
        <v>295726.99416007998</v>
      </c>
      <c r="U1012" s="2">
        <f t="shared" si="545"/>
        <v>1594.0767281460276</v>
      </c>
      <c r="V1012" s="2">
        <f t="shared" si="546"/>
        <v>53663.984841545149</v>
      </c>
      <c r="W1012" s="2">
        <f t="shared" si="547"/>
        <v>313640.48132838117</v>
      </c>
      <c r="X1012" s="29">
        <f t="shared" si="548"/>
        <v>0</v>
      </c>
      <c r="Y1012" s="2">
        <f t="shared" si="560"/>
        <v>0</v>
      </c>
      <c r="Z1012" s="82">
        <f t="shared" si="549"/>
        <v>0</v>
      </c>
      <c r="AA1012" s="2">
        <f t="shared" si="550"/>
        <v>0</v>
      </c>
      <c r="AB1012" s="27">
        <f t="shared" si="557"/>
        <v>6.7299999999999999E-2</v>
      </c>
      <c r="AC1012" s="29">
        <f t="shared" si="537"/>
        <v>3</v>
      </c>
      <c r="AD1012" s="29">
        <v>252</v>
      </c>
      <c r="AE1012" s="11">
        <f t="shared" si="562"/>
        <v>1.0007756830000001</v>
      </c>
      <c r="AF1012" s="2">
        <f t="shared" si="563"/>
        <v>229.39040201</v>
      </c>
      <c r="AG1012" s="2">
        <f t="shared" si="551"/>
        <v>243.28558946999999</v>
      </c>
      <c r="AH1012" s="3">
        <f t="shared" si="552"/>
        <v>0</v>
      </c>
      <c r="AI1012" s="4" t="str">
        <f t="shared" si="564"/>
        <v>A+J=</v>
      </c>
      <c r="AJ1012" s="12">
        <f t="shared" si="558"/>
        <v>42156</v>
      </c>
      <c r="AK1012" s="12"/>
      <c r="AL1012" s="4"/>
      <c r="AX1012" s="1"/>
      <c r="AY1012" s="1"/>
      <c r="AZ1012" s="1"/>
      <c r="BA1012" s="1"/>
      <c r="BB1012" s="1"/>
    </row>
    <row r="1013" spans="1:54" x14ac:dyDescent="0.2">
      <c r="A1013" s="178">
        <f t="shared" si="553"/>
        <v>42132</v>
      </c>
      <c r="B1013" s="2">
        <f t="shared" si="538"/>
        <v>314071.52428957372</v>
      </c>
      <c r="C1013" s="2">
        <f t="shared" si="554"/>
        <v>258382.41975869</v>
      </c>
      <c r="D1013" s="2">
        <f>SUM(Y1013:Y$1129)</f>
        <v>11029.216664039999</v>
      </c>
      <c r="E1013" s="11">
        <f t="shared" si="539"/>
        <v>247353.20309465</v>
      </c>
      <c r="F1013" s="99">
        <f t="shared" si="534"/>
        <v>4215.26</v>
      </c>
      <c r="G1013" s="3">
        <f>IF(N1013=1,VLOOKUP(A1012,[1]Plan1!$BG$69:$BI$188,3),G1012)</f>
        <v>4245.1899999999996</v>
      </c>
      <c r="H1013" s="200">
        <f t="shared" si="535"/>
        <v>42068</v>
      </c>
      <c r="I1013" s="200">
        <f t="shared" si="536"/>
        <v>42099</v>
      </c>
      <c r="J1013" s="27">
        <f t="shared" si="540"/>
        <v>7.1003923838623972E-3</v>
      </c>
      <c r="K1013" s="12">
        <f t="shared" si="555"/>
        <v>42156</v>
      </c>
      <c r="L1013" s="12">
        <f t="shared" si="541"/>
        <v>42156</v>
      </c>
      <c r="M1013" s="1">
        <f t="shared" si="556"/>
        <v>20</v>
      </c>
      <c r="N1013" s="1">
        <f t="shared" si="542"/>
        <v>4</v>
      </c>
      <c r="O1013" s="2">
        <f t="shared" si="543"/>
        <v>1.0014160599999999</v>
      </c>
      <c r="P1013" s="11">
        <f t="shared" si="566"/>
        <v>1.0132008400000001</v>
      </c>
      <c r="Q1013" s="11">
        <f t="shared" si="561"/>
        <v>1.2156620131718501</v>
      </c>
      <c r="R1013" s="2">
        <f t="shared" si="565"/>
        <v>1.21738346</v>
      </c>
      <c r="S1013" s="2">
        <f t="shared" si="559"/>
        <v>1.1445321799999999</v>
      </c>
      <c r="T1013" s="2">
        <f t="shared" si="544"/>
        <v>295726.99416007998</v>
      </c>
      <c r="U1013" s="2">
        <f t="shared" si="545"/>
        <v>1594.0767281460276</v>
      </c>
      <c r="V1013" s="2">
        <f t="shared" si="546"/>
        <v>53770.495130797717</v>
      </c>
      <c r="W1013" s="2">
        <f t="shared" si="547"/>
        <v>313746.99161763373</v>
      </c>
      <c r="X1013" s="29">
        <f t="shared" si="548"/>
        <v>0</v>
      </c>
      <c r="Y1013" s="2">
        <f t="shared" si="560"/>
        <v>0</v>
      </c>
      <c r="Z1013" s="82">
        <f t="shared" si="549"/>
        <v>0</v>
      </c>
      <c r="AA1013" s="2">
        <f t="shared" si="550"/>
        <v>0</v>
      </c>
      <c r="AB1013" s="27">
        <f t="shared" si="557"/>
        <v>6.7299999999999999E-2</v>
      </c>
      <c r="AC1013" s="29">
        <f t="shared" si="537"/>
        <v>4</v>
      </c>
      <c r="AD1013" s="29">
        <v>252</v>
      </c>
      <c r="AE1013" s="11">
        <f t="shared" si="562"/>
        <v>1.0010343770000001</v>
      </c>
      <c r="AF1013" s="2">
        <f t="shared" si="563"/>
        <v>305.89320103</v>
      </c>
      <c r="AG1013" s="2">
        <f t="shared" si="551"/>
        <v>324.53267194</v>
      </c>
      <c r="AH1013" s="3">
        <f t="shared" si="552"/>
        <v>0</v>
      </c>
      <c r="AI1013" s="4" t="str">
        <f t="shared" si="564"/>
        <v>A+J=</v>
      </c>
      <c r="AJ1013" s="12">
        <f t="shared" si="558"/>
        <v>42156</v>
      </c>
      <c r="AK1013" s="12"/>
      <c r="AL1013" s="4"/>
      <c r="AX1013" s="1"/>
      <c r="AY1013" s="1"/>
      <c r="AZ1013" s="1"/>
      <c r="BA1013" s="1"/>
      <c r="BB1013" s="1"/>
    </row>
    <row r="1014" spans="1:54" x14ac:dyDescent="0.2">
      <c r="A1014" s="178">
        <f t="shared" si="553"/>
        <v>42133</v>
      </c>
      <c r="B1014" s="2">
        <f t="shared" si="538"/>
        <v>314259.39278471476</v>
      </c>
      <c r="C1014" s="2">
        <f t="shared" si="554"/>
        <v>258382.41975869</v>
      </c>
      <c r="D1014" s="2">
        <f>SUM(Y1014:Y$1129)</f>
        <v>11029.216664039999</v>
      </c>
      <c r="E1014" s="11">
        <f t="shared" si="539"/>
        <v>247353.20309465</v>
      </c>
      <c r="F1014" s="99">
        <f t="shared" si="534"/>
        <v>4215.26</v>
      </c>
      <c r="G1014" s="3">
        <f>IF(N1014=1,VLOOKUP(A1013,[1]Plan1!$BG$69:$BI$188,3),G1013)</f>
        <v>4245.1899999999996</v>
      </c>
      <c r="H1014" s="200">
        <f t="shared" si="535"/>
        <v>42068</v>
      </c>
      <c r="I1014" s="200">
        <f t="shared" si="536"/>
        <v>42099</v>
      </c>
      <c r="J1014" s="27">
        <f t="shared" si="540"/>
        <v>7.1003923838623972E-3</v>
      </c>
      <c r="K1014" s="12">
        <f t="shared" si="555"/>
        <v>42156</v>
      </c>
      <c r="L1014" s="12">
        <f t="shared" si="541"/>
        <v>42156</v>
      </c>
      <c r="M1014" s="1">
        <f t="shared" si="556"/>
        <v>20</v>
      </c>
      <c r="N1014" s="1">
        <f t="shared" si="542"/>
        <v>5</v>
      </c>
      <c r="O1014" s="2">
        <f t="shared" si="543"/>
        <v>1.0017703899999999</v>
      </c>
      <c r="P1014" s="11">
        <f t="shared" si="566"/>
        <v>1.0132008400000001</v>
      </c>
      <c r="Q1014" s="11">
        <f t="shared" si="561"/>
        <v>1.2156620131718501</v>
      </c>
      <c r="R1014" s="2">
        <f t="shared" si="565"/>
        <v>1.2178142000000001</v>
      </c>
      <c r="S1014" s="2">
        <f t="shared" si="559"/>
        <v>1.1445321799999999</v>
      </c>
      <c r="T1014" s="2">
        <f t="shared" si="544"/>
        <v>295726.99416007998</v>
      </c>
      <c r="U1014" s="2">
        <f t="shared" si="545"/>
        <v>1594.0767281460276</v>
      </c>
      <c r="V1014" s="2">
        <f t="shared" si="546"/>
        <v>53877.040049498733</v>
      </c>
      <c r="W1014" s="2">
        <f t="shared" si="547"/>
        <v>313853.53653633478</v>
      </c>
      <c r="X1014" s="29">
        <f t="shared" si="548"/>
        <v>0</v>
      </c>
      <c r="Y1014" s="2">
        <f t="shared" si="560"/>
        <v>0</v>
      </c>
      <c r="Z1014" s="82">
        <f t="shared" si="549"/>
        <v>0</v>
      </c>
      <c r="AA1014" s="2">
        <f t="shared" si="550"/>
        <v>0</v>
      </c>
      <c r="AB1014" s="27">
        <f t="shared" si="557"/>
        <v>6.7299999999999999E-2</v>
      </c>
      <c r="AC1014" s="29">
        <f t="shared" si="537"/>
        <v>5</v>
      </c>
      <c r="AD1014" s="29">
        <v>252</v>
      </c>
      <c r="AE1014" s="11">
        <f t="shared" si="562"/>
        <v>1.0012931389999999</v>
      </c>
      <c r="AF1014" s="2">
        <f t="shared" si="563"/>
        <v>382.4161095</v>
      </c>
      <c r="AG1014" s="2">
        <f t="shared" si="551"/>
        <v>405.85624838000001</v>
      </c>
      <c r="AH1014" s="3">
        <f t="shared" si="552"/>
        <v>0</v>
      </c>
      <c r="AI1014" s="4" t="str">
        <f t="shared" si="564"/>
        <v>A+J=</v>
      </c>
      <c r="AJ1014" s="12">
        <f t="shared" si="558"/>
        <v>42156</v>
      </c>
      <c r="AK1014" s="12"/>
      <c r="AL1014" s="4"/>
      <c r="AX1014" s="1"/>
      <c r="AY1014" s="1"/>
      <c r="AZ1014" s="1"/>
      <c r="BA1014" s="1"/>
      <c r="BB1014" s="1"/>
    </row>
    <row r="1015" spans="1:54" x14ac:dyDescent="0.2">
      <c r="A1015" s="178">
        <f t="shared" si="553"/>
        <v>42134</v>
      </c>
      <c r="B1015" s="2">
        <f t="shared" si="538"/>
        <v>314259.39278471476</v>
      </c>
      <c r="C1015" s="2">
        <f t="shared" si="554"/>
        <v>258382.41975869</v>
      </c>
      <c r="D1015" s="2">
        <f>SUM(Y1015:Y$1129)</f>
        <v>11029.216664039999</v>
      </c>
      <c r="E1015" s="11">
        <f t="shared" si="539"/>
        <v>247353.20309465</v>
      </c>
      <c r="F1015" s="99">
        <f t="shared" si="534"/>
        <v>4215.26</v>
      </c>
      <c r="G1015" s="3">
        <f>IF(N1015=1,VLOOKUP(A1014,[1]Plan1!$BG$69:$BI$188,3),G1014)</f>
        <v>4245.1899999999996</v>
      </c>
      <c r="H1015" s="200">
        <f t="shared" si="535"/>
        <v>42068</v>
      </c>
      <c r="I1015" s="200">
        <f t="shared" si="536"/>
        <v>42099</v>
      </c>
      <c r="J1015" s="27">
        <f t="shared" si="540"/>
        <v>7.1003923838623972E-3</v>
      </c>
      <c r="K1015" s="12">
        <f t="shared" si="555"/>
        <v>42156</v>
      </c>
      <c r="L1015" s="12">
        <f t="shared" si="541"/>
        <v>42156</v>
      </c>
      <c r="M1015" s="1">
        <f t="shared" si="556"/>
        <v>20</v>
      </c>
      <c r="N1015" s="1">
        <f t="shared" si="542"/>
        <v>5</v>
      </c>
      <c r="O1015" s="2">
        <f t="shared" si="543"/>
        <v>1.0017703899999999</v>
      </c>
      <c r="P1015" s="11">
        <f t="shared" si="566"/>
        <v>1.0132008400000001</v>
      </c>
      <c r="Q1015" s="11">
        <f t="shared" si="561"/>
        <v>1.2156620131718501</v>
      </c>
      <c r="R1015" s="2">
        <f t="shared" si="565"/>
        <v>1.2178142000000001</v>
      </c>
      <c r="S1015" s="2">
        <f t="shared" si="559"/>
        <v>1.1445321799999999</v>
      </c>
      <c r="T1015" s="2">
        <f t="shared" si="544"/>
        <v>295726.99416007998</v>
      </c>
      <c r="U1015" s="2">
        <f t="shared" si="545"/>
        <v>1594.0767281460276</v>
      </c>
      <c r="V1015" s="2">
        <f t="shared" si="546"/>
        <v>53877.040049498733</v>
      </c>
      <c r="W1015" s="2">
        <f t="shared" si="547"/>
        <v>313853.53653633478</v>
      </c>
      <c r="X1015" s="29">
        <f t="shared" si="548"/>
        <v>0</v>
      </c>
      <c r="Y1015" s="2">
        <f t="shared" si="560"/>
        <v>0</v>
      </c>
      <c r="Z1015" s="82">
        <f t="shared" si="549"/>
        <v>0</v>
      </c>
      <c r="AA1015" s="2">
        <f t="shared" si="550"/>
        <v>0</v>
      </c>
      <c r="AB1015" s="27">
        <f t="shared" si="557"/>
        <v>6.7299999999999999E-2</v>
      </c>
      <c r="AC1015" s="29">
        <f t="shared" si="537"/>
        <v>5</v>
      </c>
      <c r="AD1015" s="29">
        <v>252</v>
      </c>
      <c r="AE1015" s="11">
        <f t="shared" si="562"/>
        <v>1.0012931389999999</v>
      </c>
      <c r="AF1015" s="2">
        <f t="shared" si="563"/>
        <v>382.4161095</v>
      </c>
      <c r="AG1015" s="2">
        <f t="shared" si="551"/>
        <v>405.85624838000001</v>
      </c>
      <c r="AH1015" s="3">
        <f t="shared" si="552"/>
        <v>0</v>
      </c>
      <c r="AI1015" s="4" t="str">
        <f t="shared" si="564"/>
        <v>A+J=</v>
      </c>
      <c r="AJ1015" s="12">
        <f t="shared" si="558"/>
        <v>42156</v>
      </c>
      <c r="AK1015" s="12"/>
      <c r="AL1015" s="4"/>
      <c r="AX1015" s="1"/>
      <c r="AY1015" s="1"/>
      <c r="AZ1015" s="1"/>
      <c r="BA1015" s="1"/>
      <c r="BB1015" s="1"/>
    </row>
    <row r="1016" spans="1:54" x14ac:dyDescent="0.2">
      <c r="A1016" s="178">
        <f t="shared" si="553"/>
        <v>42135</v>
      </c>
      <c r="B1016" s="2">
        <f t="shared" si="538"/>
        <v>314259.39278471476</v>
      </c>
      <c r="C1016" s="2">
        <f t="shared" si="554"/>
        <v>258382.41975869</v>
      </c>
      <c r="D1016" s="2">
        <f>SUM(Y1016:Y$1129)</f>
        <v>11029.216664039999</v>
      </c>
      <c r="E1016" s="11">
        <f t="shared" si="539"/>
        <v>247353.20309465</v>
      </c>
      <c r="F1016" s="99">
        <f t="shared" si="534"/>
        <v>4215.26</v>
      </c>
      <c r="G1016" s="3">
        <f>IF(N1016=1,VLOOKUP(A1015,[1]Plan1!$BG$69:$BI$188,3),G1015)</f>
        <v>4245.1899999999996</v>
      </c>
      <c r="H1016" s="200">
        <f t="shared" si="535"/>
        <v>42068</v>
      </c>
      <c r="I1016" s="200">
        <f t="shared" si="536"/>
        <v>42099</v>
      </c>
      <c r="J1016" s="27">
        <f t="shared" si="540"/>
        <v>7.1003923838623972E-3</v>
      </c>
      <c r="K1016" s="12">
        <f t="shared" si="555"/>
        <v>42156</v>
      </c>
      <c r="L1016" s="12">
        <f t="shared" si="541"/>
        <v>42156</v>
      </c>
      <c r="M1016" s="1">
        <f t="shared" si="556"/>
        <v>20</v>
      </c>
      <c r="N1016" s="1">
        <f t="shared" si="542"/>
        <v>5</v>
      </c>
      <c r="O1016" s="2">
        <f t="shared" si="543"/>
        <v>1.0017703899999999</v>
      </c>
      <c r="P1016" s="11">
        <f t="shared" si="566"/>
        <v>1.0132008400000001</v>
      </c>
      <c r="Q1016" s="11">
        <f t="shared" si="561"/>
        <v>1.2156620131718501</v>
      </c>
      <c r="R1016" s="2">
        <f t="shared" si="565"/>
        <v>1.2178142000000001</v>
      </c>
      <c r="S1016" s="2">
        <f t="shared" si="559"/>
        <v>1.1445321799999999</v>
      </c>
      <c r="T1016" s="2">
        <f t="shared" si="544"/>
        <v>295726.99416007998</v>
      </c>
      <c r="U1016" s="2">
        <f t="shared" si="545"/>
        <v>1594.0767281460276</v>
      </c>
      <c r="V1016" s="2">
        <f t="shared" si="546"/>
        <v>53877.040049498733</v>
      </c>
      <c r="W1016" s="2">
        <f t="shared" si="547"/>
        <v>313853.53653633478</v>
      </c>
      <c r="X1016" s="29">
        <f t="shared" si="548"/>
        <v>0</v>
      </c>
      <c r="Y1016" s="2">
        <f t="shared" si="560"/>
        <v>0</v>
      </c>
      <c r="Z1016" s="82">
        <f t="shared" si="549"/>
        <v>0</v>
      </c>
      <c r="AA1016" s="2">
        <f t="shared" si="550"/>
        <v>0</v>
      </c>
      <c r="AB1016" s="27">
        <f t="shared" si="557"/>
        <v>6.7299999999999999E-2</v>
      </c>
      <c r="AC1016" s="29">
        <f t="shared" si="537"/>
        <v>5</v>
      </c>
      <c r="AD1016" s="29">
        <v>252</v>
      </c>
      <c r="AE1016" s="11">
        <f t="shared" si="562"/>
        <v>1.0012931389999999</v>
      </c>
      <c r="AF1016" s="2">
        <f t="shared" si="563"/>
        <v>382.4161095</v>
      </c>
      <c r="AG1016" s="2">
        <f t="shared" si="551"/>
        <v>405.85624838000001</v>
      </c>
      <c r="AH1016" s="3">
        <f t="shared" si="552"/>
        <v>0</v>
      </c>
      <c r="AI1016" s="4" t="str">
        <f t="shared" si="564"/>
        <v>A+J=</v>
      </c>
      <c r="AJ1016" s="12">
        <f t="shared" si="558"/>
        <v>42156</v>
      </c>
      <c r="AK1016" s="12"/>
      <c r="AL1016" s="4"/>
      <c r="AX1016" s="1"/>
      <c r="AY1016" s="1"/>
      <c r="AZ1016" s="1"/>
      <c r="BA1016" s="1"/>
      <c r="BB1016" s="1"/>
    </row>
    <row r="1017" spans="1:54" x14ac:dyDescent="0.2">
      <c r="A1017" s="178">
        <f t="shared" si="553"/>
        <v>42136</v>
      </c>
      <c r="B1017" s="2">
        <f t="shared" si="538"/>
        <v>314447.37677869824</v>
      </c>
      <c r="C1017" s="2">
        <f t="shared" si="554"/>
        <v>258382.41975869</v>
      </c>
      <c r="D1017" s="2">
        <f>SUM(Y1017:Y$1129)</f>
        <v>11029.216664039999</v>
      </c>
      <c r="E1017" s="11">
        <f t="shared" si="539"/>
        <v>247353.20309465</v>
      </c>
      <c r="F1017" s="99">
        <f t="shared" si="534"/>
        <v>4215.26</v>
      </c>
      <c r="G1017" s="3">
        <f>IF(N1017=1,VLOOKUP(A1016,[1]Plan1!$BG$69:$BI$188,3),G1016)</f>
        <v>4245.1899999999996</v>
      </c>
      <c r="H1017" s="200">
        <f t="shared" si="535"/>
        <v>42068</v>
      </c>
      <c r="I1017" s="200">
        <f t="shared" si="536"/>
        <v>42099</v>
      </c>
      <c r="J1017" s="27">
        <f t="shared" si="540"/>
        <v>7.1003923838623972E-3</v>
      </c>
      <c r="K1017" s="12">
        <f t="shared" si="555"/>
        <v>42156</v>
      </c>
      <c r="L1017" s="12">
        <f t="shared" si="541"/>
        <v>42156</v>
      </c>
      <c r="M1017" s="1">
        <f t="shared" si="556"/>
        <v>20</v>
      </c>
      <c r="N1017" s="1">
        <f t="shared" si="542"/>
        <v>6</v>
      </c>
      <c r="O1017" s="2">
        <f t="shared" si="543"/>
        <v>1.00212484</v>
      </c>
      <c r="P1017" s="11">
        <f t="shared" si="566"/>
        <v>1.0132008400000001</v>
      </c>
      <c r="Q1017" s="11">
        <f t="shared" si="561"/>
        <v>1.2156620131718501</v>
      </c>
      <c r="R1017" s="2">
        <f t="shared" si="565"/>
        <v>1.2182451000000001</v>
      </c>
      <c r="S1017" s="2">
        <f t="shared" si="559"/>
        <v>1.1445321799999999</v>
      </c>
      <c r="T1017" s="2">
        <f t="shared" si="544"/>
        <v>295726.99416007998</v>
      </c>
      <c r="U1017" s="2">
        <f t="shared" si="545"/>
        <v>1594.0767281460276</v>
      </c>
      <c r="V1017" s="2">
        <f t="shared" si="546"/>
        <v>53983.62454471222</v>
      </c>
      <c r="W1017" s="2">
        <f t="shared" si="547"/>
        <v>313960.12103154825</v>
      </c>
      <c r="X1017" s="29">
        <f t="shared" si="548"/>
        <v>0</v>
      </c>
      <c r="Y1017" s="2">
        <f t="shared" si="560"/>
        <v>0</v>
      </c>
      <c r="Z1017" s="82">
        <f t="shared" si="549"/>
        <v>0</v>
      </c>
      <c r="AA1017" s="2">
        <f t="shared" si="550"/>
        <v>0</v>
      </c>
      <c r="AB1017" s="27">
        <f t="shared" si="557"/>
        <v>6.7299999999999999E-2</v>
      </c>
      <c r="AC1017" s="29">
        <f t="shared" si="537"/>
        <v>6</v>
      </c>
      <c r="AD1017" s="29">
        <v>252</v>
      </c>
      <c r="AE1017" s="11">
        <f t="shared" si="562"/>
        <v>1.0015519669999999</v>
      </c>
      <c r="AF1017" s="2">
        <f t="shared" si="563"/>
        <v>458.95853593999999</v>
      </c>
      <c r="AG1017" s="2">
        <f t="shared" si="551"/>
        <v>487.25574714999999</v>
      </c>
      <c r="AH1017" s="3">
        <f t="shared" si="552"/>
        <v>0</v>
      </c>
      <c r="AI1017" s="4" t="str">
        <f t="shared" si="564"/>
        <v>A+J=</v>
      </c>
      <c r="AJ1017" s="12">
        <f t="shared" si="558"/>
        <v>42156</v>
      </c>
      <c r="AK1017" s="12"/>
      <c r="AL1017" s="4"/>
      <c r="AX1017" s="1"/>
      <c r="AY1017" s="1"/>
      <c r="AZ1017" s="1"/>
      <c r="BA1017" s="1"/>
      <c r="BB1017" s="1"/>
    </row>
    <row r="1018" spans="1:54" x14ac:dyDescent="0.2">
      <c r="A1018" s="178">
        <f t="shared" si="553"/>
        <v>42137</v>
      </c>
      <c r="B1018" s="2">
        <f t="shared" si="538"/>
        <v>314635.47168142017</v>
      </c>
      <c r="C1018" s="2">
        <f t="shared" si="554"/>
        <v>258382.41975869</v>
      </c>
      <c r="D1018" s="2">
        <f>SUM(Y1018:Y$1129)</f>
        <v>11029.216664039999</v>
      </c>
      <c r="E1018" s="11">
        <f t="shared" si="539"/>
        <v>247353.20309465</v>
      </c>
      <c r="F1018" s="99">
        <f t="shared" si="534"/>
        <v>4215.26</v>
      </c>
      <c r="G1018" s="3">
        <f>IF(N1018=1,VLOOKUP(A1017,[1]Plan1!$BG$69:$BI$188,3),G1017)</f>
        <v>4245.1899999999996</v>
      </c>
      <c r="H1018" s="200">
        <f t="shared" si="535"/>
        <v>42068</v>
      </c>
      <c r="I1018" s="200">
        <f t="shared" si="536"/>
        <v>42099</v>
      </c>
      <c r="J1018" s="27">
        <f t="shared" si="540"/>
        <v>7.1003923838623972E-3</v>
      </c>
      <c r="K1018" s="12">
        <f t="shared" si="555"/>
        <v>42156</v>
      </c>
      <c r="L1018" s="12">
        <f t="shared" si="541"/>
        <v>42156</v>
      </c>
      <c r="M1018" s="1">
        <f t="shared" si="556"/>
        <v>20</v>
      </c>
      <c r="N1018" s="1">
        <f t="shared" si="542"/>
        <v>7</v>
      </c>
      <c r="O1018" s="2">
        <f t="shared" si="543"/>
        <v>1.00247942</v>
      </c>
      <c r="P1018" s="11">
        <f t="shared" si="566"/>
        <v>1.0132008400000001</v>
      </c>
      <c r="Q1018" s="11">
        <f t="shared" si="561"/>
        <v>1.2156620131718501</v>
      </c>
      <c r="R1018" s="2">
        <f t="shared" si="565"/>
        <v>1.2186761399999999</v>
      </c>
      <c r="S1018" s="2">
        <f t="shared" si="559"/>
        <v>1.1445321799999999</v>
      </c>
      <c r="T1018" s="2">
        <f t="shared" si="544"/>
        <v>295726.99416007998</v>
      </c>
      <c r="U1018" s="2">
        <f t="shared" si="545"/>
        <v>1594.0767281460276</v>
      </c>
      <c r="V1018" s="2">
        <f t="shared" si="546"/>
        <v>54090.243669374096</v>
      </c>
      <c r="W1018" s="2">
        <f t="shared" si="547"/>
        <v>314066.74015621014</v>
      </c>
      <c r="X1018" s="29">
        <f t="shared" si="548"/>
        <v>0</v>
      </c>
      <c r="Y1018" s="2">
        <f t="shared" si="560"/>
        <v>0</v>
      </c>
      <c r="Z1018" s="82">
        <f t="shared" si="549"/>
        <v>0</v>
      </c>
      <c r="AA1018" s="2">
        <f t="shared" si="550"/>
        <v>0</v>
      </c>
      <c r="AB1018" s="27">
        <f t="shared" si="557"/>
        <v>6.7299999999999999E-2</v>
      </c>
      <c r="AC1018" s="29">
        <f t="shared" si="537"/>
        <v>7</v>
      </c>
      <c r="AD1018" s="29">
        <v>252</v>
      </c>
      <c r="AE1018" s="11">
        <f t="shared" si="562"/>
        <v>1.0018108619999999</v>
      </c>
      <c r="AF1018" s="2">
        <f t="shared" si="563"/>
        <v>535.52077609000003</v>
      </c>
      <c r="AG1018" s="2">
        <f t="shared" si="551"/>
        <v>568.73152520999997</v>
      </c>
      <c r="AH1018" s="3">
        <f t="shared" si="552"/>
        <v>0</v>
      </c>
      <c r="AI1018" s="4" t="str">
        <f t="shared" si="564"/>
        <v>A+J=</v>
      </c>
      <c r="AJ1018" s="12">
        <f t="shared" si="558"/>
        <v>42156</v>
      </c>
      <c r="AK1018" s="12"/>
      <c r="AL1018" s="4"/>
      <c r="AX1018" s="1"/>
      <c r="AY1018" s="1"/>
      <c r="AZ1018" s="1"/>
      <c r="BA1018" s="1"/>
      <c r="BB1018" s="1"/>
    </row>
    <row r="1019" spans="1:54" x14ac:dyDescent="0.2">
      <c r="A1019" s="178">
        <f t="shared" si="553"/>
        <v>42138</v>
      </c>
      <c r="B1019" s="2">
        <f t="shared" si="538"/>
        <v>314823.6828126646</v>
      </c>
      <c r="C1019" s="2">
        <f t="shared" si="554"/>
        <v>258382.41975869</v>
      </c>
      <c r="D1019" s="2">
        <f>SUM(Y1019:Y$1129)</f>
        <v>11029.216664039999</v>
      </c>
      <c r="E1019" s="11">
        <f t="shared" si="539"/>
        <v>247353.20309465</v>
      </c>
      <c r="F1019" s="99">
        <f t="shared" si="534"/>
        <v>4215.26</v>
      </c>
      <c r="G1019" s="3">
        <f>IF(N1019=1,VLOOKUP(A1018,[1]Plan1!$BG$69:$BI$188,3),G1018)</f>
        <v>4245.1899999999996</v>
      </c>
      <c r="H1019" s="200">
        <f t="shared" si="535"/>
        <v>42068</v>
      </c>
      <c r="I1019" s="200">
        <f t="shared" si="536"/>
        <v>42099</v>
      </c>
      <c r="J1019" s="27">
        <f t="shared" si="540"/>
        <v>7.1003923838623972E-3</v>
      </c>
      <c r="K1019" s="12">
        <f t="shared" si="555"/>
        <v>42156</v>
      </c>
      <c r="L1019" s="12">
        <f t="shared" si="541"/>
        <v>42156</v>
      </c>
      <c r="M1019" s="1">
        <f t="shared" si="556"/>
        <v>20</v>
      </c>
      <c r="N1019" s="1">
        <f t="shared" si="542"/>
        <v>8</v>
      </c>
      <c r="O1019" s="2">
        <f t="shared" si="543"/>
        <v>1.0028341199999999</v>
      </c>
      <c r="P1019" s="11">
        <f t="shared" si="566"/>
        <v>1.0132008400000001</v>
      </c>
      <c r="Q1019" s="11">
        <f t="shared" si="561"/>
        <v>1.2156620131718501</v>
      </c>
      <c r="R1019" s="2">
        <f t="shared" si="565"/>
        <v>1.2191073400000001</v>
      </c>
      <c r="S1019" s="2">
        <f t="shared" si="559"/>
        <v>1.1445321799999999</v>
      </c>
      <c r="T1019" s="2">
        <f t="shared" si="544"/>
        <v>295726.99416007998</v>
      </c>
      <c r="U1019" s="2">
        <f t="shared" si="545"/>
        <v>1594.0767281460276</v>
      </c>
      <c r="V1019" s="2">
        <f t="shared" si="546"/>
        <v>54196.902370548552</v>
      </c>
      <c r="W1019" s="2">
        <f t="shared" si="547"/>
        <v>314173.39885738457</v>
      </c>
      <c r="X1019" s="29">
        <f t="shared" si="548"/>
        <v>0</v>
      </c>
      <c r="Y1019" s="2">
        <f t="shared" si="560"/>
        <v>0</v>
      </c>
      <c r="Z1019" s="82">
        <f t="shared" si="549"/>
        <v>0</v>
      </c>
      <c r="AA1019" s="2">
        <f t="shared" si="550"/>
        <v>0</v>
      </c>
      <c r="AB1019" s="27">
        <f t="shared" si="557"/>
        <v>6.7299999999999999E-2</v>
      </c>
      <c r="AC1019" s="29">
        <f t="shared" si="537"/>
        <v>8</v>
      </c>
      <c r="AD1019" s="29">
        <v>252</v>
      </c>
      <c r="AE1019" s="11">
        <f t="shared" si="562"/>
        <v>1.002069825</v>
      </c>
      <c r="AF1019" s="2">
        <f t="shared" si="563"/>
        <v>612.10312567999995</v>
      </c>
      <c r="AG1019" s="2">
        <f t="shared" si="551"/>
        <v>650.28395527999999</v>
      </c>
      <c r="AH1019" s="3">
        <f t="shared" si="552"/>
        <v>0</v>
      </c>
      <c r="AI1019" s="4" t="str">
        <f t="shared" si="564"/>
        <v>A+J=</v>
      </c>
      <c r="AJ1019" s="12">
        <f t="shared" si="558"/>
        <v>42156</v>
      </c>
      <c r="AK1019" s="12"/>
      <c r="AL1019" s="4"/>
      <c r="AX1019" s="1"/>
      <c r="AY1019" s="1"/>
      <c r="AZ1019" s="1"/>
      <c r="BA1019" s="1"/>
      <c r="BB1019" s="1"/>
    </row>
    <row r="1020" spans="1:54" x14ac:dyDescent="0.2">
      <c r="A1020" s="178">
        <f t="shared" si="553"/>
        <v>42139</v>
      </c>
      <c r="B1020" s="2">
        <f t="shared" si="538"/>
        <v>315012.01207569346</v>
      </c>
      <c r="C1020" s="2">
        <f t="shared" si="554"/>
        <v>258382.41975869</v>
      </c>
      <c r="D1020" s="2">
        <f>SUM(Y1020:Y$1129)</f>
        <v>11029.216664039999</v>
      </c>
      <c r="E1020" s="11">
        <f t="shared" si="539"/>
        <v>247353.20309465</v>
      </c>
      <c r="F1020" s="99">
        <f t="shared" si="534"/>
        <v>4215.26</v>
      </c>
      <c r="G1020" s="3">
        <f>IF(N1020=1,VLOOKUP(A1019,[1]Plan1!$BG$69:$BI$188,3),G1019)</f>
        <v>4245.1899999999996</v>
      </c>
      <c r="H1020" s="200">
        <f t="shared" si="535"/>
        <v>42068</v>
      </c>
      <c r="I1020" s="200">
        <f t="shared" si="536"/>
        <v>42099</v>
      </c>
      <c r="J1020" s="27">
        <f t="shared" si="540"/>
        <v>7.1003923838623972E-3</v>
      </c>
      <c r="K1020" s="12">
        <f t="shared" si="555"/>
        <v>42156</v>
      </c>
      <c r="L1020" s="12">
        <f t="shared" si="541"/>
        <v>42156</v>
      </c>
      <c r="M1020" s="1">
        <f t="shared" si="556"/>
        <v>20</v>
      </c>
      <c r="N1020" s="1">
        <f t="shared" si="542"/>
        <v>9</v>
      </c>
      <c r="O1020" s="2">
        <f t="shared" si="543"/>
        <v>1.0031889599999999</v>
      </c>
      <c r="P1020" s="11">
        <f t="shared" si="566"/>
        <v>1.0132008400000001</v>
      </c>
      <c r="Q1020" s="11">
        <f t="shared" si="561"/>
        <v>1.2156620131718501</v>
      </c>
      <c r="R1020" s="2">
        <f t="shared" si="565"/>
        <v>1.2195387099999999</v>
      </c>
      <c r="S1020" s="2">
        <f t="shared" si="559"/>
        <v>1.1445321799999999</v>
      </c>
      <c r="T1020" s="2">
        <f t="shared" si="544"/>
        <v>295726.99416007998</v>
      </c>
      <c r="U1020" s="2">
        <f t="shared" si="545"/>
        <v>1594.0767281460276</v>
      </c>
      <c r="V1020" s="2">
        <f t="shared" si="546"/>
        <v>54303.603121767446</v>
      </c>
      <c r="W1020" s="2">
        <f t="shared" si="547"/>
        <v>314280.09960860346</v>
      </c>
      <c r="X1020" s="29">
        <f t="shared" si="548"/>
        <v>0</v>
      </c>
      <c r="Y1020" s="2">
        <f t="shared" si="560"/>
        <v>0</v>
      </c>
      <c r="Z1020" s="82">
        <f t="shared" si="549"/>
        <v>0</v>
      </c>
      <c r="AA1020" s="2">
        <f t="shared" si="550"/>
        <v>0</v>
      </c>
      <c r="AB1020" s="27">
        <f t="shared" si="557"/>
        <v>6.7299999999999999E-2</v>
      </c>
      <c r="AC1020" s="29">
        <f t="shared" si="537"/>
        <v>9</v>
      </c>
      <c r="AD1020" s="29">
        <v>252</v>
      </c>
      <c r="AE1020" s="11">
        <f t="shared" si="562"/>
        <v>1.0023288539999999</v>
      </c>
      <c r="AF1020" s="2">
        <f t="shared" si="563"/>
        <v>688.70499325000003</v>
      </c>
      <c r="AG1020" s="2">
        <f t="shared" si="551"/>
        <v>731.91246708999995</v>
      </c>
      <c r="AH1020" s="3">
        <f t="shared" si="552"/>
        <v>0</v>
      </c>
      <c r="AI1020" s="4" t="str">
        <f t="shared" si="564"/>
        <v>A+J=</v>
      </c>
      <c r="AJ1020" s="12">
        <f t="shared" si="558"/>
        <v>42156</v>
      </c>
      <c r="AK1020" s="12"/>
      <c r="AL1020" s="4"/>
      <c r="AX1020" s="1"/>
      <c r="AY1020" s="1"/>
      <c r="AZ1020" s="1"/>
      <c r="BA1020" s="1"/>
      <c r="BB1020" s="1"/>
    </row>
    <row r="1021" spans="1:54" x14ac:dyDescent="0.2">
      <c r="A1021" s="178">
        <f t="shared" si="553"/>
        <v>42140</v>
      </c>
      <c r="B1021" s="2">
        <f t="shared" si="538"/>
        <v>315200.44743900682</v>
      </c>
      <c r="C1021" s="2">
        <f t="shared" si="554"/>
        <v>258382.41975869</v>
      </c>
      <c r="D1021" s="2">
        <f>SUM(Y1021:Y$1129)</f>
        <v>11029.216664039999</v>
      </c>
      <c r="E1021" s="11">
        <f t="shared" si="539"/>
        <v>247353.20309465</v>
      </c>
      <c r="F1021" s="99">
        <f t="shared" si="534"/>
        <v>4215.26</v>
      </c>
      <c r="G1021" s="3">
        <f>IF(N1021=1,VLOOKUP(A1020,[1]Plan1!$BG$69:$BI$188,3),G1020)</f>
        <v>4245.1899999999996</v>
      </c>
      <c r="H1021" s="200">
        <f t="shared" si="535"/>
        <v>42068</v>
      </c>
      <c r="I1021" s="200">
        <f t="shared" si="536"/>
        <v>42099</v>
      </c>
      <c r="J1021" s="27">
        <f t="shared" si="540"/>
        <v>7.1003923838623972E-3</v>
      </c>
      <c r="K1021" s="12">
        <f t="shared" si="555"/>
        <v>42156</v>
      </c>
      <c r="L1021" s="12">
        <f t="shared" si="541"/>
        <v>42156</v>
      </c>
      <c r="M1021" s="1">
        <f t="shared" si="556"/>
        <v>20</v>
      </c>
      <c r="N1021" s="1">
        <f t="shared" si="542"/>
        <v>10</v>
      </c>
      <c r="O1021" s="2">
        <f t="shared" si="543"/>
        <v>1.0035439100000001</v>
      </c>
      <c r="P1021" s="11">
        <f t="shared" si="566"/>
        <v>1.0132008400000001</v>
      </c>
      <c r="Q1021" s="11">
        <f t="shared" si="561"/>
        <v>1.2156620131718501</v>
      </c>
      <c r="R1021" s="2">
        <f t="shared" si="565"/>
        <v>1.2199701999999999</v>
      </c>
      <c r="S1021" s="2">
        <f t="shared" si="559"/>
        <v>1.1445321799999999</v>
      </c>
      <c r="T1021" s="2">
        <f t="shared" si="544"/>
        <v>295726.99416007998</v>
      </c>
      <c r="U1021" s="2">
        <f t="shared" si="545"/>
        <v>1594.0767281460276</v>
      </c>
      <c r="V1021" s="2">
        <f t="shared" si="546"/>
        <v>54410.333555370751</v>
      </c>
      <c r="W1021" s="2">
        <f t="shared" si="547"/>
        <v>314386.8300422068</v>
      </c>
      <c r="X1021" s="29">
        <f t="shared" si="548"/>
        <v>0</v>
      </c>
      <c r="Y1021" s="2">
        <f t="shared" si="560"/>
        <v>0</v>
      </c>
      <c r="Z1021" s="82">
        <f t="shared" si="549"/>
        <v>0</v>
      </c>
      <c r="AA1021" s="2">
        <f t="shared" si="550"/>
        <v>0</v>
      </c>
      <c r="AB1021" s="27">
        <f t="shared" si="557"/>
        <v>6.7299999999999999E-2</v>
      </c>
      <c r="AC1021" s="29">
        <f t="shared" si="537"/>
        <v>10</v>
      </c>
      <c r="AD1021" s="29">
        <v>252</v>
      </c>
      <c r="AE1021" s="11">
        <f t="shared" si="562"/>
        <v>1.0025879499999999</v>
      </c>
      <c r="AF1021" s="2">
        <f t="shared" si="563"/>
        <v>765.32667452999999</v>
      </c>
      <c r="AG1021" s="2">
        <f t="shared" si="551"/>
        <v>813.61739680000005</v>
      </c>
      <c r="AH1021" s="3">
        <f t="shared" si="552"/>
        <v>0</v>
      </c>
      <c r="AI1021" s="4" t="str">
        <f t="shared" si="564"/>
        <v>A+J=</v>
      </c>
      <c r="AJ1021" s="12">
        <f t="shared" si="558"/>
        <v>42156</v>
      </c>
      <c r="AK1021" s="12"/>
      <c r="AL1021" s="4"/>
      <c r="AX1021" s="1"/>
      <c r="AY1021" s="1"/>
      <c r="AZ1021" s="1"/>
      <c r="BA1021" s="1"/>
      <c r="BB1021" s="1"/>
    </row>
    <row r="1022" spans="1:54" x14ac:dyDescent="0.2">
      <c r="A1022" s="178">
        <f t="shared" si="553"/>
        <v>42141</v>
      </c>
      <c r="B1022" s="2">
        <f t="shared" si="538"/>
        <v>315200.44743900682</v>
      </c>
      <c r="C1022" s="2">
        <f t="shared" si="554"/>
        <v>258382.41975869</v>
      </c>
      <c r="D1022" s="2">
        <f>SUM(Y1022:Y$1129)</f>
        <v>11029.216664039999</v>
      </c>
      <c r="E1022" s="11">
        <f t="shared" si="539"/>
        <v>247353.20309465</v>
      </c>
      <c r="F1022" s="99">
        <f t="shared" si="534"/>
        <v>4215.26</v>
      </c>
      <c r="G1022" s="3">
        <f>IF(N1022=1,VLOOKUP(A1021,[1]Plan1!$BG$69:$BI$188,3),G1021)</f>
        <v>4245.1899999999996</v>
      </c>
      <c r="H1022" s="200">
        <f t="shared" si="535"/>
        <v>42068</v>
      </c>
      <c r="I1022" s="200">
        <f t="shared" si="536"/>
        <v>42099</v>
      </c>
      <c r="J1022" s="27">
        <f t="shared" si="540"/>
        <v>7.1003923838623972E-3</v>
      </c>
      <c r="K1022" s="12">
        <f t="shared" si="555"/>
        <v>42156</v>
      </c>
      <c r="L1022" s="12">
        <f t="shared" si="541"/>
        <v>42156</v>
      </c>
      <c r="M1022" s="1">
        <f t="shared" si="556"/>
        <v>20</v>
      </c>
      <c r="N1022" s="1">
        <f t="shared" si="542"/>
        <v>10</v>
      </c>
      <c r="O1022" s="2">
        <f t="shared" si="543"/>
        <v>1.0035439100000001</v>
      </c>
      <c r="P1022" s="11">
        <f t="shared" si="566"/>
        <v>1.0132008400000001</v>
      </c>
      <c r="Q1022" s="11">
        <f t="shared" si="561"/>
        <v>1.2156620131718501</v>
      </c>
      <c r="R1022" s="2">
        <f t="shared" si="565"/>
        <v>1.2199701999999999</v>
      </c>
      <c r="S1022" s="2">
        <f t="shared" si="559"/>
        <v>1.1445321799999999</v>
      </c>
      <c r="T1022" s="2">
        <f t="shared" si="544"/>
        <v>295726.99416007998</v>
      </c>
      <c r="U1022" s="2">
        <f t="shared" si="545"/>
        <v>1594.0767281460276</v>
      </c>
      <c r="V1022" s="2">
        <f t="shared" si="546"/>
        <v>54410.333555370751</v>
      </c>
      <c r="W1022" s="2">
        <f t="shared" si="547"/>
        <v>314386.8300422068</v>
      </c>
      <c r="X1022" s="29">
        <f t="shared" si="548"/>
        <v>0</v>
      </c>
      <c r="Y1022" s="2">
        <f t="shared" si="560"/>
        <v>0</v>
      </c>
      <c r="Z1022" s="82">
        <f t="shared" si="549"/>
        <v>0</v>
      </c>
      <c r="AA1022" s="2">
        <f t="shared" si="550"/>
        <v>0</v>
      </c>
      <c r="AB1022" s="27">
        <f t="shared" si="557"/>
        <v>6.7299999999999999E-2</v>
      </c>
      <c r="AC1022" s="29">
        <f t="shared" si="537"/>
        <v>10</v>
      </c>
      <c r="AD1022" s="29">
        <v>252</v>
      </c>
      <c r="AE1022" s="11">
        <f t="shared" si="562"/>
        <v>1.0025879499999999</v>
      </c>
      <c r="AF1022" s="2">
        <f t="shared" si="563"/>
        <v>765.32667452999999</v>
      </c>
      <c r="AG1022" s="2">
        <f t="shared" si="551"/>
        <v>813.61739680000005</v>
      </c>
      <c r="AH1022" s="3">
        <f t="shared" si="552"/>
        <v>0</v>
      </c>
      <c r="AI1022" s="4" t="str">
        <f t="shared" si="564"/>
        <v>A+J=</v>
      </c>
      <c r="AJ1022" s="12">
        <f t="shared" si="558"/>
        <v>42156</v>
      </c>
      <c r="AK1022" s="12"/>
      <c r="AL1022" s="4"/>
      <c r="AX1022" s="1"/>
      <c r="AY1022" s="1"/>
      <c r="AZ1022" s="1"/>
      <c r="BA1022" s="1"/>
      <c r="BB1022" s="1"/>
    </row>
    <row r="1023" spans="1:54" x14ac:dyDescent="0.2">
      <c r="A1023" s="178">
        <f t="shared" si="553"/>
        <v>42142</v>
      </c>
      <c r="B1023" s="2">
        <f t="shared" si="538"/>
        <v>315200.44743900682</v>
      </c>
      <c r="C1023" s="2">
        <f t="shared" si="554"/>
        <v>258382.41975869</v>
      </c>
      <c r="D1023" s="2">
        <f>SUM(Y1023:Y$1129)</f>
        <v>11029.216664039999</v>
      </c>
      <c r="E1023" s="11">
        <f t="shared" si="539"/>
        <v>247353.20309465</v>
      </c>
      <c r="F1023" s="99">
        <f t="shared" si="534"/>
        <v>4215.26</v>
      </c>
      <c r="G1023" s="3">
        <f>IF(N1023=1,VLOOKUP(A1022,[1]Plan1!$BG$69:$BI$188,3),G1022)</f>
        <v>4245.1899999999996</v>
      </c>
      <c r="H1023" s="200">
        <f t="shared" si="535"/>
        <v>42068</v>
      </c>
      <c r="I1023" s="200">
        <f t="shared" si="536"/>
        <v>42099</v>
      </c>
      <c r="J1023" s="27">
        <f t="shared" si="540"/>
        <v>7.1003923838623972E-3</v>
      </c>
      <c r="K1023" s="12">
        <f t="shared" si="555"/>
        <v>42156</v>
      </c>
      <c r="L1023" s="12">
        <f t="shared" si="541"/>
        <v>42156</v>
      </c>
      <c r="M1023" s="1">
        <f t="shared" si="556"/>
        <v>20</v>
      </c>
      <c r="N1023" s="1">
        <f t="shared" si="542"/>
        <v>10</v>
      </c>
      <c r="O1023" s="2">
        <f t="shared" si="543"/>
        <v>1.0035439100000001</v>
      </c>
      <c r="P1023" s="11">
        <f t="shared" si="566"/>
        <v>1.0132008400000001</v>
      </c>
      <c r="Q1023" s="11">
        <f t="shared" si="561"/>
        <v>1.2156620131718501</v>
      </c>
      <c r="R1023" s="2">
        <f t="shared" si="565"/>
        <v>1.2199701999999999</v>
      </c>
      <c r="S1023" s="2">
        <f t="shared" si="559"/>
        <v>1.1445321799999999</v>
      </c>
      <c r="T1023" s="2">
        <f t="shared" si="544"/>
        <v>295726.99416007998</v>
      </c>
      <c r="U1023" s="2">
        <f t="shared" si="545"/>
        <v>1594.0767281460276</v>
      </c>
      <c r="V1023" s="2">
        <f t="shared" si="546"/>
        <v>54410.333555370751</v>
      </c>
      <c r="W1023" s="2">
        <f t="shared" si="547"/>
        <v>314386.8300422068</v>
      </c>
      <c r="X1023" s="29">
        <f t="shared" si="548"/>
        <v>0</v>
      </c>
      <c r="Y1023" s="2">
        <f t="shared" si="560"/>
        <v>0</v>
      </c>
      <c r="Z1023" s="82">
        <f t="shared" si="549"/>
        <v>0</v>
      </c>
      <c r="AA1023" s="2">
        <f t="shared" si="550"/>
        <v>0</v>
      </c>
      <c r="AB1023" s="27">
        <f t="shared" si="557"/>
        <v>6.7299999999999999E-2</v>
      </c>
      <c r="AC1023" s="29">
        <f t="shared" si="537"/>
        <v>10</v>
      </c>
      <c r="AD1023" s="29">
        <v>252</v>
      </c>
      <c r="AE1023" s="11">
        <f t="shared" si="562"/>
        <v>1.0025879499999999</v>
      </c>
      <c r="AF1023" s="2">
        <f t="shared" si="563"/>
        <v>765.32667452999999</v>
      </c>
      <c r="AG1023" s="2">
        <f t="shared" si="551"/>
        <v>813.61739680000005</v>
      </c>
      <c r="AH1023" s="3">
        <f t="shared" si="552"/>
        <v>0</v>
      </c>
      <c r="AI1023" s="4" t="str">
        <f t="shared" si="564"/>
        <v>A+J=</v>
      </c>
      <c r="AJ1023" s="12">
        <f t="shared" si="558"/>
        <v>42156</v>
      </c>
      <c r="AK1023" s="12"/>
      <c r="AL1023" s="4"/>
      <c r="AX1023" s="1"/>
      <c r="AY1023" s="1"/>
      <c r="AZ1023" s="1"/>
      <c r="BA1023" s="1"/>
      <c r="BB1023" s="1"/>
    </row>
    <row r="1024" spans="1:54" x14ac:dyDescent="0.2">
      <c r="A1024" s="178">
        <f t="shared" si="553"/>
        <v>42143</v>
      </c>
      <c r="B1024" s="2">
        <f t="shared" si="538"/>
        <v>315389.00135001459</v>
      </c>
      <c r="C1024" s="2">
        <f t="shared" si="554"/>
        <v>258382.41975869</v>
      </c>
      <c r="D1024" s="2">
        <f>SUM(Y1024:Y$1129)</f>
        <v>11029.216664039999</v>
      </c>
      <c r="E1024" s="11">
        <f t="shared" si="539"/>
        <v>247353.20309465</v>
      </c>
      <c r="F1024" s="99">
        <f t="shared" si="534"/>
        <v>4215.26</v>
      </c>
      <c r="G1024" s="3">
        <f>IF(N1024=1,VLOOKUP(A1023,[1]Plan1!$BG$69:$BI$188,3),G1023)</f>
        <v>4245.1899999999996</v>
      </c>
      <c r="H1024" s="200">
        <f t="shared" si="535"/>
        <v>42068</v>
      </c>
      <c r="I1024" s="200">
        <f t="shared" si="536"/>
        <v>42099</v>
      </c>
      <c r="J1024" s="27">
        <f t="shared" si="540"/>
        <v>7.1003923838623972E-3</v>
      </c>
      <c r="K1024" s="12">
        <f t="shared" si="555"/>
        <v>42156</v>
      </c>
      <c r="L1024" s="12">
        <f t="shared" si="541"/>
        <v>42156</v>
      </c>
      <c r="M1024" s="1">
        <f t="shared" si="556"/>
        <v>20</v>
      </c>
      <c r="N1024" s="1">
        <f t="shared" si="542"/>
        <v>11</v>
      </c>
      <c r="O1024" s="2">
        <f t="shared" si="543"/>
        <v>1.0038989899999999</v>
      </c>
      <c r="P1024" s="11">
        <f t="shared" si="566"/>
        <v>1.0132008400000001</v>
      </c>
      <c r="Q1024" s="11">
        <f t="shared" si="561"/>
        <v>1.2156620131718501</v>
      </c>
      <c r="R1024" s="2">
        <f t="shared" si="565"/>
        <v>1.2204018599999999</v>
      </c>
      <c r="S1024" s="2">
        <f t="shared" si="559"/>
        <v>1.1445321799999999</v>
      </c>
      <c r="T1024" s="2">
        <f t="shared" si="544"/>
        <v>295726.99416007998</v>
      </c>
      <c r="U1024" s="2">
        <f t="shared" si="545"/>
        <v>1594.0767281460276</v>
      </c>
      <c r="V1024" s="2">
        <f t="shared" si="546"/>
        <v>54517.106039018603</v>
      </c>
      <c r="W1024" s="2">
        <f t="shared" si="547"/>
        <v>314493.6025258546</v>
      </c>
      <c r="X1024" s="29">
        <f t="shared" si="548"/>
        <v>0</v>
      </c>
      <c r="Y1024" s="2">
        <f t="shared" si="560"/>
        <v>0</v>
      </c>
      <c r="Z1024" s="82">
        <f t="shared" si="549"/>
        <v>0</v>
      </c>
      <c r="AA1024" s="2">
        <f t="shared" si="550"/>
        <v>0</v>
      </c>
      <c r="AB1024" s="27">
        <f t="shared" si="557"/>
        <v>6.7299999999999999E-2</v>
      </c>
      <c r="AC1024" s="29">
        <f t="shared" si="537"/>
        <v>11</v>
      </c>
      <c r="AD1024" s="29">
        <v>252</v>
      </c>
      <c r="AE1024" s="11">
        <f t="shared" si="562"/>
        <v>1.0028471130000001</v>
      </c>
      <c r="AF1024" s="2">
        <f t="shared" si="563"/>
        <v>841.96816951999995</v>
      </c>
      <c r="AG1024" s="2">
        <f t="shared" si="551"/>
        <v>895.39882416</v>
      </c>
      <c r="AH1024" s="3">
        <f t="shared" si="552"/>
        <v>0</v>
      </c>
      <c r="AI1024" s="4" t="str">
        <f t="shared" si="564"/>
        <v>A+J=</v>
      </c>
      <c r="AJ1024" s="12">
        <f t="shared" si="558"/>
        <v>42156</v>
      </c>
      <c r="AK1024" s="12"/>
      <c r="AL1024" s="4"/>
      <c r="AX1024" s="1"/>
      <c r="AY1024" s="1"/>
      <c r="AZ1024" s="1"/>
      <c r="BA1024" s="1"/>
      <c r="BB1024" s="1"/>
    </row>
    <row r="1025" spans="1:54" x14ac:dyDescent="0.2">
      <c r="A1025" s="178">
        <f t="shared" si="553"/>
        <v>42144</v>
      </c>
      <c r="B1025" s="2">
        <f t="shared" si="538"/>
        <v>315577.67138165492</v>
      </c>
      <c r="C1025" s="2">
        <f t="shared" si="554"/>
        <v>258382.41975869</v>
      </c>
      <c r="D1025" s="2">
        <f>SUM(Y1025:Y$1129)</f>
        <v>11029.216664039999</v>
      </c>
      <c r="E1025" s="11">
        <f t="shared" si="539"/>
        <v>247353.20309465</v>
      </c>
      <c r="F1025" s="99">
        <f t="shared" ref="F1025:F1088" si="567">IF(G1025=G1024,F1024,G1024)</f>
        <v>4215.26</v>
      </c>
      <c r="G1025" s="3">
        <f>IF(N1025=1,VLOOKUP(A1024,[1]Plan1!$BG$69:$BI$188,3),G1024)</f>
        <v>4245.1899999999996</v>
      </c>
      <c r="H1025" s="200">
        <f t="shared" ref="H1025:H1088" si="568">EDATE(I1025,-1)</f>
        <v>42068</v>
      </c>
      <c r="I1025" s="200">
        <f t="shared" ref="I1025:I1088" si="569">IF(X1024&gt;0,EDATE(A1025,-1),+I1024)</f>
        <v>42099</v>
      </c>
      <c r="J1025" s="27">
        <f t="shared" si="540"/>
        <v>7.1003923838623972E-3</v>
      </c>
      <c r="K1025" s="12">
        <f t="shared" si="555"/>
        <v>42156</v>
      </c>
      <c r="L1025" s="12">
        <f t="shared" si="541"/>
        <v>42156</v>
      </c>
      <c r="M1025" s="1">
        <f t="shared" si="556"/>
        <v>20</v>
      </c>
      <c r="N1025" s="1">
        <f t="shared" si="542"/>
        <v>12</v>
      </c>
      <c r="O1025" s="2">
        <f t="shared" si="543"/>
        <v>1.0042542000000001</v>
      </c>
      <c r="P1025" s="11">
        <f t="shared" si="566"/>
        <v>1.0132008400000001</v>
      </c>
      <c r="Q1025" s="11">
        <f t="shared" si="561"/>
        <v>1.2156620131718501</v>
      </c>
      <c r="R1025" s="2">
        <f t="shared" si="565"/>
        <v>1.2208336799999999</v>
      </c>
      <c r="S1025" s="2">
        <f t="shared" si="559"/>
        <v>1.1445321799999999</v>
      </c>
      <c r="T1025" s="2">
        <f t="shared" si="544"/>
        <v>295726.99416007998</v>
      </c>
      <c r="U1025" s="2">
        <f t="shared" si="545"/>
        <v>1594.0767281460276</v>
      </c>
      <c r="V1025" s="2">
        <f t="shared" si="546"/>
        <v>54623.918099178925</v>
      </c>
      <c r="W1025" s="2">
        <f t="shared" si="547"/>
        <v>314600.41458601493</v>
      </c>
      <c r="X1025" s="29">
        <f t="shared" si="548"/>
        <v>0</v>
      </c>
      <c r="Y1025" s="2">
        <f t="shared" si="560"/>
        <v>0</v>
      </c>
      <c r="Z1025" s="82">
        <f t="shared" si="549"/>
        <v>0</v>
      </c>
      <c r="AA1025" s="2">
        <f t="shared" si="550"/>
        <v>0</v>
      </c>
      <c r="AB1025" s="27">
        <f t="shared" si="557"/>
        <v>6.7299999999999999E-2</v>
      </c>
      <c r="AC1025" s="29">
        <f t="shared" ref="AC1025:AC1088" si="570">N1025</f>
        <v>12</v>
      </c>
      <c r="AD1025" s="29">
        <v>252</v>
      </c>
      <c r="AE1025" s="11">
        <f t="shared" si="562"/>
        <v>1.003106343</v>
      </c>
      <c r="AF1025" s="2">
        <f t="shared" si="563"/>
        <v>918.62947822000001</v>
      </c>
      <c r="AG1025" s="2">
        <f t="shared" si="551"/>
        <v>977.25679563999995</v>
      </c>
      <c r="AH1025" s="3">
        <f t="shared" si="552"/>
        <v>0</v>
      </c>
      <c r="AI1025" s="4" t="str">
        <f t="shared" si="564"/>
        <v>A+J=</v>
      </c>
      <c r="AJ1025" s="12">
        <f t="shared" si="558"/>
        <v>42156</v>
      </c>
      <c r="AK1025" s="12"/>
      <c r="AL1025" s="4"/>
      <c r="AX1025" s="1"/>
      <c r="AY1025" s="1"/>
      <c r="AZ1025" s="1"/>
      <c r="BA1025" s="1"/>
      <c r="BB1025" s="1"/>
    </row>
    <row r="1026" spans="1:54" x14ac:dyDescent="0.2">
      <c r="A1026" s="178">
        <f t="shared" si="553"/>
        <v>42145</v>
      </c>
      <c r="B1026" s="2">
        <f t="shared" si="538"/>
        <v>315766.45262245368</v>
      </c>
      <c r="C1026" s="2">
        <f t="shared" si="554"/>
        <v>258382.41975869</v>
      </c>
      <c r="D1026" s="2">
        <f>SUM(Y1026:Y$1129)</f>
        <v>11029.216664039999</v>
      </c>
      <c r="E1026" s="11">
        <f t="shared" si="539"/>
        <v>247353.20309465</v>
      </c>
      <c r="F1026" s="99">
        <f t="shared" si="567"/>
        <v>4215.26</v>
      </c>
      <c r="G1026" s="3">
        <f>IF(N1026=1,VLOOKUP(A1025,[1]Plan1!$BG$69:$BI$188,3),G1025)</f>
        <v>4245.1899999999996</v>
      </c>
      <c r="H1026" s="200">
        <f t="shared" si="568"/>
        <v>42068</v>
      </c>
      <c r="I1026" s="200">
        <f t="shared" si="569"/>
        <v>42099</v>
      </c>
      <c r="J1026" s="27">
        <f t="shared" si="540"/>
        <v>7.1003923838623972E-3</v>
      </c>
      <c r="K1026" s="12">
        <f t="shared" si="555"/>
        <v>42156</v>
      </c>
      <c r="L1026" s="12">
        <f t="shared" si="541"/>
        <v>42156</v>
      </c>
      <c r="M1026" s="1">
        <f t="shared" si="556"/>
        <v>20</v>
      </c>
      <c r="N1026" s="1">
        <f t="shared" si="542"/>
        <v>13</v>
      </c>
      <c r="O1026" s="2">
        <f t="shared" si="543"/>
        <v>1.00460953</v>
      </c>
      <c r="P1026" s="11">
        <f t="shared" si="566"/>
        <v>1.0132008400000001</v>
      </c>
      <c r="Q1026" s="11">
        <f t="shared" si="561"/>
        <v>1.2156620131718501</v>
      </c>
      <c r="R1026" s="2">
        <f t="shared" si="565"/>
        <v>1.2212656399999999</v>
      </c>
      <c r="S1026" s="2">
        <f t="shared" si="559"/>
        <v>1.1445321799999999</v>
      </c>
      <c r="T1026" s="2">
        <f t="shared" si="544"/>
        <v>295726.99416007998</v>
      </c>
      <c r="U1026" s="2">
        <f t="shared" si="545"/>
        <v>1594.0767281460276</v>
      </c>
      <c r="V1026" s="2">
        <f t="shared" si="546"/>
        <v>54730.764788787696</v>
      </c>
      <c r="W1026" s="2">
        <f t="shared" si="547"/>
        <v>314707.26127562369</v>
      </c>
      <c r="X1026" s="29">
        <f t="shared" si="548"/>
        <v>0</v>
      </c>
      <c r="Y1026" s="2">
        <f t="shared" si="560"/>
        <v>0</v>
      </c>
      <c r="Z1026" s="82">
        <f t="shared" si="549"/>
        <v>0</v>
      </c>
      <c r="AA1026" s="2">
        <f t="shared" si="550"/>
        <v>0</v>
      </c>
      <c r="AB1026" s="27">
        <f t="shared" si="557"/>
        <v>6.7299999999999999E-2</v>
      </c>
      <c r="AC1026" s="29">
        <f t="shared" si="570"/>
        <v>13</v>
      </c>
      <c r="AD1026" s="29">
        <v>252</v>
      </c>
      <c r="AE1026" s="11">
        <f t="shared" si="562"/>
        <v>1.0033656399999999</v>
      </c>
      <c r="AF1026" s="2">
        <f t="shared" si="563"/>
        <v>995.31060061999995</v>
      </c>
      <c r="AG1026" s="2">
        <f t="shared" si="551"/>
        <v>1059.1913468299999</v>
      </c>
      <c r="AH1026" s="3">
        <f t="shared" si="552"/>
        <v>0</v>
      </c>
      <c r="AI1026" s="4" t="str">
        <f t="shared" si="564"/>
        <v>A+J=</v>
      </c>
      <c r="AJ1026" s="12">
        <f t="shared" si="558"/>
        <v>42156</v>
      </c>
      <c r="AK1026" s="12"/>
      <c r="AL1026" s="4"/>
      <c r="AX1026" s="1"/>
      <c r="AY1026" s="1"/>
      <c r="AZ1026" s="1"/>
      <c r="BA1026" s="1"/>
      <c r="BB1026" s="1"/>
    </row>
    <row r="1027" spans="1:54" x14ac:dyDescent="0.2">
      <c r="A1027" s="178">
        <f t="shared" si="553"/>
        <v>42146</v>
      </c>
      <c r="B1027" s="2">
        <f t="shared" si="538"/>
        <v>315955.35008583503</v>
      </c>
      <c r="C1027" s="2">
        <f t="shared" si="554"/>
        <v>258382.41975869</v>
      </c>
      <c r="D1027" s="2">
        <f>SUM(Y1027:Y$1129)</f>
        <v>11029.216664039999</v>
      </c>
      <c r="E1027" s="11">
        <f t="shared" si="539"/>
        <v>247353.20309465</v>
      </c>
      <c r="F1027" s="99">
        <f t="shared" si="567"/>
        <v>4215.26</v>
      </c>
      <c r="G1027" s="3">
        <f>IF(N1027=1,VLOOKUP(A1026,[1]Plan1!$BG$69:$BI$188,3),G1026)</f>
        <v>4245.1899999999996</v>
      </c>
      <c r="H1027" s="200">
        <f t="shared" si="568"/>
        <v>42068</v>
      </c>
      <c r="I1027" s="200">
        <f t="shared" si="569"/>
        <v>42099</v>
      </c>
      <c r="J1027" s="27">
        <f t="shared" si="540"/>
        <v>7.1003923838623972E-3</v>
      </c>
      <c r="K1027" s="12">
        <f t="shared" si="555"/>
        <v>42156</v>
      </c>
      <c r="L1027" s="12">
        <f t="shared" si="541"/>
        <v>42156</v>
      </c>
      <c r="M1027" s="1">
        <f t="shared" si="556"/>
        <v>20</v>
      </c>
      <c r="N1027" s="1">
        <f t="shared" si="542"/>
        <v>14</v>
      </c>
      <c r="O1027" s="2">
        <f t="shared" si="543"/>
        <v>1.0049649899999999</v>
      </c>
      <c r="P1027" s="11">
        <f t="shared" si="566"/>
        <v>1.0132008400000001</v>
      </c>
      <c r="Q1027" s="11">
        <f t="shared" si="561"/>
        <v>1.2156620131718501</v>
      </c>
      <c r="R1027" s="2">
        <f t="shared" si="565"/>
        <v>1.2216977600000001</v>
      </c>
      <c r="S1027" s="2">
        <f t="shared" si="559"/>
        <v>1.1445321799999999</v>
      </c>
      <c r="T1027" s="2">
        <f t="shared" si="544"/>
        <v>295726.99416007998</v>
      </c>
      <c r="U1027" s="2">
        <f t="shared" si="545"/>
        <v>1594.0767281460276</v>
      </c>
      <c r="V1027" s="2">
        <f t="shared" si="546"/>
        <v>54837.651054908994</v>
      </c>
      <c r="W1027" s="2">
        <f t="shared" si="547"/>
        <v>314814.14754174504</v>
      </c>
      <c r="X1027" s="29">
        <f t="shared" si="548"/>
        <v>0</v>
      </c>
      <c r="Y1027" s="2">
        <f t="shared" si="560"/>
        <v>0</v>
      </c>
      <c r="Z1027" s="82">
        <f t="shared" si="549"/>
        <v>0</v>
      </c>
      <c r="AA1027" s="2">
        <f t="shared" si="550"/>
        <v>0</v>
      </c>
      <c r="AB1027" s="27">
        <f t="shared" si="557"/>
        <v>6.7299999999999999E-2</v>
      </c>
      <c r="AC1027" s="29">
        <f t="shared" si="570"/>
        <v>14</v>
      </c>
      <c r="AD1027" s="29">
        <v>252</v>
      </c>
      <c r="AE1027" s="11">
        <f t="shared" si="562"/>
        <v>1.0036250040000001</v>
      </c>
      <c r="AF1027" s="2">
        <f t="shared" si="563"/>
        <v>1072.01153673</v>
      </c>
      <c r="AG1027" s="2">
        <f t="shared" si="551"/>
        <v>1141.2025440899999</v>
      </c>
      <c r="AH1027" s="3">
        <f t="shared" si="552"/>
        <v>0</v>
      </c>
      <c r="AI1027" s="4" t="str">
        <f t="shared" si="564"/>
        <v>A+J=</v>
      </c>
      <c r="AJ1027" s="12">
        <f t="shared" si="558"/>
        <v>42156</v>
      </c>
      <c r="AK1027" s="12"/>
      <c r="AL1027" s="4"/>
      <c r="AX1027" s="1"/>
      <c r="AY1027" s="1"/>
      <c r="AZ1027" s="1"/>
      <c r="BA1027" s="1"/>
      <c r="BB1027" s="1"/>
    </row>
    <row r="1028" spans="1:54" x14ac:dyDescent="0.2">
      <c r="A1028" s="178">
        <f t="shared" si="553"/>
        <v>42147</v>
      </c>
      <c r="B1028" s="2">
        <f t="shared" si="538"/>
        <v>316144.36382406874</v>
      </c>
      <c r="C1028" s="2">
        <f t="shared" si="554"/>
        <v>258382.41975869</v>
      </c>
      <c r="D1028" s="2">
        <f>SUM(Y1028:Y$1129)</f>
        <v>11029.216664039999</v>
      </c>
      <c r="E1028" s="11">
        <f t="shared" si="539"/>
        <v>247353.20309465</v>
      </c>
      <c r="F1028" s="99">
        <f t="shared" si="567"/>
        <v>4215.26</v>
      </c>
      <c r="G1028" s="3">
        <f>IF(N1028=1,VLOOKUP(A1027,[1]Plan1!$BG$69:$BI$188,3),G1027)</f>
        <v>4245.1899999999996</v>
      </c>
      <c r="H1028" s="200">
        <f t="shared" si="568"/>
        <v>42068</v>
      </c>
      <c r="I1028" s="200">
        <f t="shared" si="569"/>
        <v>42099</v>
      </c>
      <c r="J1028" s="27">
        <f t="shared" si="540"/>
        <v>7.1003923838623972E-3</v>
      </c>
      <c r="K1028" s="12">
        <f t="shared" si="555"/>
        <v>42156</v>
      </c>
      <c r="L1028" s="12">
        <f t="shared" si="541"/>
        <v>42156</v>
      </c>
      <c r="M1028" s="1">
        <f t="shared" si="556"/>
        <v>20</v>
      </c>
      <c r="N1028" s="1">
        <f t="shared" si="542"/>
        <v>15</v>
      </c>
      <c r="O1028" s="2">
        <f t="shared" si="543"/>
        <v>1.00532058</v>
      </c>
      <c r="P1028" s="11">
        <f t="shared" si="566"/>
        <v>1.0132008400000001</v>
      </c>
      <c r="Q1028" s="11">
        <f t="shared" si="561"/>
        <v>1.2156620131718501</v>
      </c>
      <c r="R1028" s="2">
        <f t="shared" si="565"/>
        <v>1.2221300399999999</v>
      </c>
      <c r="S1028" s="2">
        <f t="shared" si="559"/>
        <v>1.1445321799999999</v>
      </c>
      <c r="T1028" s="2">
        <f t="shared" si="544"/>
        <v>295726.99416007998</v>
      </c>
      <c r="U1028" s="2">
        <f t="shared" si="545"/>
        <v>1594.0767281460276</v>
      </c>
      <c r="V1028" s="2">
        <f t="shared" si="546"/>
        <v>54944.576897542705</v>
      </c>
      <c r="W1028" s="2">
        <f t="shared" si="547"/>
        <v>314921.07338437875</v>
      </c>
      <c r="X1028" s="29">
        <f t="shared" si="548"/>
        <v>0</v>
      </c>
      <c r="Y1028" s="2">
        <f t="shared" si="560"/>
        <v>0</v>
      </c>
      <c r="Z1028" s="82">
        <f t="shared" si="549"/>
        <v>0</v>
      </c>
      <c r="AA1028" s="2">
        <f t="shared" si="550"/>
        <v>0</v>
      </c>
      <c r="AB1028" s="27">
        <f t="shared" si="557"/>
        <v>6.7299999999999999E-2</v>
      </c>
      <c r="AC1028" s="29">
        <f t="shared" si="570"/>
        <v>15</v>
      </c>
      <c r="AD1028" s="29">
        <v>252</v>
      </c>
      <c r="AE1028" s="11">
        <f t="shared" si="562"/>
        <v>1.003884435</v>
      </c>
      <c r="AF1028" s="2">
        <f t="shared" si="563"/>
        <v>1148.7322865599999</v>
      </c>
      <c r="AG1028" s="2">
        <f t="shared" si="551"/>
        <v>1223.2904396900001</v>
      </c>
      <c r="AH1028" s="3">
        <f t="shared" si="552"/>
        <v>0</v>
      </c>
      <c r="AI1028" s="4" t="str">
        <f t="shared" si="564"/>
        <v>A+J=</v>
      </c>
      <c r="AJ1028" s="12">
        <f t="shared" si="558"/>
        <v>42156</v>
      </c>
      <c r="AK1028" s="12"/>
      <c r="AL1028" s="4"/>
      <c r="AX1028" s="1"/>
      <c r="AY1028" s="1"/>
      <c r="AZ1028" s="1"/>
      <c r="BA1028" s="1"/>
      <c r="BB1028" s="1"/>
    </row>
    <row r="1029" spans="1:54" x14ac:dyDescent="0.2">
      <c r="A1029" s="178">
        <f t="shared" si="553"/>
        <v>42148</v>
      </c>
      <c r="B1029" s="2">
        <f t="shared" si="538"/>
        <v>316144.36382406874</v>
      </c>
      <c r="C1029" s="2">
        <f t="shared" si="554"/>
        <v>258382.41975869</v>
      </c>
      <c r="D1029" s="2">
        <f>SUM(Y1029:Y$1129)</f>
        <v>11029.216664039999</v>
      </c>
      <c r="E1029" s="11">
        <f t="shared" si="539"/>
        <v>247353.20309465</v>
      </c>
      <c r="F1029" s="99">
        <f t="shared" si="567"/>
        <v>4215.26</v>
      </c>
      <c r="G1029" s="3">
        <f>IF(N1029=1,VLOOKUP(A1028,[1]Plan1!$BG$69:$BI$188,3),G1028)</f>
        <v>4245.1899999999996</v>
      </c>
      <c r="H1029" s="200">
        <f t="shared" si="568"/>
        <v>42068</v>
      </c>
      <c r="I1029" s="200">
        <f t="shared" si="569"/>
        <v>42099</v>
      </c>
      <c r="J1029" s="27">
        <f t="shared" si="540"/>
        <v>7.1003923838623972E-3</v>
      </c>
      <c r="K1029" s="12">
        <f t="shared" si="555"/>
        <v>42156</v>
      </c>
      <c r="L1029" s="12">
        <f t="shared" si="541"/>
        <v>42156</v>
      </c>
      <c r="M1029" s="1">
        <f t="shared" si="556"/>
        <v>20</v>
      </c>
      <c r="N1029" s="1">
        <f t="shared" si="542"/>
        <v>15</v>
      </c>
      <c r="O1029" s="2">
        <f t="shared" si="543"/>
        <v>1.00532058</v>
      </c>
      <c r="P1029" s="11">
        <f t="shared" si="566"/>
        <v>1.0132008400000001</v>
      </c>
      <c r="Q1029" s="11">
        <f t="shared" si="561"/>
        <v>1.2156620131718501</v>
      </c>
      <c r="R1029" s="2">
        <f t="shared" si="565"/>
        <v>1.2221300399999999</v>
      </c>
      <c r="S1029" s="2">
        <f t="shared" si="559"/>
        <v>1.1445321799999999</v>
      </c>
      <c r="T1029" s="2">
        <f t="shared" si="544"/>
        <v>295726.99416007998</v>
      </c>
      <c r="U1029" s="2">
        <f t="shared" si="545"/>
        <v>1594.0767281460276</v>
      </c>
      <c r="V1029" s="2">
        <f t="shared" si="546"/>
        <v>54944.576897542705</v>
      </c>
      <c r="W1029" s="2">
        <f t="shared" si="547"/>
        <v>314921.07338437875</v>
      </c>
      <c r="X1029" s="29">
        <f t="shared" si="548"/>
        <v>0</v>
      </c>
      <c r="Y1029" s="2">
        <f t="shared" si="560"/>
        <v>0</v>
      </c>
      <c r="Z1029" s="82">
        <f t="shared" si="549"/>
        <v>0</v>
      </c>
      <c r="AA1029" s="2">
        <f t="shared" si="550"/>
        <v>0</v>
      </c>
      <c r="AB1029" s="27">
        <f t="shared" si="557"/>
        <v>6.7299999999999999E-2</v>
      </c>
      <c r="AC1029" s="29">
        <f t="shared" si="570"/>
        <v>15</v>
      </c>
      <c r="AD1029" s="29">
        <v>252</v>
      </c>
      <c r="AE1029" s="11">
        <f t="shared" si="562"/>
        <v>1.003884435</v>
      </c>
      <c r="AF1029" s="2">
        <f t="shared" si="563"/>
        <v>1148.7322865599999</v>
      </c>
      <c r="AG1029" s="2">
        <f t="shared" si="551"/>
        <v>1223.2904396900001</v>
      </c>
      <c r="AH1029" s="3">
        <f t="shared" si="552"/>
        <v>0</v>
      </c>
      <c r="AI1029" s="4" t="str">
        <f t="shared" si="564"/>
        <v>A+J=</v>
      </c>
      <c r="AJ1029" s="12">
        <f t="shared" si="558"/>
        <v>42156</v>
      </c>
      <c r="AK1029" s="12"/>
      <c r="AL1029" s="4"/>
      <c r="AX1029" s="1"/>
      <c r="AY1029" s="1"/>
      <c r="AZ1029" s="1"/>
      <c r="BA1029" s="1"/>
      <c r="BB1029" s="1"/>
    </row>
    <row r="1030" spans="1:54" x14ac:dyDescent="0.2">
      <c r="A1030" s="178">
        <f t="shared" si="553"/>
        <v>42149</v>
      </c>
      <c r="B1030" s="2">
        <f t="shared" si="538"/>
        <v>316144.36382406874</v>
      </c>
      <c r="C1030" s="2">
        <f t="shared" si="554"/>
        <v>258382.41975869</v>
      </c>
      <c r="D1030" s="2">
        <f>SUM(Y1030:Y$1129)</f>
        <v>11029.216664039999</v>
      </c>
      <c r="E1030" s="11">
        <f t="shared" si="539"/>
        <v>247353.20309465</v>
      </c>
      <c r="F1030" s="99">
        <f t="shared" si="567"/>
        <v>4215.26</v>
      </c>
      <c r="G1030" s="3">
        <f>IF(N1030=1,VLOOKUP(A1029,[1]Plan1!$BG$69:$BI$188,3),G1029)</f>
        <v>4245.1899999999996</v>
      </c>
      <c r="H1030" s="200">
        <f t="shared" si="568"/>
        <v>42068</v>
      </c>
      <c r="I1030" s="200">
        <f t="shared" si="569"/>
        <v>42099</v>
      </c>
      <c r="J1030" s="27">
        <f t="shared" si="540"/>
        <v>7.1003923838623972E-3</v>
      </c>
      <c r="K1030" s="12">
        <f t="shared" si="555"/>
        <v>42156</v>
      </c>
      <c r="L1030" s="12">
        <f t="shared" si="541"/>
        <v>42156</v>
      </c>
      <c r="M1030" s="1">
        <f t="shared" si="556"/>
        <v>20</v>
      </c>
      <c r="N1030" s="1">
        <f t="shared" si="542"/>
        <v>15</v>
      </c>
      <c r="O1030" s="2">
        <f t="shared" si="543"/>
        <v>1.00532058</v>
      </c>
      <c r="P1030" s="11">
        <f t="shared" si="566"/>
        <v>1.0132008400000001</v>
      </c>
      <c r="Q1030" s="11">
        <f t="shared" si="561"/>
        <v>1.2156620131718501</v>
      </c>
      <c r="R1030" s="2">
        <f t="shared" si="565"/>
        <v>1.2221300399999999</v>
      </c>
      <c r="S1030" s="2">
        <f t="shared" si="559"/>
        <v>1.1445321799999999</v>
      </c>
      <c r="T1030" s="2">
        <f t="shared" si="544"/>
        <v>295726.99416007998</v>
      </c>
      <c r="U1030" s="2">
        <f t="shared" si="545"/>
        <v>1594.0767281460276</v>
      </c>
      <c r="V1030" s="2">
        <f t="shared" si="546"/>
        <v>54944.576897542705</v>
      </c>
      <c r="W1030" s="2">
        <f t="shared" si="547"/>
        <v>314921.07338437875</v>
      </c>
      <c r="X1030" s="29">
        <f t="shared" si="548"/>
        <v>0</v>
      </c>
      <c r="Y1030" s="2">
        <f t="shared" si="560"/>
        <v>0</v>
      </c>
      <c r="Z1030" s="82">
        <f t="shared" si="549"/>
        <v>0</v>
      </c>
      <c r="AA1030" s="2">
        <f t="shared" si="550"/>
        <v>0</v>
      </c>
      <c r="AB1030" s="27">
        <f t="shared" si="557"/>
        <v>6.7299999999999999E-2</v>
      </c>
      <c r="AC1030" s="29">
        <f t="shared" si="570"/>
        <v>15</v>
      </c>
      <c r="AD1030" s="29">
        <v>252</v>
      </c>
      <c r="AE1030" s="11">
        <f t="shared" si="562"/>
        <v>1.003884435</v>
      </c>
      <c r="AF1030" s="2">
        <f t="shared" si="563"/>
        <v>1148.7322865599999</v>
      </c>
      <c r="AG1030" s="2">
        <f t="shared" si="551"/>
        <v>1223.2904396900001</v>
      </c>
      <c r="AH1030" s="3">
        <f t="shared" si="552"/>
        <v>0</v>
      </c>
      <c r="AI1030" s="4" t="str">
        <f t="shared" si="564"/>
        <v>A+J=</v>
      </c>
      <c r="AJ1030" s="12">
        <f t="shared" si="558"/>
        <v>42156</v>
      </c>
      <c r="AK1030" s="12"/>
      <c r="AL1030" s="4"/>
      <c r="AX1030" s="1"/>
      <c r="AY1030" s="1"/>
      <c r="AZ1030" s="1"/>
      <c r="BA1030" s="1"/>
      <c r="BB1030" s="1"/>
    </row>
    <row r="1031" spans="1:54" x14ac:dyDescent="0.2">
      <c r="A1031" s="178">
        <f t="shared" si="553"/>
        <v>42150</v>
      </c>
      <c r="B1031" s="2">
        <f t="shared" si="538"/>
        <v>316333.48923691094</v>
      </c>
      <c r="C1031" s="2">
        <f t="shared" si="554"/>
        <v>258382.41975869</v>
      </c>
      <c r="D1031" s="2">
        <f>SUM(Y1031:Y$1129)</f>
        <v>11029.216664039999</v>
      </c>
      <c r="E1031" s="11">
        <f t="shared" si="539"/>
        <v>247353.20309465</v>
      </c>
      <c r="F1031" s="99">
        <f t="shared" si="567"/>
        <v>4215.26</v>
      </c>
      <c r="G1031" s="3">
        <f>IF(N1031=1,VLOOKUP(A1030,[1]Plan1!$BG$69:$BI$188,3),G1030)</f>
        <v>4245.1899999999996</v>
      </c>
      <c r="H1031" s="200">
        <f t="shared" si="568"/>
        <v>42068</v>
      </c>
      <c r="I1031" s="200">
        <f t="shared" si="569"/>
        <v>42099</v>
      </c>
      <c r="J1031" s="27">
        <f t="shared" si="540"/>
        <v>7.1003923838623972E-3</v>
      </c>
      <c r="K1031" s="12">
        <f t="shared" si="555"/>
        <v>42156</v>
      </c>
      <c r="L1031" s="12">
        <f t="shared" si="541"/>
        <v>42156</v>
      </c>
      <c r="M1031" s="1">
        <f t="shared" si="556"/>
        <v>20</v>
      </c>
      <c r="N1031" s="1">
        <f t="shared" si="542"/>
        <v>16</v>
      </c>
      <c r="O1031" s="2">
        <f t="shared" si="543"/>
        <v>1.00567629</v>
      </c>
      <c r="P1031" s="11">
        <f t="shared" si="566"/>
        <v>1.0132008400000001</v>
      </c>
      <c r="Q1031" s="11">
        <f t="shared" si="561"/>
        <v>1.2156620131718501</v>
      </c>
      <c r="R1031" s="2">
        <f t="shared" si="565"/>
        <v>1.22256246</v>
      </c>
      <c r="S1031" s="2">
        <f t="shared" si="559"/>
        <v>1.1445321799999999</v>
      </c>
      <c r="T1031" s="2">
        <f t="shared" si="544"/>
        <v>295726.99416007998</v>
      </c>
      <c r="U1031" s="2">
        <f t="shared" si="545"/>
        <v>1594.0767281460276</v>
      </c>
      <c r="V1031" s="2">
        <f t="shared" si="546"/>
        <v>55051.537369624923</v>
      </c>
      <c r="W1031" s="2">
        <f t="shared" si="547"/>
        <v>315028.03385646094</v>
      </c>
      <c r="X1031" s="29">
        <f t="shared" si="548"/>
        <v>0</v>
      </c>
      <c r="Y1031" s="2">
        <f t="shared" si="560"/>
        <v>0</v>
      </c>
      <c r="Z1031" s="82">
        <f t="shared" si="549"/>
        <v>0</v>
      </c>
      <c r="AA1031" s="2">
        <f t="shared" si="550"/>
        <v>0</v>
      </c>
      <c r="AB1031" s="27">
        <f t="shared" si="557"/>
        <v>6.7299999999999999E-2</v>
      </c>
      <c r="AC1031" s="29">
        <f t="shared" si="570"/>
        <v>16</v>
      </c>
      <c r="AD1031" s="29">
        <v>252</v>
      </c>
      <c r="AE1031" s="11">
        <f t="shared" si="562"/>
        <v>1.004143934</v>
      </c>
      <c r="AF1031" s="2">
        <f t="shared" si="563"/>
        <v>1225.47314581</v>
      </c>
      <c r="AG1031" s="2">
        <f t="shared" si="551"/>
        <v>1305.4553804499999</v>
      </c>
      <c r="AH1031" s="3">
        <f t="shared" si="552"/>
        <v>0</v>
      </c>
      <c r="AI1031" s="4" t="str">
        <f t="shared" si="564"/>
        <v>A+J=</v>
      </c>
      <c r="AJ1031" s="12">
        <f t="shared" si="558"/>
        <v>42156</v>
      </c>
      <c r="AK1031" s="12"/>
      <c r="AL1031" s="4"/>
      <c r="AX1031" s="1"/>
      <c r="AY1031" s="1"/>
      <c r="AZ1031" s="1"/>
      <c r="BA1031" s="1"/>
      <c r="BB1031" s="1"/>
    </row>
    <row r="1032" spans="1:54" x14ac:dyDescent="0.2">
      <c r="A1032" s="178">
        <f t="shared" si="553"/>
        <v>42151</v>
      </c>
      <c r="B1032" s="2">
        <f t="shared" si="538"/>
        <v>316522.72822729364</v>
      </c>
      <c r="C1032" s="2">
        <f t="shared" si="554"/>
        <v>258382.41975869</v>
      </c>
      <c r="D1032" s="2">
        <f>SUM(Y1032:Y$1129)</f>
        <v>11029.216664039999</v>
      </c>
      <c r="E1032" s="11">
        <f t="shared" si="539"/>
        <v>247353.20309465</v>
      </c>
      <c r="F1032" s="99">
        <f t="shared" si="567"/>
        <v>4215.26</v>
      </c>
      <c r="G1032" s="3">
        <f>IF(N1032=1,VLOOKUP(A1031,[1]Plan1!$BG$69:$BI$188,3),G1031)</f>
        <v>4245.1899999999996</v>
      </c>
      <c r="H1032" s="200">
        <f t="shared" si="568"/>
        <v>42068</v>
      </c>
      <c r="I1032" s="200">
        <f t="shared" si="569"/>
        <v>42099</v>
      </c>
      <c r="J1032" s="27">
        <f t="shared" si="540"/>
        <v>7.1003923838623972E-3</v>
      </c>
      <c r="K1032" s="12">
        <f t="shared" si="555"/>
        <v>42156</v>
      </c>
      <c r="L1032" s="12">
        <f t="shared" si="541"/>
        <v>42156</v>
      </c>
      <c r="M1032" s="1">
        <f t="shared" si="556"/>
        <v>20</v>
      </c>
      <c r="N1032" s="1">
        <f t="shared" si="542"/>
        <v>17</v>
      </c>
      <c r="O1032" s="2">
        <f t="shared" si="543"/>
        <v>1.00603212</v>
      </c>
      <c r="P1032" s="11">
        <f t="shared" si="566"/>
        <v>1.0132008400000001</v>
      </c>
      <c r="Q1032" s="11">
        <f t="shared" si="561"/>
        <v>1.2156620131718501</v>
      </c>
      <c r="R1032" s="2">
        <f t="shared" si="565"/>
        <v>1.2229950300000001</v>
      </c>
      <c r="S1032" s="2">
        <f t="shared" si="559"/>
        <v>1.1445321799999999</v>
      </c>
      <c r="T1032" s="2">
        <f t="shared" si="544"/>
        <v>295726.99416007998</v>
      </c>
      <c r="U1032" s="2">
        <f t="shared" si="545"/>
        <v>1594.0767281460276</v>
      </c>
      <c r="V1032" s="2">
        <f t="shared" si="546"/>
        <v>55158.534944687592</v>
      </c>
      <c r="W1032" s="2">
        <f t="shared" si="547"/>
        <v>315135.03143152362</v>
      </c>
      <c r="X1032" s="29">
        <f t="shared" si="548"/>
        <v>0</v>
      </c>
      <c r="Y1032" s="2">
        <f t="shared" si="560"/>
        <v>0</v>
      </c>
      <c r="Z1032" s="82">
        <f t="shared" si="549"/>
        <v>0</v>
      </c>
      <c r="AA1032" s="2">
        <f t="shared" si="550"/>
        <v>0</v>
      </c>
      <c r="AB1032" s="27">
        <f t="shared" si="557"/>
        <v>6.7299999999999999E-2</v>
      </c>
      <c r="AC1032" s="29">
        <f t="shared" si="570"/>
        <v>17</v>
      </c>
      <c r="AD1032" s="29">
        <v>252</v>
      </c>
      <c r="AE1032" s="11">
        <f t="shared" si="562"/>
        <v>1.0044034989999999</v>
      </c>
      <c r="AF1032" s="2">
        <f t="shared" si="563"/>
        <v>1302.23352305</v>
      </c>
      <c r="AG1032" s="2">
        <f t="shared" si="551"/>
        <v>1387.6967957700001</v>
      </c>
      <c r="AH1032" s="3">
        <f t="shared" si="552"/>
        <v>0</v>
      </c>
      <c r="AI1032" s="4" t="str">
        <f t="shared" si="564"/>
        <v>A+J=</v>
      </c>
      <c r="AJ1032" s="12">
        <f t="shared" si="558"/>
        <v>42156</v>
      </c>
      <c r="AK1032" s="12"/>
      <c r="AL1032" s="4"/>
      <c r="AX1032" s="1"/>
      <c r="AY1032" s="1"/>
      <c r="AZ1032" s="1"/>
      <c r="BA1032" s="1"/>
      <c r="BB1032" s="1"/>
    </row>
    <row r="1033" spans="1:54" x14ac:dyDescent="0.2">
      <c r="A1033" s="178">
        <f t="shared" si="553"/>
        <v>42152</v>
      </c>
      <c r="B1033" s="2">
        <f t="shared" si="538"/>
        <v>316712.0861306708</v>
      </c>
      <c r="C1033" s="2">
        <f t="shared" si="554"/>
        <v>258382.41975869</v>
      </c>
      <c r="D1033" s="2">
        <f>SUM(Y1033:Y$1129)</f>
        <v>11029.216664039999</v>
      </c>
      <c r="E1033" s="11">
        <f t="shared" si="539"/>
        <v>247353.20309465</v>
      </c>
      <c r="F1033" s="99">
        <f t="shared" si="567"/>
        <v>4215.26</v>
      </c>
      <c r="G1033" s="3">
        <f>IF(N1033=1,VLOOKUP(A1032,[1]Plan1!$BG$69:$BI$188,3),G1032)</f>
        <v>4245.1899999999996</v>
      </c>
      <c r="H1033" s="200">
        <f t="shared" si="568"/>
        <v>42068</v>
      </c>
      <c r="I1033" s="200">
        <f t="shared" si="569"/>
        <v>42099</v>
      </c>
      <c r="J1033" s="27">
        <f t="shared" si="540"/>
        <v>7.1003923838623972E-3</v>
      </c>
      <c r="K1033" s="12">
        <f t="shared" si="555"/>
        <v>42156</v>
      </c>
      <c r="L1033" s="12">
        <f t="shared" si="541"/>
        <v>42156</v>
      </c>
      <c r="M1033" s="1">
        <f t="shared" si="556"/>
        <v>20</v>
      </c>
      <c r="N1033" s="1">
        <f t="shared" si="542"/>
        <v>18</v>
      </c>
      <c r="O1033" s="2">
        <f t="shared" si="543"/>
        <v>1.00638809</v>
      </c>
      <c r="P1033" s="11">
        <f t="shared" si="566"/>
        <v>1.0132008400000001</v>
      </c>
      <c r="Q1033" s="11">
        <f t="shared" si="561"/>
        <v>1.2156620131718501</v>
      </c>
      <c r="R1033" s="2">
        <f t="shared" si="565"/>
        <v>1.22342777</v>
      </c>
      <c r="S1033" s="2">
        <f t="shared" si="559"/>
        <v>1.1445321799999999</v>
      </c>
      <c r="T1033" s="2">
        <f t="shared" si="544"/>
        <v>295726.99416007998</v>
      </c>
      <c r="U1033" s="2">
        <f t="shared" si="545"/>
        <v>1594.0767281460276</v>
      </c>
      <c r="V1033" s="2">
        <f t="shared" si="546"/>
        <v>55265.574569794757</v>
      </c>
      <c r="W1033" s="2">
        <f t="shared" si="547"/>
        <v>315242.07105663081</v>
      </c>
      <c r="X1033" s="29">
        <f t="shared" si="548"/>
        <v>0</v>
      </c>
      <c r="Y1033" s="2">
        <f t="shared" si="560"/>
        <v>0</v>
      </c>
      <c r="Z1033" s="82">
        <f t="shared" si="549"/>
        <v>0</v>
      </c>
      <c r="AA1033" s="2">
        <f t="shared" si="550"/>
        <v>0</v>
      </c>
      <c r="AB1033" s="27">
        <f t="shared" si="557"/>
        <v>6.7299999999999999E-2</v>
      </c>
      <c r="AC1033" s="29">
        <f t="shared" si="570"/>
        <v>18</v>
      </c>
      <c r="AD1033" s="29">
        <v>252</v>
      </c>
      <c r="AE1033" s="11">
        <f t="shared" si="562"/>
        <v>1.004663131</v>
      </c>
      <c r="AF1033" s="2">
        <f t="shared" si="563"/>
        <v>1379.0137139999999</v>
      </c>
      <c r="AG1033" s="2">
        <f t="shared" si="551"/>
        <v>1470.0150740399999</v>
      </c>
      <c r="AH1033" s="3">
        <f t="shared" si="552"/>
        <v>0</v>
      </c>
      <c r="AI1033" s="4" t="str">
        <f t="shared" si="564"/>
        <v>A+J=</v>
      </c>
      <c r="AJ1033" s="12">
        <f t="shared" si="558"/>
        <v>42156</v>
      </c>
      <c r="AK1033" s="12"/>
      <c r="AL1033" s="4"/>
      <c r="AX1033" s="1"/>
      <c r="AY1033" s="1"/>
      <c r="AZ1033" s="1"/>
      <c r="BA1033" s="1"/>
      <c r="BB1033" s="1"/>
    </row>
    <row r="1034" spans="1:54" x14ac:dyDescent="0.2">
      <c r="A1034" s="178">
        <f t="shared" si="553"/>
        <v>42153</v>
      </c>
      <c r="B1034" s="2">
        <f t="shared" ref="B1034:B1097" si="571">(W1034+AG1034)</f>
        <v>316901.55337383441</v>
      </c>
      <c r="C1034" s="2">
        <f t="shared" si="554"/>
        <v>258382.41975869</v>
      </c>
      <c r="D1034" s="2">
        <f>SUM(Y1034:Y$1129)</f>
        <v>11029.216664039999</v>
      </c>
      <c r="E1034" s="11">
        <f t="shared" ref="E1034:E1097" si="572">(C1034-D1034)</f>
        <v>247353.20309465</v>
      </c>
      <c r="F1034" s="99">
        <f t="shared" si="567"/>
        <v>4215.26</v>
      </c>
      <c r="G1034" s="3">
        <f>IF(N1034=1,VLOOKUP(A1033,[1]Plan1!$BG$69:$BI$188,3),G1033)</f>
        <v>4245.1899999999996</v>
      </c>
      <c r="H1034" s="200">
        <f t="shared" si="568"/>
        <v>42068</v>
      </c>
      <c r="I1034" s="200">
        <f t="shared" si="569"/>
        <v>42099</v>
      </c>
      <c r="J1034" s="27">
        <f t="shared" ref="J1034:J1097" si="573">(G1034/F1034)-1</f>
        <v>7.1003923838623972E-3</v>
      </c>
      <c r="K1034" s="12">
        <f t="shared" si="555"/>
        <v>42156</v>
      </c>
      <c r="L1034" s="12">
        <f t="shared" ref="L1034:L1097" si="574">IF(A1034&gt;L1033,K1034,L1033)</f>
        <v>42156</v>
      </c>
      <c r="M1034" s="1">
        <f t="shared" si="556"/>
        <v>20</v>
      </c>
      <c r="N1034" s="1">
        <f t="shared" ref="N1034:N1097" si="575">(M1034-(NETWORKDAYS(A1034,L1034,AN$137:AN$327)-1))</f>
        <v>19</v>
      </c>
      <c r="O1034" s="2">
        <f t="shared" ref="O1034:O1097" si="576">TRUNC((G1034/F1034)^TRUNC((N1034/M1034),9),8)</f>
        <v>1.0067441699999999</v>
      </c>
      <c r="P1034" s="11">
        <f t="shared" si="566"/>
        <v>1.0132008400000001</v>
      </c>
      <c r="Q1034" s="11">
        <f t="shared" si="561"/>
        <v>1.2156620131718501</v>
      </c>
      <c r="R1034" s="2">
        <f t="shared" si="565"/>
        <v>1.2238606400000001</v>
      </c>
      <c r="S1034" s="2">
        <f t="shared" si="559"/>
        <v>1.1445321799999999</v>
      </c>
      <c r="T1034" s="2">
        <f t="shared" ref="T1034:T1097" si="577">TRUNC(C1034*S1034,8)</f>
        <v>295726.99416007998</v>
      </c>
      <c r="U1034" s="2">
        <f t="shared" ref="U1034:U1097" si="578">(D1034*(S1034-1))</f>
        <v>1594.0767281460276</v>
      </c>
      <c r="V1034" s="2">
        <f t="shared" ref="V1034:V1097" si="579">(E1034*(R1034-1))</f>
        <v>55372.646350818344</v>
      </c>
      <c r="W1034" s="2">
        <f t="shared" ref="W1034:W1097" si="580">(C1034+U1034+V1034)</f>
        <v>315349.14283765439</v>
      </c>
      <c r="X1034" s="29">
        <f t="shared" ref="X1034:X1097" si="581">IF(VLOOKUP(A1034,AN$10:AU$131,8)=VLOOKUP(A1033,AN$10:AU$131,8),0,VLOOKUP(A1034,AN$10:AU$131,8))</f>
        <v>0</v>
      </c>
      <c r="Y1034" s="2">
        <f t="shared" si="560"/>
        <v>0</v>
      </c>
      <c r="Z1034" s="82">
        <f t="shared" ref="Z1034:Z1097" si="582">IF(X1034&gt;0,VLOOKUP($A1034,$AN$10:$AS$131,6),0)</f>
        <v>0</v>
      </c>
      <c r="AA1034" s="2">
        <f t="shared" ref="AA1034:AA1097" si="583">IF(Z1034&gt;0,TRUNC(Z1034*T1034,8),0)</f>
        <v>0</v>
      </c>
      <c r="AB1034" s="27">
        <f t="shared" si="557"/>
        <v>6.7299999999999999E-2</v>
      </c>
      <c r="AC1034" s="29">
        <f t="shared" si="570"/>
        <v>19</v>
      </c>
      <c r="AD1034" s="29">
        <v>252</v>
      </c>
      <c r="AE1034" s="11">
        <f t="shared" si="562"/>
        <v>1.004922831</v>
      </c>
      <c r="AF1034" s="2">
        <f t="shared" si="563"/>
        <v>1455.8140143799999</v>
      </c>
      <c r="AG1034" s="2">
        <f t="shared" ref="AG1034:AG1097" si="584">TRUNC((W1034*(AE1034-1)),8)</f>
        <v>1552.41053618</v>
      </c>
      <c r="AH1034" s="3">
        <f t="shared" ref="AH1034:AH1097" si="585">IF(AA1034&gt;0,AA1034+AF1034,0)</f>
        <v>0</v>
      </c>
      <c r="AI1034" s="4" t="str">
        <f t="shared" si="564"/>
        <v>A+J=</v>
      </c>
      <c r="AJ1034" s="12">
        <f t="shared" si="558"/>
        <v>42156</v>
      </c>
      <c r="AK1034" s="12"/>
      <c r="AL1034" s="4"/>
      <c r="AX1034" s="1"/>
      <c r="AY1034" s="1"/>
      <c r="AZ1034" s="1"/>
      <c r="BA1034" s="1"/>
      <c r="BB1034" s="1"/>
    </row>
    <row r="1035" spans="1:54" x14ac:dyDescent="0.2">
      <c r="A1035" s="178">
        <f t="shared" ref="A1035:A1098" si="586">(A1034+1)</f>
        <v>42154</v>
      </c>
      <c r="B1035" s="2">
        <f t="shared" si="571"/>
        <v>317091.13931816246</v>
      </c>
      <c r="C1035" s="2">
        <f t="shared" ref="C1035:C1098" si="587">TRUNC(IF(X1034&gt;0,VLOOKUP(A1034,$AN$12:$AO$131,2),C1034),8)</f>
        <v>258382.41975869</v>
      </c>
      <c r="D1035" s="2">
        <f>SUM(Y1035:Y$1129)</f>
        <v>11029.216664039999</v>
      </c>
      <c r="E1035" s="11">
        <f t="shared" si="572"/>
        <v>247353.20309465</v>
      </c>
      <c r="F1035" s="99">
        <f t="shared" si="567"/>
        <v>4215.26</v>
      </c>
      <c r="G1035" s="3">
        <f>IF(N1035=1,VLOOKUP(A1034,[1]Plan1!$BG$69:$BI$188,3),G1034)</f>
        <v>4245.1899999999996</v>
      </c>
      <c r="H1035" s="200">
        <f t="shared" si="568"/>
        <v>42068</v>
      </c>
      <c r="I1035" s="200">
        <f t="shared" si="569"/>
        <v>42099</v>
      </c>
      <c r="J1035" s="27">
        <f t="shared" si="573"/>
        <v>7.1003923838623972E-3</v>
      </c>
      <c r="K1035" s="12">
        <f t="shared" ref="K1035:K1098" si="588">IF(DAY(A1035)=1,VLOOKUP(A1035,AR$137:AW$275,4),K1034)</f>
        <v>42156</v>
      </c>
      <c r="L1035" s="12">
        <f t="shared" si="574"/>
        <v>42156</v>
      </c>
      <c r="M1035" s="1">
        <f t="shared" ref="M1035:M1098" si="589">IF(L1035=L1034,M1034,NETWORKDAYS(L1034,L1035,$AN$137:$AN$327)-1)</f>
        <v>20</v>
      </c>
      <c r="N1035" s="1">
        <f t="shared" si="575"/>
        <v>20</v>
      </c>
      <c r="O1035" s="2">
        <f t="shared" si="576"/>
        <v>1.00710039</v>
      </c>
      <c r="P1035" s="11">
        <f t="shared" si="566"/>
        <v>1.0132008400000001</v>
      </c>
      <c r="Q1035" s="11">
        <f t="shared" si="561"/>
        <v>1.2156620131718501</v>
      </c>
      <c r="R1035" s="2">
        <f t="shared" si="565"/>
        <v>1.2242936799999999</v>
      </c>
      <c r="S1035" s="2">
        <f t="shared" si="559"/>
        <v>1.1445321799999999</v>
      </c>
      <c r="T1035" s="2">
        <f t="shared" si="577"/>
        <v>295726.99416007998</v>
      </c>
      <c r="U1035" s="2">
        <f t="shared" si="578"/>
        <v>1594.0767281460276</v>
      </c>
      <c r="V1035" s="2">
        <f t="shared" si="579"/>
        <v>55479.76018188642</v>
      </c>
      <c r="W1035" s="2">
        <f t="shared" si="580"/>
        <v>315456.25666872243</v>
      </c>
      <c r="X1035" s="29">
        <f t="shared" si="581"/>
        <v>0</v>
      </c>
      <c r="Y1035" s="2">
        <f t="shared" si="560"/>
        <v>0</v>
      </c>
      <c r="Z1035" s="82">
        <f t="shared" si="582"/>
        <v>0</v>
      </c>
      <c r="AA1035" s="2">
        <f t="shared" si="583"/>
        <v>0</v>
      </c>
      <c r="AB1035" s="27">
        <f t="shared" ref="AB1035:AB1098" si="590">(AB1034)</f>
        <v>6.7299999999999999E-2</v>
      </c>
      <c r="AC1035" s="29">
        <f t="shared" si="570"/>
        <v>20</v>
      </c>
      <c r="AD1035" s="29">
        <v>252</v>
      </c>
      <c r="AE1035" s="11">
        <f t="shared" si="562"/>
        <v>1.0051825969999999</v>
      </c>
      <c r="AF1035" s="2">
        <f t="shared" si="563"/>
        <v>1532.63383275</v>
      </c>
      <c r="AG1035" s="2">
        <f t="shared" si="584"/>
        <v>1634.88264944</v>
      </c>
      <c r="AH1035" s="3">
        <f t="shared" si="585"/>
        <v>0</v>
      </c>
      <c r="AI1035" s="4" t="str">
        <f t="shared" si="564"/>
        <v>A+J=</v>
      </c>
      <c r="AJ1035" s="12">
        <f t="shared" ref="AJ1035:AJ1098" si="591">IF(X1034&gt;0,VLOOKUP(A1034,$AN$10:$AW$130,9),AJ1034)</f>
        <v>42156</v>
      </c>
      <c r="AK1035" s="12"/>
      <c r="AL1035" s="4"/>
      <c r="AX1035" s="1"/>
      <c r="AY1035" s="1"/>
      <c r="AZ1035" s="1"/>
      <c r="BA1035" s="1"/>
      <c r="BB1035" s="1"/>
    </row>
    <row r="1036" spans="1:54" x14ac:dyDescent="0.2">
      <c r="A1036" s="178">
        <f t="shared" si="586"/>
        <v>42155</v>
      </c>
      <c r="B1036" s="2">
        <f t="shared" si="571"/>
        <v>317091.13931816246</v>
      </c>
      <c r="C1036" s="2">
        <f t="shared" si="587"/>
        <v>258382.41975869</v>
      </c>
      <c r="D1036" s="2">
        <f>SUM(Y1036:Y$1129)</f>
        <v>11029.216664039999</v>
      </c>
      <c r="E1036" s="11">
        <f t="shared" si="572"/>
        <v>247353.20309465</v>
      </c>
      <c r="F1036" s="99">
        <f t="shared" si="567"/>
        <v>4215.26</v>
      </c>
      <c r="G1036" s="3">
        <f>IF(N1036=1,VLOOKUP(A1035,[1]Plan1!$BG$69:$BI$188,3),G1035)</f>
        <v>4245.1899999999996</v>
      </c>
      <c r="H1036" s="200">
        <f t="shared" si="568"/>
        <v>42068</v>
      </c>
      <c r="I1036" s="200">
        <f t="shared" si="569"/>
        <v>42099</v>
      </c>
      <c r="J1036" s="27">
        <f t="shared" si="573"/>
        <v>7.1003923838623972E-3</v>
      </c>
      <c r="K1036" s="12">
        <f t="shared" si="588"/>
        <v>42156</v>
      </c>
      <c r="L1036" s="12">
        <f t="shared" si="574"/>
        <v>42156</v>
      </c>
      <c r="M1036" s="1">
        <f t="shared" si="589"/>
        <v>20</v>
      </c>
      <c r="N1036" s="1">
        <f t="shared" si="575"/>
        <v>20</v>
      </c>
      <c r="O1036" s="2">
        <f t="shared" si="576"/>
        <v>1.00710039</v>
      </c>
      <c r="P1036" s="11">
        <f t="shared" si="566"/>
        <v>1.0132008400000001</v>
      </c>
      <c r="Q1036" s="11">
        <f t="shared" si="561"/>
        <v>1.2156620131718501</v>
      </c>
      <c r="R1036" s="2">
        <f t="shared" si="565"/>
        <v>1.2242936799999999</v>
      </c>
      <c r="S1036" s="2">
        <f t="shared" si="559"/>
        <v>1.1445321799999999</v>
      </c>
      <c r="T1036" s="2">
        <f t="shared" si="577"/>
        <v>295726.99416007998</v>
      </c>
      <c r="U1036" s="2">
        <f t="shared" si="578"/>
        <v>1594.0767281460276</v>
      </c>
      <c r="V1036" s="2">
        <f t="shared" si="579"/>
        <v>55479.76018188642</v>
      </c>
      <c r="W1036" s="2">
        <f t="shared" si="580"/>
        <v>315456.25666872243</v>
      </c>
      <c r="X1036" s="29">
        <f t="shared" si="581"/>
        <v>0</v>
      </c>
      <c r="Y1036" s="2">
        <f t="shared" si="560"/>
        <v>0</v>
      </c>
      <c r="Z1036" s="82">
        <f t="shared" si="582"/>
        <v>0</v>
      </c>
      <c r="AA1036" s="2">
        <f t="shared" si="583"/>
        <v>0</v>
      </c>
      <c r="AB1036" s="27">
        <f t="shared" si="590"/>
        <v>6.7299999999999999E-2</v>
      </c>
      <c r="AC1036" s="29">
        <f t="shared" si="570"/>
        <v>20</v>
      </c>
      <c r="AD1036" s="29">
        <v>252</v>
      </c>
      <c r="AE1036" s="11">
        <f t="shared" si="562"/>
        <v>1.0051825969999999</v>
      </c>
      <c r="AF1036" s="2">
        <f t="shared" si="563"/>
        <v>1532.63383275</v>
      </c>
      <c r="AG1036" s="2">
        <f t="shared" si="584"/>
        <v>1634.88264944</v>
      </c>
      <c r="AH1036" s="3">
        <f t="shared" si="585"/>
        <v>0</v>
      </c>
      <c r="AI1036" s="4" t="str">
        <f t="shared" si="564"/>
        <v>A+J=</v>
      </c>
      <c r="AJ1036" s="12">
        <f t="shared" si="591"/>
        <v>42156</v>
      </c>
      <c r="AK1036" s="12"/>
      <c r="AL1036" s="4"/>
      <c r="AX1036" s="1"/>
      <c r="AY1036" s="1"/>
      <c r="AZ1036" s="1"/>
      <c r="BA1036" s="1"/>
      <c r="BB1036" s="1"/>
    </row>
    <row r="1037" spans="1:54" x14ac:dyDescent="0.2">
      <c r="A1037" s="178">
        <f t="shared" si="586"/>
        <v>42156</v>
      </c>
      <c r="B1037" s="2">
        <f t="shared" si="571"/>
        <v>317091.13931816246</v>
      </c>
      <c r="C1037" s="2">
        <f t="shared" si="587"/>
        <v>258382.41975869</v>
      </c>
      <c r="D1037" s="2">
        <f>SUM(Y1037:Y$1129)</f>
        <v>11029.216664039999</v>
      </c>
      <c r="E1037" s="11">
        <f t="shared" si="572"/>
        <v>247353.20309465</v>
      </c>
      <c r="F1037" s="99">
        <f t="shared" si="567"/>
        <v>4215.26</v>
      </c>
      <c r="G1037" s="3">
        <f>IF(N1037=1,VLOOKUP(A1036,[1]Plan1!$BG$69:$BI$188,3),G1036)</f>
        <v>4245.1899999999996</v>
      </c>
      <c r="H1037" s="200">
        <f t="shared" si="568"/>
        <v>42068</v>
      </c>
      <c r="I1037" s="200">
        <f t="shared" si="569"/>
        <v>42099</v>
      </c>
      <c r="J1037" s="27">
        <f t="shared" si="573"/>
        <v>7.1003923838623972E-3</v>
      </c>
      <c r="K1037" s="12">
        <f t="shared" si="588"/>
        <v>42186</v>
      </c>
      <c r="L1037" s="12">
        <f t="shared" si="574"/>
        <v>42156</v>
      </c>
      <c r="M1037" s="1">
        <f t="shared" si="589"/>
        <v>20</v>
      </c>
      <c r="N1037" s="1">
        <f t="shared" si="575"/>
        <v>20</v>
      </c>
      <c r="O1037" s="2">
        <f t="shared" si="576"/>
        <v>1.00710039</v>
      </c>
      <c r="P1037" s="11">
        <f t="shared" si="566"/>
        <v>1.0132008400000001</v>
      </c>
      <c r="Q1037" s="11">
        <f t="shared" si="561"/>
        <v>1.2156620131718501</v>
      </c>
      <c r="R1037" s="2">
        <f t="shared" si="565"/>
        <v>1.2242936799999999</v>
      </c>
      <c r="S1037" s="2">
        <f t="shared" si="559"/>
        <v>1.1445321799999999</v>
      </c>
      <c r="T1037" s="2">
        <f t="shared" si="577"/>
        <v>295726.99416007998</v>
      </c>
      <c r="U1037" s="2">
        <f t="shared" si="578"/>
        <v>1594.0767281460276</v>
      </c>
      <c r="V1037" s="2">
        <f t="shared" si="579"/>
        <v>55479.76018188642</v>
      </c>
      <c r="W1037" s="2">
        <f t="shared" si="580"/>
        <v>315456.25666872243</v>
      </c>
      <c r="X1037" s="29">
        <f t="shared" si="581"/>
        <v>34</v>
      </c>
      <c r="Y1037" s="2">
        <f t="shared" si="560"/>
        <v>2817.8773286999999</v>
      </c>
      <c r="Z1037" s="82">
        <f t="shared" si="582"/>
        <v>1.090584E-2</v>
      </c>
      <c r="AA1037" s="2">
        <f t="shared" si="583"/>
        <v>3225.1512819899999</v>
      </c>
      <c r="AB1037" s="27">
        <f t="shared" si="590"/>
        <v>6.7299999999999999E-2</v>
      </c>
      <c r="AC1037" s="29">
        <f t="shared" si="570"/>
        <v>20</v>
      </c>
      <c r="AD1037" s="29">
        <v>252</v>
      </c>
      <c r="AE1037" s="11">
        <f t="shared" si="562"/>
        <v>1.0051825969999999</v>
      </c>
      <c r="AF1037" s="2">
        <f t="shared" si="563"/>
        <v>1532.63383275</v>
      </c>
      <c r="AG1037" s="2">
        <f t="shared" si="584"/>
        <v>1634.88264944</v>
      </c>
      <c r="AH1037" s="3">
        <f t="shared" si="585"/>
        <v>4757.7851147399997</v>
      </c>
      <c r="AI1037" s="4" t="str">
        <f t="shared" si="564"/>
        <v>A+J=</v>
      </c>
      <c r="AJ1037" s="12">
        <f t="shared" si="591"/>
        <v>42156</v>
      </c>
      <c r="AK1037" s="12"/>
      <c r="AL1037" s="4"/>
      <c r="AX1037" s="1"/>
      <c r="AY1037" s="1"/>
      <c r="AZ1037" s="1"/>
      <c r="BA1037" s="1"/>
      <c r="BB1037" s="1"/>
    </row>
    <row r="1038" spans="1:54" x14ac:dyDescent="0.2">
      <c r="A1038" s="178">
        <f t="shared" si="586"/>
        <v>42157</v>
      </c>
      <c r="B1038" s="2">
        <f t="shared" si="571"/>
        <v>312418.16503858106</v>
      </c>
      <c r="C1038" s="2">
        <f t="shared" si="587"/>
        <v>255564.54242998999</v>
      </c>
      <c r="D1038" s="2">
        <f>SUM(Y1038:Y$1129)</f>
        <v>8211.3393353399988</v>
      </c>
      <c r="E1038" s="11">
        <f t="shared" si="572"/>
        <v>247353.20309465</v>
      </c>
      <c r="F1038" s="99">
        <f t="shared" si="567"/>
        <v>4245.1899999999996</v>
      </c>
      <c r="G1038" s="3">
        <f>IF(N1038=1,VLOOKUP(A1037,[1]Plan1!$BG$69:$BI$188,3),G1037)</f>
        <v>4276.6000000000004</v>
      </c>
      <c r="H1038" s="200">
        <f t="shared" si="568"/>
        <v>42096</v>
      </c>
      <c r="I1038" s="200">
        <f t="shared" si="569"/>
        <v>42126</v>
      </c>
      <c r="J1038" s="27">
        <f t="shared" si="573"/>
        <v>7.3989621194812116E-3</v>
      </c>
      <c r="K1038" s="12">
        <f t="shared" si="588"/>
        <v>42186</v>
      </c>
      <c r="L1038" s="12">
        <f t="shared" si="574"/>
        <v>42186</v>
      </c>
      <c r="M1038" s="1">
        <f t="shared" si="589"/>
        <v>21</v>
      </c>
      <c r="N1038" s="1">
        <f t="shared" si="575"/>
        <v>1</v>
      </c>
      <c r="O1038" s="2">
        <f t="shared" si="576"/>
        <v>1.0003510900000001</v>
      </c>
      <c r="P1038" s="11">
        <f t="shared" si="566"/>
        <v>1.00710039</v>
      </c>
      <c r="Q1038" s="11">
        <f t="shared" si="561"/>
        <v>1.2242936875735553</v>
      </c>
      <c r="R1038" s="2">
        <f t="shared" si="565"/>
        <v>1.22472352</v>
      </c>
      <c r="S1038" s="2">
        <f t="shared" si="559"/>
        <v>1.1445321799999999</v>
      </c>
      <c r="T1038" s="2">
        <f t="shared" si="577"/>
        <v>292501.84287808998</v>
      </c>
      <c r="U1038" s="2">
        <f t="shared" si="578"/>
        <v>1186.8027748564402</v>
      </c>
      <c r="V1038" s="2">
        <f t="shared" si="579"/>
        <v>55586.082482704631</v>
      </c>
      <c r="W1038" s="2">
        <f t="shared" si="580"/>
        <v>312337.42768755107</v>
      </c>
      <c r="X1038" s="29">
        <f t="shared" si="581"/>
        <v>0</v>
      </c>
      <c r="Y1038" s="2">
        <f t="shared" si="560"/>
        <v>0</v>
      </c>
      <c r="Z1038" s="82">
        <f t="shared" si="582"/>
        <v>0</v>
      </c>
      <c r="AA1038" s="2">
        <f t="shared" si="583"/>
        <v>0</v>
      </c>
      <c r="AB1038" s="27">
        <f t="shared" si="590"/>
        <v>6.7299999999999999E-2</v>
      </c>
      <c r="AC1038" s="29">
        <f t="shared" si="570"/>
        <v>1</v>
      </c>
      <c r="AD1038" s="29">
        <v>252</v>
      </c>
      <c r="AE1038" s="11">
        <f t="shared" si="562"/>
        <v>1.0002584940000001</v>
      </c>
      <c r="AF1038" s="2">
        <f t="shared" si="563"/>
        <v>75.609971369999997</v>
      </c>
      <c r="AG1038" s="2">
        <f t="shared" si="584"/>
        <v>80.737351029999999</v>
      </c>
      <c r="AH1038" s="3">
        <f t="shared" si="585"/>
        <v>0</v>
      </c>
      <c r="AI1038" s="4" t="str">
        <f t="shared" si="564"/>
        <v>A+J=</v>
      </c>
      <c r="AJ1038" s="12">
        <f t="shared" si="591"/>
        <v>42186</v>
      </c>
      <c r="AK1038" s="12"/>
      <c r="AL1038" s="4"/>
      <c r="AX1038" s="1"/>
      <c r="AY1038" s="1"/>
      <c r="AZ1038" s="1"/>
      <c r="BA1038" s="1"/>
      <c r="BB1038" s="1"/>
    </row>
    <row r="1039" spans="1:54" x14ac:dyDescent="0.2">
      <c r="A1039" s="178">
        <f t="shared" si="586"/>
        <v>42158</v>
      </c>
      <c r="B1039" s="2">
        <f t="shared" si="571"/>
        <v>312605.3401884918</v>
      </c>
      <c r="C1039" s="2">
        <f t="shared" si="587"/>
        <v>255564.54242998999</v>
      </c>
      <c r="D1039" s="2">
        <f>SUM(Y1039:Y$1129)</f>
        <v>8211.3393353399988</v>
      </c>
      <c r="E1039" s="11">
        <f t="shared" si="572"/>
        <v>247353.20309465</v>
      </c>
      <c r="F1039" s="99">
        <f t="shared" si="567"/>
        <v>4245.1899999999996</v>
      </c>
      <c r="G1039" s="3">
        <f>IF(N1039=1,VLOOKUP(A1038,[1]Plan1!$BG$69:$BI$188,3),G1038)</f>
        <v>4276.6000000000004</v>
      </c>
      <c r="H1039" s="200">
        <f t="shared" si="568"/>
        <v>42096</v>
      </c>
      <c r="I1039" s="200">
        <f t="shared" si="569"/>
        <v>42126</v>
      </c>
      <c r="J1039" s="27">
        <f t="shared" si="573"/>
        <v>7.3989621194812116E-3</v>
      </c>
      <c r="K1039" s="12">
        <f t="shared" si="588"/>
        <v>42186</v>
      </c>
      <c r="L1039" s="12">
        <f t="shared" si="574"/>
        <v>42186</v>
      </c>
      <c r="M1039" s="1">
        <f t="shared" si="589"/>
        <v>21</v>
      </c>
      <c r="N1039" s="1">
        <f t="shared" si="575"/>
        <v>2</v>
      </c>
      <c r="O1039" s="2">
        <f t="shared" si="576"/>
        <v>1.0007023100000001</v>
      </c>
      <c r="P1039" s="11">
        <f t="shared" si="566"/>
        <v>1.00710039</v>
      </c>
      <c r="Q1039" s="11">
        <f t="shared" si="561"/>
        <v>1.2242936875735553</v>
      </c>
      <c r="R1039" s="2">
        <f t="shared" si="565"/>
        <v>1.2251535200000001</v>
      </c>
      <c r="S1039" s="2">
        <f t="shared" si="559"/>
        <v>1.1445321799999999</v>
      </c>
      <c r="T1039" s="2">
        <f t="shared" si="577"/>
        <v>292501.84287808998</v>
      </c>
      <c r="U1039" s="2">
        <f t="shared" si="578"/>
        <v>1186.8027748564402</v>
      </c>
      <c r="V1039" s="2">
        <f t="shared" si="579"/>
        <v>55692.44436003537</v>
      </c>
      <c r="W1039" s="2">
        <f t="shared" si="580"/>
        <v>312443.78956488182</v>
      </c>
      <c r="X1039" s="29">
        <f t="shared" si="581"/>
        <v>0</v>
      </c>
      <c r="Y1039" s="2">
        <f t="shared" si="560"/>
        <v>0</v>
      </c>
      <c r="Z1039" s="82">
        <f t="shared" si="582"/>
        <v>0</v>
      </c>
      <c r="AA1039" s="2">
        <f t="shared" si="583"/>
        <v>0</v>
      </c>
      <c r="AB1039" s="27">
        <f t="shared" si="590"/>
        <v>6.7299999999999999E-2</v>
      </c>
      <c r="AC1039" s="29">
        <f t="shared" si="570"/>
        <v>2</v>
      </c>
      <c r="AD1039" s="29">
        <v>252</v>
      </c>
      <c r="AE1039" s="11">
        <f t="shared" si="562"/>
        <v>1.000517055</v>
      </c>
      <c r="AF1039" s="2">
        <f t="shared" si="563"/>
        <v>151.23954036000001</v>
      </c>
      <c r="AG1039" s="2">
        <f t="shared" si="584"/>
        <v>161.55062361</v>
      </c>
      <c r="AH1039" s="3">
        <f t="shared" si="585"/>
        <v>0</v>
      </c>
      <c r="AI1039" s="4" t="str">
        <f t="shared" si="564"/>
        <v>A+J=</v>
      </c>
      <c r="AJ1039" s="12">
        <f t="shared" si="591"/>
        <v>42186</v>
      </c>
      <c r="AK1039" s="12"/>
      <c r="AL1039" s="4"/>
      <c r="AX1039" s="1"/>
      <c r="AY1039" s="1"/>
      <c r="AZ1039" s="1"/>
      <c r="BA1039" s="1"/>
      <c r="BB1039" s="1"/>
    </row>
    <row r="1040" spans="1:54" x14ac:dyDescent="0.2">
      <c r="A1040" s="178">
        <f t="shared" si="586"/>
        <v>42159</v>
      </c>
      <c r="B1040" s="2">
        <f t="shared" si="571"/>
        <v>312792.62593764096</v>
      </c>
      <c r="C1040" s="2">
        <f t="shared" si="587"/>
        <v>255564.54242998999</v>
      </c>
      <c r="D1040" s="2">
        <f>SUM(Y1040:Y$1129)</f>
        <v>8211.3393353399988</v>
      </c>
      <c r="E1040" s="11">
        <f t="shared" si="572"/>
        <v>247353.20309465</v>
      </c>
      <c r="F1040" s="99">
        <f t="shared" si="567"/>
        <v>4245.1899999999996</v>
      </c>
      <c r="G1040" s="3">
        <f>IF(N1040=1,VLOOKUP(A1039,[1]Plan1!$BG$69:$BI$188,3),G1039)</f>
        <v>4276.6000000000004</v>
      </c>
      <c r="H1040" s="200">
        <f t="shared" si="568"/>
        <v>42096</v>
      </c>
      <c r="I1040" s="200">
        <f t="shared" si="569"/>
        <v>42126</v>
      </c>
      <c r="J1040" s="27">
        <f t="shared" si="573"/>
        <v>7.3989621194812116E-3</v>
      </c>
      <c r="K1040" s="12">
        <f t="shared" si="588"/>
        <v>42186</v>
      </c>
      <c r="L1040" s="12">
        <f t="shared" si="574"/>
        <v>42186</v>
      </c>
      <c r="M1040" s="1">
        <f t="shared" si="589"/>
        <v>21</v>
      </c>
      <c r="N1040" s="1">
        <f t="shared" si="575"/>
        <v>3</v>
      </c>
      <c r="O1040" s="2">
        <f t="shared" si="576"/>
        <v>1.00105365</v>
      </c>
      <c r="P1040" s="11">
        <f t="shared" si="566"/>
        <v>1.00710039</v>
      </c>
      <c r="Q1040" s="11">
        <f t="shared" si="561"/>
        <v>1.2242936875735553</v>
      </c>
      <c r="R1040" s="2">
        <f t="shared" si="565"/>
        <v>1.2255836600000001</v>
      </c>
      <c r="S1040" s="2">
        <f t="shared" si="559"/>
        <v>1.1445321799999999</v>
      </c>
      <c r="T1040" s="2">
        <f t="shared" si="577"/>
        <v>292501.84287808998</v>
      </c>
      <c r="U1040" s="2">
        <f t="shared" si="578"/>
        <v>1186.8027748564402</v>
      </c>
      <c r="V1040" s="2">
        <f t="shared" si="579"/>
        <v>55798.840866814491</v>
      </c>
      <c r="W1040" s="2">
        <f t="shared" si="580"/>
        <v>312550.18607166095</v>
      </c>
      <c r="X1040" s="29">
        <f t="shared" si="581"/>
        <v>0</v>
      </c>
      <c r="Y1040" s="2">
        <f t="shared" si="560"/>
        <v>0</v>
      </c>
      <c r="Z1040" s="82">
        <f t="shared" si="582"/>
        <v>0</v>
      </c>
      <c r="AA1040" s="2">
        <f t="shared" si="583"/>
        <v>0</v>
      </c>
      <c r="AB1040" s="27">
        <f t="shared" si="590"/>
        <v>6.7299999999999999E-2</v>
      </c>
      <c r="AC1040" s="29">
        <f t="shared" si="570"/>
        <v>3</v>
      </c>
      <c r="AD1040" s="29">
        <v>252</v>
      </c>
      <c r="AE1040" s="11">
        <f t="shared" si="562"/>
        <v>1.0007756830000001</v>
      </c>
      <c r="AF1040" s="2">
        <f t="shared" si="563"/>
        <v>226.88870697999999</v>
      </c>
      <c r="AG1040" s="2">
        <f t="shared" si="584"/>
        <v>242.43986598000001</v>
      </c>
      <c r="AH1040" s="3">
        <f t="shared" si="585"/>
        <v>0</v>
      </c>
      <c r="AI1040" s="4" t="str">
        <f t="shared" si="564"/>
        <v>A+J=</v>
      </c>
      <c r="AJ1040" s="12">
        <f t="shared" si="591"/>
        <v>42186</v>
      </c>
      <c r="AK1040" s="12"/>
      <c r="AL1040" s="4"/>
      <c r="AX1040" s="1"/>
      <c r="AY1040" s="1"/>
      <c r="AZ1040" s="1"/>
      <c r="BA1040" s="1"/>
      <c r="BB1040" s="1"/>
    </row>
    <row r="1041" spans="1:54" x14ac:dyDescent="0.2">
      <c r="A1041" s="178">
        <f t="shared" si="586"/>
        <v>42160</v>
      </c>
      <c r="B1041" s="2">
        <f t="shared" si="571"/>
        <v>312792.62593764096</v>
      </c>
      <c r="C1041" s="2">
        <f t="shared" si="587"/>
        <v>255564.54242998999</v>
      </c>
      <c r="D1041" s="2">
        <f>SUM(Y1041:Y$1129)</f>
        <v>8211.3393353399988</v>
      </c>
      <c r="E1041" s="11">
        <f t="shared" si="572"/>
        <v>247353.20309465</v>
      </c>
      <c r="F1041" s="99">
        <f t="shared" si="567"/>
        <v>4245.1899999999996</v>
      </c>
      <c r="G1041" s="3">
        <f>IF(N1041=1,VLOOKUP(A1040,[1]Plan1!$BG$69:$BI$188,3),G1040)</f>
        <v>4276.6000000000004</v>
      </c>
      <c r="H1041" s="200">
        <f t="shared" si="568"/>
        <v>42096</v>
      </c>
      <c r="I1041" s="200">
        <f t="shared" si="569"/>
        <v>42126</v>
      </c>
      <c r="J1041" s="27">
        <f t="shared" si="573"/>
        <v>7.3989621194812116E-3</v>
      </c>
      <c r="K1041" s="12">
        <f t="shared" si="588"/>
        <v>42186</v>
      </c>
      <c r="L1041" s="12">
        <f t="shared" si="574"/>
        <v>42186</v>
      </c>
      <c r="M1041" s="1">
        <f t="shared" si="589"/>
        <v>21</v>
      </c>
      <c r="N1041" s="1">
        <f t="shared" si="575"/>
        <v>3</v>
      </c>
      <c r="O1041" s="2">
        <f t="shared" si="576"/>
        <v>1.00105365</v>
      </c>
      <c r="P1041" s="11">
        <f t="shared" si="566"/>
        <v>1.00710039</v>
      </c>
      <c r="Q1041" s="11">
        <f t="shared" si="561"/>
        <v>1.2242936875735553</v>
      </c>
      <c r="R1041" s="2">
        <f t="shared" si="565"/>
        <v>1.2255836600000001</v>
      </c>
      <c r="S1041" s="2">
        <f t="shared" si="559"/>
        <v>1.1445321799999999</v>
      </c>
      <c r="T1041" s="2">
        <f t="shared" si="577"/>
        <v>292501.84287808998</v>
      </c>
      <c r="U1041" s="2">
        <f t="shared" si="578"/>
        <v>1186.8027748564402</v>
      </c>
      <c r="V1041" s="2">
        <f t="shared" si="579"/>
        <v>55798.840866814491</v>
      </c>
      <c r="W1041" s="2">
        <f t="shared" si="580"/>
        <v>312550.18607166095</v>
      </c>
      <c r="X1041" s="29">
        <f t="shared" si="581"/>
        <v>0</v>
      </c>
      <c r="Y1041" s="2">
        <f t="shared" si="560"/>
        <v>0</v>
      </c>
      <c r="Z1041" s="82">
        <f t="shared" si="582"/>
        <v>0</v>
      </c>
      <c r="AA1041" s="2">
        <f t="shared" si="583"/>
        <v>0</v>
      </c>
      <c r="AB1041" s="27">
        <f t="shared" si="590"/>
        <v>6.7299999999999999E-2</v>
      </c>
      <c r="AC1041" s="29">
        <f t="shared" si="570"/>
        <v>3</v>
      </c>
      <c r="AD1041" s="29">
        <v>252</v>
      </c>
      <c r="AE1041" s="11">
        <f t="shared" si="562"/>
        <v>1.0007756830000001</v>
      </c>
      <c r="AF1041" s="2">
        <f t="shared" si="563"/>
        <v>226.88870697999999</v>
      </c>
      <c r="AG1041" s="2">
        <f t="shared" si="584"/>
        <v>242.43986598000001</v>
      </c>
      <c r="AH1041" s="3">
        <f t="shared" si="585"/>
        <v>0</v>
      </c>
      <c r="AI1041" s="4" t="str">
        <f t="shared" si="564"/>
        <v>A+J=</v>
      </c>
      <c r="AJ1041" s="12">
        <f t="shared" si="591"/>
        <v>42186</v>
      </c>
      <c r="AK1041" s="12"/>
      <c r="AL1041" s="4"/>
      <c r="AX1041" s="1"/>
      <c r="AY1041" s="1"/>
      <c r="AZ1041" s="1"/>
      <c r="BA1041" s="1"/>
      <c r="BB1041" s="1"/>
    </row>
    <row r="1042" spans="1:54" x14ac:dyDescent="0.2">
      <c r="A1042" s="178">
        <f t="shared" si="586"/>
        <v>42161</v>
      </c>
      <c r="B1042" s="2">
        <f t="shared" si="571"/>
        <v>312980.02697380254</v>
      </c>
      <c r="C1042" s="2">
        <f t="shared" si="587"/>
        <v>255564.54242998999</v>
      </c>
      <c r="D1042" s="2">
        <f>SUM(Y1042:Y$1129)</f>
        <v>8211.3393353399988</v>
      </c>
      <c r="E1042" s="11">
        <f t="shared" si="572"/>
        <v>247353.20309465</v>
      </c>
      <c r="F1042" s="99">
        <f t="shared" si="567"/>
        <v>4245.1899999999996</v>
      </c>
      <c r="G1042" s="3">
        <f>IF(N1042=1,VLOOKUP(A1041,[1]Plan1!$BG$69:$BI$188,3),G1041)</f>
        <v>4276.6000000000004</v>
      </c>
      <c r="H1042" s="200">
        <f t="shared" si="568"/>
        <v>42096</v>
      </c>
      <c r="I1042" s="200">
        <f t="shared" si="569"/>
        <v>42126</v>
      </c>
      <c r="J1042" s="27">
        <f t="shared" si="573"/>
        <v>7.3989621194812116E-3</v>
      </c>
      <c r="K1042" s="12">
        <f t="shared" si="588"/>
        <v>42186</v>
      </c>
      <c r="L1042" s="12">
        <f t="shared" si="574"/>
        <v>42186</v>
      </c>
      <c r="M1042" s="1">
        <f t="shared" si="589"/>
        <v>21</v>
      </c>
      <c r="N1042" s="1">
        <f t="shared" si="575"/>
        <v>4</v>
      </c>
      <c r="O1042" s="2">
        <f t="shared" si="576"/>
        <v>1.00140512</v>
      </c>
      <c r="P1042" s="11">
        <f t="shared" si="566"/>
        <v>1.00710039</v>
      </c>
      <c r="Q1042" s="11">
        <f t="shared" si="561"/>
        <v>1.2242936875735553</v>
      </c>
      <c r="R1042" s="2">
        <f t="shared" si="565"/>
        <v>1.22601396</v>
      </c>
      <c r="S1042" s="2">
        <f t="shared" si="559"/>
        <v>1.1445321799999999</v>
      </c>
      <c r="T1042" s="2">
        <f t="shared" si="577"/>
        <v>292501.84287808998</v>
      </c>
      <c r="U1042" s="2">
        <f t="shared" si="578"/>
        <v>1186.8027748564402</v>
      </c>
      <c r="V1042" s="2">
        <f t="shared" si="579"/>
        <v>55905.27695010609</v>
      </c>
      <c r="W1042" s="2">
        <f t="shared" si="580"/>
        <v>312656.62215495255</v>
      </c>
      <c r="X1042" s="29">
        <f t="shared" si="581"/>
        <v>0</v>
      </c>
      <c r="Y1042" s="2">
        <f t="shared" si="560"/>
        <v>0</v>
      </c>
      <c r="Z1042" s="82">
        <f t="shared" si="582"/>
        <v>0</v>
      </c>
      <c r="AA1042" s="2">
        <f t="shared" si="583"/>
        <v>0</v>
      </c>
      <c r="AB1042" s="27">
        <f t="shared" si="590"/>
        <v>6.7299999999999999E-2</v>
      </c>
      <c r="AC1042" s="29">
        <f t="shared" si="570"/>
        <v>4</v>
      </c>
      <c r="AD1042" s="29">
        <v>252</v>
      </c>
      <c r="AE1042" s="11">
        <f t="shared" si="562"/>
        <v>1.0010343770000001</v>
      </c>
      <c r="AF1042" s="2">
        <f t="shared" si="563"/>
        <v>302.55717872999998</v>
      </c>
      <c r="AG1042" s="2">
        <f t="shared" si="584"/>
        <v>323.40481885000003</v>
      </c>
      <c r="AH1042" s="3">
        <f t="shared" si="585"/>
        <v>0</v>
      </c>
      <c r="AI1042" s="4" t="str">
        <f t="shared" si="564"/>
        <v>A+J=</v>
      </c>
      <c r="AJ1042" s="12">
        <f t="shared" si="591"/>
        <v>42186</v>
      </c>
      <c r="AK1042" s="12"/>
      <c r="AL1042" s="4"/>
      <c r="AX1042" s="1"/>
      <c r="AY1042" s="1"/>
      <c r="AZ1042" s="1"/>
      <c r="BA1042" s="1"/>
      <c r="BB1042" s="1"/>
    </row>
    <row r="1043" spans="1:54" x14ac:dyDescent="0.2">
      <c r="A1043" s="178">
        <f t="shared" si="586"/>
        <v>42162</v>
      </c>
      <c r="B1043" s="2">
        <f t="shared" si="571"/>
        <v>312980.02697380254</v>
      </c>
      <c r="C1043" s="2">
        <f t="shared" si="587"/>
        <v>255564.54242998999</v>
      </c>
      <c r="D1043" s="2">
        <f>SUM(Y1043:Y$1129)</f>
        <v>8211.3393353399988</v>
      </c>
      <c r="E1043" s="11">
        <f t="shared" si="572"/>
        <v>247353.20309465</v>
      </c>
      <c r="F1043" s="99">
        <f t="shared" si="567"/>
        <v>4245.1899999999996</v>
      </c>
      <c r="G1043" s="3">
        <f>IF(N1043=1,VLOOKUP(A1042,[1]Plan1!$BG$69:$BI$188,3),G1042)</f>
        <v>4276.6000000000004</v>
      </c>
      <c r="H1043" s="200">
        <f t="shared" si="568"/>
        <v>42096</v>
      </c>
      <c r="I1043" s="200">
        <f t="shared" si="569"/>
        <v>42126</v>
      </c>
      <c r="J1043" s="27">
        <f t="shared" si="573"/>
        <v>7.3989621194812116E-3</v>
      </c>
      <c r="K1043" s="12">
        <f t="shared" si="588"/>
        <v>42186</v>
      </c>
      <c r="L1043" s="12">
        <f t="shared" si="574"/>
        <v>42186</v>
      </c>
      <c r="M1043" s="1">
        <f t="shared" si="589"/>
        <v>21</v>
      </c>
      <c r="N1043" s="1">
        <f t="shared" si="575"/>
        <v>4</v>
      </c>
      <c r="O1043" s="2">
        <f t="shared" si="576"/>
        <v>1.00140512</v>
      </c>
      <c r="P1043" s="11">
        <f t="shared" si="566"/>
        <v>1.00710039</v>
      </c>
      <c r="Q1043" s="11">
        <f t="shared" si="561"/>
        <v>1.2242936875735553</v>
      </c>
      <c r="R1043" s="2">
        <f t="shared" si="565"/>
        <v>1.22601396</v>
      </c>
      <c r="S1043" s="2">
        <f t="shared" si="559"/>
        <v>1.1445321799999999</v>
      </c>
      <c r="T1043" s="2">
        <f t="shared" si="577"/>
        <v>292501.84287808998</v>
      </c>
      <c r="U1043" s="2">
        <f t="shared" si="578"/>
        <v>1186.8027748564402</v>
      </c>
      <c r="V1043" s="2">
        <f t="shared" si="579"/>
        <v>55905.27695010609</v>
      </c>
      <c r="W1043" s="2">
        <f t="shared" si="580"/>
        <v>312656.62215495255</v>
      </c>
      <c r="X1043" s="29">
        <f t="shared" si="581"/>
        <v>0</v>
      </c>
      <c r="Y1043" s="2">
        <f t="shared" si="560"/>
        <v>0</v>
      </c>
      <c r="Z1043" s="82">
        <f t="shared" si="582"/>
        <v>0</v>
      </c>
      <c r="AA1043" s="2">
        <f t="shared" si="583"/>
        <v>0</v>
      </c>
      <c r="AB1043" s="27">
        <f t="shared" si="590"/>
        <v>6.7299999999999999E-2</v>
      </c>
      <c r="AC1043" s="29">
        <f t="shared" si="570"/>
        <v>4</v>
      </c>
      <c r="AD1043" s="29">
        <v>252</v>
      </c>
      <c r="AE1043" s="11">
        <f t="shared" si="562"/>
        <v>1.0010343770000001</v>
      </c>
      <c r="AF1043" s="2">
        <f t="shared" si="563"/>
        <v>302.55717872999998</v>
      </c>
      <c r="AG1043" s="2">
        <f t="shared" si="584"/>
        <v>323.40481885000003</v>
      </c>
      <c r="AH1043" s="3">
        <f t="shared" si="585"/>
        <v>0</v>
      </c>
      <c r="AI1043" s="4" t="str">
        <f t="shared" si="564"/>
        <v>A+J=</v>
      </c>
      <c r="AJ1043" s="12">
        <f t="shared" si="591"/>
        <v>42186</v>
      </c>
      <c r="AK1043" s="12"/>
      <c r="AL1043" s="4"/>
      <c r="AX1043" s="1"/>
      <c r="AY1043" s="1"/>
      <c r="AZ1043" s="1"/>
      <c r="BA1043" s="1"/>
      <c r="BB1043" s="1"/>
    </row>
    <row r="1044" spans="1:54" x14ac:dyDescent="0.2">
      <c r="A1044" s="178">
        <f t="shared" si="586"/>
        <v>42163</v>
      </c>
      <c r="B1044" s="2">
        <f t="shared" si="571"/>
        <v>312980.02697380254</v>
      </c>
      <c r="C1044" s="2">
        <f t="shared" si="587"/>
        <v>255564.54242998999</v>
      </c>
      <c r="D1044" s="2">
        <f>SUM(Y1044:Y$1129)</f>
        <v>8211.3393353399988</v>
      </c>
      <c r="E1044" s="11">
        <f t="shared" si="572"/>
        <v>247353.20309465</v>
      </c>
      <c r="F1044" s="99">
        <f t="shared" si="567"/>
        <v>4245.1899999999996</v>
      </c>
      <c r="G1044" s="3">
        <f>IF(N1044=1,VLOOKUP(A1043,[1]Plan1!$BG$69:$BI$188,3),G1043)</f>
        <v>4276.6000000000004</v>
      </c>
      <c r="H1044" s="200">
        <f t="shared" si="568"/>
        <v>42096</v>
      </c>
      <c r="I1044" s="200">
        <f t="shared" si="569"/>
        <v>42126</v>
      </c>
      <c r="J1044" s="27">
        <f t="shared" si="573"/>
        <v>7.3989621194812116E-3</v>
      </c>
      <c r="K1044" s="12">
        <f t="shared" si="588"/>
        <v>42186</v>
      </c>
      <c r="L1044" s="12">
        <f t="shared" si="574"/>
        <v>42186</v>
      </c>
      <c r="M1044" s="1">
        <f t="shared" si="589"/>
        <v>21</v>
      </c>
      <c r="N1044" s="1">
        <f t="shared" si="575"/>
        <v>4</v>
      </c>
      <c r="O1044" s="2">
        <f t="shared" si="576"/>
        <v>1.00140512</v>
      </c>
      <c r="P1044" s="11">
        <f t="shared" si="566"/>
        <v>1.00710039</v>
      </c>
      <c r="Q1044" s="11">
        <f t="shared" si="561"/>
        <v>1.2242936875735553</v>
      </c>
      <c r="R1044" s="2">
        <f t="shared" si="565"/>
        <v>1.22601396</v>
      </c>
      <c r="S1044" s="2">
        <f t="shared" si="559"/>
        <v>1.1445321799999999</v>
      </c>
      <c r="T1044" s="2">
        <f t="shared" si="577"/>
        <v>292501.84287808998</v>
      </c>
      <c r="U1044" s="2">
        <f t="shared" si="578"/>
        <v>1186.8027748564402</v>
      </c>
      <c r="V1044" s="2">
        <f t="shared" si="579"/>
        <v>55905.27695010609</v>
      </c>
      <c r="W1044" s="2">
        <f t="shared" si="580"/>
        <v>312656.62215495255</v>
      </c>
      <c r="X1044" s="29">
        <f t="shared" si="581"/>
        <v>0</v>
      </c>
      <c r="Y1044" s="2">
        <f t="shared" si="560"/>
        <v>0</v>
      </c>
      <c r="Z1044" s="82">
        <f t="shared" si="582"/>
        <v>0</v>
      </c>
      <c r="AA1044" s="2">
        <f t="shared" si="583"/>
        <v>0</v>
      </c>
      <c r="AB1044" s="27">
        <f t="shared" si="590"/>
        <v>6.7299999999999999E-2</v>
      </c>
      <c r="AC1044" s="29">
        <f t="shared" si="570"/>
        <v>4</v>
      </c>
      <c r="AD1044" s="29">
        <v>252</v>
      </c>
      <c r="AE1044" s="11">
        <f t="shared" si="562"/>
        <v>1.0010343770000001</v>
      </c>
      <c r="AF1044" s="2">
        <f t="shared" si="563"/>
        <v>302.55717872999998</v>
      </c>
      <c r="AG1044" s="2">
        <f t="shared" si="584"/>
        <v>323.40481885000003</v>
      </c>
      <c r="AH1044" s="3">
        <f t="shared" si="585"/>
        <v>0</v>
      </c>
      <c r="AI1044" s="4" t="str">
        <f t="shared" si="564"/>
        <v>A+J=</v>
      </c>
      <c r="AJ1044" s="12">
        <f t="shared" si="591"/>
        <v>42186</v>
      </c>
      <c r="AK1044" s="12"/>
      <c r="AL1044" s="4"/>
      <c r="AX1044" s="1"/>
      <c r="AY1044" s="1"/>
      <c r="AZ1044" s="1"/>
      <c r="BA1044" s="1"/>
      <c r="BB1044" s="1"/>
    </row>
    <row r="1045" spans="1:54" x14ac:dyDescent="0.2">
      <c r="A1045" s="178">
        <f t="shared" si="586"/>
        <v>42164</v>
      </c>
      <c r="B1045" s="2">
        <f t="shared" si="571"/>
        <v>313167.54149756464</v>
      </c>
      <c r="C1045" s="2">
        <f t="shared" si="587"/>
        <v>255564.54242998999</v>
      </c>
      <c r="D1045" s="2">
        <f>SUM(Y1045:Y$1129)</f>
        <v>8211.3393353399988</v>
      </c>
      <c r="E1045" s="11">
        <f t="shared" si="572"/>
        <v>247353.20309465</v>
      </c>
      <c r="F1045" s="99">
        <f t="shared" si="567"/>
        <v>4245.1899999999996</v>
      </c>
      <c r="G1045" s="3">
        <f>IF(N1045=1,VLOOKUP(A1044,[1]Plan1!$BG$69:$BI$188,3),G1044)</f>
        <v>4276.6000000000004</v>
      </c>
      <c r="H1045" s="200">
        <f t="shared" si="568"/>
        <v>42096</v>
      </c>
      <c r="I1045" s="200">
        <f t="shared" si="569"/>
        <v>42126</v>
      </c>
      <c r="J1045" s="27">
        <f t="shared" si="573"/>
        <v>7.3989621194812116E-3</v>
      </c>
      <c r="K1045" s="12">
        <f t="shared" si="588"/>
        <v>42186</v>
      </c>
      <c r="L1045" s="12">
        <f t="shared" si="574"/>
        <v>42186</v>
      </c>
      <c r="M1045" s="1">
        <f t="shared" si="589"/>
        <v>21</v>
      </c>
      <c r="N1045" s="1">
        <f t="shared" si="575"/>
        <v>5</v>
      </c>
      <c r="O1045" s="2">
        <f t="shared" si="576"/>
        <v>1.00175671</v>
      </c>
      <c r="P1045" s="11">
        <f t="shared" si="566"/>
        <v>1.00710039</v>
      </c>
      <c r="Q1045" s="11">
        <f t="shared" si="561"/>
        <v>1.2242936875735553</v>
      </c>
      <c r="R1045" s="2">
        <f t="shared" si="565"/>
        <v>1.22644441</v>
      </c>
      <c r="S1045" s="2">
        <f t="shared" si="559"/>
        <v>1.1445321799999999</v>
      </c>
      <c r="T1045" s="2">
        <f t="shared" si="577"/>
        <v>292501.84287808998</v>
      </c>
      <c r="U1045" s="2">
        <f t="shared" si="578"/>
        <v>1186.8027748564402</v>
      </c>
      <c r="V1045" s="2">
        <f t="shared" si="579"/>
        <v>56011.750136378207</v>
      </c>
      <c r="W1045" s="2">
        <f t="shared" si="580"/>
        <v>312763.09534122463</v>
      </c>
      <c r="X1045" s="29">
        <f t="shared" si="581"/>
        <v>0</v>
      </c>
      <c r="Y1045" s="2">
        <f t="shared" si="560"/>
        <v>0</v>
      </c>
      <c r="Z1045" s="82">
        <f t="shared" si="582"/>
        <v>0</v>
      </c>
      <c r="AA1045" s="2">
        <f t="shared" si="583"/>
        <v>0</v>
      </c>
      <c r="AB1045" s="27">
        <f t="shared" si="590"/>
        <v>6.7299999999999999E-2</v>
      </c>
      <c r="AC1045" s="29">
        <f t="shared" si="570"/>
        <v>5</v>
      </c>
      <c r="AD1045" s="29">
        <v>252</v>
      </c>
      <c r="AE1045" s="11">
        <f t="shared" si="562"/>
        <v>1.0012931389999999</v>
      </c>
      <c r="AF1045" s="2">
        <f t="shared" si="563"/>
        <v>378.24554059000002</v>
      </c>
      <c r="AG1045" s="2">
        <f t="shared" si="584"/>
        <v>404.44615634000002</v>
      </c>
      <c r="AH1045" s="3">
        <f t="shared" si="585"/>
        <v>0</v>
      </c>
      <c r="AI1045" s="4" t="str">
        <f t="shared" si="564"/>
        <v>A+J=</v>
      </c>
      <c r="AJ1045" s="12">
        <f t="shared" si="591"/>
        <v>42186</v>
      </c>
      <c r="AK1045" s="12"/>
      <c r="AL1045" s="4"/>
      <c r="AX1045" s="1"/>
      <c r="AY1045" s="1"/>
      <c r="AZ1045" s="1"/>
      <c r="BA1045" s="1"/>
      <c r="BB1045" s="1"/>
    </row>
    <row r="1046" spans="1:54" x14ac:dyDescent="0.2">
      <c r="A1046" s="178">
        <f t="shared" si="586"/>
        <v>42165</v>
      </c>
      <c r="B1046" s="2">
        <f t="shared" si="571"/>
        <v>313355.16893371718</v>
      </c>
      <c r="C1046" s="2">
        <f t="shared" si="587"/>
        <v>255564.54242998999</v>
      </c>
      <c r="D1046" s="2">
        <f>SUM(Y1046:Y$1129)</f>
        <v>8211.3393353399988</v>
      </c>
      <c r="E1046" s="11">
        <f t="shared" si="572"/>
        <v>247353.20309465</v>
      </c>
      <c r="F1046" s="99">
        <f t="shared" si="567"/>
        <v>4245.1899999999996</v>
      </c>
      <c r="G1046" s="3">
        <f>IF(N1046=1,VLOOKUP(A1045,[1]Plan1!$BG$69:$BI$188,3),G1045)</f>
        <v>4276.6000000000004</v>
      </c>
      <c r="H1046" s="200">
        <f t="shared" si="568"/>
        <v>42096</v>
      </c>
      <c r="I1046" s="200">
        <f t="shared" si="569"/>
        <v>42126</v>
      </c>
      <c r="J1046" s="27">
        <f t="shared" si="573"/>
        <v>7.3989621194812116E-3</v>
      </c>
      <c r="K1046" s="12">
        <f t="shared" si="588"/>
        <v>42186</v>
      </c>
      <c r="L1046" s="12">
        <f t="shared" si="574"/>
        <v>42186</v>
      </c>
      <c r="M1046" s="1">
        <f t="shared" si="589"/>
        <v>21</v>
      </c>
      <c r="N1046" s="1">
        <f t="shared" si="575"/>
        <v>6</v>
      </c>
      <c r="O1046" s="2">
        <f t="shared" si="576"/>
        <v>1.0021084200000001</v>
      </c>
      <c r="P1046" s="11">
        <f t="shared" si="566"/>
        <v>1.00710039</v>
      </c>
      <c r="Q1046" s="11">
        <f t="shared" si="561"/>
        <v>1.2242936875735553</v>
      </c>
      <c r="R1046" s="2">
        <f t="shared" si="565"/>
        <v>1.2268750100000001</v>
      </c>
      <c r="S1046" s="2">
        <f t="shared" si="559"/>
        <v>1.1445321799999999</v>
      </c>
      <c r="T1046" s="2">
        <f t="shared" si="577"/>
        <v>292501.84287808998</v>
      </c>
      <c r="U1046" s="2">
        <f t="shared" si="578"/>
        <v>1186.8027748564402</v>
      </c>
      <c r="V1046" s="2">
        <f t="shared" si="579"/>
        <v>56118.260425630775</v>
      </c>
      <c r="W1046" s="2">
        <f t="shared" si="580"/>
        <v>312869.60563047719</v>
      </c>
      <c r="X1046" s="29">
        <f t="shared" si="581"/>
        <v>0</v>
      </c>
      <c r="Y1046" s="2">
        <f t="shared" si="560"/>
        <v>0</v>
      </c>
      <c r="Z1046" s="82">
        <f t="shared" si="582"/>
        <v>0</v>
      </c>
      <c r="AA1046" s="2">
        <f t="shared" si="583"/>
        <v>0</v>
      </c>
      <c r="AB1046" s="27">
        <f t="shared" si="590"/>
        <v>6.7299999999999999E-2</v>
      </c>
      <c r="AC1046" s="29">
        <f t="shared" si="570"/>
        <v>6</v>
      </c>
      <c r="AD1046" s="29">
        <v>252</v>
      </c>
      <c r="AE1046" s="11">
        <f t="shared" si="562"/>
        <v>1.0015519669999999</v>
      </c>
      <c r="AF1046" s="2">
        <f t="shared" si="563"/>
        <v>453.95320758000003</v>
      </c>
      <c r="AG1046" s="2">
        <f t="shared" si="584"/>
        <v>485.56330323999998</v>
      </c>
      <c r="AH1046" s="3">
        <f t="shared" si="585"/>
        <v>0</v>
      </c>
      <c r="AI1046" s="4" t="str">
        <f t="shared" si="564"/>
        <v>A+J=</v>
      </c>
      <c r="AJ1046" s="12">
        <f t="shared" si="591"/>
        <v>42186</v>
      </c>
      <c r="AK1046" s="12"/>
      <c r="AL1046" s="4"/>
      <c r="AX1046" s="1"/>
      <c r="AY1046" s="1"/>
      <c r="AZ1046" s="1"/>
      <c r="BA1046" s="1"/>
      <c r="BB1046" s="1"/>
    </row>
    <row r="1047" spans="1:54" x14ac:dyDescent="0.2">
      <c r="A1047" s="178">
        <f t="shared" si="586"/>
        <v>42166</v>
      </c>
      <c r="B1047" s="2">
        <f t="shared" si="571"/>
        <v>313542.90964512015</v>
      </c>
      <c r="C1047" s="2">
        <f t="shared" si="587"/>
        <v>255564.54242998999</v>
      </c>
      <c r="D1047" s="2">
        <f>SUM(Y1047:Y$1129)</f>
        <v>8211.3393353399988</v>
      </c>
      <c r="E1047" s="11">
        <f t="shared" si="572"/>
        <v>247353.20309465</v>
      </c>
      <c r="F1047" s="99">
        <f t="shared" si="567"/>
        <v>4245.1899999999996</v>
      </c>
      <c r="G1047" s="3">
        <f>IF(N1047=1,VLOOKUP(A1046,[1]Plan1!$BG$69:$BI$188,3),G1046)</f>
        <v>4276.6000000000004</v>
      </c>
      <c r="H1047" s="200">
        <f t="shared" si="568"/>
        <v>42096</v>
      </c>
      <c r="I1047" s="200">
        <f t="shared" si="569"/>
        <v>42126</v>
      </c>
      <c r="J1047" s="27">
        <f t="shared" si="573"/>
        <v>7.3989621194812116E-3</v>
      </c>
      <c r="K1047" s="12">
        <f t="shared" si="588"/>
        <v>42186</v>
      </c>
      <c r="L1047" s="12">
        <f t="shared" si="574"/>
        <v>42186</v>
      </c>
      <c r="M1047" s="1">
        <f t="shared" si="589"/>
        <v>21</v>
      </c>
      <c r="N1047" s="1">
        <f t="shared" si="575"/>
        <v>7</v>
      </c>
      <c r="O1047" s="2">
        <f t="shared" si="576"/>
        <v>1.0024602600000001</v>
      </c>
      <c r="P1047" s="11">
        <f t="shared" si="566"/>
        <v>1.00710039</v>
      </c>
      <c r="Q1047" s="11">
        <f t="shared" si="561"/>
        <v>1.2242936875735553</v>
      </c>
      <c r="R1047" s="2">
        <f t="shared" si="565"/>
        <v>1.2273057599999999</v>
      </c>
      <c r="S1047" s="2">
        <f t="shared" si="559"/>
        <v>1.1445321799999999</v>
      </c>
      <c r="T1047" s="2">
        <f t="shared" si="577"/>
        <v>292501.84287808998</v>
      </c>
      <c r="U1047" s="2">
        <f t="shared" si="578"/>
        <v>1186.8027748564402</v>
      </c>
      <c r="V1047" s="2">
        <f t="shared" si="579"/>
        <v>56224.807817863752</v>
      </c>
      <c r="W1047" s="2">
        <f t="shared" si="580"/>
        <v>312976.15302271018</v>
      </c>
      <c r="X1047" s="29">
        <f t="shared" si="581"/>
        <v>0</v>
      </c>
      <c r="Y1047" s="2">
        <f t="shared" si="560"/>
        <v>0</v>
      </c>
      <c r="Z1047" s="82">
        <f t="shared" si="582"/>
        <v>0</v>
      </c>
      <c r="AA1047" s="2">
        <f t="shared" si="583"/>
        <v>0</v>
      </c>
      <c r="AB1047" s="27">
        <f t="shared" si="590"/>
        <v>6.7299999999999999E-2</v>
      </c>
      <c r="AC1047" s="29">
        <f t="shared" si="570"/>
        <v>7</v>
      </c>
      <c r="AD1047" s="29">
        <v>252</v>
      </c>
      <c r="AE1047" s="11">
        <f t="shared" si="562"/>
        <v>1.0018108619999999</v>
      </c>
      <c r="AF1047" s="2">
        <f t="shared" si="563"/>
        <v>529.68047219000005</v>
      </c>
      <c r="AG1047" s="2">
        <f t="shared" si="584"/>
        <v>566.75662240999998</v>
      </c>
      <c r="AH1047" s="3">
        <f t="shared" si="585"/>
        <v>0</v>
      </c>
      <c r="AI1047" s="4" t="str">
        <f t="shared" si="564"/>
        <v>A+J=</v>
      </c>
      <c r="AJ1047" s="12">
        <f t="shared" si="591"/>
        <v>42186</v>
      </c>
      <c r="AK1047" s="12"/>
      <c r="AL1047" s="4"/>
      <c r="AX1047" s="1"/>
      <c r="AY1047" s="1"/>
      <c r="AZ1047" s="1"/>
      <c r="BA1047" s="1"/>
      <c r="BB1047" s="1"/>
    </row>
    <row r="1048" spans="1:54" x14ac:dyDescent="0.2">
      <c r="A1048" s="178">
        <f t="shared" si="586"/>
        <v>42167</v>
      </c>
      <c r="B1048" s="2">
        <f t="shared" si="571"/>
        <v>313730.76647375576</v>
      </c>
      <c r="C1048" s="2">
        <f t="shared" si="587"/>
        <v>255564.54242998999</v>
      </c>
      <c r="D1048" s="2">
        <f>SUM(Y1048:Y$1129)</f>
        <v>8211.3393353399988</v>
      </c>
      <c r="E1048" s="11">
        <f t="shared" si="572"/>
        <v>247353.20309465</v>
      </c>
      <c r="F1048" s="99">
        <f t="shared" si="567"/>
        <v>4245.1899999999996</v>
      </c>
      <c r="G1048" s="3">
        <f>IF(N1048=1,VLOOKUP(A1047,[1]Plan1!$BG$69:$BI$188,3),G1047)</f>
        <v>4276.6000000000004</v>
      </c>
      <c r="H1048" s="200">
        <f t="shared" si="568"/>
        <v>42096</v>
      </c>
      <c r="I1048" s="200">
        <f t="shared" si="569"/>
        <v>42126</v>
      </c>
      <c r="J1048" s="27">
        <f t="shared" si="573"/>
        <v>7.3989621194812116E-3</v>
      </c>
      <c r="K1048" s="12">
        <f t="shared" si="588"/>
        <v>42186</v>
      </c>
      <c r="L1048" s="12">
        <f t="shared" si="574"/>
        <v>42186</v>
      </c>
      <c r="M1048" s="1">
        <f t="shared" si="589"/>
        <v>21</v>
      </c>
      <c r="N1048" s="1">
        <f t="shared" si="575"/>
        <v>8</v>
      </c>
      <c r="O1048" s="2">
        <f t="shared" si="576"/>
        <v>1.00281222</v>
      </c>
      <c r="P1048" s="11">
        <f t="shared" si="566"/>
        <v>1.00710039</v>
      </c>
      <c r="Q1048" s="11">
        <f t="shared" si="561"/>
        <v>1.2242936875735553</v>
      </c>
      <c r="R1048" s="2">
        <f t="shared" si="565"/>
        <v>1.2277366700000001</v>
      </c>
      <c r="S1048" s="2">
        <f t="shared" si="559"/>
        <v>1.1445321799999999</v>
      </c>
      <c r="T1048" s="2">
        <f t="shared" si="577"/>
        <v>292501.84287808998</v>
      </c>
      <c r="U1048" s="2">
        <f t="shared" si="578"/>
        <v>1186.8027748564402</v>
      </c>
      <c r="V1048" s="2">
        <f t="shared" si="579"/>
        <v>56331.394786609308</v>
      </c>
      <c r="W1048" s="2">
        <f t="shared" si="580"/>
        <v>313082.73999145575</v>
      </c>
      <c r="X1048" s="29">
        <f t="shared" si="581"/>
        <v>0</v>
      </c>
      <c r="Y1048" s="2">
        <f t="shared" si="560"/>
        <v>0</v>
      </c>
      <c r="Z1048" s="82">
        <f t="shared" si="582"/>
        <v>0</v>
      </c>
      <c r="AA1048" s="2">
        <f t="shared" si="583"/>
        <v>0</v>
      </c>
      <c r="AB1048" s="27">
        <f t="shared" si="590"/>
        <v>6.7299999999999999E-2</v>
      </c>
      <c r="AC1048" s="29">
        <f t="shared" si="570"/>
        <v>8</v>
      </c>
      <c r="AD1048" s="29">
        <v>252</v>
      </c>
      <c r="AE1048" s="11">
        <f t="shared" si="562"/>
        <v>1.002069825</v>
      </c>
      <c r="AF1048" s="2">
        <f t="shared" si="563"/>
        <v>605.42762692999997</v>
      </c>
      <c r="AG1048" s="2">
        <f t="shared" si="584"/>
        <v>648.0264823</v>
      </c>
      <c r="AH1048" s="3">
        <f t="shared" si="585"/>
        <v>0</v>
      </c>
      <c r="AI1048" s="4" t="str">
        <f t="shared" si="564"/>
        <v>A+J=</v>
      </c>
      <c r="AJ1048" s="12">
        <f t="shared" si="591"/>
        <v>42186</v>
      </c>
      <c r="AK1048" s="12"/>
      <c r="AL1048" s="4"/>
      <c r="AX1048" s="1"/>
      <c r="AY1048" s="1"/>
      <c r="AZ1048" s="1"/>
      <c r="BA1048" s="1"/>
      <c r="BB1048" s="1"/>
    </row>
    <row r="1049" spans="1:54" x14ac:dyDescent="0.2">
      <c r="A1049" s="178">
        <f t="shared" si="586"/>
        <v>42168</v>
      </c>
      <c r="B1049" s="2">
        <f t="shared" si="571"/>
        <v>313918.73388713971</v>
      </c>
      <c r="C1049" s="2">
        <f t="shared" si="587"/>
        <v>255564.54242998999</v>
      </c>
      <c r="D1049" s="2">
        <f>SUM(Y1049:Y$1129)</f>
        <v>8211.3393353399988</v>
      </c>
      <c r="E1049" s="11">
        <f t="shared" si="572"/>
        <v>247353.20309465</v>
      </c>
      <c r="F1049" s="99">
        <f t="shared" si="567"/>
        <v>4245.1899999999996</v>
      </c>
      <c r="G1049" s="3">
        <f>IF(N1049=1,VLOOKUP(A1048,[1]Plan1!$BG$69:$BI$188,3),G1048)</f>
        <v>4276.6000000000004</v>
      </c>
      <c r="H1049" s="200">
        <f t="shared" si="568"/>
        <v>42096</v>
      </c>
      <c r="I1049" s="200">
        <f t="shared" si="569"/>
        <v>42126</v>
      </c>
      <c r="J1049" s="27">
        <f t="shared" si="573"/>
        <v>7.3989621194812116E-3</v>
      </c>
      <c r="K1049" s="12">
        <f t="shared" si="588"/>
        <v>42186</v>
      </c>
      <c r="L1049" s="12">
        <f t="shared" si="574"/>
        <v>42186</v>
      </c>
      <c r="M1049" s="1">
        <f t="shared" si="589"/>
        <v>21</v>
      </c>
      <c r="N1049" s="1">
        <f t="shared" si="575"/>
        <v>9</v>
      </c>
      <c r="O1049" s="2">
        <f t="shared" si="576"/>
        <v>1.0031642999999999</v>
      </c>
      <c r="P1049" s="11">
        <f t="shared" si="566"/>
        <v>1.00710039</v>
      </c>
      <c r="Q1049" s="11">
        <f t="shared" si="561"/>
        <v>1.2242936875735553</v>
      </c>
      <c r="R1049" s="2">
        <f t="shared" si="565"/>
        <v>1.2281677200000001</v>
      </c>
      <c r="S1049" s="2">
        <f t="shared" si="559"/>
        <v>1.1445321799999999</v>
      </c>
      <c r="T1049" s="2">
        <f t="shared" si="577"/>
        <v>292501.84287808998</v>
      </c>
      <c r="U1049" s="2">
        <f t="shared" si="578"/>
        <v>1186.8027748564402</v>
      </c>
      <c r="V1049" s="2">
        <f t="shared" si="579"/>
        <v>56438.016384803253</v>
      </c>
      <c r="W1049" s="2">
        <f t="shared" si="580"/>
        <v>313189.36158964969</v>
      </c>
      <c r="X1049" s="29">
        <f t="shared" si="581"/>
        <v>0</v>
      </c>
      <c r="Y1049" s="2">
        <f t="shared" si="560"/>
        <v>0</v>
      </c>
      <c r="Z1049" s="82">
        <f t="shared" si="582"/>
        <v>0</v>
      </c>
      <c r="AA1049" s="2">
        <f t="shared" si="583"/>
        <v>0</v>
      </c>
      <c r="AB1049" s="27">
        <f t="shared" si="590"/>
        <v>6.7299999999999999E-2</v>
      </c>
      <c r="AC1049" s="29">
        <f t="shared" si="570"/>
        <v>9</v>
      </c>
      <c r="AD1049" s="29">
        <v>252</v>
      </c>
      <c r="AE1049" s="11">
        <f t="shared" si="562"/>
        <v>1.0023288539999999</v>
      </c>
      <c r="AF1049" s="2">
        <f t="shared" si="563"/>
        <v>681.19408679000003</v>
      </c>
      <c r="AG1049" s="2">
        <f t="shared" si="584"/>
        <v>729.37229749000005</v>
      </c>
      <c r="AH1049" s="3">
        <f t="shared" si="585"/>
        <v>0</v>
      </c>
      <c r="AI1049" s="4" t="str">
        <f t="shared" si="564"/>
        <v>A+J=</v>
      </c>
      <c r="AJ1049" s="12">
        <f t="shared" si="591"/>
        <v>42186</v>
      </c>
      <c r="AK1049" s="12"/>
      <c r="AL1049" s="4"/>
      <c r="AX1049" s="1"/>
      <c r="AY1049" s="1"/>
      <c r="AZ1049" s="1"/>
      <c r="BA1049" s="1"/>
      <c r="BB1049" s="1"/>
    </row>
    <row r="1050" spans="1:54" x14ac:dyDescent="0.2">
      <c r="A1050" s="178">
        <f t="shared" si="586"/>
        <v>42169</v>
      </c>
      <c r="B1050" s="2">
        <f t="shared" si="571"/>
        <v>313918.73388713971</v>
      </c>
      <c r="C1050" s="2">
        <f t="shared" si="587"/>
        <v>255564.54242998999</v>
      </c>
      <c r="D1050" s="2">
        <f>SUM(Y1050:Y$1129)</f>
        <v>8211.3393353399988</v>
      </c>
      <c r="E1050" s="11">
        <f t="shared" si="572"/>
        <v>247353.20309465</v>
      </c>
      <c r="F1050" s="99">
        <f t="shared" si="567"/>
        <v>4245.1899999999996</v>
      </c>
      <c r="G1050" s="3">
        <f>IF(N1050=1,VLOOKUP(A1049,[1]Plan1!$BG$69:$BI$188,3),G1049)</f>
        <v>4276.6000000000004</v>
      </c>
      <c r="H1050" s="200">
        <f t="shared" si="568"/>
        <v>42096</v>
      </c>
      <c r="I1050" s="200">
        <f t="shared" si="569"/>
        <v>42126</v>
      </c>
      <c r="J1050" s="27">
        <f t="shared" si="573"/>
        <v>7.3989621194812116E-3</v>
      </c>
      <c r="K1050" s="12">
        <f t="shared" si="588"/>
        <v>42186</v>
      </c>
      <c r="L1050" s="12">
        <f t="shared" si="574"/>
        <v>42186</v>
      </c>
      <c r="M1050" s="1">
        <f t="shared" si="589"/>
        <v>21</v>
      </c>
      <c r="N1050" s="1">
        <f t="shared" si="575"/>
        <v>9</v>
      </c>
      <c r="O1050" s="2">
        <f t="shared" si="576"/>
        <v>1.0031642999999999</v>
      </c>
      <c r="P1050" s="11">
        <f t="shared" si="566"/>
        <v>1.00710039</v>
      </c>
      <c r="Q1050" s="11">
        <f t="shared" si="561"/>
        <v>1.2242936875735553</v>
      </c>
      <c r="R1050" s="2">
        <f t="shared" si="565"/>
        <v>1.2281677200000001</v>
      </c>
      <c r="S1050" s="2">
        <f t="shared" si="559"/>
        <v>1.1445321799999999</v>
      </c>
      <c r="T1050" s="2">
        <f t="shared" si="577"/>
        <v>292501.84287808998</v>
      </c>
      <c r="U1050" s="2">
        <f t="shared" si="578"/>
        <v>1186.8027748564402</v>
      </c>
      <c r="V1050" s="2">
        <f t="shared" si="579"/>
        <v>56438.016384803253</v>
      </c>
      <c r="W1050" s="2">
        <f t="shared" si="580"/>
        <v>313189.36158964969</v>
      </c>
      <c r="X1050" s="29">
        <f t="shared" si="581"/>
        <v>0</v>
      </c>
      <c r="Y1050" s="2">
        <f t="shared" si="560"/>
        <v>0</v>
      </c>
      <c r="Z1050" s="82">
        <f t="shared" si="582"/>
        <v>0</v>
      </c>
      <c r="AA1050" s="2">
        <f t="shared" si="583"/>
        <v>0</v>
      </c>
      <c r="AB1050" s="27">
        <f t="shared" si="590"/>
        <v>6.7299999999999999E-2</v>
      </c>
      <c r="AC1050" s="29">
        <f t="shared" si="570"/>
        <v>9</v>
      </c>
      <c r="AD1050" s="29">
        <v>252</v>
      </c>
      <c r="AE1050" s="11">
        <f t="shared" si="562"/>
        <v>1.0023288539999999</v>
      </c>
      <c r="AF1050" s="2">
        <f t="shared" si="563"/>
        <v>681.19408679000003</v>
      </c>
      <c r="AG1050" s="2">
        <f t="shared" si="584"/>
        <v>729.37229749000005</v>
      </c>
      <c r="AH1050" s="3">
        <f t="shared" si="585"/>
        <v>0</v>
      </c>
      <c r="AI1050" s="4" t="str">
        <f t="shared" si="564"/>
        <v>A+J=</v>
      </c>
      <c r="AJ1050" s="12">
        <f t="shared" si="591"/>
        <v>42186</v>
      </c>
      <c r="AK1050" s="12"/>
      <c r="AL1050" s="4"/>
      <c r="AX1050" s="1"/>
      <c r="AY1050" s="1"/>
      <c r="AZ1050" s="1"/>
      <c r="BA1050" s="1"/>
      <c r="BB1050" s="1"/>
    </row>
    <row r="1051" spans="1:54" x14ac:dyDescent="0.2">
      <c r="A1051" s="178">
        <f t="shared" si="586"/>
        <v>42170</v>
      </c>
      <c r="B1051" s="2">
        <f t="shared" si="571"/>
        <v>313918.73388713971</v>
      </c>
      <c r="C1051" s="2">
        <f t="shared" si="587"/>
        <v>255564.54242998999</v>
      </c>
      <c r="D1051" s="2">
        <f>SUM(Y1051:Y$1129)</f>
        <v>8211.3393353399988</v>
      </c>
      <c r="E1051" s="11">
        <f t="shared" si="572"/>
        <v>247353.20309465</v>
      </c>
      <c r="F1051" s="99">
        <f t="shared" si="567"/>
        <v>4245.1899999999996</v>
      </c>
      <c r="G1051" s="3">
        <f>IF(N1051=1,VLOOKUP(A1050,[1]Plan1!$BG$69:$BI$188,3),G1050)</f>
        <v>4276.6000000000004</v>
      </c>
      <c r="H1051" s="200">
        <f t="shared" si="568"/>
        <v>42096</v>
      </c>
      <c r="I1051" s="200">
        <f t="shared" si="569"/>
        <v>42126</v>
      </c>
      <c r="J1051" s="27">
        <f t="shared" si="573"/>
        <v>7.3989621194812116E-3</v>
      </c>
      <c r="K1051" s="12">
        <f t="shared" si="588"/>
        <v>42186</v>
      </c>
      <c r="L1051" s="12">
        <f t="shared" si="574"/>
        <v>42186</v>
      </c>
      <c r="M1051" s="1">
        <f t="shared" si="589"/>
        <v>21</v>
      </c>
      <c r="N1051" s="1">
        <f t="shared" si="575"/>
        <v>9</v>
      </c>
      <c r="O1051" s="2">
        <f t="shared" si="576"/>
        <v>1.0031642999999999</v>
      </c>
      <c r="P1051" s="11">
        <f t="shared" si="566"/>
        <v>1.00710039</v>
      </c>
      <c r="Q1051" s="11">
        <f t="shared" si="561"/>
        <v>1.2242936875735553</v>
      </c>
      <c r="R1051" s="2">
        <f t="shared" si="565"/>
        <v>1.2281677200000001</v>
      </c>
      <c r="S1051" s="2">
        <f t="shared" si="559"/>
        <v>1.1445321799999999</v>
      </c>
      <c r="T1051" s="2">
        <f t="shared" si="577"/>
        <v>292501.84287808998</v>
      </c>
      <c r="U1051" s="2">
        <f t="shared" si="578"/>
        <v>1186.8027748564402</v>
      </c>
      <c r="V1051" s="2">
        <f t="shared" si="579"/>
        <v>56438.016384803253</v>
      </c>
      <c r="W1051" s="2">
        <f t="shared" si="580"/>
        <v>313189.36158964969</v>
      </c>
      <c r="X1051" s="29">
        <f t="shared" si="581"/>
        <v>0</v>
      </c>
      <c r="Y1051" s="2">
        <f t="shared" si="560"/>
        <v>0</v>
      </c>
      <c r="Z1051" s="82">
        <f t="shared" si="582"/>
        <v>0</v>
      </c>
      <c r="AA1051" s="2">
        <f t="shared" si="583"/>
        <v>0</v>
      </c>
      <c r="AB1051" s="27">
        <f t="shared" si="590"/>
        <v>6.7299999999999999E-2</v>
      </c>
      <c r="AC1051" s="29">
        <f t="shared" si="570"/>
        <v>9</v>
      </c>
      <c r="AD1051" s="29">
        <v>252</v>
      </c>
      <c r="AE1051" s="11">
        <f t="shared" si="562"/>
        <v>1.0023288539999999</v>
      </c>
      <c r="AF1051" s="2">
        <f t="shared" si="563"/>
        <v>681.19408679000003</v>
      </c>
      <c r="AG1051" s="2">
        <f t="shared" si="584"/>
        <v>729.37229749000005</v>
      </c>
      <c r="AH1051" s="3">
        <f t="shared" si="585"/>
        <v>0</v>
      </c>
      <c r="AI1051" s="4" t="str">
        <f t="shared" si="564"/>
        <v>A+J=</v>
      </c>
      <c r="AJ1051" s="12">
        <f t="shared" si="591"/>
        <v>42186</v>
      </c>
      <c r="AK1051" s="12"/>
      <c r="AL1051" s="4"/>
      <c r="AX1051" s="1"/>
      <c r="AY1051" s="1"/>
      <c r="AZ1051" s="1"/>
      <c r="BA1051" s="1"/>
      <c r="BB1051" s="1"/>
    </row>
    <row r="1052" spans="1:54" x14ac:dyDescent="0.2">
      <c r="A1052" s="178">
        <f t="shared" si="586"/>
        <v>42171</v>
      </c>
      <c r="B1052" s="2">
        <f t="shared" si="571"/>
        <v>314106.81472653412</v>
      </c>
      <c r="C1052" s="2">
        <f t="shared" si="587"/>
        <v>255564.54242998999</v>
      </c>
      <c r="D1052" s="2">
        <f>SUM(Y1052:Y$1129)</f>
        <v>8211.3393353399988</v>
      </c>
      <c r="E1052" s="11">
        <f t="shared" si="572"/>
        <v>247353.20309465</v>
      </c>
      <c r="F1052" s="99">
        <f t="shared" si="567"/>
        <v>4245.1899999999996</v>
      </c>
      <c r="G1052" s="3">
        <f>IF(N1052=1,VLOOKUP(A1051,[1]Plan1!$BG$69:$BI$188,3),G1051)</f>
        <v>4276.6000000000004</v>
      </c>
      <c r="H1052" s="200">
        <f t="shared" si="568"/>
        <v>42096</v>
      </c>
      <c r="I1052" s="200">
        <f t="shared" si="569"/>
        <v>42126</v>
      </c>
      <c r="J1052" s="27">
        <f t="shared" si="573"/>
        <v>7.3989621194812116E-3</v>
      </c>
      <c r="K1052" s="12">
        <f t="shared" si="588"/>
        <v>42186</v>
      </c>
      <c r="L1052" s="12">
        <f t="shared" si="574"/>
        <v>42186</v>
      </c>
      <c r="M1052" s="1">
        <f t="shared" si="589"/>
        <v>21</v>
      </c>
      <c r="N1052" s="1">
        <f t="shared" si="575"/>
        <v>10</v>
      </c>
      <c r="O1052" s="2">
        <f t="shared" si="576"/>
        <v>1.0035165100000001</v>
      </c>
      <c r="P1052" s="11">
        <f t="shared" si="566"/>
        <v>1.00710039</v>
      </c>
      <c r="Q1052" s="11">
        <f t="shared" si="561"/>
        <v>1.2242936875735553</v>
      </c>
      <c r="R1052" s="2">
        <f t="shared" si="565"/>
        <v>1.22859892</v>
      </c>
      <c r="S1052" s="2">
        <f t="shared" si="559"/>
        <v>1.1445321799999999</v>
      </c>
      <c r="T1052" s="2">
        <f t="shared" si="577"/>
        <v>292501.84287808998</v>
      </c>
      <c r="U1052" s="2">
        <f t="shared" si="578"/>
        <v>1186.8027748564402</v>
      </c>
      <c r="V1052" s="2">
        <f t="shared" si="579"/>
        <v>56544.675085977658</v>
      </c>
      <c r="W1052" s="2">
        <f t="shared" si="580"/>
        <v>313296.02029082412</v>
      </c>
      <c r="X1052" s="29">
        <f t="shared" si="581"/>
        <v>0</v>
      </c>
      <c r="Y1052" s="2">
        <f t="shared" si="560"/>
        <v>0</v>
      </c>
      <c r="Z1052" s="82">
        <f t="shared" si="582"/>
        <v>0</v>
      </c>
      <c r="AA1052" s="2">
        <f t="shared" si="583"/>
        <v>0</v>
      </c>
      <c r="AB1052" s="27">
        <f t="shared" si="590"/>
        <v>6.7299999999999999E-2</v>
      </c>
      <c r="AC1052" s="29">
        <f t="shared" si="570"/>
        <v>10</v>
      </c>
      <c r="AD1052" s="29">
        <v>252</v>
      </c>
      <c r="AE1052" s="11">
        <f t="shared" si="562"/>
        <v>1.0025879499999999</v>
      </c>
      <c r="AF1052" s="2">
        <f t="shared" si="563"/>
        <v>756.98014426999998</v>
      </c>
      <c r="AG1052" s="2">
        <f t="shared" si="584"/>
        <v>810.79443571000002</v>
      </c>
      <c r="AH1052" s="3">
        <f t="shared" si="585"/>
        <v>0</v>
      </c>
      <c r="AI1052" s="4" t="str">
        <f t="shared" si="564"/>
        <v>A+J=</v>
      </c>
      <c r="AJ1052" s="12">
        <f t="shared" si="591"/>
        <v>42186</v>
      </c>
      <c r="AK1052" s="12"/>
      <c r="AL1052" s="4"/>
      <c r="AX1052" s="1"/>
      <c r="AY1052" s="1"/>
      <c r="AZ1052" s="1"/>
      <c r="BA1052" s="1"/>
      <c r="BB1052" s="1"/>
    </row>
    <row r="1053" spans="1:54" x14ac:dyDescent="0.2">
      <c r="A1053" s="178">
        <f t="shared" si="586"/>
        <v>42172</v>
      </c>
      <c r="B1053" s="2">
        <f t="shared" si="571"/>
        <v>314295.01152278093</v>
      </c>
      <c r="C1053" s="2">
        <f t="shared" si="587"/>
        <v>255564.54242998999</v>
      </c>
      <c r="D1053" s="2">
        <f>SUM(Y1053:Y$1129)</f>
        <v>8211.3393353399988</v>
      </c>
      <c r="E1053" s="11">
        <f t="shared" si="572"/>
        <v>247353.20309465</v>
      </c>
      <c r="F1053" s="99">
        <f t="shared" si="567"/>
        <v>4245.1899999999996</v>
      </c>
      <c r="G1053" s="3">
        <f>IF(N1053=1,VLOOKUP(A1052,[1]Plan1!$BG$69:$BI$188,3),G1052)</f>
        <v>4276.6000000000004</v>
      </c>
      <c r="H1053" s="200">
        <f t="shared" si="568"/>
        <v>42096</v>
      </c>
      <c r="I1053" s="200">
        <f t="shared" si="569"/>
        <v>42126</v>
      </c>
      <c r="J1053" s="27">
        <f t="shared" si="573"/>
        <v>7.3989621194812116E-3</v>
      </c>
      <c r="K1053" s="12">
        <f t="shared" si="588"/>
        <v>42186</v>
      </c>
      <c r="L1053" s="12">
        <f t="shared" si="574"/>
        <v>42186</v>
      </c>
      <c r="M1053" s="1">
        <f t="shared" si="589"/>
        <v>21</v>
      </c>
      <c r="N1053" s="1">
        <f t="shared" si="575"/>
        <v>11</v>
      </c>
      <c r="O1053" s="2">
        <f t="shared" si="576"/>
        <v>1.00386884</v>
      </c>
      <c r="P1053" s="11">
        <f t="shared" si="566"/>
        <v>1.00710039</v>
      </c>
      <c r="Q1053" s="11">
        <f t="shared" si="561"/>
        <v>1.2242936875735553</v>
      </c>
      <c r="R1053" s="2">
        <f t="shared" si="565"/>
        <v>1.2290302799999999</v>
      </c>
      <c r="S1053" s="2">
        <f t="shared" si="559"/>
        <v>1.1445321799999999</v>
      </c>
      <c r="T1053" s="2">
        <f t="shared" si="577"/>
        <v>292501.84287808998</v>
      </c>
      <c r="U1053" s="2">
        <f t="shared" si="578"/>
        <v>1186.8027748564402</v>
      </c>
      <c r="V1053" s="2">
        <f t="shared" si="579"/>
        <v>56651.373363664534</v>
      </c>
      <c r="W1053" s="2">
        <f t="shared" si="580"/>
        <v>313402.71856851096</v>
      </c>
      <c r="X1053" s="29">
        <f t="shared" si="581"/>
        <v>0</v>
      </c>
      <c r="Y1053" s="2">
        <f t="shared" si="560"/>
        <v>0</v>
      </c>
      <c r="Z1053" s="82">
        <f t="shared" si="582"/>
        <v>0</v>
      </c>
      <c r="AA1053" s="2">
        <f t="shared" si="583"/>
        <v>0</v>
      </c>
      <c r="AB1053" s="27">
        <f t="shared" si="590"/>
        <v>6.7299999999999999E-2</v>
      </c>
      <c r="AC1053" s="29">
        <f t="shared" si="570"/>
        <v>11</v>
      </c>
      <c r="AD1053" s="29">
        <v>252</v>
      </c>
      <c r="AE1053" s="11">
        <f t="shared" si="562"/>
        <v>1.0028471130000001</v>
      </c>
      <c r="AF1053" s="2">
        <f t="shared" si="563"/>
        <v>832.78579937999996</v>
      </c>
      <c r="AG1053" s="2">
        <f t="shared" si="584"/>
        <v>892.29295427</v>
      </c>
      <c r="AH1053" s="3">
        <f t="shared" si="585"/>
        <v>0</v>
      </c>
      <c r="AI1053" s="4" t="str">
        <f t="shared" si="564"/>
        <v>A+J=</v>
      </c>
      <c r="AJ1053" s="12">
        <f t="shared" si="591"/>
        <v>42186</v>
      </c>
      <c r="AK1053" s="12"/>
      <c r="AL1053" s="4"/>
      <c r="AX1053" s="1"/>
      <c r="AY1053" s="1"/>
      <c r="AZ1053" s="1"/>
      <c r="BA1053" s="1"/>
      <c r="BB1053" s="1"/>
    </row>
    <row r="1054" spans="1:54" x14ac:dyDescent="0.2">
      <c r="A1054" s="178">
        <f t="shared" si="586"/>
        <v>42173</v>
      </c>
      <c r="B1054" s="2">
        <f t="shared" si="571"/>
        <v>314483.31936566636</v>
      </c>
      <c r="C1054" s="2">
        <f t="shared" si="587"/>
        <v>255564.54242998999</v>
      </c>
      <c r="D1054" s="2">
        <f>SUM(Y1054:Y$1129)</f>
        <v>8211.3393353399988</v>
      </c>
      <c r="E1054" s="11">
        <f t="shared" si="572"/>
        <v>247353.20309465</v>
      </c>
      <c r="F1054" s="99">
        <f t="shared" si="567"/>
        <v>4245.1899999999996</v>
      </c>
      <c r="G1054" s="3">
        <f>IF(N1054=1,VLOOKUP(A1053,[1]Plan1!$BG$69:$BI$188,3),G1053)</f>
        <v>4276.6000000000004</v>
      </c>
      <c r="H1054" s="200">
        <f t="shared" si="568"/>
        <v>42096</v>
      </c>
      <c r="I1054" s="200">
        <f t="shared" si="569"/>
        <v>42126</v>
      </c>
      <c r="J1054" s="27">
        <f t="shared" si="573"/>
        <v>7.3989621194812116E-3</v>
      </c>
      <c r="K1054" s="12">
        <f t="shared" si="588"/>
        <v>42186</v>
      </c>
      <c r="L1054" s="12">
        <f t="shared" si="574"/>
        <v>42186</v>
      </c>
      <c r="M1054" s="1">
        <f t="shared" si="589"/>
        <v>21</v>
      </c>
      <c r="N1054" s="1">
        <f t="shared" si="575"/>
        <v>12</v>
      </c>
      <c r="O1054" s="2">
        <f t="shared" si="576"/>
        <v>1.00422129</v>
      </c>
      <c r="P1054" s="11">
        <f t="shared" si="566"/>
        <v>1.00710039</v>
      </c>
      <c r="Q1054" s="11">
        <f t="shared" si="561"/>
        <v>1.2242936875735553</v>
      </c>
      <c r="R1054" s="2">
        <f t="shared" si="565"/>
        <v>1.2294617800000001</v>
      </c>
      <c r="S1054" s="2">
        <f t="shared" ref="S1054:S1117" si="592">IF(AND(X1054&gt;0,MONTH(A1054)=10),R1054,S1053)</f>
        <v>1.1445321799999999</v>
      </c>
      <c r="T1054" s="2">
        <f t="shared" si="577"/>
        <v>292501.84287808998</v>
      </c>
      <c r="U1054" s="2">
        <f t="shared" si="578"/>
        <v>1186.8027748564402</v>
      </c>
      <c r="V1054" s="2">
        <f t="shared" si="579"/>
        <v>56758.106270799915</v>
      </c>
      <c r="W1054" s="2">
        <f t="shared" si="580"/>
        <v>313509.45147564635</v>
      </c>
      <c r="X1054" s="29">
        <f t="shared" si="581"/>
        <v>0</v>
      </c>
      <c r="Y1054" s="2">
        <f t="shared" ref="Y1054:Y1117" si="593">IF(X1054&gt;0,VLOOKUP(A1054,AN$12:AR$131,5),0)</f>
        <v>0</v>
      </c>
      <c r="Z1054" s="82">
        <f t="shared" si="582"/>
        <v>0</v>
      </c>
      <c r="AA1054" s="2">
        <f t="shared" si="583"/>
        <v>0</v>
      </c>
      <c r="AB1054" s="27">
        <f t="shared" si="590"/>
        <v>6.7299999999999999E-2</v>
      </c>
      <c r="AC1054" s="29">
        <f t="shared" si="570"/>
        <v>12</v>
      </c>
      <c r="AD1054" s="29">
        <v>252</v>
      </c>
      <c r="AE1054" s="11">
        <f t="shared" si="562"/>
        <v>1.003106343</v>
      </c>
      <c r="AF1054" s="2">
        <f t="shared" si="563"/>
        <v>908.61105210999995</v>
      </c>
      <c r="AG1054" s="2">
        <f t="shared" si="584"/>
        <v>973.86789002</v>
      </c>
      <c r="AH1054" s="3">
        <f t="shared" si="585"/>
        <v>0</v>
      </c>
      <c r="AI1054" s="4" t="str">
        <f t="shared" si="564"/>
        <v>A+J=</v>
      </c>
      <c r="AJ1054" s="12">
        <f t="shared" si="591"/>
        <v>42186</v>
      </c>
      <c r="AK1054" s="12"/>
      <c r="AL1054" s="4"/>
      <c r="AX1054" s="1"/>
      <c r="AY1054" s="1"/>
      <c r="AZ1054" s="1"/>
      <c r="BA1054" s="1"/>
      <c r="BB1054" s="1"/>
    </row>
    <row r="1055" spans="1:54" x14ac:dyDescent="0.2">
      <c r="A1055" s="178">
        <f t="shared" si="586"/>
        <v>42174</v>
      </c>
      <c r="B1055" s="2">
        <f t="shared" si="571"/>
        <v>314671.74326729414</v>
      </c>
      <c r="C1055" s="2">
        <f t="shared" si="587"/>
        <v>255564.54242998999</v>
      </c>
      <c r="D1055" s="2">
        <f>SUM(Y1055:Y$1129)</f>
        <v>8211.3393353399988</v>
      </c>
      <c r="E1055" s="11">
        <f t="shared" si="572"/>
        <v>247353.20309465</v>
      </c>
      <c r="F1055" s="99">
        <f t="shared" si="567"/>
        <v>4245.1899999999996</v>
      </c>
      <c r="G1055" s="3">
        <f>IF(N1055=1,VLOOKUP(A1054,[1]Plan1!$BG$69:$BI$188,3),G1054)</f>
        <v>4276.6000000000004</v>
      </c>
      <c r="H1055" s="200">
        <f t="shared" si="568"/>
        <v>42096</v>
      </c>
      <c r="I1055" s="200">
        <f t="shared" si="569"/>
        <v>42126</v>
      </c>
      <c r="J1055" s="27">
        <f t="shared" si="573"/>
        <v>7.3989621194812116E-3</v>
      </c>
      <c r="K1055" s="12">
        <f t="shared" si="588"/>
        <v>42186</v>
      </c>
      <c r="L1055" s="12">
        <f t="shared" si="574"/>
        <v>42186</v>
      </c>
      <c r="M1055" s="1">
        <f t="shared" si="589"/>
        <v>21</v>
      </c>
      <c r="N1055" s="1">
        <f t="shared" si="575"/>
        <v>13</v>
      </c>
      <c r="O1055" s="2">
        <f t="shared" si="576"/>
        <v>1.00457387</v>
      </c>
      <c r="P1055" s="11">
        <f t="shared" si="566"/>
        <v>1.00710039</v>
      </c>
      <c r="Q1055" s="11">
        <f t="shared" ref="Q1055:Q1118" si="594">IF(L1055&gt;L1054,Q1054*P1055,Q1054)</f>
        <v>1.2242936875735553</v>
      </c>
      <c r="R1055" s="2">
        <f t="shared" si="565"/>
        <v>1.2298934399999999</v>
      </c>
      <c r="S1055" s="2">
        <f t="shared" si="592"/>
        <v>1.1445321799999999</v>
      </c>
      <c r="T1055" s="2">
        <f t="shared" si="577"/>
        <v>292501.84287808998</v>
      </c>
      <c r="U1055" s="2">
        <f t="shared" si="578"/>
        <v>1186.8027748564402</v>
      </c>
      <c r="V1055" s="2">
        <f t="shared" si="579"/>
        <v>56864.878754447709</v>
      </c>
      <c r="W1055" s="2">
        <f t="shared" si="580"/>
        <v>313616.22395929415</v>
      </c>
      <c r="X1055" s="29">
        <f t="shared" si="581"/>
        <v>0</v>
      </c>
      <c r="Y1055" s="2">
        <f t="shared" si="593"/>
        <v>0</v>
      </c>
      <c r="Z1055" s="82">
        <f t="shared" si="582"/>
        <v>0</v>
      </c>
      <c r="AA1055" s="2">
        <f t="shared" si="583"/>
        <v>0</v>
      </c>
      <c r="AB1055" s="27">
        <f t="shared" si="590"/>
        <v>6.7299999999999999E-2</v>
      </c>
      <c r="AC1055" s="29">
        <f t="shared" si="570"/>
        <v>13</v>
      </c>
      <c r="AD1055" s="29">
        <v>252</v>
      </c>
      <c r="AE1055" s="11">
        <f t="shared" ref="AE1055:AE1118" si="595">ROUND((1+AB1055)^TRUNC((AC1055/AD1055),9),9)</f>
        <v>1.0033656399999999</v>
      </c>
      <c r="AF1055" s="2">
        <f t="shared" si="563"/>
        <v>984.45590245999995</v>
      </c>
      <c r="AG1055" s="2">
        <f t="shared" si="584"/>
        <v>1055.5193079999999</v>
      </c>
      <c r="AH1055" s="3">
        <f t="shared" si="585"/>
        <v>0</v>
      </c>
      <c r="AI1055" s="4" t="str">
        <f t="shared" si="564"/>
        <v>A+J=</v>
      </c>
      <c r="AJ1055" s="12">
        <f t="shared" si="591"/>
        <v>42186</v>
      </c>
      <c r="AK1055" s="12"/>
      <c r="AL1055" s="4"/>
      <c r="AX1055" s="1"/>
      <c r="AY1055" s="1"/>
      <c r="AZ1055" s="1"/>
      <c r="BA1055" s="1"/>
      <c r="BB1055" s="1"/>
    </row>
    <row r="1056" spans="1:54" x14ac:dyDescent="0.2">
      <c r="A1056" s="178">
        <f t="shared" si="586"/>
        <v>42175</v>
      </c>
      <c r="B1056" s="2">
        <f t="shared" si="571"/>
        <v>314860.2807974125</v>
      </c>
      <c r="C1056" s="2">
        <f t="shared" si="587"/>
        <v>255564.54242998999</v>
      </c>
      <c r="D1056" s="2">
        <f>SUM(Y1056:Y$1129)</f>
        <v>8211.3393353399988</v>
      </c>
      <c r="E1056" s="11">
        <f t="shared" si="572"/>
        <v>247353.20309465</v>
      </c>
      <c r="F1056" s="99">
        <f t="shared" si="567"/>
        <v>4245.1899999999996</v>
      </c>
      <c r="G1056" s="3">
        <f>IF(N1056=1,VLOOKUP(A1055,[1]Plan1!$BG$69:$BI$188,3),G1055)</f>
        <v>4276.6000000000004</v>
      </c>
      <c r="H1056" s="200">
        <f t="shared" si="568"/>
        <v>42096</v>
      </c>
      <c r="I1056" s="200">
        <f t="shared" si="569"/>
        <v>42126</v>
      </c>
      <c r="J1056" s="27">
        <f t="shared" si="573"/>
        <v>7.3989621194812116E-3</v>
      </c>
      <c r="K1056" s="12">
        <f t="shared" si="588"/>
        <v>42186</v>
      </c>
      <c r="L1056" s="12">
        <f t="shared" si="574"/>
        <v>42186</v>
      </c>
      <c r="M1056" s="1">
        <f t="shared" si="589"/>
        <v>21</v>
      </c>
      <c r="N1056" s="1">
        <f t="shared" si="575"/>
        <v>14</v>
      </c>
      <c r="O1056" s="2">
        <f t="shared" si="576"/>
        <v>1.0049265700000001</v>
      </c>
      <c r="P1056" s="11">
        <f t="shared" si="566"/>
        <v>1.00710039</v>
      </c>
      <c r="Q1056" s="11">
        <f t="shared" si="594"/>
        <v>1.2242936875735553</v>
      </c>
      <c r="R1056" s="2">
        <f t="shared" si="565"/>
        <v>1.2303252499999999</v>
      </c>
      <c r="S1056" s="2">
        <f t="shared" si="592"/>
        <v>1.1445321799999999</v>
      </c>
      <c r="T1056" s="2">
        <f t="shared" si="577"/>
        <v>292501.84287808998</v>
      </c>
      <c r="U1056" s="2">
        <f t="shared" si="578"/>
        <v>1186.8027748564402</v>
      </c>
      <c r="V1056" s="2">
        <f t="shared" si="579"/>
        <v>56971.68834107602</v>
      </c>
      <c r="W1056" s="2">
        <f t="shared" si="580"/>
        <v>313723.03354592249</v>
      </c>
      <c r="X1056" s="29">
        <f t="shared" si="581"/>
        <v>0</v>
      </c>
      <c r="Y1056" s="2">
        <f t="shared" si="593"/>
        <v>0</v>
      </c>
      <c r="Z1056" s="82">
        <f t="shared" si="582"/>
        <v>0</v>
      </c>
      <c r="AA1056" s="2">
        <f t="shared" si="583"/>
        <v>0</v>
      </c>
      <c r="AB1056" s="27">
        <f t="shared" si="590"/>
        <v>6.7299999999999999E-2</v>
      </c>
      <c r="AC1056" s="29">
        <f t="shared" si="570"/>
        <v>14</v>
      </c>
      <c r="AD1056" s="29">
        <v>252</v>
      </c>
      <c r="AE1056" s="11">
        <f t="shared" si="595"/>
        <v>1.0036250040000001</v>
      </c>
      <c r="AF1056" s="2">
        <f t="shared" si="563"/>
        <v>1060.3203504400001</v>
      </c>
      <c r="AG1056" s="2">
        <f t="shared" si="584"/>
        <v>1137.2472514900001</v>
      </c>
      <c r="AH1056" s="3">
        <f t="shared" si="585"/>
        <v>0</v>
      </c>
      <c r="AI1056" s="4" t="str">
        <f t="shared" si="564"/>
        <v>A+J=</v>
      </c>
      <c r="AJ1056" s="12">
        <f t="shared" si="591"/>
        <v>42186</v>
      </c>
      <c r="AK1056" s="12"/>
      <c r="AL1056" s="4"/>
      <c r="AX1056" s="1"/>
      <c r="AY1056" s="1"/>
      <c r="AZ1056" s="1"/>
      <c r="BA1056" s="1"/>
      <c r="BB1056" s="1"/>
    </row>
    <row r="1057" spans="1:54" x14ac:dyDescent="0.2">
      <c r="A1057" s="178">
        <f t="shared" si="586"/>
        <v>42176</v>
      </c>
      <c r="B1057" s="2">
        <f t="shared" si="571"/>
        <v>314860.2807974125</v>
      </c>
      <c r="C1057" s="2">
        <f t="shared" si="587"/>
        <v>255564.54242998999</v>
      </c>
      <c r="D1057" s="2">
        <f>SUM(Y1057:Y$1129)</f>
        <v>8211.3393353399988</v>
      </c>
      <c r="E1057" s="11">
        <f t="shared" si="572"/>
        <v>247353.20309465</v>
      </c>
      <c r="F1057" s="99">
        <f t="shared" si="567"/>
        <v>4245.1899999999996</v>
      </c>
      <c r="G1057" s="3">
        <f>IF(N1057=1,VLOOKUP(A1056,[1]Plan1!$BG$69:$BI$188,3),G1056)</f>
        <v>4276.6000000000004</v>
      </c>
      <c r="H1057" s="200">
        <f t="shared" si="568"/>
        <v>42096</v>
      </c>
      <c r="I1057" s="200">
        <f t="shared" si="569"/>
        <v>42126</v>
      </c>
      <c r="J1057" s="27">
        <f t="shared" si="573"/>
        <v>7.3989621194812116E-3</v>
      </c>
      <c r="K1057" s="12">
        <f t="shared" si="588"/>
        <v>42186</v>
      </c>
      <c r="L1057" s="12">
        <f t="shared" si="574"/>
        <v>42186</v>
      </c>
      <c r="M1057" s="1">
        <f t="shared" si="589"/>
        <v>21</v>
      </c>
      <c r="N1057" s="1">
        <f t="shared" si="575"/>
        <v>14</v>
      </c>
      <c r="O1057" s="2">
        <f t="shared" si="576"/>
        <v>1.0049265700000001</v>
      </c>
      <c r="P1057" s="11">
        <f t="shared" si="566"/>
        <v>1.00710039</v>
      </c>
      <c r="Q1057" s="11">
        <f t="shared" si="594"/>
        <v>1.2242936875735553</v>
      </c>
      <c r="R1057" s="2">
        <f t="shared" si="565"/>
        <v>1.2303252499999999</v>
      </c>
      <c r="S1057" s="2">
        <f t="shared" si="592"/>
        <v>1.1445321799999999</v>
      </c>
      <c r="T1057" s="2">
        <f t="shared" si="577"/>
        <v>292501.84287808998</v>
      </c>
      <c r="U1057" s="2">
        <f t="shared" si="578"/>
        <v>1186.8027748564402</v>
      </c>
      <c r="V1057" s="2">
        <f t="shared" si="579"/>
        <v>56971.68834107602</v>
      </c>
      <c r="W1057" s="2">
        <f t="shared" si="580"/>
        <v>313723.03354592249</v>
      </c>
      <c r="X1057" s="29">
        <f t="shared" si="581"/>
        <v>0</v>
      </c>
      <c r="Y1057" s="2">
        <f t="shared" si="593"/>
        <v>0</v>
      </c>
      <c r="Z1057" s="82">
        <f t="shared" si="582"/>
        <v>0</v>
      </c>
      <c r="AA1057" s="2">
        <f t="shared" si="583"/>
        <v>0</v>
      </c>
      <c r="AB1057" s="27">
        <f t="shared" si="590"/>
        <v>6.7299999999999999E-2</v>
      </c>
      <c r="AC1057" s="29">
        <f t="shared" si="570"/>
        <v>14</v>
      </c>
      <c r="AD1057" s="29">
        <v>252</v>
      </c>
      <c r="AE1057" s="11">
        <f t="shared" si="595"/>
        <v>1.0036250040000001</v>
      </c>
      <c r="AF1057" s="2">
        <f t="shared" ref="AF1057:AF1120" si="596">TRUNC((T1057*(AE1057-1)),8)</f>
        <v>1060.3203504400001</v>
      </c>
      <c r="AG1057" s="2">
        <f t="shared" si="584"/>
        <v>1137.2472514900001</v>
      </c>
      <c r="AH1057" s="3">
        <f t="shared" si="585"/>
        <v>0</v>
      </c>
      <c r="AI1057" s="4" t="str">
        <f t="shared" si="564"/>
        <v>A+J=</v>
      </c>
      <c r="AJ1057" s="12">
        <f t="shared" si="591"/>
        <v>42186</v>
      </c>
      <c r="AK1057" s="12"/>
      <c r="AL1057" s="4"/>
      <c r="AX1057" s="1"/>
      <c r="AY1057" s="1"/>
      <c r="AZ1057" s="1"/>
      <c r="BA1057" s="1"/>
      <c r="BB1057" s="1"/>
    </row>
    <row r="1058" spans="1:54" x14ac:dyDescent="0.2">
      <c r="A1058" s="178">
        <f t="shared" si="586"/>
        <v>42177</v>
      </c>
      <c r="B1058" s="2">
        <f t="shared" si="571"/>
        <v>314860.2807974125</v>
      </c>
      <c r="C1058" s="2">
        <f t="shared" si="587"/>
        <v>255564.54242998999</v>
      </c>
      <c r="D1058" s="2">
        <f>SUM(Y1058:Y$1129)</f>
        <v>8211.3393353399988</v>
      </c>
      <c r="E1058" s="11">
        <f t="shared" si="572"/>
        <v>247353.20309465</v>
      </c>
      <c r="F1058" s="99">
        <f t="shared" si="567"/>
        <v>4245.1899999999996</v>
      </c>
      <c r="G1058" s="3">
        <f>IF(N1058=1,VLOOKUP(A1057,[1]Plan1!$BG$69:$BI$188,3),G1057)</f>
        <v>4276.6000000000004</v>
      </c>
      <c r="H1058" s="200">
        <f t="shared" si="568"/>
        <v>42096</v>
      </c>
      <c r="I1058" s="200">
        <f t="shared" si="569"/>
        <v>42126</v>
      </c>
      <c r="J1058" s="27">
        <f t="shared" si="573"/>
        <v>7.3989621194812116E-3</v>
      </c>
      <c r="K1058" s="12">
        <f t="shared" si="588"/>
        <v>42186</v>
      </c>
      <c r="L1058" s="12">
        <f t="shared" si="574"/>
        <v>42186</v>
      </c>
      <c r="M1058" s="1">
        <f t="shared" si="589"/>
        <v>21</v>
      </c>
      <c r="N1058" s="1">
        <f t="shared" si="575"/>
        <v>14</v>
      </c>
      <c r="O1058" s="2">
        <f t="shared" si="576"/>
        <v>1.0049265700000001</v>
      </c>
      <c r="P1058" s="11">
        <f t="shared" si="566"/>
        <v>1.00710039</v>
      </c>
      <c r="Q1058" s="11">
        <f t="shared" si="594"/>
        <v>1.2242936875735553</v>
      </c>
      <c r="R1058" s="2">
        <f t="shared" si="565"/>
        <v>1.2303252499999999</v>
      </c>
      <c r="S1058" s="2">
        <f t="shared" si="592"/>
        <v>1.1445321799999999</v>
      </c>
      <c r="T1058" s="2">
        <f t="shared" si="577"/>
        <v>292501.84287808998</v>
      </c>
      <c r="U1058" s="2">
        <f t="shared" si="578"/>
        <v>1186.8027748564402</v>
      </c>
      <c r="V1058" s="2">
        <f t="shared" si="579"/>
        <v>56971.68834107602</v>
      </c>
      <c r="W1058" s="2">
        <f t="shared" si="580"/>
        <v>313723.03354592249</v>
      </c>
      <c r="X1058" s="29">
        <f t="shared" si="581"/>
        <v>0</v>
      </c>
      <c r="Y1058" s="2">
        <f t="shared" si="593"/>
        <v>0</v>
      </c>
      <c r="Z1058" s="82">
        <f t="shared" si="582"/>
        <v>0</v>
      </c>
      <c r="AA1058" s="2">
        <f t="shared" si="583"/>
        <v>0</v>
      </c>
      <c r="AB1058" s="27">
        <f t="shared" si="590"/>
        <v>6.7299999999999999E-2</v>
      </c>
      <c r="AC1058" s="29">
        <f t="shared" si="570"/>
        <v>14</v>
      </c>
      <c r="AD1058" s="29">
        <v>252</v>
      </c>
      <c r="AE1058" s="11">
        <f t="shared" si="595"/>
        <v>1.0036250040000001</v>
      </c>
      <c r="AF1058" s="2">
        <f t="shared" si="596"/>
        <v>1060.3203504400001</v>
      </c>
      <c r="AG1058" s="2">
        <f t="shared" si="584"/>
        <v>1137.2472514900001</v>
      </c>
      <c r="AH1058" s="3">
        <f t="shared" si="585"/>
        <v>0</v>
      </c>
      <c r="AI1058" s="4" t="str">
        <f t="shared" ref="AI1058:AI1121" si="597">AI1057</f>
        <v>A+J=</v>
      </c>
      <c r="AJ1058" s="12">
        <f t="shared" si="591"/>
        <v>42186</v>
      </c>
      <c r="AK1058" s="12"/>
      <c r="AL1058" s="4"/>
      <c r="AX1058" s="1"/>
      <c r="AY1058" s="1"/>
      <c r="AZ1058" s="1"/>
      <c r="BA1058" s="1"/>
      <c r="BB1058" s="1"/>
    </row>
    <row r="1059" spans="1:54" x14ac:dyDescent="0.2">
      <c r="A1059" s="178">
        <f t="shared" si="586"/>
        <v>42178</v>
      </c>
      <c r="B1059" s="2">
        <f t="shared" si="571"/>
        <v>315048.93448950327</v>
      </c>
      <c r="C1059" s="2">
        <f t="shared" si="587"/>
        <v>255564.54242998999</v>
      </c>
      <c r="D1059" s="2">
        <f>SUM(Y1059:Y$1129)</f>
        <v>8211.3393353399988</v>
      </c>
      <c r="E1059" s="11">
        <f t="shared" si="572"/>
        <v>247353.20309465</v>
      </c>
      <c r="F1059" s="99">
        <f t="shared" si="567"/>
        <v>4245.1899999999996</v>
      </c>
      <c r="G1059" s="3">
        <f>IF(N1059=1,VLOOKUP(A1058,[1]Plan1!$BG$69:$BI$188,3),G1058)</f>
        <v>4276.6000000000004</v>
      </c>
      <c r="H1059" s="200">
        <f t="shared" si="568"/>
        <v>42096</v>
      </c>
      <c r="I1059" s="200">
        <f t="shared" si="569"/>
        <v>42126</v>
      </c>
      <c r="J1059" s="27">
        <f t="shared" si="573"/>
        <v>7.3989621194812116E-3</v>
      </c>
      <c r="K1059" s="12">
        <f t="shared" si="588"/>
        <v>42186</v>
      </c>
      <c r="L1059" s="12">
        <f t="shared" si="574"/>
        <v>42186</v>
      </c>
      <c r="M1059" s="1">
        <f t="shared" si="589"/>
        <v>21</v>
      </c>
      <c r="N1059" s="1">
        <f t="shared" si="575"/>
        <v>15</v>
      </c>
      <c r="O1059" s="2">
        <f t="shared" si="576"/>
        <v>1.0052794</v>
      </c>
      <c r="P1059" s="11">
        <f t="shared" si="566"/>
        <v>1.00710039</v>
      </c>
      <c r="Q1059" s="11">
        <f t="shared" si="594"/>
        <v>1.2242936875735553</v>
      </c>
      <c r="R1059" s="2">
        <f t="shared" si="565"/>
        <v>1.2307572200000001</v>
      </c>
      <c r="S1059" s="2">
        <f t="shared" si="592"/>
        <v>1.1445321799999999</v>
      </c>
      <c r="T1059" s="2">
        <f t="shared" si="577"/>
        <v>292501.84287808998</v>
      </c>
      <c r="U1059" s="2">
        <f t="shared" si="578"/>
        <v>1186.8027748564402</v>
      </c>
      <c r="V1059" s="2">
        <f t="shared" si="579"/>
        <v>57078.537504216853</v>
      </c>
      <c r="W1059" s="2">
        <f t="shared" si="580"/>
        <v>313829.8827090633</v>
      </c>
      <c r="X1059" s="29">
        <f t="shared" si="581"/>
        <v>0</v>
      </c>
      <c r="Y1059" s="2">
        <f t="shared" si="593"/>
        <v>0</v>
      </c>
      <c r="Z1059" s="82">
        <f t="shared" si="582"/>
        <v>0</v>
      </c>
      <c r="AA1059" s="2">
        <f t="shared" si="583"/>
        <v>0</v>
      </c>
      <c r="AB1059" s="27">
        <f t="shared" si="590"/>
        <v>6.7299999999999999E-2</v>
      </c>
      <c r="AC1059" s="29">
        <f t="shared" si="570"/>
        <v>15</v>
      </c>
      <c r="AD1059" s="29">
        <v>252</v>
      </c>
      <c r="AE1059" s="11">
        <f t="shared" si="595"/>
        <v>1.003884435</v>
      </c>
      <c r="AF1059" s="2">
        <f t="shared" si="596"/>
        <v>1136.2043960399999</v>
      </c>
      <c r="AG1059" s="2">
        <f t="shared" si="584"/>
        <v>1219.0517804399999</v>
      </c>
      <c r="AH1059" s="3">
        <f t="shared" si="585"/>
        <v>0</v>
      </c>
      <c r="AI1059" s="4" t="str">
        <f t="shared" si="597"/>
        <v>A+J=</v>
      </c>
      <c r="AJ1059" s="12">
        <f t="shared" si="591"/>
        <v>42186</v>
      </c>
      <c r="AK1059" s="12"/>
      <c r="AL1059" s="4"/>
      <c r="AX1059" s="1"/>
      <c r="AY1059" s="1"/>
      <c r="AZ1059" s="1"/>
      <c r="BA1059" s="1"/>
      <c r="BB1059" s="1"/>
    </row>
    <row r="1060" spans="1:54" x14ac:dyDescent="0.2">
      <c r="A1060" s="178">
        <f t="shared" si="586"/>
        <v>42179</v>
      </c>
      <c r="B1060" s="2">
        <f t="shared" si="571"/>
        <v>315237.69974220253</v>
      </c>
      <c r="C1060" s="2">
        <f t="shared" si="587"/>
        <v>255564.54242998999</v>
      </c>
      <c r="D1060" s="2">
        <f>SUM(Y1060:Y$1129)</f>
        <v>8211.3393353399988</v>
      </c>
      <c r="E1060" s="11">
        <f t="shared" si="572"/>
        <v>247353.20309465</v>
      </c>
      <c r="F1060" s="99">
        <f t="shared" si="567"/>
        <v>4245.1899999999996</v>
      </c>
      <c r="G1060" s="3">
        <f>IF(N1060=1,VLOOKUP(A1059,[1]Plan1!$BG$69:$BI$188,3),G1059)</f>
        <v>4276.6000000000004</v>
      </c>
      <c r="H1060" s="200">
        <f t="shared" si="568"/>
        <v>42096</v>
      </c>
      <c r="I1060" s="200">
        <f t="shared" si="569"/>
        <v>42126</v>
      </c>
      <c r="J1060" s="27">
        <f t="shared" si="573"/>
        <v>7.3989621194812116E-3</v>
      </c>
      <c r="K1060" s="12">
        <f t="shared" si="588"/>
        <v>42186</v>
      </c>
      <c r="L1060" s="12">
        <f t="shared" si="574"/>
        <v>42186</v>
      </c>
      <c r="M1060" s="1">
        <f t="shared" si="589"/>
        <v>21</v>
      </c>
      <c r="N1060" s="1">
        <f t="shared" si="575"/>
        <v>16</v>
      </c>
      <c r="O1060" s="2">
        <f t="shared" si="576"/>
        <v>1.00563235</v>
      </c>
      <c r="P1060" s="11">
        <f t="shared" si="566"/>
        <v>1.00710039</v>
      </c>
      <c r="Q1060" s="11">
        <f t="shared" si="594"/>
        <v>1.2242936875735553</v>
      </c>
      <c r="R1060" s="2">
        <f t="shared" si="565"/>
        <v>1.2311893300000001</v>
      </c>
      <c r="S1060" s="2">
        <f t="shared" si="592"/>
        <v>1.1445321799999999</v>
      </c>
      <c r="T1060" s="2">
        <f t="shared" si="577"/>
        <v>292501.84287808998</v>
      </c>
      <c r="U1060" s="2">
        <f t="shared" si="578"/>
        <v>1186.8027748564402</v>
      </c>
      <c r="V1060" s="2">
        <f t="shared" si="579"/>
        <v>57185.421296806082</v>
      </c>
      <c r="W1060" s="2">
        <f t="shared" si="580"/>
        <v>313936.76650165254</v>
      </c>
      <c r="X1060" s="29">
        <f t="shared" si="581"/>
        <v>0</v>
      </c>
      <c r="Y1060" s="2">
        <f t="shared" si="593"/>
        <v>0</v>
      </c>
      <c r="Z1060" s="82">
        <f t="shared" si="582"/>
        <v>0</v>
      </c>
      <c r="AA1060" s="2">
        <f t="shared" si="583"/>
        <v>0</v>
      </c>
      <c r="AB1060" s="27">
        <f t="shared" si="590"/>
        <v>6.7299999999999999E-2</v>
      </c>
      <c r="AC1060" s="29">
        <f t="shared" si="570"/>
        <v>16</v>
      </c>
      <c r="AD1060" s="29">
        <v>252</v>
      </c>
      <c r="AE1060" s="11">
        <f t="shared" si="595"/>
        <v>1.004143934</v>
      </c>
      <c r="AF1060" s="2">
        <f t="shared" si="596"/>
        <v>1212.1083317600001</v>
      </c>
      <c r="AG1060" s="2">
        <f t="shared" si="584"/>
        <v>1300.9332405499999</v>
      </c>
      <c r="AH1060" s="3">
        <f t="shared" si="585"/>
        <v>0</v>
      </c>
      <c r="AI1060" s="4" t="str">
        <f t="shared" si="597"/>
        <v>A+J=</v>
      </c>
      <c r="AJ1060" s="12">
        <f t="shared" si="591"/>
        <v>42186</v>
      </c>
      <c r="AK1060" s="12"/>
      <c r="AL1060" s="4"/>
      <c r="AX1060" s="1"/>
      <c r="AY1060" s="1"/>
      <c r="AZ1060" s="1"/>
      <c r="BA1060" s="1"/>
      <c r="BB1060" s="1"/>
    </row>
    <row r="1061" spans="1:54" x14ac:dyDescent="0.2">
      <c r="A1061" s="178">
        <f t="shared" si="586"/>
        <v>42180</v>
      </c>
      <c r="B1061" s="2">
        <f t="shared" si="571"/>
        <v>315426.57846062223</v>
      </c>
      <c r="C1061" s="2">
        <f t="shared" si="587"/>
        <v>255564.54242998999</v>
      </c>
      <c r="D1061" s="2">
        <f>SUM(Y1061:Y$1129)</f>
        <v>8211.3393353399988</v>
      </c>
      <c r="E1061" s="11">
        <f t="shared" si="572"/>
        <v>247353.20309465</v>
      </c>
      <c r="F1061" s="99">
        <f t="shared" si="567"/>
        <v>4245.1899999999996</v>
      </c>
      <c r="G1061" s="3">
        <f>IF(N1061=1,VLOOKUP(A1060,[1]Plan1!$BG$69:$BI$188,3),G1060)</f>
        <v>4276.6000000000004</v>
      </c>
      <c r="H1061" s="200">
        <f t="shared" si="568"/>
        <v>42096</v>
      </c>
      <c r="I1061" s="200">
        <f t="shared" si="569"/>
        <v>42126</v>
      </c>
      <c r="J1061" s="27">
        <f t="shared" si="573"/>
        <v>7.3989621194812116E-3</v>
      </c>
      <c r="K1061" s="12">
        <f t="shared" si="588"/>
        <v>42186</v>
      </c>
      <c r="L1061" s="12">
        <f t="shared" si="574"/>
        <v>42186</v>
      </c>
      <c r="M1061" s="1">
        <f t="shared" si="589"/>
        <v>21</v>
      </c>
      <c r="N1061" s="1">
        <f t="shared" si="575"/>
        <v>17</v>
      </c>
      <c r="O1061" s="2">
        <f t="shared" si="576"/>
        <v>1.00598542</v>
      </c>
      <c r="P1061" s="11">
        <f t="shared" si="566"/>
        <v>1.00710039</v>
      </c>
      <c r="Q1061" s="11">
        <f t="shared" si="594"/>
        <v>1.2242936875735553</v>
      </c>
      <c r="R1061" s="2">
        <f t="shared" si="565"/>
        <v>1.23162159</v>
      </c>
      <c r="S1061" s="2">
        <f t="shared" si="592"/>
        <v>1.1445321799999999</v>
      </c>
      <c r="T1061" s="2">
        <f t="shared" si="577"/>
        <v>292501.84287808998</v>
      </c>
      <c r="U1061" s="2">
        <f t="shared" si="578"/>
        <v>1186.8027748564402</v>
      </c>
      <c r="V1061" s="2">
        <f t="shared" si="579"/>
        <v>57292.342192375763</v>
      </c>
      <c r="W1061" s="2">
        <f t="shared" si="580"/>
        <v>314043.68739722221</v>
      </c>
      <c r="X1061" s="29">
        <f t="shared" si="581"/>
        <v>0</v>
      </c>
      <c r="Y1061" s="2">
        <f t="shared" si="593"/>
        <v>0</v>
      </c>
      <c r="Z1061" s="82">
        <f t="shared" si="582"/>
        <v>0</v>
      </c>
      <c r="AA1061" s="2">
        <f t="shared" si="583"/>
        <v>0</v>
      </c>
      <c r="AB1061" s="27">
        <f t="shared" si="590"/>
        <v>6.7299999999999999E-2</v>
      </c>
      <c r="AC1061" s="29">
        <f t="shared" si="570"/>
        <v>17</v>
      </c>
      <c r="AD1061" s="29">
        <v>252</v>
      </c>
      <c r="AE1061" s="11">
        <f t="shared" si="595"/>
        <v>1.0044034989999999</v>
      </c>
      <c r="AF1061" s="2">
        <f t="shared" si="596"/>
        <v>1288.03157261</v>
      </c>
      <c r="AG1061" s="2">
        <f t="shared" si="584"/>
        <v>1382.8910633999999</v>
      </c>
      <c r="AH1061" s="3">
        <f t="shared" si="585"/>
        <v>0</v>
      </c>
      <c r="AI1061" s="4" t="str">
        <f t="shared" si="597"/>
        <v>A+J=</v>
      </c>
      <c r="AJ1061" s="12">
        <f t="shared" si="591"/>
        <v>42186</v>
      </c>
      <c r="AK1061" s="12"/>
      <c r="AL1061" s="4"/>
      <c r="AX1061" s="1"/>
      <c r="AY1061" s="1"/>
      <c r="AZ1061" s="1"/>
      <c r="BA1061" s="1"/>
      <c r="BB1061" s="1"/>
    </row>
    <row r="1062" spans="1:54" x14ac:dyDescent="0.2">
      <c r="A1062" s="178">
        <f t="shared" si="586"/>
        <v>42181</v>
      </c>
      <c r="B1062" s="2">
        <f t="shared" si="571"/>
        <v>315615.57597911643</v>
      </c>
      <c r="C1062" s="2">
        <f t="shared" si="587"/>
        <v>255564.54242998999</v>
      </c>
      <c r="D1062" s="2">
        <f>SUM(Y1062:Y$1129)</f>
        <v>8211.3393353399988</v>
      </c>
      <c r="E1062" s="11">
        <f t="shared" si="572"/>
        <v>247353.20309465</v>
      </c>
      <c r="F1062" s="99">
        <f t="shared" si="567"/>
        <v>4245.1899999999996</v>
      </c>
      <c r="G1062" s="3">
        <f>IF(N1062=1,VLOOKUP(A1061,[1]Plan1!$BG$69:$BI$188,3),G1061)</f>
        <v>4276.6000000000004</v>
      </c>
      <c r="H1062" s="200">
        <f t="shared" si="568"/>
        <v>42096</v>
      </c>
      <c r="I1062" s="200">
        <f t="shared" si="569"/>
        <v>42126</v>
      </c>
      <c r="J1062" s="27">
        <f t="shared" si="573"/>
        <v>7.3989621194812116E-3</v>
      </c>
      <c r="K1062" s="12">
        <f t="shared" si="588"/>
        <v>42186</v>
      </c>
      <c r="L1062" s="12">
        <f t="shared" si="574"/>
        <v>42186</v>
      </c>
      <c r="M1062" s="1">
        <f t="shared" si="589"/>
        <v>21</v>
      </c>
      <c r="N1062" s="1">
        <f t="shared" si="575"/>
        <v>18</v>
      </c>
      <c r="O1062" s="2">
        <f t="shared" si="576"/>
        <v>1.00633862</v>
      </c>
      <c r="P1062" s="11">
        <f t="shared" si="566"/>
        <v>1.00710039</v>
      </c>
      <c r="Q1062" s="11">
        <f t="shared" si="594"/>
        <v>1.2242936875735553</v>
      </c>
      <c r="R1062" s="2">
        <f t="shared" si="565"/>
        <v>1.2320540200000001</v>
      </c>
      <c r="S1062" s="2">
        <f t="shared" si="592"/>
        <v>1.1445321799999999</v>
      </c>
      <c r="T1062" s="2">
        <f t="shared" si="577"/>
        <v>292501.84287808998</v>
      </c>
      <c r="U1062" s="2">
        <f t="shared" si="578"/>
        <v>1186.8027748564402</v>
      </c>
      <c r="V1062" s="2">
        <f t="shared" si="579"/>
        <v>57399.305137989992</v>
      </c>
      <c r="W1062" s="2">
        <f t="shared" si="580"/>
        <v>314150.65034283645</v>
      </c>
      <c r="X1062" s="29">
        <f t="shared" si="581"/>
        <v>0</v>
      </c>
      <c r="Y1062" s="2">
        <f t="shared" si="593"/>
        <v>0</v>
      </c>
      <c r="Z1062" s="82">
        <f t="shared" si="582"/>
        <v>0</v>
      </c>
      <c r="AA1062" s="2">
        <f t="shared" si="583"/>
        <v>0</v>
      </c>
      <c r="AB1062" s="27">
        <f t="shared" si="590"/>
        <v>6.7299999999999999E-2</v>
      </c>
      <c r="AC1062" s="29">
        <f t="shared" si="570"/>
        <v>18</v>
      </c>
      <c r="AD1062" s="29">
        <v>252</v>
      </c>
      <c r="AE1062" s="11">
        <f t="shared" si="595"/>
        <v>1.004663131</v>
      </c>
      <c r="AF1062" s="2">
        <f t="shared" si="596"/>
        <v>1363.97441108</v>
      </c>
      <c r="AG1062" s="2">
        <f t="shared" si="584"/>
        <v>1464.9256362799999</v>
      </c>
      <c r="AH1062" s="3">
        <f t="shared" si="585"/>
        <v>0</v>
      </c>
      <c r="AI1062" s="4" t="str">
        <f t="shared" si="597"/>
        <v>A+J=</v>
      </c>
      <c r="AJ1062" s="12">
        <f t="shared" si="591"/>
        <v>42186</v>
      </c>
      <c r="AK1062" s="12"/>
      <c r="AL1062" s="4"/>
      <c r="AX1062" s="1"/>
      <c r="AY1062" s="1"/>
      <c r="AZ1062" s="1"/>
      <c r="BA1062" s="1"/>
      <c r="BB1062" s="1"/>
    </row>
    <row r="1063" spans="1:54" x14ac:dyDescent="0.2">
      <c r="A1063" s="178">
        <f t="shared" si="586"/>
        <v>42182</v>
      </c>
      <c r="B1063" s="2">
        <f t="shared" si="571"/>
        <v>315804.68272334704</v>
      </c>
      <c r="C1063" s="2">
        <f t="shared" si="587"/>
        <v>255564.54242998999</v>
      </c>
      <c r="D1063" s="2">
        <f>SUM(Y1063:Y$1129)</f>
        <v>8211.3393353399988</v>
      </c>
      <c r="E1063" s="11">
        <f t="shared" si="572"/>
        <v>247353.20309465</v>
      </c>
      <c r="F1063" s="99">
        <f t="shared" si="567"/>
        <v>4245.1899999999996</v>
      </c>
      <c r="G1063" s="3">
        <f>IF(N1063=1,VLOOKUP(A1062,[1]Plan1!$BG$69:$BI$188,3),G1062)</f>
        <v>4276.6000000000004</v>
      </c>
      <c r="H1063" s="200">
        <f t="shared" si="568"/>
        <v>42096</v>
      </c>
      <c r="I1063" s="200">
        <f t="shared" si="569"/>
        <v>42126</v>
      </c>
      <c r="J1063" s="27">
        <f t="shared" si="573"/>
        <v>7.3989621194812116E-3</v>
      </c>
      <c r="K1063" s="12">
        <f t="shared" si="588"/>
        <v>42186</v>
      </c>
      <c r="L1063" s="12">
        <f t="shared" si="574"/>
        <v>42186</v>
      </c>
      <c r="M1063" s="1">
        <f t="shared" si="589"/>
        <v>21</v>
      </c>
      <c r="N1063" s="1">
        <f t="shared" si="575"/>
        <v>19</v>
      </c>
      <c r="O1063" s="2">
        <f t="shared" si="576"/>
        <v>1.0066919400000001</v>
      </c>
      <c r="P1063" s="11">
        <f t="shared" si="566"/>
        <v>1.00710039</v>
      </c>
      <c r="Q1063" s="11">
        <f t="shared" si="594"/>
        <v>1.2242936875735553</v>
      </c>
      <c r="R1063" s="2">
        <f t="shared" si="565"/>
        <v>1.23248658</v>
      </c>
      <c r="S1063" s="2">
        <f t="shared" si="592"/>
        <v>1.1445321799999999</v>
      </c>
      <c r="T1063" s="2">
        <f t="shared" si="577"/>
        <v>292501.84287808998</v>
      </c>
      <c r="U1063" s="2">
        <f t="shared" si="578"/>
        <v>1186.8027748564402</v>
      </c>
      <c r="V1063" s="2">
        <f t="shared" si="579"/>
        <v>57506.300239520591</v>
      </c>
      <c r="W1063" s="2">
        <f t="shared" si="580"/>
        <v>314257.64544436702</v>
      </c>
      <c r="X1063" s="29">
        <f t="shared" si="581"/>
        <v>0</v>
      </c>
      <c r="Y1063" s="2">
        <f t="shared" si="593"/>
        <v>0</v>
      </c>
      <c r="Z1063" s="82">
        <f t="shared" si="582"/>
        <v>0</v>
      </c>
      <c r="AA1063" s="2">
        <f t="shared" si="583"/>
        <v>0</v>
      </c>
      <c r="AB1063" s="27">
        <f t="shared" si="590"/>
        <v>6.7299999999999999E-2</v>
      </c>
      <c r="AC1063" s="29">
        <f t="shared" si="570"/>
        <v>19</v>
      </c>
      <c r="AD1063" s="29">
        <v>252</v>
      </c>
      <c r="AE1063" s="11">
        <f t="shared" si="595"/>
        <v>1.004922831</v>
      </c>
      <c r="AF1063" s="2">
        <f t="shared" si="596"/>
        <v>1439.9371396700001</v>
      </c>
      <c r="AG1063" s="2">
        <f t="shared" si="584"/>
        <v>1547.0372789800001</v>
      </c>
      <c r="AH1063" s="3">
        <f t="shared" si="585"/>
        <v>0</v>
      </c>
      <c r="AI1063" s="4" t="str">
        <f t="shared" si="597"/>
        <v>A+J=</v>
      </c>
      <c r="AJ1063" s="12">
        <f t="shared" si="591"/>
        <v>42186</v>
      </c>
      <c r="AK1063" s="12"/>
      <c r="AL1063" s="4"/>
      <c r="AX1063" s="1"/>
      <c r="AY1063" s="1"/>
      <c r="AZ1063" s="1"/>
      <c r="BA1063" s="1"/>
      <c r="BB1063" s="1"/>
    </row>
    <row r="1064" spans="1:54" x14ac:dyDescent="0.2">
      <c r="A1064" s="178">
        <f t="shared" si="586"/>
        <v>42183</v>
      </c>
      <c r="B1064" s="2">
        <f t="shared" si="571"/>
        <v>315804.68272334704</v>
      </c>
      <c r="C1064" s="2">
        <f t="shared" si="587"/>
        <v>255564.54242998999</v>
      </c>
      <c r="D1064" s="2">
        <f>SUM(Y1064:Y$1129)</f>
        <v>8211.3393353399988</v>
      </c>
      <c r="E1064" s="11">
        <f t="shared" si="572"/>
        <v>247353.20309465</v>
      </c>
      <c r="F1064" s="99">
        <f t="shared" si="567"/>
        <v>4245.1899999999996</v>
      </c>
      <c r="G1064" s="3">
        <f>IF(N1064=1,VLOOKUP(A1063,[1]Plan1!$BG$69:$BI$188,3),G1063)</f>
        <v>4276.6000000000004</v>
      </c>
      <c r="H1064" s="200">
        <f t="shared" si="568"/>
        <v>42096</v>
      </c>
      <c r="I1064" s="200">
        <f t="shared" si="569"/>
        <v>42126</v>
      </c>
      <c r="J1064" s="27">
        <f t="shared" si="573"/>
        <v>7.3989621194812116E-3</v>
      </c>
      <c r="K1064" s="12">
        <f t="shared" si="588"/>
        <v>42186</v>
      </c>
      <c r="L1064" s="12">
        <f t="shared" si="574"/>
        <v>42186</v>
      </c>
      <c r="M1064" s="1">
        <f t="shared" si="589"/>
        <v>21</v>
      </c>
      <c r="N1064" s="1">
        <f t="shared" si="575"/>
        <v>19</v>
      </c>
      <c r="O1064" s="2">
        <f t="shared" si="576"/>
        <v>1.0066919400000001</v>
      </c>
      <c r="P1064" s="11">
        <f t="shared" si="566"/>
        <v>1.00710039</v>
      </c>
      <c r="Q1064" s="11">
        <f t="shared" si="594"/>
        <v>1.2242936875735553</v>
      </c>
      <c r="R1064" s="2">
        <f t="shared" si="565"/>
        <v>1.23248658</v>
      </c>
      <c r="S1064" s="2">
        <f t="shared" si="592"/>
        <v>1.1445321799999999</v>
      </c>
      <c r="T1064" s="2">
        <f t="shared" si="577"/>
        <v>292501.84287808998</v>
      </c>
      <c r="U1064" s="2">
        <f t="shared" si="578"/>
        <v>1186.8027748564402</v>
      </c>
      <c r="V1064" s="2">
        <f t="shared" si="579"/>
        <v>57506.300239520591</v>
      </c>
      <c r="W1064" s="2">
        <f t="shared" si="580"/>
        <v>314257.64544436702</v>
      </c>
      <c r="X1064" s="29">
        <f t="shared" si="581"/>
        <v>0</v>
      </c>
      <c r="Y1064" s="2">
        <f t="shared" si="593"/>
        <v>0</v>
      </c>
      <c r="Z1064" s="82">
        <f t="shared" si="582"/>
        <v>0</v>
      </c>
      <c r="AA1064" s="2">
        <f t="shared" si="583"/>
        <v>0</v>
      </c>
      <c r="AB1064" s="27">
        <f t="shared" si="590"/>
        <v>6.7299999999999999E-2</v>
      </c>
      <c r="AC1064" s="29">
        <f t="shared" si="570"/>
        <v>19</v>
      </c>
      <c r="AD1064" s="29">
        <v>252</v>
      </c>
      <c r="AE1064" s="11">
        <f t="shared" si="595"/>
        <v>1.004922831</v>
      </c>
      <c r="AF1064" s="2">
        <f t="shared" si="596"/>
        <v>1439.9371396700001</v>
      </c>
      <c r="AG1064" s="2">
        <f t="shared" si="584"/>
        <v>1547.0372789800001</v>
      </c>
      <c r="AH1064" s="3">
        <f t="shared" si="585"/>
        <v>0</v>
      </c>
      <c r="AI1064" s="4" t="str">
        <f t="shared" si="597"/>
        <v>A+J=</v>
      </c>
      <c r="AJ1064" s="12">
        <f t="shared" si="591"/>
        <v>42186</v>
      </c>
      <c r="AK1064" s="12"/>
      <c r="AL1064" s="4"/>
      <c r="AX1064" s="1"/>
      <c r="AY1064" s="1"/>
      <c r="AZ1064" s="1"/>
      <c r="BA1064" s="1"/>
      <c r="BB1064" s="1"/>
    </row>
    <row r="1065" spans="1:54" x14ac:dyDescent="0.2">
      <c r="A1065" s="178">
        <f t="shared" si="586"/>
        <v>42184</v>
      </c>
      <c r="B1065" s="2">
        <f t="shared" si="571"/>
        <v>315804.68272334704</v>
      </c>
      <c r="C1065" s="2">
        <f t="shared" si="587"/>
        <v>255564.54242998999</v>
      </c>
      <c r="D1065" s="2">
        <f>SUM(Y1065:Y$1129)</f>
        <v>8211.3393353399988</v>
      </c>
      <c r="E1065" s="11">
        <f t="shared" si="572"/>
        <v>247353.20309465</v>
      </c>
      <c r="F1065" s="99">
        <f t="shared" si="567"/>
        <v>4245.1899999999996</v>
      </c>
      <c r="G1065" s="3">
        <f>IF(N1065=1,VLOOKUP(A1064,[1]Plan1!$BG$69:$BI$188,3),G1064)</f>
        <v>4276.6000000000004</v>
      </c>
      <c r="H1065" s="200">
        <f t="shared" si="568"/>
        <v>42096</v>
      </c>
      <c r="I1065" s="200">
        <f t="shared" si="569"/>
        <v>42126</v>
      </c>
      <c r="J1065" s="27">
        <f t="shared" si="573"/>
        <v>7.3989621194812116E-3</v>
      </c>
      <c r="K1065" s="12">
        <f t="shared" si="588"/>
        <v>42186</v>
      </c>
      <c r="L1065" s="12">
        <f t="shared" si="574"/>
        <v>42186</v>
      </c>
      <c r="M1065" s="1">
        <f t="shared" si="589"/>
        <v>21</v>
      </c>
      <c r="N1065" s="1">
        <f t="shared" si="575"/>
        <v>19</v>
      </c>
      <c r="O1065" s="2">
        <f t="shared" si="576"/>
        <v>1.0066919400000001</v>
      </c>
      <c r="P1065" s="11">
        <f t="shared" si="566"/>
        <v>1.00710039</v>
      </c>
      <c r="Q1065" s="11">
        <f t="shared" si="594"/>
        <v>1.2242936875735553</v>
      </c>
      <c r="R1065" s="2">
        <f t="shared" ref="R1065:R1128" si="598">TRUNC(TRUNC((O1065*Q1065),15),8)</f>
        <v>1.23248658</v>
      </c>
      <c r="S1065" s="2">
        <f t="shared" si="592"/>
        <v>1.1445321799999999</v>
      </c>
      <c r="T1065" s="2">
        <f t="shared" si="577"/>
        <v>292501.84287808998</v>
      </c>
      <c r="U1065" s="2">
        <f t="shared" si="578"/>
        <v>1186.8027748564402</v>
      </c>
      <c r="V1065" s="2">
        <f t="shared" si="579"/>
        <v>57506.300239520591</v>
      </c>
      <c r="W1065" s="2">
        <f t="shared" si="580"/>
        <v>314257.64544436702</v>
      </c>
      <c r="X1065" s="29">
        <f t="shared" si="581"/>
        <v>0</v>
      </c>
      <c r="Y1065" s="2">
        <f t="shared" si="593"/>
        <v>0</v>
      </c>
      <c r="Z1065" s="82">
        <f t="shared" si="582"/>
        <v>0</v>
      </c>
      <c r="AA1065" s="2">
        <f t="shared" si="583"/>
        <v>0</v>
      </c>
      <c r="AB1065" s="27">
        <f t="shared" si="590"/>
        <v>6.7299999999999999E-2</v>
      </c>
      <c r="AC1065" s="29">
        <f t="shared" si="570"/>
        <v>19</v>
      </c>
      <c r="AD1065" s="29">
        <v>252</v>
      </c>
      <c r="AE1065" s="11">
        <f t="shared" si="595"/>
        <v>1.004922831</v>
      </c>
      <c r="AF1065" s="2">
        <f t="shared" si="596"/>
        <v>1439.9371396700001</v>
      </c>
      <c r="AG1065" s="2">
        <f t="shared" si="584"/>
        <v>1547.0372789800001</v>
      </c>
      <c r="AH1065" s="3">
        <f t="shared" si="585"/>
        <v>0</v>
      </c>
      <c r="AI1065" s="4" t="str">
        <f t="shared" si="597"/>
        <v>A+J=</v>
      </c>
      <c r="AJ1065" s="12">
        <f t="shared" si="591"/>
        <v>42186</v>
      </c>
      <c r="AK1065" s="12"/>
      <c r="AL1065" s="4"/>
      <c r="AX1065" s="1"/>
      <c r="AY1065" s="1"/>
      <c r="AZ1065" s="1"/>
      <c r="BA1065" s="1"/>
      <c r="BB1065" s="1"/>
    </row>
    <row r="1066" spans="1:54" x14ac:dyDescent="0.2">
      <c r="A1066" s="178">
        <f t="shared" si="586"/>
        <v>42185</v>
      </c>
      <c r="B1066" s="2">
        <f t="shared" si="571"/>
        <v>315993.90805686219</v>
      </c>
      <c r="C1066" s="2">
        <f t="shared" si="587"/>
        <v>255564.54242998999</v>
      </c>
      <c r="D1066" s="2">
        <f>SUM(Y1066:Y$1129)</f>
        <v>8211.3393353399988</v>
      </c>
      <c r="E1066" s="11">
        <f t="shared" si="572"/>
        <v>247353.20309465</v>
      </c>
      <c r="F1066" s="99">
        <f t="shared" si="567"/>
        <v>4245.1899999999996</v>
      </c>
      <c r="G1066" s="3">
        <f>IF(N1066=1,VLOOKUP(A1065,[1]Plan1!$BG$69:$BI$188,3),G1065)</f>
        <v>4276.6000000000004</v>
      </c>
      <c r="H1066" s="200">
        <f t="shared" si="568"/>
        <v>42096</v>
      </c>
      <c r="I1066" s="200">
        <f t="shared" si="569"/>
        <v>42126</v>
      </c>
      <c r="J1066" s="27">
        <f t="shared" si="573"/>
        <v>7.3989621194812116E-3</v>
      </c>
      <c r="K1066" s="12">
        <f t="shared" si="588"/>
        <v>42186</v>
      </c>
      <c r="L1066" s="12">
        <f t="shared" si="574"/>
        <v>42186</v>
      </c>
      <c r="M1066" s="1">
        <f t="shared" si="589"/>
        <v>21</v>
      </c>
      <c r="N1066" s="1">
        <f t="shared" si="575"/>
        <v>20</v>
      </c>
      <c r="O1066" s="2">
        <f t="shared" si="576"/>
        <v>1.00704539</v>
      </c>
      <c r="P1066" s="11">
        <f t="shared" ref="P1066:P1129" si="599">IF(L1066&gt;L1065,O1065,P1065)</f>
        <v>1.00710039</v>
      </c>
      <c r="Q1066" s="11">
        <f t="shared" si="594"/>
        <v>1.2242936875735553</v>
      </c>
      <c r="R1066" s="2">
        <f t="shared" si="598"/>
        <v>1.23291931</v>
      </c>
      <c r="S1066" s="2">
        <f t="shared" si="592"/>
        <v>1.1445321799999999</v>
      </c>
      <c r="T1066" s="2">
        <f t="shared" si="577"/>
        <v>292501.84287808998</v>
      </c>
      <c r="U1066" s="2">
        <f t="shared" si="578"/>
        <v>1186.8027748564402</v>
      </c>
      <c r="V1066" s="2">
        <f t="shared" si="579"/>
        <v>57613.337391095738</v>
      </c>
      <c r="W1066" s="2">
        <f t="shared" si="580"/>
        <v>314364.68259594217</v>
      </c>
      <c r="X1066" s="29">
        <f t="shared" si="581"/>
        <v>0</v>
      </c>
      <c r="Y1066" s="2">
        <f t="shared" si="593"/>
        <v>0</v>
      </c>
      <c r="Z1066" s="82">
        <f t="shared" si="582"/>
        <v>0</v>
      </c>
      <c r="AA1066" s="2">
        <f t="shared" si="583"/>
        <v>0</v>
      </c>
      <c r="AB1066" s="27">
        <f t="shared" si="590"/>
        <v>6.7299999999999999E-2</v>
      </c>
      <c r="AC1066" s="29">
        <f t="shared" si="570"/>
        <v>20</v>
      </c>
      <c r="AD1066" s="29">
        <v>252</v>
      </c>
      <c r="AE1066" s="11">
        <f t="shared" si="595"/>
        <v>1.0051825969999999</v>
      </c>
      <c r="AF1066" s="2">
        <f t="shared" si="596"/>
        <v>1515.91917339</v>
      </c>
      <c r="AG1066" s="2">
        <f t="shared" si="584"/>
        <v>1629.2254609199999</v>
      </c>
      <c r="AH1066" s="3">
        <f t="shared" si="585"/>
        <v>0</v>
      </c>
      <c r="AI1066" s="4" t="str">
        <f t="shared" si="597"/>
        <v>A+J=</v>
      </c>
      <c r="AJ1066" s="12">
        <f t="shared" si="591"/>
        <v>42186</v>
      </c>
      <c r="AK1066" s="12"/>
      <c r="AL1066" s="4"/>
      <c r="AX1066" s="1"/>
      <c r="AY1066" s="1"/>
      <c r="AZ1066" s="1"/>
      <c r="BA1066" s="1"/>
      <c r="BB1066" s="1"/>
    </row>
    <row r="1067" spans="1:54" x14ac:dyDescent="0.2">
      <c r="A1067" s="178">
        <f t="shared" si="586"/>
        <v>42186</v>
      </c>
      <c r="B1067" s="2">
        <f t="shared" si="571"/>
        <v>316183.24520160572</v>
      </c>
      <c r="C1067" s="2">
        <f t="shared" si="587"/>
        <v>255564.54242998999</v>
      </c>
      <c r="D1067" s="2">
        <f>SUM(Y1067:Y$1129)</f>
        <v>8211.3393353399988</v>
      </c>
      <c r="E1067" s="11">
        <f t="shared" si="572"/>
        <v>247353.20309465</v>
      </c>
      <c r="F1067" s="99">
        <f t="shared" si="567"/>
        <v>4245.1899999999996</v>
      </c>
      <c r="G1067" s="3">
        <f>IF(N1067=1,VLOOKUP(A1066,[1]Plan1!$BG$69:$BI$188,3),G1066)</f>
        <v>4276.6000000000004</v>
      </c>
      <c r="H1067" s="200">
        <f t="shared" si="568"/>
        <v>42096</v>
      </c>
      <c r="I1067" s="200">
        <f t="shared" si="569"/>
        <v>42126</v>
      </c>
      <c r="J1067" s="27">
        <f t="shared" si="573"/>
        <v>7.3989621194812116E-3</v>
      </c>
      <c r="K1067" s="12">
        <f t="shared" si="588"/>
        <v>42219</v>
      </c>
      <c r="L1067" s="12">
        <f t="shared" si="574"/>
        <v>42186</v>
      </c>
      <c r="M1067" s="1">
        <f t="shared" si="589"/>
        <v>21</v>
      </c>
      <c r="N1067" s="1">
        <f t="shared" si="575"/>
        <v>21</v>
      </c>
      <c r="O1067" s="2">
        <f t="shared" si="576"/>
        <v>1.00739896</v>
      </c>
      <c r="P1067" s="11">
        <f t="shared" si="599"/>
        <v>1.00710039</v>
      </c>
      <c r="Q1067" s="11">
        <f t="shared" si="594"/>
        <v>1.2242936875735553</v>
      </c>
      <c r="R1067" s="2">
        <f t="shared" si="598"/>
        <v>1.23335218</v>
      </c>
      <c r="S1067" s="2">
        <f t="shared" si="592"/>
        <v>1.1445321799999999</v>
      </c>
      <c r="T1067" s="2">
        <f t="shared" si="577"/>
        <v>292501.84287808998</v>
      </c>
      <c r="U1067" s="2">
        <f t="shared" si="578"/>
        <v>1186.8027748564402</v>
      </c>
      <c r="V1067" s="2">
        <f t="shared" si="579"/>
        <v>57720.409172119333</v>
      </c>
      <c r="W1067" s="2">
        <f t="shared" si="580"/>
        <v>314471.75437696575</v>
      </c>
      <c r="X1067" s="29">
        <f t="shared" si="581"/>
        <v>35</v>
      </c>
      <c r="Y1067" s="2">
        <f t="shared" si="593"/>
        <v>2766.0772685299999</v>
      </c>
      <c r="Z1067" s="82">
        <f t="shared" si="582"/>
        <v>1.08234E-2</v>
      </c>
      <c r="AA1067" s="2">
        <f t="shared" si="583"/>
        <v>3165.8644462000002</v>
      </c>
      <c r="AB1067" s="27">
        <f t="shared" si="590"/>
        <v>6.7299999999999999E-2</v>
      </c>
      <c r="AC1067" s="29">
        <f t="shared" si="570"/>
        <v>21</v>
      </c>
      <c r="AD1067" s="29">
        <v>252</v>
      </c>
      <c r="AE1067" s="11">
        <f t="shared" si="595"/>
        <v>1.0054424310000001</v>
      </c>
      <c r="AF1067" s="2">
        <f t="shared" si="596"/>
        <v>1591.92109723</v>
      </c>
      <c r="AG1067" s="2">
        <f t="shared" si="584"/>
        <v>1711.49082464</v>
      </c>
      <c r="AH1067" s="3">
        <f t="shared" si="585"/>
        <v>4757.78554343</v>
      </c>
      <c r="AI1067" s="4" t="str">
        <f t="shared" si="597"/>
        <v>A+J=</v>
      </c>
      <c r="AJ1067" s="12">
        <f t="shared" si="591"/>
        <v>42186</v>
      </c>
      <c r="AK1067" s="12"/>
      <c r="AL1067" s="4"/>
      <c r="AX1067" s="1"/>
      <c r="AY1067" s="1"/>
      <c r="AZ1067" s="1"/>
      <c r="BA1067" s="1"/>
      <c r="BB1067" s="1"/>
    </row>
    <row r="1068" spans="1:54" x14ac:dyDescent="0.2">
      <c r="A1068" s="178">
        <f t="shared" si="586"/>
        <v>42187</v>
      </c>
      <c r="B1068" s="2">
        <f t="shared" si="571"/>
        <v>311490.79293711093</v>
      </c>
      <c r="C1068" s="2">
        <f t="shared" si="587"/>
        <v>252798.46516145999</v>
      </c>
      <c r="D1068" s="2">
        <f>SUM(Y1068:Y$1129)</f>
        <v>5445.2620668099999</v>
      </c>
      <c r="E1068" s="11">
        <f t="shared" si="572"/>
        <v>247353.20309464997</v>
      </c>
      <c r="F1068" s="99">
        <f t="shared" si="567"/>
        <v>4276.6000000000004</v>
      </c>
      <c r="G1068" s="3">
        <f>IF(N1068=1,VLOOKUP(A1067,[1]Plan1!$BG$69:$BI$188,3),G1067)</f>
        <v>4310.3900000000003</v>
      </c>
      <c r="H1068" s="200">
        <f t="shared" si="568"/>
        <v>42126</v>
      </c>
      <c r="I1068" s="200">
        <f t="shared" si="569"/>
        <v>42157</v>
      </c>
      <c r="J1068" s="27">
        <f t="shared" si="573"/>
        <v>7.9011364167795861E-3</v>
      </c>
      <c r="K1068" s="12">
        <f t="shared" si="588"/>
        <v>42219</v>
      </c>
      <c r="L1068" s="12">
        <f t="shared" si="574"/>
        <v>42219</v>
      </c>
      <c r="M1068" s="1">
        <f t="shared" si="589"/>
        <v>23</v>
      </c>
      <c r="N1068" s="1">
        <f t="shared" si="575"/>
        <v>1</v>
      </c>
      <c r="O1068" s="2">
        <f t="shared" si="576"/>
        <v>1.00034223</v>
      </c>
      <c r="P1068" s="11">
        <f t="shared" si="599"/>
        <v>1.00739896</v>
      </c>
      <c r="Q1068" s="11">
        <f t="shared" si="594"/>
        <v>1.2333521875961644</v>
      </c>
      <c r="R1068" s="2">
        <f t="shared" si="598"/>
        <v>1.2337742700000001</v>
      </c>
      <c r="S1068" s="2">
        <f t="shared" si="592"/>
        <v>1.1445321799999999</v>
      </c>
      <c r="T1068" s="2">
        <f t="shared" si="577"/>
        <v>289335.97843189997</v>
      </c>
      <c r="U1068" s="2">
        <f t="shared" si="578"/>
        <v>787.01559718735439</v>
      </c>
      <c r="V1068" s="2">
        <f t="shared" si="579"/>
        <v>57824.814485613555</v>
      </c>
      <c r="W1068" s="2">
        <f t="shared" si="580"/>
        <v>311410.29524426092</v>
      </c>
      <c r="X1068" s="29">
        <f t="shared" si="581"/>
        <v>0</v>
      </c>
      <c r="Y1068" s="2">
        <f t="shared" si="593"/>
        <v>0</v>
      </c>
      <c r="Z1068" s="82">
        <f t="shared" si="582"/>
        <v>0</v>
      </c>
      <c r="AA1068" s="2">
        <f t="shared" si="583"/>
        <v>0</v>
      </c>
      <c r="AB1068" s="27">
        <f t="shared" si="590"/>
        <v>6.7299999999999999E-2</v>
      </c>
      <c r="AC1068" s="29">
        <f t="shared" si="570"/>
        <v>1</v>
      </c>
      <c r="AD1068" s="29">
        <v>252</v>
      </c>
      <c r="AE1068" s="11">
        <f t="shared" si="595"/>
        <v>1.0002584940000001</v>
      </c>
      <c r="AF1068" s="2">
        <f t="shared" si="596"/>
        <v>74.7916144</v>
      </c>
      <c r="AG1068" s="2">
        <f t="shared" si="584"/>
        <v>80.497692850000007</v>
      </c>
      <c r="AH1068" s="3">
        <f t="shared" si="585"/>
        <v>0</v>
      </c>
      <c r="AI1068" s="4" t="str">
        <f t="shared" si="597"/>
        <v>A+J=</v>
      </c>
      <c r="AJ1068" s="12">
        <f t="shared" si="591"/>
        <v>42219</v>
      </c>
      <c r="AK1068" s="12"/>
      <c r="AL1068" s="4"/>
      <c r="AX1068" s="1"/>
      <c r="AY1068" s="1"/>
      <c r="AZ1068" s="1"/>
      <c r="BA1068" s="1"/>
      <c r="BB1068" s="1"/>
    </row>
    <row r="1069" spans="1:54" x14ac:dyDescent="0.2">
      <c r="A1069" s="178">
        <f t="shared" si="586"/>
        <v>42188</v>
      </c>
      <c r="B1069" s="2">
        <f t="shared" si="571"/>
        <v>311675.8079134156</v>
      </c>
      <c r="C1069" s="2">
        <f t="shared" si="587"/>
        <v>252798.46516145999</v>
      </c>
      <c r="D1069" s="2">
        <f>SUM(Y1069:Y$1129)</f>
        <v>5445.2620668099999</v>
      </c>
      <c r="E1069" s="11">
        <f t="shared" si="572"/>
        <v>247353.20309464997</v>
      </c>
      <c r="F1069" s="99">
        <f t="shared" si="567"/>
        <v>4276.6000000000004</v>
      </c>
      <c r="G1069" s="3">
        <f>IF(N1069=1,VLOOKUP(A1068,[1]Plan1!$BG$69:$BI$188,3),G1068)</f>
        <v>4310.3900000000003</v>
      </c>
      <c r="H1069" s="200">
        <f t="shared" si="568"/>
        <v>42126</v>
      </c>
      <c r="I1069" s="200">
        <f t="shared" si="569"/>
        <v>42157</v>
      </c>
      <c r="J1069" s="27">
        <f t="shared" si="573"/>
        <v>7.9011364167795861E-3</v>
      </c>
      <c r="K1069" s="12">
        <f t="shared" si="588"/>
        <v>42219</v>
      </c>
      <c r="L1069" s="12">
        <f t="shared" si="574"/>
        <v>42219</v>
      </c>
      <c r="M1069" s="1">
        <f t="shared" si="589"/>
        <v>23</v>
      </c>
      <c r="N1069" s="1">
        <f t="shared" si="575"/>
        <v>2</v>
      </c>
      <c r="O1069" s="2">
        <f t="shared" si="576"/>
        <v>1.0006845799999999</v>
      </c>
      <c r="P1069" s="11">
        <f t="shared" si="599"/>
        <v>1.00739896</v>
      </c>
      <c r="Q1069" s="11">
        <f t="shared" si="594"/>
        <v>1.2333521875961644</v>
      </c>
      <c r="R1069" s="2">
        <f t="shared" si="598"/>
        <v>1.2341965100000001</v>
      </c>
      <c r="S1069" s="2">
        <f t="shared" si="592"/>
        <v>1.1445321799999999</v>
      </c>
      <c r="T1069" s="2">
        <f t="shared" si="577"/>
        <v>289335.97843189997</v>
      </c>
      <c r="U1069" s="2">
        <f t="shared" si="578"/>
        <v>787.01559718735439</v>
      </c>
      <c r="V1069" s="2">
        <f t="shared" si="579"/>
        <v>57929.256902088244</v>
      </c>
      <c r="W1069" s="2">
        <f t="shared" si="580"/>
        <v>311514.73766073561</v>
      </c>
      <c r="X1069" s="29">
        <f t="shared" si="581"/>
        <v>0</v>
      </c>
      <c r="Y1069" s="2">
        <f t="shared" si="593"/>
        <v>0</v>
      </c>
      <c r="Z1069" s="82">
        <f t="shared" si="582"/>
        <v>0</v>
      </c>
      <c r="AA1069" s="2">
        <f t="shared" si="583"/>
        <v>0</v>
      </c>
      <c r="AB1069" s="27">
        <f t="shared" si="590"/>
        <v>6.7299999999999999E-2</v>
      </c>
      <c r="AC1069" s="29">
        <f t="shared" si="570"/>
        <v>2</v>
      </c>
      <c r="AD1069" s="29">
        <v>252</v>
      </c>
      <c r="AE1069" s="11">
        <f t="shared" si="595"/>
        <v>1.000517055</v>
      </c>
      <c r="AF1069" s="2">
        <f t="shared" si="596"/>
        <v>149.60261431999999</v>
      </c>
      <c r="AG1069" s="2">
        <f t="shared" si="584"/>
        <v>161.07025268000001</v>
      </c>
      <c r="AH1069" s="3">
        <f t="shared" si="585"/>
        <v>0</v>
      </c>
      <c r="AI1069" s="4" t="str">
        <f t="shared" si="597"/>
        <v>A+J=</v>
      </c>
      <c r="AJ1069" s="12">
        <f t="shared" si="591"/>
        <v>42219</v>
      </c>
      <c r="AK1069" s="12"/>
      <c r="AL1069" s="4"/>
      <c r="AX1069" s="1"/>
      <c r="AY1069" s="1"/>
      <c r="AZ1069" s="1"/>
      <c r="BA1069" s="1"/>
      <c r="BB1069" s="1"/>
    </row>
    <row r="1070" spans="1:54" x14ac:dyDescent="0.2">
      <c r="A1070" s="178">
        <f t="shared" si="586"/>
        <v>42189</v>
      </c>
      <c r="B1070" s="2">
        <f t="shared" si="571"/>
        <v>311860.93738487276</v>
      </c>
      <c r="C1070" s="2">
        <f t="shared" si="587"/>
        <v>252798.46516145999</v>
      </c>
      <c r="D1070" s="2">
        <f>SUM(Y1070:Y$1129)</f>
        <v>5445.2620668099999</v>
      </c>
      <c r="E1070" s="11">
        <f t="shared" si="572"/>
        <v>247353.20309464997</v>
      </c>
      <c r="F1070" s="99">
        <f t="shared" si="567"/>
        <v>4276.6000000000004</v>
      </c>
      <c r="G1070" s="3">
        <f>IF(N1070=1,VLOOKUP(A1069,[1]Plan1!$BG$69:$BI$188,3),G1069)</f>
        <v>4310.3900000000003</v>
      </c>
      <c r="H1070" s="200">
        <f t="shared" si="568"/>
        <v>42126</v>
      </c>
      <c r="I1070" s="200">
        <f t="shared" si="569"/>
        <v>42157</v>
      </c>
      <c r="J1070" s="27">
        <f t="shared" si="573"/>
        <v>7.9011364167795861E-3</v>
      </c>
      <c r="K1070" s="12">
        <f t="shared" si="588"/>
        <v>42219</v>
      </c>
      <c r="L1070" s="12">
        <f t="shared" si="574"/>
        <v>42219</v>
      </c>
      <c r="M1070" s="1">
        <f t="shared" si="589"/>
        <v>23</v>
      </c>
      <c r="N1070" s="1">
        <f t="shared" si="575"/>
        <v>3</v>
      </c>
      <c r="O1070" s="2">
        <f t="shared" si="576"/>
        <v>1.00102706</v>
      </c>
      <c r="P1070" s="11">
        <f t="shared" si="599"/>
        <v>1.00739896</v>
      </c>
      <c r="Q1070" s="11">
        <f t="shared" si="594"/>
        <v>1.2333521875961644</v>
      </c>
      <c r="R1070" s="2">
        <f t="shared" si="598"/>
        <v>1.23461891</v>
      </c>
      <c r="S1070" s="2">
        <f t="shared" si="592"/>
        <v>1.1445321799999999</v>
      </c>
      <c r="T1070" s="2">
        <f t="shared" si="577"/>
        <v>289335.97843189997</v>
      </c>
      <c r="U1070" s="2">
        <f t="shared" si="578"/>
        <v>787.01559718735439</v>
      </c>
      <c r="V1070" s="2">
        <f t="shared" si="579"/>
        <v>58033.73889507541</v>
      </c>
      <c r="W1070" s="2">
        <f t="shared" si="580"/>
        <v>311619.21965372277</v>
      </c>
      <c r="X1070" s="29">
        <f t="shared" si="581"/>
        <v>0</v>
      </c>
      <c r="Y1070" s="2">
        <f t="shared" si="593"/>
        <v>0</v>
      </c>
      <c r="Z1070" s="82">
        <f t="shared" si="582"/>
        <v>0</v>
      </c>
      <c r="AA1070" s="2">
        <f t="shared" si="583"/>
        <v>0</v>
      </c>
      <c r="AB1070" s="27">
        <f t="shared" si="590"/>
        <v>6.7299999999999999E-2</v>
      </c>
      <c r="AC1070" s="29">
        <f t="shared" si="570"/>
        <v>3</v>
      </c>
      <c r="AD1070" s="29">
        <v>252</v>
      </c>
      <c r="AE1070" s="11">
        <f t="shared" si="595"/>
        <v>1.0007756830000001</v>
      </c>
      <c r="AF1070" s="2">
        <f t="shared" si="596"/>
        <v>224.43299974999999</v>
      </c>
      <c r="AG1070" s="2">
        <f t="shared" si="584"/>
        <v>241.71773114999999</v>
      </c>
      <c r="AH1070" s="3">
        <f t="shared" si="585"/>
        <v>0</v>
      </c>
      <c r="AI1070" s="4" t="str">
        <f t="shared" si="597"/>
        <v>A+J=</v>
      </c>
      <c r="AJ1070" s="12">
        <f t="shared" si="591"/>
        <v>42219</v>
      </c>
      <c r="AK1070" s="12"/>
      <c r="AL1070" s="4"/>
      <c r="AX1070" s="1"/>
      <c r="AY1070" s="1"/>
      <c r="AZ1070" s="1"/>
      <c r="BA1070" s="1"/>
      <c r="BB1070" s="1"/>
    </row>
    <row r="1071" spans="1:54" x14ac:dyDescent="0.2">
      <c r="A1071" s="178">
        <f t="shared" si="586"/>
        <v>42190</v>
      </c>
      <c r="B1071" s="2">
        <f t="shared" si="571"/>
        <v>311860.93738487276</v>
      </c>
      <c r="C1071" s="2">
        <f t="shared" si="587"/>
        <v>252798.46516145999</v>
      </c>
      <c r="D1071" s="2">
        <f>SUM(Y1071:Y$1129)</f>
        <v>5445.2620668099999</v>
      </c>
      <c r="E1071" s="11">
        <f t="shared" si="572"/>
        <v>247353.20309464997</v>
      </c>
      <c r="F1071" s="99">
        <f t="shared" si="567"/>
        <v>4276.6000000000004</v>
      </c>
      <c r="G1071" s="3">
        <f>IF(N1071=1,VLOOKUP(A1070,[1]Plan1!$BG$69:$BI$188,3),G1070)</f>
        <v>4310.3900000000003</v>
      </c>
      <c r="H1071" s="200">
        <f t="shared" si="568"/>
        <v>42126</v>
      </c>
      <c r="I1071" s="200">
        <f t="shared" si="569"/>
        <v>42157</v>
      </c>
      <c r="J1071" s="27">
        <f t="shared" si="573"/>
        <v>7.9011364167795861E-3</v>
      </c>
      <c r="K1071" s="12">
        <f t="shared" si="588"/>
        <v>42219</v>
      </c>
      <c r="L1071" s="12">
        <f t="shared" si="574"/>
        <v>42219</v>
      </c>
      <c r="M1071" s="1">
        <f t="shared" si="589"/>
        <v>23</v>
      </c>
      <c r="N1071" s="1">
        <f t="shared" si="575"/>
        <v>3</v>
      </c>
      <c r="O1071" s="2">
        <f t="shared" si="576"/>
        <v>1.00102706</v>
      </c>
      <c r="P1071" s="11">
        <f t="shared" si="599"/>
        <v>1.00739896</v>
      </c>
      <c r="Q1071" s="11">
        <f t="shared" si="594"/>
        <v>1.2333521875961644</v>
      </c>
      <c r="R1071" s="2">
        <f t="shared" si="598"/>
        <v>1.23461891</v>
      </c>
      <c r="S1071" s="2">
        <f t="shared" si="592"/>
        <v>1.1445321799999999</v>
      </c>
      <c r="T1071" s="2">
        <f t="shared" si="577"/>
        <v>289335.97843189997</v>
      </c>
      <c r="U1071" s="2">
        <f t="shared" si="578"/>
        <v>787.01559718735439</v>
      </c>
      <c r="V1071" s="2">
        <f t="shared" si="579"/>
        <v>58033.73889507541</v>
      </c>
      <c r="W1071" s="2">
        <f t="shared" si="580"/>
        <v>311619.21965372277</v>
      </c>
      <c r="X1071" s="29">
        <f t="shared" si="581"/>
        <v>0</v>
      </c>
      <c r="Y1071" s="2">
        <f t="shared" si="593"/>
        <v>0</v>
      </c>
      <c r="Z1071" s="82">
        <f t="shared" si="582"/>
        <v>0</v>
      </c>
      <c r="AA1071" s="2">
        <f t="shared" si="583"/>
        <v>0</v>
      </c>
      <c r="AB1071" s="27">
        <f t="shared" si="590"/>
        <v>6.7299999999999999E-2</v>
      </c>
      <c r="AC1071" s="29">
        <f t="shared" si="570"/>
        <v>3</v>
      </c>
      <c r="AD1071" s="29">
        <v>252</v>
      </c>
      <c r="AE1071" s="11">
        <f t="shared" si="595"/>
        <v>1.0007756830000001</v>
      </c>
      <c r="AF1071" s="2">
        <f t="shared" si="596"/>
        <v>224.43299974999999</v>
      </c>
      <c r="AG1071" s="2">
        <f t="shared" si="584"/>
        <v>241.71773114999999</v>
      </c>
      <c r="AH1071" s="3">
        <f t="shared" si="585"/>
        <v>0</v>
      </c>
      <c r="AI1071" s="4" t="str">
        <f t="shared" si="597"/>
        <v>A+J=</v>
      </c>
      <c r="AJ1071" s="12">
        <f t="shared" si="591"/>
        <v>42219</v>
      </c>
      <c r="AK1071" s="12"/>
      <c r="AL1071" s="4"/>
      <c r="AX1071" s="1"/>
      <c r="AY1071" s="1"/>
      <c r="AZ1071" s="1"/>
      <c r="BA1071" s="1"/>
      <c r="BB1071" s="1"/>
    </row>
    <row r="1072" spans="1:54" x14ac:dyDescent="0.2">
      <c r="A1072" s="178">
        <f t="shared" si="586"/>
        <v>42191</v>
      </c>
      <c r="B1072" s="2">
        <f t="shared" si="571"/>
        <v>311860.93738487276</v>
      </c>
      <c r="C1072" s="2">
        <f t="shared" si="587"/>
        <v>252798.46516145999</v>
      </c>
      <c r="D1072" s="2">
        <f>SUM(Y1072:Y$1129)</f>
        <v>5445.2620668099999</v>
      </c>
      <c r="E1072" s="11">
        <f t="shared" si="572"/>
        <v>247353.20309464997</v>
      </c>
      <c r="F1072" s="99">
        <f t="shared" si="567"/>
        <v>4276.6000000000004</v>
      </c>
      <c r="G1072" s="3">
        <f>IF(N1072=1,VLOOKUP(A1071,[1]Plan1!$BG$69:$BI$188,3),G1071)</f>
        <v>4310.3900000000003</v>
      </c>
      <c r="H1072" s="200">
        <f t="shared" si="568"/>
        <v>42126</v>
      </c>
      <c r="I1072" s="200">
        <f t="shared" si="569"/>
        <v>42157</v>
      </c>
      <c r="J1072" s="27">
        <f t="shared" si="573"/>
        <v>7.9011364167795861E-3</v>
      </c>
      <c r="K1072" s="12">
        <f t="shared" si="588"/>
        <v>42219</v>
      </c>
      <c r="L1072" s="12">
        <f t="shared" si="574"/>
        <v>42219</v>
      </c>
      <c r="M1072" s="1">
        <f t="shared" si="589"/>
        <v>23</v>
      </c>
      <c r="N1072" s="1">
        <f t="shared" si="575"/>
        <v>3</v>
      </c>
      <c r="O1072" s="2">
        <f t="shared" si="576"/>
        <v>1.00102706</v>
      </c>
      <c r="P1072" s="11">
        <f t="shared" si="599"/>
        <v>1.00739896</v>
      </c>
      <c r="Q1072" s="11">
        <f t="shared" si="594"/>
        <v>1.2333521875961644</v>
      </c>
      <c r="R1072" s="2">
        <f t="shared" si="598"/>
        <v>1.23461891</v>
      </c>
      <c r="S1072" s="2">
        <f t="shared" si="592"/>
        <v>1.1445321799999999</v>
      </c>
      <c r="T1072" s="2">
        <f t="shared" si="577"/>
        <v>289335.97843189997</v>
      </c>
      <c r="U1072" s="2">
        <f t="shared" si="578"/>
        <v>787.01559718735439</v>
      </c>
      <c r="V1072" s="2">
        <f t="shared" si="579"/>
        <v>58033.73889507541</v>
      </c>
      <c r="W1072" s="2">
        <f t="shared" si="580"/>
        <v>311619.21965372277</v>
      </c>
      <c r="X1072" s="29">
        <f t="shared" si="581"/>
        <v>0</v>
      </c>
      <c r="Y1072" s="2">
        <f t="shared" si="593"/>
        <v>0</v>
      </c>
      <c r="Z1072" s="82">
        <f t="shared" si="582"/>
        <v>0</v>
      </c>
      <c r="AA1072" s="2">
        <f t="shared" si="583"/>
        <v>0</v>
      </c>
      <c r="AB1072" s="27">
        <f t="shared" si="590"/>
        <v>6.7299999999999999E-2</v>
      </c>
      <c r="AC1072" s="29">
        <f t="shared" si="570"/>
        <v>3</v>
      </c>
      <c r="AD1072" s="29">
        <v>252</v>
      </c>
      <c r="AE1072" s="11">
        <f t="shared" si="595"/>
        <v>1.0007756830000001</v>
      </c>
      <c r="AF1072" s="2">
        <f t="shared" si="596"/>
        <v>224.43299974999999</v>
      </c>
      <c r="AG1072" s="2">
        <f t="shared" si="584"/>
        <v>241.71773114999999</v>
      </c>
      <c r="AH1072" s="3">
        <f t="shared" si="585"/>
        <v>0</v>
      </c>
      <c r="AI1072" s="4" t="str">
        <f t="shared" si="597"/>
        <v>A+J=</v>
      </c>
      <c r="AJ1072" s="12">
        <f t="shared" si="591"/>
        <v>42219</v>
      </c>
      <c r="AK1072" s="12"/>
      <c r="AL1072" s="4"/>
      <c r="AX1072" s="1"/>
      <c r="AY1072" s="1"/>
      <c r="AZ1072" s="1"/>
      <c r="BA1072" s="1"/>
      <c r="BB1072" s="1"/>
    </row>
    <row r="1073" spans="1:54" x14ac:dyDescent="0.2">
      <c r="A1073" s="178">
        <f t="shared" si="586"/>
        <v>42192</v>
      </c>
      <c r="B1073" s="2">
        <f t="shared" si="571"/>
        <v>312046.17118713434</v>
      </c>
      <c r="C1073" s="2">
        <f t="shared" si="587"/>
        <v>252798.46516145999</v>
      </c>
      <c r="D1073" s="2">
        <f>SUM(Y1073:Y$1129)</f>
        <v>5445.2620668099999</v>
      </c>
      <c r="E1073" s="11">
        <f t="shared" si="572"/>
        <v>247353.20309464997</v>
      </c>
      <c r="F1073" s="99">
        <f t="shared" si="567"/>
        <v>4276.6000000000004</v>
      </c>
      <c r="G1073" s="3">
        <f>IF(N1073=1,VLOOKUP(A1072,[1]Plan1!$BG$69:$BI$188,3),G1072)</f>
        <v>4310.3900000000003</v>
      </c>
      <c r="H1073" s="200">
        <f t="shared" si="568"/>
        <v>42126</v>
      </c>
      <c r="I1073" s="200">
        <f t="shared" si="569"/>
        <v>42157</v>
      </c>
      <c r="J1073" s="27">
        <f t="shared" si="573"/>
        <v>7.9011364167795861E-3</v>
      </c>
      <c r="K1073" s="12">
        <f t="shared" si="588"/>
        <v>42219</v>
      </c>
      <c r="L1073" s="12">
        <f t="shared" si="574"/>
        <v>42219</v>
      </c>
      <c r="M1073" s="1">
        <f t="shared" si="589"/>
        <v>23</v>
      </c>
      <c r="N1073" s="1">
        <f t="shared" si="575"/>
        <v>4</v>
      </c>
      <c r="O1073" s="2">
        <f t="shared" si="576"/>
        <v>1.0013696400000001</v>
      </c>
      <c r="P1073" s="11">
        <f t="shared" si="599"/>
        <v>1.00739896</v>
      </c>
      <c r="Q1073" s="11">
        <f t="shared" si="594"/>
        <v>1.2333521875961644</v>
      </c>
      <c r="R1073" s="2">
        <f t="shared" si="598"/>
        <v>1.2350414300000001</v>
      </c>
      <c r="S1073" s="2">
        <f t="shared" si="592"/>
        <v>1.1445321799999999</v>
      </c>
      <c r="T1073" s="2">
        <f t="shared" si="577"/>
        <v>289335.97843189997</v>
      </c>
      <c r="U1073" s="2">
        <f t="shared" si="578"/>
        <v>787.01559718735439</v>
      </c>
      <c r="V1073" s="2">
        <f t="shared" si="579"/>
        <v>58138.25057044698</v>
      </c>
      <c r="W1073" s="2">
        <f t="shared" si="580"/>
        <v>311723.73132909433</v>
      </c>
      <c r="X1073" s="29">
        <f t="shared" si="581"/>
        <v>0</v>
      </c>
      <c r="Y1073" s="2">
        <f t="shared" si="593"/>
        <v>0</v>
      </c>
      <c r="Z1073" s="82">
        <f t="shared" si="582"/>
        <v>0</v>
      </c>
      <c r="AA1073" s="2">
        <f t="shared" si="583"/>
        <v>0</v>
      </c>
      <c r="AB1073" s="27">
        <f t="shared" si="590"/>
        <v>6.7299999999999999E-2</v>
      </c>
      <c r="AC1073" s="29">
        <f t="shared" si="570"/>
        <v>4</v>
      </c>
      <c r="AD1073" s="29">
        <v>252</v>
      </c>
      <c r="AE1073" s="11">
        <f t="shared" si="595"/>
        <v>1.0010343770000001</v>
      </c>
      <c r="AF1073" s="2">
        <f t="shared" si="596"/>
        <v>299.28248136000002</v>
      </c>
      <c r="AG1073" s="2">
        <f t="shared" si="584"/>
        <v>322.43985803999999</v>
      </c>
      <c r="AH1073" s="3">
        <f t="shared" si="585"/>
        <v>0</v>
      </c>
      <c r="AI1073" s="4" t="str">
        <f t="shared" si="597"/>
        <v>A+J=</v>
      </c>
      <c r="AJ1073" s="12">
        <f t="shared" si="591"/>
        <v>42219</v>
      </c>
      <c r="AK1073" s="12"/>
      <c r="AL1073" s="4"/>
      <c r="AX1073" s="1"/>
      <c r="AY1073" s="1"/>
      <c r="AZ1073" s="1"/>
      <c r="BA1073" s="1"/>
      <c r="BB1073" s="1"/>
    </row>
    <row r="1074" spans="1:54" x14ac:dyDescent="0.2">
      <c r="A1074" s="178">
        <f t="shared" si="586"/>
        <v>42193</v>
      </c>
      <c r="B1074" s="2">
        <f t="shared" si="571"/>
        <v>312231.51989447838</v>
      </c>
      <c r="C1074" s="2">
        <f t="shared" si="587"/>
        <v>252798.46516145999</v>
      </c>
      <c r="D1074" s="2">
        <f>SUM(Y1074:Y$1129)</f>
        <v>5445.2620668099999</v>
      </c>
      <c r="E1074" s="11">
        <f t="shared" si="572"/>
        <v>247353.20309464997</v>
      </c>
      <c r="F1074" s="99">
        <f t="shared" si="567"/>
        <v>4276.6000000000004</v>
      </c>
      <c r="G1074" s="3">
        <f>IF(N1074=1,VLOOKUP(A1073,[1]Plan1!$BG$69:$BI$188,3),G1073)</f>
        <v>4310.3900000000003</v>
      </c>
      <c r="H1074" s="200">
        <f t="shared" si="568"/>
        <v>42126</v>
      </c>
      <c r="I1074" s="200">
        <f t="shared" si="569"/>
        <v>42157</v>
      </c>
      <c r="J1074" s="27">
        <f t="shared" si="573"/>
        <v>7.9011364167795861E-3</v>
      </c>
      <c r="K1074" s="12">
        <f t="shared" si="588"/>
        <v>42219</v>
      </c>
      <c r="L1074" s="12">
        <f t="shared" si="574"/>
        <v>42219</v>
      </c>
      <c r="M1074" s="1">
        <f t="shared" si="589"/>
        <v>23</v>
      </c>
      <c r="N1074" s="1">
        <f t="shared" si="575"/>
        <v>5</v>
      </c>
      <c r="O1074" s="2">
        <f t="shared" si="576"/>
        <v>1.00171235</v>
      </c>
      <c r="P1074" s="11">
        <f t="shared" si="599"/>
        <v>1.00739896</v>
      </c>
      <c r="Q1074" s="11">
        <f t="shared" si="594"/>
        <v>1.2333521875961644</v>
      </c>
      <c r="R1074" s="2">
        <f t="shared" si="598"/>
        <v>1.2354641099999999</v>
      </c>
      <c r="S1074" s="2">
        <f t="shared" si="592"/>
        <v>1.1445321799999999</v>
      </c>
      <c r="T1074" s="2">
        <f t="shared" si="577"/>
        <v>289335.97843189997</v>
      </c>
      <c r="U1074" s="2">
        <f t="shared" si="578"/>
        <v>787.01559718735439</v>
      </c>
      <c r="V1074" s="2">
        <f t="shared" si="579"/>
        <v>58242.801822330977</v>
      </c>
      <c r="W1074" s="2">
        <f t="shared" si="580"/>
        <v>311828.28258097835</v>
      </c>
      <c r="X1074" s="29">
        <f t="shared" si="581"/>
        <v>0</v>
      </c>
      <c r="Y1074" s="2">
        <f t="shared" si="593"/>
        <v>0</v>
      </c>
      <c r="Z1074" s="82">
        <f t="shared" si="582"/>
        <v>0</v>
      </c>
      <c r="AA1074" s="2">
        <f t="shared" si="583"/>
        <v>0</v>
      </c>
      <c r="AB1074" s="27">
        <f t="shared" si="590"/>
        <v>6.7299999999999999E-2</v>
      </c>
      <c r="AC1074" s="29">
        <f t="shared" si="570"/>
        <v>5</v>
      </c>
      <c r="AD1074" s="29">
        <v>252</v>
      </c>
      <c r="AE1074" s="11">
        <f t="shared" si="595"/>
        <v>1.0012931389999999</v>
      </c>
      <c r="AF1074" s="2">
        <f t="shared" si="596"/>
        <v>374.15163781000001</v>
      </c>
      <c r="AG1074" s="2">
        <f t="shared" si="584"/>
        <v>403.23731350000003</v>
      </c>
      <c r="AH1074" s="3">
        <f t="shared" si="585"/>
        <v>0</v>
      </c>
      <c r="AI1074" s="4" t="str">
        <f t="shared" si="597"/>
        <v>A+J=</v>
      </c>
      <c r="AJ1074" s="12">
        <f t="shared" si="591"/>
        <v>42219</v>
      </c>
      <c r="AK1074" s="12"/>
      <c r="AL1074" s="4"/>
      <c r="AX1074" s="1"/>
      <c r="AY1074" s="1"/>
      <c r="AZ1074" s="1"/>
      <c r="BA1074" s="1"/>
      <c r="BB1074" s="1"/>
    </row>
    <row r="1075" spans="1:54" x14ac:dyDescent="0.2">
      <c r="A1075" s="178">
        <f t="shared" si="586"/>
        <v>42194</v>
      </c>
      <c r="B1075" s="2">
        <f t="shared" si="571"/>
        <v>312416.97798037081</v>
      </c>
      <c r="C1075" s="2">
        <f t="shared" si="587"/>
        <v>252798.46516145999</v>
      </c>
      <c r="D1075" s="2">
        <f>SUM(Y1075:Y$1129)</f>
        <v>5445.2620668099999</v>
      </c>
      <c r="E1075" s="11">
        <f t="shared" si="572"/>
        <v>247353.20309464997</v>
      </c>
      <c r="F1075" s="99">
        <f t="shared" si="567"/>
        <v>4276.6000000000004</v>
      </c>
      <c r="G1075" s="3">
        <f>IF(N1075=1,VLOOKUP(A1074,[1]Plan1!$BG$69:$BI$188,3),G1074)</f>
        <v>4310.3900000000003</v>
      </c>
      <c r="H1075" s="200">
        <f t="shared" si="568"/>
        <v>42126</v>
      </c>
      <c r="I1075" s="200">
        <f t="shared" si="569"/>
        <v>42157</v>
      </c>
      <c r="J1075" s="27">
        <f t="shared" si="573"/>
        <v>7.9011364167795861E-3</v>
      </c>
      <c r="K1075" s="12">
        <f t="shared" si="588"/>
        <v>42219</v>
      </c>
      <c r="L1075" s="12">
        <f t="shared" si="574"/>
        <v>42219</v>
      </c>
      <c r="M1075" s="1">
        <f t="shared" si="589"/>
        <v>23</v>
      </c>
      <c r="N1075" s="1">
        <f t="shared" si="575"/>
        <v>6</v>
      </c>
      <c r="O1075" s="2">
        <f t="shared" si="576"/>
        <v>1.00205517</v>
      </c>
      <c r="P1075" s="11">
        <f t="shared" si="599"/>
        <v>1.00739896</v>
      </c>
      <c r="Q1075" s="11">
        <f t="shared" si="594"/>
        <v>1.2333521875961644</v>
      </c>
      <c r="R1075" s="2">
        <f t="shared" si="598"/>
        <v>1.2358869299999999</v>
      </c>
      <c r="S1075" s="2">
        <f t="shared" si="592"/>
        <v>1.1445321799999999</v>
      </c>
      <c r="T1075" s="2">
        <f t="shared" si="577"/>
        <v>289335.97843189997</v>
      </c>
      <c r="U1075" s="2">
        <f t="shared" si="578"/>
        <v>787.01559718735439</v>
      </c>
      <c r="V1075" s="2">
        <f t="shared" si="579"/>
        <v>58347.387703663466</v>
      </c>
      <c r="W1075" s="2">
        <f t="shared" si="580"/>
        <v>311932.86846231081</v>
      </c>
      <c r="X1075" s="29">
        <f t="shared" si="581"/>
        <v>0</v>
      </c>
      <c r="Y1075" s="2">
        <f t="shared" si="593"/>
        <v>0</v>
      </c>
      <c r="Z1075" s="82">
        <f t="shared" si="582"/>
        <v>0</v>
      </c>
      <c r="AA1075" s="2">
        <f t="shared" si="583"/>
        <v>0</v>
      </c>
      <c r="AB1075" s="27">
        <f t="shared" si="590"/>
        <v>6.7299999999999999E-2</v>
      </c>
      <c r="AC1075" s="29">
        <f t="shared" si="570"/>
        <v>6</v>
      </c>
      <c r="AD1075" s="29">
        <v>252</v>
      </c>
      <c r="AE1075" s="11">
        <f t="shared" si="595"/>
        <v>1.0015519669999999</v>
      </c>
      <c r="AF1075" s="2">
        <f t="shared" si="596"/>
        <v>449.03989043000001</v>
      </c>
      <c r="AG1075" s="2">
        <f t="shared" si="584"/>
        <v>484.10951806000003</v>
      </c>
      <c r="AH1075" s="3">
        <f t="shared" si="585"/>
        <v>0</v>
      </c>
      <c r="AI1075" s="4" t="str">
        <f t="shared" si="597"/>
        <v>A+J=</v>
      </c>
      <c r="AJ1075" s="12">
        <f t="shared" si="591"/>
        <v>42219</v>
      </c>
      <c r="AK1075" s="12"/>
      <c r="AL1075" s="4"/>
      <c r="AX1075" s="1"/>
      <c r="AY1075" s="1"/>
      <c r="AZ1075" s="1"/>
      <c r="BA1075" s="1"/>
      <c r="BB1075" s="1"/>
    </row>
    <row r="1076" spans="1:54" x14ac:dyDescent="0.2">
      <c r="A1076" s="178">
        <f t="shared" si="586"/>
        <v>42195</v>
      </c>
      <c r="B1076" s="2">
        <f t="shared" si="571"/>
        <v>312602.54828245373</v>
      </c>
      <c r="C1076" s="2">
        <f t="shared" si="587"/>
        <v>252798.46516145999</v>
      </c>
      <c r="D1076" s="2">
        <f>SUM(Y1076:Y$1129)</f>
        <v>5445.2620668099999</v>
      </c>
      <c r="E1076" s="11">
        <f t="shared" si="572"/>
        <v>247353.20309464997</v>
      </c>
      <c r="F1076" s="99">
        <f t="shared" si="567"/>
        <v>4276.6000000000004</v>
      </c>
      <c r="G1076" s="3">
        <f>IF(N1076=1,VLOOKUP(A1075,[1]Plan1!$BG$69:$BI$188,3),G1075)</f>
        <v>4310.3900000000003</v>
      </c>
      <c r="H1076" s="200">
        <f t="shared" si="568"/>
        <v>42126</v>
      </c>
      <c r="I1076" s="200">
        <f t="shared" si="569"/>
        <v>42157</v>
      </c>
      <c r="J1076" s="27">
        <f t="shared" si="573"/>
        <v>7.9011364167795861E-3</v>
      </c>
      <c r="K1076" s="12">
        <f t="shared" si="588"/>
        <v>42219</v>
      </c>
      <c r="L1076" s="12">
        <f t="shared" si="574"/>
        <v>42219</v>
      </c>
      <c r="M1076" s="1">
        <f t="shared" si="589"/>
        <v>23</v>
      </c>
      <c r="N1076" s="1">
        <f t="shared" si="575"/>
        <v>7</v>
      </c>
      <c r="O1076" s="2">
        <f t="shared" si="576"/>
        <v>1.0023981099999999</v>
      </c>
      <c r="P1076" s="11">
        <f t="shared" si="599"/>
        <v>1.00739896</v>
      </c>
      <c r="Q1076" s="11">
        <f t="shared" si="594"/>
        <v>1.2333521875961644</v>
      </c>
      <c r="R1076" s="2">
        <f t="shared" si="598"/>
        <v>1.2363099</v>
      </c>
      <c r="S1076" s="2">
        <f t="shared" si="592"/>
        <v>1.1445321799999999</v>
      </c>
      <c r="T1076" s="2">
        <f t="shared" si="577"/>
        <v>289335.97843189997</v>
      </c>
      <c r="U1076" s="2">
        <f t="shared" si="578"/>
        <v>787.01559718735439</v>
      </c>
      <c r="V1076" s="2">
        <f t="shared" si="579"/>
        <v>58452.010687976413</v>
      </c>
      <c r="W1076" s="2">
        <f t="shared" si="580"/>
        <v>312037.49144662375</v>
      </c>
      <c r="X1076" s="29">
        <f t="shared" si="581"/>
        <v>0</v>
      </c>
      <c r="Y1076" s="2">
        <f t="shared" si="593"/>
        <v>0</v>
      </c>
      <c r="Z1076" s="82">
        <f t="shared" si="582"/>
        <v>0</v>
      </c>
      <c r="AA1076" s="2">
        <f t="shared" si="583"/>
        <v>0</v>
      </c>
      <c r="AB1076" s="27">
        <f t="shared" si="590"/>
        <v>6.7299999999999999E-2</v>
      </c>
      <c r="AC1076" s="29">
        <f t="shared" si="570"/>
        <v>7</v>
      </c>
      <c r="AD1076" s="29">
        <v>252</v>
      </c>
      <c r="AE1076" s="11">
        <f t="shared" si="595"/>
        <v>1.0018108619999999</v>
      </c>
      <c r="AF1076" s="2">
        <f t="shared" si="596"/>
        <v>523.94752857000003</v>
      </c>
      <c r="AG1076" s="2">
        <f t="shared" si="584"/>
        <v>565.05683582999995</v>
      </c>
      <c r="AH1076" s="3">
        <f t="shared" si="585"/>
        <v>0</v>
      </c>
      <c r="AI1076" s="4" t="str">
        <f t="shared" si="597"/>
        <v>A+J=</v>
      </c>
      <c r="AJ1076" s="12">
        <f t="shared" si="591"/>
        <v>42219</v>
      </c>
      <c r="AK1076" s="12"/>
      <c r="AL1076" s="4"/>
      <c r="AX1076" s="1"/>
      <c r="AY1076" s="1"/>
      <c r="AZ1076" s="1"/>
      <c r="BA1076" s="1"/>
      <c r="BB1076" s="1"/>
    </row>
    <row r="1077" spans="1:54" x14ac:dyDescent="0.2">
      <c r="A1077" s="178">
        <f t="shared" si="586"/>
        <v>42196</v>
      </c>
      <c r="B1077" s="2">
        <f t="shared" si="571"/>
        <v>312788.22868405521</v>
      </c>
      <c r="C1077" s="2">
        <f t="shared" si="587"/>
        <v>252798.46516145999</v>
      </c>
      <c r="D1077" s="2">
        <f>SUM(Y1077:Y$1129)</f>
        <v>5445.2620668099999</v>
      </c>
      <c r="E1077" s="11">
        <f t="shared" si="572"/>
        <v>247353.20309464997</v>
      </c>
      <c r="F1077" s="99">
        <f t="shared" si="567"/>
        <v>4276.6000000000004</v>
      </c>
      <c r="G1077" s="3">
        <f>IF(N1077=1,VLOOKUP(A1076,[1]Plan1!$BG$69:$BI$188,3),G1076)</f>
        <v>4310.3900000000003</v>
      </c>
      <c r="H1077" s="200">
        <f t="shared" si="568"/>
        <v>42126</v>
      </c>
      <c r="I1077" s="200">
        <f t="shared" si="569"/>
        <v>42157</v>
      </c>
      <c r="J1077" s="27">
        <f t="shared" si="573"/>
        <v>7.9011364167795861E-3</v>
      </c>
      <c r="K1077" s="12">
        <f t="shared" si="588"/>
        <v>42219</v>
      </c>
      <c r="L1077" s="12">
        <f t="shared" si="574"/>
        <v>42219</v>
      </c>
      <c r="M1077" s="1">
        <f t="shared" si="589"/>
        <v>23</v>
      </c>
      <c r="N1077" s="1">
        <f t="shared" si="575"/>
        <v>8</v>
      </c>
      <c r="O1077" s="2">
        <f t="shared" si="576"/>
        <v>1.00274117</v>
      </c>
      <c r="P1077" s="11">
        <f t="shared" si="599"/>
        <v>1.00739896</v>
      </c>
      <c r="Q1077" s="11">
        <f t="shared" si="594"/>
        <v>1.2333521875961644</v>
      </c>
      <c r="R1077" s="2">
        <f t="shared" si="598"/>
        <v>1.23673301</v>
      </c>
      <c r="S1077" s="2">
        <f t="shared" si="592"/>
        <v>1.1445321799999999</v>
      </c>
      <c r="T1077" s="2">
        <f t="shared" si="577"/>
        <v>289335.97843189997</v>
      </c>
      <c r="U1077" s="2">
        <f t="shared" si="578"/>
        <v>787.01559718735439</v>
      </c>
      <c r="V1077" s="2">
        <f t="shared" si="579"/>
        <v>58556.668301737809</v>
      </c>
      <c r="W1077" s="2">
        <f t="shared" si="580"/>
        <v>312142.14906038519</v>
      </c>
      <c r="X1077" s="29">
        <f t="shared" si="581"/>
        <v>0</v>
      </c>
      <c r="Y1077" s="2">
        <f t="shared" si="593"/>
        <v>0</v>
      </c>
      <c r="Z1077" s="82">
        <f t="shared" si="582"/>
        <v>0</v>
      </c>
      <c r="AA1077" s="2">
        <f t="shared" si="583"/>
        <v>0</v>
      </c>
      <c r="AB1077" s="27">
        <f t="shared" si="590"/>
        <v>6.7299999999999999E-2</v>
      </c>
      <c r="AC1077" s="29">
        <f t="shared" si="570"/>
        <v>8</v>
      </c>
      <c r="AD1077" s="29">
        <v>252</v>
      </c>
      <c r="AE1077" s="11">
        <f t="shared" si="595"/>
        <v>1.002069825</v>
      </c>
      <c r="AF1077" s="2">
        <f t="shared" si="596"/>
        <v>598.87484155000004</v>
      </c>
      <c r="AG1077" s="2">
        <f t="shared" si="584"/>
        <v>646.07962367000005</v>
      </c>
      <c r="AH1077" s="3">
        <f t="shared" si="585"/>
        <v>0</v>
      </c>
      <c r="AI1077" s="4" t="str">
        <f t="shared" si="597"/>
        <v>A+J=</v>
      </c>
      <c r="AJ1077" s="12">
        <f t="shared" si="591"/>
        <v>42219</v>
      </c>
      <c r="AK1077" s="12"/>
      <c r="AL1077" s="4"/>
      <c r="AX1077" s="1"/>
      <c r="AY1077" s="1"/>
      <c r="AZ1077" s="1"/>
      <c r="BA1077" s="1"/>
      <c r="BB1077" s="1"/>
    </row>
    <row r="1078" spans="1:54" x14ac:dyDescent="0.2">
      <c r="A1078" s="178">
        <f t="shared" si="586"/>
        <v>42197</v>
      </c>
      <c r="B1078" s="2">
        <f t="shared" si="571"/>
        <v>312788.22868405521</v>
      </c>
      <c r="C1078" s="2">
        <f t="shared" si="587"/>
        <v>252798.46516145999</v>
      </c>
      <c r="D1078" s="2">
        <f>SUM(Y1078:Y$1129)</f>
        <v>5445.2620668099999</v>
      </c>
      <c r="E1078" s="11">
        <f t="shared" si="572"/>
        <v>247353.20309464997</v>
      </c>
      <c r="F1078" s="99">
        <f t="shared" si="567"/>
        <v>4276.6000000000004</v>
      </c>
      <c r="G1078" s="3">
        <f>IF(N1078=1,VLOOKUP(A1077,[1]Plan1!$BG$69:$BI$188,3),G1077)</f>
        <v>4310.3900000000003</v>
      </c>
      <c r="H1078" s="200">
        <f t="shared" si="568"/>
        <v>42126</v>
      </c>
      <c r="I1078" s="200">
        <f t="shared" si="569"/>
        <v>42157</v>
      </c>
      <c r="J1078" s="27">
        <f t="shared" si="573"/>
        <v>7.9011364167795861E-3</v>
      </c>
      <c r="K1078" s="12">
        <f t="shared" si="588"/>
        <v>42219</v>
      </c>
      <c r="L1078" s="12">
        <f t="shared" si="574"/>
        <v>42219</v>
      </c>
      <c r="M1078" s="1">
        <f t="shared" si="589"/>
        <v>23</v>
      </c>
      <c r="N1078" s="1">
        <f t="shared" si="575"/>
        <v>8</v>
      </c>
      <c r="O1078" s="2">
        <f t="shared" si="576"/>
        <v>1.00274117</v>
      </c>
      <c r="P1078" s="11">
        <f t="shared" si="599"/>
        <v>1.00739896</v>
      </c>
      <c r="Q1078" s="11">
        <f t="shared" si="594"/>
        <v>1.2333521875961644</v>
      </c>
      <c r="R1078" s="2">
        <f t="shared" si="598"/>
        <v>1.23673301</v>
      </c>
      <c r="S1078" s="2">
        <f t="shared" si="592"/>
        <v>1.1445321799999999</v>
      </c>
      <c r="T1078" s="2">
        <f t="shared" si="577"/>
        <v>289335.97843189997</v>
      </c>
      <c r="U1078" s="2">
        <f t="shared" si="578"/>
        <v>787.01559718735439</v>
      </c>
      <c r="V1078" s="2">
        <f t="shared" si="579"/>
        <v>58556.668301737809</v>
      </c>
      <c r="W1078" s="2">
        <f t="shared" si="580"/>
        <v>312142.14906038519</v>
      </c>
      <c r="X1078" s="29">
        <f t="shared" si="581"/>
        <v>0</v>
      </c>
      <c r="Y1078" s="2">
        <f t="shared" si="593"/>
        <v>0</v>
      </c>
      <c r="Z1078" s="82">
        <f t="shared" si="582"/>
        <v>0</v>
      </c>
      <c r="AA1078" s="2">
        <f t="shared" si="583"/>
        <v>0</v>
      </c>
      <c r="AB1078" s="27">
        <f t="shared" si="590"/>
        <v>6.7299999999999999E-2</v>
      </c>
      <c r="AC1078" s="29">
        <f t="shared" si="570"/>
        <v>8</v>
      </c>
      <c r="AD1078" s="29">
        <v>252</v>
      </c>
      <c r="AE1078" s="11">
        <f t="shared" si="595"/>
        <v>1.002069825</v>
      </c>
      <c r="AF1078" s="2">
        <f t="shared" si="596"/>
        <v>598.87484155000004</v>
      </c>
      <c r="AG1078" s="2">
        <f t="shared" si="584"/>
        <v>646.07962367000005</v>
      </c>
      <c r="AH1078" s="3">
        <f t="shared" si="585"/>
        <v>0</v>
      </c>
      <c r="AI1078" s="4" t="str">
        <f t="shared" si="597"/>
        <v>A+J=</v>
      </c>
      <c r="AJ1078" s="12">
        <f t="shared" si="591"/>
        <v>42219</v>
      </c>
      <c r="AK1078" s="12"/>
      <c r="AL1078" s="4"/>
      <c r="AX1078" s="1"/>
      <c r="AY1078" s="1"/>
      <c r="AZ1078" s="1"/>
      <c r="BA1078" s="1"/>
      <c r="BB1078" s="1"/>
    </row>
    <row r="1079" spans="1:54" x14ac:dyDescent="0.2">
      <c r="A1079" s="178">
        <f t="shared" si="586"/>
        <v>42198</v>
      </c>
      <c r="B1079" s="2">
        <f t="shared" si="571"/>
        <v>312788.22868405521</v>
      </c>
      <c r="C1079" s="2">
        <f t="shared" si="587"/>
        <v>252798.46516145999</v>
      </c>
      <c r="D1079" s="2">
        <f>SUM(Y1079:Y$1129)</f>
        <v>5445.2620668099999</v>
      </c>
      <c r="E1079" s="11">
        <f t="shared" si="572"/>
        <v>247353.20309464997</v>
      </c>
      <c r="F1079" s="99">
        <f t="shared" si="567"/>
        <v>4276.6000000000004</v>
      </c>
      <c r="G1079" s="3">
        <f>IF(N1079=1,VLOOKUP(A1078,[1]Plan1!$BG$69:$BI$188,3),G1078)</f>
        <v>4310.3900000000003</v>
      </c>
      <c r="H1079" s="200">
        <f t="shared" si="568"/>
        <v>42126</v>
      </c>
      <c r="I1079" s="200">
        <f t="shared" si="569"/>
        <v>42157</v>
      </c>
      <c r="J1079" s="27">
        <f t="shared" si="573"/>
        <v>7.9011364167795861E-3</v>
      </c>
      <c r="K1079" s="12">
        <f t="shared" si="588"/>
        <v>42219</v>
      </c>
      <c r="L1079" s="12">
        <f t="shared" si="574"/>
        <v>42219</v>
      </c>
      <c r="M1079" s="1">
        <f t="shared" si="589"/>
        <v>23</v>
      </c>
      <c r="N1079" s="1">
        <f t="shared" si="575"/>
        <v>8</v>
      </c>
      <c r="O1079" s="2">
        <f t="shared" si="576"/>
        <v>1.00274117</v>
      </c>
      <c r="P1079" s="11">
        <f t="shared" si="599"/>
        <v>1.00739896</v>
      </c>
      <c r="Q1079" s="11">
        <f t="shared" si="594"/>
        <v>1.2333521875961644</v>
      </c>
      <c r="R1079" s="2">
        <f t="shared" si="598"/>
        <v>1.23673301</v>
      </c>
      <c r="S1079" s="2">
        <f t="shared" si="592"/>
        <v>1.1445321799999999</v>
      </c>
      <c r="T1079" s="2">
        <f t="shared" si="577"/>
        <v>289335.97843189997</v>
      </c>
      <c r="U1079" s="2">
        <f t="shared" si="578"/>
        <v>787.01559718735439</v>
      </c>
      <c r="V1079" s="2">
        <f t="shared" si="579"/>
        <v>58556.668301737809</v>
      </c>
      <c r="W1079" s="2">
        <f t="shared" si="580"/>
        <v>312142.14906038519</v>
      </c>
      <c r="X1079" s="29">
        <f t="shared" si="581"/>
        <v>0</v>
      </c>
      <c r="Y1079" s="2">
        <f t="shared" si="593"/>
        <v>0</v>
      </c>
      <c r="Z1079" s="82">
        <f t="shared" si="582"/>
        <v>0</v>
      </c>
      <c r="AA1079" s="2">
        <f t="shared" si="583"/>
        <v>0</v>
      </c>
      <c r="AB1079" s="27">
        <f t="shared" si="590"/>
        <v>6.7299999999999999E-2</v>
      </c>
      <c r="AC1079" s="29">
        <f t="shared" si="570"/>
        <v>8</v>
      </c>
      <c r="AD1079" s="29">
        <v>252</v>
      </c>
      <c r="AE1079" s="11">
        <f t="shared" si="595"/>
        <v>1.002069825</v>
      </c>
      <c r="AF1079" s="2">
        <f t="shared" si="596"/>
        <v>598.87484155000004</v>
      </c>
      <c r="AG1079" s="2">
        <f t="shared" si="584"/>
        <v>646.07962367000005</v>
      </c>
      <c r="AH1079" s="3">
        <f t="shared" si="585"/>
        <v>0</v>
      </c>
      <c r="AI1079" s="4" t="str">
        <f t="shared" si="597"/>
        <v>A+J=</v>
      </c>
      <c r="AJ1079" s="12">
        <f t="shared" si="591"/>
        <v>42219</v>
      </c>
      <c r="AK1079" s="12"/>
      <c r="AL1079" s="4"/>
      <c r="AX1079" s="1"/>
      <c r="AY1079" s="1"/>
      <c r="AZ1079" s="1"/>
      <c r="BA1079" s="1"/>
      <c r="BB1079" s="1"/>
    </row>
    <row r="1080" spans="1:54" x14ac:dyDescent="0.2">
      <c r="A1080" s="178">
        <f t="shared" si="586"/>
        <v>42199</v>
      </c>
      <c r="B1080" s="2">
        <f t="shared" si="571"/>
        <v>312974.01860894496</v>
      </c>
      <c r="C1080" s="2">
        <f t="shared" si="587"/>
        <v>252798.46516145999</v>
      </c>
      <c r="D1080" s="2">
        <f>SUM(Y1080:Y$1129)</f>
        <v>5445.2620668099999</v>
      </c>
      <c r="E1080" s="11">
        <f t="shared" si="572"/>
        <v>247353.20309464997</v>
      </c>
      <c r="F1080" s="99">
        <f t="shared" si="567"/>
        <v>4276.6000000000004</v>
      </c>
      <c r="G1080" s="3">
        <f>IF(N1080=1,VLOOKUP(A1079,[1]Plan1!$BG$69:$BI$188,3),G1079)</f>
        <v>4310.3900000000003</v>
      </c>
      <c r="H1080" s="200">
        <f t="shared" si="568"/>
        <v>42126</v>
      </c>
      <c r="I1080" s="200">
        <f t="shared" si="569"/>
        <v>42157</v>
      </c>
      <c r="J1080" s="27">
        <f t="shared" si="573"/>
        <v>7.9011364167795861E-3</v>
      </c>
      <c r="K1080" s="12">
        <f t="shared" si="588"/>
        <v>42219</v>
      </c>
      <c r="L1080" s="12">
        <f t="shared" si="574"/>
        <v>42219</v>
      </c>
      <c r="M1080" s="1">
        <f t="shared" si="589"/>
        <v>23</v>
      </c>
      <c r="N1080" s="1">
        <f t="shared" si="575"/>
        <v>9</v>
      </c>
      <c r="O1080" s="2">
        <f t="shared" si="576"/>
        <v>1.00308434</v>
      </c>
      <c r="P1080" s="11">
        <f t="shared" si="599"/>
        <v>1.00739896</v>
      </c>
      <c r="Q1080" s="11">
        <f t="shared" si="594"/>
        <v>1.2333521875961644</v>
      </c>
      <c r="R1080" s="2">
        <f t="shared" si="598"/>
        <v>1.2371562599999999</v>
      </c>
      <c r="S1080" s="2">
        <f t="shared" si="592"/>
        <v>1.1445321799999999</v>
      </c>
      <c r="T1080" s="2">
        <f t="shared" si="577"/>
        <v>289335.97843189997</v>
      </c>
      <c r="U1080" s="2">
        <f t="shared" si="578"/>
        <v>787.01559718735439</v>
      </c>
      <c r="V1080" s="2">
        <f t="shared" si="579"/>
        <v>58661.360544947587</v>
      </c>
      <c r="W1080" s="2">
        <f t="shared" si="580"/>
        <v>312246.84130359493</v>
      </c>
      <c r="X1080" s="29">
        <f t="shared" si="581"/>
        <v>0</v>
      </c>
      <c r="Y1080" s="2">
        <f t="shared" si="593"/>
        <v>0</v>
      </c>
      <c r="Z1080" s="82">
        <f t="shared" si="582"/>
        <v>0</v>
      </c>
      <c r="AA1080" s="2">
        <f t="shared" si="583"/>
        <v>0</v>
      </c>
      <c r="AB1080" s="27">
        <f t="shared" si="590"/>
        <v>6.7299999999999999E-2</v>
      </c>
      <c r="AC1080" s="29">
        <f t="shared" si="570"/>
        <v>9</v>
      </c>
      <c r="AD1080" s="29">
        <v>252</v>
      </c>
      <c r="AE1080" s="11">
        <f t="shared" si="595"/>
        <v>1.0023288539999999</v>
      </c>
      <c r="AF1080" s="2">
        <f t="shared" si="596"/>
        <v>673.82125070999996</v>
      </c>
      <c r="AG1080" s="2">
        <f t="shared" si="584"/>
        <v>727.17730534999998</v>
      </c>
      <c r="AH1080" s="3">
        <f t="shared" si="585"/>
        <v>0</v>
      </c>
      <c r="AI1080" s="4" t="str">
        <f t="shared" si="597"/>
        <v>A+J=</v>
      </c>
      <c r="AJ1080" s="12">
        <f t="shared" si="591"/>
        <v>42219</v>
      </c>
      <c r="AK1080" s="12"/>
      <c r="AL1080" s="4"/>
      <c r="AX1080" s="1"/>
      <c r="AY1080" s="1"/>
      <c r="AZ1080" s="1"/>
      <c r="BA1080" s="1"/>
      <c r="BB1080" s="1"/>
    </row>
    <row r="1081" spans="1:54" x14ac:dyDescent="0.2">
      <c r="A1081" s="178">
        <f t="shared" si="586"/>
        <v>42200</v>
      </c>
      <c r="B1081" s="2">
        <f t="shared" si="571"/>
        <v>313159.92089704523</v>
      </c>
      <c r="C1081" s="2">
        <f t="shared" si="587"/>
        <v>252798.46516145999</v>
      </c>
      <c r="D1081" s="2">
        <f>SUM(Y1081:Y$1129)</f>
        <v>5445.2620668099999</v>
      </c>
      <c r="E1081" s="11">
        <f t="shared" si="572"/>
        <v>247353.20309464997</v>
      </c>
      <c r="F1081" s="99">
        <f t="shared" si="567"/>
        <v>4276.6000000000004</v>
      </c>
      <c r="G1081" s="3">
        <f>IF(N1081=1,VLOOKUP(A1080,[1]Plan1!$BG$69:$BI$188,3),G1080)</f>
        <v>4310.3900000000003</v>
      </c>
      <c r="H1081" s="200">
        <f t="shared" si="568"/>
        <v>42126</v>
      </c>
      <c r="I1081" s="200">
        <f t="shared" si="569"/>
        <v>42157</v>
      </c>
      <c r="J1081" s="27">
        <f t="shared" si="573"/>
        <v>7.9011364167795861E-3</v>
      </c>
      <c r="K1081" s="12">
        <f t="shared" si="588"/>
        <v>42219</v>
      </c>
      <c r="L1081" s="12">
        <f t="shared" si="574"/>
        <v>42219</v>
      </c>
      <c r="M1081" s="1">
        <f t="shared" si="589"/>
        <v>23</v>
      </c>
      <c r="N1081" s="1">
        <f t="shared" si="575"/>
        <v>10</v>
      </c>
      <c r="O1081" s="2">
        <f t="shared" si="576"/>
        <v>1.00342763</v>
      </c>
      <c r="P1081" s="11">
        <f t="shared" si="599"/>
        <v>1.00739896</v>
      </c>
      <c r="Q1081" s="11">
        <f t="shared" si="594"/>
        <v>1.2333521875961644</v>
      </c>
      <c r="R1081" s="2">
        <f t="shared" si="598"/>
        <v>1.23757966</v>
      </c>
      <c r="S1081" s="2">
        <f t="shared" si="592"/>
        <v>1.1445321799999999</v>
      </c>
      <c r="T1081" s="2">
        <f t="shared" si="577"/>
        <v>289335.97843189997</v>
      </c>
      <c r="U1081" s="2">
        <f t="shared" si="578"/>
        <v>787.01559718735439</v>
      </c>
      <c r="V1081" s="2">
        <f t="shared" si="579"/>
        <v>58766.089891137883</v>
      </c>
      <c r="W1081" s="2">
        <f t="shared" si="580"/>
        <v>312351.57064978522</v>
      </c>
      <c r="X1081" s="29">
        <f t="shared" si="581"/>
        <v>0</v>
      </c>
      <c r="Y1081" s="2">
        <f t="shared" si="593"/>
        <v>0</v>
      </c>
      <c r="Z1081" s="82">
        <f t="shared" si="582"/>
        <v>0</v>
      </c>
      <c r="AA1081" s="2">
        <f t="shared" si="583"/>
        <v>0</v>
      </c>
      <c r="AB1081" s="27">
        <f t="shared" si="590"/>
        <v>6.7299999999999999E-2</v>
      </c>
      <c r="AC1081" s="29">
        <f t="shared" si="570"/>
        <v>10</v>
      </c>
      <c r="AD1081" s="29">
        <v>252</v>
      </c>
      <c r="AE1081" s="11">
        <f t="shared" si="595"/>
        <v>1.0025879499999999</v>
      </c>
      <c r="AF1081" s="2">
        <f t="shared" si="596"/>
        <v>748.78704538</v>
      </c>
      <c r="AG1081" s="2">
        <f t="shared" si="584"/>
        <v>808.35024725999995</v>
      </c>
      <c r="AH1081" s="3">
        <f t="shared" si="585"/>
        <v>0</v>
      </c>
      <c r="AI1081" s="4" t="str">
        <f t="shared" si="597"/>
        <v>A+J=</v>
      </c>
      <c r="AJ1081" s="12">
        <f t="shared" si="591"/>
        <v>42219</v>
      </c>
      <c r="AK1081" s="12"/>
      <c r="AL1081" s="4"/>
      <c r="AX1081" s="1"/>
      <c r="AY1081" s="1"/>
      <c r="AZ1081" s="1"/>
      <c r="BA1081" s="1"/>
      <c r="BB1081" s="1"/>
    </row>
    <row r="1082" spans="1:54" x14ac:dyDescent="0.2">
      <c r="A1082" s="178">
        <f t="shared" si="586"/>
        <v>42201</v>
      </c>
      <c r="B1082" s="2">
        <f t="shared" si="571"/>
        <v>313345.93311766395</v>
      </c>
      <c r="C1082" s="2">
        <f t="shared" si="587"/>
        <v>252798.46516145999</v>
      </c>
      <c r="D1082" s="2">
        <f>SUM(Y1082:Y$1129)</f>
        <v>5445.2620668099999</v>
      </c>
      <c r="E1082" s="11">
        <f t="shared" si="572"/>
        <v>247353.20309464997</v>
      </c>
      <c r="F1082" s="99">
        <f t="shared" si="567"/>
        <v>4276.6000000000004</v>
      </c>
      <c r="G1082" s="3">
        <f>IF(N1082=1,VLOOKUP(A1081,[1]Plan1!$BG$69:$BI$188,3),G1081)</f>
        <v>4310.3900000000003</v>
      </c>
      <c r="H1082" s="200">
        <f t="shared" si="568"/>
        <v>42126</v>
      </c>
      <c r="I1082" s="200">
        <f t="shared" si="569"/>
        <v>42157</v>
      </c>
      <c r="J1082" s="27">
        <f t="shared" si="573"/>
        <v>7.9011364167795861E-3</v>
      </c>
      <c r="K1082" s="12">
        <f t="shared" si="588"/>
        <v>42219</v>
      </c>
      <c r="L1082" s="12">
        <f t="shared" si="574"/>
        <v>42219</v>
      </c>
      <c r="M1082" s="1">
        <f t="shared" si="589"/>
        <v>23</v>
      </c>
      <c r="N1082" s="1">
        <f t="shared" si="575"/>
        <v>11</v>
      </c>
      <c r="O1082" s="2">
        <f t="shared" si="576"/>
        <v>1.0037710399999999</v>
      </c>
      <c r="P1082" s="11">
        <f t="shared" si="599"/>
        <v>1.00739896</v>
      </c>
      <c r="Q1082" s="11">
        <f t="shared" si="594"/>
        <v>1.2333521875961644</v>
      </c>
      <c r="R1082" s="2">
        <f t="shared" si="598"/>
        <v>1.2380032000000001</v>
      </c>
      <c r="S1082" s="2">
        <f t="shared" si="592"/>
        <v>1.1445321799999999</v>
      </c>
      <c r="T1082" s="2">
        <f t="shared" si="577"/>
        <v>289335.97843189997</v>
      </c>
      <c r="U1082" s="2">
        <f t="shared" si="578"/>
        <v>787.01559718735439</v>
      </c>
      <c r="V1082" s="2">
        <f t="shared" si="579"/>
        <v>58870.853866776619</v>
      </c>
      <c r="W1082" s="2">
        <f t="shared" si="580"/>
        <v>312456.33462542394</v>
      </c>
      <c r="X1082" s="29">
        <f t="shared" si="581"/>
        <v>0</v>
      </c>
      <c r="Y1082" s="2">
        <f t="shared" si="593"/>
        <v>0</v>
      </c>
      <c r="Z1082" s="82">
        <f t="shared" si="582"/>
        <v>0</v>
      </c>
      <c r="AA1082" s="2">
        <f t="shared" si="583"/>
        <v>0</v>
      </c>
      <c r="AB1082" s="27">
        <f t="shared" si="590"/>
        <v>6.7299999999999999E-2</v>
      </c>
      <c r="AC1082" s="29">
        <f t="shared" si="570"/>
        <v>11</v>
      </c>
      <c r="AD1082" s="29">
        <v>252</v>
      </c>
      <c r="AE1082" s="11">
        <f t="shared" si="595"/>
        <v>1.0028471130000001</v>
      </c>
      <c r="AF1082" s="2">
        <f t="shared" si="596"/>
        <v>823.77222556000004</v>
      </c>
      <c r="AG1082" s="2">
        <f t="shared" si="584"/>
        <v>889.59849224000004</v>
      </c>
      <c r="AH1082" s="3">
        <f t="shared" si="585"/>
        <v>0</v>
      </c>
      <c r="AI1082" s="4" t="str">
        <f t="shared" si="597"/>
        <v>A+J=</v>
      </c>
      <c r="AJ1082" s="12">
        <f t="shared" si="591"/>
        <v>42219</v>
      </c>
      <c r="AK1082" s="12"/>
      <c r="AL1082" s="4"/>
      <c r="AX1082" s="1"/>
      <c r="AY1082" s="1"/>
      <c r="AZ1082" s="1"/>
      <c r="BA1082" s="1"/>
      <c r="BB1082" s="1"/>
    </row>
    <row r="1083" spans="1:54" x14ac:dyDescent="0.2">
      <c r="A1083" s="178">
        <f t="shared" si="586"/>
        <v>42202</v>
      </c>
      <c r="B1083" s="2">
        <f t="shared" si="571"/>
        <v>313532.06028121518</v>
      </c>
      <c r="C1083" s="2">
        <f t="shared" si="587"/>
        <v>252798.46516145999</v>
      </c>
      <c r="D1083" s="2">
        <f>SUM(Y1083:Y$1129)</f>
        <v>5445.2620668099999</v>
      </c>
      <c r="E1083" s="11">
        <f t="shared" si="572"/>
        <v>247353.20309464997</v>
      </c>
      <c r="F1083" s="99">
        <f t="shared" si="567"/>
        <v>4276.6000000000004</v>
      </c>
      <c r="G1083" s="3">
        <f>IF(N1083=1,VLOOKUP(A1082,[1]Plan1!$BG$69:$BI$188,3),G1082)</f>
        <v>4310.3900000000003</v>
      </c>
      <c r="H1083" s="200">
        <f t="shared" si="568"/>
        <v>42126</v>
      </c>
      <c r="I1083" s="200">
        <f t="shared" si="569"/>
        <v>42157</v>
      </c>
      <c r="J1083" s="27">
        <f t="shared" si="573"/>
        <v>7.9011364167795861E-3</v>
      </c>
      <c r="K1083" s="12">
        <f t="shared" si="588"/>
        <v>42219</v>
      </c>
      <c r="L1083" s="12">
        <f t="shared" si="574"/>
        <v>42219</v>
      </c>
      <c r="M1083" s="1">
        <f t="shared" si="589"/>
        <v>23</v>
      </c>
      <c r="N1083" s="1">
        <f t="shared" si="575"/>
        <v>12</v>
      </c>
      <c r="O1083" s="2">
        <f t="shared" si="576"/>
        <v>1.00411457</v>
      </c>
      <c r="P1083" s="11">
        <f t="shared" si="599"/>
        <v>1.00739896</v>
      </c>
      <c r="Q1083" s="11">
        <f t="shared" si="594"/>
        <v>1.2333521875961644</v>
      </c>
      <c r="R1083" s="2">
        <f t="shared" si="598"/>
        <v>1.2384269000000001</v>
      </c>
      <c r="S1083" s="2">
        <f t="shared" si="592"/>
        <v>1.1445321799999999</v>
      </c>
      <c r="T1083" s="2">
        <f t="shared" si="577"/>
        <v>289335.97843189997</v>
      </c>
      <c r="U1083" s="2">
        <f t="shared" si="578"/>
        <v>787.01559718735439</v>
      </c>
      <c r="V1083" s="2">
        <f t="shared" si="579"/>
        <v>58975.657418927825</v>
      </c>
      <c r="W1083" s="2">
        <f t="shared" si="580"/>
        <v>312561.13817757519</v>
      </c>
      <c r="X1083" s="29">
        <f t="shared" si="581"/>
        <v>0</v>
      </c>
      <c r="Y1083" s="2">
        <f t="shared" si="593"/>
        <v>0</v>
      </c>
      <c r="Z1083" s="82">
        <f t="shared" si="582"/>
        <v>0</v>
      </c>
      <c r="AA1083" s="2">
        <f t="shared" si="583"/>
        <v>0</v>
      </c>
      <c r="AB1083" s="27">
        <f t="shared" si="590"/>
        <v>6.7299999999999999E-2</v>
      </c>
      <c r="AC1083" s="29">
        <f t="shared" si="570"/>
        <v>12</v>
      </c>
      <c r="AD1083" s="29">
        <v>252</v>
      </c>
      <c r="AE1083" s="11">
        <f t="shared" si="595"/>
        <v>1.003106343</v>
      </c>
      <c r="AF1083" s="2">
        <f t="shared" si="596"/>
        <v>898.77679124999997</v>
      </c>
      <c r="AG1083" s="2">
        <f t="shared" si="584"/>
        <v>970.92210364000005</v>
      </c>
      <c r="AH1083" s="3">
        <f t="shared" si="585"/>
        <v>0</v>
      </c>
      <c r="AI1083" s="4" t="str">
        <f t="shared" si="597"/>
        <v>A+J=</v>
      </c>
      <c r="AJ1083" s="12">
        <f t="shared" si="591"/>
        <v>42219</v>
      </c>
      <c r="AK1083" s="12"/>
      <c r="AL1083" s="4"/>
      <c r="AX1083" s="1"/>
      <c r="AY1083" s="1"/>
      <c r="AZ1083" s="1"/>
      <c r="BA1083" s="1"/>
      <c r="BB1083" s="1"/>
    </row>
    <row r="1084" spans="1:54" x14ac:dyDescent="0.2">
      <c r="A1084" s="178">
        <f t="shared" si="586"/>
        <v>42203</v>
      </c>
      <c r="B1084" s="2">
        <f t="shared" si="571"/>
        <v>313718.29499398277</v>
      </c>
      <c r="C1084" s="2">
        <f t="shared" si="587"/>
        <v>252798.46516145999</v>
      </c>
      <c r="D1084" s="2">
        <f>SUM(Y1084:Y$1129)</f>
        <v>5445.2620668099999</v>
      </c>
      <c r="E1084" s="11">
        <f t="shared" si="572"/>
        <v>247353.20309464997</v>
      </c>
      <c r="F1084" s="99">
        <f t="shared" si="567"/>
        <v>4276.6000000000004</v>
      </c>
      <c r="G1084" s="3">
        <f>IF(N1084=1,VLOOKUP(A1083,[1]Plan1!$BG$69:$BI$188,3),G1083)</f>
        <v>4310.3900000000003</v>
      </c>
      <c r="H1084" s="200">
        <f t="shared" si="568"/>
        <v>42126</v>
      </c>
      <c r="I1084" s="200">
        <f t="shared" si="569"/>
        <v>42157</v>
      </c>
      <c r="J1084" s="27">
        <f t="shared" si="573"/>
        <v>7.9011364167795861E-3</v>
      </c>
      <c r="K1084" s="12">
        <f t="shared" si="588"/>
        <v>42219</v>
      </c>
      <c r="L1084" s="12">
        <f t="shared" si="574"/>
        <v>42219</v>
      </c>
      <c r="M1084" s="1">
        <f t="shared" si="589"/>
        <v>23</v>
      </c>
      <c r="N1084" s="1">
        <f t="shared" si="575"/>
        <v>13</v>
      </c>
      <c r="O1084" s="2">
        <f t="shared" si="576"/>
        <v>1.0044582099999999</v>
      </c>
      <c r="P1084" s="11">
        <f t="shared" si="599"/>
        <v>1.00739896</v>
      </c>
      <c r="Q1084" s="11">
        <f t="shared" si="594"/>
        <v>1.2333521875961644</v>
      </c>
      <c r="R1084" s="2">
        <f t="shared" si="598"/>
        <v>1.23885073</v>
      </c>
      <c r="S1084" s="2">
        <f t="shared" si="592"/>
        <v>1.1445321799999999</v>
      </c>
      <c r="T1084" s="2">
        <f t="shared" si="577"/>
        <v>289335.97843189997</v>
      </c>
      <c r="U1084" s="2">
        <f t="shared" si="578"/>
        <v>787.01559718735439</v>
      </c>
      <c r="V1084" s="2">
        <f t="shared" si="579"/>
        <v>59080.49312699541</v>
      </c>
      <c r="W1084" s="2">
        <f t="shared" si="580"/>
        <v>312665.97388564277</v>
      </c>
      <c r="X1084" s="29">
        <f t="shared" si="581"/>
        <v>0</v>
      </c>
      <c r="Y1084" s="2">
        <f t="shared" si="593"/>
        <v>0</v>
      </c>
      <c r="Z1084" s="82">
        <f t="shared" si="582"/>
        <v>0</v>
      </c>
      <c r="AA1084" s="2">
        <f t="shared" si="583"/>
        <v>0</v>
      </c>
      <c r="AB1084" s="27">
        <f t="shared" si="590"/>
        <v>6.7299999999999999E-2</v>
      </c>
      <c r="AC1084" s="29">
        <f t="shared" si="570"/>
        <v>13</v>
      </c>
      <c r="AD1084" s="29">
        <v>252</v>
      </c>
      <c r="AE1084" s="11">
        <f t="shared" si="595"/>
        <v>1.0033656399999999</v>
      </c>
      <c r="AF1084" s="2">
        <f t="shared" si="596"/>
        <v>973.80074244000002</v>
      </c>
      <c r="AG1084" s="2">
        <f t="shared" si="584"/>
        <v>1052.3211083399999</v>
      </c>
      <c r="AH1084" s="3">
        <f t="shared" si="585"/>
        <v>0</v>
      </c>
      <c r="AI1084" s="4" t="str">
        <f t="shared" si="597"/>
        <v>A+J=</v>
      </c>
      <c r="AJ1084" s="12">
        <f t="shared" si="591"/>
        <v>42219</v>
      </c>
      <c r="AK1084" s="12"/>
      <c r="AL1084" s="4"/>
      <c r="AX1084" s="1"/>
      <c r="AY1084" s="1"/>
      <c r="AZ1084" s="1"/>
      <c r="BA1084" s="1"/>
      <c r="BB1084" s="1"/>
    </row>
    <row r="1085" spans="1:54" x14ac:dyDescent="0.2">
      <c r="A1085" s="178">
        <f t="shared" si="586"/>
        <v>42204</v>
      </c>
      <c r="B1085" s="2">
        <f t="shared" si="571"/>
        <v>313718.29499398277</v>
      </c>
      <c r="C1085" s="2">
        <f t="shared" si="587"/>
        <v>252798.46516145999</v>
      </c>
      <c r="D1085" s="2">
        <f>SUM(Y1085:Y$1129)</f>
        <v>5445.2620668099999</v>
      </c>
      <c r="E1085" s="11">
        <f t="shared" si="572"/>
        <v>247353.20309464997</v>
      </c>
      <c r="F1085" s="99">
        <f t="shared" si="567"/>
        <v>4276.6000000000004</v>
      </c>
      <c r="G1085" s="3">
        <f>IF(N1085=1,VLOOKUP(A1084,[1]Plan1!$BG$69:$BI$188,3),G1084)</f>
        <v>4310.3900000000003</v>
      </c>
      <c r="H1085" s="200">
        <f t="shared" si="568"/>
        <v>42126</v>
      </c>
      <c r="I1085" s="200">
        <f t="shared" si="569"/>
        <v>42157</v>
      </c>
      <c r="J1085" s="27">
        <f t="shared" si="573"/>
        <v>7.9011364167795861E-3</v>
      </c>
      <c r="K1085" s="12">
        <f t="shared" si="588"/>
        <v>42219</v>
      </c>
      <c r="L1085" s="12">
        <f t="shared" si="574"/>
        <v>42219</v>
      </c>
      <c r="M1085" s="1">
        <f t="shared" si="589"/>
        <v>23</v>
      </c>
      <c r="N1085" s="1">
        <f t="shared" si="575"/>
        <v>13</v>
      </c>
      <c r="O1085" s="2">
        <f t="shared" si="576"/>
        <v>1.0044582099999999</v>
      </c>
      <c r="P1085" s="11">
        <f t="shared" si="599"/>
        <v>1.00739896</v>
      </c>
      <c r="Q1085" s="11">
        <f t="shared" si="594"/>
        <v>1.2333521875961644</v>
      </c>
      <c r="R1085" s="2">
        <f t="shared" si="598"/>
        <v>1.23885073</v>
      </c>
      <c r="S1085" s="2">
        <f t="shared" si="592"/>
        <v>1.1445321799999999</v>
      </c>
      <c r="T1085" s="2">
        <f t="shared" si="577"/>
        <v>289335.97843189997</v>
      </c>
      <c r="U1085" s="2">
        <f t="shared" si="578"/>
        <v>787.01559718735439</v>
      </c>
      <c r="V1085" s="2">
        <f t="shared" si="579"/>
        <v>59080.49312699541</v>
      </c>
      <c r="W1085" s="2">
        <f t="shared" si="580"/>
        <v>312665.97388564277</v>
      </c>
      <c r="X1085" s="29">
        <f t="shared" si="581"/>
        <v>0</v>
      </c>
      <c r="Y1085" s="2">
        <f t="shared" si="593"/>
        <v>0</v>
      </c>
      <c r="Z1085" s="82">
        <f t="shared" si="582"/>
        <v>0</v>
      </c>
      <c r="AA1085" s="2">
        <f t="shared" si="583"/>
        <v>0</v>
      </c>
      <c r="AB1085" s="27">
        <f t="shared" si="590"/>
        <v>6.7299999999999999E-2</v>
      </c>
      <c r="AC1085" s="29">
        <f t="shared" si="570"/>
        <v>13</v>
      </c>
      <c r="AD1085" s="29">
        <v>252</v>
      </c>
      <c r="AE1085" s="11">
        <f t="shared" si="595"/>
        <v>1.0033656399999999</v>
      </c>
      <c r="AF1085" s="2">
        <f t="shared" si="596"/>
        <v>973.80074244000002</v>
      </c>
      <c r="AG1085" s="2">
        <f t="shared" si="584"/>
        <v>1052.3211083399999</v>
      </c>
      <c r="AH1085" s="3">
        <f t="shared" si="585"/>
        <v>0</v>
      </c>
      <c r="AI1085" s="4" t="str">
        <f t="shared" si="597"/>
        <v>A+J=</v>
      </c>
      <c r="AJ1085" s="12">
        <f t="shared" si="591"/>
        <v>42219</v>
      </c>
      <c r="AK1085" s="12"/>
      <c r="AL1085" s="4"/>
      <c r="AX1085" s="1"/>
      <c r="AY1085" s="1"/>
      <c r="AZ1085" s="1"/>
      <c r="BA1085" s="1"/>
      <c r="BB1085" s="1"/>
    </row>
    <row r="1086" spans="1:54" x14ac:dyDescent="0.2">
      <c r="A1086" s="178">
        <f t="shared" si="586"/>
        <v>42205</v>
      </c>
      <c r="B1086" s="2">
        <f t="shared" si="571"/>
        <v>313718.29499398277</v>
      </c>
      <c r="C1086" s="2">
        <f t="shared" si="587"/>
        <v>252798.46516145999</v>
      </c>
      <c r="D1086" s="2">
        <f>SUM(Y1086:Y$1129)</f>
        <v>5445.2620668099999</v>
      </c>
      <c r="E1086" s="11">
        <f t="shared" si="572"/>
        <v>247353.20309464997</v>
      </c>
      <c r="F1086" s="99">
        <f t="shared" si="567"/>
        <v>4276.6000000000004</v>
      </c>
      <c r="G1086" s="3">
        <f>IF(N1086=1,VLOOKUP(A1085,[1]Plan1!$BG$69:$BI$188,3),G1085)</f>
        <v>4310.3900000000003</v>
      </c>
      <c r="H1086" s="200">
        <f t="shared" si="568"/>
        <v>42126</v>
      </c>
      <c r="I1086" s="200">
        <f t="shared" si="569"/>
        <v>42157</v>
      </c>
      <c r="J1086" s="27">
        <f t="shared" si="573"/>
        <v>7.9011364167795861E-3</v>
      </c>
      <c r="K1086" s="12">
        <f t="shared" si="588"/>
        <v>42219</v>
      </c>
      <c r="L1086" s="12">
        <f t="shared" si="574"/>
        <v>42219</v>
      </c>
      <c r="M1086" s="1">
        <f t="shared" si="589"/>
        <v>23</v>
      </c>
      <c r="N1086" s="1">
        <f t="shared" si="575"/>
        <v>13</v>
      </c>
      <c r="O1086" s="2">
        <f t="shared" si="576"/>
        <v>1.0044582099999999</v>
      </c>
      <c r="P1086" s="11">
        <f t="shared" si="599"/>
        <v>1.00739896</v>
      </c>
      <c r="Q1086" s="11">
        <f t="shared" si="594"/>
        <v>1.2333521875961644</v>
      </c>
      <c r="R1086" s="2">
        <f t="shared" si="598"/>
        <v>1.23885073</v>
      </c>
      <c r="S1086" s="2">
        <f t="shared" si="592"/>
        <v>1.1445321799999999</v>
      </c>
      <c r="T1086" s="2">
        <f t="shared" si="577"/>
        <v>289335.97843189997</v>
      </c>
      <c r="U1086" s="2">
        <f t="shared" si="578"/>
        <v>787.01559718735439</v>
      </c>
      <c r="V1086" s="2">
        <f t="shared" si="579"/>
        <v>59080.49312699541</v>
      </c>
      <c r="W1086" s="2">
        <f t="shared" si="580"/>
        <v>312665.97388564277</v>
      </c>
      <c r="X1086" s="29">
        <f t="shared" si="581"/>
        <v>0</v>
      </c>
      <c r="Y1086" s="2">
        <f t="shared" si="593"/>
        <v>0</v>
      </c>
      <c r="Z1086" s="82">
        <f t="shared" si="582"/>
        <v>0</v>
      </c>
      <c r="AA1086" s="2">
        <f t="shared" si="583"/>
        <v>0</v>
      </c>
      <c r="AB1086" s="27">
        <f t="shared" si="590"/>
        <v>6.7299999999999999E-2</v>
      </c>
      <c r="AC1086" s="29">
        <f t="shared" si="570"/>
        <v>13</v>
      </c>
      <c r="AD1086" s="29">
        <v>252</v>
      </c>
      <c r="AE1086" s="11">
        <f t="shared" si="595"/>
        <v>1.0033656399999999</v>
      </c>
      <c r="AF1086" s="2">
        <f t="shared" si="596"/>
        <v>973.80074244000002</v>
      </c>
      <c r="AG1086" s="2">
        <f t="shared" si="584"/>
        <v>1052.3211083399999</v>
      </c>
      <c r="AH1086" s="3">
        <f t="shared" si="585"/>
        <v>0</v>
      </c>
      <c r="AI1086" s="4" t="str">
        <f t="shared" si="597"/>
        <v>A+J=</v>
      </c>
      <c r="AJ1086" s="12">
        <f t="shared" si="591"/>
        <v>42219</v>
      </c>
      <c r="AK1086" s="12"/>
      <c r="AL1086" s="4"/>
      <c r="AX1086" s="1"/>
      <c r="AY1086" s="1"/>
      <c r="AZ1086" s="1"/>
      <c r="BA1086" s="1"/>
      <c r="BB1086" s="1"/>
    </row>
    <row r="1087" spans="1:54" x14ac:dyDescent="0.2">
      <c r="A1087" s="178">
        <f t="shared" si="586"/>
        <v>42206</v>
      </c>
      <c r="B1087" s="2">
        <f t="shared" si="571"/>
        <v>313904.63978454878</v>
      </c>
      <c r="C1087" s="2">
        <f t="shared" si="587"/>
        <v>252798.46516145999</v>
      </c>
      <c r="D1087" s="2">
        <f>SUM(Y1087:Y$1129)</f>
        <v>5445.2620668099999</v>
      </c>
      <c r="E1087" s="11">
        <f t="shared" si="572"/>
        <v>247353.20309464997</v>
      </c>
      <c r="F1087" s="99">
        <f t="shared" si="567"/>
        <v>4276.6000000000004</v>
      </c>
      <c r="G1087" s="3">
        <f>IF(N1087=1,VLOOKUP(A1086,[1]Plan1!$BG$69:$BI$188,3),G1086)</f>
        <v>4310.3900000000003</v>
      </c>
      <c r="H1087" s="200">
        <f t="shared" si="568"/>
        <v>42126</v>
      </c>
      <c r="I1087" s="200">
        <f t="shared" si="569"/>
        <v>42157</v>
      </c>
      <c r="J1087" s="27">
        <f t="shared" si="573"/>
        <v>7.9011364167795861E-3</v>
      </c>
      <c r="K1087" s="12">
        <f t="shared" si="588"/>
        <v>42219</v>
      </c>
      <c r="L1087" s="12">
        <f t="shared" si="574"/>
        <v>42219</v>
      </c>
      <c r="M1087" s="1">
        <f t="shared" si="589"/>
        <v>23</v>
      </c>
      <c r="N1087" s="1">
        <f t="shared" si="575"/>
        <v>14</v>
      </c>
      <c r="O1087" s="2">
        <f t="shared" si="576"/>
        <v>1.0048019699999999</v>
      </c>
      <c r="P1087" s="11">
        <f t="shared" si="599"/>
        <v>1.00739896</v>
      </c>
      <c r="Q1087" s="11">
        <f t="shared" si="594"/>
        <v>1.2333521875961644</v>
      </c>
      <c r="R1087" s="2">
        <f t="shared" si="598"/>
        <v>1.2392747</v>
      </c>
      <c r="S1087" s="2">
        <f t="shared" si="592"/>
        <v>1.1445321799999999</v>
      </c>
      <c r="T1087" s="2">
        <f t="shared" si="577"/>
        <v>289335.97843189997</v>
      </c>
      <c r="U1087" s="2">
        <f t="shared" si="578"/>
        <v>787.01559718735439</v>
      </c>
      <c r="V1087" s="2">
        <f t="shared" si="579"/>
        <v>59185.363464511429</v>
      </c>
      <c r="W1087" s="2">
        <f t="shared" si="580"/>
        <v>312770.84422315878</v>
      </c>
      <c r="X1087" s="29">
        <f t="shared" si="581"/>
        <v>0</v>
      </c>
      <c r="Y1087" s="2">
        <f t="shared" si="593"/>
        <v>0</v>
      </c>
      <c r="Z1087" s="82">
        <f t="shared" si="582"/>
        <v>0</v>
      </c>
      <c r="AA1087" s="2">
        <f t="shared" si="583"/>
        <v>0</v>
      </c>
      <c r="AB1087" s="27">
        <f t="shared" si="590"/>
        <v>6.7299999999999999E-2</v>
      </c>
      <c r="AC1087" s="29">
        <f t="shared" si="570"/>
        <v>14</v>
      </c>
      <c r="AD1087" s="29">
        <v>252</v>
      </c>
      <c r="AE1087" s="11">
        <f t="shared" si="595"/>
        <v>1.0036250040000001</v>
      </c>
      <c r="AF1087" s="2">
        <f t="shared" si="596"/>
        <v>1048.84407915</v>
      </c>
      <c r="AG1087" s="2">
        <f t="shared" si="584"/>
        <v>1133.7955613900001</v>
      </c>
      <c r="AH1087" s="3">
        <f t="shared" si="585"/>
        <v>0</v>
      </c>
      <c r="AI1087" s="4" t="str">
        <f t="shared" si="597"/>
        <v>A+J=</v>
      </c>
      <c r="AJ1087" s="12">
        <f t="shared" si="591"/>
        <v>42219</v>
      </c>
      <c r="AK1087" s="12"/>
      <c r="AL1087" s="4"/>
      <c r="AX1087" s="1"/>
      <c r="AY1087" s="1"/>
      <c r="AZ1087" s="1"/>
      <c r="BA1087" s="1"/>
      <c r="BB1087" s="1"/>
    </row>
    <row r="1088" spans="1:54" x14ac:dyDescent="0.2">
      <c r="A1088" s="178">
        <f t="shared" si="586"/>
        <v>42207</v>
      </c>
      <c r="B1088" s="2">
        <f t="shared" si="571"/>
        <v>314091.09966720734</v>
      </c>
      <c r="C1088" s="2">
        <f t="shared" si="587"/>
        <v>252798.46516145999</v>
      </c>
      <c r="D1088" s="2">
        <f>SUM(Y1088:Y$1129)</f>
        <v>5445.2620668099999</v>
      </c>
      <c r="E1088" s="11">
        <f t="shared" si="572"/>
        <v>247353.20309464997</v>
      </c>
      <c r="F1088" s="99">
        <f t="shared" si="567"/>
        <v>4276.6000000000004</v>
      </c>
      <c r="G1088" s="3">
        <f>IF(N1088=1,VLOOKUP(A1087,[1]Plan1!$BG$69:$BI$188,3),G1087)</f>
        <v>4310.3900000000003</v>
      </c>
      <c r="H1088" s="200">
        <f t="shared" si="568"/>
        <v>42126</v>
      </c>
      <c r="I1088" s="200">
        <f t="shared" si="569"/>
        <v>42157</v>
      </c>
      <c r="J1088" s="27">
        <f t="shared" si="573"/>
        <v>7.9011364167795861E-3</v>
      </c>
      <c r="K1088" s="12">
        <f t="shared" si="588"/>
        <v>42219</v>
      </c>
      <c r="L1088" s="12">
        <f t="shared" si="574"/>
        <v>42219</v>
      </c>
      <c r="M1088" s="1">
        <f t="shared" si="589"/>
        <v>23</v>
      </c>
      <c r="N1088" s="1">
        <f t="shared" si="575"/>
        <v>15</v>
      </c>
      <c r="O1088" s="2">
        <f t="shared" si="576"/>
        <v>1.0051458499999999</v>
      </c>
      <c r="P1088" s="11">
        <f t="shared" si="599"/>
        <v>1.00739896</v>
      </c>
      <c r="Q1088" s="11">
        <f t="shared" si="594"/>
        <v>1.2333521875961644</v>
      </c>
      <c r="R1088" s="2">
        <f t="shared" si="598"/>
        <v>1.23969883</v>
      </c>
      <c r="S1088" s="2">
        <f t="shared" si="592"/>
        <v>1.1445321799999999</v>
      </c>
      <c r="T1088" s="2">
        <f t="shared" si="577"/>
        <v>289335.97843189997</v>
      </c>
      <c r="U1088" s="2">
        <f t="shared" si="578"/>
        <v>787.01559718735439</v>
      </c>
      <c r="V1088" s="2">
        <f t="shared" si="579"/>
        <v>59290.273378539983</v>
      </c>
      <c r="W1088" s="2">
        <f t="shared" si="580"/>
        <v>312875.75413718732</v>
      </c>
      <c r="X1088" s="29">
        <f t="shared" si="581"/>
        <v>0</v>
      </c>
      <c r="Y1088" s="2">
        <f t="shared" si="593"/>
        <v>0</v>
      </c>
      <c r="Z1088" s="82">
        <f t="shared" si="582"/>
        <v>0</v>
      </c>
      <c r="AA1088" s="2">
        <f t="shared" si="583"/>
        <v>0</v>
      </c>
      <c r="AB1088" s="27">
        <f t="shared" si="590"/>
        <v>6.7299999999999999E-2</v>
      </c>
      <c r="AC1088" s="29">
        <f t="shared" si="570"/>
        <v>15</v>
      </c>
      <c r="AD1088" s="29">
        <v>252</v>
      </c>
      <c r="AE1088" s="11">
        <f t="shared" si="595"/>
        <v>1.003884435</v>
      </c>
      <c r="AF1088" s="2">
        <f t="shared" si="596"/>
        <v>1123.9068013799999</v>
      </c>
      <c r="AG1088" s="2">
        <f t="shared" si="584"/>
        <v>1215.3455300200001</v>
      </c>
      <c r="AH1088" s="3">
        <f t="shared" si="585"/>
        <v>0</v>
      </c>
      <c r="AI1088" s="4" t="str">
        <f t="shared" si="597"/>
        <v>A+J=</v>
      </c>
      <c r="AJ1088" s="12">
        <f t="shared" si="591"/>
        <v>42219</v>
      </c>
      <c r="AK1088" s="12"/>
      <c r="AL1088" s="4"/>
      <c r="AX1088" s="1"/>
      <c r="AY1088" s="1"/>
      <c r="AZ1088" s="1"/>
      <c r="BA1088" s="1"/>
      <c r="BB1088" s="1"/>
    </row>
    <row r="1089" spans="1:54" x14ac:dyDescent="0.2">
      <c r="A1089" s="178">
        <f t="shared" si="586"/>
        <v>42208</v>
      </c>
      <c r="B1089" s="2">
        <f t="shared" si="571"/>
        <v>314277.67003926431</v>
      </c>
      <c r="C1089" s="2">
        <f t="shared" si="587"/>
        <v>252798.46516145999</v>
      </c>
      <c r="D1089" s="2">
        <f>SUM(Y1089:Y$1129)</f>
        <v>5445.2620668099999</v>
      </c>
      <c r="E1089" s="11">
        <f t="shared" si="572"/>
        <v>247353.20309464997</v>
      </c>
      <c r="F1089" s="99">
        <f t="shared" ref="F1089:F1152" si="600">IF(G1089=G1088,F1088,G1088)</f>
        <v>4276.6000000000004</v>
      </c>
      <c r="G1089" s="3">
        <f>IF(N1089=1,VLOOKUP(A1088,[1]Plan1!$BG$69:$BI$188,3),G1088)</f>
        <v>4310.3900000000003</v>
      </c>
      <c r="H1089" s="200">
        <f t="shared" ref="H1089:H1152" si="601">EDATE(I1089,-1)</f>
        <v>42126</v>
      </c>
      <c r="I1089" s="200">
        <f t="shared" ref="I1089:I1152" si="602">IF(X1088&gt;0,EDATE(A1089,-1),+I1088)</f>
        <v>42157</v>
      </c>
      <c r="J1089" s="27">
        <f t="shared" si="573"/>
        <v>7.9011364167795861E-3</v>
      </c>
      <c r="K1089" s="12">
        <f t="shared" si="588"/>
        <v>42219</v>
      </c>
      <c r="L1089" s="12">
        <f t="shared" si="574"/>
        <v>42219</v>
      </c>
      <c r="M1089" s="1">
        <f t="shared" si="589"/>
        <v>23</v>
      </c>
      <c r="N1089" s="1">
        <f t="shared" si="575"/>
        <v>16</v>
      </c>
      <c r="O1089" s="2">
        <f t="shared" si="576"/>
        <v>1.00548985</v>
      </c>
      <c r="P1089" s="11">
        <f t="shared" si="599"/>
        <v>1.00739896</v>
      </c>
      <c r="Q1089" s="11">
        <f t="shared" si="594"/>
        <v>1.2333521875961644</v>
      </c>
      <c r="R1089" s="2">
        <f t="shared" si="598"/>
        <v>1.2401230999999999</v>
      </c>
      <c r="S1089" s="2">
        <f t="shared" si="592"/>
        <v>1.1445321799999999</v>
      </c>
      <c r="T1089" s="2">
        <f t="shared" si="577"/>
        <v>289335.97843189997</v>
      </c>
      <c r="U1089" s="2">
        <f t="shared" si="578"/>
        <v>787.01559718735439</v>
      </c>
      <c r="V1089" s="2">
        <f t="shared" si="579"/>
        <v>59395.217922016927</v>
      </c>
      <c r="W1089" s="2">
        <f t="shared" si="580"/>
        <v>312980.6986806643</v>
      </c>
      <c r="X1089" s="29">
        <f t="shared" si="581"/>
        <v>0</v>
      </c>
      <c r="Y1089" s="2">
        <f t="shared" si="593"/>
        <v>0</v>
      </c>
      <c r="Z1089" s="82">
        <f t="shared" si="582"/>
        <v>0</v>
      </c>
      <c r="AA1089" s="2">
        <f t="shared" si="583"/>
        <v>0</v>
      </c>
      <c r="AB1089" s="27">
        <f t="shared" si="590"/>
        <v>6.7299999999999999E-2</v>
      </c>
      <c r="AC1089" s="29">
        <f t="shared" ref="AC1089:AC1152" si="603">N1089</f>
        <v>16</v>
      </c>
      <c r="AD1089" s="29">
        <v>252</v>
      </c>
      <c r="AE1089" s="11">
        <f t="shared" si="595"/>
        <v>1.004143934</v>
      </c>
      <c r="AF1089" s="2">
        <f t="shared" si="596"/>
        <v>1198.9891984400001</v>
      </c>
      <c r="AG1089" s="2">
        <f t="shared" si="584"/>
        <v>1296.9713586</v>
      </c>
      <c r="AH1089" s="3">
        <f t="shared" si="585"/>
        <v>0</v>
      </c>
      <c r="AI1089" s="4" t="str">
        <f t="shared" si="597"/>
        <v>A+J=</v>
      </c>
      <c r="AJ1089" s="12">
        <f t="shared" si="591"/>
        <v>42219</v>
      </c>
      <c r="AK1089" s="12"/>
      <c r="AL1089" s="4"/>
      <c r="AX1089" s="1"/>
      <c r="AY1089" s="1"/>
      <c r="AZ1089" s="1"/>
      <c r="BA1089" s="1"/>
      <c r="BB1089" s="1"/>
    </row>
    <row r="1090" spans="1:54" x14ac:dyDescent="0.2">
      <c r="A1090" s="178">
        <f t="shared" si="586"/>
        <v>42209</v>
      </c>
      <c r="B1090" s="2">
        <f t="shared" si="571"/>
        <v>314464.35280735174</v>
      </c>
      <c r="C1090" s="2">
        <f t="shared" si="587"/>
        <v>252798.46516145999</v>
      </c>
      <c r="D1090" s="2">
        <f>SUM(Y1090:Y$1129)</f>
        <v>5445.2620668099999</v>
      </c>
      <c r="E1090" s="11">
        <f t="shared" si="572"/>
        <v>247353.20309464997</v>
      </c>
      <c r="F1090" s="99">
        <f t="shared" si="600"/>
        <v>4276.6000000000004</v>
      </c>
      <c r="G1090" s="3">
        <f>IF(N1090=1,VLOOKUP(A1089,[1]Plan1!$BG$69:$BI$188,3),G1089)</f>
        <v>4310.3900000000003</v>
      </c>
      <c r="H1090" s="200">
        <f t="shared" si="601"/>
        <v>42126</v>
      </c>
      <c r="I1090" s="200">
        <f t="shared" si="602"/>
        <v>42157</v>
      </c>
      <c r="J1090" s="27">
        <f t="shared" si="573"/>
        <v>7.9011364167795861E-3</v>
      </c>
      <c r="K1090" s="12">
        <f t="shared" si="588"/>
        <v>42219</v>
      </c>
      <c r="L1090" s="12">
        <f t="shared" si="574"/>
        <v>42219</v>
      </c>
      <c r="M1090" s="1">
        <f t="shared" si="589"/>
        <v>23</v>
      </c>
      <c r="N1090" s="1">
        <f t="shared" si="575"/>
        <v>17</v>
      </c>
      <c r="O1090" s="2">
        <f t="shared" si="576"/>
        <v>1.0058339700000001</v>
      </c>
      <c r="P1090" s="11">
        <f t="shared" si="599"/>
        <v>1.00739896</v>
      </c>
      <c r="Q1090" s="11">
        <f t="shared" si="594"/>
        <v>1.2333521875961644</v>
      </c>
      <c r="R1090" s="2">
        <f t="shared" si="598"/>
        <v>1.24054752</v>
      </c>
      <c r="S1090" s="2">
        <f t="shared" si="592"/>
        <v>1.1445321799999999</v>
      </c>
      <c r="T1090" s="2">
        <f t="shared" si="577"/>
        <v>289335.97843189997</v>
      </c>
      <c r="U1090" s="2">
        <f t="shared" si="578"/>
        <v>787.01559718735439</v>
      </c>
      <c r="V1090" s="2">
        <f t="shared" si="579"/>
        <v>59500.199568474382</v>
      </c>
      <c r="W1090" s="2">
        <f t="shared" si="580"/>
        <v>313085.68032712175</v>
      </c>
      <c r="X1090" s="29">
        <f t="shared" si="581"/>
        <v>0</v>
      </c>
      <c r="Y1090" s="2">
        <f t="shared" si="593"/>
        <v>0</v>
      </c>
      <c r="Z1090" s="82">
        <f t="shared" si="582"/>
        <v>0</v>
      </c>
      <c r="AA1090" s="2">
        <f t="shared" si="583"/>
        <v>0</v>
      </c>
      <c r="AB1090" s="27">
        <f t="shared" si="590"/>
        <v>6.7299999999999999E-2</v>
      </c>
      <c r="AC1090" s="29">
        <f t="shared" si="603"/>
        <v>17</v>
      </c>
      <c r="AD1090" s="29">
        <v>252</v>
      </c>
      <c r="AE1090" s="11">
        <f t="shared" si="595"/>
        <v>1.0044034989999999</v>
      </c>
      <c r="AF1090" s="2">
        <f t="shared" si="596"/>
        <v>1274.09069168</v>
      </c>
      <c r="AG1090" s="2">
        <f t="shared" si="584"/>
        <v>1378.67248023</v>
      </c>
      <c r="AH1090" s="3">
        <f t="shared" si="585"/>
        <v>0</v>
      </c>
      <c r="AI1090" s="4" t="str">
        <f t="shared" si="597"/>
        <v>A+J=</v>
      </c>
      <c r="AJ1090" s="12">
        <f t="shared" si="591"/>
        <v>42219</v>
      </c>
      <c r="AK1090" s="12"/>
      <c r="AL1090" s="4"/>
      <c r="AX1090" s="1"/>
      <c r="AY1090" s="1"/>
      <c r="AZ1090" s="1"/>
      <c r="BA1090" s="1"/>
      <c r="BB1090" s="1"/>
    </row>
    <row r="1091" spans="1:54" x14ac:dyDescent="0.2">
      <c r="A1091" s="178">
        <f t="shared" si="586"/>
        <v>42210</v>
      </c>
      <c r="B1091" s="2">
        <f t="shared" si="571"/>
        <v>314651.1458492676</v>
      </c>
      <c r="C1091" s="2">
        <f t="shared" si="587"/>
        <v>252798.46516145999</v>
      </c>
      <c r="D1091" s="2">
        <f>SUM(Y1091:Y$1129)</f>
        <v>5445.2620668099999</v>
      </c>
      <c r="E1091" s="11">
        <f t="shared" si="572"/>
        <v>247353.20309464997</v>
      </c>
      <c r="F1091" s="99">
        <f t="shared" si="600"/>
        <v>4276.6000000000004</v>
      </c>
      <c r="G1091" s="3">
        <f>IF(N1091=1,VLOOKUP(A1090,[1]Plan1!$BG$69:$BI$188,3),G1090)</f>
        <v>4310.3900000000003</v>
      </c>
      <c r="H1091" s="200">
        <f t="shared" si="601"/>
        <v>42126</v>
      </c>
      <c r="I1091" s="200">
        <f t="shared" si="602"/>
        <v>42157</v>
      </c>
      <c r="J1091" s="27">
        <f t="shared" si="573"/>
        <v>7.9011364167795861E-3</v>
      </c>
      <c r="K1091" s="12">
        <f t="shared" si="588"/>
        <v>42219</v>
      </c>
      <c r="L1091" s="12">
        <f t="shared" si="574"/>
        <v>42219</v>
      </c>
      <c r="M1091" s="1">
        <f t="shared" si="589"/>
        <v>23</v>
      </c>
      <c r="N1091" s="1">
        <f t="shared" si="575"/>
        <v>18</v>
      </c>
      <c r="O1091" s="2">
        <f t="shared" si="576"/>
        <v>1.0061781999999999</v>
      </c>
      <c r="P1091" s="11">
        <f t="shared" si="599"/>
        <v>1.00739896</v>
      </c>
      <c r="Q1091" s="11">
        <f t="shared" si="594"/>
        <v>1.2333521875961644</v>
      </c>
      <c r="R1091" s="2">
        <f t="shared" si="598"/>
        <v>1.2409720799999999</v>
      </c>
      <c r="S1091" s="2">
        <f t="shared" si="592"/>
        <v>1.1445321799999999</v>
      </c>
      <c r="T1091" s="2">
        <f t="shared" si="577"/>
        <v>289335.97843189997</v>
      </c>
      <c r="U1091" s="2">
        <f t="shared" si="578"/>
        <v>787.01559718735439</v>
      </c>
      <c r="V1091" s="2">
        <f t="shared" si="579"/>
        <v>59605.215844380218</v>
      </c>
      <c r="W1091" s="2">
        <f t="shared" si="580"/>
        <v>313190.69660302758</v>
      </c>
      <c r="X1091" s="29">
        <f t="shared" si="581"/>
        <v>0</v>
      </c>
      <c r="Y1091" s="2">
        <f t="shared" si="593"/>
        <v>0</v>
      </c>
      <c r="Z1091" s="82">
        <f t="shared" si="582"/>
        <v>0</v>
      </c>
      <c r="AA1091" s="2">
        <f t="shared" si="583"/>
        <v>0</v>
      </c>
      <c r="AB1091" s="27">
        <f t="shared" si="590"/>
        <v>6.7299999999999999E-2</v>
      </c>
      <c r="AC1091" s="29">
        <f t="shared" si="603"/>
        <v>18</v>
      </c>
      <c r="AD1091" s="29">
        <v>252</v>
      </c>
      <c r="AE1091" s="11">
        <f t="shared" si="595"/>
        <v>1.004663131</v>
      </c>
      <c r="AF1091" s="2">
        <f t="shared" si="596"/>
        <v>1349.2115704400001</v>
      </c>
      <c r="AG1091" s="2">
        <f t="shared" si="584"/>
        <v>1460.4492462400001</v>
      </c>
      <c r="AH1091" s="3">
        <f t="shared" si="585"/>
        <v>0</v>
      </c>
      <c r="AI1091" s="4" t="str">
        <f t="shared" si="597"/>
        <v>A+J=</v>
      </c>
      <c r="AJ1091" s="12">
        <f t="shared" si="591"/>
        <v>42219</v>
      </c>
      <c r="AK1091" s="12"/>
      <c r="AL1091" s="4"/>
      <c r="AX1091" s="1"/>
      <c r="AY1091" s="1"/>
      <c r="AZ1091" s="1"/>
      <c r="BA1091" s="1"/>
      <c r="BB1091" s="1"/>
    </row>
    <row r="1092" spans="1:54" x14ac:dyDescent="0.2">
      <c r="A1092" s="178">
        <f t="shared" si="586"/>
        <v>42211</v>
      </c>
      <c r="B1092" s="2">
        <f t="shared" si="571"/>
        <v>314651.1458492676</v>
      </c>
      <c r="C1092" s="2">
        <f t="shared" si="587"/>
        <v>252798.46516145999</v>
      </c>
      <c r="D1092" s="2">
        <f>SUM(Y1092:Y$1129)</f>
        <v>5445.2620668099999</v>
      </c>
      <c r="E1092" s="11">
        <f t="shared" si="572"/>
        <v>247353.20309464997</v>
      </c>
      <c r="F1092" s="99">
        <f t="shared" si="600"/>
        <v>4276.6000000000004</v>
      </c>
      <c r="G1092" s="3">
        <f>IF(N1092=1,VLOOKUP(A1091,[1]Plan1!$BG$69:$BI$188,3),G1091)</f>
        <v>4310.3900000000003</v>
      </c>
      <c r="H1092" s="200">
        <f t="shared" si="601"/>
        <v>42126</v>
      </c>
      <c r="I1092" s="200">
        <f t="shared" si="602"/>
        <v>42157</v>
      </c>
      <c r="J1092" s="27">
        <f t="shared" si="573"/>
        <v>7.9011364167795861E-3</v>
      </c>
      <c r="K1092" s="12">
        <f t="shared" si="588"/>
        <v>42219</v>
      </c>
      <c r="L1092" s="12">
        <f t="shared" si="574"/>
        <v>42219</v>
      </c>
      <c r="M1092" s="1">
        <f t="shared" si="589"/>
        <v>23</v>
      </c>
      <c r="N1092" s="1">
        <f t="shared" si="575"/>
        <v>18</v>
      </c>
      <c r="O1092" s="2">
        <f t="shared" si="576"/>
        <v>1.0061781999999999</v>
      </c>
      <c r="P1092" s="11">
        <f t="shared" si="599"/>
        <v>1.00739896</v>
      </c>
      <c r="Q1092" s="11">
        <f t="shared" si="594"/>
        <v>1.2333521875961644</v>
      </c>
      <c r="R1092" s="2">
        <f t="shared" si="598"/>
        <v>1.2409720799999999</v>
      </c>
      <c r="S1092" s="2">
        <f t="shared" si="592"/>
        <v>1.1445321799999999</v>
      </c>
      <c r="T1092" s="2">
        <f t="shared" si="577"/>
        <v>289335.97843189997</v>
      </c>
      <c r="U1092" s="2">
        <f t="shared" si="578"/>
        <v>787.01559718735439</v>
      </c>
      <c r="V1092" s="2">
        <f t="shared" si="579"/>
        <v>59605.215844380218</v>
      </c>
      <c r="W1092" s="2">
        <f t="shared" si="580"/>
        <v>313190.69660302758</v>
      </c>
      <c r="X1092" s="29">
        <f t="shared" si="581"/>
        <v>0</v>
      </c>
      <c r="Y1092" s="2">
        <f t="shared" si="593"/>
        <v>0</v>
      </c>
      <c r="Z1092" s="82">
        <f t="shared" si="582"/>
        <v>0</v>
      </c>
      <c r="AA1092" s="2">
        <f t="shared" si="583"/>
        <v>0</v>
      </c>
      <c r="AB1092" s="27">
        <f t="shared" si="590"/>
        <v>6.7299999999999999E-2</v>
      </c>
      <c r="AC1092" s="29">
        <f t="shared" si="603"/>
        <v>18</v>
      </c>
      <c r="AD1092" s="29">
        <v>252</v>
      </c>
      <c r="AE1092" s="11">
        <f t="shared" si="595"/>
        <v>1.004663131</v>
      </c>
      <c r="AF1092" s="2">
        <f t="shared" si="596"/>
        <v>1349.2115704400001</v>
      </c>
      <c r="AG1092" s="2">
        <f t="shared" si="584"/>
        <v>1460.4492462400001</v>
      </c>
      <c r="AH1092" s="3">
        <f t="shared" si="585"/>
        <v>0</v>
      </c>
      <c r="AI1092" s="4" t="str">
        <f t="shared" si="597"/>
        <v>A+J=</v>
      </c>
      <c r="AJ1092" s="12">
        <f t="shared" si="591"/>
        <v>42219</v>
      </c>
      <c r="AK1092" s="12"/>
      <c r="AL1092" s="4"/>
      <c r="AX1092" s="1"/>
      <c r="AY1092" s="1"/>
      <c r="AZ1092" s="1"/>
      <c r="BA1092" s="1"/>
      <c r="BB1092" s="1"/>
    </row>
    <row r="1093" spans="1:54" x14ac:dyDescent="0.2">
      <c r="A1093" s="178">
        <f t="shared" si="586"/>
        <v>42212</v>
      </c>
      <c r="B1093" s="2">
        <f t="shared" si="571"/>
        <v>314651.1458492676</v>
      </c>
      <c r="C1093" s="2">
        <f t="shared" si="587"/>
        <v>252798.46516145999</v>
      </c>
      <c r="D1093" s="2">
        <f>SUM(Y1093:Y$1129)</f>
        <v>5445.2620668099999</v>
      </c>
      <c r="E1093" s="11">
        <f t="shared" si="572"/>
        <v>247353.20309464997</v>
      </c>
      <c r="F1093" s="99">
        <f t="shared" si="600"/>
        <v>4276.6000000000004</v>
      </c>
      <c r="G1093" s="3">
        <f>IF(N1093=1,VLOOKUP(A1092,[1]Plan1!$BG$69:$BI$188,3),G1092)</f>
        <v>4310.3900000000003</v>
      </c>
      <c r="H1093" s="200">
        <f t="shared" si="601"/>
        <v>42126</v>
      </c>
      <c r="I1093" s="200">
        <f t="shared" si="602"/>
        <v>42157</v>
      </c>
      <c r="J1093" s="27">
        <f t="shared" si="573"/>
        <v>7.9011364167795861E-3</v>
      </c>
      <c r="K1093" s="12">
        <f t="shared" si="588"/>
        <v>42219</v>
      </c>
      <c r="L1093" s="12">
        <f t="shared" si="574"/>
        <v>42219</v>
      </c>
      <c r="M1093" s="1">
        <f t="shared" si="589"/>
        <v>23</v>
      </c>
      <c r="N1093" s="1">
        <f t="shared" si="575"/>
        <v>18</v>
      </c>
      <c r="O1093" s="2">
        <f t="shared" si="576"/>
        <v>1.0061781999999999</v>
      </c>
      <c r="P1093" s="11">
        <f t="shared" si="599"/>
        <v>1.00739896</v>
      </c>
      <c r="Q1093" s="11">
        <f t="shared" si="594"/>
        <v>1.2333521875961644</v>
      </c>
      <c r="R1093" s="2">
        <f t="shared" si="598"/>
        <v>1.2409720799999999</v>
      </c>
      <c r="S1093" s="2">
        <f t="shared" si="592"/>
        <v>1.1445321799999999</v>
      </c>
      <c r="T1093" s="2">
        <f t="shared" si="577"/>
        <v>289335.97843189997</v>
      </c>
      <c r="U1093" s="2">
        <f t="shared" si="578"/>
        <v>787.01559718735439</v>
      </c>
      <c r="V1093" s="2">
        <f t="shared" si="579"/>
        <v>59605.215844380218</v>
      </c>
      <c r="W1093" s="2">
        <f t="shared" si="580"/>
        <v>313190.69660302758</v>
      </c>
      <c r="X1093" s="29">
        <f t="shared" si="581"/>
        <v>0</v>
      </c>
      <c r="Y1093" s="2">
        <f t="shared" si="593"/>
        <v>0</v>
      </c>
      <c r="Z1093" s="82">
        <f t="shared" si="582"/>
        <v>0</v>
      </c>
      <c r="AA1093" s="2">
        <f t="shared" si="583"/>
        <v>0</v>
      </c>
      <c r="AB1093" s="27">
        <f t="shared" si="590"/>
        <v>6.7299999999999999E-2</v>
      </c>
      <c r="AC1093" s="29">
        <f t="shared" si="603"/>
        <v>18</v>
      </c>
      <c r="AD1093" s="29">
        <v>252</v>
      </c>
      <c r="AE1093" s="11">
        <f t="shared" si="595"/>
        <v>1.004663131</v>
      </c>
      <c r="AF1093" s="2">
        <f t="shared" si="596"/>
        <v>1349.2115704400001</v>
      </c>
      <c r="AG1093" s="2">
        <f t="shared" si="584"/>
        <v>1460.4492462400001</v>
      </c>
      <c r="AH1093" s="3">
        <f t="shared" si="585"/>
        <v>0</v>
      </c>
      <c r="AI1093" s="4" t="str">
        <f t="shared" si="597"/>
        <v>A+J=</v>
      </c>
      <c r="AJ1093" s="12">
        <f t="shared" si="591"/>
        <v>42219</v>
      </c>
      <c r="AK1093" s="12"/>
      <c r="AL1093" s="4"/>
      <c r="AX1093" s="1"/>
      <c r="AY1093" s="1"/>
      <c r="AZ1093" s="1"/>
      <c r="BA1093" s="1"/>
      <c r="BB1093" s="1"/>
    </row>
    <row r="1094" spans="1:54" x14ac:dyDescent="0.2">
      <c r="A1094" s="178">
        <f t="shared" si="586"/>
        <v>42213</v>
      </c>
      <c r="B1094" s="2">
        <f t="shared" si="571"/>
        <v>314838.04952638189</v>
      </c>
      <c r="C1094" s="2">
        <f t="shared" si="587"/>
        <v>252798.46516145999</v>
      </c>
      <c r="D1094" s="2">
        <f>SUM(Y1094:Y$1129)</f>
        <v>5445.2620668099999</v>
      </c>
      <c r="E1094" s="11">
        <f t="shared" si="572"/>
        <v>247353.20309464997</v>
      </c>
      <c r="F1094" s="99">
        <f t="shared" si="600"/>
        <v>4276.6000000000004</v>
      </c>
      <c r="G1094" s="3">
        <f>IF(N1094=1,VLOOKUP(A1093,[1]Plan1!$BG$69:$BI$188,3),G1093)</f>
        <v>4310.3900000000003</v>
      </c>
      <c r="H1094" s="200">
        <f t="shared" si="601"/>
        <v>42126</v>
      </c>
      <c r="I1094" s="200">
        <f t="shared" si="602"/>
        <v>42157</v>
      </c>
      <c r="J1094" s="27">
        <f t="shared" si="573"/>
        <v>7.9011364167795861E-3</v>
      </c>
      <c r="K1094" s="12">
        <f t="shared" si="588"/>
        <v>42219</v>
      </c>
      <c r="L1094" s="12">
        <f t="shared" si="574"/>
        <v>42219</v>
      </c>
      <c r="M1094" s="1">
        <f t="shared" si="589"/>
        <v>23</v>
      </c>
      <c r="N1094" s="1">
        <f t="shared" si="575"/>
        <v>19</v>
      </c>
      <c r="O1094" s="2">
        <f t="shared" si="576"/>
        <v>1.0065225499999999</v>
      </c>
      <c r="P1094" s="11">
        <f t="shared" si="599"/>
        <v>1.00739896</v>
      </c>
      <c r="Q1094" s="11">
        <f t="shared" si="594"/>
        <v>1.2333521875961644</v>
      </c>
      <c r="R1094" s="2">
        <f t="shared" si="598"/>
        <v>1.2413967800000001</v>
      </c>
      <c r="S1094" s="2">
        <f t="shared" si="592"/>
        <v>1.1445321799999999</v>
      </c>
      <c r="T1094" s="2">
        <f t="shared" si="577"/>
        <v>289335.97843189997</v>
      </c>
      <c r="U1094" s="2">
        <f t="shared" si="578"/>
        <v>787.01559718735439</v>
      </c>
      <c r="V1094" s="2">
        <f t="shared" si="579"/>
        <v>59710.266749734561</v>
      </c>
      <c r="W1094" s="2">
        <f t="shared" si="580"/>
        <v>313295.7475083819</v>
      </c>
      <c r="X1094" s="29">
        <f t="shared" si="581"/>
        <v>0</v>
      </c>
      <c r="Y1094" s="2">
        <f t="shared" si="593"/>
        <v>0</v>
      </c>
      <c r="Z1094" s="82">
        <f t="shared" si="582"/>
        <v>0</v>
      </c>
      <c r="AA1094" s="2">
        <f t="shared" si="583"/>
        <v>0</v>
      </c>
      <c r="AB1094" s="27">
        <f t="shared" si="590"/>
        <v>6.7299999999999999E-2</v>
      </c>
      <c r="AC1094" s="29">
        <f t="shared" si="603"/>
        <v>19</v>
      </c>
      <c r="AD1094" s="29">
        <v>252</v>
      </c>
      <c r="AE1094" s="11">
        <f t="shared" si="595"/>
        <v>1.004922831</v>
      </c>
      <c r="AF1094" s="2">
        <f t="shared" si="596"/>
        <v>1424.3521240299999</v>
      </c>
      <c r="AG1094" s="2">
        <f t="shared" si="584"/>
        <v>1542.3020180000001</v>
      </c>
      <c r="AH1094" s="3">
        <f t="shared" si="585"/>
        <v>0</v>
      </c>
      <c r="AI1094" s="4" t="str">
        <f t="shared" si="597"/>
        <v>A+J=</v>
      </c>
      <c r="AJ1094" s="12">
        <f t="shared" si="591"/>
        <v>42219</v>
      </c>
      <c r="AK1094" s="12"/>
      <c r="AL1094" s="4"/>
      <c r="AX1094" s="1"/>
      <c r="AY1094" s="1"/>
      <c r="AZ1094" s="1"/>
      <c r="BA1094" s="1"/>
      <c r="BB1094" s="1"/>
    </row>
    <row r="1095" spans="1:54" x14ac:dyDescent="0.2">
      <c r="A1095" s="178">
        <f t="shared" si="586"/>
        <v>42214</v>
      </c>
      <c r="B1095" s="2">
        <f t="shared" si="571"/>
        <v>315025.06823300867</v>
      </c>
      <c r="C1095" s="2">
        <f t="shared" si="587"/>
        <v>252798.46516145999</v>
      </c>
      <c r="D1095" s="2">
        <f>SUM(Y1095:Y$1129)</f>
        <v>5445.2620668099999</v>
      </c>
      <c r="E1095" s="11">
        <f t="shared" si="572"/>
        <v>247353.20309464997</v>
      </c>
      <c r="F1095" s="99">
        <f t="shared" si="600"/>
        <v>4276.6000000000004</v>
      </c>
      <c r="G1095" s="3">
        <f>IF(N1095=1,VLOOKUP(A1094,[1]Plan1!$BG$69:$BI$188,3),G1094)</f>
        <v>4310.3900000000003</v>
      </c>
      <c r="H1095" s="200">
        <f t="shared" si="601"/>
        <v>42126</v>
      </c>
      <c r="I1095" s="200">
        <f t="shared" si="602"/>
        <v>42157</v>
      </c>
      <c r="J1095" s="27">
        <f t="shared" si="573"/>
        <v>7.9011364167795861E-3</v>
      </c>
      <c r="K1095" s="12">
        <f t="shared" si="588"/>
        <v>42219</v>
      </c>
      <c r="L1095" s="12">
        <f t="shared" si="574"/>
        <v>42219</v>
      </c>
      <c r="M1095" s="1">
        <f t="shared" si="589"/>
        <v>23</v>
      </c>
      <c r="N1095" s="1">
        <f t="shared" si="575"/>
        <v>20</v>
      </c>
      <c r="O1095" s="2">
        <f t="shared" si="576"/>
        <v>1.0068670200000001</v>
      </c>
      <c r="P1095" s="11">
        <f t="shared" si="599"/>
        <v>1.00739896</v>
      </c>
      <c r="Q1095" s="11">
        <f t="shared" si="594"/>
        <v>1.2333521875961644</v>
      </c>
      <c r="R1095" s="2">
        <f t="shared" si="598"/>
        <v>1.2418216399999999</v>
      </c>
      <c r="S1095" s="2">
        <f t="shared" si="592"/>
        <v>1.1445321799999999</v>
      </c>
      <c r="T1095" s="2">
        <f t="shared" si="577"/>
        <v>289335.97843189997</v>
      </c>
      <c r="U1095" s="2">
        <f t="shared" si="578"/>
        <v>787.01559718735439</v>
      </c>
      <c r="V1095" s="2">
        <f t="shared" si="579"/>
        <v>59815.357231601316</v>
      </c>
      <c r="W1095" s="2">
        <f t="shared" si="580"/>
        <v>313400.83799024869</v>
      </c>
      <c r="X1095" s="29">
        <f t="shared" si="581"/>
        <v>0</v>
      </c>
      <c r="Y1095" s="2">
        <f t="shared" si="593"/>
        <v>0</v>
      </c>
      <c r="Z1095" s="82">
        <f t="shared" si="582"/>
        <v>0</v>
      </c>
      <c r="AA1095" s="2">
        <f t="shared" si="583"/>
        <v>0</v>
      </c>
      <c r="AB1095" s="27">
        <f t="shared" si="590"/>
        <v>6.7299999999999999E-2</v>
      </c>
      <c r="AC1095" s="29">
        <f t="shared" si="603"/>
        <v>20</v>
      </c>
      <c r="AD1095" s="29">
        <v>252</v>
      </c>
      <c r="AE1095" s="11">
        <f t="shared" si="595"/>
        <v>1.0051825969999999</v>
      </c>
      <c r="AF1095" s="2">
        <f t="shared" si="596"/>
        <v>1499.51177381</v>
      </c>
      <c r="AG1095" s="2">
        <f t="shared" si="584"/>
        <v>1624.23024276</v>
      </c>
      <c r="AH1095" s="3">
        <f t="shared" si="585"/>
        <v>0</v>
      </c>
      <c r="AI1095" s="4" t="str">
        <f t="shared" si="597"/>
        <v>A+J=</v>
      </c>
      <c r="AJ1095" s="12">
        <f t="shared" si="591"/>
        <v>42219</v>
      </c>
      <c r="AK1095" s="12"/>
      <c r="AL1095" s="4"/>
      <c r="AX1095" s="1"/>
      <c r="AY1095" s="1"/>
      <c r="AZ1095" s="1"/>
      <c r="BA1095" s="1"/>
      <c r="BB1095" s="1"/>
    </row>
    <row r="1096" spans="1:54" x14ac:dyDescent="0.2">
      <c r="A1096" s="178">
        <f t="shared" si="586"/>
        <v>42215</v>
      </c>
      <c r="B1096" s="2">
        <f t="shared" si="571"/>
        <v>315212.19518683187</v>
      </c>
      <c r="C1096" s="2">
        <f t="shared" si="587"/>
        <v>252798.46516145999</v>
      </c>
      <c r="D1096" s="2">
        <f>SUM(Y1096:Y$1129)</f>
        <v>5445.2620668099999</v>
      </c>
      <c r="E1096" s="11">
        <f t="shared" si="572"/>
        <v>247353.20309464997</v>
      </c>
      <c r="F1096" s="99">
        <f t="shared" si="600"/>
        <v>4276.6000000000004</v>
      </c>
      <c r="G1096" s="3">
        <f>IF(N1096=1,VLOOKUP(A1095,[1]Plan1!$BG$69:$BI$188,3),G1095)</f>
        <v>4310.3900000000003</v>
      </c>
      <c r="H1096" s="200">
        <f t="shared" si="601"/>
        <v>42126</v>
      </c>
      <c r="I1096" s="200">
        <f t="shared" si="602"/>
        <v>42157</v>
      </c>
      <c r="J1096" s="27">
        <f t="shared" si="573"/>
        <v>7.9011364167795861E-3</v>
      </c>
      <c r="K1096" s="12">
        <f t="shared" si="588"/>
        <v>42219</v>
      </c>
      <c r="L1096" s="12">
        <f t="shared" si="574"/>
        <v>42219</v>
      </c>
      <c r="M1096" s="1">
        <f t="shared" si="589"/>
        <v>23</v>
      </c>
      <c r="N1096" s="1">
        <f t="shared" si="575"/>
        <v>21</v>
      </c>
      <c r="O1096" s="2">
        <f t="shared" si="576"/>
        <v>1.0072116</v>
      </c>
      <c r="P1096" s="11">
        <f t="shared" si="599"/>
        <v>1.00739896</v>
      </c>
      <c r="Q1096" s="11">
        <f t="shared" si="594"/>
        <v>1.2333521875961644</v>
      </c>
      <c r="R1096" s="2">
        <f t="shared" si="598"/>
        <v>1.2422466299999999</v>
      </c>
      <c r="S1096" s="2">
        <f t="shared" si="592"/>
        <v>1.1445321799999999</v>
      </c>
      <c r="T1096" s="2">
        <f t="shared" si="577"/>
        <v>289335.97843189997</v>
      </c>
      <c r="U1096" s="2">
        <f t="shared" si="578"/>
        <v>787.01559718735439</v>
      </c>
      <c r="V1096" s="2">
        <f t="shared" si="579"/>
        <v>59920.4798693845</v>
      </c>
      <c r="W1096" s="2">
        <f t="shared" si="580"/>
        <v>313505.96062803187</v>
      </c>
      <c r="X1096" s="29">
        <f t="shared" si="581"/>
        <v>0</v>
      </c>
      <c r="Y1096" s="2">
        <f t="shared" si="593"/>
        <v>0</v>
      </c>
      <c r="Z1096" s="82">
        <f t="shared" si="582"/>
        <v>0</v>
      </c>
      <c r="AA1096" s="2">
        <f t="shared" si="583"/>
        <v>0</v>
      </c>
      <c r="AB1096" s="27">
        <f t="shared" si="590"/>
        <v>6.7299999999999999E-2</v>
      </c>
      <c r="AC1096" s="29">
        <f t="shared" si="603"/>
        <v>21</v>
      </c>
      <c r="AD1096" s="29">
        <v>252</v>
      </c>
      <c r="AE1096" s="11">
        <f t="shared" si="595"/>
        <v>1.0054424310000001</v>
      </c>
      <c r="AF1096" s="2">
        <f t="shared" si="596"/>
        <v>1574.69109843</v>
      </c>
      <c r="AG1096" s="2">
        <f t="shared" si="584"/>
        <v>1706.2345588000001</v>
      </c>
      <c r="AH1096" s="3">
        <f t="shared" si="585"/>
        <v>0</v>
      </c>
      <c r="AI1096" s="4" t="str">
        <f t="shared" si="597"/>
        <v>A+J=</v>
      </c>
      <c r="AJ1096" s="12">
        <f t="shared" si="591"/>
        <v>42219</v>
      </c>
      <c r="AK1096" s="12"/>
      <c r="AL1096" s="4"/>
      <c r="AX1096" s="1"/>
      <c r="AY1096" s="1"/>
      <c r="AZ1096" s="1"/>
      <c r="BA1096" s="1"/>
      <c r="BB1096" s="1"/>
    </row>
    <row r="1097" spans="1:54" x14ac:dyDescent="0.2">
      <c r="A1097" s="178">
        <f t="shared" si="586"/>
        <v>42216</v>
      </c>
      <c r="B1097" s="2">
        <f t="shared" si="571"/>
        <v>315399.43509602553</v>
      </c>
      <c r="C1097" s="2">
        <f t="shared" si="587"/>
        <v>252798.46516145999</v>
      </c>
      <c r="D1097" s="2">
        <f>SUM(Y1097:Y$1129)</f>
        <v>5445.2620668099999</v>
      </c>
      <c r="E1097" s="11">
        <f t="shared" si="572"/>
        <v>247353.20309464997</v>
      </c>
      <c r="F1097" s="99">
        <f t="shared" si="600"/>
        <v>4276.6000000000004</v>
      </c>
      <c r="G1097" s="3">
        <f>IF(N1097=1,VLOOKUP(A1096,[1]Plan1!$BG$69:$BI$188,3),G1096)</f>
        <v>4310.3900000000003</v>
      </c>
      <c r="H1097" s="200">
        <f t="shared" si="601"/>
        <v>42126</v>
      </c>
      <c r="I1097" s="200">
        <f t="shared" si="602"/>
        <v>42157</v>
      </c>
      <c r="J1097" s="27">
        <f t="shared" si="573"/>
        <v>7.9011364167795861E-3</v>
      </c>
      <c r="K1097" s="12">
        <f t="shared" si="588"/>
        <v>42219</v>
      </c>
      <c r="L1097" s="12">
        <f t="shared" si="574"/>
        <v>42219</v>
      </c>
      <c r="M1097" s="1">
        <f t="shared" si="589"/>
        <v>23</v>
      </c>
      <c r="N1097" s="1">
        <f t="shared" si="575"/>
        <v>22</v>
      </c>
      <c r="O1097" s="2">
        <f t="shared" si="576"/>
        <v>1.00755631</v>
      </c>
      <c r="P1097" s="11">
        <f t="shared" si="599"/>
        <v>1.00739896</v>
      </c>
      <c r="Q1097" s="11">
        <f t="shared" si="594"/>
        <v>1.2333521875961644</v>
      </c>
      <c r="R1097" s="2">
        <f t="shared" si="598"/>
        <v>1.2426717700000001</v>
      </c>
      <c r="S1097" s="2">
        <f t="shared" si="592"/>
        <v>1.1445321799999999</v>
      </c>
      <c r="T1097" s="2">
        <f t="shared" si="577"/>
        <v>289335.97843189997</v>
      </c>
      <c r="U1097" s="2">
        <f t="shared" si="578"/>
        <v>787.01559718735439</v>
      </c>
      <c r="V1097" s="2">
        <f t="shared" si="579"/>
        <v>60025.639610148202</v>
      </c>
      <c r="W1097" s="2">
        <f t="shared" si="580"/>
        <v>313611.12036879553</v>
      </c>
      <c r="X1097" s="29">
        <f t="shared" si="581"/>
        <v>0</v>
      </c>
      <c r="Y1097" s="2">
        <f t="shared" si="593"/>
        <v>0</v>
      </c>
      <c r="Z1097" s="82">
        <f t="shared" si="582"/>
        <v>0</v>
      </c>
      <c r="AA1097" s="2">
        <f t="shared" si="583"/>
        <v>0</v>
      </c>
      <c r="AB1097" s="27">
        <f t="shared" si="590"/>
        <v>6.7299999999999999E-2</v>
      </c>
      <c r="AC1097" s="29">
        <f t="shared" si="603"/>
        <v>22</v>
      </c>
      <c r="AD1097" s="29">
        <v>252</v>
      </c>
      <c r="AE1097" s="11">
        <f t="shared" si="595"/>
        <v>1.005702332</v>
      </c>
      <c r="AF1097" s="2">
        <f t="shared" si="596"/>
        <v>1649.8898085599999</v>
      </c>
      <c r="AG1097" s="2">
        <f t="shared" si="584"/>
        <v>1788.31472723</v>
      </c>
      <c r="AH1097" s="3">
        <f t="shared" si="585"/>
        <v>0</v>
      </c>
      <c r="AI1097" s="4" t="str">
        <f t="shared" si="597"/>
        <v>A+J=</v>
      </c>
      <c r="AJ1097" s="12">
        <f t="shared" si="591"/>
        <v>42219</v>
      </c>
      <c r="AK1097" s="12"/>
      <c r="AL1097" s="4"/>
      <c r="AX1097" s="1"/>
      <c r="AY1097" s="1"/>
      <c r="AZ1097" s="1"/>
      <c r="BA1097" s="1"/>
      <c r="BB1097" s="1"/>
    </row>
    <row r="1098" spans="1:54" x14ac:dyDescent="0.2">
      <c r="A1098" s="178">
        <f t="shared" si="586"/>
        <v>42217</v>
      </c>
      <c r="B1098" s="2">
        <f t="shared" ref="B1098:B1161" si="604">(W1098+AG1098)</f>
        <v>315586.78801064967</v>
      </c>
      <c r="C1098" s="2">
        <f t="shared" si="587"/>
        <v>252798.46516145999</v>
      </c>
      <c r="D1098" s="2">
        <f>SUM(Y1098:Y$1129)</f>
        <v>5445.2620668099999</v>
      </c>
      <c r="E1098" s="11">
        <f t="shared" ref="E1098:E1161" si="605">(C1098-D1098)</f>
        <v>247353.20309464997</v>
      </c>
      <c r="F1098" s="99">
        <f t="shared" si="600"/>
        <v>4276.6000000000004</v>
      </c>
      <c r="G1098" s="3">
        <f>IF(N1098=1,VLOOKUP(A1097,[1]Plan1!$BG$69:$BI$188,3),G1097)</f>
        <v>4310.3900000000003</v>
      </c>
      <c r="H1098" s="200">
        <f t="shared" si="601"/>
        <v>42126</v>
      </c>
      <c r="I1098" s="200">
        <f t="shared" si="602"/>
        <v>42157</v>
      </c>
      <c r="J1098" s="27">
        <f t="shared" ref="J1098:J1161" si="606">(G1098/F1098)-1</f>
        <v>7.9011364167795861E-3</v>
      </c>
      <c r="K1098" s="12">
        <f t="shared" si="588"/>
        <v>42248</v>
      </c>
      <c r="L1098" s="12">
        <f t="shared" ref="L1098:L1161" si="607">IF(A1098&gt;L1097,K1098,L1097)</f>
        <v>42219</v>
      </c>
      <c r="M1098" s="1">
        <f t="shared" si="589"/>
        <v>23</v>
      </c>
      <c r="N1098" s="1">
        <f t="shared" ref="N1098:N1161" si="608">(M1098-(NETWORKDAYS(A1098,L1098,AN$137:AN$327)-1))</f>
        <v>23</v>
      </c>
      <c r="O1098" s="2">
        <f t="shared" ref="O1098:O1161" si="609">TRUNC((G1098/F1098)^TRUNC((N1098/M1098),9),8)</f>
        <v>1.00790113</v>
      </c>
      <c r="P1098" s="11">
        <f t="shared" si="599"/>
        <v>1.00739896</v>
      </c>
      <c r="Q1098" s="11">
        <f t="shared" si="594"/>
        <v>1.2333521875961644</v>
      </c>
      <c r="R1098" s="2">
        <f t="shared" si="598"/>
        <v>1.24309706</v>
      </c>
      <c r="S1098" s="2">
        <f t="shared" si="592"/>
        <v>1.1445321799999999</v>
      </c>
      <c r="T1098" s="2">
        <f t="shared" ref="T1098:T1161" si="610">TRUNC(C1098*S1098,8)</f>
        <v>289335.97843189997</v>
      </c>
      <c r="U1098" s="2">
        <f t="shared" ref="U1098:U1161" si="611">(D1098*(S1098-1))</f>
        <v>787.01559718735439</v>
      </c>
      <c r="V1098" s="2">
        <f t="shared" ref="V1098:V1161" si="612">(E1098*(R1098-1))</f>
        <v>60130.836453892305</v>
      </c>
      <c r="W1098" s="2">
        <f t="shared" ref="W1098:W1161" si="613">(C1098+U1098+V1098)</f>
        <v>313716.31721253967</v>
      </c>
      <c r="X1098" s="29">
        <f t="shared" ref="X1098:X1161" si="614">IF(VLOOKUP(A1098,AN$10:AU$131,8)=VLOOKUP(A1097,AN$10:AU$131,8),0,VLOOKUP(A1098,AN$10:AU$131,8))</f>
        <v>0</v>
      </c>
      <c r="Y1098" s="2">
        <f t="shared" si="593"/>
        <v>0</v>
      </c>
      <c r="Z1098" s="82">
        <f t="shared" ref="Z1098:Z1161" si="615">IF(X1098&gt;0,VLOOKUP($A1098,$AN$10:$AS$131,6),0)</f>
        <v>0</v>
      </c>
      <c r="AA1098" s="2">
        <f t="shared" ref="AA1098:AA1161" si="616">IF(Z1098&gt;0,TRUNC(Z1098*T1098,8),0)</f>
        <v>0</v>
      </c>
      <c r="AB1098" s="27">
        <f t="shared" si="590"/>
        <v>6.7299999999999999E-2</v>
      </c>
      <c r="AC1098" s="29">
        <f t="shared" si="603"/>
        <v>23</v>
      </c>
      <c r="AD1098" s="29">
        <v>252</v>
      </c>
      <c r="AE1098" s="11">
        <f t="shared" si="595"/>
        <v>1.0059623</v>
      </c>
      <c r="AF1098" s="2">
        <f t="shared" si="596"/>
        <v>1725.1079041999999</v>
      </c>
      <c r="AG1098" s="2">
        <f t="shared" ref="AG1098:AG1161" si="617">TRUNC((W1098*(AE1098-1)),8)</f>
        <v>1870.47079811</v>
      </c>
      <c r="AH1098" s="3">
        <f t="shared" ref="AH1098:AH1161" si="618">IF(AA1098&gt;0,AA1098+AF1098,0)</f>
        <v>0</v>
      </c>
      <c r="AI1098" s="4" t="str">
        <f t="shared" si="597"/>
        <v>A+J=</v>
      </c>
      <c r="AJ1098" s="12">
        <f t="shared" si="591"/>
        <v>42219</v>
      </c>
      <c r="AK1098" s="12"/>
      <c r="AL1098" s="4"/>
      <c r="AX1098" s="1"/>
      <c r="AY1098" s="1"/>
      <c r="AZ1098" s="1"/>
      <c r="BA1098" s="1"/>
      <c r="BB1098" s="1"/>
    </row>
    <row r="1099" spans="1:54" x14ac:dyDescent="0.2">
      <c r="A1099" s="178">
        <f t="shared" ref="A1099:A1162" si="619">(A1098+1)</f>
        <v>42218</v>
      </c>
      <c r="B1099" s="2">
        <f t="shared" si="604"/>
        <v>315586.78801064967</v>
      </c>
      <c r="C1099" s="2">
        <f t="shared" ref="C1099:C1162" si="620">TRUNC(IF(X1098&gt;0,VLOOKUP(A1098,$AN$12:$AO$131,2),C1098),8)</f>
        <v>252798.46516145999</v>
      </c>
      <c r="D1099" s="2">
        <f>SUM(Y1099:Y$1129)</f>
        <v>5445.2620668099999</v>
      </c>
      <c r="E1099" s="11">
        <f t="shared" si="605"/>
        <v>247353.20309464997</v>
      </c>
      <c r="F1099" s="99">
        <f t="shared" si="600"/>
        <v>4276.6000000000004</v>
      </c>
      <c r="G1099" s="3">
        <f>IF(N1099=1,VLOOKUP(A1098,[1]Plan1!$BG$69:$BI$188,3),G1098)</f>
        <v>4310.3900000000003</v>
      </c>
      <c r="H1099" s="200">
        <f t="shared" si="601"/>
        <v>42126</v>
      </c>
      <c r="I1099" s="200">
        <f t="shared" si="602"/>
        <v>42157</v>
      </c>
      <c r="J1099" s="27">
        <f t="shared" si="606"/>
        <v>7.9011364167795861E-3</v>
      </c>
      <c r="K1099" s="12">
        <f t="shared" ref="K1099:K1162" si="621">IF(DAY(A1099)=1,VLOOKUP(A1099,AR$137:AW$275,4),K1098)</f>
        <v>42248</v>
      </c>
      <c r="L1099" s="12">
        <f t="shared" si="607"/>
        <v>42219</v>
      </c>
      <c r="M1099" s="1">
        <f t="shared" ref="M1099:M1162" si="622">IF(L1099=L1098,M1098,NETWORKDAYS(L1098,L1099,$AN$137:$AN$327)-1)</f>
        <v>23</v>
      </c>
      <c r="N1099" s="1">
        <f t="shared" si="608"/>
        <v>23</v>
      </c>
      <c r="O1099" s="2">
        <f t="shared" si="609"/>
        <v>1.00790113</v>
      </c>
      <c r="P1099" s="11">
        <f t="shared" si="599"/>
        <v>1.00739896</v>
      </c>
      <c r="Q1099" s="11">
        <f t="shared" si="594"/>
        <v>1.2333521875961644</v>
      </c>
      <c r="R1099" s="2">
        <f t="shared" si="598"/>
        <v>1.24309706</v>
      </c>
      <c r="S1099" s="2">
        <f t="shared" si="592"/>
        <v>1.1445321799999999</v>
      </c>
      <c r="T1099" s="2">
        <f t="shared" si="610"/>
        <v>289335.97843189997</v>
      </c>
      <c r="U1099" s="2">
        <f t="shared" si="611"/>
        <v>787.01559718735439</v>
      </c>
      <c r="V1099" s="2">
        <f t="shared" si="612"/>
        <v>60130.836453892305</v>
      </c>
      <c r="W1099" s="2">
        <f t="shared" si="613"/>
        <v>313716.31721253967</v>
      </c>
      <c r="X1099" s="29">
        <f t="shared" si="614"/>
        <v>0</v>
      </c>
      <c r="Y1099" s="2">
        <f t="shared" si="593"/>
        <v>0</v>
      </c>
      <c r="Z1099" s="82">
        <f t="shared" si="615"/>
        <v>0</v>
      </c>
      <c r="AA1099" s="2">
        <f t="shared" si="616"/>
        <v>0</v>
      </c>
      <c r="AB1099" s="27">
        <f t="shared" ref="AB1099:AB1162" si="623">(AB1098)</f>
        <v>6.7299999999999999E-2</v>
      </c>
      <c r="AC1099" s="29">
        <f t="shared" si="603"/>
        <v>23</v>
      </c>
      <c r="AD1099" s="29">
        <v>252</v>
      </c>
      <c r="AE1099" s="11">
        <f t="shared" si="595"/>
        <v>1.0059623</v>
      </c>
      <c r="AF1099" s="2">
        <f t="shared" si="596"/>
        <v>1725.1079041999999</v>
      </c>
      <c r="AG1099" s="2">
        <f t="shared" si="617"/>
        <v>1870.47079811</v>
      </c>
      <c r="AH1099" s="3">
        <f t="shared" si="618"/>
        <v>0</v>
      </c>
      <c r="AI1099" s="4" t="str">
        <f t="shared" si="597"/>
        <v>A+J=</v>
      </c>
      <c r="AJ1099" s="12">
        <f t="shared" ref="AJ1099:AJ1162" si="624">IF(X1098&gt;0,VLOOKUP(A1098,$AN$10:$AW$130,9),AJ1098)</f>
        <v>42219</v>
      </c>
      <c r="AK1099" s="12"/>
      <c r="AL1099" s="4"/>
      <c r="AX1099" s="1"/>
      <c r="AY1099" s="1"/>
      <c r="AZ1099" s="1"/>
      <c r="BA1099" s="1"/>
      <c r="BB1099" s="1"/>
    </row>
    <row r="1100" spans="1:54" x14ac:dyDescent="0.2">
      <c r="A1100" s="178">
        <f t="shared" si="619"/>
        <v>42219</v>
      </c>
      <c r="B1100" s="2">
        <f t="shared" si="604"/>
        <v>315586.78801064967</v>
      </c>
      <c r="C1100" s="2">
        <f t="shared" si="620"/>
        <v>252798.46516145999</v>
      </c>
      <c r="D1100" s="2">
        <f>SUM(Y1100:Y$1129)</f>
        <v>5445.2620668099999</v>
      </c>
      <c r="E1100" s="11">
        <f t="shared" si="605"/>
        <v>247353.20309464997</v>
      </c>
      <c r="F1100" s="99">
        <f t="shared" si="600"/>
        <v>4276.6000000000004</v>
      </c>
      <c r="G1100" s="3">
        <f>IF(N1100=1,VLOOKUP(A1099,[1]Plan1!$BG$69:$BI$188,3),G1099)</f>
        <v>4310.3900000000003</v>
      </c>
      <c r="H1100" s="200">
        <f t="shared" si="601"/>
        <v>42126</v>
      </c>
      <c r="I1100" s="200">
        <f t="shared" si="602"/>
        <v>42157</v>
      </c>
      <c r="J1100" s="27">
        <f t="shared" si="606"/>
        <v>7.9011364167795861E-3</v>
      </c>
      <c r="K1100" s="12">
        <f t="shared" si="621"/>
        <v>42248</v>
      </c>
      <c r="L1100" s="12">
        <f t="shared" si="607"/>
        <v>42219</v>
      </c>
      <c r="M1100" s="1">
        <f t="shared" si="622"/>
        <v>23</v>
      </c>
      <c r="N1100" s="1">
        <f t="shared" si="608"/>
        <v>23</v>
      </c>
      <c r="O1100" s="2">
        <f t="shared" si="609"/>
        <v>1.00790113</v>
      </c>
      <c r="P1100" s="11">
        <f t="shared" si="599"/>
        <v>1.00739896</v>
      </c>
      <c r="Q1100" s="11">
        <f t="shared" si="594"/>
        <v>1.2333521875961644</v>
      </c>
      <c r="R1100" s="2">
        <f t="shared" si="598"/>
        <v>1.24309706</v>
      </c>
      <c r="S1100" s="2">
        <f t="shared" si="592"/>
        <v>1.1445321799999999</v>
      </c>
      <c r="T1100" s="2">
        <f t="shared" si="610"/>
        <v>289335.97843189997</v>
      </c>
      <c r="U1100" s="2">
        <f t="shared" si="611"/>
        <v>787.01559718735439</v>
      </c>
      <c r="V1100" s="2">
        <f t="shared" si="612"/>
        <v>60130.836453892305</v>
      </c>
      <c r="W1100" s="2">
        <f t="shared" si="613"/>
        <v>313716.31721253967</v>
      </c>
      <c r="X1100" s="29">
        <f t="shared" si="614"/>
        <v>36</v>
      </c>
      <c r="Y1100" s="2">
        <f t="shared" si="593"/>
        <v>2649.7096405699999</v>
      </c>
      <c r="Z1100" s="82">
        <f t="shared" si="615"/>
        <v>1.0481509999999999E-2</v>
      </c>
      <c r="AA1100" s="2">
        <f t="shared" si="616"/>
        <v>3032.6779512899998</v>
      </c>
      <c r="AB1100" s="27">
        <f t="shared" si="623"/>
        <v>6.7299999999999999E-2</v>
      </c>
      <c r="AC1100" s="29">
        <f t="shared" si="603"/>
        <v>23</v>
      </c>
      <c r="AD1100" s="29">
        <v>252</v>
      </c>
      <c r="AE1100" s="11">
        <f t="shared" si="595"/>
        <v>1.0059623</v>
      </c>
      <c r="AF1100" s="2">
        <f t="shared" si="596"/>
        <v>1725.1079041999999</v>
      </c>
      <c r="AG1100" s="2">
        <f t="shared" si="617"/>
        <v>1870.47079811</v>
      </c>
      <c r="AH1100" s="3">
        <f t="shared" si="618"/>
        <v>4757.7858554899994</v>
      </c>
      <c r="AI1100" s="4" t="str">
        <f t="shared" si="597"/>
        <v>A+J=</v>
      </c>
      <c r="AJ1100" s="12">
        <f t="shared" si="624"/>
        <v>42219</v>
      </c>
      <c r="AK1100" s="12"/>
      <c r="AL1100" s="4"/>
      <c r="AX1100" s="1"/>
      <c r="AY1100" s="1"/>
      <c r="AZ1100" s="1"/>
      <c r="BA1100" s="1"/>
      <c r="BB1100" s="1"/>
    </row>
    <row r="1101" spans="1:54" x14ac:dyDescent="0.2">
      <c r="A1101" s="178">
        <f t="shared" si="619"/>
        <v>42220</v>
      </c>
      <c r="B1101" s="2">
        <f t="shared" si="604"/>
        <v>310854.47162778728</v>
      </c>
      <c r="C1101" s="2">
        <f t="shared" si="620"/>
        <v>250148.75552089</v>
      </c>
      <c r="D1101" s="2">
        <f>SUM(Y1101:Y$1129)</f>
        <v>2795.5524262399999</v>
      </c>
      <c r="E1101" s="11">
        <f t="shared" si="605"/>
        <v>247353.20309465</v>
      </c>
      <c r="F1101" s="99">
        <f t="shared" si="600"/>
        <v>4310.3900000000003</v>
      </c>
      <c r="G1101" s="3">
        <f>IF(N1101=1,VLOOKUP(A1100,[1]Plan1!$BG$69:$BI$188,3),G1100)</f>
        <v>4337.1099999999997</v>
      </c>
      <c r="H1101" s="200">
        <f t="shared" si="601"/>
        <v>42159</v>
      </c>
      <c r="I1101" s="200">
        <f t="shared" si="602"/>
        <v>42189</v>
      </c>
      <c r="J1101" s="27">
        <f t="shared" si="606"/>
        <v>6.1989750347415384E-3</v>
      </c>
      <c r="K1101" s="12">
        <f t="shared" si="621"/>
        <v>42248</v>
      </c>
      <c r="L1101" s="12">
        <f t="shared" si="607"/>
        <v>42248</v>
      </c>
      <c r="M1101" s="1">
        <f t="shared" si="622"/>
        <v>21</v>
      </c>
      <c r="N1101" s="1">
        <f t="shared" si="608"/>
        <v>1</v>
      </c>
      <c r="O1101" s="2">
        <f t="shared" si="609"/>
        <v>1.0002943200000001</v>
      </c>
      <c r="P1101" s="11">
        <f t="shared" si="599"/>
        <v>1.00790113</v>
      </c>
      <c r="Q1101" s="11">
        <f t="shared" si="594"/>
        <v>1.243097063566146</v>
      </c>
      <c r="R1101" s="2">
        <f t="shared" si="598"/>
        <v>1.24346293</v>
      </c>
      <c r="S1101" s="2">
        <f t="shared" si="592"/>
        <v>1.1445321799999999</v>
      </c>
      <c r="T1101" s="2">
        <f t="shared" si="610"/>
        <v>286303.30048060999</v>
      </c>
      <c r="U1101" s="2">
        <f t="shared" si="611"/>
        <v>404.04728646875611</v>
      </c>
      <c r="V1101" s="2">
        <f t="shared" si="612"/>
        <v>60221.335570308547</v>
      </c>
      <c r="W1101" s="2">
        <f t="shared" si="613"/>
        <v>310774.13837766729</v>
      </c>
      <c r="X1101" s="29">
        <f t="shared" si="614"/>
        <v>0</v>
      </c>
      <c r="Y1101" s="2">
        <f t="shared" si="593"/>
        <v>0</v>
      </c>
      <c r="Z1101" s="82">
        <f t="shared" si="615"/>
        <v>0</v>
      </c>
      <c r="AA1101" s="2">
        <f t="shared" si="616"/>
        <v>0</v>
      </c>
      <c r="AB1101" s="27">
        <f t="shared" si="623"/>
        <v>6.7299999999999999E-2</v>
      </c>
      <c r="AC1101" s="29">
        <f t="shared" si="603"/>
        <v>1</v>
      </c>
      <c r="AD1101" s="29">
        <v>252</v>
      </c>
      <c r="AE1101" s="11">
        <f t="shared" si="595"/>
        <v>1.0002584940000001</v>
      </c>
      <c r="AF1101" s="2">
        <f t="shared" si="596"/>
        <v>74.007685350000003</v>
      </c>
      <c r="AG1101" s="2">
        <f t="shared" si="617"/>
        <v>80.333250120000002</v>
      </c>
      <c r="AH1101" s="3">
        <f t="shared" si="618"/>
        <v>0</v>
      </c>
      <c r="AI1101" s="4" t="str">
        <f t="shared" si="597"/>
        <v>A+J=</v>
      </c>
      <c r="AJ1101" s="12">
        <f t="shared" si="624"/>
        <v>42248</v>
      </c>
      <c r="AK1101" s="12"/>
      <c r="AL1101" s="4"/>
      <c r="AX1101" s="1"/>
      <c r="AY1101" s="1"/>
      <c r="AZ1101" s="1"/>
      <c r="BA1101" s="1"/>
      <c r="BB1101" s="1"/>
    </row>
    <row r="1102" spans="1:54" x14ac:dyDescent="0.2">
      <c r="A1102" s="178">
        <f t="shared" si="619"/>
        <v>42221</v>
      </c>
      <c r="B1102" s="2">
        <f t="shared" si="604"/>
        <v>311025.39388252184</v>
      </c>
      <c r="C1102" s="2">
        <f t="shared" si="620"/>
        <v>250148.75552089</v>
      </c>
      <c r="D1102" s="2">
        <f>SUM(Y1102:Y$1129)</f>
        <v>2795.5524262399999</v>
      </c>
      <c r="E1102" s="11">
        <f t="shared" si="605"/>
        <v>247353.20309465</v>
      </c>
      <c r="F1102" s="99">
        <f t="shared" si="600"/>
        <v>4310.3900000000003</v>
      </c>
      <c r="G1102" s="3">
        <f>IF(N1102=1,VLOOKUP(A1101,[1]Plan1!$BG$69:$BI$188,3),G1101)</f>
        <v>4337.1099999999997</v>
      </c>
      <c r="H1102" s="200">
        <f t="shared" si="601"/>
        <v>42159</v>
      </c>
      <c r="I1102" s="200">
        <f t="shared" si="602"/>
        <v>42189</v>
      </c>
      <c r="J1102" s="27">
        <f t="shared" si="606"/>
        <v>6.1989750347415384E-3</v>
      </c>
      <c r="K1102" s="12">
        <f t="shared" si="621"/>
        <v>42248</v>
      </c>
      <c r="L1102" s="12">
        <f t="shared" si="607"/>
        <v>42248</v>
      </c>
      <c r="M1102" s="1">
        <f t="shared" si="622"/>
        <v>21</v>
      </c>
      <c r="N1102" s="1">
        <f t="shared" si="608"/>
        <v>2</v>
      </c>
      <c r="O1102" s="2">
        <f t="shared" si="609"/>
        <v>1.0005887200000001</v>
      </c>
      <c r="P1102" s="11">
        <f t="shared" si="599"/>
        <v>1.00790113</v>
      </c>
      <c r="Q1102" s="11">
        <f t="shared" si="594"/>
        <v>1.243097063566146</v>
      </c>
      <c r="R1102" s="2">
        <f t="shared" si="598"/>
        <v>1.2438288900000001</v>
      </c>
      <c r="S1102" s="2">
        <f t="shared" si="592"/>
        <v>1.1445321799999999</v>
      </c>
      <c r="T1102" s="2">
        <f t="shared" si="610"/>
        <v>286303.30048060999</v>
      </c>
      <c r="U1102" s="2">
        <f t="shared" si="611"/>
        <v>404.04728646875611</v>
      </c>
      <c r="V1102" s="2">
        <f t="shared" si="612"/>
        <v>60311.856948513094</v>
      </c>
      <c r="W1102" s="2">
        <f t="shared" si="613"/>
        <v>310864.65975587186</v>
      </c>
      <c r="X1102" s="29">
        <f t="shared" si="614"/>
        <v>0</v>
      </c>
      <c r="Y1102" s="2">
        <f t="shared" si="593"/>
        <v>0</v>
      </c>
      <c r="Z1102" s="82">
        <f t="shared" si="615"/>
        <v>0</v>
      </c>
      <c r="AA1102" s="2">
        <f t="shared" si="616"/>
        <v>0</v>
      </c>
      <c r="AB1102" s="27">
        <f t="shared" si="623"/>
        <v>6.7299999999999999E-2</v>
      </c>
      <c r="AC1102" s="29">
        <f t="shared" si="603"/>
        <v>2</v>
      </c>
      <c r="AD1102" s="29">
        <v>252</v>
      </c>
      <c r="AE1102" s="11">
        <f t="shared" si="595"/>
        <v>1.000517055</v>
      </c>
      <c r="AF1102" s="2">
        <f t="shared" si="596"/>
        <v>148.03455302</v>
      </c>
      <c r="AG1102" s="2">
        <f t="shared" si="617"/>
        <v>160.73412665000001</v>
      </c>
      <c r="AH1102" s="3">
        <f t="shared" si="618"/>
        <v>0</v>
      </c>
      <c r="AI1102" s="4" t="str">
        <f t="shared" si="597"/>
        <v>A+J=</v>
      </c>
      <c r="AJ1102" s="12">
        <f t="shared" si="624"/>
        <v>42248</v>
      </c>
      <c r="AK1102" s="12"/>
      <c r="AL1102" s="4"/>
      <c r="AX1102" s="1"/>
      <c r="AY1102" s="1"/>
      <c r="AZ1102" s="1"/>
      <c r="BA1102" s="1"/>
      <c r="BB1102" s="1"/>
    </row>
    <row r="1103" spans="1:54" x14ac:dyDescent="0.2">
      <c r="A1103" s="178">
        <f t="shared" si="619"/>
        <v>42222</v>
      </c>
      <c r="B1103" s="2">
        <f t="shared" si="604"/>
        <v>311196.41843814478</v>
      </c>
      <c r="C1103" s="2">
        <f t="shared" si="620"/>
        <v>250148.75552089</v>
      </c>
      <c r="D1103" s="2">
        <f>SUM(Y1103:Y$1129)</f>
        <v>2795.5524262399999</v>
      </c>
      <c r="E1103" s="11">
        <f t="shared" si="605"/>
        <v>247353.20309465</v>
      </c>
      <c r="F1103" s="99">
        <f t="shared" si="600"/>
        <v>4310.3900000000003</v>
      </c>
      <c r="G1103" s="3">
        <f>IF(N1103=1,VLOOKUP(A1102,[1]Plan1!$BG$69:$BI$188,3),G1102)</f>
        <v>4337.1099999999997</v>
      </c>
      <c r="H1103" s="200">
        <f t="shared" si="601"/>
        <v>42159</v>
      </c>
      <c r="I1103" s="200">
        <f t="shared" si="602"/>
        <v>42189</v>
      </c>
      <c r="J1103" s="27">
        <f t="shared" si="606"/>
        <v>6.1989750347415384E-3</v>
      </c>
      <c r="K1103" s="12">
        <f t="shared" si="621"/>
        <v>42248</v>
      </c>
      <c r="L1103" s="12">
        <f t="shared" si="607"/>
        <v>42248</v>
      </c>
      <c r="M1103" s="1">
        <f t="shared" si="622"/>
        <v>21</v>
      </c>
      <c r="N1103" s="1">
        <f t="shared" si="608"/>
        <v>3</v>
      </c>
      <c r="O1103" s="2">
        <f t="shared" si="609"/>
        <v>1.00088322</v>
      </c>
      <c r="P1103" s="11">
        <f t="shared" si="599"/>
        <v>1.00790113</v>
      </c>
      <c r="Q1103" s="11">
        <f t="shared" si="594"/>
        <v>1.243097063566146</v>
      </c>
      <c r="R1103" s="2">
        <f t="shared" si="598"/>
        <v>1.24419499</v>
      </c>
      <c r="S1103" s="2">
        <f t="shared" si="592"/>
        <v>1.1445321799999999</v>
      </c>
      <c r="T1103" s="2">
        <f t="shared" si="610"/>
        <v>286303.30048060999</v>
      </c>
      <c r="U1103" s="2">
        <f t="shared" si="611"/>
        <v>404.04728646875611</v>
      </c>
      <c r="V1103" s="2">
        <f t="shared" si="612"/>
        <v>60402.412956166023</v>
      </c>
      <c r="W1103" s="2">
        <f t="shared" si="613"/>
        <v>310955.21576352476</v>
      </c>
      <c r="X1103" s="29">
        <f t="shared" si="614"/>
        <v>0</v>
      </c>
      <c r="Y1103" s="2">
        <f t="shared" si="593"/>
        <v>0</v>
      </c>
      <c r="Z1103" s="82">
        <f t="shared" si="615"/>
        <v>0</v>
      </c>
      <c r="AA1103" s="2">
        <f t="shared" si="616"/>
        <v>0</v>
      </c>
      <c r="AB1103" s="27">
        <f t="shared" si="623"/>
        <v>6.7299999999999999E-2</v>
      </c>
      <c r="AC1103" s="29">
        <f t="shared" si="603"/>
        <v>3</v>
      </c>
      <c r="AD1103" s="29">
        <v>252</v>
      </c>
      <c r="AE1103" s="11">
        <f t="shared" si="595"/>
        <v>1.0007756830000001</v>
      </c>
      <c r="AF1103" s="2">
        <f t="shared" si="596"/>
        <v>222.08060302000001</v>
      </c>
      <c r="AG1103" s="2">
        <f t="shared" si="617"/>
        <v>241.20267462000001</v>
      </c>
      <c r="AH1103" s="3">
        <f t="shared" si="618"/>
        <v>0</v>
      </c>
      <c r="AI1103" s="4" t="str">
        <f t="shared" si="597"/>
        <v>A+J=</v>
      </c>
      <c r="AJ1103" s="12">
        <f t="shared" si="624"/>
        <v>42248</v>
      </c>
      <c r="AK1103" s="12"/>
      <c r="AL1103" s="4"/>
      <c r="AX1103" s="1"/>
      <c r="AY1103" s="1"/>
      <c r="AZ1103" s="1"/>
      <c r="BA1103" s="1"/>
      <c r="BB1103" s="1"/>
    </row>
    <row r="1104" spans="1:54" x14ac:dyDescent="0.2">
      <c r="A1104" s="178">
        <f t="shared" si="619"/>
        <v>42223</v>
      </c>
      <c r="B1104" s="2">
        <f t="shared" si="604"/>
        <v>311367.53264825605</v>
      </c>
      <c r="C1104" s="2">
        <f t="shared" si="620"/>
        <v>250148.75552089</v>
      </c>
      <c r="D1104" s="2">
        <f>SUM(Y1104:Y$1129)</f>
        <v>2795.5524262399999</v>
      </c>
      <c r="E1104" s="11">
        <f t="shared" si="605"/>
        <v>247353.20309465</v>
      </c>
      <c r="F1104" s="99">
        <f t="shared" si="600"/>
        <v>4310.3900000000003</v>
      </c>
      <c r="G1104" s="3">
        <f>IF(N1104=1,VLOOKUP(A1103,[1]Plan1!$BG$69:$BI$188,3),G1103)</f>
        <v>4337.1099999999997</v>
      </c>
      <c r="H1104" s="200">
        <f t="shared" si="601"/>
        <v>42159</v>
      </c>
      <c r="I1104" s="200">
        <f t="shared" si="602"/>
        <v>42189</v>
      </c>
      <c r="J1104" s="27">
        <f t="shared" si="606"/>
        <v>6.1989750347415384E-3</v>
      </c>
      <c r="K1104" s="12">
        <f t="shared" si="621"/>
        <v>42248</v>
      </c>
      <c r="L1104" s="12">
        <f t="shared" si="607"/>
        <v>42248</v>
      </c>
      <c r="M1104" s="1">
        <f t="shared" si="622"/>
        <v>21</v>
      </c>
      <c r="N1104" s="1">
        <f t="shared" si="608"/>
        <v>4</v>
      </c>
      <c r="O1104" s="2">
        <f t="shared" si="609"/>
        <v>1.0011778</v>
      </c>
      <c r="P1104" s="11">
        <f t="shared" si="599"/>
        <v>1.00790113</v>
      </c>
      <c r="Q1104" s="11">
        <f t="shared" si="594"/>
        <v>1.243097063566146</v>
      </c>
      <c r="R1104" s="2">
        <f t="shared" si="598"/>
        <v>1.24456118</v>
      </c>
      <c r="S1104" s="2">
        <f t="shared" si="592"/>
        <v>1.1445321799999999</v>
      </c>
      <c r="T1104" s="2">
        <f t="shared" si="610"/>
        <v>286303.30048060999</v>
      </c>
      <c r="U1104" s="2">
        <f t="shared" si="611"/>
        <v>404.04728646875611</v>
      </c>
      <c r="V1104" s="2">
        <f t="shared" si="612"/>
        <v>60492.991225607264</v>
      </c>
      <c r="W1104" s="2">
        <f t="shared" si="613"/>
        <v>311045.79403296602</v>
      </c>
      <c r="X1104" s="29">
        <f t="shared" si="614"/>
        <v>0</v>
      </c>
      <c r="Y1104" s="2">
        <f t="shared" si="593"/>
        <v>0</v>
      </c>
      <c r="Z1104" s="82">
        <f t="shared" si="615"/>
        <v>0</v>
      </c>
      <c r="AA1104" s="2">
        <f t="shared" si="616"/>
        <v>0</v>
      </c>
      <c r="AB1104" s="27">
        <f t="shared" si="623"/>
        <v>6.7299999999999999E-2</v>
      </c>
      <c r="AC1104" s="29">
        <f t="shared" si="603"/>
        <v>4</v>
      </c>
      <c r="AD1104" s="29">
        <v>252</v>
      </c>
      <c r="AE1104" s="11">
        <f t="shared" si="595"/>
        <v>1.0010343770000001</v>
      </c>
      <c r="AF1104" s="2">
        <f t="shared" si="596"/>
        <v>296.14554903999999</v>
      </c>
      <c r="AG1104" s="2">
        <f t="shared" si="617"/>
        <v>321.73861528999998</v>
      </c>
      <c r="AH1104" s="3">
        <f t="shared" si="618"/>
        <v>0</v>
      </c>
      <c r="AI1104" s="4" t="str">
        <f t="shared" si="597"/>
        <v>A+J=</v>
      </c>
      <c r="AJ1104" s="12">
        <f t="shared" si="624"/>
        <v>42248</v>
      </c>
      <c r="AK1104" s="12"/>
      <c r="AL1104" s="98"/>
      <c r="AX1104" s="38"/>
      <c r="AY1104" s="38"/>
      <c r="AZ1104" s="38"/>
      <c r="BA1104" s="38"/>
      <c r="BB1104" s="38"/>
    </row>
    <row r="1105" spans="1:54" x14ac:dyDescent="0.2">
      <c r="A1105" s="178">
        <f t="shared" si="619"/>
        <v>42224</v>
      </c>
      <c r="B1105" s="2">
        <f t="shared" si="604"/>
        <v>311538.74212377961</v>
      </c>
      <c r="C1105" s="2">
        <f t="shared" si="620"/>
        <v>250148.75552089</v>
      </c>
      <c r="D1105" s="2">
        <f>SUM(Y1105:Y$1129)</f>
        <v>2795.5524262399999</v>
      </c>
      <c r="E1105" s="11">
        <f t="shared" si="605"/>
        <v>247353.20309465</v>
      </c>
      <c r="F1105" s="99">
        <f t="shared" si="600"/>
        <v>4310.3900000000003</v>
      </c>
      <c r="G1105" s="3">
        <f>IF(N1105=1,VLOOKUP(A1104,[1]Plan1!$BG$69:$BI$188,3),G1104)</f>
        <v>4337.1099999999997</v>
      </c>
      <c r="H1105" s="200">
        <f t="shared" si="601"/>
        <v>42159</v>
      </c>
      <c r="I1105" s="200">
        <f t="shared" si="602"/>
        <v>42189</v>
      </c>
      <c r="J1105" s="27">
        <f t="shared" si="606"/>
        <v>6.1989750347415384E-3</v>
      </c>
      <c r="K1105" s="12">
        <f t="shared" si="621"/>
        <v>42248</v>
      </c>
      <c r="L1105" s="12">
        <f t="shared" si="607"/>
        <v>42248</v>
      </c>
      <c r="M1105" s="1">
        <f t="shared" si="622"/>
        <v>21</v>
      </c>
      <c r="N1105" s="1">
        <f t="shared" si="608"/>
        <v>5</v>
      </c>
      <c r="O1105" s="2">
        <f t="shared" si="609"/>
        <v>1.0014724699999999</v>
      </c>
      <c r="P1105" s="11">
        <f t="shared" si="599"/>
        <v>1.00790113</v>
      </c>
      <c r="Q1105" s="11">
        <f t="shared" si="594"/>
        <v>1.243097063566146</v>
      </c>
      <c r="R1105" s="2">
        <f t="shared" si="598"/>
        <v>1.2449274800000001</v>
      </c>
      <c r="S1105" s="2">
        <f t="shared" si="592"/>
        <v>1.1445321799999999</v>
      </c>
      <c r="T1105" s="2">
        <f t="shared" si="610"/>
        <v>286303.30048060999</v>
      </c>
      <c r="U1105" s="2">
        <f t="shared" si="611"/>
        <v>404.04728646875611</v>
      </c>
      <c r="V1105" s="2">
        <f t="shared" si="612"/>
        <v>60583.596703900846</v>
      </c>
      <c r="W1105" s="2">
        <f t="shared" si="613"/>
        <v>311136.39951125963</v>
      </c>
      <c r="X1105" s="29">
        <f t="shared" si="614"/>
        <v>0</v>
      </c>
      <c r="Y1105" s="2">
        <f t="shared" si="593"/>
        <v>0</v>
      </c>
      <c r="Z1105" s="82">
        <f t="shared" si="615"/>
        <v>0</v>
      </c>
      <c r="AA1105" s="2">
        <f t="shared" si="616"/>
        <v>0</v>
      </c>
      <c r="AB1105" s="27">
        <f t="shared" si="623"/>
        <v>6.7299999999999999E-2</v>
      </c>
      <c r="AC1105" s="29">
        <f t="shared" si="603"/>
        <v>5</v>
      </c>
      <c r="AD1105" s="29">
        <v>252</v>
      </c>
      <c r="AE1105" s="11">
        <f t="shared" si="595"/>
        <v>1.0012931389999999</v>
      </c>
      <c r="AF1105" s="2">
        <f t="shared" si="596"/>
        <v>370.22996368000003</v>
      </c>
      <c r="AG1105" s="2">
        <f t="shared" si="617"/>
        <v>402.34261251999999</v>
      </c>
      <c r="AH1105" s="3">
        <f t="shared" si="618"/>
        <v>0</v>
      </c>
      <c r="AI1105" s="4" t="str">
        <f t="shared" si="597"/>
        <v>A+J=</v>
      </c>
      <c r="AJ1105" s="12">
        <f t="shared" si="624"/>
        <v>42248</v>
      </c>
      <c r="AK1105" s="12"/>
      <c r="AL1105" s="4"/>
      <c r="AX1105" s="1"/>
      <c r="AY1105" s="1"/>
      <c r="AZ1105" s="1"/>
      <c r="BA1105" s="1"/>
      <c r="BB1105" s="1"/>
    </row>
    <row r="1106" spans="1:54" x14ac:dyDescent="0.2">
      <c r="A1106" s="178">
        <f t="shared" si="619"/>
        <v>42225</v>
      </c>
      <c r="B1106" s="2">
        <f t="shared" si="604"/>
        <v>311538.74212377961</v>
      </c>
      <c r="C1106" s="2">
        <f t="shared" si="620"/>
        <v>250148.75552089</v>
      </c>
      <c r="D1106" s="2">
        <f>SUM(Y1106:Y$1129)</f>
        <v>2795.5524262399999</v>
      </c>
      <c r="E1106" s="11">
        <f t="shared" si="605"/>
        <v>247353.20309465</v>
      </c>
      <c r="F1106" s="99">
        <f t="shared" si="600"/>
        <v>4310.3900000000003</v>
      </c>
      <c r="G1106" s="3">
        <f>IF(N1106=1,VLOOKUP(A1105,[1]Plan1!$BG$69:$BI$188,3),G1105)</f>
        <v>4337.1099999999997</v>
      </c>
      <c r="H1106" s="200">
        <f t="shared" si="601"/>
        <v>42159</v>
      </c>
      <c r="I1106" s="200">
        <f t="shared" si="602"/>
        <v>42189</v>
      </c>
      <c r="J1106" s="27">
        <f t="shared" si="606"/>
        <v>6.1989750347415384E-3</v>
      </c>
      <c r="K1106" s="12">
        <f t="shared" si="621"/>
        <v>42248</v>
      </c>
      <c r="L1106" s="12">
        <f t="shared" si="607"/>
        <v>42248</v>
      </c>
      <c r="M1106" s="1">
        <f t="shared" si="622"/>
        <v>21</v>
      </c>
      <c r="N1106" s="1">
        <f t="shared" si="608"/>
        <v>5</v>
      </c>
      <c r="O1106" s="2">
        <f t="shared" si="609"/>
        <v>1.0014724699999999</v>
      </c>
      <c r="P1106" s="11">
        <f t="shared" si="599"/>
        <v>1.00790113</v>
      </c>
      <c r="Q1106" s="11">
        <f t="shared" si="594"/>
        <v>1.243097063566146</v>
      </c>
      <c r="R1106" s="2">
        <f t="shared" si="598"/>
        <v>1.2449274800000001</v>
      </c>
      <c r="S1106" s="2">
        <f t="shared" si="592"/>
        <v>1.1445321799999999</v>
      </c>
      <c r="T1106" s="2">
        <f t="shared" si="610"/>
        <v>286303.30048060999</v>
      </c>
      <c r="U1106" s="2">
        <f t="shared" si="611"/>
        <v>404.04728646875611</v>
      </c>
      <c r="V1106" s="2">
        <f t="shared" si="612"/>
        <v>60583.596703900846</v>
      </c>
      <c r="W1106" s="2">
        <f t="shared" si="613"/>
        <v>311136.39951125963</v>
      </c>
      <c r="X1106" s="29">
        <f t="shared" si="614"/>
        <v>0</v>
      </c>
      <c r="Y1106" s="2">
        <f t="shared" si="593"/>
        <v>0</v>
      </c>
      <c r="Z1106" s="82">
        <f t="shared" si="615"/>
        <v>0</v>
      </c>
      <c r="AA1106" s="2">
        <f t="shared" si="616"/>
        <v>0</v>
      </c>
      <c r="AB1106" s="27">
        <f t="shared" si="623"/>
        <v>6.7299999999999999E-2</v>
      </c>
      <c r="AC1106" s="29">
        <f t="shared" si="603"/>
        <v>5</v>
      </c>
      <c r="AD1106" s="29">
        <v>252</v>
      </c>
      <c r="AE1106" s="11">
        <f t="shared" si="595"/>
        <v>1.0012931389999999</v>
      </c>
      <c r="AF1106" s="2">
        <f t="shared" si="596"/>
        <v>370.22996368000003</v>
      </c>
      <c r="AG1106" s="2">
        <f t="shared" si="617"/>
        <v>402.34261251999999</v>
      </c>
      <c r="AH1106" s="3">
        <f t="shared" si="618"/>
        <v>0</v>
      </c>
      <c r="AI1106" s="4" t="str">
        <f t="shared" si="597"/>
        <v>A+J=</v>
      </c>
      <c r="AJ1106" s="12">
        <f t="shared" si="624"/>
        <v>42248</v>
      </c>
      <c r="AK1106" s="12"/>
      <c r="AL1106" s="98"/>
      <c r="AX1106" s="38"/>
      <c r="AY1106" s="38"/>
      <c r="AZ1106" s="38"/>
      <c r="BA1106" s="38"/>
      <c r="BB1106" s="38"/>
    </row>
    <row r="1107" spans="1:54" x14ac:dyDescent="0.2">
      <c r="A1107" s="178">
        <f t="shared" si="619"/>
        <v>42226</v>
      </c>
      <c r="B1107" s="2">
        <f t="shared" si="604"/>
        <v>311538.74212377961</v>
      </c>
      <c r="C1107" s="2">
        <f t="shared" si="620"/>
        <v>250148.75552089</v>
      </c>
      <c r="D1107" s="2">
        <f>SUM(Y1107:Y$1129)</f>
        <v>2795.5524262399999</v>
      </c>
      <c r="E1107" s="11">
        <f t="shared" si="605"/>
        <v>247353.20309465</v>
      </c>
      <c r="F1107" s="99">
        <f t="shared" si="600"/>
        <v>4310.3900000000003</v>
      </c>
      <c r="G1107" s="3">
        <f>IF(N1107=1,VLOOKUP(A1106,[1]Plan1!$BG$69:$BI$188,3),G1106)</f>
        <v>4337.1099999999997</v>
      </c>
      <c r="H1107" s="200">
        <f t="shared" si="601"/>
        <v>42159</v>
      </c>
      <c r="I1107" s="200">
        <f t="shared" si="602"/>
        <v>42189</v>
      </c>
      <c r="J1107" s="27">
        <f t="shared" si="606"/>
        <v>6.1989750347415384E-3</v>
      </c>
      <c r="K1107" s="12">
        <f t="shared" si="621"/>
        <v>42248</v>
      </c>
      <c r="L1107" s="12">
        <f t="shared" si="607"/>
        <v>42248</v>
      </c>
      <c r="M1107" s="1">
        <f t="shared" si="622"/>
        <v>21</v>
      </c>
      <c r="N1107" s="1">
        <f t="shared" si="608"/>
        <v>5</v>
      </c>
      <c r="O1107" s="2">
        <f t="shared" si="609"/>
        <v>1.0014724699999999</v>
      </c>
      <c r="P1107" s="11">
        <f t="shared" si="599"/>
        <v>1.00790113</v>
      </c>
      <c r="Q1107" s="11">
        <f t="shared" si="594"/>
        <v>1.243097063566146</v>
      </c>
      <c r="R1107" s="2">
        <f t="shared" si="598"/>
        <v>1.2449274800000001</v>
      </c>
      <c r="S1107" s="2">
        <f t="shared" si="592"/>
        <v>1.1445321799999999</v>
      </c>
      <c r="T1107" s="2">
        <f t="shared" si="610"/>
        <v>286303.30048060999</v>
      </c>
      <c r="U1107" s="2">
        <f t="shared" si="611"/>
        <v>404.04728646875611</v>
      </c>
      <c r="V1107" s="2">
        <f t="shared" si="612"/>
        <v>60583.596703900846</v>
      </c>
      <c r="W1107" s="2">
        <f t="shared" si="613"/>
        <v>311136.39951125963</v>
      </c>
      <c r="X1107" s="29">
        <f t="shared" si="614"/>
        <v>0</v>
      </c>
      <c r="Y1107" s="2">
        <f t="shared" si="593"/>
        <v>0</v>
      </c>
      <c r="Z1107" s="82">
        <f t="shared" si="615"/>
        <v>0</v>
      </c>
      <c r="AA1107" s="2">
        <f t="shared" si="616"/>
        <v>0</v>
      </c>
      <c r="AB1107" s="27">
        <f t="shared" si="623"/>
        <v>6.7299999999999999E-2</v>
      </c>
      <c r="AC1107" s="29">
        <f t="shared" si="603"/>
        <v>5</v>
      </c>
      <c r="AD1107" s="29">
        <v>252</v>
      </c>
      <c r="AE1107" s="11">
        <f t="shared" si="595"/>
        <v>1.0012931389999999</v>
      </c>
      <c r="AF1107" s="2">
        <f t="shared" si="596"/>
        <v>370.22996368000003</v>
      </c>
      <c r="AG1107" s="2">
        <f t="shared" si="617"/>
        <v>402.34261251999999</v>
      </c>
      <c r="AH1107" s="3">
        <f t="shared" si="618"/>
        <v>0</v>
      </c>
      <c r="AI1107" s="4" t="str">
        <f t="shared" si="597"/>
        <v>A+J=</v>
      </c>
      <c r="AJ1107" s="12">
        <f t="shared" si="624"/>
        <v>42248</v>
      </c>
      <c r="AK1107" s="12"/>
      <c r="AL1107" s="98"/>
      <c r="AX1107" s="38"/>
      <c r="AY1107" s="38"/>
      <c r="AZ1107" s="38"/>
      <c r="BA1107" s="38"/>
      <c r="BB1107" s="38"/>
    </row>
    <row r="1108" spans="1:54" x14ac:dyDescent="0.2">
      <c r="A1108" s="178">
        <f t="shared" si="619"/>
        <v>42227</v>
      </c>
      <c r="B1108" s="2">
        <f t="shared" si="604"/>
        <v>311710.04380451347</v>
      </c>
      <c r="C1108" s="2">
        <f t="shared" si="620"/>
        <v>250148.75552089</v>
      </c>
      <c r="D1108" s="2">
        <f>SUM(Y1108:Y$1129)</f>
        <v>2795.5524262399999</v>
      </c>
      <c r="E1108" s="11">
        <f t="shared" si="605"/>
        <v>247353.20309465</v>
      </c>
      <c r="F1108" s="99">
        <f t="shared" si="600"/>
        <v>4310.3900000000003</v>
      </c>
      <c r="G1108" s="3">
        <f>IF(N1108=1,VLOOKUP(A1107,[1]Plan1!$BG$69:$BI$188,3),G1107)</f>
        <v>4337.1099999999997</v>
      </c>
      <c r="H1108" s="200">
        <f t="shared" si="601"/>
        <v>42159</v>
      </c>
      <c r="I1108" s="200">
        <f t="shared" si="602"/>
        <v>42189</v>
      </c>
      <c r="J1108" s="27">
        <f t="shared" si="606"/>
        <v>6.1989750347415384E-3</v>
      </c>
      <c r="K1108" s="12">
        <f t="shared" si="621"/>
        <v>42248</v>
      </c>
      <c r="L1108" s="12">
        <f t="shared" si="607"/>
        <v>42248</v>
      </c>
      <c r="M1108" s="1">
        <f t="shared" si="622"/>
        <v>21</v>
      </c>
      <c r="N1108" s="1">
        <f t="shared" si="608"/>
        <v>6</v>
      </c>
      <c r="O1108" s="2">
        <f t="shared" si="609"/>
        <v>1.0017672200000001</v>
      </c>
      <c r="P1108" s="11">
        <f t="shared" si="599"/>
        <v>1.00790113</v>
      </c>
      <c r="Q1108" s="11">
        <f t="shared" si="594"/>
        <v>1.243097063566146</v>
      </c>
      <c r="R1108" s="2">
        <f t="shared" si="598"/>
        <v>1.24529388</v>
      </c>
      <c r="S1108" s="2">
        <f t="shared" si="592"/>
        <v>1.1445321799999999</v>
      </c>
      <c r="T1108" s="2">
        <f t="shared" si="610"/>
        <v>286303.30048060999</v>
      </c>
      <c r="U1108" s="2">
        <f t="shared" si="611"/>
        <v>404.04728646875611</v>
      </c>
      <c r="V1108" s="2">
        <f t="shared" si="612"/>
        <v>60674.226917514694</v>
      </c>
      <c r="W1108" s="2">
        <f t="shared" si="613"/>
        <v>311227.02972487349</v>
      </c>
      <c r="X1108" s="29">
        <f t="shared" si="614"/>
        <v>0</v>
      </c>
      <c r="Y1108" s="2">
        <f t="shared" si="593"/>
        <v>0</v>
      </c>
      <c r="Z1108" s="82">
        <f t="shared" si="615"/>
        <v>0</v>
      </c>
      <c r="AA1108" s="2">
        <f t="shared" si="616"/>
        <v>0</v>
      </c>
      <c r="AB1108" s="27">
        <f t="shared" si="623"/>
        <v>6.7299999999999999E-2</v>
      </c>
      <c r="AC1108" s="29">
        <f t="shared" si="603"/>
        <v>6</v>
      </c>
      <c r="AD1108" s="29">
        <v>252</v>
      </c>
      <c r="AE1108" s="11">
        <f t="shared" si="595"/>
        <v>1.0015519669999999</v>
      </c>
      <c r="AF1108" s="2">
        <f t="shared" si="596"/>
        <v>444.33327432999999</v>
      </c>
      <c r="AG1108" s="2">
        <f t="shared" si="617"/>
        <v>483.01407963999998</v>
      </c>
      <c r="AH1108" s="3">
        <f t="shared" si="618"/>
        <v>0</v>
      </c>
      <c r="AI1108" s="4" t="str">
        <f t="shared" si="597"/>
        <v>A+J=</v>
      </c>
      <c r="AJ1108" s="12">
        <f t="shared" si="624"/>
        <v>42248</v>
      </c>
      <c r="AK1108" s="12"/>
      <c r="AL1108" s="4"/>
      <c r="AX1108" s="1"/>
      <c r="AY1108" s="1"/>
      <c r="AZ1108" s="1"/>
      <c r="BA1108" s="1"/>
      <c r="BB1108" s="1"/>
    </row>
    <row r="1109" spans="1:54" x14ac:dyDescent="0.2">
      <c r="A1109" s="178">
        <f t="shared" si="619"/>
        <v>42228</v>
      </c>
      <c r="B1109" s="2">
        <f t="shared" si="604"/>
        <v>311881.44299493171</v>
      </c>
      <c r="C1109" s="2">
        <f t="shared" si="620"/>
        <v>250148.75552089</v>
      </c>
      <c r="D1109" s="2">
        <f>SUM(Y1109:Y$1129)</f>
        <v>2795.5524262399999</v>
      </c>
      <c r="E1109" s="11">
        <f t="shared" si="605"/>
        <v>247353.20309465</v>
      </c>
      <c r="F1109" s="99">
        <f t="shared" si="600"/>
        <v>4310.3900000000003</v>
      </c>
      <c r="G1109" s="3">
        <f>IF(N1109=1,VLOOKUP(A1108,[1]Plan1!$BG$69:$BI$188,3),G1108)</f>
        <v>4337.1099999999997</v>
      </c>
      <c r="H1109" s="200">
        <f t="shared" si="601"/>
        <v>42159</v>
      </c>
      <c r="I1109" s="200">
        <f t="shared" si="602"/>
        <v>42189</v>
      </c>
      <c r="J1109" s="27">
        <f t="shared" si="606"/>
        <v>6.1989750347415384E-3</v>
      </c>
      <c r="K1109" s="12">
        <f t="shared" si="621"/>
        <v>42248</v>
      </c>
      <c r="L1109" s="12">
        <f t="shared" si="607"/>
        <v>42248</v>
      </c>
      <c r="M1109" s="1">
        <f t="shared" si="622"/>
        <v>21</v>
      </c>
      <c r="N1109" s="1">
        <f t="shared" si="608"/>
        <v>7</v>
      </c>
      <c r="O1109" s="2">
        <f t="shared" si="609"/>
        <v>1.0020620600000001</v>
      </c>
      <c r="P1109" s="11">
        <f t="shared" si="599"/>
        <v>1.00790113</v>
      </c>
      <c r="Q1109" s="11">
        <f t="shared" si="594"/>
        <v>1.243097063566146</v>
      </c>
      <c r="R1109" s="2">
        <f t="shared" si="598"/>
        <v>1.2456604</v>
      </c>
      <c r="S1109" s="2">
        <f t="shared" si="592"/>
        <v>1.1445321799999999</v>
      </c>
      <c r="T1109" s="2">
        <f t="shared" si="610"/>
        <v>286303.30048060999</v>
      </c>
      <c r="U1109" s="2">
        <f t="shared" si="611"/>
        <v>404.04728646875611</v>
      </c>
      <c r="V1109" s="2">
        <f t="shared" si="612"/>
        <v>60764.88681351296</v>
      </c>
      <c r="W1109" s="2">
        <f t="shared" si="613"/>
        <v>311317.68962087174</v>
      </c>
      <c r="X1109" s="29">
        <f t="shared" si="614"/>
        <v>0</v>
      </c>
      <c r="Y1109" s="2">
        <f t="shared" si="593"/>
        <v>0</v>
      </c>
      <c r="Z1109" s="82">
        <f t="shared" si="615"/>
        <v>0</v>
      </c>
      <c r="AA1109" s="2">
        <f t="shared" si="616"/>
        <v>0</v>
      </c>
      <c r="AB1109" s="27">
        <f t="shared" si="623"/>
        <v>6.7299999999999999E-2</v>
      </c>
      <c r="AC1109" s="29">
        <f t="shared" si="603"/>
        <v>7</v>
      </c>
      <c r="AD1109" s="29">
        <v>252</v>
      </c>
      <c r="AE1109" s="11">
        <f t="shared" si="595"/>
        <v>1.0018108619999999</v>
      </c>
      <c r="AF1109" s="2">
        <f t="shared" si="596"/>
        <v>518.45576731000006</v>
      </c>
      <c r="AG1109" s="2">
        <f t="shared" si="617"/>
        <v>563.75337406000006</v>
      </c>
      <c r="AH1109" s="3">
        <f t="shared" si="618"/>
        <v>0</v>
      </c>
      <c r="AI1109" s="4" t="str">
        <f t="shared" si="597"/>
        <v>A+J=</v>
      </c>
      <c r="AJ1109" s="12">
        <f t="shared" si="624"/>
        <v>42248</v>
      </c>
      <c r="AK1109" s="12"/>
      <c r="AL1109" s="4"/>
      <c r="AX1109" s="1"/>
      <c r="AY1109" s="1"/>
      <c r="AZ1109" s="1"/>
      <c r="BA1109" s="1"/>
      <c r="BB1109" s="1"/>
    </row>
    <row r="1110" spans="1:54" x14ac:dyDescent="0.2">
      <c r="A1110" s="178">
        <f t="shared" si="619"/>
        <v>42229</v>
      </c>
      <c r="B1110" s="2">
        <f t="shared" si="604"/>
        <v>312052.93756907235</v>
      </c>
      <c r="C1110" s="2">
        <f t="shared" si="620"/>
        <v>250148.75552089</v>
      </c>
      <c r="D1110" s="2">
        <f>SUM(Y1110:Y$1129)</f>
        <v>2795.5524262399999</v>
      </c>
      <c r="E1110" s="11">
        <f t="shared" si="605"/>
        <v>247353.20309465</v>
      </c>
      <c r="F1110" s="99">
        <f t="shared" si="600"/>
        <v>4310.3900000000003</v>
      </c>
      <c r="G1110" s="3">
        <f>IF(N1110=1,VLOOKUP(A1109,[1]Plan1!$BG$69:$BI$188,3),G1109)</f>
        <v>4337.1099999999997</v>
      </c>
      <c r="H1110" s="200">
        <f t="shared" si="601"/>
        <v>42159</v>
      </c>
      <c r="I1110" s="200">
        <f t="shared" si="602"/>
        <v>42189</v>
      </c>
      <c r="J1110" s="27">
        <f t="shared" si="606"/>
        <v>6.1989750347415384E-3</v>
      </c>
      <c r="K1110" s="12">
        <f t="shared" si="621"/>
        <v>42248</v>
      </c>
      <c r="L1110" s="12">
        <f t="shared" si="607"/>
        <v>42248</v>
      </c>
      <c r="M1110" s="1">
        <f t="shared" si="622"/>
        <v>21</v>
      </c>
      <c r="N1110" s="1">
        <f t="shared" si="608"/>
        <v>8</v>
      </c>
      <c r="O1110" s="2">
        <f t="shared" si="609"/>
        <v>1.00235699</v>
      </c>
      <c r="P1110" s="11">
        <f t="shared" si="599"/>
        <v>1.00790113</v>
      </c>
      <c r="Q1110" s="11">
        <f t="shared" si="594"/>
        <v>1.243097063566146</v>
      </c>
      <c r="R1110" s="2">
        <f t="shared" si="598"/>
        <v>1.24602703</v>
      </c>
      <c r="S1110" s="2">
        <f t="shared" si="592"/>
        <v>1.1445321799999999</v>
      </c>
      <c r="T1110" s="2">
        <f t="shared" si="610"/>
        <v>286303.30048060999</v>
      </c>
      <c r="U1110" s="2">
        <f t="shared" si="611"/>
        <v>404.04728646875611</v>
      </c>
      <c r="V1110" s="2">
        <f t="shared" si="612"/>
        <v>60855.57391836356</v>
      </c>
      <c r="W1110" s="2">
        <f t="shared" si="613"/>
        <v>311408.37672572234</v>
      </c>
      <c r="X1110" s="29">
        <f t="shared" si="614"/>
        <v>0</v>
      </c>
      <c r="Y1110" s="2">
        <f t="shared" si="593"/>
        <v>0</v>
      </c>
      <c r="Z1110" s="82">
        <f t="shared" si="615"/>
        <v>0</v>
      </c>
      <c r="AA1110" s="2">
        <f t="shared" si="616"/>
        <v>0</v>
      </c>
      <c r="AB1110" s="27">
        <f t="shared" si="623"/>
        <v>6.7299999999999999E-2</v>
      </c>
      <c r="AC1110" s="29">
        <f t="shared" si="603"/>
        <v>8</v>
      </c>
      <c r="AD1110" s="29">
        <v>252</v>
      </c>
      <c r="AE1110" s="11">
        <f t="shared" si="595"/>
        <v>1.002069825</v>
      </c>
      <c r="AF1110" s="2">
        <f t="shared" si="596"/>
        <v>592.59772891</v>
      </c>
      <c r="AG1110" s="2">
        <f t="shared" si="617"/>
        <v>644.56084335000003</v>
      </c>
      <c r="AH1110" s="3">
        <f t="shared" si="618"/>
        <v>0</v>
      </c>
      <c r="AI1110" s="4" t="str">
        <f t="shared" si="597"/>
        <v>A+J=</v>
      </c>
      <c r="AJ1110" s="12">
        <f t="shared" si="624"/>
        <v>42248</v>
      </c>
      <c r="AK1110" s="12"/>
      <c r="AL1110" s="4"/>
      <c r="AX1110" s="1"/>
      <c r="AY1110" s="1"/>
      <c r="AZ1110" s="1"/>
      <c r="BA1110" s="1"/>
      <c r="BB1110" s="1"/>
    </row>
    <row r="1111" spans="1:54" x14ac:dyDescent="0.2">
      <c r="A1111" s="178">
        <f t="shared" si="619"/>
        <v>42230</v>
      </c>
      <c r="B1111" s="2">
        <f t="shared" si="604"/>
        <v>312224.52446429321</v>
      </c>
      <c r="C1111" s="2">
        <f t="shared" si="620"/>
        <v>250148.75552089</v>
      </c>
      <c r="D1111" s="2">
        <f>SUM(Y1111:Y$1129)</f>
        <v>2795.5524262399999</v>
      </c>
      <c r="E1111" s="11">
        <f t="shared" si="605"/>
        <v>247353.20309465</v>
      </c>
      <c r="F1111" s="99">
        <f t="shared" si="600"/>
        <v>4310.3900000000003</v>
      </c>
      <c r="G1111" s="3">
        <f>IF(N1111=1,VLOOKUP(A1110,[1]Plan1!$BG$69:$BI$188,3),G1110)</f>
        <v>4337.1099999999997</v>
      </c>
      <c r="H1111" s="200">
        <f t="shared" si="601"/>
        <v>42159</v>
      </c>
      <c r="I1111" s="200">
        <f t="shared" si="602"/>
        <v>42189</v>
      </c>
      <c r="J1111" s="27">
        <f t="shared" si="606"/>
        <v>6.1989750347415384E-3</v>
      </c>
      <c r="K1111" s="12">
        <f t="shared" si="621"/>
        <v>42248</v>
      </c>
      <c r="L1111" s="12">
        <f t="shared" si="607"/>
        <v>42248</v>
      </c>
      <c r="M1111" s="1">
        <f t="shared" si="622"/>
        <v>21</v>
      </c>
      <c r="N1111" s="1">
        <f t="shared" si="608"/>
        <v>9</v>
      </c>
      <c r="O1111" s="2">
        <f t="shared" si="609"/>
        <v>1.00265201</v>
      </c>
      <c r="P1111" s="11">
        <f t="shared" si="599"/>
        <v>1.00790113</v>
      </c>
      <c r="Q1111" s="11">
        <f t="shared" si="594"/>
        <v>1.243097063566146</v>
      </c>
      <c r="R1111" s="2">
        <f t="shared" si="598"/>
        <v>1.2463937599999999</v>
      </c>
      <c r="S1111" s="2">
        <f t="shared" si="592"/>
        <v>1.1445321799999999</v>
      </c>
      <c r="T1111" s="2">
        <f t="shared" si="610"/>
        <v>286303.30048060999</v>
      </c>
      <c r="U1111" s="2">
        <f t="shared" si="611"/>
        <v>404.04728646875611</v>
      </c>
      <c r="V1111" s="2">
        <f t="shared" si="612"/>
        <v>60946.285758534425</v>
      </c>
      <c r="W1111" s="2">
        <f t="shared" si="613"/>
        <v>311499.08856589318</v>
      </c>
      <c r="X1111" s="29">
        <f t="shared" si="614"/>
        <v>0</v>
      </c>
      <c r="Y1111" s="2">
        <f t="shared" si="593"/>
        <v>0</v>
      </c>
      <c r="Z1111" s="82">
        <f t="shared" si="615"/>
        <v>0</v>
      </c>
      <c r="AA1111" s="2">
        <f t="shared" si="616"/>
        <v>0</v>
      </c>
      <c r="AB1111" s="27">
        <f t="shared" si="623"/>
        <v>6.7299999999999999E-2</v>
      </c>
      <c r="AC1111" s="29">
        <f t="shared" si="603"/>
        <v>9</v>
      </c>
      <c r="AD1111" s="29">
        <v>252</v>
      </c>
      <c r="AE1111" s="11">
        <f t="shared" si="595"/>
        <v>1.0023288539999999</v>
      </c>
      <c r="AF1111" s="2">
        <f t="shared" si="596"/>
        <v>666.75858653</v>
      </c>
      <c r="AG1111" s="2">
        <f t="shared" si="617"/>
        <v>725.43589840000004</v>
      </c>
      <c r="AH1111" s="3">
        <f t="shared" si="618"/>
        <v>0</v>
      </c>
      <c r="AI1111" s="4" t="str">
        <f t="shared" si="597"/>
        <v>A+J=</v>
      </c>
      <c r="AJ1111" s="12">
        <f t="shared" si="624"/>
        <v>42248</v>
      </c>
      <c r="AK1111" s="12"/>
      <c r="AL1111" s="4"/>
      <c r="AX1111" s="1"/>
      <c r="AY1111" s="1"/>
      <c r="AZ1111" s="1"/>
      <c r="BA1111" s="1"/>
      <c r="BB1111" s="1"/>
    </row>
    <row r="1112" spans="1:54" x14ac:dyDescent="0.2">
      <c r="A1112" s="178">
        <f t="shared" si="619"/>
        <v>42231</v>
      </c>
      <c r="B1112" s="2">
        <f t="shared" si="604"/>
        <v>312396.20650928642</v>
      </c>
      <c r="C1112" s="2">
        <f t="shared" si="620"/>
        <v>250148.75552089</v>
      </c>
      <c r="D1112" s="2">
        <f>SUM(Y1112:Y$1129)</f>
        <v>2795.5524262399999</v>
      </c>
      <c r="E1112" s="11">
        <f t="shared" si="605"/>
        <v>247353.20309465</v>
      </c>
      <c r="F1112" s="99">
        <f t="shared" si="600"/>
        <v>4310.3900000000003</v>
      </c>
      <c r="G1112" s="3">
        <f>IF(N1112=1,VLOOKUP(A1111,[1]Plan1!$BG$69:$BI$188,3),G1111)</f>
        <v>4337.1099999999997</v>
      </c>
      <c r="H1112" s="200">
        <f t="shared" si="601"/>
        <v>42159</v>
      </c>
      <c r="I1112" s="200">
        <f t="shared" si="602"/>
        <v>42189</v>
      </c>
      <c r="J1112" s="27">
        <f t="shared" si="606"/>
        <v>6.1989750347415384E-3</v>
      </c>
      <c r="K1112" s="12">
        <f t="shared" si="621"/>
        <v>42248</v>
      </c>
      <c r="L1112" s="12">
        <f t="shared" si="607"/>
        <v>42248</v>
      </c>
      <c r="M1112" s="1">
        <f t="shared" si="622"/>
        <v>21</v>
      </c>
      <c r="N1112" s="1">
        <f t="shared" si="608"/>
        <v>10</v>
      </c>
      <c r="O1112" s="2">
        <f t="shared" si="609"/>
        <v>1.00294711</v>
      </c>
      <c r="P1112" s="11">
        <f t="shared" si="599"/>
        <v>1.00790113</v>
      </c>
      <c r="Q1112" s="11">
        <f t="shared" si="594"/>
        <v>1.243097063566146</v>
      </c>
      <c r="R1112" s="2">
        <f t="shared" si="598"/>
        <v>1.2467606</v>
      </c>
      <c r="S1112" s="2">
        <f t="shared" si="592"/>
        <v>1.1445321799999999</v>
      </c>
      <c r="T1112" s="2">
        <f t="shared" si="610"/>
        <v>286303.30048060999</v>
      </c>
      <c r="U1112" s="2">
        <f t="shared" si="611"/>
        <v>404.04728646875611</v>
      </c>
      <c r="V1112" s="2">
        <f t="shared" si="612"/>
        <v>61037.024807557689</v>
      </c>
      <c r="W1112" s="2">
        <f t="shared" si="613"/>
        <v>311589.82761491643</v>
      </c>
      <c r="X1112" s="29">
        <f t="shared" si="614"/>
        <v>0</v>
      </c>
      <c r="Y1112" s="2">
        <f t="shared" si="593"/>
        <v>0</v>
      </c>
      <c r="Z1112" s="82">
        <f t="shared" si="615"/>
        <v>0</v>
      </c>
      <c r="AA1112" s="2">
        <f t="shared" si="616"/>
        <v>0</v>
      </c>
      <c r="AB1112" s="27">
        <f t="shared" si="623"/>
        <v>6.7299999999999999E-2</v>
      </c>
      <c r="AC1112" s="29">
        <f t="shared" si="603"/>
        <v>10</v>
      </c>
      <c r="AD1112" s="29">
        <v>252</v>
      </c>
      <c r="AE1112" s="11">
        <f t="shared" si="595"/>
        <v>1.0025879499999999</v>
      </c>
      <c r="AF1112" s="2">
        <f t="shared" si="596"/>
        <v>740.93862647000003</v>
      </c>
      <c r="AG1112" s="2">
        <f t="shared" si="617"/>
        <v>806.37889437000001</v>
      </c>
      <c r="AH1112" s="3">
        <f t="shared" si="618"/>
        <v>0</v>
      </c>
      <c r="AI1112" s="4" t="str">
        <f t="shared" si="597"/>
        <v>A+J=</v>
      </c>
      <c r="AJ1112" s="12">
        <f t="shared" si="624"/>
        <v>42248</v>
      </c>
      <c r="AK1112" s="12"/>
      <c r="AL1112" s="4"/>
      <c r="AX1112" s="1"/>
      <c r="AY1112" s="1"/>
      <c r="AZ1112" s="1"/>
      <c r="BA1112" s="1"/>
      <c r="BB1112" s="1"/>
    </row>
    <row r="1113" spans="1:54" x14ac:dyDescent="0.2">
      <c r="A1113" s="178">
        <f t="shared" si="619"/>
        <v>42232</v>
      </c>
      <c r="B1113" s="2">
        <f t="shared" si="604"/>
        <v>312396.20650928642</v>
      </c>
      <c r="C1113" s="2">
        <f t="shared" si="620"/>
        <v>250148.75552089</v>
      </c>
      <c r="D1113" s="2">
        <f>SUM(Y1113:Y$1129)</f>
        <v>2795.5524262399999</v>
      </c>
      <c r="E1113" s="11">
        <f t="shared" si="605"/>
        <v>247353.20309465</v>
      </c>
      <c r="F1113" s="99">
        <f t="shared" si="600"/>
        <v>4310.3900000000003</v>
      </c>
      <c r="G1113" s="3">
        <f>IF(N1113=1,VLOOKUP(A1112,[1]Plan1!$BG$69:$BI$188,3),G1112)</f>
        <v>4337.1099999999997</v>
      </c>
      <c r="H1113" s="200">
        <f t="shared" si="601"/>
        <v>42159</v>
      </c>
      <c r="I1113" s="200">
        <f t="shared" si="602"/>
        <v>42189</v>
      </c>
      <c r="J1113" s="27">
        <f t="shared" si="606"/>
        <v>6.1989750347415384E-3</v>
      </c>
      <c r="K1113" s="12">
        <f t="shared" si="621"/>
        <v>42248</v>
      </c>
      <c r="L1113" s="12">
        <f t="shared" si="607"/>
        <v>42248</v>
      </c>
      <c r="M1113" s="1">
        <f t="shared" si="622"/>
        <v>21</v>
      </c>
      <c r="N1113" s="1">
        <f t="shared" si="608"/>
        <v>10</v>
      </c>
      <c r="O1113" s="2">
        <f t="shared" si="609"/>
        <v>1.00294711</v>
      </c>
      <c r="P1113" s="11">
        <f t="shared" si="599"/>
        <v>1.00790113</v>
      </c>
      <c r="Q1113" s="11">
        <f t="shared" si="594"/>
        <v>1.243097063566146</v>
      </c>
      <c r="R1113" s="2">
        <f t="shared" si="598"/>
        <v>1.2467606</v>
      </c>
      <c r="S1113" s="2">
        <f t="shared" si="592"/>
        <v>1.1445321799999999</v>
      </c>
      <c r="T1113" s="2">
        <f t="shared" si="610"/>
        <v>286303.30048060999</v>
      </c>
      <c r="U1113" s="2">
        <f t="shared" si="611"/>
        <v>404.04728646875611</v>
      </c>
      <c r="V1113" s="2">
        <f t="shared" si="612"/>
        <v>61037.024807557689</v>
      </c>
      <c r="W1113" s="2">
        <f t="shared" si="613"/>
        <v>311589.82761491643</v>
      </c>
      <c r="X1113" s="29">
        <f t="shared" si="614"/>
        <v>0</v>
      </c>
      <c r="Y1113" s="2">
        <f t="shared" si="593"/>
        <v>0</v>
      </c>
      <c r="Z1113" s="82">
        <f t="shared" si="615"/>
        <v>0</v>
      </c>
      <c r="AA1113" s="2">
        <f t="shared" si="616"/>
        <v>0</v>
      </c>
      <c r="AB1113" s="27">
        <f t="shared" si="623"/>
        <v>6.7299999999999999E-2</v>
      </c>
      <c r="AC1113" s="29">
        <f t="shared" si="603"/>
        <v>10</v>
      </c>
      <c r="AD1113" s="29">
        <v>252</v>
      </c>
      <c r="AE1113" s="11">
        <f t="shared" si="595"/>
        <v>1.0025879499999999</v>
      </c>
      <c r="AF1113" s="2">
        <f t="shared" si="596"/>
        <v>740.93862647000003</v>
      </c>
      <c r="AG1113" s="2">
        <f t="shared" si="617"/>
        <v>806.37889437000001</v>
      </c>
      <c r="AH1113" s="3">
        <f t="shared" si="618"/>
        <v>0</v>
      </c>
      <c r="AI1113" s="4" t="str">
        <f t="shared" si="597"/>
        <v>A+J=</v>
      </c>
      <c r="AJ1113" s="12">
        <f t="shared" si="624"/>
        <v>42248</v>
      </c>
      <c r="AK1113" s="12"/>
      <c r="AL1113" s="4"/>
      <c r="AX1113" s="1"/>
      <c r="AY1113" s="1"/>
      <c r="AZ1113" s="1"/>
      <c r="BA1113" s="1"/>
      <c r="BB1113" s="1"/>
    </row>
    <row r="1114" spans="1:54" x14ac:dyDescent="0.2">
      <c r="A1114" s="178">
        <f t="shared" si="619"/>
        <v>42233</v>
      </c>
      <c r="B1114" s="2">
        <f t="shared" si="604"/>
        <v>312396.20650928642</v>
      </c>
      <c r="C1114" s="2">
        <f t="shared" si="620"/>
        <v>250148.75552089</v>
      </c>
      <c r="D1114" s="2">
        <f>SUM(Y1114:Y$1129)</f>
        <v>2795.5524262399999</v>
      </c>
      <c r="E1114" s="11">
        <f t="shared" si="605"/>
        <v>247353.20309465</v>
      </c>
      <c r="F1114" s="99">
        <f t="shared" si="600"/>
        <v>4310.3900000000003</v>
      </c>
      <c r="G1114" s="3">
        <f>IF(N1114=1,VLOOKUP(A1113,[1]Plan1!$BG$69:$BI$188,3),G1113)</f>
        <v>4337.1099999999997</v>
      </c>
      <c r="H1114" s="200">
        <f t="shared" si="601"/>
        <v>42159</v>
      </c>
      <c r="I1114" s="200">
        <f t="shared" si="602"/>
        <v>42189</v>
      </c>
      <c r="J1114" s="27">
        <f t="shared" si="606"/>
        <v>6.1989750347415384E-3</v>
      </c>
      <c r="K1114" s="12">
        <f t="shared" si="621"/>
        <v>42248</v>
      </c>
      <c r="L1114" s="12">
        <f t="shared" si="607"/>
        <v>42248</v>
      </c>
      <c r="M1114" s="1">
        <f t="shared" si="622"/>
        <v>21</v>
      </c>
      <c r="N1114" s="1">
        <f t="shared" si="608"/>
        <v>10</v>
      </c>
      <c r="O1114" s="2">
        <f t="shared" si="609"/>
        <v>1.00294711</v>
      </c>
      <c r="P1114" s="11">
        <f t="shared" si="599"/>
        <v>1.00790113</v>
      </c>
      <c r="Q1114" s="11">
        <f t="shared" si="594"/>
        <v>1.243097063566146</v>
      </c>
      <c r="R1114" s="2">
        <f t="shared" si="598"/>
        <v>1.2467606</v>
      </c>
      <c r="S1114" s="2">
        <f t="shared" si="592"/>
        <v>1.1445321799999999</v>
      </c>
      <c r="T1114" s="2">
        <f t="shared" si="610"/>
        <v>286303.30048060999</v>
      </c>
      <c r="U1114" s="2">
        <f t="shared" si="611"/>
        <v>404.04728646875611</v>
      </c>
      <c r="V1114" s="2">
        <f t="shared" si="612"/>
        <v>61037.024807557689</v>
      </c>
      <c r="W1114" s="2">
        <f t="shared" si="613"/>
        <v>311589.82761491643</v>
      </c>
      <c r="X1114" s="29">
        <f t="shared" si="614"/>
        <v>0</v>
      </c>
      <c r="Y1114" s="2">
        <f t="shared" si="593"/>
        <v>0</v>
      </c>
      <c r="Z1114" s="82">
        <f t="shared" si="615"/>
        <v>0</v>
      </c>
      <c r="AA1114" s="2">
        <f t="shared" si="616"/>
        <v>0</v>
      </c>
      <c r="AB1114" s="27">
        <f t="shared" si="623"/>
        <v>6.7299999999999999E-2</v>
      </c>
      <c r="AC1114" s="29">
        <f t="shared" si="603"/>
        <v>10</v>
      </c>
      <c r="AD1114" s="29">
        <v>252</v>
      </c>
      <c r="AE1114" s="11">
        <f t="shared" si="595"/>
        <v>1.0025879499999999</v>
      </c>
      <c r="AF1114" s="2">
        <f t="shared" si="596"/>
        <v>740.93862647000003</v>
      </c>
      <c r="AG1114" s="2">
        <f t="shared" si="617"/>
        <v>806.37889437000001</v>
      </c>
      <c r="AH1114" s="3">
        <f t="shared" si="618"/>
        <v>0</v>
      </c>
      <c r="AI1114" s="4" t="str">
        <f t="shared" si="597"/>
        <v>A+J=</v>
      </c>
      <c r="AJ1114" s="12">
        <f t="shared" si="624"/>
        <v>42248</v>
      </c>
      <c r="AK1114" s="12"/>
      <c r="AL1114" s="4"/>
      <c r="AX1114" s="1"/>
      <c r="AY1114" s="1"/>
      <c r="AZ1114" s="1"/>
      <c r="BA1114" s="1"/>
      <c r="BB1114" s="1"/>
    </row>
    <row r="1115" spans="1:54" x14ac:dyDescent="0.2">
      <c r="A1115" s="178">
        <f t="shared" si="619"/>
        <v>42234</v>
      </c>
      <c r="B1115" s="2">
        <f t="shared" si="604"/>
        <v>312567.98374345206</v>
      </c>
      <c r="C1115" s="2">
        <f t="shared" si="620"/>
        <v>250148.75552089</v>
      </c>
      <c r="D1115" s="2">
        <f>SUM(Y1115:Y$1129)</f>
        <v>2795.5524262399999</v>
      </c>
      <c r="E1115" s="11">
        <f t="shared" si="605"/>
        <v>247353.20309465</v>
      </c>
      <c r="F1115" s="99">
        <f t="shared" si="600"/>
        <v>4310.3900000000003</v>
      </c>
      <c r="G1115" s="3">
        <f>IF(N1115=1,VLOOKUP(A1114,[1]Plan1!$BG$69:$BI$188,3),G1114)</f>
        <v>4337.1099999999997</v>
      </c>
      <c r="H1115" s="200">
        <f t="shared" si="601"/>
        <v>42159</v>
      </c>
      <c r="I1115" s="200">
        <f t="shared" si="602"/>
        <v>42189</v>
      </c>
      <c r="J1115" s="27">
        <f t="shared" si="606"/>
        <v>6.1989750347415384E-3</v>
      </c>
      <c r="K1115" s="12">
        <f t="shared" si="621"/>
        <v>42248</v>
      </c>
      <c r="L1115" s="12">
        <f t="shared" si="607"/>
        <v>42248</v>
      </c>
      <c r="M1115" s="1">
        <f t="shared" si="622"/>
        <v>21</v>
      </c>
      <c r="N1115" s="1">
        <f t="shared" si="608"/>
        <v>11</v>
      </c>
      <c r="O1115" s="2">
        <f t="shared" si="609"/>
        <v>1.0032422999999999</v>
      </c>
      <c r="P1115" s="11">
        <f t="shared" si="599"/>
        <v>1.00790113</v>
      </c>
      <c r="Q1115" s="11">
        <f t="shared" si="594"/>
        <v>1.243097063566146</v>
      </c>
      <c r="R1115" s="2">
        <f t="shared" si="598"/>
        <v>1.2471275500000001</v>
      </c>
      <c r="S1115" s="2">
        <f t="shared" si="592"/>
        <v>1.1445321799999999</v>
      </c>
      <c r="T1115" s="2">
        <f t="shared" si="610"/>
        <v>286303.30048060999</v>
      </c>
      <c r="U1115" s="2">
        <f t="shared" si="611"/>
        <v>404.04728646875611</v>
      </c>
      <c r="V1115" s="2">
        <f t="shared" si="612"/>
        <v>61127.791065433295</v>
      </c>
      <c r="W1115" s="2">
        <f t="shared" si="613"/>
        <v>311680.59387279209</v>
      </c>
      <c r="X1115" s="29">
        <f t="shared" si="614"/>
        <v>0</v>
      </c>
      <c r="Y1115" s="2">
        <f t="shared" si="593"/>
        <v>0</v>
      </c>
      <c r="Z1115" s="82">
        <f t="shared" si="615"/>
        <v>0</v>
      </c>
      <c r="AA1115" s="2">
        <f t="shared" si="616"/>
        <v>0</v>
      </c>
      <c r="AB1115" s="27">
        <f t="shared" si="623"/>
        <v>6.7299999999999999E-2</v>
      </c>
      <c r="AC1115" s="29">
        <f t="shared" si="603"/>
        <v>11</v>
      </c>
      <c r="AD1115" s="29">
        <v>252</v>
      </c>
      <c r="AE1115" s="11">
        <f t="shared" si="595"/>
        <v>1.0028471130000001</v>
      </c>
      <c r="AF1115" s="2">
        <f t="shared" si="596"/>
        <v>815.13784873999998</v>
      </c>
      <c r="AG1115" s="2">
        <f t="shared" si="617"/>
        <v>887.38987066000004</v>
      </c>
      <c r="AH1115" s="3">
        <f t="shared" si="618"/>
        <v>0</v>
      </c>
      <c r="AI1115" s="4" t="str">
        <f t="shared" si="597"/>
        <v>A+J=</v>
      </c>
      <c r="AJ1115" s="12">
        <f t="shared" si="624"/>
        <v>42248</v>
      </c>
      <c r="AK1115" s="12"/>
      <c r="AL1115" s="4"/>
      <c r="AX1115" s="1"/>
      <c r="AY1115" s="1"/>
      <c r="AZ1115" s="1"/>
      <c r="BA1115" s="1"/>
      <c r="BB1115" s="1"/>
    </row>
    <row r="1116" spans="1:54" x14ac:dyDescent="0.2">
      <c r="A1116" s="178">
        <f t="shared" si="619"/>
        <v>42235</v>
      </c>
      <c r="B1116" s="2">
        <f t="shared" si="604"/>
        <v>312739.85372495791</v>
      </c>
      <c r="C1116" s="2">
        <f t="shared" si="620"/>
        <v>250148.75552089</v>
      </c>
      <c r="D1116" s="2">
        <f>SUM(Y1116:Y$1129)</f>
        <v>2795.5524262399999</v>
      </c>
      <c r="E1116" s="11">
        <f t="shared" si="605"/>
        <v>247353.20309465</v>
      </c>
      <c r="F1116" s="99">
        <f t="shared" si="600"/>
        <v>4310.3900000000003</v>
      </c>
      <c r="G1116" s="3">
        <f>IF(N1116=1,VLOOKUP(A1115,[1]Plan1!$BG$69:$BI$188,3),G1115)</f>
        <v>4337.1099999999997</v>
      </c>
      <c r="H1116" s="200">
        <f t="shared" si="601"/>
        <v>42159</v>
      </c>
      <c r="I1116" s="200">
        <f t="shared" si="602"/>
        <v>42189</v>
      </c>
      <c r="J1116" s="27">
        <f t="shared" si="606"/>
        <v>6.1989750347415384E-3</v>
      </c>
      <c r="K1116" s="12">
        <f t="shared" si="621"/>
        <v>42248</v>
      </c>
      <c r="L1116" s="12">
        <f t="shared" si="607"/>
        <v>42248</v>
      </c>
      <c r="M1116" s="1">
        <f t="shared" si="622"/>
        <v>21</v>
      </c>
      <c r="N1116" s="1">
        <f t="shared" si="608"/>
        <v>12</v>
      </c>
      <c r="O1116" s="2">
        <f t="shared" si="609"/>
        <v>1.00353757</v>
      </c>
      <c r="P1116" s="11">
        <f t="shared" si="599"/>
        <v>1.00790113</v>
      </c>
      <c r="Q1116" s="11">
        <f t="shared" si="594"/>
        <v>1.243097063566146</v>
      </c>
      <c r="R1116" s="2">
        <f t="shared" si="598"/>
        <v>1.2474946</v>
      </c>
      <c r="S1116" s="2">
        <f t="shared" si="592"/>
        <v>1.1445321799999999</v>
      </c>
      <c r="T1116" s="2">
        <f t="shared" si="610"/>
        <v>286303.30048060999</v>
      </c>
      <c r="U1116" s="2">
        <f t="shared" si="611"/>
        <v>404.04728646875611</v>
      </c>
      <c r="V1116" s="2">
        <f t="shared" si="612"/>
        <v>61218.582058629167</v>
      </c>
      <c r="W1116" s="2">
        <f t="shared" si="613"/>
        <v>311771.38486598793</v>
      </c>
      <c r="X1116" s="29">
        <f t="shared" si="614"/>
        <v>0</v>
      </c>
      <c r="Y1116" s="2">
        <f t="shared" si="593"/>
        <v>0</v>
      </c>
      <c r="Z1116" s="82">
        <f t="shared" si="615"/>
        <v>0</v>
      </c>
      <c r="AA1116" s="2">
        <f t="shared" si="616"/>
        <v>0</v>
      </c>
      <c r="AB1116" s="27">
        <f t="shared" si="623"/>
        <v>6.7299999999999999E-2</v>
      </c>
      <c r="AC1116" s="29">
        <f t="shared" si="603"/>
        <v>12</v>
      </c>
      <c r="AD1116" s="29">
        <v>252</v>
      </c>
      <c r="AE1116" s="11">
        <f t="shared" si="595"/>
        <v>1.003106343</v>
      </c>
      <c r="AF1116" s="2">
        <f t="shared" si="596"/>
        <v>889.35625331999995</v>
      </c>
      <c r="AG1116" s="2">
        <f t="shared" si="617"/>
        <v>968.46885897000004</v>
      </c>
      <c r="AH1116" s="3">
        <f t="shared" si="618"/>
        <v>0</v>
      </c>
      <c r="AI1116" s="4" t="str">
        <f t="shared" si="597"/>
        <v>A+J=</v>
      </c>
      <c r="AJ1116" s="12">
        <f t="shared" si="624"/>
        <v>42248</v>
      </c>
      <c r="AK1116" s="12"/>
      <c r="AL1116" s="4"/>
      <c r="AX1116" s="1"/>
      <c r="AY1116" s="1"/>
      <c r="AZ1116" s="1"/>
      <c r="BA1116" s="1"/>
      <c r="BB1116" s="1"/>
    </row>
    <row r="1117" spans="1:54" x14ac:dyDescent="0.2">
      <c r="A1117" s="178">
        <f t="shared" si="619"/>
        <v>42236</v>
      </c>
      <c r="B1117" s="2">
        <f t="shared" si="604"/>
        <v>312911.82393688022</v>
      </c>
      <c r="C1117" s="2">
        <f t="shared" si="620"/>
        <v>250148.75552089</v>
      </c>
      <c r="D1117" s="2">
        <f>SUM(Y1117:Y$1129)</f>
        <v>2795.5524262399999</v>
      </c>
      <c r="E1117" s="11">
        <f t="shared" si="605"/>
        <v>247353.20309465</v>
      </c>
      <c r="F1117" s="99">
        <f t="shared" si="600"/>
        <v>4310.3900000000003</v>
      </c>
      <c r="G1117" s="3">
        <f>IF(N1117=1,VLOOKUP(A1116,[1]Plan1!$BG$69:$BI$188,3),G1116)</f>
        <v>4337.1099999999997</v>
      </c>
      <c r="H1117" s="200">
        <f t="shared" si="601"/>
        <v>42159</v>
      </c>
      <c r="I1117" s="200">
        <f t="shared" si="602"/>
        <v>42189</v>
      </c>
      <c r="J1117" s="27">
        <f t="shared" si="606"/>
        <v>6.1989750347415384E-3</v>
      </c>
      <c r="K1117" s="12">
        <f t="shared" si="621"/>
        <v>42248</v>
      </c>
      <c r="L1117" s="12">
        <f t="shared" si="607"/>
        <v>42248</v>
      </c>
      <c r="M1117" s="1">
        <f t="shared" si="622"/>
        <v>21</v>
      </c>
      <c r="N1117" s="1">
        <f t="shared" si="608"/>
        <v>13</v>
      </c>
      <c r="O1117" s="2">
        <f t="shared" si="609"/>
        <v>1.0038329399999999</v>
      </c>
      <c r="P1117" s="11">
        <f t="shared" si="599"/>
        <v>1.00790113</v>
      </c>
      <c r="Q1117" s="11">
        <f t="shared" si="594"/>
        <v>1.243097063566146</v>
      </c>
      <c r="R1117" s="2">
        <f t="shared" si="598"/>
        <v>1.24786178</v>
      </c>
      <c r="S1117" s="2">
        <f t="shared" si="592"/>
        <v>1.1445321799999999</v>
      </c>
      <c r="T1117" s="2">
        <f t="shared" si="610"/>
        <v>286303.30048060999</v>
      </c>
      <c r="U1117" s="2">
        <f t="shared" si="611"/>
        <v>404.04728646875611</v>
      </c>
      <c r="V1117" s="2">
        <f t="shared" si="612"/>
        <v>61309.405207741467</v>
      </c>
      <c r="W1117" s="2">
        <f t="shared" si="613"/>
        <v>311862.20801510022</v>
      </c>
      <c r="X1117" s="29">
        <f t="shared" si="614"/>
        <v>0</v>
      </c>
      <c r="Y1117" s="2">
        <f t="shared" si="593"/>
        <v>0</v>
      </c>
      <c r="Z1117" s="82">
        <f t="shared" si="615"/>
        <v>0</v>
      </c>
      <c r="AA1117" s="2">
        <f t="shared" si="616"/>
        <v>0</v>
      </c>
      <c r="AB1117" s="27">
        <f t="shared" si="623"/>
        <v>6.7299999999999999E-2</v>
      </c>
      <c r="AC1117" s="29">
        <f t="shared" si="603"/>
        <v>13</v>
      </c>
      <c r="AD1117" s="29">
        <v>252</v>
      </c>
      <c r="AE1117" s="11">
        <f t="shared" si="595"/>
        <v>1.0033656399999999</v>
      </c>
      <c r="AF1117" s="2">
        <f t="shared" si="596"/>
        <v>963.59384021999995</v>
      </c>
      <c r="AG1117" s="2">
        <f t="shared" si="617"/>
        <v>1049.61592178</v>
      </c>
      <c r="AH1117" s="3">
        <f t="shared" si="618"/>
        <v>0</v>
      </c>
      <c r="AI1117" s="4" t="str">
        <f t="shared" si="597"/>
        <v>A+J=</v>
      </c>
      <c r="AJ1117" s="12">
        <f t="shared" si="624"/>
        <v>42248</v>
      </c>
      <c r="AK1117" s="12"/>
      <c r="AL1117" s="4"/>
      <c r="AX1117" s="1"/>
      <c r="AY1117" s="1"/>
      <c r="AZ1117" s="1"/>
      <c r="BA1117" s="1"/>
      <c r="BB1117" s="1"/>
    </row>
    <row r="1118" spans="1:54" x14ac:dyDescent="0.2">
      <c r="A1118" s="178">
        <f t="shared" si="619"/>
        <v>42237</v>
      </c>
      <c r="B1118" s="2">
        <f t="shared" si="604"/>
        <v>313083.88449248078</v>
      </c>
      <c r="C1118" s="2">
        <f t="shared" si="620"/>
        <v>250148.75552089</v>
      </c>
      <c r="D1118" s="2">
        <f>SUM(Y1118:Y$1129)</f>
        <v>2795.5524262399999</v>
      </c>
      <c r="E1118" s="11">
        <f t="shared" si="605"/>
        <v>247353.20309465</v>
      </c>
      <c r="F1118" s="99">
        <f t="shared" si="600"/>
        <v>4310.3900000000003</v>
      </c>
      <c r="G1118" s="3">
        <f>IF(N1118=1,VLOOKUP(A1117,[1]Plan1!$BG$69:$BI$188,3),G1117)</f>
        <v>4337.1099999999997</v>
      </c>
      <c r="H1118" s="200">
        <f t="shared" si="601"/>
        <v>42159</v>
      </c>
      <c r="I1118" s="200">
        <f t="shared" si="602"/>
        <v>42189</v>
      </c>
      <c r="J1118" s="27">
        <f t="shared" si="606"/>
        <v>6.1989750347415384E-3</v>
      </c>
      <c r="K1118" s="12">
        <f t="shared" si="621"/>
        <v>42248</v>
      </c>
      <c r="L1118" s="12">
        <f t="shared" si="607"/>
        <v>42248</v>
      </c>
      <c r="M1118" s="1">
        <f t="shared" si="622"/>
        <v>21</v>
      </c>
      <c r="N1118" s="1">
        <f t="shared" si="608"/>
        <v>14</v>
      </c>
      <c r="O1118" s="2">
        <f t="shared" si="609"/>
        <v>1.00412839</v>
      </c>
      <c r="P1118" s="11">
        <f t="shared" si="599"/>
        <v>1.00790113</v>
      </c>
      <c r="Q1118" s="11">
        <f t="shared" si="594"/>
        <v>1.243097063566146</v>
      </c>
      <c r="R1118" s="2">
        <f t="shared" si="598"/>
        <v>1.24822905</v>
      </c>
      <c r="S1118" s="2">
        <f t="shared" ref="S1118:S1181" si="625">IF(AND(X1118&gt;0,MONTH(A1118)=10),R1118,S1117)</f>
        <v>1.1445321799999999</v>
      </c>
      <c r="T1118" s="2">
        <f t="shared" si="610"/>
        <v>286303.30048060999</v>
      </c>
      <c r="U1118" s="2">
        <f t="shared" si="611"/>
        <v>404.04728646875611</v>
      </c>
      <c r="V1118" s="2">
        <f t="shared" si="612"/>
        <v>61400.250618642021</v>
      </c>
      <c r="W1118" s="2">
        <f t="shared" si="613"/>
        <v>311953.05342600076</v>
      </c>
      <c r="X1118" s="29">
        <f t="shared" si="614"/>
        <v>0</v>
      </c>
      <c r="Y1118" s="2">
        <f t="shared" ref="Y1118:Y1181" si="626">IF(X1118&gt;0,VLOOKUP(A1118,AN$12:AR$131,5),0)</f>
        <v>0</v>
      </c>
      <c r="Z1118" s="82">
        <f t="shared" si="615"/>
        <v>0</v>
      </c>
      <c r="AA1118" s="2">
        <f t="shared" si="616"/>
        <v>0</v>
      </c>
      <c r="AB1118" s="27">
        <f t="shared" si="623"/>
        <v>6.7299999999999999E-2</v>
      </c>
      <c r="AC1118" s="29">
        <f t="shared" si="603"/>
        <v>14</v>
      </c>
      <c r="AD1118" s="29">
        <v>252</v>
      </c>
      <c r="AE1118" s="11">
        <f t="shared" si="595"/>
        <v>1.0036250040000001</v>
      </c>
      <c r="AF1118" s="2">
        <f t="shared" si="596"/>
        <v>1037.8506094500001</v>
      </c>
      <c r="AG1118" s="2">
        <f t="shared" si="617"/>
        <v>1130.8310664799999</v>
      </c>
      <c r="AH1118" s="3">
        <f t="shared" si="618"/>
        <v>0</v>
      </c>
      <c r="AI1118" s="4" t="str">
        <f t="shared" si="597"/>
        <v>A+J=</v>
      </c>
      <c r="AJ1118" s="12">
        <f t="shared" si="624"/>
        <v>42248</v>
      </c>
      <c r="AK1118" s="12"/>
      <c r="AL1118" s="4"/>
      <c r="AX1118" s="1"/>
      <c r="AY1118" s="1"/>
      <c r="AZ1118" s="1"/>
      <c r="BA1118" s="1"/>
      <c r="BB1118" s="1"/>
    </row>
    <row r="1119" spans="1:54" x14ac:dyDescent="0.2">
      <c r="A1119" s="178">
        <f t="shared" si="619"/>
        <v>42238</v>
      </c>
      <c r="B1119" s="2">
        <f t="shared" si="604"/>
        <v>313256.03791048168</v>
      </c>
      <c r="C1119" s="2">
        <f t="shared" si="620"/>
        <v>250148.75552089</v>
      </c>
      <c r="D1119" s="2">
        <f>SUM(Y1119:Y$1129)</f>
        <v>2795.5524262399999</v>
      </c>
      <c r="E1119" s="11">
        <f t="shared" si="605"/>
        <v>247353.20309465</v>
      </c>
      <c r="F1119" s="99">
        <f t="shared" si="600"/>
        <v>4310.3900000000003</v>
      </c>
      <c r="G1119" s="3">
        <f>IF(N1119=1,VLOOKUP(A1118,[1]Plan1!$BG$69:$BI$188,3),G1118)</f>
        <v>4337.1099999999997</v>
      </c>
      <c r="H1119" s="200">
        <f t="shared" si="601"/>
        <v>42159</v>
      </c>
      <c r="I1119" s="200">
        <f t="shared" si="602"/>
        <v>42189</v>
      </c>
      <c r="J1119" s="27">
        <f t="shared" si="606"/>
        <v>6.1989750347415384E-3</v>
      </c>
      <c r="K1119" s="12">
        <f t="shared" si="621"/>
        <v>42248</v>
      </c>
      <c r="L1119" s="12">
        <f t="shared" si="607"/>
        <v>42248</v>
      </c>
      <c r="M1119" s="1">
        <f t="shared" si="622"/>
        <v>21</v>
      </c>
      <c r="N1119" s="1">
        <f t="shared" si="608"/>
        <v>15</v>
      </c>
      <c r="O1119" s="2">
        <f t="shared" si="609"/>
        <v>1.00442392</v>
      </c>
      <c r="P1119" s="11">
        <f t="shared" si="599"/>
        <v>1.00790113</v>
      </c>
      <c r="Q1119" s="11">
        <f t="shared" ref="Q1119:Q1182" si="627">IF(L1119&gt;L1118,Q1118*P1119,Q1118)</f>
        <v>1.243097063566146</v>
      </c>
      <c r="R1119" s="2">
        <f t="shared" si="598"/>
        <v>1.2485964199999999</v>
      </c>
      <c r="S1119" s="2">
        <f t="shared" si="625"/>
        <v>1.1445321799999999</v>
      </c>
      <c r="T1119" s="2">
        <f t="shared" si="610"/>
        <v>286303.30048060999</v>
      </c>
      <c r="U1119" s="2">
        <f t="shared" si="611"/>
        <v>404.04728646875611</v>
      </c>
      <c r="V1119" s="2">
        <f t="shared" si="612"/>
        <v>61491.120764862892</v>
      </c>
      <c r="W1119" s="2">
        <f t="shared" si="613"/>
        <v>312043.92357222165</v>
      </c>
      <c r="X1119" s="29">
        <f t="shared" si="614"/>
        <v>0</v>
      </c>
      <c r="Y1119" s="2">
        <f t="shared" si="626"/>
        <v>0</v>
      </c>
      <c r="Z1119" s="82">
        <f t="shared" si="615"/>
        <v>0</v>
      </c>
      <c r="AA1119" s="2">
        <f t="shared" si="616"/>
        <v>0</v>
      </c>
      <c r="AB1119" s="27">
        <f t="shared" si="623"/>
        <v>6.7299999999999999E-2</v>
      </c>
      <c r="AC1119" s="29">
        <f t="shared" si="603"/>
        <v>15</v>
      </c>
      <c r="AD1119" s="29">
        <v>252</v>
      </c>
      <c r="AE1119" s="11">
        <f t="shared" ref="AE1119:AE1182" si="628">ROUND((1+AB1119)^TRUNC((AC1119/AD1119),9),9)</f>
        <v>1.003884435</v>
      </c>
      <c r="AF1119" s="2">
        <f t="shared" si="596"/>
        <v>1112.126561</v>
      </c>
      <c r="AG1119" s="2">
        <f t="shared" si="617"/>
        <v>1212.1143382600001</v>
      </c>
      <c r="AH1119" s="3">
        <f t="shared" si="618"/>
        <v>0</v>
      </c>
      <c r="AI1119" s="4" t="str">
        <f t="shared" si="597"/>
        <v>A+J=</v>
      </c>
      <c r="AJ1119" s="12">
        <f t="shared" si="624"/>
        <v>42248</v>
      </c>
      <c r="AK1119" s="12"/>
      <c r="AL1119" s="4"/>
      <c r="AX1119" s="1"/>
      <c r="AY1119" s="1"/>
      <c r="AZ1119" s="1"/>
      <c r="BA1119" s="1"/>
      <c r="BB1119" s="1"/>
    </row>
    <row r="1120" spans="1:54" x14ac:dyDescent="0.2">
      <c r="A1120" s="178">
        <f t="shared" si="619"/>
        <v>42239</v>
      </c>
      <c r="B1120" s="2">
        <f t="shared" si="604"/>
        <v>313256.03791048168</v>
      </c>
      <c r="C1120" s="2">
        <f t="shared" si="620"/>
        <v>250148.75552089</v>
      </c>
      <c r="D1120" s="2">
        <f>SUM(Y1120:Y$1129)</f>
        <v>2795.5524262399999</v>
      </c>
      <c r="E1120" s="11">
        <f t="shared" si="605"/>
        <v>247353.20309465</v>
      </c>
      <c r="F1120" s="99">
        <f t="shared" si="600"/>
        <v>4310.3900000000003</v>
      </c>
      <c r="G1120" s="3">
        <f>IF(N1120=1,VLOOKUP(A1119,[1]Plan1!$BG$69:$BI$188,3),G1119)</f>
        <v>4337.1099999999997</v>
      </c>
      <c r="H1120" s="200">
        <f t="shared" si="601"/>
        <v>42159</v>
      </c>
      <c r="I1120" s="200">
        <f t="shared" si="602"/>
        <v>42189</v>
      </c>
      <c r="J1120" s="27">
        <f t="shared" si="606"/>
        <v>6.1989750347415384E-3</v>
      </c>
      <c r="K1120" s="12">
        <f t="shared" si="621"/>
        <v>42248</v>
      </c>
      <c r="L1120" s="12">
        <f t="shared" si="607"/>
        <v>42248</v>
      </c>
      <c r="M1120" s="1">
        <f t="shared" si="622"/>
        <v>21</v>
      </c>
      <c r="N1120" s="1">
        <f t="shared" si="608"/>
        <v>15</v>
      </c>
      <c r="O1120" s="2">
        <f t="shared" si="609"/>
        <v>1.00442392</v>
      </c>
      <c r="P1120" s="11">
        <f t="shared" si="599"/>
        <v>1.00790113</v>
      </c>
      <c r="Q1120" s="11">
        <f t="shared" si="627"/>
        <v>1.243097063566146</v>
      </c>
      <c r="R1120" s="2">
        <f t="shared" si="598"/>
        <v>1.2485964199999999</v>
      </c>
      <c r="S1120" s="2">
        <f t="shared" si="625"/>
        <v>1.1445321799999999</v>
      </c>
      <c r="T1120" s="2">
        <f t="shared" si="610"/>
        <v>286303.30048060999</v>
      </c>
      <c r="U1120" s="2">
        <f t="shared" si="611"/>
        <v>404.04728646875611</v>
      </c>
      <c r="V1120" s="2">
        <f t="shared" si="612"/>
        <v>61491.120764862892</v>
      </c>
      <c r="W1120" s="2">
        <f t="shared" si="613"/>
        <v>312043.92357222165</v>
      </c>
      <c r="X1120" s="29">
        <f t="shared" si="614"/>
        <v>0</v>
      </c>
      <c r="Y1120" s="2">
        <f t="shared" si="626"/>
        <v>0</v>
      </c>
      <c r="Z1120" s="82">
        <f t="shared" si="615"/>
        <v>0</v>
      </c>
      <c r="AA1120" s="2">
        <f t="shared" si="616"/>
        <v>0</v>
      </c>
      <c r="AB1120" s="27">
        <f t="shared" si="623"/>
        <v>6.7299999999999999E-2</v>
      </c>
      <c r="AC1120" s="29">
        <f t="shared" si="603"/>
        <v>15</v>
      </c>
      <c r="AD1120" s="29">
        <v>252</v>
      </c>
      <c r="AE1120" s="11">
        <f t="shared" si="628"/>
        <v>1.003884435</v>
      </c>
      <c r="AF1120" s="2">
        <f t="shared" si="596"/>
        <v>1112.126561</v>
      </c>
      <c r="AG1120" s="2">
        <f t="shared" si="617"/>
        <v>1212.1143382600001</v>
      </c>
      <c r="AH1120" s="3">
        <f t="shared" si="618"/>
        <v>0</v>
      </c>
      <c r="AI1120" s="4" t="str">
        <f t="shared" si="597"/>
        <v>A+J=</v>
      </c>
      <c r="AJ1120" s="12">
        <f t="shared" si="624"/>
        <v>42248</v>
      </c>
      <c r="AK1120" s="12"/>
      <c r="AL1120" s="4"/>
      <c r="AX1120" s="1"/>
      <c r="AY1120" s="1"/>
      <c r="AZ1120" s="1"/>
      <c r="BA1120" s="1"/>
      <c r="BB1120" s="1"/>
    </row>
    <row r="1121" spans="1:154" x14ac:dyDescent="0.2">
      <c r="A1121" s="178">
        <f t="shared" si="619"/>
        <v>42240</v>
      </c>
      <c r="B1121" s="2">
        <f t="shared" si="604"/>
        <v>313256.03791048168</v>
      </c>
      <c r="C1121" s="2">
        <f t="shared" si="620"/>
        <v>250148.75552089</v>
      </c>
      <c r="D1121" s="2">
        <f>SUM(Y1121:Y$1129)</f>
        <v>2795.5524262399999</v>
      </c>
      <c r="E1121" s="11">
        <f t="shared" si="605"/>
        <v>247353.20309465</v>
      </c>
      <c r="F1121" s="99">
        <f t="shared" si="600"/>
        <v>4310.3900000000003</v>
      </c>
      <c r="G1121" s="3">
        <f>IF(N1121=1,VLOOKUP(A1120,[1]Plan1!$BG$69:$BI$188,3),G1120)</f>
        <v>4337.1099999999997</v>
      </c>
      <c r="H1121" s="200">
        <f t="shared" si="601"/>
        <v>42159</v>
      </c>
      <c r="I1121" s="200">
        <f t="shared" si="602"/>
        <v>42189</v>
      </c>
      <c r="J1121" s="27">
        <f t="shared" si="606"/>
        <v>6.1989750347415384E-3</v>
      </c>
      <c r="K1121" s="12">
        <f t="shared" si="621"/>
        <v>42248</v>
      </c>
      <c r="L1121" s="12">
        <f t="shared" si="607"/>
        <v>42248</v>
      </c>
      <c r="M1121" s="1">
        <f t="shared" si="622"/>
        <v>21</v>
      </c>
      <c r="N1121" s="1">
        <f t="shared" si="608"/>
        <v>15</v>
      </c>
      <c r="O1121" s="2">
        <f t="shared" si="609"/>
        <v>1.00442392</v>
      </c>
      <c r="P1121" s="11">
        <f t="shared" si="599"/>
        <v>1.00790113</v>
      </c>
      <c r="Q1121" s="11">
        <f t="shared" si="627"/>
        <v>1.243097063566146</v>
      </c>
      <c r="R1121" s="2">
        <f t="shared" si="598"/>
        <v>1.2485964199999999</v>
      </c>
      <c r="S1121" s="2">
        <f t="shared" si="625"/>
        <v>1.1445321799999999</v>
      </c>
      <c r="T1121" s="2">
        <f t="shared" si="610"/>
        <v>286303.30048060999</v>
      </c>
      <c r="U1121" s="2">
        <f t="shared" si="611"/>
        <v>404.04728646875611</v>
      </c>
      <c r="V1121" s="2">
        <f t="shared" si="612"/>
        <v>61491.120764862892</v>
      </c>
      <c r="W1121" s="2">
        <f t="shared" si="613"/>
        <v>312043.92357222165</v>
      </c>
      <c r="X1121" s="29">
        <f t="shared" si="614"/>
        <v>0</v>
      </c>
      <c r="Y1121" s="2">
        <f t="shared" si="626"/>
        <v>0</v>
      </c>
      <c r="Z1121" s="82">
        <f t="shared" si="615"/>
        <v>0</v>
      </c>
      <c r="AA1121" s="2">
        <f t="shared" si="616"/>
        <v>0</v>
      </c>
      <c r="AB1121" s="27">
        <f t="shared" si="623"/>
        <v>6.7299999999999999E-2</v>
      </c>
      <c r="AC1121" s="29">
        <f t="shared" si="603"/>
        <v>15</v>
      </c>
      <c r="AD1121" s="29">
        <v>252</v>
      </c>
      <c r="AE1121" s="11">
        <f t="shared" si="628"/>
        <v>1.003884435</v>
      </c>
      <c r="AF1121" s="2">
        <f t="shared" ref="AF1121:AF1184" si="629">TRUNC((T1121*(AE1121-1)),8)</f>
        <v>1112.126561</v>
      </c>
      <c r="AG1121" s="2">
        <f t="shared" si="617"/>
        <v>1212.1143382600001</v>
      </c>
      <c r="AH1121" s="3">
        <f t="shared" si="618"/>
        <v>0</v>
      </c>
      <c r="AI1121" s="4" t="str">
        <f t="shared" si="597"/>
        <v>A+J=</v>
      </c>
      <c r="AJ1121" s="12">
        <f t="shared" si="624"/>
        <v>42248</v>
      </c>
      <c r="AK1121" s="12"/>
      <c r="AL1121" s="4"/>
      <c r="AX1121" s="1"/>
      <c r="AY1121" s="1"/>
      <c r="AZ1121" s="1"/>
      <c r="BA1121" s="1"/>
      <c r="BB1121" s="1"/>
    </row>
    <row r="1122" spans="1:154" x14ac:dyDescent="0.2">
      <c r="A1122" s="178">
        <f t="shared" si="619"/>
        <v>42241</v>
      </c>
      <c r="B1122" s="2">
        <f t="shared" si="604"/>
        <v>313428.29199187894</v>
      </c>
      <c r="C1122" s="2">
        <f t="shared" si="620"/>
        <v>250148.75552089</v>
      </c>
      <c r="D1122" s="2">
        <f>SUM(Y1122:Y$1129)</f>
        <v>2795.5524262399999</v>
      </c>
      <c r="E1122" s="11">
        <f t="shared" si="605"/>
        <v>247353.20309465</v>
      </c>
      <c r="F1122" s="99">
        <f t="shared" si="600"/>
        <v>4310.3900000000003</v>
      </c>
      <c r="G1122" s="3">
        <f>IF(N1122=1,VLOOKUP(A1121,[1]Plan1!$BG$69:$BI$188,3),G1121)</f>
        <v>4337.1099999999997</v>
      </c>
      <c r="H1122" s="200">
        <f t="shared" si="601"/>
        <v>42159</v>
      </c>
      <c r="I1122" s="200">
        <f t="shared" si="602"/>
        <v>42189</v>
      </c>
      <c r="J1122" s="27">
        <f t="shared" si="606"/>
        <v>6.1989750347415384E-3</v>
      </c>
      <c r="K1122" s="12">
        <f t="shared" si="621"/>
        <v>42248</v>
      </c>
      <c r="L1122" s="12">
        <f t="shared" si="607"/>
        <v>42248</v>
      </c>
      <c r="M1122" s="1">
        <f t="shared" si="622"/>
        <v>21</v>
      </c>
      <c r="N1122" s="1">
        <f t="shared" si="608"/>
        <v>16</v>
      </c>
      <c r="O1122" s="2">
        <f t="shared" si="609"/>
        <v>1.0047195499999999</v>
      </c>
      <c r="P1122" s="11">
        <f t="shared" si="599"/>
        <v>1.00790113</v>
      </c>
      <c r="Q1122" s="11">
        <f t="shared" si="627"/>
        <v>1.243097063566146</v>
      </c>
      <c r="R1122" s="2">
        <f t="shared" si="598"/>
        <v>1.24896392</v>
      </c>
      <c r="S1122" s="2">
        <f t="shared" si="625"/>
        <v>1.1445321799999999</v>
      </c>
      <c r="T1122" s="2">
        <f t="shared" si="610"/>
        <v>286303.30048060999</v>
      </c>
      <c r="U1122" s="2">
        <f t="shared" si="611"/>
        <v>404.04728646875611</v>
      </c>
      <c r="V1122" s="2">
        <f t="shared" si="612"/>
        <v>61582.023067000198</v>
      </c>
      <c r="W1122" s="2">
        <f t="shared" si="613"/>
        <v>312134.82587435894</v>
      </c>
      <c r="X1122" s="29">
        <f t="shared" si="614"/>
        <v>0</v>
      </c>
      <c r="Y1122" s="2">
        <f t="shared" si="626"/>
        <v>0</v>
      </c>
      <c r="Z1122" s="82">
        <f t="shared" si="615"/>
        <v>0</v>
      </c>
      <c r="AA1122" s="2">
        <f t="shared" si="616"/>
        <v>0</v>
      </c>
      <c r="AB1122" s="27">
        <f t="shared" si="623"/>
        <v>6.7299999999999999E-2</v>
      </c>
      <c r="AC1122" s="29">
        <f t="shared" si="603"/>
        <v>16</v>
      </c>
      <c r="AD1122" s="29">
        <v>252</v>
      </c>
      <c r="AE1122" s="11">
        <f t="shared" si="628"/>
        <v>1.004143934</v>
      </c>
      <c r="AF1122" s="2">
        <f t="shared" si="629"/>
        <v>1186.42198117</v>
      </c>
      <c r="AG1122" s="2">
        <f t="shared" si="617"/>
        <v>1293.4661175199999</v>
      </c>
      <c r="AH1122" s="3">
        <f t="shared" si="618"/>
        <v>0</v>
      </c>
      <c r="AI1122" s="4" t="str">
        <f t="shared" ref="AI1122:AI1185" si="630">AI1121</f>
        <v>A+J=</v>
      </c>
      <c r="AJ1122" s="12">
        <f t="shared" si="624"/>
        <v>42248</v>
      </c>
      <c r="AK1122" s="12"/>
      <c r="AL1122" s="4"/>
      <c r="AX1122" s="1"/>
      <c r="AY1122" s="1"/>
      <c r="AZ1122" s="1"/>
      <c r="BA1122" s="1"/>
      <c r="BB1122" s="1"/>
    </row>
    <row r="1123" spans="1:154" x14ac:dyDescent="0.2">
      <c r="A1123" s="178">
        <f t="shared" si="619"/>
        <v>42242</v>
      </c>
      <c r="B1123" s="2">
        <f t="shared" si="604"/>
        <v>313600.63621810451</v>
      </c>
      <c r="C1123" s="2">
        <f t="shared" si="620"/>
        <v>250148.75552089</v>
      </c>
      <c r="D1123" s="2">
        <f>SUM(Y1123:Y$1129)</f>
        <v>2795.5524262399999</v>
      </c>
      <c r="E1123" s="11">
        <f t="shared" si="605"/>
        <v>247353.20309465</v>
      </c>
      <c r="F1123" s="99">
        <f t="shared" si="600"/>
        <v>4310.3900000000003</v>
      </c>
      <c r="G1123" s="3">
        <f>IF(N1123=1,VLOOKUP(A1122,[1]Plan1!$BG$69:$BI$188,3),G1122)</f>
        <v>4337.1099999999997</v>
      </c>
      <c r="H1123" s="200">
        <f t="shared" si="601"/>
        <v>42159</v>
      </c>
      <c r="I1123" s="200">
        <f t="shared" si="602"/>
        <v>42189</v>
      </c>
      <c r="J1123" s="27">
        <f t="shared" si="606"/>
        <v>6.1989750347415384E-3</v>
      </c>
      <c r="K1123" s="12">
        <f t="shared" si="621"/>
        <v>42248</v>
      </c>
      <c r="L1123" s="12">
        <f t="shared" si="607"/>
        <v>42248</v>
      </c>
      <c r="M1123" s="1">
        <f t="shared" si="622"/>
        <v>21</v>
      </c>
      <c r="N1123" s="1">
        <f t="shared" si="608"/>
        <v>17</v>
      </c>
      <c r="O1123" s="2">
        <f t="shared" si="609"/>
        <v>1.00501526</v>
      </c>
      <c r="P1123" s="11">
        <f t="shared" si="599"/>
        <v>1.00790113</v>
      </c>
      <c r="Q1123" s="11">
        <f t="shared" si="627"/>
        <v>1.243097063566146</v>
      </c>
      <c r="R1123" s="2">
        <f t="shared" si="598"/>
        <v>1.24933151</v>
      </c>
      <c r="S1123" s="2">
        <f t="shared" si="625"/>
        <v>1.1445321799999999</v>
      </c>
      <c r="T1123" s="2">
        <f t="shared" si="610"/>
        <v>286303.30048060999</v>
      </c>
      <c r="U1123" s="2">
        <f t="shared" si="611"/>
        <v>404.04728646875611</v>
      </c>
      <c r="V1123" s="2">
        <f t="shared" si="612"/>
        <v>61672.947630925752</v>
      </c>
      <c r="W1123" s="2">
        <f t="shared" si="613"/>
        <v>312225.75043828454</v>
      </c>
      <c r="X1123" s="29">
        <f t="shared" si="614"/>
        <v>0</v>
      </c>
      <c r="Y1123" s="2">
        <f t="shared" si="626"/>
        <v>0</v>
      </c>
      <c r="Z1123" s="82">
        <f t="shared" si="615"/>
        <v>0</v>
      </c>
      <c r="AA1123" s="2">
        <f t="shared" si="616"/>
        <v>0</v>
      </c>
      <c r="AB1123" s="27">
        <f t="shared" si="623"/>
        <v>6.7299999999999999E-2</v>
      </c>
      <c r="AC1123" s="29">
        <f t="shared" si="603"/>
        <v>17</v>
      </c>
      <c r="AD1123" s="29">
        <v>252</v>
      </c>
      <c r="AE1123" s="11">
        <f t="shared" si="628"/>
        <v>1.0044034989999999</v>
      </c>
      <c r="AF1123" s="2">
        <f t="shared" si="629"/>
        <v>1260.73629736</v>
      </c>
      <c r="AG1123" s="2">
        <f t="shared" si="617"/>
        <v>1374.8857798199999</v>
      </c>
      <c r="AH1123" s="3">
        <f t="shared" si="618"/>
        <v>0</v>
      </c>
      <c r="AI1123" s="4" t="str">
        <f t="shared" si="630"/>
        <v>A+J=</v>
      </c>
      <c r="AJ1123" s="12">
        <f t="shared" si="624"/>
        <v>42248</v>
      </c>
      <c r="AK1123" s="12"/>
      <c r="AL1123" s="4"/>
      <c r="AX1123" s="1"/>
      <c r="AY1123" s="1"/>
      <c r="AZ1123" s="1"/>
      <c r="BA1123" s="1"/>
      <c r="BB1123" s="1"/>
    </row>
    <row r="1124" spans="1:154" x14ac:dyDescent="0.2">
      <c r="A1124" s="178">
        <f t="shared" si="619"/>
        <v>42243</v>
      </c>
      <c r="B1124" s="2">
        <f t="shared" si="604"/>
        <v>313773.07839202444</v>
      </c>
      <c r="C1124" s="2">
        <f t="shared" si="620"/>
        <v>250148.75552089</v>
      </c>
      <c r="D1124" s="2">
        <f>SUM(Y1124:Y$1129)</f>
        <v>2795.5524262399999</v>
      </c>
      <c r="E1124" s="11">
        <f t="shared" si="605"/>
        <v>247353.20309465</v>
      </c>
      <c r="F1124" s="99">
        <f t="shared" si="600"/>
        <v>4310.3900000000003</v>
      </c>
      <c r="G1124" s="3">
        <f>IF(N1124=1,VLOOKUP(A1123,[1]Plan1!$BG$69:$BI$188,3),G1123)</f>
        <v>4337.1099999999997</v>
      </c>
      <c r="H1124" s="200">
        <f t="shared" si="601"/>
        <v>42159</v>
      </c>
      <c r="I1124" s="200">
        <f t="shared" si="602"/>
        <v>42189</v>
      </c>
      <c r="J1124" s="27">
        <f t="shared" si="606"/>
        <v>6.1989750347415384E-3</v>
      </c>
      <c r="K1124" s="12">
        <f t="shared" si="621"/>
        <v>42248</v>
      </c>
      <c r="L1124" s="12">
        <f t="shared" si="607"/>
        <v>42248</v>
      </c>
      <c r="M1124" s="1">
        <f t="shared" si="622"/>
        <v>21</v>
      </c>
      <c r="N1124" s="1">
        <f t="shared" si="608"/>
        <v>18</v>
      </c>
      <c r="O1124" s="2">
        <f t="shared" si="609"/>
        <v>1.0053110599999999</v>
      </c>
      <c r="P1124" s="11">
        <f t="shared" si="599"/>
        <v>1.00790113</v>
      </c>
      <c r="Q1124" s="11">
        <f t="shared" si="627"/>
        <v>1.243097063566146</v>
      </c>
      <c r="R1124" s="2">
        <f t="shared" si="598"/>
        <v>1.2496992200000001</v>
      </c>
      <c r="S1124" s="2">
        <f t="shared" si="625"/>
        <v>1.1445321799999999</v>
      </c>
      <c r="T1124" s="2">
        <f t="shared" si="610"/>
        <v>286303.30048060999</v>
      </c>
      <c r="U1124" s="2">
        <f t="shared" si="611"/>
        <v>404.04728646875611</v>
      </c>
      <c r="V1124" s="2">
        <f t="shared" si="612"/>
        <v>61763.901877235716</v>
      </c>
      <c r="W1124" s="2">
        <f t="shared" si="613"/>
        <v>312316.70468459447</v>
      </c>
      <c r="X1124" s="29">
        <f t="shared" si="614"/>
        <v>0</v>
      </c>
      <c r="Y1124" s="2">
        <f t="shared" si="626"/>
        <v>0</v>
      </c>
      <c r="Z1124" s="82">
        <f t="shared" si="615"/>
        <v>0</v>
      </c>
      <c r="AA1124" s="2">
        <f t="shared" si="616"/>
        <v>0</v>
      </c>
      <c r="AB1124" s="27">
        <f t="shared" si="623"/>
        <v>6.7299999999999999E-2</v>
      </c>
      <c r="AC1124" s="29">
        <f t="shared" si="603"/>
        <v>18</v>
      </c>
      <c r="AD1124" s="29">
        <v>252</v>
      </c>
      <c r="AE1124" s="11">
        <f t="shared" si="628"/>
        <v>1.004663131</v>
      </c>
      <c r="AF1124" s="2">
        <f t="shared" si="629"/>
        <v>1335.06979587</v>
      </c>
      <c r="AG1124" s="2">
        <f t="shared" si="617"/>
        <v>1456.37370743</v>
      </c>
      <c r="AH1124" s="3">
        <f t="shared" si="618"/>
        <v>0</v>
      </c>
      <c r="AI1124" s="4" t="str">
        <f t="shared" si="630"/>
        <v>A+J=</v>
      </c>
      <c r="AJ1124" s="12">
        <f t="shared" si="624"/>
        <v>42248</v>
      </c>
      <c r="AK1124" s="16"/>
      <c r="AL1124" s="98"/>
      <c r="AM1124" s="38"/>
      <c r="AN1124" s="38"/>
      <c r="AO1124" s="38"/>
      <c r="AP1124" s="38"/>
      <c r="AQ1124" s="49"/>
      <c r="AR1124" s="49"/>
      <c r="AS1124" s="38"/>
      <c r="AT1124" s="38"/>
      <c r="AU1124" s="38"/>
      <c r="AV1124" s="38"/>
      <c r="AW1124" s="38"/>
      <c r="AX1124" s="38"/>
      <c r="AY1124" s="38"/>
      <c r="AZ1124" s="38"/>
      <c r="BA1124" s="38"/>
      <c r="BB1124" s="38"/>
      <c r="BC1124" s="38"/>
      <c r="BD1124" s="38"/>
      <c r="BE1124" s="38"/>
      <c r="BF1124" s="38"/>
      <c r="BG1124" s="38"/>
      <c r="BH1124" s="38"/>
      <c r="BI1124" s="38"/>
      <c r="BJ1124" s="38"/>
      <c r="BK1124" s="38"/>
      <c r="BL1124" s="38"/>
      <c r="BM1124" s="38"/>
      <c r="BN1124" s="38"/>
      <c r="BO1124" s="38"/>
      <c r="BP1124" s="38"/>
      <c r="BQ1124" s="38"/>
      <c r="BR1124" s="38"/>
      <c r="BS1124" s="38"/>
      <c r="BT1124" s="38"/>
      <c r="BU1124" s="38"/>
      <c r="BV1124" s="38"/>
      <c r="BW1124" s="38"/>
      <c r="BX1124" s="38"/>
      <c r="BY1124" s="38"/>
      <c r="BZ1124" s="38"/>
      <c r="CA1124" s="38"/>
      <c r="CB1124" s="38"/>
      <c r="CC1124" s="38"/>
      <c r="CD1124" s="38"/>
      <c r="CE1124" s="38"/>
      <c r="CF1124" s="38"/>
      <c r="CG1124" s="38"/>
      <c r="CH1124" s="38"/>
      <c r="CI1124" s="38"/>
      <c r="CJ1124" s="38"/>
      <c r="CK1124" s="38"/>
      <c r="CL1124" s="38"/>
      <c r="CM1124" s="38"/>
      <c r="CN1124" s="38"/>
      <c r="CO1124" s="38"/>
      <c r="CP1124" s="38"/>
      <c r="CQ1124" s="38"/>
      <c r="CR1124" s="38"/>
      <c r="CS1124" s="38"/>
      <c r="CT1124" s="38"/>
      <c r="CU1124" s="38"/>
      <c r="CV1124" s="38"/>
      <c r="CW1124" s="38"/>
      <c r="CX1124" s="38"/>
      <c r="CY1124" s="38"/>
      <c r="CZ1124" s="38"/>
      <c r="DA1124" s="38"/>
      <c r="DB1124" s="38"/>
      <c r="DC1124" s="38"/>
      <c r="DD1124" s="38"/>
      <c r="DE1124" s="38"/>
      <c r="DF1124" s="38"/>
      <c r="DG1124" s="38"/>
      <c r="DH1124" s="38"/>
      <c r="DI1124" s="38"/>
      <c r="DJ1124" s="38"/>
      <c r="DK1124" s="38"/>
      <c r="DL1124" s="38"/>
      <c r="DM1124" s="38"/>
      <c r="DN1124" s="38"/>
      <c r="DO1124" s="38"/>
      <c r="DP1124" s="38"/>
      <c r="DQ1124" s="38"/>
      <c r="DR1124" s="38"/>
      <c r="DS1124" s="38"/>
      <c r="DT1124" s="38"/>
      <c r="DU1124" s="38"/>
      <c r="DV1124" s="38"/>
      <c r="DW1124" s="38"/>
      <c r="DX1124" s="38"/>
      <c r="DY1124" s="38"/>
      <c r="DZ1124" s="38"/>
      <c r="EA1124" s="38"/>
      <c r="EB1124" s="38"/>
      <c r="EC1124" s="38"/>
      <c r="ED1124" s="38"/>
      <c r="EE1124" s="38"/>
      <c r="EF1124" s="38"/>
      <c r="EG1124" s="38"/>
      <c r="EH1124" s="38"/>
    </row>
    <row r="1125" spans="1:154" x14ac:dyDescent="0.2">
      <c r="A1125" s="178">
        <f t="shared" si="619"/>
        <v>42244</v>
      </c>
      <c r="B1125" s="2">
        <f t="shared" si="604"/>
        <v>313945.61389601469</v>
      </c>
      <c r="C1125" s="2">
        <f t="shared" si="620"/>
        <v>250148.75552089</v>
      </c>
      <c r="D1125" s="2">
        <f>SUM(Y1125:Y$1129)</f>
        <v>2795.5524262399999</v>
      </c>
      <c r="E1125" s="11">
        <f t="shared" si="605"/>
        <v>247353.20309465</v>
      </c>
      <c r="F1125" s="99">
        <f t="shared" si="600"/>
        <v>4310.3900000000003</v>
      </c>
      <c r="G1125" s="3">
        <f>IF(N1125=1,VLOOKUP(A1124,[1]Plan1!$BG$69:$BI$188,3),G1124)</f>
        <v>4337.1099999999997</v>
      </c>
      <c r="H1125" s="200">
        <f t="shared" si="601"/>
        <v>42159</v>
      </c>
      <c r="I1125" s="200">
        <f t="shared" si="602"/>
        <v>42189</v>
      </c>
      <c r="J1125" s="27">
        <f t="shared" si="606"/>
        <v>6.1989750347415384E-3</v>
      </c>
      <c r="K1125" s="12">
        <f t="shared" si="621"/>
        <v>42248</v>
      </c>
      <c r="L1125" s="12">
        <f t="shared" si="607"/>
        <v>42248</v>
      </c>
      <c r="M1125" s="1">
        <f t="shared" si="622"/>
        <v>21</v>
      </c>
      <c r="N1125" s="1">
        <f t="shared" si="608"/>
        <v>19</v>
      </c>
      <c r="O1125" s="2">
        <f t="shared" si="609"/>
        <v>1.0056069400000001</v>
      </c>
      <c r="P1125" s="11">
        <f t="shared" si="599"/>
        <v>1.00790113</v>
      </c>
      <c r="Q1125" s="11">
        <f t="shared" si="627"/>
        <v>1.243097063566146</v>
      </c>
      <c r="R1125" s="2">
        <f t="shared" si="598"/>
        <v>1.2500670300000001</v>
      </c>
      <c r="S1125" s="2">
        <f t="shared" si="625"/>
        <v>1.1445321799999999</v>
      </c>
      <c r="T1125" s="2">
        <f t="shared" si="610"/>
        <v>286303.30048060999</v>
      </c>
      <c r="U1125" s="2">
        <f t="shared" si="611"/>
        <v>404.04728646875611</v>
      </c>
      <c r="V1125" s="2">
        <f t="shared" si="612"/>
        <v>61854.880858865952</v>
      </c>
      <c r="W1125" s="2">
        <f t="shared" si="613"/>
        <v>312407.68366622471</v>
      </c>
      <c r="X1125" s="29">
        <f t="shared" si="614"/>
        <v>0</v>
      </c>
      <c r="Y1125" s="2">
        <f t="shared" si="626"/>
        <v>0</v>
      </c>
      <c r="Z1125" s="82">
        <f t="shared" si="615"/>
        <v>0</v>
      </c>
      <c r="AA1125" s="2">
        <f t="shared" si="616"/>
        <v>0</v>
      </c>
      <c r="AB1125" s="27">
        <f t="shared" si="623"/>
        <v>6.7299999999999999E-2</v>
      </c>
      <c r="AC1125" s="29">
        <f t="shared" si="603"/>
        <v>19</v>
      </c>
      <c r="AD1125" s="29">
        <v>252</v>
      </c>
      <c r="AE1125" s="11">
        <f t="shared" si="628"/>
        <v>1.004922831</v>
      </c>
      <c r="AF1125" s="2">
        <f t="shared" si="629"/>
        <v>1409.422763</v>
      </c>
      <c r="AG1125" s="2">
        <f t="shared" si="617"/>
        <v>1537.9302297900001</v>
      </c>
      <c r="AH1125" s="3">
        <f t="shared" si="618"/>
        <v>0</v>
      </c>
      <c r="AI1125" s="4" t="str">
        <f t="shared" si="630"/>
        <v>A+J=</v>
      </c>
      <c r="AJ1125" s="12">
        <f t="shared" si="624"/>
        <v>42248</v>
      </c>
      <c r="AK1125" s="12"/>
      <c r="AL1125" s="4"/>
      <c r="AX1125" s="1"/>
      <c r="AY1125" s="1"/>
      <c r="AZ1125" s="1"/>
      <c r="BA1125" s="1"/>
      <c r="BB1125" s="1"/>
    </row>
    <row r="1126" spans="1:154" x14ac:dyDescent="0.2">
      <c r="A1126" s="178">
        <f t="shared" si="619"/>
        <v>42245</v>
      </c>
      <c r="B1126" s="2">
        <f t="shared" si="604"/>
        <v>314118.2446292573</v>
      </c>
      <c r="C1126" s="2">
        <f t="shared" si="620"/>
        <v>250148.75552089</v>
      </c>
      <c r="D1126" s="2">
        <f>SUM(Y1126:Y$1129)</f>
        <v>2795.5524262399999</v>
      </c>
      <c r="E1126" s="11">
        <f t="shared" si="605"/>
        <v>247353.20309465</v>
      </c>
      <c r="F1126" s="99">
        <f t="shared" si="600"/>
        <v>4310.3900000000003</v>
      </c>
      <c r="G1126" s="3">
        <f>IF(N1126=1,VLOOKUP(A1125,[1]Plan1!$BG$69:$BI$188,3),G1125)</f>
        <v>4337.1099999999997</v>
      </c>
      <c r="H1126" s="200">
        <f t="shared" si="601"/>
        <v>42159</v>
      </c>
      <c r="I1126" s="200">
        <f t="shared" si="602"/>
        <v>42189</v>
      </c>
      <c r="J1126" s="27">
        <f t="shared" si="606"/>
        <v>6.1989750347415384E-3</v>
      </c>
      <c r="K1126" s="12">
        <f t="shared" si="621"/>
        <v>42248</v>
      </c>
      <c r="L1126" s="12">
        <f t="shared" si="607"/>
        <v>42248</v>
      </c>
      <c r="M1126" s="1">
        <f t="shared" si="622"/>
        <v>21</v>
      </c>
      <c r="N1126" s="1">
        <f t="shared" si="608"/>
        <v>20</v>
      </c>
      <c r="O1126" s="2">
        <f t="shared" si="609"/>
        <v>1.0059029100000001</v>
      </c>
      <c r="P1126" s="11">
        <f t="shared" si="599"/>
        <v>1.00790113</v>
      </c>
      <c r="Q1126" s="11">
        <f t="shared" si="627"/>
        <v>1.243097063566146</v>
      </c>
      <c r="R1126" s="2">
        <f t="shared" si="598"/>
        <v>1.25043495</v>
      </c>
      <c r="S1126" s="2">
        <f t="shared" si="625"/>
        <v>1.1445321799999999</v>
      </c>
      <c r="T1126" s="2">
        <f t="shared" si="610"/>
        <v>286303.30048060999</v>
      </c>
      <c r="U1126" s="2">
        <f t="shared" si="611"/>
        <v>404.04728646875611</v>
      </c>
      <c r="V1126" s="2">
        <f t="shared" si="612"/>
        <v>61945.88704934853</v>
      </c>
      <c r="W1126" s="2">
        <f t="shared" si="613"/>
        <v>312498.68985670729</v>
      </c>
      <c r="X1126" s="29">
        <f t="shared" si="614"/>
        <v>0</v>
      </c>
      <c r="Y1126" s="2">
        <f t="shared" si="626"/>
        <v>0</v>
      </c>
      <c r="Z1126" s="82">
        <f t="shared" si="615"/>
        <v>0</v>
      </c>
      <c r="AA1126" s="2">
        <f t="shared" si="616"/>
        <v>0</v>
      </c>
      <c r="AB1126" s="27">
        <f t="shared" si="623"/>
        <v>6.7299999999999999E-2</v>
      </c>
      <c r="AC1126" s="29">
        <f t="shared" si="603"/>
        <v>20</v>
      </c>
      <c r="AD1126" s="29">
        <v>252</v>
      </c>
      <c r="AE1126" s="11">
        <f t="shared" si="628"/>
        <v>1.0051825969999999</v>
      </c>
      <c r="AF1126" s="2">
        <f t="shared" si="629"/>
        <v>1483.79462616</v>
      </c>
      <c r="AG1126" s="2">
        <f t="shared" si="617"/>
        <v>1619.5547725500001</v>
      </c>
      <c r="AH1126" s="3">
        <f t="shared" si="618"/>
        <v>0</v>
      </c>
      <c r="AI1126" s="4" t="str">
        <f t="shared" si="630"/>
        <v>A+J=</v>
      </c>
      <c r="AJ1126" s="12">
        <f t="shared" si="624"/>
        <v>42248</v>
      </c>
      <c r="AK1126" s="12"/>
      <c r="AL1126" s="4"/>
      <c r="AX1126" s="1"/>
      <c r="AY1126" s="1"/>
      <c r="AZ1126" s="1"/>
      <c r="BA1126" s="1"/>
      <c r="BB1126" s="1"/>
    </row>
    <row r="1127" spans="1:154" x14ac:dyDescent="0.2">
      <c r="A1127" s="178">
        <f t="shared" si="619"/>
        <v>42246</v>
      </c>
      <c r="B1127" s="2">
        <f t="shared" si="604"/>
        <v>314118.2446292573</v>
      </c>
      <c r="C1127" s="2">
        <f t="shared" si="620"/>
        <v>250148.75552089</v>
      </c>
      <c r="D1127" s="2">
        <f>SUM(Y1127:Y$1129)</f>
        <v>2795.5524262399999</v>
      </c>
      <c r="E1127" s="11">
        <f t="shared" si="605"/>
        <v>247353.20309465</v>
      </c>
      <c r="F1127" s="99">
        <f t="shared" si="600"/>
        <v>4310.3900000000003</v>
      </c>
      <c r="G1127" s="3">
        <f>IF(N1127=1,VLOOKUP(A1126,[1]Plan1!$BG$69:$BI$188,3),G1126)</f>
        <v>4337.1099999999997</v>
      </c>
      <c r="H1127" s="200">
        <f t="shared" si="601"/>
        <v>42159</v>
      </c>
      <c r="I1127" s="200">
        <f t="shared" si="602"/>
        <v>42189</v>
      </c>
      <c r="J1127" s="27">
        <f t="shared" si="606"/>
        <v>6.1989750347415384E-3</v>
      </c>
      <c r="K1127" s="12">
        <f t="shared" si="621"/>
        <v>42248</v>
      </c>
      <c r="L1127" s="12">
        <f t="shared" si="607"/>
        <v>42248</v>
      </c>
      <c r="M1127" s="1">
        <f t="shared" si="622"/>
        <v>21</v>
      </c>
      <c r="N1127" s="1">
        <f t="shared" si="608"/>
        <v>20</v>
      </c>
      <c r="O1127" s="2">
        <f t="shared" si="609"/>
        <v>1.0059029100000001</v>
      </c>
      <c r="P1127" s="11">
        <f t="shared" si="599"/>
        <v>1.00790113</v>
      </c>
      <c r="Q1127" s="11">
        <f t="shared" si="627"/>
        <v>1.243097063566146</v>
      </c>
      <c r="R1127" s="2">
        <f t="shared" si="598"/>
        <v>1.25043495</v>
      </c>
      <c r="S1127" s="2">
        <f t="shared" si="625"/>
        <v>1.1445321799999999</v>
      </c>
      <c r="T1127" s="2">
        <f t="shared" si="610"/>
        <v>286303.30048060999</v>
      </c>
      <c r="U1127" s="2">
        <f t="shared" si="611"/>
        <v>404.04728646875611</v>
      </c>
      <c r="V1127" s="2">
        <f t="shared" si="612"/>
        <v>61945.88704934853</v>
      </c>
      <c r="W1127" s="2">
        <f t="shared" si="613"/>
        <v>312498.68985670729</v>
      </c>
      <c r="X1127" s="29">
        <f t="shared" si="614"/>
        <v>0</v>
      </c>
      <c r="Y1127" s="2">
        <f t="shared" si="626"/>
        <v>0</v>
      </c>
      <c r="Z1127" s="82">
        <f t="shared" si="615"/>
        <v>0</v>
      </c>
      <c r="AA1127" s="2">
        <f t="shared" si="616"/>
        <v>0</v>
      </c>
      <c r="AB1127" s="27">
        <f t="shared" si="623"/>
        <v>6.7299999999999999E-2</v>
      </c>
      <c r="AC1127" s="29">
        <f t="shared" si="603"/>
        <v>20</v>
      </c>
      <c r="AD1127" s="29">
        <v>252</v>
      </c>
      <c r="AE1127" s="11">
        <f t="shared" si="628"/>
        <v>1.0051825969999999</v>
      </c>
      <c r="AF1127" s="2">
        <f t="shared" si="629"/>
        <v>1483.79462616</v>
      </c>
      <c r="AG1127" s="2">
        <f t="shared" si="617"/>
        <v>1619.5547725500001</v>
      </c>
      <c r="AH1127" s="3">
        <f t="shared" si="618"/>
        <v>0</v>
      </c>
      <c r="AI1127" s="4" t="str">
        <f t="shared" si="630"/>
        <v>A+J=</v>
      </c>
      <c r="AJ1127" s="12">
        <f t="shared" si="624"/>
        <v>42248</v>
      </c>
      <c r="AK1127" s="12"/>
      <c r="AL1127" s="4"/>
      <c r="AX1127" s="1"/>
      <c r="AY1127" s="1"/>
      <c r="AZ1127" s="1"/>
      <c r="BA1127" s="1"/>
      <c r="BB1127" s="1"/>
    </row>
    <row r="1128" spans="1:154" x14ac:dyDescent="0.2">
      <c r="A1128" s="178">
        <f t="shared" si="619"/>
        <v>42247</v>
      </c>
      <c r="B1128" s="2">
        <f t="shared" si="604"/>
        <v>314118.2446292573</v>
      </c>
      <c r="C1128" s="2">
        <f t="shared" si="620"/>
        <v>250148.75552089</v>
      </c>
      <c r="D1128" s="2">
        <f>SUM(Y1128:Y$1129)</f>
        <v>2795.5524262399999</v>
      </c>
      <c r="E1128" s="11">
        <f t="shared" si="605"/>
        <v>247353.20309465</v>
      </c>
      <c r="F1128" s="99">
        <f t="shared" si="600"/>
        <v>4310.3900000000003</v>
      </c>
      <c r="G1128" s="3">
        <f>IF(N1128=1,VLOOKUP(A1127,[1]Plan1!$BG$69:$BI$188,3),G1127)</f>
        <v>4337.1099999999997</v>
      </c>
      <c r="H1128" s="200">
        <f t="shared" si="601"/>
        <v>42159</v>
      </c>
      <c r="I1128" s="200">
        <f t="shared" si="602"/>
        <v>42189</v>
      </c>
      <c r="J1128" s="27">
        <f t="shared" si="606"/>
        <v>6.1989750347415384E-3</v>
      </c>
      <c r="K1128" s="12">
        <f t="shared" si="621"/>
        <v>42248</v>
      </c>
      <c r="L1128" s="12">
        <f t="shared" si="607"/>
        <v>42248</v>
      </c>
      <c r="M1128" s="1">
        <f t="shared" si="622"/>
        <v>21</v>
      </c>
      <c r="N1128" s="1">
        <f t="shared" si="608"/>
        <v>20</v>
      </c>
      <c r="O1128" s="2">
        <f t="shared" si="609"/>
        <v>1.0059029100000001</v>
      </c>
      <c r="P1128" s="11">
        <f t="shared" si="599"/>
        <v>1.00790113</v>
      </c>
      <c r="Q1128" s="11">
        <f t="shared" si="627"/>
        <v>1.243097063566146</v>
      </c>
      <c r="R1128" s="2">
        <f t="shared" si="598"/>
        <v>1.25043495</v>
      </c>
      <c r="S1128" s="2">
        <f t="shared" si="625"/>
        <v>1.1445321799999999</v>
      </c>
      <c r="T1128" s="2">
        <f t="shared" si="610"/>
        <v>286303.30048060999</v>
      </c>
      <c r="U1128" s="2">
        <f t="shared" si="611"/>
        <v>404.04728646875611</v>
      </c>
      <c r="V1128" s="2">
        <f t="shared" si="612"/>
        <v>61945.88704934853</v>
      </c>
      <c r="W1128" s="2">
        <f t="shared" si="613"/>
        <v>312498.68985670729</v>
      </c>
      <c r="X1128" s="29">
        <f t="shared" si="614"/>
        <v>0</v>
      </c>
      <c r="Y1128" s="2">
        <f t="shared" si="626"/>
        <v>0</v>
      </c>
      <c r="Z1128" s="82">
        <f t="shared" si="615"/>
        <v>0</v>
      </c>
      <c r="AA1128" s="2">
        <f t="shared" si="616"/>
        <v>0</v>
      </c>
      <c r="AB1128" s="27">
        <f t="shared" si="623"/>
        <v>6.7299999999999999E-2</v>
      </c>
      <c r="AC1128" s="29">
        <f t="shared" si="603"/>
        <v>20</v>
      </c>
      <c r="AD1128" s="29">
        <v>252</v>
      </c>
      <c r="AE1128" s="11">
        <f t="shared" si="628"/>
        <v>1.0051825969999999</v>
      </c>
      <c r="AF1128" s="2">
        <f t="shared" si="629"/>
        <v>1483.79462616</v>
      </c>
      <c r="AG1128" s="2">
        <f t="shared" si="617"/>
        <v>1619.5547725500001</v>
      </c>
      <c r="AH1128" s="3">
        <f t="shared" si="618"/>
        <v>0</v>
      </c>
      <c r="AI1128" s="4" t="str">
        <f t="shared" si="630"/>
        <v>A+J=</v>
      </c>
      <c r="AJ1128" s="12">
        <f t="shared" si="624"/>
        <v>42248</v>
      </c>
      <c r="AK1128" s="12"/>
      <c r="AL1128" s="4"/>
      <c r="AX1128" s="1"/>
      <c r="AY1128" s="1"/>
      <c r="AZ1128" s="1"/>
      <c r="BA1128" s="1"/>
      <c r="BB1128" s="1"/>
    </row>
    <row r="1129" spans="1:154" x14ac:dyDescent="0.2">
      <c r="A1129" s="179">
        <f t="shared" si="619"/>
        <v>42248</v>
      </c>
      <c r="B1129" s="87">
        <f t="shared" si="604"/>
        <v>314290.97125617223</v>
      </c>
      <c r="C1129" s="87">
        <f t="shared" si="620"/>
        <v>250148.75552089</v>
      </c>
      <c r="D1129" s="87">
        <f>SUM(Y1129:Y$1129)</f>
        <v>2795.5524262399999</v>
      </c>
      <c r="E1129" s="89">
        <f t="shared" si="605"/>
        <v>247353.20309465</v>
      </c>
      <c r="F1129" s="100">
        <f t="shared" si="600"/>
        <v>4310.3900000000003</v>
      </c>
      <c r="G1129" s="41">
        <f>IF(N1129=1,VLOOKUP(A1128,[1]Plan1!$BG$69:$BI$188,3),G1128)</f>
        <v>4337.1099999999997</v>
      </c>
      <c r="H1129" s="202">
        <f t="shared" si="601"/>
        <v>42159</v>
      </c>
      <c r="I1129" s="202">
        <f t="shared" si="602"/>
        <v>42189</v>
      </c>
      <c r="J1129" s="88">
        <f t="shared" si="606"/>
        <v>6.1989750347415384E-3</v>
      </c>
      <c r="K1129" s="39">
        <f t="shared" si="621"/>
        <v>42278</v>
      </c>
      <c r="L1129" s="39">
        <f t="shared" si="607"/>
        <v>42248</v>
      </c>
      <c r="M1129" s="40">
        <f t="shared" si="622"/>
        <v>21</v>
      </c>
      <c r="N1129" s="40">
        <f t="shared" si="608"/>
        <v>21</v>
      </c>
      <c r="O1129" s="87">
        <f t="shared" si="609"/>
        <v>1.00619897</v>
      </c>
      <c r="P1129" s="89">
        <f t="shared" si="599"/>
        <v>1.00790113</v>
      </c>
      <c r="Q1129" s="89">
        <f t="shared" si="627"/>
        <v>1.243097063566146</v>
      </c>
      <c r="R1129" s="87">
        <f t="shared" ref="R1129:R1192" si="631">TRUNC(TRUNC((O1129*Q1129),15),8)</f>
        <v>1.25080298</v>
      </c>
      <c r="S1129" s="87">
        <f t="shared" si="625"/>
        <v>1.1445321799999999</v>
      </c>
      <c r="T1129" s="87">
        <f t="shared" si="610"/>
        <v>286303.30048060999</v>
      </c>
      <c r="U1129" s="87">
        <f t="shared" si="611"/>
        <v>404.04728646875611</v>
      </c>
      <c r="V1129" s="87">
        <f t="shared" si="612"/>
        <v>62036.920448683442</v>
      </c>
      <c r="W1129" s="87">
        <f t="shared" si="613"/>
        <v>312589.72325604223</v>
      </c>
      <c r="X1129" s="90">
        <f t="shared" si="614"/>
        <v>37</v>
      </c>
      <c r="Y1129" s="87">
        <f t="shared" si="626"/>
        <v>2795.5524262399999</v>
      </c>
      <c r="Z1129" s="91">
        <f t="shared" si="615"/>
        <v>1.1175559999999999E-2</v>
      </c>
      <c r="AA1129" s="87">
        <f t="shared" si="616"/>
        <v>3199.5997127099999</v>
      </c>
      <c r="AB1129" s="88">
        <f t="shared" si="623"/>
        <v>6.7299999999999999E-2</v>
      </c>
      <c r="AC1129" s="90">
        <f t="shared" si="603"/>
        <v>21</v>
      </c>
      <c r="AD1129" s="90">
        <v>252</v>
      </c>
      <c r="AE1129" s="89">
        <f t="shared" si="628"/>
        <v>1.0054424310000001</v>
      </c>
      <c r="AF1129" s="87">
        <f t="shared" si="629"/>
        <v>1558.1859579300001</v>
      </c>
      <c r="AG1129" s="87">
        <f t="shared" si="617"/>
        <v>1701.24800013</v>
      </c>
      <c r="AH1129" s="41">
        <f t="shared" si="618"/>
        <v>4757.7856706399998</v>
      </c>
      <c r="AI1129" s="92" t="str">
        <f t="shared" si="630"/>
        <v>A+J=</v>
      </c>
      <c r="AJ1129" s="12">
        <f t="shared" si="624"/>
        <v>42248</v>
      </c>
      <c r="AK1129" s="39"/>
      <c r="AL1129" s="92"/>
      <c r="AM1129" s="40"/>
      <c r="AN1129" s="40"/>
      <c r="AO1129" s="40"/>
      <c r="AP1129" s="40"/>
      <c r="AQ1129" s="41"/>
      <c r="AR1129" s="41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  <c r="CH1129" s="40"/>
      <c r="CI1129" s="40"/>
      <c r="CJ1129" s="40"/>
      <c r="CK1129" s="40"/>
      <c r="CL1129" s="40"/>
      <c r="CM1129" s="40"/>
      <c r="CN1129" s="40"/>
      <c r="CO1129" s="40"/>
      <c r="CP1129" s="40"/>
      <c r="CQ1129" s="40"/>
      <c r="CR1129" s="40"/>
      <c r="CS1129" s="40"/>
      <c r="CT1129" s="40"/>
      <c r="CU1129" s="40"/>
      <c r="CV1129" s="40"/>
      <c r="CW1129" s="40"/>
      <c r="CX1129" s="40"/>
      <c r="CY1129" s="40"/>
      <c r="CZ1129" s="40"/>
      <c r="DA1129" s="40"/>
      <c r="DB1129" s="40"/>
      <c r="DC1129" s="40"/>
      <c r="DD1129" s="40"/>
      <c r="DE1129" s="40"/>
      <c r="DF1129" s="40"/>
      <c r="DG1129" s="40"/>
      <c r="DH1129" s="40"/>
      <c r="DI1129" s="40"/>
      <c r="DJ1129" s="40"/>
      <c r="DK1129" s="40"/>
      <c r="DL1129" s="40"/>
      <c r="DM1129" s="40"/>
      <c r="DN1129" s="40"/>
      <c r="DO1129" s="40"/>
      <c r="DP1129" s="40"/>
      <c r="DQ1129" s="40"/>
      <c r="DR1129" s="40"/>
      <c r="DS1129" s="40"/>
      <c r="DT1129" s="40"/>
      <c r="DU1129" s="40"/>
      <c r="DV1129" s="40"/>
      <c r="DW1129" s="40"/>
      <c r="DX1129" s="40"/>
      <c r="DY1129" s="40"/>
      <c r="DZ1129" s="40"/>
      <c r="EA1129" s="40"/>
      <c r="EB1129" s="40"/>
      <c r="EC1129" s="40"/>
      <c r="ED1129" s="40"/>
      <c r="EE1129" s="40"/>
      <c r="EF1129" s="40"/>
      <c r="EG1129" s="40"/>
      <c r="EH1129" s="40"/>
      <c r="EI1129" s="40"/>
      <c r="EJ1129" s="40"/>
      <c r="EK1129" s="40"/>
      <c r="EL1129" s="40"/>
      <c r="EM1129" s="40"/>
      <c r="EN1129" s="40"/>
      <c r="EO1129" s="40"/>
      <c r="EP1129" s="40"/>
      <c r="EQ1129" s="40"/>
      <c r="ER1129" s="40"/>
      <c r="ES1129" s="40"/>
      <c r="ET1129" s="40"/>
      <c r="EU1129" s="40"/>
      <c r="EV1129" s="40"/>
      <c r="EW1129" s="40"/>
      <c r="EX1129" s="40"/>
    </row>
    <row r="1130" spans="1:154" x14ac:dyDescent="0.2">
      <c r="A1130" s="178">
        <f t="shared" si="619"/>
        <v>42249</v>
      </c>
      <c r="B1130" s="2">
        <f t="shared" si="604"/>
        <v>309502.47851535241</v>
      </c>
      <c r="C1130" s="2">
        <f t="shared" si="620"/>
        <v>247353.20309465</v>
      </c>
      <c r="D1130" s="2">
        <v>0</v>
      </c>
      <c r="E1130" s="11">
        <f t="shared" si="605"/>
        <v>247353.20309465</v>
      </c>
      <c r="F1130" s="99">
        <f t="shared" si="600"/>
        <v>4337.1099999999997</v>
      </c>
      <c r="G1130" s="3">
        <f>IF(N1130=1,VLOOKUP(A1129,[1]Plan1!$BG$69:$BI$188,3),G1129)</f>
        <v>4346.6499999999996</v>
      </c>
      <c r="H1130" s="200">
        <f t="shared" si="601"/>
        <v>42187</v>
      </c>
      <c r="I1130" s="200">
        <f t="shared" si="602"/>
        <v>42218</v>
      </c>
      <c r="J1130" s="27">
        <f t="shared" si="606"/>
        <v>2.1996214068815689E-3</v>
      </c>
      <c r="K1130" s="12">
        <f t="shared" si="621"/>
        <v>42278</v>
      </c>
      <c r="L1130" s="12">
        <f t="shared" si="607"/>
        <v>42278</v>
      </c>
      <c r="M1130" s="1">
        <f t="shared" si="622"/>
        <v>21</v>
      </c>
      <c r="N1130" s="1">
        <f t="shared" si="608"/>
        <v>1</v>
      </c>
      <c r="O1130" s="2">
        <f t="shared" si="609"/>
        <v>1.00010463</v>
      </c>
      <c r="P1130" s="11">
        <f t="shared" ref="P1130:P1193" si="632">IF(L1130&gt;L1129,O1129,P1129)</f>
        <v>1.00619897</v>
      </c>
      <c r="Q1130" s="11">
        <f t="shared" si="627"/>
        <v>1.2508029849702806</v>
      </c>
      <c r="R1130" s="2">
        <f t="shared" si="631"/>
        <v>1.25093385</v>
      </c>
      <c r="S1130" s="2">
        <f t="shared" si="625"/>
        <v>1.1445321799999999</v>
      </c>
      <c r="T1130" s="2">
        <f t="shared" si="610"/>
        <v>283103.70076789998</v>
      </c>
      <c r="U1130" s="2">
        <f t="shared" si="611"/>
        <v>0</v>
      </c>
      <c r="V1130" s="2">
        <f t="shared" si="612"/>
        <v>62069.29156237244</v>
      </c>
      <c r="W1130" s="2">
        <f t="shared" si="613"/>
        <v>309422.49465702241</v>
      </c>
      <c r="X1130" s="29">
        <f t="shared" si="614"/>
        <v>0</v>
      </c>
      <c r="Y1130" s="2">
        <f t="shared" si="626"/>
        <v>0</v>
      </c>
      <c r="Z1130" s="82">
        <f t="shared" si="615"/>
        <v>0</v>
      </c>
      <c r="AA1130" s="2">
        <f t="shared" si="616"/>
        <v>0</v>
      </c>
      <c r="AB1130" s="27">
        <f t="shared" si="623"/>
        <v>6.7299999999999999E-2</v>
      </c>
      <c r="AC1130" s="29">
        <f t="shared" si="603"/>
        <v>1</v>
      </c>
      <c r="AD1130" s="29">
        <v>252</v>
      </c>
      <c r="AE1130" s="11">
        <f t="shared" si="628"/>
        <v>1.0002584940000001</v>
      </c>
      <c r="AF1130" s="2">
        <f t="shared" si="629"/>
        <v>73.180608019999994</v>
      </c>
      <c r="AG1130" s="2">
        <f t="shared" si="617"/>
        <v>79.983858330000004</v>
      </c>
      <c r="AH1130" s="3">
        <f t="shared" si="618"/>
        <v>0</v>
      </c>
      <c r="AI1130" s="4" t="str">
        <f t="shared" si="630"/>
        <v>A+J=</v>
      </c>
      <c r="AJ1130" s="12">
        <f t="shared" si="624"/>
        <v>42278</v>
      </c>
      <c r="AK1130" s="12"/>
      <c r="AL1130" s="4"/>
      <c r="AX1130" s="1"/>
      <c r="AY1130" s="1"/>
      <c r="AZ1130" s="1"/>
      <c r="BA1130" s="1"/>
      <c r="BB1130" s="1"/>
    </row>
    <row r="1131" spans="1:154" x14ac:dyDescent="0.2">
      <c r="A1131" s="178">
        <f t="shared" si="619"/>
        <v>42250</v>
      </c>
      <c r="B1131" s="2">
        <f t="shared" si="604"/>
        <v>309614.87590594549</v>
      </c>
      <c r="C1131" s="2">
        <f t="shared" si="620"/>
        <v>247353.20309465</v>
      </c>
      <c r="D1131" s="2">
        <v>0</v>
      </c>
      <c r="E1131" s="11">
        <f t="shared" si="605"/>
        <v>247353.20309465</v>
      </c>
      <c r="F1131" s="99">
        <f t="shared" si="600"/>
        <v>4337.1099999999997</v>
      </c>
      <c r="G1131" s="3">
        <f>IF(N1131=1,VLOOKUP(A1130,[1]Plan1!$BG$69:$BI$188,3),G1130)</f>
        <v>4346.6499999999996</v>
      </c>
      <c r="H1131" s="200">
        <f t="shared" si="601"/>
        <v>42187</v>
      </c>
      <c r="I1131" s="200">
        <f t="shared" si="602"/>
        <v>42218</v>
      </c>
      <c r="J1131" s="27">
        <f t="shared" si="606"/>
        <v>2.1996214068815689E-3</v>
      </c>
      <c r="K1131" s="12">
        <f t="shared" si="621"/>
        <v>42278</v>
      </c>
      <c r="L1131" s="12">
        <f t="shared" si="607"/>
        <v>42278</v>
      </c>
      <c r="M1131" s="1">
        <f t="shared" si="622"/>
        <v>21</v>
      </c>
      <c r="N1131" s="1">
        <f t="shared" si="608"/>
        <v>2</v>
      </c>
      <c r="O1131" s="2">
        <f t="shared" si="609"/>
        <v>1.00020927</v>
      </c>
      <c r="P1131" s="11">
        <f t="shared" si="632"/>
        <v>1.00619897</v>
      </c>
      <c r="Q1131" s="11">
        <f t="shared" si="627"/>
        <v>1.2508029849702806</v>
      </c>
      <c r="R1131" s="2">
        <f t="shared" si="631"/>
        <v>1.2510647399999999</v>
      </c>
      <c r="S1131" s="2">
        <f t="shared" si="625"/>
        <v>1.1445321799999999</v>
      </c>
      <c r="T1131" s="2">
        <f t="shared" si="610"/>
        <v>283103.70076789998</v>
      </c>
      <c r="U1131" s="2">
        <f t="shared" si="611"/>
        <v>0</v>
      </c>
      <c r="V1131" s="2">
        <f t="shared" si="612"/>
        <v>62101.667623125475</v>
      </c>
      <c r="W1131" s="2">
        <f t="shared" si="613"/>
        <v>309454.87071777548</v>
      </c>
      <c r="X1131" s="29">
        <f t="shared" si="614"/>
        <v>0</v>
      </c>
      <c r="Y1131" s="2">
        <f t="shared" si="626"/>
        <v>0</v>
      </c>
      <c r="Z1131" s="82">
        <f t="shared" si="615"/>
        <v>0</v>
      </c>
      <c r="AA1131" s="2">
        <f t="shared" si="616"/>
        <v>0</v>
      </c>
      <c r="AB1131" s="27">
        <f t="shared" si="623"/>
        <v>6.7299999999999999E-2</v>
      </c>
      <c r="AC1131" s="29">
        <f t="shared" si="603"/>
        <v>2</v>
      </c>
      <c r="AD1131" s="29">
        <v>252</v>
      </c>
      <c r="AE1131" s="11">
        <f t="shared" si="628"/>
        <v>1.000517055</v>
      </c>
      <c r="AF1131" s="2">
        <f t="shared" si="629"/>
        <v>146.38018400000001</v>
      </c>
      <c r="AG1131" s="2">
        <f t="shared" si="617"/>
        <v>160.00518817</v>
      </c>
      <c r="AH1131" s="3">
        <f t="shared" si="618"/>
        <v>0</v>
      </c>
      <c r="AI1131" s="4" t="str">
        <f t="shared" si="630"/>
        <v>A+J=</v>
      </c>
      <c r="AJ1131" s="12">
        <f t="shared" si="624"/>
        <v>42278</v>
      </c>
      <c r="AK1131" s="12"/>
      <c r="AL1131" s="4"/>
      <c r="AX1131" s="1"/>
      <c r="AY1131" s="1"/>
      <c r="AZ1131" s="1"/>
      <c r="BA1131" s="1"/>
      <c r="BB1131" s="1"/>
    </row>
    <row r="1132" spans="1:154" x14ac:dyDescent="0.2">
      <c r="A1132" s="178">
        <f t="shared" si="619"/>
        <v>42251</v>
      </c>
      <c r="B1132" s="2">
        <f t="shared" si="604"/>
        <v>309727.31325002055</v>
      </c>
      <c r="C1132" s="2">
        <f t="shared" si="620"/>
        <v>247353.20309465</v>
      </c>
      <c r="D1132" s="2">
        <v>0</v>
      </c>
      <c r="E1132" s="11">
        <f t="shared" si="605"/>
        <v>247353.20309465</v>
      </c>
      <c r="F1132" s="99">
        <f t="shared" si="600"/>
        <v>4337.1099999999997</v>
      </c>
      <c r="G1132" s="3">
        <f>IF(N1132=1,VLOOKUP(A1131,[1]Plan1!$BG$69:$BI$188,3),G1131)</f>
        <v>4346.6499999999996</v>
      </c>
      <c r="H1132" s="200">
        <f t="shared" si="601"/>
        <v>42187</v>
      </c>
      <c r="I1132" s="200">
        <f t="shared" si="602"/>
        <v>42218</v>
      </c>
      <c r="J1132" s="27">
        <f t="shared" si="606"/>
        <v>2.1996214068815689E-3</v>
      </c>
      <c r="K1132" s="12">
        <f t="shared" si="621"/>
        <v>42278</v>
      </c>
      <c r="L1132" s="12">
        <f t="shared" si="607"/>
        <v>42278</v>
      </c>
      <c r="M1132" s="1">
        <f t="shared" si="622"/>
        <v>21</v>
      </c>
      <c r="N1132" s="1">
        <f t="shared" si="608"/>
        <v>3</v>
      </c>
      <c r="O1132" s="2">
        <f t="shared" si="609"/>
        <v>1.0003139299999999</v>
      </c>
      <c r="P1132" s="11">
        <f t="shared" si="632"/>
        <v>1.00619897</v>
      </c>
      <c r="Q1132" s="11">
        <f t="shared" si="627"/>
        <v>1.2508029849702806</v>
      </c>
      <c r="R1132" s="2">
        <f t="shared" si="631"/>
        <v>1.2511956399999999</v>
      </c>
      <c r="S1132" s="2">
        <f t="shared" si="625"/>
        <v>1.1445321799999999</v>
      </c>
      <c r="T1132" s="2">
        <f t="shared" si="610"/>
        <v>283103.70076789998</v>
      </c>
      <c r="U1132" s="2">
        <f t="shared" si="611"/>
        <v>0</v>
      </c>
      <c r="V1132" s="2">
        <f t="shared" si="612"/>
        <v>62134.046157410572</v>
      </c>
      <c r="W1132" s="2">
        <f t="shared" si="613"/>
        <v>309487.24925206054</v>
      </c>
      <c r="X1132" s="29">
        <f t="shared" si="614"/>
        <v>0</v>
      </c>
      <c r="Y1132" s="2">
        <f t="shared" si="626"/>
        <v>0</v>
      </c>
      <c r="Z1132" s="82">
        <f t="shared" si="615"/>
        <v>0</v>
      </c>
      <c r="AA1132" s="2">
        <f t="shared" si="616"/>
        <v>0</v>
      </c>
      <c r="AB1132" s="27">
        <f t="shared" si="623"/>
        <v>6.7299999999999999E-2</v>
      </c>
      <c r="AC1132" s="29">
        <f t="shared" si="603"/>
        <v>3</v>
      </c>
      <c r="AD1132" s="29">
        <v>252</v>
      </c>
      <c r="AE1132" s="11">
        <f t="shared" si="628"/>
        <v>1.0007756830000001</v>
      </c>
      <c r="AF1132" s="2">
        <f t="shared" si="629"/>
        <v>219.59872791999999</v>
      </c>
      <c r="AG1132" s="2">
        <f t="shared" si="617"/>
        <v>240.06399795999999</v>
      </c>
      <c r="AH1132" s="3">
        <f t="shared" si="618"/>
        <v>0</v>
      </c>
      <c r="AI1132" s="4" t="str">
        <f t="shared" si="630"/>
        <v>A+J=</v>
      </c>
      <c r="AJ1132" s="12">
        <f t="shared" si="624"/>
        <v>42278</v>
      </c>
      <c r="AK1132" s="12"/>
      <c r="AL1132" s="4"/>
      <c r="AX1132" s="1"/>
      <c r="AY1132" s="1"/>
      <c r="AZ1132" s="1"/>
      <c r="BA1132" s="1"/>
      <c r="BB1132" s="1"/>
    </row>
    <row r="1133" spans="1:154" x14ac:dyDescent="0.2">
      <c r="A1133" s="178">
        <f t="shared" si="619"/>
        <v>42252</v>
      </c>
      <c r="B1133" s="2">
        <f t="shared" si="604"/>
        <v>309839.79519864178</v>
      </c>
      <c r="C1133" s="2">
        <f t="shared" si="620"/>
        <v>247353.20309465</v>
      </c>
      <c r="D1133" s="2">
        <v>0</v>
      </c>
      <c r="E1133" s="11">
        <f t="shared" si="605"/>
        <v>247353.20309465</v>
      </c>
      <c r="F1133" s="99">
        <f t="shared" si="600"/>
        <v>4337.1099999999997</v>
      </c>
      <c r="G1133" s="3">
        <f>IF(N1133=1,VLOOKUP(A1132,[1]Plan1!$BG$69:$BI$188,3),G1132)</f>
        <v>4346.6499999999996</v>
      </c>
      <c r="H1133" s="200">
        <f t="shared" si="601"/>
        <v>42187</v>
      </c>
      <c r="I1133" s="200">
        <f t="shared" si="602"/>
        <v>42218</v>
      </c>
      <c r="J1133" s="27">
        <f t="shared" si="606"/>
        <v>2.1996214068815689E-3</v>
      </c>
      <c r="K1133" s="12">
        <f t="shared" si="621"/>
        <v>42278</v>
      </c>
      <c r="L1133" s="12">
        <f t="shared" si="607"/>
        <v>42278</v>
      </c>
      <c r="M1133" s="1">
        <f t="shared" si="622"/>
        <v>21</v>
      </c>
      <c r="N1133" s="1">
        <f t="shared" si="608"/>
        <v>4</v>
      </c>
      <c r="O1133" s="2">
        <f t="shared" si="609"/>
        <v>1.0004185999999999</v>
      </c>
      <c r="P1133" s="11">
        <f t="shared" si="632"/>
        <v>1.00619897</v>
      </c>
      <c r="Q1133" s="11">
        <f t="shared" si="627"/>
        <v>1.2508029849702806</v>
      </c>
      <c r="R1133" s="2">
        <f t="shared" si="631"/>
        <v>1.25132657</v>
      </c>
      <c r="S1133" s="2">
        <f t="shared" si="625"/>
        <v>1.1445321799999999</v>
      </c>
      <c r="T1133" s="2">
        <f t="shared" si="610"/>
        <v>283103.70076789998</v>
      </c>
      <c r="U1133" s="2">
        <f t="shared" si="611"/>
        <v>0</v>
      </c>
      <c r="V1133" s="2">
        <f t="shared" si="612"/>
        <v>62166.432112291775</v>
      </c>
      <c r="W1133" s="2">
        <f t="shared" si="613"/>
        <v>309519.63520694175</v>
      </c>
      <c r="X1133" s="29">
        <f t="shared" si="614"/>
        <v>0</v>
      </c>
      <c r="Y1133" s="2">
        <f t="shared" si="626"/>
        <v>0</v>
      </c>
      <c r="Z1133" s="82">
        <f t="shared" si="615"/>
        <v>0</v>
      </c>
      <c r="AA1133" s="2">
        <f t="shared" si="616"/>
        <v>0</v>
      </c>
      <c r="AB1133" s="27">
        <f t="shared" si="623"/>
        <v>6.7299999999999999E-2</v>
      </c>
      <c r="AC1133" s="29">
        <f t="shared" si="603"/>
        <v>4</v>
      </c>
      <c r="AD1133" s="29">
        <v>252</v>
      </c>
      <c r="AE1133" s="11">
        <f t="shared" si="628"/>
        <v>1.0010343770000001</v>
      </c>
      <c r="AF1133" s="2">
        <f t="shared" si="629"/>
        <v>292.83595667999998</v>
      </c>
      <c r="AG1133" s="2">
        <f t="shared" si="617"/>
        <v>320.15999169999998</v>
      </c>
      <c r="AH1133" s="3">
        <f t="shared" si="618"/>
        <v>0</v>
      </c>
      <c r="AI1133" s="4" t="str">
        <f t="shared" si="630"/>
        <v>A+J=</v>
      </c>
      <c r="AJ1133" s="12">
        <f t="shared" si="624"/>
        <v>42278</v>
      </c>
      <c r="AK1133" s="12"/>
      <c r="AL1133" s="4"/>
      <c r="AX1133" s="1"/>
      <c r="AY1133" s="1"/>
      <c r="AZ1133" s="1"/>
      <c r="BA1133" s="1"/>
      <c r="BB1133" s="1"/>
    </row>
    <row r="1134" spans="1:154" x14ac:dyDescent="0.2">
      <c r="A1134" s="178">
        <f t="shared" si="619"/>
        <v>42253</v>
      </c>
      <c r="B1134" s="2">
        <f t="shared" si="604"/>
        <v>309839.79519864178</v>
      </c>
      <c r="C1134" s="2">
        <f t="shared" si="620"/>
        <v>247353.20309465</v>
      </c>
      <c r="D1134" s="2">
        <v>0</v>
      </c>
      <c r="E1134" s="11">
        <f t="shared" si="605"/>
        <v>247353.20309465</v>
      </c>
      <c r="F1134" s="99">
        <f t="shared" si="600"/>
        <v>4337.1099999999997</v>
      </c>
      <c r="G1134" s="3">
        <f>IF(N1134=1,VLOOKUP(A1133,[1]Plan1!$BG$69:$BI$188,3),G1133)</f>
        <v>4346.6499999999996</v>
      </c>
      <c r="H1134" s="200">
        <f t="shared" si="601"/>
        <v>42187</v>
      </c>
      <c r="I1134" s="200">
        <f t="shared" si="602"/>
        <v>42218</v>
      </c>
      <c r="J1134" s="27">
        <f t="shared" si="606"/>
        <v>2.1996214068815689E-3</v>
      </c>
      <c r="K1134" s="12">
        <f t="shared" si="621"/>
        <v>42278</v>
      </c>
      <c r="L1134" s="12">
        <f t="shared" si="607"/>
        <v>42278</v>
      </c>
      <c r="M1134" s="1">
        <f t="shared" si="622"/>
        <v>21</v>
      </c>
      <c r="N1134" s="1">
        <f t="shared" si="608"/>
        <v>4</v>
      </c>
      <c r="O1134" s="2">
        <f t="shared" si="609"/>
        <v>1.0004185999999999</v>
      </c>
      <c r="P1134" s="11">
        <f t="shared" si="632"/>
        <v>1.00619897</v>
      </c>
      <c r="Q1134" s="11">
        <f t="shared" si="627"/>
        <v>1.2508029849702806</v>
      </c>
      <c r="R1134" s="2">
        <f t="shared" si="631"/>
        <v>1.25132657</v>
      </c>
      <c r="S1134" s="2">
        <f t="shared" si="625"/>
        <v>1.1445321799999999</v>
      </c>
      <c r="T1134" s="2">
        <f t="shared" si="610"/>
        <v>283103.70076789998</v>
      </c>
      <c r="U1134" s="2">
        <f t="shared" si="611"/>
        <v>0</v>
      </c>
      <c r="V1134" s="2">
        <f t="shared" si="612"/>
        <v>62166.432112291775</v>
      </c>
      <c r="W1134" s="2">
        <f t="shared" si="613"/>
        <v>309519.63520694175</v>
      </c>
      <c r="X1134" s="29">
        <f t="shared" si="614"/>
        <v>0</v>
      </c>
      <c r="Y1134" s="2">
        <f t="shared" si="626"/>
        <v>0</v>
      </c>
      <c r="Z1134" s="82">
        <f t="shared" si="615"/>
        <v>0</v>
      </c>
      <c r="AA1134" s="2">
        <f t="shared" si="616"/>
        <v>0</v>
      </c>
      <c r="AB1134" s="27">
        <f t="shared" si="623"/>
        <v>6.7299999999999999E-2</v>
      </c>
      <c r="AC1134" s="29">
        <f t="shared" si="603"/>
        <v>4</v>
      </c>
      <c r="AD1134" s="29">
        <v>252</v>
      </c>
      <c r="AE1134" s="11">
        <f t="shared" si="628"/>
        <v>1.0010343770000001</v>
      </c>
      <c r="AF1134" s="2">
        <f t="shared" si="629"/>
        <v>292.83595667999998</v>
      </c>
      <c r="AG1134" s="2">
        <f t="shared" si="617"/>
        <v>320.15999169999998</v>
      </c>
      <c r="AH1134" s="3">
        <f t="shared" si="618"/>
        <v>0</v>
      </c>
      <c r="AI1134" s="4" t="str">
        <f t="shared" si="630"/>
        <v>A+J=</v>
      </c>
      <c r="AJ1134" s="12">
        <f t="shared" si="624"/>
        <v>42278</v>
      </c>
      <c r="AK1134" s="12"/>
      <c r="AL1134" s="4"/>
      <c r="AX1134" s="1"/>
      <c r="AY1134" s="1"/>
      <c r="AZ1134" s="1"/>
      <c r="BA1134" s="1"/>
      <c r="BB1134" s="1"/>
    </row>
    <row r="1135" spans="1:154" x14ac:dyDescent="0.2">
      <c r="A1135" s="178">
        <f t="shared" si="619"/>
        <v>42254</v>
      </c>
      <c r="B1135" s="2">
        <f t="shared" si="604"/>
        <v>309839.79519864178</v>
      </c>
      <c r="C1135" s="2">
        <f t="shared" si="620"/>
        <v>247353.20309465</v>
      </c>
      <c r="D1135" s="2">
        <v>0</v>
      </c>
      <c r="E1135" s="11">
        <f t="shared" si="605"/>
        <v>247353.20309465</v>
      </c>
      <c r="F1135" s="99">
        <f t="shared" si="600"/>
        <v>4337.1099999999997</v>
      </c>
      <c r="G1135" s="3">
        <f>IF(N1135=1,VLOOKUP(A1134,[1]Plan1!$BG$69:$BI$188,3),G1134)</f>
        <v>4346.6499999999996</v>
      </c>
      <c r="H1135" s="200">
        <f t="shared" si="601"/>
        <v>42187</v>
      </c>
      <c r="I1135" s="200">
        <f t="shared" si="602"/>
        <v>42218</v>
      </c>
      <c r="J1135" s="27">
        <f t="shared" si="606"/>
        <v>2.1996214068815689E-3</v>
      </c>
      <c r="K1135" s="12">
        <f t="shared" si="621"/>
        <v>42278</v>
      </c>
      <c r="L1135" s="12">
        <f t="shared" si="607"/>
        <v>42278</v>
      </c>
      <c r="M1135" s="1">
        <f t="shared" si="622"/>
        <v>21</v>
      </c>
      <c r="N1135" s="1">
        <f t="shared" si="608"/>
        <v>4</v>
      </c>
      <c r="O1135" s="2">
        <f t="shared" si="609"/>
        <v>1.0004185999999999</v>
      </c>
      <c r="P1135" s="11">
        <f t="shared" si="632"/>
        <v>1.00619897</v>
      </c>
      <c r="Q1135" s="11">
        <f t="shared" si="627"/>
        <v>1.2508029849702806</v>
      </c>
      <c r="R1135" s="2">
        <f t="shared" si="631"/>
        <v>1.25132657</v>
      </c>
      <c r="S1135" s="2">
        <f t="shared" si="625"/>
        <v>1.1445321799999999</v>
      </c>
      <c r="T1135" s="2">
        <f t="shared" si="610"/>
        <v>283103.70076789998</v>
      </c>
      <c r="U1135" s="2">
        <f t="shared" si="611"/>
        <v>0</v>
      </c>
      <c r="V1135" s="2">
        <f t="shared" si="612"/>
        <v>62166.432112291775</v>
      </c>
      <c r="W1135" s="2">
        <f t="shared" si="613"/>
        <v>309519.63520694175</v>
      </c>
      <c r="X1135" s="29">
        <f t="shared" si="614"/>
        <v>0</v>
      </c>
      <c r="Y1135" s="2">
        <f t="shared" si="626"/>
        <v>0</v>
      </c>
      <c r="Z1135" s="82">
        <f t="shared" si="615"/>
        <v>0</v>
      </c>
      <c r="AA1135" s="2">
        <f t="shared" si="616"/>
        <v>0</v>
      </c>
      <c r="AB1135" s="27">
        <f t="shared" si="623"/>
        <v>6.7299999999999999E-2</v>
      </c>
      <c r="AC1135" s="29">
        <f t="shared" si="603"/>
        <v>4</v>
      </c>
      <c r="AD1135" s="29">
        <v>252</v>
      </c>
      <c r="AE1135" s="11">
        <f t="shared" si="628"/>
        <v>1.0010343770000001</v>
      </c>
      <c r="AF1135" s="2">
        <f t="shared" si="629"/>
        <v>292.83595667999998</v>
      </c>
      <c r="AG1135" s="2">
        <f t="shared" si="617"/>
        <v>320.15999169999998</v>
      </c>
      <c r="AH1135" s="3">
        <f t="shared" si="618"/>
        <v>0</v>
      </c>
      <c r="AI1135" s="4" t="str">
        <f t="shared" si="630"/>
        <v>A+J=</v>
      </c>
      <c r="AJ1135" s="12">
        <f t="shared" si="624"/>
        <v>42278</v>
      </c>
      <c r="AK1135" s="12"/>
      <c r="AL1135" s="4"/>
      <c r="AX1135" s="1"/>
      <c r="AY1135" s="1"/>
      <c r="AZ1135" s="1"/>
      <c r="BA1135" s="1"/>
      <c r="BB1135" s="1"/>
    </row>
    <row r="1136" spans="1:154" x14ac:dyDescent="0.2">
      <c r="A1136" s="178">
        <f t="shared" si="619"/>
        <v>42255</v>
      </c>
      <c r="B1136" s="2">
        <f t="shared" si="604"/>
        <v>309839.79519864178</v>
      </c>
      <c r="C1136" s="2">
        <f t="shared" si="620"/>
        <v>247353.20309465</v>
      </c>
      <c r="D1136" s="2">
        <v>0</v>
      </c>
      <c r="E1136" s="11">
        <f t="shared" si="605"/>
        <v>247353.20309465</v>
      </c>
      <c r="F1136" s="99">
        <f t="shared" si="600"/>
        <v>4337.1099999999997</v>
      </c>
      <c r="G1136" s="3">
        <f>IF(N1136=1,VLOOKUP(A1135,[1]Plan1!$BG$69:$BI$188,3),G1135)</f>
        <v>4346.6499999999996</v>
      </c>
      <c r="H1136" s="200">
        <f t="shared" si="601"/>
        <v>42187</v>
      </c>
      <c r="I1136" s="200">
        <f t="shared" si="602"/>
        <v>42218</v>
      </c>
      <c r="J1136" s="27">
        <f t="shared" si="606"/>
        <v>2.1996214068815689E-3</v>
      </c>
      <c r="K1136" s="12">
        <f t="shared" si="621"/>
        <v>42278</v>
      </c>
      <c r="L1136" s="12">
        <f t="shared" si="607"/>
        <v>42278</v>
      </c>
      <c r="M1136" s="1">
        <f t="shared" si="622"/>
        <v>21</v>
      </c>
      <c r="N1136" s="1">
        <f t="shared" si="608"/>
        <v>4</v>
      </c>
      <c r="O1136" s="2">
        <f t="shared" si="609"/>
        <v>1.0004185999999999</v>
      </c>
      <c r="P1136" s="11">
        <f t="shared" si="632"/>
        <v>1.00619897</v>
      </c>
      <c r="Q1136" s="11">
        <f t="shared" si="627"/>
        <v>1.2508029849702806</v>
      </c>
      <c r="R1136" s="2">
        <f t="shared" si="631"/>
        <v>1.25132657</v>
      </c>
      <c r="S1136" s="2">
        <f t="shared" si="625"/>
        <v>1.1445321799999999</v>
      </c>
      <c r="T1136" s="2">
        <f t="shared" si="610"/>
        <v>283103.70076789998</v>
      </c>
      <c r="U1136" s="2">
        <f t="shared" si="611"/>
        <v>0</v>
      </c>
      <c r="V1136" s="2">
        <f t="shared" si="612"/>
        <v>62166.432112291775</v>
      </c>
      <c r="W1136" s="2">
        <f t="shared" si="613"/>
        <v>309519.63520694175</v>
      </c>
      <c r="X1136" s="29">
        <f t="shared" si="614"/>
        <v>0</v>
      </c>
      <c r="Y1136" s="2">
        <f t="shared" si="626"/>
        <v>0</v>
      </c>
      <c r="Z1136" s="82">
        <f t="shared" si="615"/>
        <v>0</v>
      </c>
      <c r="AA1136" s="2">
        <f t="shared" si="616"/>
        <v>0</v>
      </c>
      <c r="AB1136" s="27">
        <f t="shared" si="623"/>
        <v>6.7299999999999999E-2</v>
      </c>
      <c r="AC1136" s="29">
        <f t="shared" si="603"/>
        <v>4</v>
      </c>
      <c r="AD1136" s="29">
        <v>252</v>
      </c>
      <c r="AE1136" s="11">
        <f t="shared" si="628"/>
        <v>1.0010343770000001</v>
      </c>
      <c r="AF1136" s="2">
        <f t="shared" si="629"/>
        <v>292.83595667999998</v>
      </c>
      <c r="AG1136" s="2">
        <f t="shared" si="617"/>
        <v>320.15999169999998</v>
      </c>
      <c r="AH1136" s="3">
        <f t="shared" si="618"/>
        <v>0</v>
      </c>
      <c r="AI1136" s="4" t="str">
        <f t="shared" si="630"/>
        <v>A+J=</v>
      </c>
      <c r="AJ1136" s="12">
        <f t="shared" si="624"/>
        <v>42278</v>
      </c>
      <c r="AK1136" s="12"/>
      <c r="AL1136" s="4"/>
      <c r="AX1136" s="1"/>
      <c r="AY1136" s="1"/>
      <c r="AZ1136" s="1"/>
      <c r="BA1136" s="1"/>
      <c r="BB1136" s="1"/>
    </row>
    <row r="1137" spans="1:54" x14ac:dyDescent="0.2">
      <c r="A1137" s="178">
        <f t="shared" si="619"/>
        <v>42256</v>
      </c>
      <c r="B1137" s="2">
        <f t="shared" si="604"/>
        <v>309952.31495291297</v>
      </c>
      <c r="C1137" s="2">
        <f t="shared" si="620"/>
        <v>247353.20309465</v>
      </c>
      <c r="D1137" s="2">
        <v>0</v>
      </c>
      <c r="E1137" s="11">
        <f t="shared" si="605"/>
        <v>247353.20309465</v>
      </c>
      <c r="F1137" s="99">
        <f t="shared" si="600"/>
        <v>4337.1099999999997</v>
      </c>
      <c r="G1137" s="3">
        <f>IF(N1137=1,VLOOKUP(A1136,[1]Plan1!$BG$69:$BI$188,3),G1136)</f>
        <v>4346.6499999999996</v>
      </c>
      <c r="H1137" s="200">
        <f t="shared" si="601"/>
        <v>42187</v>
      </c>
      <c r="I1137" s="200">
        <f t="shared" si="602"/>
        <v>42218</v>
      </c>
      <c r="J1137" s="27">
        <f t="shared" si="606"/>
        <v>2.1996214068815689E-3</v>
      </c>
      <c r="K1137" s="12">
        <f t="shared" si="621"/>
        <v>42278</v>
      </c>
      <c r="L1137" s="12">
        <f t="shared" si="607"/>
        <v>42278</v>
      </c>
      <c r="M1137" s="1">
        <f t="shared" si="622"/>
        <v>21</v>
      </c>
      <c r="N1137" s="1">
        <f t="shared" si="608"/>
        <v>5</v>
      </c>
      <c r="O1137" s="2">
        <f t="shared" si="609"/>
        <v>1.0005232799999999</v>
      </c>
      <c r="P1137" s="11">
        <f t="shared" si="632"/>
        <v>1.00619897</v>
      </c>
      <c r="Q1137" s="11">
        <f t="shared" si="627"/>
        <v>1.2508029849702806</v>
      </c>
      <c r="R1137" s="2">
        <f t="shared" si="631"/>
        <v>1.2514574999999999</v>
      </c>
      <c r="S1137" s="2">
        <f t="shared" si="625"/>
        <v>1.1445321799999999</v>
      </c>
      <c r="T1137" s="2">
        <f t="shared" si="610"/>
        <v>283103.70076789998</v>
      </c>
      <c r="U1137" s="2">
        <f t="shared" si="611"/>
        <v>0</v>
      </c>
      <c r="V1137" s="2">
        <f t="shared" si="612"/>
        <v>62198.818067172928</v>
      </c>
      <c r="W1137" s="2">
        <f t="shared" si="613"/>
        <v>309552.02116182295</v>
      </c>
      <c r="X1137" s="29">
        <f t="shared" si="614"/>
        <v>0</v>
      </c>
      <c r="Y1137" s="2">
        <f t="shared" si="626"/>
        <v>0</v>
      </c>
      <c r="Z1137" s="82">
        <f t="shared" si="615"/>
        <v>0</v>
      </c>
      <c r="AA1137" s="2">
        <f t="shared" si="616"/>
        <v>0</v>
      </c>
      <c r="AB1137" s="27">
        <f t="shared" si="623"/>
        <v>6.7299999999999999E-2</v>
      </c>
      <c r="AC1137" s="29">
        <f t="shared" si="603"/>
        <v>5</v>
      </c>
      <c r="AD1137" s="29">
        <v>252</v>
      </c>
      <c r="AE1137" s="11">
        <f t="shared" si="628"/>
        <v>1.0012931389999999</v>
      </c>
      <c r="AF1137" s="2">
        <f t="shared" si="629"/>
        <v>366.09243650000002</v>
      </c>
      <c r="AG1137" s="2">
        <f t="shared" si="617"/>
        <v>400.29379109000001</v>
      </c>
      <c r="AH1137" s="3">
        <f t="shared" si="618"/>
        <v>0</v>
      </c>
      <c r="AI1137" s="4" t="str">
        <f t="shared" si="630"/>
        <v>A+J=</v>
      </c>
      <c r="AJ1137" s="12">
        <f t="shared" si="624"/>
        <v>42278</v>
      </c>
      <c r="AK1137" s="12"/>
      <c r="AL1137" s="4"/>
      <c r="AX1137" s="1"/>
      <c r="AY1137" s="1"/>
      <c r="AZ1137" s="1"/>
      <c r="BA1137" s="1"/>
      <c r="BB1137" s="1"/>
    </row>
    <row r="1138" spans="1:54" x14ac:dyDescent="0.2">
      <c r="A1138" s="178">
        <f t="shared" si="619"/>
        <v>42257</v>
      </c>
      <c r="B1138" s="2">
        <f t="shared" si="604"/>
        <v>310064.87685499823</v>
      </c>
      <c r="C1138" s="2">
        <f t="shared" si="620"/>
        <v>247353.20309465</v>
      </c>
      <c r="D1138" s="2">
        <v>0</v>
      </c>
      <c r="E1138" s="11">
        <f t="shared" si="605"/>
        <v>247353.20309465</v>
      </c>
      <c r="F1138" s="99">
        <f t="shared" si="600"/>
        <v>4337.1099999999997</v>
      </c>
      <c r="G1138" s="3">
        <f>IF(N1138=1,VLOOKUP(A1137,[1]Plan1!$BG$69:$BI$188,3),G1137)</f>
        <v>4346.6499999999996</v>
      </c>
      <c r="H1138" s="200">
        <f t="shared" si="601"/>
        <v>42187</v>
      </c>
      <c r="I1138" s="200">
        <f t="shared" si="602"/>
        <v>42218</v>
      </c>
      <c r="J1138" s="27">
        <f t="shared" si="606"/>
        <v>2.1996214068815689E-3</v>
      </c>
      <c r="K1138" s="12">
        <f t="shared" si="621"/>
        <v>42278</v>
      </c>
      <c r="L1138" s="12">
        <f t="shared" si="607"/>
        <v>42278</v>
      </c>
      <c r="M1138" s="1">
        <f t="shared" si="622"/>
        <v>21</v>
      </c>
      <c r="N1138" s="1">
        <f t="shared" si="608"/>
        <v>6</v>
      </c>
      <c r="O1138" s="2">
        <f t="shared" si="609"/>
        <v>1.00062797</v>
      </c>
      <c r="P1138" s="11">
        <f t="shared" si="632"/>
        <v>1.00619897</v>
      </c>
      <c r="Q1138" s="11">
        <f t="shared" si="627"/>
        <v>1.2508029849702806</v>
      </c>
      <c r="R1138" s="2">
        <f t="shared" si="631"/>
        <v>1.2515884500000001</v>
      </c>
      <c r="S1138" s="2">
        <f t="shared" si="625"/>
        <v>1.1445321799999999</v>
      </c>
      <c r="T1138" s="2">
        <f t="shared" si="610"/>
        <v>283103.70076789998</v>
      </c>
      <c r="U1138" s="2">
        <f t="shared" si="611"/>
        <v>0</v>
      </c>
      <c r="V1138" s="2">
        <f t="shared" si="612"/>
        <v>62231.208969118219</v>
      </c>
      <c r="W1138" s="2">
        <f t="shared" si="613"/>
        <v>309584.41206376825</v>
      </c>
      <c r="X1138" s="29">
        <f t="shared" si="614"/>
        <v>0</v>
      </c>
      <c r="Y1138" s="2">
        <f t="shared" si="626"/>
        <v>0</v>
      </c>
      <c r="Z1138" s="82">
        <f t="shared" si="615"/>
        <v>0</v>
      </c>
      <c r="AA1138" s="2">
        <f t="shared" si="616"/>
        <v>0</v>
      </c>
      <c r="AB1138" s="27">
        <f t="shared" si="623"/>
        <v>6.7299999999999999E-2</v>
      </c>
      <c r="AC1138" s="29">
        <f t="shared" si="603"/>
        <v>6</v>
      </c>
      <c r="AD1138" s="29">
        <v>252</v>
      </c>
      <c r="AE1138" s="11">
        <f t="shared" si="628"/>
        <v>1.0015519669999999</v>
      </c>
      <c r="AF1138" s="2">
        <f t="shared" si="629"/>
        <v>439.36760115999999</v>
      </c>
      <c r="AG1138" s="2">
        <f t="shared" si="617"/>
        <v>480.46479123</v>
      </c>
      <c r="AH1138" s="3">
        <f t="shared" si="618"/>
        <v>0</v>
      </c>
      <c r="AI1138" s="4" t="str">
        <f t="shared" si="630"/>
        <v>A+J=</v>
      </c>
      <c r="AJ1138" s="12">
        <f t="shared" si="624"/>
        <v>42278</v>
      </c>
      <c r="AK1138" s="12"/>
      <c r="AL1138" s="4"/>
      <c r="AX1138" s="1"/>
      <c r="AY1138" s="1"/>
      <c r="AZ1138" s="1"/>
      <c r="BA1138" s="1"/>
      <c r="BB1138" s="1"/>
    </row>
    <row r="1139" spans="1:54" x14ac:dyDescent="0.2">
      <c r="A1139" s="178">
        <f t="shared" si="619"/>
        <v>42258</v>
      </c>
      <c r="B1139" s="2">
        <f t="shared" si="604"/>
        <v>310177.47874677548</v>
      </c>
      <c r="C1139" s="2">
        <f t="shared" si="620"/>
        <v>247353.20309465</v>
      </c>
      <c r="D1139" s="2">
        <v>0</v>
      </c>
      <c r="E1139" s="11">
        <f t="shared" si="605"/>
        <v>247353.20309465</v>
      </c>
      <c r="F1139" s="99">
        <f t="shared" si="600"/>
        <v>4337.1099999999997</v>
      </c>
      <c r="G1139" s="3">
        <f>IF(N1139=1,VLOOKUP(A1138,[1]Plan1!$BG$69:$BI$188,3),G1138)</f>
        <v>4346.6499999999996</v>
      </c>
      <c r="H1139" s="200">
        <f t="shared" si="601"/>
        <v>42187</v>
      </c>
      <c r="I1139" s="200">
        <f t="shared" si="602"/>
        <v>42218</v>
      </c>
      <c r="J1139" s="27">
        <f t="shared" si="606"/>
        <v>2.1996214068815689E-3</v>
      </c>
      <c r="K1139" s="12">
        <f t="shared" si="621"/>
        <v>42278</v>
      </c>
      <c r="L1139" s="12">
        <f t="shared" si="607"/>
        <v>42278</v>
      </c>
      <c r="M1139" s="1">
        <f t="shared" si="622"/>
        <v>21</v>
      </c>
      <c r="N1139" s="1">
        <f t="shared" si="608"/>
        <v>7</v>
      </c>
      <c r="O1139" s="2">
        <f t="shared" si="609"/>
        <v>1.0007326700000001</v>
      </c>
      <c r="P1139" s="11">
        <f t="shared" si="632"/>
        <v>1.00619897</v>
      </c>
      <c r="Q1139" s="11">
        <f t="shared" si="627"/>
        <v>1.2508029849702806</v>
      </c>
      <c r="R1139" s="2">
        <f t="shared" si="631"/>
        <v>1.25171941</v>
      </c>
      <c r="S1139" s="2">
        <f t="shared" si="625"/>
        <v>1.1445321799999999</v>
      </c>
      <c r="T1139" s="2">
        <f t="shared" si="610"/>
        <v>283103.70076789998</v>
      </c>
      <c r="U1139" s="2">
        <f t="shared" si="611"/>
        <v>0</v>
      </c>
      <c r="V1139" s="2">
        <f t="shared" si="612"/>
        <v>62263.602344595463</v>
      </c>
      <c r="W1139" s="2">
        <f t="shared" si="613"/>
        <v>309616.80543924548</v>
      </c>
      <c r="X1139" s="29">
        <f t="shared" si="614"/>
        <v>0</v>
      </c>
      <c r="Y1139" s="2">
        <f t="shared" si="626"/>
        <v>0</v>
      </c>
      <c r="Z1139" s="82">
        <f t="shared" si="615"/>
        <v>0</v>
      </c>
      <c r="AA1139" s="2">
        <f t="shared" si="616"/>
        <v>0</v>
      </c>
      <c r="AB1139" s="27">
        <f t="shared" si="623"/>
        <v>6.7299999999999999E-2</v>
      </c>
      <c r="AC1139" s="29">
        <f t="shared" si="603"/>
        <v>7</v>
      </c>
      <c r="AD1139" s="29">
        <v>252</v>
      </c>
      <c r="AE1139" s="11">
        <f t="shared" si="628"/>
        <v>1.0018108619999999</v>
      </c>
      <c r="AF1139" s="2">
        <f t="shared" si="629"/>
        <v>512.66173376999996</v>
      </c>
      <c r="AG1139" s="2">
        <f t="shared" si="617"/>
        <v>560.67330752999999</v>
      </c>
      <c r="AH1139" s="3">
        <f t="shared" si="618"/>
        <v>0</v>
      </c>
      <c r="AI1139" s="4" t="str">
        <f t="shared" si="630"/>
        <v>A+J=</v>
      </c>
      <c r="AJ1139" s="12">
        <f t="shared" si="624"/>
        <v>42278</v>
      </c>
      <c r="AK1139" s="12"/>
      <c r="AL1139" s="4"/>
      <c r="AX1139" s="1"/>
      <c r="AY1139" s="1"/>
      <c r="AZ1139" s="1"/>
      <c r="BA1139" s="1"/>
      <c r="BB1139" s="1"/>
    </row>
    <row r="1140" spans="1:54" x14ac:dyDescent="0.2">
      <c r="A1140" s="178">
        <f t="shared" si="619"/>
        <v>42259</v>
      </c>
      <c r="B1140" s="2">
        <f t="shared" si="604"/>
        <v>310290.12094630481</v>
      </c>
      <c r="C1140" s="2">
        <f t="shared" si="620"/>
        <v>247353.20309465</v>
      </c>
      <c r="D1140" s="2">
        <v>0</v>
      </c>
      <c r="E1140" s="11">
        <f t="shared" si="605"/>
        <v>247353.20309465</v>
      </c>
      <c r="F1140" s="99">
        <f t="shared" si="600"/>
        <v>4337.1099999999997</v>
      </c>
      <c r="G1140" s="3">
        <f>IF(N1140=1,VLOOKUP(A1139,[1]Plan1!$BG$69:$BI$188,3),G1139)</f>
        <v>4346.6499999999996</v>
      </c>
      <c r="H1140" s="200">
        <f t="shared" si="601"/>
        <v>42187</v>
      </c>
      <c r="I1140" s="200">
        <f t="shared" si="602"/>
        <v>42218</v>
      </c>
      <c r="J1140" s="27">
        <f t="shared" si="606"/>
        <v>2.1996214068815689E-3</v>
      </c>
      <c r="K1140" s="12">
        <f t="shared" si="621"/>
        <v>42278</v>
      </c>
      <c r="L1140" s="12">
        <f t="shared" si="607"/>
        <v>42278</v>
      </c>
      <c r="M1140" s="1">
        <f t="shared" si="622"/>
        <v>21</v>
      </c>
      <c r="N1140" s="1">
        <f t="shared" si="608"/>
        <v>8</v>
      </c>
      <c r="O1140" s="2">
        <f t="shared" si="609"/>
        <v>1.0008373800000001</v>
      </c>
      <c r="P1140" s="11">
        <f t="shared" si="632"/>
        <v>1.00619897</v>
      </c>
      <c r="Q1140" s="11">
        <f t="shared" si="627"/>
        <v>1.2508029849702806</v>
      </c>
      <c r="R1140" s="2">
        <f t="shared" si="631"/>
        <v>1.25185038</v>
      </c>
      <c r="S1140" s="2">
        <f t="shared" si="625"/>
        <v>1.1445321799999999</v>
      </c>
      <c r="T1140" s="2">
        <f t="shared" si="610"/>
        <v>283103.70076789998</v>
      </c>
      <c r="U1140" s="2">
        <f t="shared" si="611"/>
        <v>0</v>
      </c>
      <c r="V1140" s="2">
        <f t="shared" si="612"/>
        <v>62295.998193604792</v>
      </c>
      <c r="W1140" s="2">
        <f t="shared" si="613"/>
        <v>309649.20128825482</v>
      </c>
      <c r="X1140" s="29">
        <f t="shared" si="614"/>
        <v>0</v>
      </c>
      <c r="Y1140" s="2">
        <f t="shared" si="626"/>
        <v>0</v>
      </c>
      <c r="Z1140" s="82">
        <f t="shared" si="615"/>
        <v>0</v>
      </c>
      <c r="AA1140" s="2">
        <f t="shared" si="616"/>
        <v>0</v>
      </c>
      <c r="AB1140" s="27">
        <f t="shared" si="623"/>
        <v>6.7299999999999999E-2</v>
      </c>
      <c r="AC1140" s="29">
        <f t="shared" si="603"/>
        <v>8</v>
      </c>
      <c r="AD1140" s="29">
        <v>252</v>
      </c>
      <c r="AE1140" s="11">
        <f t="shared" si="628"/>
        <v>1.002069825</v>
      </c>
      <c r="AF1140" s="2">
        <f t="shared" si="629"/>
        <v>585.97511743999996</v>
      </c>
      <c r="AG1140" s="2">
        <f t="shared" si="617"/>
        <v>640.91965804999995</v>
      </c>
      <c r="AH1140" s="3">
        <f t="shared" si="618"/>
        <v>0</v>
      </c>
      <c r="AI1140" s="4" t="str">
        <f t="shared" si="630"/>
        <v>A+J=</v>
      </c>
      <c r="AJ1140" s="12">
        <f t="shared" si="624"/>
        <v>42278</v>
      </c>
      <c r="AK1140" s="12"/>
      <c r="AL1140" s="4"/>
      <c r="AX1140" s="1"/>
      <c r="AY1140" s="1"/>
      <c r="AZ1140" s="1"/>
      <c r="BA1140" s="1"/>
      <c r="BB1140" s="1"/>
    </row>
    <row r="1141" spans="1:54" x14ac:dyDescent="0.2">
      <c r="A1141" s="178">
        <f t="shared" si="619"/>
        <v>42260</v>
      </c>
      <c r="B1141" s="2">
        <f t="shared" si="604"/>
        <v>310290.12094630481</v>
      </c>
      <c r="C1141" s="2">
        <f t="shared" si="620"/>
        <v>247353.20309465</v>
      </c>
      <c r="D1141" s="2">
        <v>0</v>
      </c>
      <c r="E1141" s="11">
        <f t="shared" si="605"/>
        <v>247353.20309465</v>
      </c>
      <c r="F1141" s="99">
        <f t="shared" si="600"/>
        <v>4337.1099999999997</v>
      </c>
      <c r="G1141" s="3">
        <f>IF(N1141=1,VLOOKUP(A1140,[1]Plan1!$BG$69:$BI$188,3),G1140)</f>
        <v>4346.6499999999996</v>
      </c>
      <c r="H1141" s="200">
        <f t="shared" si="601"/>
        <v>42187</v>
      </c>
      <c r="I1141" s="200">
        <f t="shared" si="602"/>
        <v>42218</v>
      </c>
      <c r="J1141" s="27">
        <f t="shared" si="606"/>
        <v>2.1996214068815689E-3</v>
      </c>
      <c r="K1141" s="12">
        <f t="shared" si="621"/>
        <v>42278</v>
      </c>
      <c r="L1141" s="12">
        <f t="shared" si="607"/>
        <v>42278</v>
      </c>
      <c r="M1141" s="1">
        <f t="shared" si="622"/>
        <v>21</v>
      </c>
      <c r="N1141" s="1">
        <f t="shared" si="608"/>
        <v>8</v>
      </c>
      <c r="O1141" s="2">
        <f t="shared" si="609"/>
        <v>1.0008373800000001</v>
      </c>
      <c r="P1141" s="11">
        <f t="shared" si="632"/>
        <v>1.00619897</v>
      </c>
      <c r="Q1141" s="11">
        <f t="shared" si="627"/>
        <v>1.2508029849702806</v>
      </c>
      <c r="R1141" s="2">
        <f t="shared" si="631"/>
        <v>1.25185038</v>
      </c>
      <c r="S1141" s="2">
        <f t="shared" si="625"/>
        <v>1.1445321799999999</v>
      </c>
      <c r="T1141" s="2">
        <f t="shared" si="610"/>
        <v>283103.70076789998</v>
      </c>
      <c r="U1141" s="2">
        <f t="shared" si="611"/>
        <v>0</v>
      </c>
      <c r="V1141" s="2">
        <f t="shared" si="612"/>
        <v>62295.998193604792</v>
      </c>
      <c r="W1141" s="2">
        <f t="shared" si="613"/>
        <v>309649.20128825482</v>
      </c>
      <c r="X1141" s="29">
        <f t="shared" si="614"/>
        <v>0</v>
      </c>
      <c r="Y1141" s="2">
        <f t="shared" si="626"/>
        <v>0</v>
      </c>
      <c r="Z1141" s="82">
        <f t="shared" si="615"/>
        <v>0</v>
      </c>
      <c r="AA1141" s="2">
        <f t="shared" si="616"/>
        <v>0</v>
      </c>
      <c r="AB1141" s="27">
        <f t="shared" si="623"/>
        <v>6.7299999999999999E-2</v>
      </c>
      <c r="AC1141" s="29">
        <f t="shared" si="603"/>
        <v>8</v>
      </c>
      <c r="AD1141" s="29">
        <v>252</v>
      </c>
      <c r="AE1141" s="11">
        <f t="shared" si="628"/>
        <v>1.002069825</v>
      </c>
      <c r="AF1141" s="2">
        <f t="shared" si="629"/>
        <v>585.97511743999996</v>
      </c>
      <c r="AG1141" s="2">
        <f t="shared" si="617"/>
        <v>640.91965804999995</v>
      </c>
      <c r="AH1141" s="3">
        <f t="shared" si="618"/>
        <v>0</v>
      </c>
      <c r="AI1141" s="4" t="str">
        <f t="shared" si="630"/>
        <v>A+J=</v>
      </c>
      <c r="AJ1141" s="12">
        <f t="shared" si="624"/>
        <v>42278</v>
      </c>
      <c r="AK1141" s="12"/>
      <c r="AL1141" s="4"/>
      <c r="AX1141" s="1"/>
      <c r="AY1141" s="1"/>
      <c r="AZ1141" s="1"/>
      <c r="BA1141" s="1"/>
      <c r="BB1141" s="1"/>
    </row>
    <row r="1142" spans="1:54" x14ac:dyDescent="0.2">
      <c r="A1142" s="178">
        <f t="shared" si="619"/>
        <v>42261</v>
      </c>
      <c r="B1142" s="2">
        <f t="shared" si="604"/>
        <v>310290.12094630481</v>
      </c>
      <c r="C1142" s="2">
        <f t="shared" si="620"/>
        <v>247353.20309465</v>
      </c>
      <c r="D1142" s="2">
        <v>0</v>
      </c>
      <c r="E1142" s="11">
        <f t="shared" si="605"/>
        <v>247353.20309465</v>
      </c>
      <c r="F1142" s="99">
        <f t="shared" si="600"/>
        <v>4337.1099999999997</v>
      </c>
      <c r="G1142" s="3">
        <f>IF(N1142=1,VLOOKUP(A1141,[1]Plan1!$BG$69:$BI$188,3),G1141)</f>
        <v>4346.6499999999996</v>
      </c>
      <c r="H1142" s="200">
        <f t="shared" si="601"/>
        <v>42187</v>
      </c>
      <c r="I1142" s="200">
        <f t="shared" si="602"/>
        <v>42218</v>
      </c>
      <c r="J1142" s="27">
        <f t="shared" si="606"/>
        <v>2.1996214068815689E-3</v>
      </c>
      <c r="K1142" s="12">
        <f t="shared" si="621"/>
        <v>42278</v>
      </c>
      <c r="L1142" s="12">
        <f t="shared" si="607"/>
        <v>42278</v>
      </c>
      <c r="M1142" s="1">
        <f t="shared" si="622"/>
        <v>21</v>
      </c>
      <c r="N1142" s="1">
        <f t="shared" si="608"/>
        <v>8</v>
      </c>
      <c r="O1142" s="2">
        <f t="shared" si="609"/>
        <v>1.0008373800000001</v>
      </c>
      <c r="P1142" s="11">
        <f t="shared" si="632"/>
        <v>1.00619897</v>
      </c>
      <c r="Q1142" s="11">
        <f t="shared" si="627"/>
        <v>1.2508029849702806</v>
      </c>
      <c r="R1142" s="2">
        <f t="shared" si="631"/>
        <v>1.25185038</v>
      </c>
      <c r="S1142" s="2">
        <f t="shared" si="625"/>
        <v>1.1445321799999999</v>
      </c>
      <c r="T1142" s="2">
        <f t="shared" si="610"/>
        <v>283103.70076789998</v>
      </c>
      <c r="U1142" s="2">
        <f t="shared" si="611"/>
        <v>0</v>
      </c>
      <c r="V1142" s="2">
        <f t="shared" si="612"/>
        <v>62295.998193604792</v>
      </c>
      <c r="W1142" s="2">
        <f t="shared" si="613"/>
        <v>309649.20128825482</v>
      </c>
      <c r="X1142" s="29">
        <f t="shared" si="614"/>
        <v>0</v>
      </c>
      <c r="Y1142" s="2">
        <f t="shared" si="626"/>
        <v>0</v>
      </c>
      <c r="Z1142" s="82">
        <f t="shared" si="615"/>
        <v>0</v>
      </c>
      <c r="AA1142" s="2">
        <f t="shared" si="616"/>
        <v>0</v>
      </c>
      <c r="AB1142" s="27">
        <f t="shared" si="623"/>
        <v>6.7299999999999999E-2</v>
      </c>
      <c r="AC1142" s="29">
        <f t="shared" si="603"/>
        <v>8</v>
      </c>
      <c r="AD1142" s="29">
        <v>252</v>
      </c>
      <c r="AE1142" s="11">
        <f t="shared" si="628"/>
        <v>1.002069825</v>
      </c>
      <c r="AF1142" s="2">
        <f t="shared" si="629"/>
        <v>585.97511743999996</v>
      </c>
      <c r="AG1142" s="2">
        <f t="shared" si="617"/>
        <v>640.91965804999995</v>
      </c>
      <c r="AH1142" s="3">
        <f t="shared" si="618"/>
        <v>0</v>
      </c>
      <c r="AI1142" s="4" t="str">
        <f t="shared" si="630"/>
        <v>A+J=</v>
      </c>
      <c r="AJ1142" s="12">
        <f t="shared" si="624"/>
        <v>42278</v>
      </c>
      <c r="AK1142" s="12"/>
      <c r="AL1142" s="4"/>
      <c r="AX1142" s="1"/>
      <c r="AY1142" s="1"/>
      <c r="AZ1142" s="1"/>
      <c r="BA1142" s="1"/>
      <c r="BB1142" s="1"/>
    </row>
    <row r="1143" spans="1:54" x14ac:dyDescent="0.2">
      <c r="A1143" s="178">
        <f t="shared" si="619"/>
        <v>42262</v>
      </c>
      <c r="B1143" s="2">
        <f t="shared" si="604"/>
        <v>310402.80284276616</v>
      </c>
      <c r="C1143" s="2">
        <f t="shared" si="620"/>
        <v>247353.20309465</v>
      </c>
      <c r="D1143" s="2">
        <v>0</v>
      </c>
      <c r="E1143" s="11">
        <f t="shared" si="605"/>
        <v>247353.20309465</v>
      </c>
      <c r="F1143" s="99">
        <f t="shared" si="600"/>
        <v>4337.1099999999997</v>
      </c>
      <c r="G1143" s="3">
        <f>IF(N1143=1,VLOOKUP(A1142,[1]Plan1!$BG$69:$BI$188,3),G1142)</f>
        <v>4346.6499999999996</v>
      </c>
      <c r="H1143" s="200">
        <f t="shared" si="601"/>
        <v>42187</v>
      </c>
      <c r="I1143" s="200">
        <f t="shared" si="602"/>
        <v>42218</v>
      </c>
      <c r="J1143" s="27">
        <f t="shared" si="606"/>
        <v>2.1996214068815689E-3</v>
      </c>
      <c r="K1143" s="12">
        <f t="shared" si="621"/>
        <v>42278</v>
      </c>
      <c r="L1143" s="12">
        <f t="shared" si="607"/>
        <v>42278</v>
      </c>
      <c r="M1143" s="1">
        <f t="shared" si="622"/>
        <v>21</v>
      </c>
      <c r="N1143" s="1">
        <f t="shared" si="608"/>
        <v>9</v>
      </c>
      <c r="O1143" s="2">
        <f t="shared" si="609"/>
        <v>1.0009421000000001</v>
      </c>
      <c r="P1143" s="11">
        <f t="shared" si="632"/>
        <v>1.00619897</v>
      </c>
      <c r="Q1143" s="11">
        <f t="shared" si="627"/>
        <v>1.2508029849702806</v>
      </c>
      <c r="R1143" s="2">
        <f t="shared" si="631"/>
        <v>1.25198136</v>
      </c>
      <c r="S1143" s="2">
        <f t="shared" si="625"/>
        <v>1.1445321799999999</v>
      </c>
      <c r="T1143" s="2">
        <f t="shared" si="610"/>
        <v>283103.70076789998</v>
      </c>
      <c r="U1143" s="2">
        <f t="shared" si="611"/>
        <v>0</v>
      </c>
      <c r="V1143" s="2">
        <f t="shared" si="612"/>
        <v>62328.396516146124</v>
      </c>
      <c r="W1143" s="2">
        <f t="shared" si="613"/>
        <v>309681.59961079614</v>
      </c>
      <c r="X1143" s="29">
        <f t="shared" si="614"/>
        <v>0</v>
      </c>
      <c r="Y1143" s="2">
        <f t="shared" si="626"/>
        <v>0</v>
      </c>
      <c r="Z1143" s="82">
        <f t="shared" si="615"/>
        <v>0</v>
      </c>
      <c r="AA1143" s="2">
        <f t="shared" si="616"/>
        <v>0</v>
      </c>
      <c r="AB1143" s="27">
        <f t="shared" si="623"/>
        <v>6.7299999999999999E-2</v>
      </c>
      <c r="AC1143" s="29">
        <f t="shared" si="603"/>
        <v>9</v>
      </c>
      <c r="AD1143" s="29">
        <v>252</v>
      </c>
      <c r="AE1143" s="11">
        <f t="shared" si="628"/>
        <v>1.0023288539999999</v>
      </c>
      <c r="AF1143" s="2">
        <f t="shared" si="629"/>
        <v>659.30718593999995</v>
      </c>
      <c r="AG1143" s="2">
        <f t="shared" si="617"/>
        <v>721.20323197000005</v>
      </c>
      <c r="AH1143" s="3">
        <f t="shared" si="618"/>
        <v>0</v>
      </c>
      <c r="AI1143" s="4" t="str">
        <f t="shared" si="630"/>
        <v>A+J=</v>
      </c>
      <c r="AJ1143" s="12">
        <f t="shared" si="624"/>
        <v>42278</v>
      </c>
      <c r="AK1143" s="12"/>
      <c r="AL1143" s="4"/>
      <c r="AX1143" s="1"/>
      <c r="AY1143" s="1"/>
      <c r="AZ1143" s="1"/>
      <c r="BA1143" s="1"/>
      <c r="BB1143" s="1"/>
    </row>
    <row r="1144" spans="1:54" x14ac:dyDescent="0.2">
      <c r="A1144" s="178">
        <f t="shared" si="619"/>
        <v>42263</v>
      </c>
      <c r="B1144" s="2">
        <f t="shared" si="604"/>
        <v>310515.52723415149</v>
      </c>
      <c r="C1144" s="2">
        <f t="shared" si="620"/>
        <v>247353.20309465</v>
      </c>
      <c r="D1144" s="2">
        <v>0</v>
      </c>
      <c r="E1144" s="11">
        <f t="shared" si="605"/>
        <v>247353.20309465</v>
      </c>
      <c r="F1144" s="99">
        <f t="shared" si="600"/>
        <v>4337.1099999999997</v>
      </c>
      <c r="G1144" s="3">
        <f>IF(N1144=1,VLOOKUP(A1143,[1]Plan1!$BG$69:$BI$188,3),G1143)</f>
        <v>4346.6499999999996</v>
      </c>
      <c r="H1144" s="200">
        <f t="shared" si="601"/>
        <v>42187</v>
      </c>
      <c r="I1144" s="200">
        <f t="shared" si="602"/>
        <v>42218</v>
      </c>
      <c r="J1144" s="27">
        <f t="shared" si="606"/>
        <v>2.1996214068815689E-3</v>
      </c>
      <c r="K1144" s="12">
        <f t="shared" si="621"/>
        <v>42278</v>
      </c>
      <c r="L1144" s="12">
        <f t="shared" si="607"/>
        <v>42278</v>
      </c>
      <c r="M1144" s="1">
        <f t="shared" si="622"/>
        <v>21</v>
      </c>
      <c r="N1144" s="1">
        <f t="shared" si="608"/>
        <v>10</v>
      </c>
      <c r="O1144" s="2">
        <f t="shared" si="609"/>
        <v>1.0010468299999999</v>
      </c>
      <c r="P1144" s="11">
        <f t="shared" si="632"/>
        <v>1.00619897</v>
      </c>
      <c r="Q1144" s="11">
        <f t="shared" si="627"/>
        <v>1.2508029849702806</v>
      </c>
      <c r="R1144" s="2">
        <f t="shared" si="631"/>
        <v>1.2521123599999999</v>
      </c>
      <c r="S1144" s="2">
        <f t="shared" si="625"/>
        <v>1.1445321799999999</v>
      </c>
      <c r="T1144" s="2">
        <f t="shared" si="610"/>
        <v>283103.70076789998</v>
      </c>
      <c r="U1144" s="2">
        <f t="shared" si="611"/>
        <v>0</v>
      </c>
      <c r="V1144" s="2">
        <f t="shared" si="612"/>
        <v>62360.7997857515</v>
      </c>
      <c r="W1144" s="2">
        <f t="shared" si="613"/>
        <v>309714.0028804015</v>
      </c>
      <c r="X1144" s="29">
        <f t="shared" si="614"/>
        <v>0</v>
      </c>
      <c r="Y1144" s="2">
        <f t="shared" si="626"/>
        <v>0</v>
      </c>
      <c r="Z1144" s="82">
        <f t="shared" si="615"/>
        <v>0</v>
      </c>
      <c r="AA1144" s="2">
        <f t="shared" si="616"/>
        <v>0</v>
      </c>
      <c r="AB1144" s="27">
        <f t="shared" si="623"/>
        <v>6.7299999999999999E-2</v>
      </c>
      <c r="AC1144" s="29">
        <f t="shared" si="603"/>
        <v>10</v>
      </c>
      <c r="AD1144" s="29">
        <v>252</v>
      </c>
      <c r="AE1144" s="11">
        <f t="shared" si="628"/>
        <v>1.0025879499999999</v>
      </c>
      <c r="AF1144" s="2">
        <f t="shared" si="629"/>
        <v>732.6582224</v>
      </c>
      <c r="AG1144" s="2">
        <f t="shared" si="617"/>
        <v>801.52435375000005</v>
      </c>
      <c r="AH1144" s="3">
        <f t="shared" si="618"/>
        <v>0</v>
      </c>
      <c r="AI1144" s="4" t="str">
        <f t="shared" si="630"/>
        <v>A+J=</v>
      </c>
      <c r="AJ1144" s="12">
        <f t="shared" si="624"/>
        <v>42278</v>
      </c>
      <c r="AK1144" s="12"/>
      <c r="AL1144" s="4"/>
      <c r="AX1144" s="1"/>
      <c r="AY1144" s="1"/>
      <c r="AZ1144" s="1"/>
      <c r="BA1144" s="1"/>
      <c r="BB1144" s="1"/>
    </row>
    <row r="1145" spans="1:54" x14ac:dyDescent="0.2">
      <c r="A1145" s="178">
        <f t="shared" si="619"/>
        <v>42264</v>
      </c>
      <c r="B1145" s="2">
        <f t="shared" si="604"/>
        <v>310628.2916502289</v>
      </c>
      <c r="C1145" s="2">
        <f t="shared" si="620"/>
        <v>247353.20309465</v>
      </c>
      <c r="D1145" s="2">
        <v>0</v>
      </c>
      <c r="E1145" s="11">
        <f t="shared" si="605"/>
        <v>247353.20309465</v>
      </c>
      <c r="F1145" s="99">
        <f t="shared" si="600"/>
        <v>4337.1099999999997</v>
      </c>
      <c r="G1145" s="3">
        <f>IF(N1145=1,VLOOKUP(A1144,[1]Plan1!$BG$69:$BI$188,3),G1144)</f>
        <v>4346.6499999999996</v>
      </c>
      <c r="H1145" s="200">
        <f t="shared" si="601"/>
        <v>42187</v>
      </c>
      <c r="I1145" s="200">
        <f t="shared" si="602"/>
        <v>42218</v>
      </c>
      <c r="J1145" s="27">
        <f t="shared" si="606"/>
        <v>2.1996214068815689E-3</v>
      </c>
      <c r="K1145" s="12">
        <f t="shared" si="621"/>
        <v>42278</v>
      </c>
      <c r="L1145" s="12">
        <f t="shared" si="607"/>
        <v>42278</v>
      </c>
      <c r="M1145" s="1">
        <f t="shared" si="622"/>
        <v>21</v>
      </c>
      <c r="N1145" s="1">
        <f t="shared" si="608"/>
        <v>11</v>
      </c>
      <c r="O1145" s="2">
        <f t="shared" si="609"/>
        <v>1.00115157</v>
      </c>
      <c r="P1145" s="11">
        <f t="shared" si="632"/>
        <v>1.00619897</v>
      </c>
      <c r="Q1145" s="11">
        <f t="shared" si="627"/>
        <v>1.2508029849702806</v>
      </c>
      <c r="R1145" s="2">
        <f t="shared" si="631"/>
        <v>1.25224337</v>
      </c>
      <c r="S1145" s="2">
        <f t="shared" si="625"/>
        <v>1.1445321799999999</v>
      </c>
      <c r="T1145" s="2">
        <f t="shared" si="610"/>
        <v>283103.70076789998</v>
      </c>
      <c r="U1145" s="2">
        <f t="shared" si="611"/>
        <v>0</v>
      </c>
      <c r="V1145" s="2">
        <f t="shared" si="612"/>
        <v>62393.205528888939</v>
      </c>
      <c r="W1145" s="2">
        <f t="shared" si="613"/>
        <v>309746.40862353891</v>
      </c>
      <c r="X1145" s="29">
        <f t="shared" si="614"/>
        <v>0</v>
      </c>
      <c r="Y1145" s="2">
        <f t="shared" si="626"/>
        <v>0</v>
      </c>
      <c r="Z1145" s="82">
        <f t="shared" si="615"/>
        <v>0</v>
      </c>
      <c r="AA1145" s="2">
        <f t="shared" si="616"/>
        <v>0</v>
      </c>
      <c r="AB1145" s="27">
        <f t="shared" si="623"/>
        <v>6.7299999999999999E-2</v>
      </c>
      <c r="AC1145" s="29">
        <f t="shared" si="603"/>
        <v>11</v>
      </c>
      <c r="AD1145" s="29">
        <v>252</v>
      </c>
      <c r="AE1145" s="11">
        <f t="shared" si="628"/>
        <v>1.0028471130000001</v>
      </c>
      <c r="AF1145" s="2">
        <f t="shared" si="629"/>
        <v>806.02822679999997</v>
      </c>
      <c r="AG1145" s="2">
        <f t="shared" si="617"/>
        <v>881.88302668999995</v>
      </c>
      <c r="AH1145" s="3">
        <f t="shared" si="618"/>
        <v>0</v>
      </c>
      <c r="AI1145" s="4" t="str">
        <f t="shared" si="630"/>
        <v>A+J=</v>
      </c>
      <c r="AJ1145" s="12">
        <f t="shared" si="624"/>
        <v>42278</v>
      </c>
      <c r="AK1145" s="12"/>
      <c r="AL1145" s="4"/>
      <c r="AX1145" s="1"/>
      <c r="AY1145" s="1"/>
      <c r="AZ1145" s="1"/>
      <c r="BA1145" s="1"/>
      <c r="BB1145" s="1"/>
    </row>
    <row r="1146" spans="1:54" x14ac:dyDescent="0.2">
      <c r="A1146" s="178">
        <f t="shared" si="619"/>
        <v>42265</v>
      </c>
      <c r="B1146" s="2">
        <f t="shared" si="604"/>
        <v>310741.09858066047</v>
      </c>
      <c r="C1146" s="2">
        <f t="shared" si="620"/>
        <v>247353.20309465</v>
      </c>
      <c r="D1146" s="2">
        <v>0</v>
      </c>
      <c r="E1146" s="11">
        <f t="shared" si="605"/>
        <v>247353.20309465</v>
      </c>
      <c r="F1146" s="99">
        <f t="shared" si="600"/>
        <v>4337.1099999999997</v>
      </c>
      <c r="G1146" s="3">
        <f>IF(N1146=1,VLOOKUP(A1145,[1]Plan1!$BG$69:$BI$188,3),G1145)</f>
        <v>4346.6499999999996</v>
      </c>
      <c r="H1146" s="200">
        <f t="shared" si="601"/>
        <v>42187</v>
      </c>
      <c r="I1146" s="200">
        <f t="shared" si="602"/>
        <v>42218</v>
      </c>
      <c r="J1146" s="27">
        <f t="shared" si="606"/>
        <v>2.1996214068815689E-3</v>
      </c>
      <c r="K1146" s="12">
        <f t="shared" si="621"/>
        <v>42278</v>
      </c>
      <c r="L1146" s="12">
        <f t="shared" si="607"/>
        <v>42278</v>
      </c>
      <c r="M1146" s="1">
        <f t="shared" si="622"/>
        <v>21</v>
      </c>
      <c r="N1146" s="1">
        <f t="shared" si="608"/>
        <v>12</v>
      </c>
      <c r="O1146" s="2">
        <f t="shared" si="609"/>
        <v>1.0012563299999999</v>
      </c>
      <c r="P1146" s="11">
        <f t="shared" si="632"/>
        <v>1.00619897</v>
      </c>
      <c r="Q1146" s="11">
        <f t="shared" si="627"/>
        <v>1.2508029849702806</v>
      </c>
      <c r="R1146" s="2">
        <f t="shared" si="631"/>
        <v>1.2523744000000001</v>
      </c>
      <c r="S1146" s="2">
        <f t="shared" si="625"/>
        <v>1.1445321799999999</v>
      </c>
      <c r="T1146" s="2">
        <f t="shared" si="610"/>
        <v>283103.70076789998</v>
      </c>
      <c r="U1146" s="2">
        <f t="shared" si="611"/>
        <v>0</v>
      </c>
      <c r="V1146" s="2">
        <f t="shared" si="612"/>
        <v>62425.616219090465</v>
      </c>
      <c r="W1146" s="2">
        <f t="shared" si="613"/>
        <v>309778.81931374047</v>
      </c>
      <c r="X1146" s="29">
        <f t="shared" si="614"/>
        <v>0</v>
      </c>
      <c r="Y1146" s="2">
        <f t="shared" si="626"/>
        <v>0</v>
      </c>
      <c r="Z1146" s="82">
        <f t="shared" si="615"/>
        <v>0</v>
      </c>
      <c r="AA1146" s="2">
        <f t="shared" si="616"/>
        <v>0</v>
      </c>
      <c r="AB1146" s="27">
        <f t="shared" si="623"/>
        <v>6.7299999999999999E-2</v>
      </c>
      <c r="AC1146" s="29">
        <f t="shared" si="603"/>
        <v>12</v>
      </c>
      <c r="AD1146" s="29">
        <v>252</v>
      </c>
      <c r="AE1146" s="11">
        <f t="shared" si="628"/>
        <v>1.003106343</v>
      </c>
      <c r="AF1146" s="2">
        <f t="shared" si="629"/>
        <v>879.41719914999999</v>
      </c>
      <c r="AG1146" s="2">
        <f t="shared" si="617"/>
        <v>962.27926692000005</v>
      </c>
      <c r="AH1146" s="3">
        <f t="shared" si="618"/>
        <v>0</v>
      </c>
      <c r="AI1146" s="4" t="str">
        <f t="shared" si="630"/>
        <v>A+J=</v>
      </c>
      <c r="AJ1146" s="12">
        <f t="shared" si="624"/>
        <v>42278</v>
      </c>
      <c r="AK1146" s="12"/>
      <c r="AL1146" s="4"/>
      <c r="AX1146" s="1"/>
      <c r="AY1146" s="1"/>
      <c r="AZ1146" s="1"/>
      <c r="BA1146" s="1"/>
      <c r="BB1146" s="1"/>
    </row>
    <row r="1147" spans="1:54" x14ac:dyDescent="0.2">
      <c r="A1147" s="178">
        <f t="shared" si="619"/>
        <v>42266</v>
      </c>
      <c r="B1147" s="2">
        <f t="shared" si="604"/>
        <v>310853.94803580595</v>
      </c>
      <c r="C1147" s="2">
        <f t="shared" si="620"/>
        <v>247353.20309465</v>
      </c>
      <c r="D1147" s="2">
        <v>0</v>
      </c>
      <c r="E1147" s="11">
        <f t="shared" si="605"/>
        <v>247353.20309465</v>
      </c>
      <c r="F1147" s="99">
        <f t="shared" si="600"/>
        <v>4337.1099999999997</v>
      </c>
      <c r="G1147" s="3">
        <f>IF(N1147=1,VLOOKUP(A1146,[1]Plan1!$BG$69:$BI$188,3),G1146)</f>
        <v>4346.6499999999996</v>
      </c>
      <c r="H1147" s="200">
        <f t="shared" si="601"/>
        <v>42187</v>
      </c>
      <c r="I1147" s="200">
        <f t="shared" si="602"/>
        <v>42218</v>
      </c>
      <c r="J1147" s="27">
        <f t="shared" si="606"/>
        <v>2.1996214068815689E-3</v>
      </c>
      <c r="K1147" s="12">
        <f t="shared" si="621"/>
        <v>42278</v>
      </c>
      <c r="L1147" s="12">
        <f t="shared" si="607"/>
        <v>42278</v>
      </c>
      <c r="M1147" s="1">
        <f t="shared" si="622"/>
        <v>21</v>
      </c>
      <c r="N1147" s="1">
        <f t="shared" si="608"/>
        <v>13</v>
      </c>
      <c r="O1147" s="2">
        <f t="shared" si="609"/>
        <v>1.0013611</v>
      </c>
      <c r="P1147" s="11">
        <f t="shared" si="632"/>
        <v>1.00619897</v>
      </c>
      <c r="Q1147" s="11">
        <f t="shared" si="627"/>
        <v>1.2508029849702806</v>
      </c>
      <c r="R1147" s="2">
        <f t="shared" si="631"/>
        <v>1.2525054499999999</v>
      </c>
      <c r="S1147" s="2">
        <f t="shared" si="625"/>
        <v>1.1445321799999999</v>
      </c>
      <c r="T1147" s="2">
        <f t="shared" si="610"/>
        <v>283103.70076789998</v>
      </c>
      <c r="U1147" s="2">
        <f t="shared" si="611"/>
        <v>0</v>
      </c>
      <c r="V1147" s="2">
        <f t="shared" si="612"/>
        <v>62458.03185635597</v>
      </c>
      <c r="W1147" s="2">
        <f t="shared" si="613"/>
        <v>309811.23495100596</v>
      </c>
      <c r="X1147" s="29">
        <f t="shared" si="614"/>
        <v>0</v>
      </c>
      <c r="Y1147" s="2">
        <f t="shared" si="626"/>
        <v>0</v>
      </c>
      <c r="Z1147" s="82">
        <f t="shared" si="615"/>
        <v>0</v>
      </c>
      <c r="AA1147" s="2">
        <f t="shared" si="616"/>
        <v>0</v>
      </c>
      <c r="AB1147" s="27">
        <f t="shared" si="623"/>
        <v>6.7299999999999999E-2</v>
      </c>
      <c r="AC1147" s="29">
        <f t="shared" si="603"/>
        <v>13</v>
      </c>
      <c r="AD1147" s="29">
        <v>252</v>
      </c>
      <c r="AE1147" s="11">
        <f t="shared" si="628"/>
        <v>1.0033656399999999</v>
      </c>
      <c r="AF1147" s="2">
        <f t="shared" si="629"/>
        <v>952.82513945000005</v>
      </c>
      <c r="AG1147" s="2">
        <f t="shared" si="617"/>
        <v>1042.7130847999999</v>
      </c>
      <c r="AH1147" s="3">
        <f t="shared" si="618"/>
        <v>0</v>
      </c>
      <c r="AI1147" s="4" t="str">
        <f t="shared" si="630"/>
        <v>A+J=</v>
      </c>
      <c r="AJ1147" s="12">
        <f t="shared" si="624"/>
        <v>42278</v>
      </c>
      <c r="AK1147" s="12"/>
      <c r="AL1147" s="4"/>
      <c r="AX1147" s="1"/>
      <c r="AY1147" s="1"/>
      <c r="AZ1147" s="1"/>
      <c r="BA1147" s="1"/>
      <c r="BB1147" s="1"/>
    </row>
    <row r="1148" spans="1:54" x14ac:dyDescent="0.2">
      <c r="A1148" s="178">
        <f t="shared" si="619"/>
        <v>42267</v>
      </c>
      <c r="B1148" s="2">
        <f t="shared" si="604"/>
        <v>310853.94803580595</v>
      </c>
      <c r="C1148" s="2">
        <f t="shared" si="620"/>
        <v>247353.20309465</v>
      </c>
      <c r="D1148" s="2">
        <v>0</v>
      </c>
      <c r="E1148" s="11">
        <f t="shared" si="605"/>
        <v>247353.20309465</v>
      </c>
      <c r="F1148" s="99">
        <f t="shared" si="600"/>
        <v>4337.1099999999997</v>
      </c>
      <c r="G1148" s="3">
        <f>IF(N1148=1,VLOOKUP(A1147,[1]Plan1!$BG$69:$BI$188,3),G1147)</f>
        <v>4346.6499999999996</v>
      </c>
      <c r="H1148" s="200">
        <f t="shared" si="601"/>
        <v>42187</v>
      </c>
      <c r="I1148" s="200">
        <f t="shared" si="602"/>
        <v>42218</v>
      </c>
      <c r="J1148" s="27">
        <f t="shared" si="606"/>
        <v>2.1996214068815689E-3</v>
      </c>
      <c r="K1148" s="12">
        <f t="shared" si="621"/>
        <v>42278</v>
      </c>
      <c r="L1148" s="12">
        <f t="shared" si="607"/>
        <v>42278</v>
      </c>
      <c r="M1148" s="1">
        <f t="shared" si="622"/>
        <v>21</v>
      </c>
      <c r="N1148" s="1">
        <f t="shared" si="608"/>
        <v>13</v>
      </c>
      <c r="O1148" s="2">
        <f t="shared" si="609"/>
        <v>1.0013611</v>
      </c>
      <c r="P1148" s="11">
        <f t="shared" si="632"/>
        <v>1.00619897</v>
      </c>
      <c r="Q1148" s="11">
        <f t="shared" si="627"/>
        <v>1.2508029849702806</v>
      </c>
      <c r="R1148" s="2">
        <f t="shared" si="631"/>
        <v>1.2525054499999999</v>
      </c>
      <c r="S1148" s="2">
        <f t="shared" si="625"/>
        <v>1.1445321799999999</v>
      </c>
      <c r="T1148" s="2">
        <f t="shared" si="610"/>
        <v>283103.70076789998</v>
      </c>
      <c r="U1148" s="2">
        <f t="shared" si="611"/>
        <v>0</v>
      </c>
      <c r="V1148" s="2">
        <f t="shared" si="612"/>
        <v>62458.03185635597</v>
      </c>
      <c r="W1148" s="2">
        <f t="shared" si="613"/>
        <v>309811.23495100596</v>
      </c>
      <c r="X1148" s="29">
        <f t="shared" si="614"/>
        <v>0</v>
      </c>
      <c r="Y1148" s="2">
        <f t="shared" si="626"/>
        <v>0</v>
      </c>
      <c r="Z1148" s="82">
        <f t="shared" si="615"/>
        <v>0</v>
      </c>
      <c r="AA1148" s="2">
        <f t="shared" si="616"/>
        <v>0</v>
      </c>
      <c r="AB1148" s="27">
        <f t="shared" si="623"/>
        <v>6.7299999999999999E-2</v>
      </c>
      <c r="AC1148" s="29">
        <f t="shared" si="603"/>
        <v>13</v>
      </c>
      <c r="AD1148" s="29">
        <v>252</v>
      </c>
      <c r="AE1148" s="11">
        <f t="shared" si="628"/>
        <v>1.0033656399999999</v>
      </c>
      <c r="AF1148" s="2">
        <f t="shared" si="629"/>
        <v>952.82513945000005</v>
      </c>
      <c r="AG1148" s="2">
        <f t="shared" si="617"/>
        <v>1042.7130847999999</v>
      </c>
      <c r="AH1148" s="3">
        <f t="shared" si="618"/>
        <v>0</v>
      </c>
      <c r="AI1148" s="4" t="str">
        <f t="shared" si="630"/>
        <v>A+J=</v>
      </c>
      <c r="AJ1148" s="12">
        <f t="shared" si="624"/>
        <v>42278</v>
      </c>
      <c r="AK1148" s="12"/>
      <c r="AL1148" s="4"/>
      <c r="AX1148" s="1"/>
      <c r="AY1148" s="1"/>
      <c r="AZ1148" s="1"/>
      <c r="BA1148" s="1"/>
      <c r="BB1148" s="1"/>
    </row>
    <row r="1149" spans="1:54" x14ac:dyDescent="0.2">
      <c r="A1149" s="178">
        <f t="shared" si="619"/>
        <v>42268</v>
      </c>
      <c r="B1149" s="2">
        <f t="shared" si="604"/>
        <v>310853.94803580595</v>
      </c>
      <c r="C1149" s="2">
        <f t="shared" si="620"/>
        <v>247353.20309465</v>
      </c>
      <c r="D1149" s="2">
        <v>0</v>
      </c>
      <c r="E1149" s="11">
        <f t="shared" si="605"/>
        <v>247353.20309465</v>
      </c>
      <c r="F1149" s="99">
        <f t="shared" si="600"/>
        <v>4337.1099999999997</v>
      </c>
      <c r="G1149" s="3">
        <f>IF(N1149=1,VLOOKUP(A1148,[1]Plan1!$BG$69:$BI$188,3),G1148)</f>
        <v>4346.6499999999996</v>
      </c>
      <c r="H1149" s="200">
        <f t="shared" si="601"/>
        <v>42187</v>
      </c>
      <c r="I1149" s="200">
        <f t="shared" si="602"/>
        <v>42218</v>
      </c>
      <c r="J1149" s="27">
        <f t="shared" si="606"/>
        <v>2.1996214068815689E-3</v>
      </c>
      <c r="K1149" s="12">
        <f t="shared" si="621"/>
        <v>42278</v>
      </c>
      <c r="L1149" s="12">
        <f t="shared" si="607"/>
        <v>42278</v>
      </c>
      <c r="M1149" s="1">
        <f t="shared" si="622"/>
        <v>21</v>
      </c>
      <c r="N1149" s="1">
        <f t="shared" si="608"/>
        <v>13</v>
      </c>
      <c r="O1149" s="2">
        <f t="shared" si="609"/>
        <v>1.0013611</v>
      </c>
      <c r="P1149" s="11">
        <f t="shared" si="632"/>
        <v>1.00619897</v>
      </c>
      <c r="Q1149" s="11">
        <f t="shared" si="627"/>
        <v>1.2508029849702806</v>
      </c>
      <c r="R1149" s="2">
        <f t="shared" si="631"/>
        <v>1.2525054499999999</v>
      </c>
      <c r="S1149" s="2">
        <f t="shared" si="625"/>
        <v>1.1445321799999999</v>
      </c>
      <c r="T1149" s="2">
        <f t="shared" si="610"/>
        <v>283103.70076789998</v>
      </c>
      <c r="U1149" s="2">
        <f t="shared" si="611"/>
        <v>0</v>
      </c>
      <c r="V1149" s="2">
        <f t="shared" si="612"/>
        <v>62458.03185635597</v>
      </c>
      <c r="W1149" s="2">
        <f t="shared" si="613"/>
        <v>309811.23495100596</v>
      </c>
      <c r="X1149" s="29">
        <f t="shared" si="614"/>
        <v>0</v>
      </c>
      <c r="Y1149" s="2">
        <f t="shared" si="626"/>
        <v>0</v>
      </c>
      <c r="Z1149" s="82">
        <f t="shared" si="615"/>
        <v>0</v>
      </c>
      <c r="AA1149" s="2">
        <f t="shared" si="616"/>
        <v>0</v>
      </c>
      <c r="AB1149" s="27">
        <f t="shared" si="623"/>
        <v>6.7299999999999999E-2</v>
      </c>
      <c r="AC1149" s="29">
        <f t="shared" si="603"/>
        <v>13</v>
      </c>
      <c r="AD1149" s="29">
        <v>252</v>
      </c>
      <c r="AE1149" s="11">
        <f t="shared" si="628"/>
        <v>1.0033656399999999</v>
      </c>
      <c r="AF1149" s="2">
        <f t="shared" si="629"/>
        <v>952.82513945000005</v>
      </c>
      <c r="AG1149" s="2">
        <f t="shared" si="617"/>
        <v>1042.7130847999999</v>
      </c>
      <c r="AH1149" s="3">
        <f t="shared" si="618"/>
        <v>0</v>
      </c>
      <c r="AI1149" s="4" t="str">
        <f t="shared" si="630"/>
        <v>A+J=</v>
      </c>
      <c r="AJ1149" s="12">
        <f t="shared" si="624"/>
        <v>42278</v>
      </c>
      <c r="AK1149" s="12"/>
      <c r="AL1149" s="4"/>
      <c r="AX1149" s="1"/>
      <c r="AY1149" s="1"/>
      <c r="AZ1149" s="1"/>
      <c r="BA1149" s="1"/>
      <c r="BB1149" s="1"/>
    </row>
    <row r="1150" spans="1:54" x14ac:dyDescent="0.2">
      <c r="A1150" s="178">
        <f t="shared" si="619"/>
        <v>42269</v>
      </c>
      <c r="B1150" s="2">
        <f t="shared" si="604"/>
        <v>310966.83257852949</v>
      </c>
      <c r="C1150" s="2">
        <f t="shared" si="620"/>
        <v>247353.20309465</v>
      </c>
      <c r="D1150" s="2">
        <v>0</v>
      </c>
      <c r="E1150" s="11">
        <f t="shared" si="605"/>
        <v>247353.20309465</v>
      </c>
      <c r="F1150" s="99">
        <f t="shared" si="600"/>
        <v>4337.1099999999997</v>
      </c>
      <c r="G1150" s="3">
        <f>IF(N1150=1,VLOOKUP(A1149,[1]Plan1!$BG$69:$BI$188,3),G1149)</f>
        <v>4346.6499999999996</v>
      </c>
      <c r="H1150" s="200">
        <f t="shared" si="601"/>
        <v>42187</v>
      </c>
      <c r="I1150" s="200">
        <f t="shared" si="602"/>
        <v>42218</v>
      </c>
      <c r="J1150" s="27">
        <f t="shared" si="606"/>
        <v>2.1996214068815689E-3</v>
      </c>
      <c r="K1150" s="12">
        <f t="shared" si="621"/>
        <v>42278</v>
      </c>
      <c r="L1150" s="12">
        <f t="shared" si="607"/>
        <v>42278</v>
      </c>
      <c r="M1150" s="1">
        <f t="shared" si="622"/>
        <v>21</v>
      </c>
      <c r="N1150" s="1">
        <f t="shared" si="608"/>
        <v>14</v>
      </c>
      <c r="O1150" s="2">
        <f t="shared" si="609"/>
        <v>1.0014658700000001</v>
      </c>
      <c r="P1150" s="11">
        <f t="shared" si="632"/>
        <v>1.00619897</v>
      </c>
      <c r="Q1150" s="11">
        <f t="shared" si="627"/>
        <v>1.2508029849702806</v>
      </c>
      <c r="R1150" s="2">
        <f t="shared" si="631"/>
        <v>1.25263649</v>
      </c>
      <c r="S1150" s="2">
        <f t="shared" si="625"/>
        <v>1.1445321799999999</v>
      </c>
      <c r="T1150" s="2">
        <f t="shared" si="610"/>
        <v>283103.70076789998</v>
      </c>
      <c r="U1150" s="2">
        <f t="shared" si="611"/>
        <v>0</v>
      </c>
      <c r="V1150" s="2">
        <f t="shared" si="612"/>
        <v>62490.445020089515</v>
      </c>
      <c r="W1150" s="2">
        <f t="shared" si="613"/>
        <v>309843.64811473951</v>
      </c>
      <c r="X1150" s="29">
        <f t="shared" si="614"/>
        <v>0</v>
      </c>
      <c r="Y1150" s="2">
        <f t="shared" si="626"/>
        <v>0</v>
      </c>
      <c r="Z1150" s="82">
        <f t="shared" si="615"/>
        <v>0</v>
      </c>
      <c r="AA1150" s="2">
        <f t="shared" si="616"/>
        <v>0</v>
      </c>
      <c r="AB1150" s="27">
        <f t="shared" si="623"/>
        <v>6.7299999999999999E-2</v>
      </c>
      <c r="AC1150" s="29">
        <f t="shared" si="603"/>
        <v>14</v>
      </c>
      <c r="AD1150" s="29">
        <v>252</v>
      </c>
      <c r="AE1150" s="11">
        <f t="shared" si="628"/>
        <v>1.0036250040000001</v>
      </c>
      <c r="AF1150" s="2">
        <f t="shared" si="629"/>
        <v>1026.2520476899999</v>
      </c>
      <c r="AG1150" s="2">
        <f t="shared" si="617"/>
        <v>1123.1844637900001</v>
      </c>
      <c r="AH1150" s="3">
        <f t="shared" si="618"/>
        <v>0</v>
      </c>
      <c r="AI1150" s="4" t="str">
        <f t="shared" si="630"/>
        <v>A+J=</v>
      </c>
      <c r="AJ1150" s="12">
        <f t="shared" si="624"/>
        <v>42278</v>
      </c>
      <c r="AK1150" s="12"/>
      <c r="AL1150" s="4"/>
      <c r="AX1150" s="1"/>
      <c r="AY1150" s="1"/>
      <c r="AZ1150" s="1"/>
      <c r="BA1150" s="1"/>
      <c r="BB1150" s="1"/>
    </row>
    <row r="1151" spans="1:54" x14ac:dyDescent="0.2">
      <c r="A1151" s="178">
        <f t="shared" si="619"/>
        <v>42270</v>
      </c>
      <c r="B1151" s="2">
        <f t="shared" si="604"/>
        <v>311079.76462912117</v>
      </c>
      <c r="C1151" s="2">
        <f t="shared" si="620"/>
        <v>247353.20309465</v>
      </c>
      <c r="D1151" s="2">
        <v>0</v>
      </c>
      <c r="E1151" s="11">
        <f t="shared" si="605"/>
        <v>247353.20309465</v>
      </c>
      <c r="F1151" s="99">
        <f t="shared" si="600"/>
        <v>4337.1099999999997</v>
      </c>
      <c r="G1151" s="3">
        <f>IF(N1151=1,VLOOKUP(A1150,[1]Plan1!$BG$69:$BI$188,3),G1150)</f>
        <v>4346.6499999999996</v>
      </c>
      <c r="H1151" s="200">
        <f t="shared" si="601"/>
        <v>42187</v>
      </c>
      <c r="I1151" s="200">
        <f t="shared" si="602"/>
        <v>42218</v>
      </c>
      <c r="J1151" s="27">
        <f t="shared" si="606"/>
        <v>2.1996214068815689E-3</v>
      </c>
      <c r="K1151" s="12">
        <f t="shared" si="621"/>
        <v>42278</v>
      </c>
      <c r="L1151" s="12">
        <f t="shared" si="607"/>
        <v>42278</v>
      </c>
      <c r="M1151" s="1">
        <f t="shared" si="622"/>
        <v>21</v>
      </c>
      <c r="N1151" s="1">
        <f t="shared" si="608"/>
        <v>15</v>
      </c>
      <c r="O1151" s="2">
        <f t="shared" si="609"/>
        <v>1.0015706600000001</v>
      </c>
      <c r="P1151" s="11">
        <f t="shared" si="632"/>
        <v>1.00619897</v>
      </c>
      <c r="Q1151" s="11">
        <f t="shared" si="627"/>
        <v>1.2508029849702806</v>
      </c>
      <c r="R1151" s="2">
        <f t="shared" si="631"/>
        <v>1.2527675700000001</v>
      </c>
      <c r="S1151" s="2">
        <f t="shared" si="625"/>
        <v>1.1445321799999999</v>
      </c>
      <c r="T1151" s="2">
        <f t="shared" si="610"/>
        <v>283103.70076789998</v>
      </c>
      <c r="U1151" s="2">
        <f t="shared" si="611"/>
        <v>0</v>
      </c>
      <c r="V1151" s="2">
        <f t="shared" si="612"/>
        <v>62522.868077951171</v>
      </c>
      <c r="W1151" s="2">
        <f t="shared" si="613"/>
        <v>309876.07117260119</v>
      </c>
      <c r="X1151" s="29">
        <f t="shared" si="614"/>
        <v>0</v>
      </c>
      <c r="Y1151" s="2">
        <f t="shared" si="626"/>
        <v>0</v>
      </c>
      <c r="Z1151" s="82">
        <f t="shared" si="615"/>
        <v>0</v>
      </c>
      <c r="AA1151" s="2">
        <f t="shared" si="616"/>
        <v>0</v>
      </c>
      <c r="AB1151" s="27">
        <f t="shared" si="623"/>
        <v>6.7299999999999999E-2</v>
      </c>
      <c r="AC1151" s="29">
        <f t="shared" si="603"/>
        <v>15</v>
      </c>
      <c r="AD1151" s="29">
        <v>252</v>
      </c>
      <c r="AE1151" s="11">
        <f t="shared" si="628"/>
        <v>1.003884435</v>
      </c>
      <c r="AF1151" s="2">
        <f t="shared" si="629"/>
        <v>1099.6979238900001</v>
      </c>
      <c r="AG1151" s="2">
        <f t="shared" si="617"/>
        <v>1203.6934565199999</v>
      </c>
      <c r="AH1151" s="3">
        <f t="shared" si="618"/>
        <v>0</v>
      </c>
      <c r="AI1151" s="4" t="str">
        <f t="shared" si="630"/>
        <v>A+J=</v>
      </c>
      <c r="AJ1151" s="12">
        <f t="shared" si="624"/>
        <v>42278</v>
      </c>
      <c r="AK1151" s="12"/>
      <c r="AL1151" s="4"/>
      <c r="AX1151" s="1"/>
      <c r="AY1151" s="1"/>
      <c r="AZ1151" s="1"/>
      <c r="BA1151" s="1"/>
      <c r="BB1151" s="1"/>
    </row>
    <row r="1152" spans="1:54" x14ac:dyDescent="0.2">
      <c r="A1152" s="178">
        <f t="shared" si="619"/>
        <v>42271</v>
      </c>
      <c r="B1152" s="2">
        <f t="shared" si="604"/>
        <v>311192.73457659275</v>
      </c>
      <c r="C1152" s="2">
        <f t="shared" si="620"/>
        <v>247353.20309465</v>
      </c>
      <c r="D1152" s="2">
        <v>0</v>
      </c>
      <c r="E1152" s="11">
        <f t="shared" si="605"/>
        <v>247353.20309465</v>
      </c>
      <c r="F1152" s="99">
        <f t="shared" si="600"/>
        <v>4337.1099999999997</v>
      </c>
      <c r="G1152" s="3">
        <f>IF(N1152=1,VLOOKUP(A1151,[1]Plan1!$BG$69:$BI$188,3),G1151)</f>
        <v>4346.6499999999996</v>
      </c>
      <c r="H1152" s="200">
        <f t="shared" si="601"/>
        <v>42187</v>
      </c>
      <c r="I1152" s="200">
        <f t="shared" si="602"/>
        <v>42218</v>
      </c>
      <c r="J1152" s="27">
        <f t="shared" si="606"/>
        <v>2.1996214068815689E-3</v>
      </c>
      <c r="K1152" s="12">
        <f t="shared" si="621"/>
        <v>42278</v>
      </c>
      <c r="L1152" s="12">
        <f t="shared" si="607"/>
        <v>42278</v>
      </c>
      <c r="M1152" s="1">
        <f t="shared" si="622"/>
        <v>21</v>
      </c>
      <c r="N1152" s="1">
        <f t="shared" si="608"/>
        <v>16</v>
      </c>
      <c r="O1152" s="2">
        <f t="shared" si="609"/>
        <v>1.00167546</v>
      </c>
      <c r="P1152" s="11">
        <f t="shared" si="632"/>
        <v>1.00619897</v>
      </c>
      <c r="Q1152" s="11">
        <f t="shared" si="627"/>
        <v>1.2508029849702806</v>
      </c>
      <c r="R1152" s="2">
        <f t="shared" si="631"/>
        <v>1.2528986499999999</v>
      </c>
      <c r="S1152" s="2">
        <f t="shared" si="625"/>
        <v>1.1445321799999999</v>
      </c>
      <c r="T1152" s="2">
        <f t="shared" si="610"/>
        <v>283103.70076789998</v>
      </c>
      <c r="U1152" s="2">
        <f t="shared" si="611"/>
        <v>0</v>
      </c>
      <c r="V1152" s="2">
        <f t="shared" si="612"/>
        <v>62555.291135812782</v>
      </c>
      <c r="W1152" s="2">
        <f t="shared" si="613"/>
        <v>309908.49423046276</v>
      </c>
      <c r="X1152" s="29">
        <f t="shared" si="614"/>
        <v>0</v>
      </c>
      <c r="Y1152" s="2">
        <f t="shared" si="626"/>
        <v>0</v>
      </c>
      <c r="Z1152" s="82">
        <f t="shared" si="615"/>
        <v>0</v>
      </c>
      <c r="AA1152" s="2">
        <f t="shared" si="616"/>
        <v>0</v>
      </c>
      <c r="AB1152" s="27">
        <f t="shared" si="623"/>
        <v>6.7299999999999999E-2</v>
      </c>
      <c r="AC1152" s="29">
        <f t="shared" si="603"/>
        <v>16</v>
      </c>
      <c r="AD1152" s="29">
        <v>252</v>
      </c>
      <c r="AE1152" s="11">
        <f t="shared" si="628"/>
        <v>1.004143934</v>
      </c>
      <c r="AF1152" s="2">
        <f t="shared" si="629"/>
        <v>1173.16305113</v>
      </c>
      <c r="AG1152" s="2">
        <f t="shared" si="617"/>
        <v>1284.24034613</v>
      </c>
      <c r="AH1152" s="3">
        <f t="shared" si="618"/>
        <v>0</v>
      </c>
      <c r="AI1152" s="4" t="str">
        <f t="shared" si="630"/>
        <v>A+J=</v>
      </c>
      <c r="AJ1152" s="12">
        <f t="shared" si="624"/>
        <v>42278</v>
      </c>
      <c r="AK1152" s="12"/>
      <c r="AL1152" s="4"/>
      <c r="AX1152" s="1"/>
      <c r="AY1152" s="1"/>
      <c r="AZ1152" s="1"/>
      <c r="BA1152" s="1"/>
      <c r="BB1152" s="1"/>
    </row>
    <row r="1153" spans="1:154" x14ac:dyDescent="0.2">
      <c r="A1153" s="178">
        <f t="shared" si="619"/>
        <v>42272</v>
      </c>
      <c r="B1153" s="2">
        <f t="shared" si="604"/>
        <v>311305.74677650852</v>
      </c>
      <c r="C1153" s="2">
        <f t="shared" si="620"/>
        <v>247353.20309465</v>
      </c>
      <c r="D1153" s="2">
        <v>0</v>
      </c>
      <c r="E1153" s="11">
        <f t="shared" si="605"/>
        <v>247353.20309465</v>
      </c>
      <c r="F1153" s="99">
        <f t="shared" ref="F1153:F1216" si="633">IF(G1153=G1152,F1152,G1152)</f>
        <v>4337.1099999999997</v>
      </c>
      <c r="G1153" s="3">
        <f>IF(N1153=1,VLOOKUP(A1152,[1]Plan1!$BG$69:$BI$188,3),G1152)</f>
        <v>4346.6499999999996</v>
      </c>
      <c r="H1153" s="200">
        <f t="shared" ref="H1153:H1216" si="634">EDATE(I1153,-1)</f>
        <v>42187</v>
      </c>
      <c r="I1153" s="200">
        <f t="shared" ref="I1153:I1216" si="635">IF(X1152&gt;0,EDATE(A1153,-1),+I1152)</f>
        <v>42218</v>
      </c>
      <c r="J1153" s="27">
        <f t="shared" si="606"/>
        <v>2.1996214068815689E-3</v>
      </c>
      <c r="K1153" s="12">
        <f t="shared" si="621"/>
        <v>42278</v>
      </c>
      <c r="L1153" s="12">
        <f t="shared" si="607"/>
        <v>42278</v>
      </c>
      <c r="M1153" s="1">
        <f t="shared" si="622"/>
        <v>21</v>
      </c>
      <c r="N1153" s="1">
        <f t="shared" si="608"/>
        <v>17</v>
      </c>
      <c r="O1153" s="2">
        <f t="shared" si="609"/>
        <v>1.00178027</v>
      </c>
      <c r="P1153" s="11">
        <f t="shared" si="632"/>
        <v>1.00619897</v>
      </c>
      <c r="Q1153" s="11">
        <f t="shared" si="627"/>
        <v>1.2508029849702806</v>
      </c>
      <c r="R1153" s="2">
        <f t="shared" si="631"/>
        <v>1.2530297500000001</v>
      </c>
      <c r="S1153" s="2">
        <f t="shared" si="625"/>
        <v>1.1445321799999999</v>
      </c>
      <c r="T1153" s="2">
        <f t="shared" si="610"/>
        <v>283103.70076789998</v>
      </c>
      <c r="U1153" s="2">
        <f t="shared" si="611"/>
        <v>0</v>
      </c>
      <c r="V1153" s="2">
        <f t="shared" si="612"/>
        <v>62587.719140738533</v>
      </c>
      <c r="W1153" s="2">
        <f t="shared" si="613"/>
        <v>309940.92223538854</v>
      </c>
      <c r="X1153" s="29">
        <f t="shared" si="614"/>
        <v>0</v>
      </c>
      <c r="Y1153" s="2">
        <f t="shared" si="626"/>
        <v>0</v>
      </c>
      <c r="Z1153" s="82">
        <f t="shared" si="615"/>
        <v>0</v>
      </c>
      <c r="AA1153" s="2">
        <f t="shared" si="616"/>
        <v>0</v>
      </c>
      <c r="AB1153" s="27">
        <f t="shared" si="623"/>
        <v>6.7299999999999999E-2</v>
      </c>
      <c r="AC1153" s="29">
        <f t="shared" ref="AC1153:AC1216" si="636">N1153</f>
        <v>17</v>
      </c>
      <c r="AD1153" s="29">
        <v>252</v>
      </c>
      <c r="AE1153" s="11">
        <f t="shared" si="628"/>
        <v>1.0044034989999999</v>
      </c>
      <c r="AF1153" s="2">
        <f t="shared" si="629"/>
        <v>1246.6468632199999</v>
      </c>
      <c r="AG1153" s="2">
        <f t="shared" si="617"/>
        <v>1364.82454112</v>
      </c>
      <c r="AH1153" s="3">
        <f t="shared" si="618"/>
        <v>0</v>
      </c>
      <c r="AI1153" s="4" t="str">
        <f t="shared" si="630"/>
        <v>A+J=</v>
      </c>
      <c r="AJ1153" s="12">
        <f t="shared" si="624"/>
        <v>42278</v>
      </c>
      <c r="AK1153" s="12"/>
      <c r="AL1153" s="4"/>
      <c r="AX1153" s="1"/>
      <c r="AY1153" s="1"/>
      <c r="AZ1153" s="1"/>
      <c r="BA1153" s="1"/>
      <c r="BB1153" s="1"/>
    </row>
    <row r="1154" spans="1:154" x14ac:dyDescent="0.2">
      <c r="A1154" s="178">
        <f t="shared" si="619"/>
        <v>42273</v>
      </c>
      <c r="B1154" s="2">
        <f t="shared" si="604"/>
        <v>311418.79906405625</v>
      </c>
      <c r="C1154" s="2">
        <f t="shared" si="620"/>
        <v>247353.20309465</v>
      </c>
      <c r="D1154" s="2">
        <v>0</v>
      </c>
      <c r="E1154" s="11">
        <f t="shared" si="605"/>
        <v>247353.20309465</v>
      </c>
      <c r="F1154" s="99">
        <f t="shared" si="633"/>
        <v>4337.1099999999997</v>
      </c>
      <c r="G1154" s="3">
        <f>IF(N1154=1,VLOOKUP(A1153,[1]Plan1!$BG$69:$BI$188,3),G1153)</f>
        <v>4346.6499999999996</v>
      </c>
      <c r="H1154" s="200">
        <f t="shared" si="634"/>
        <v>42187</v>
      </c>
      <c r="I1154" s="200">
        <f t="shared" si="635"/>
        <v>42218</v>
      </c>
      <c r="J1154" s="27">
        <f t="shared" si="606"/>
        <v>2.1996214068815689E-3</v>
      </c>
      <c r="K1154" s="12">
        <f t="shared" si="621"/>
        <v>42278</v>
      </c>
      <c r="L1154" s="12">
        <f t="shared" si="607"/>
        <v>42278</v>
      </c>
      <c r="M1154" s="1">
        <f t="shared" si="622"/>
        <v>21</v>
      </c>
      <c r="N1154" s="1">
        <f t="shared" si="608"/>
        <v>18</v>
      </c>
      <c r="O1154" s="2">
        <f t="shared" si="609"/>
        <v>1.00188509</v>
      </c>
      <c r="P1154" s="11">
        <f t="shared" si="632"/>
        <v>1.00619897</v>
      </c>
      <c r="Q1154" s="11">
        <f t="shared" si="627"/>
        <v>1.2508029849702806</v>
      </c>
      <c r="R1154" s="2">
        <f t="shared" si="631"/>
        <v>1.2531608599999999</v>
      </c>
      <c r="S1154" s="2">
        <f t="shared" si="625"/>
        <v>1.1445321799999999</v>
      </c>
      <c r="T1154" s="2">
        <f t="shared" si="610"/>
        <v>283103.70076789998</v>
      </c>
      <c r="U1154" s="2">
        <f t="shared" si="611"/>
        <v>0</v>
      </c>
      <c r="V1154" s="2">
        <f t="shared" si="612"/>
        <v>62620.149619196236</v>
      </c>
      <c r="W1154" s="2">
        <f t="shared" si="613"/>
        <v>309973.35271384625</v>
      </c>
      <c r="X1154" s="29">
        <f t="shared" si="614"/>
        <v>0</v>
      </c>
      <c r="Y1154" s="2">
        <f t="shared" si="626"/>
        <v>0</v>
      </c>
      <c r="Z1154" s="82">
        <f t="shared" si="615"/>
        <v>0</v>
      </c>
      <c r="AA1154" s="2">
        <f t="shared" si="616"/>
        <v>0</v>
      </c>
      <c r="AB1154" s="27">
        <f t="shared" si="623"/>
        <v>6.7299999999999999E-2</v>
      </c>
      <c r="AC1154" s="29">
        <f t="shared" si="636"/>
        <v>18</v>
      </c>
      <c r="AD1154" s="29">
        <v>252</v>
      </c>
      <c r="AE1154" s="11">
        <f t="shared" si="628"/>
        <v>1.004663131</v>
      </c>
      <c r="AF1154" s="2">
        <f t="shared" si="629"/>
        <v>1320.1496432599999</v>
      </c>
      <c r="AG1154" s="2">
        <f t="shared" si="617"/>
        <v>1445.44635021</v>
      </c>
      <c r="AH1154" s="3">
        <f t="shared" si="618"/>
        <v>0</v>
      </c>
      <c r="AI1154" s="4" t="str">
        <f t="shared" si="630"/>
        <v>A+J=</v>
      </c>
      <c r="AJ1154" s="12">
        <f t="shared" si="624"/>
        <v>42278</v>
      </c>
      <c r="AK1154" s="12"/>
      <c r="AL1154" s="4"/>
      <c r="AX1154" s="1"/>
      <c r="AY1154" s="1"/>
      <c r="AZ1154" s="1"/>
      <c r="BA1154" s="1"/>
      <c r="BB1154" s="1"/>
    </row>
    <row r="1155" spans="1:154" x14ac:dyDescent="0.2">
      <c r="A1155" s="178">
        <f t="shared" si="619"/>
        <v>42274</v>
      </c>
      <c r="B1155" s="2">
        <f t="shared" si="604"/>
        <v>311418.79906405625</v>
      </c>
      <c r="C1155" s="2">
        <f t="shared" si="620"/>
        <v>247353.20309465</v>
      </c>
      <c r="D1155" s="2">
        <v>0</v>
      </c>
      <c r="E1155" s="11">
        <f t="shared" si="605"/>
        <v>247353.20309465</v>
      </c>
      <c r="F1155" s="99">
        <f t="shared" si="633"/>
        <v>4337.1099999999997</v>
      </c>
      <c r="G1155" s="3">
        <f>IF(N1155=1,VLOOKUP(A1154,[1]Plan1!$BG$69:$BI$188,3),G1154)</f>
        <v>4346.6499999999996</v>
      </c>
      <c r="H1155" s="200">
        <f t="shared" si="634"/>
        <v>42187</v>
      </c>
      <c r="I1155" s="200">
        <f t="shared" si="635"/>
        <v>42218</v>
      </c>
      <c r="J1155" s="27">
        <f t="shared" si="606"/>
        <v>2.1996214068815689E-3</v>
      </c>
      <c r="K1155" s="12">
        <f t="shared" si="621"/>
        <v>42278</v>
      </c>
      <c r="L1155" s="12">
        <f t="shared" si="607"/>
        <v>42278</v>
      </c>
      <c r="M1155" s="1">
        <f t="shared" si="622"/>
        <v>21</v>
      </c>
      <c r="N1155" s="1">
        <f t="shared" si="608"/>
        <v>18</v>
      </c>
      <c r="O1155" s="2">
        <f t="shared" si="609"/>
        <v>1.00188509</v>
      </c>
      <c r="P1155" s="11">
        <f t="shared" si="632"/>
        <v>1.00619897</v>
      </c>
      <c r="Q1155" s="11">
        <f t="shared" si="627"/>
        <v>1.2508029849702806</v>
      </c>
      <c r="R1155" s="2">
        <f t="shared" si="631"/>
        <v>1.2531608599999999</v>
      </c>
      <c r="S1155" s="2">
        <f t="shared" si="625"/>
        <v>1.1445321799999999</v>
      </c>
      <c r="T1155" s="2">
        <f t="shared" si="610"/>
        <v>283103.70076789998</v>
      </c>
      <c r="U1155" s="2">
        <f t="shared" si="611"/>
        <v>0</v>
      </c>
      <c r="V1155" s="2">
        <f t="shared" si="612"/>
        <v>62620.149619196236</v>
      </c>
      <c r="W1155" s="2">
        <f t="shared" si="613"/>
        <v>309973.35271384625</v>
      </c>
      <c r="X1155" s="29">
        <f t="shared" si="614"/>
        <v>0</v>
      </c>
      <c r="Y1155" s="2">
        <f t="shared" si="626"/>
        <v>0</v>
      </c>
      <c r="Z1155" s="82">
        <f t="shared" si="615"/>
        <v>0</v>
      </c>
      <c r="AA1155" s="2">
        <f t="shared" si="616"/>
        <v>0</v>
      </c>
      <c r="AB1155" s="27">
        <f t="shared" si="623"/>
        <v>6.7299999999999999E-2</v>
      </c>
      <c r="AC1155" s="29">
        <f t="shared" si="636"/>
        <v>18</v>
      </c>
      <c r="AD1155" s="29">
        <v>252</v>
      </c>
      <c r="AE1155" s="11">
        <f t="shared" si="628"/>
        <v>1.004663131</v>
      </c>
      <c r="AF1155" s="2">
        <f t="shared" si="629"/>
        <v>1320.1496432599999</v>
      </c>
      <c r="AG1155" s="2">
        <f t="shared" si="617"/>
        <v>1445.44635021</v>
      </c>
      <c r="AH1155" s="3">
        <f t="shared" si="618"/>
        <v>0</v>
      </c>
      <c r="AI1155" s="4" t="str">
        <f t="shared" si="630"/>
        <v>A+J=</v>
      </c>
      <c r="AJ1155" s="12">
        <f t="shared" si="624"/>
        <v>42278</v>
      </c>
      <c r="AK1155" s="12"/>
      <c r="AL1155" s="4"/>
      <c r="AX1155" s="1"/>
      <c r="AY1155" s="1"/>
      <c r="AZ1155" s="1"/>
      <c r="BA1155" s="1"/>
      <c r="BB1155" s="1"/>
    </row>
    <row r="1156" spans="1:154" x14ac:dyDescent="0.2">
      <c r="A1156" s="178">
        <f t="shared" si="619"/>
        <v>42275</v>
      </c>
      <c r="B1156" s="2">
        <f t="shared" si="604"/>
        <v>311418.79906405625</v>
      </c>
      <c r="C1156" s="2">
        <f t="shared" si="620"/>
        <v>247353.20309465</v>
      </c>
      <c r="D1156" s="2">
        <v>0</v>
      </c>
      <c r="E1156" s="11">
        <f t="shared" si="605"/>
        <v>247353.20309465</v>
      </c>
      <c r="F1156" s="99">
        <f t="shared" si="633"/>
        <v>4337.1099999999997</v>
      </c>
      <c r="G1156" s="3">
        <f>IF(N1156=1,VLOOKUP(A1155,[1]Plan1!$BG$69:$BI$188,3),G1155)</f>
        <v>4346.6499999999996</v>
      </c>
      <c r="H1156" s="200">
        <f t="shared" si="634"/>
        <v>42187</v>
      </c>
      <c r="I1156" s="200">
        <f t="shared" si="635"/>
        <v>42218</v>
      </c>
      <c r="J1156" s="27">
        <f t="shared" si="606"/>
        <v>2.1996214068815689E-3</v>
      </c>
      <c r="K1156" s="12">
        <f t="shared" si="621"/>
        <v>42278</v>
      </c>
      <c r="L1156" s="12">
        <f t="shared" si="607"/>
        <v>42278</v>
      </c>
      <c r="M1156" s="1">
        <f t="shared" si="622"/>
        <v>21</v>
      </c>
      <c r="N1156" s="1">
        <f t="shared" si="608"/>
        <v>18</v>
      </c>
      <c r="O1156" s="2">
        <f t="shared" si="609"/>
        <v>1.00188509</v>
      </c>
      <c r="P1156" s="11">
        <f t="shared" si="632"/>
        <v>1.00619897</v>
      </c>
      <c r="Q1156" s="11">
        <f t="shared" si="627"/>
        <v>1.2508029849702806</v>
      </c>
      <c r="R1156" s="2">
        <f t="shared" si="631"/>
        <v>1.2531608599999999</v>
      </c>
      <c r="S1156" s="2">
        <f t="shared" si="625"/>
        <v>1.1445321799999999</v>
      </c>
      <c r="T1156" s="2">
        <f t="shared" si="610"/>
        <v>283103.70076789998</v>
      </c>
      <c r="U1156" s="2">
        <f t="shared" si="611"/>
        <v>0</v>
      </c>
      <c r="V1156" s="2">
        <f t="shared" si="612"/>
        <v>62620.149619196236</v>
      </c>
      <c r="W1156" s="2">
        <f t="shared" si="613"/>
        <v>309973.35271384625</v>
      </c>
      <c r="X1156" s="29">
        <f t="shared" si="614"/>
        <v>0</v>
      </c>
      <c r="Y1156" s="2">
        <f t="shared" si="626"/>
        <v>0</v>
      </c>
      <c r="Z1156" s="82">
        <f t="shared" si="615"/>
        <v>0</v>
      </c>
      <c r="AA1156" s="2">
        <f t="shared" si="616"/>
        <v>0</v>
      </c>
      <c r="AB1156" s="27">
        <f t="shared" si="623"/>
        <v>6.7299999999999999E-2</v>
      </c>
      <c r="AC1156" s="29">
        <f t="shared" si="636"/>
        <v>18</v>
      </c>
      <c r="AD1156" s="29">
        <v>252</v>
      </c>
      <c r="AE1156" s="11">
        <f t="shared" si="628"/>
        <v>1.004663131</v>
      </c>
      <c r="AF1156" s="2">
        <f t="shared" si="629"/>
        <v>1320.1496432599999</v>
      </c>
      <c r="AG1156" s="2">
        <f t="shared" si="617"/>
        <v>1445.44635021</v>
      </c>
      <c r="AH1156" s="3">
        <f t="shared" si="618"/>
        <v>0</v>
      </c>
      <c r="AI1156" s="4" t="str">
        <f t="shared" si="630"/>
        <v>A+J=</v>
      </c>
      <c r="AJ1156" s="12">
        <f t="shared" si="624"/>
        <v>42278</v>
      </c>
      <c r="AK1156" s="12"/>
      <c r="AL1156" s="4"/>
      <c r="AX1156" s="1"/>
      <c r="AY1156" s="1"/>
      <c r="AZ1156" s="1"/>
      <c r="BA1156" s="1"/>
      <c r="BB1156" s="1"/>
    </row>
    <row r="1157" spans="1:154" x14ac:dyDescent="0.2">
      <c r="A1157" s="178">
        <f t="shared" si="619"/>
        <v>42276</v>
      </c>
      <c r="B1157" s="2">
        <f t="shared" si="604"/>
        <v>311531.89175768598</v>
      </c>
      <c r="C1157" s="2">
        <f t="shared" si="620"/>
        <v>247353.20309465</v>
      </c>
      <c r="D1157" s="2">
        <v>0</v>
      </c>
      <c r="E1157" s="11">
        <f t="shared" si="605"/>
        <v>247353.20309465</v>
      </c>
      <c r="F1157" s="99">
        <f t="shared" si="633"/>
        <v>4337.1099999999997</v>
      </c>
      <c r="G1157" s="3">
        <f>IF(N1157=1,VLOOKUP(A1156,[1]Plan1!$BG$69:$BI$188,3),G1156)</f>
        <v>4346.6499999999996</v>
      </c>
      <c r="H1157" s="200">
        <f t="shared" si="634"/>
        <v>42187</v>
      </c>
      <c r="I1157" s="200">
        <f t="shared" si="635"/>
        <v>42218</v>
      </c>
      <c r="J1157" s="27">
        <f t="shared" si="606"/>
        <v>2.1996214068815689E-3</v>
      </c>
      <c r="K1157" s="12">
        <f t="shared" si="621"/>
        <v>42278</v>
      </c>
      <c r="L1157" s="12">
        <f t="shared" si="607"/>
        <v>42278</v>
      </c>
      <c r="M1157" s="1">
        <f t="shared" si="622"/>
        <v>21</v>
      </c>
      <c r="N1157" s="1">
        <f t="shared" si="608"/>
        <v>19</v>
      </c>
      <c r="O1157" s="2">
        <f t="shared" si="609"/>
        <v>1.00198992</v>
      </c>
      <c r="P1157" s="11">
        <f t="shared" si="632"/>
        <v>1.00619897</v>
      </c>
      <c r="Q1157" s="11">
        <f t="shared" si="627"/>
        <v>1.2508029849702806</v>
      </c>
      <c r="R1157" s="2">
        <f t="shared" si="631"/>
        <v>1.25329198</v>
      </c>
      <c r="S1157" s="2">
        <f t="shared" si="625"/>
        <v>1.1445321799999999</v>
      </c>
      <c r="T1157" s="2">
        <f t="shared" si="610"/>
        <v>283103.70076789998</v>
      </c>
      <c r="U1157" s="2">
        <f t="shared" si="611"/>
        <v>0</v>
      </c>
      <c r="V1157" s="2">
        <f t="shared" si="612"/>
        <v>62652.582571186016</v>
      </c>
      <c r="W1157" s="2">
        <f t="shared" si="613"/>
        <v>310005.78566583601</v>
      </c>
      <c r="X1157" s="29">
        <f t="shared" si="614"/>
        <v>0</v>
      </c>
      <c r="Y1157" s="2">
        <f t="shared" si="626"/>
        <v>0</v>
      </c>
      <c r="Z1157" s="82">
        <f t="shared" si="615"/>
        <v>0</v>
      </c>
      <c r="AA1157" s="2">
        <f t="shared" si="616"/>
        <v>0</v>
      </c>
      <c r="AB1157" s="27">
        <f t="shared" si="623"/>
        <v>6.7299999999999999E-2</v>
      </c>
      <c r="AC1157" s="29">
        <f t="shared" si="636"/>
        <v>19</v>
      </c>
      <c r="AD1157" s="29">
        <v>252</v>
      </c>
      <c r="AE1157" s="11">
        <f t="shared" si="628"/>
        <v>1.004922831</v>
      </c>
      <c r="AF1157" s="2">
        <f t="shared" si="629"/>
        <v>1393.6716743500001</v>
      </c>
      <c r="AG1157" s="2">
        <f t="shared" si="617"/>
        <v>1526.10609185</v>
      </c>
      <c r="AH1157" s="3">
        <f t="shared" si="618"/>
        <v>0</v>
      </c>
      <c r="AI1157" s="4" t="str">
        <f t="shared" si="630"/>
        <v>A+J=</v>
      </c>
      <c r="AJ1157" s="12">
        <f t="shared" si="624"/>
        <v>42278</v>
      </c>
      <c r="AK1157" s="12"/>
      <c r="AL1157" s="4"/>
      <c r="AX1157" s="1"/>
      <c r="AY1157" s="1"/>
      <c r="AZ1157" s="1"/>
      <c r="BA1157" s="1"/>
      <c r="BB1157" s="1"/>
    </row>
    <row r="1158" spans="1:154" x14ac:dyDescent="0.2">
      <c r="A1158" s="178">
        <f t="shared" si="619"/>
        <v>42277</v>
      </c>
      <c r="B1158" s="2">
        <f t="shared" si="604"/>
        <v>311645.0242458678</v>
      </c>
      <c r="C1158" s="2">
        <f t="shared" si="620"/>
        <v>247353.20309465</v>
      </c>
      <c r="D1158" s="2">
        <v>0</v>
      </c>
      <c r="E1158" s="11">
        <f t="shared" si="605"/>
        <v>247353.20309465</v>
      </c>
      <c r="F1158" s="99">
        <f t="shared" si="633"/>
        <v>4337.1099999999997</v>
      </c>
      <c r="G1158" s="3">
        <f>IF(N1158=1,VLOOKUP(A1157,[1]Plan1!$BG$69:$BI$188,3),G1157)</f>
        <v>4346.6499999999996</v>
      </c>
      <c r="H1158" s="200">
        <f t="shared" si="634"/>
        <v>42187</v>
      </c>
      <c r="I1158" s="200">
        <f t="shared" si="635"/>
        <v>42218</v>
      </c>
      <c r="J1158" s="27">
        <f t="shared" si="606"/>
        <v>2.1996214068815689E-3</v>
      </c>
      <c r="K1158" s="12">
        <f t="shared" si="621"/>
        <v>42278</v>
      </c>
      <c r="L1158" s="12">
        <f t="shared" si="607"/>
        <v>42278</v>
      </c>
      <c r="M1158" s="1">
        <f t="shared" si="622"/>
        <v>21</v>
      </c>
      <c r="N1158" s="1">
        <f t="shared" si="608"/>
        <v>20</v>
      </c>
      <c r="O1158" s="2">
        <f t="shared" si="609"/>
        <v>1.0020947600000001</v>
      </c>
      <c r="P1158" s="11">
        <f t="shared" si="632"/>
        <v>1.00619897</v>
      </c>
      <c r="Q1158" s="11">
        <f t="shared" si="627"/>
        <v>1.2508029849702806</v>
      </c>
      <c r="R1158" s="2">
        <f t="shared" si="631"/>
        <v>1.25342311</v>
      </c>
      <c r="S1158" s="2">
        <f t="shared" si="625"/>
        <v>1.1445321799999999</v>
      </c>
      <c r="T1158" s="2">
        <f t="shared" si="610"/>
        <v>283103.70076789998</v>
      </c>
      <c r="U1158" s="2">
        <f t="shared" si="611"/>
        <v>0</v>
      </c>
      <c r="V1158" s="2">
        <f t="shared" si="612"/>
        <v>62685.017996707815</v>
      </c>
      <c r="W1158" s="2">
        <f t="shared" si="613"/>
        <v>310038.22109135782</v>
      </c>
      <c r="X1158" s="29">
        <f t="shared" si="614"/>
        <v>0</v>
      </c>
      <c r="Y1158" s="2">
        <f t="shared" si="626"/>
        <v>0</v>
      </c>
      <c r="Z1158" s="82">
        <f t="shared" si="615"/>
        <v>0</v>
      </c>
      <c r="AA1158" s="2">
        <f t="shared" si="616"/>
        <v>0</v>
      </c>
      <c r="AB1158" s="27">
        <f t="shared" si="623"/>
        <v>6.7299999999999999E-2</v>
      </c>
      <c r="AC1158" s="29">
        <f t="shared" si="636"/>
        <v>20</v>
      </c>
      <c r="AD1158" s="29">
        <v>252</v>
      </c>
      <c r="AE1158" s="11">
        <f t="shared" si="628"/>
        <v>1.0051825969999999</v>
      </c>
      <c r="AF1158" s="2">
        <f t="shared" si="629"/>
        <v>1467.2123902799999</v>
      </c>
      <c r="AG1158" s="2">
        <f t="shared" si="617"/>
        <v>1606.80315451</v>
      </c>
      <c r="AH1158" s="3">
        <f t="shared" si="618"/>
        <v>0</v>
      </c>
      <c r="AI1158" s="4" t="str">
        <f t="shared" si="630"/>
        <v>A+J=</v>
      </c>
      <c r="AJ1158" s="12">
        <f t="shared" si="624"/>
        <v>42278</v>
      </c>
      <c r="AK1158" s="12"/>
      <c r="AL1158" s="4"/>
      <c r="AX1158" s="1"/>
      <c r="AY1158" s="1"/>
      <c r="AZ1158" s="1"/>
      <c r="BA1158" s="1"/>
      <c r="BB1158" s="1"/>
    </row>
    <row r="1159" spans="1:154" x14ac:dyDescent="0.2">
      <c r="A1159" s="176">
        <f t="shared" si="619"/>
        <v>42278</v>
      </c>
      <c r="B1159" s="93">
        <f t="shared" si="604"/>
        <v>311758.20213107573</v>
      </c>
      <c r="C1159" s="93">
        <f t="shared" si="620"/>
        <v>247353.20309465</v>
      </c>
      <c r="D1159" s="93">
        <v>0</v>
      </c>
      <c r="E1159" s="95">
        <f t="shared" si="605"/>
        <v>247353.20309465</v>
      </c>
      <c r="F1159" s="101">
        <f t="shared" si="633"/>
        <v>4337.1099999999997</v>
      </c>
      <c r="G1159" s="49">
        <f>IF(N1159=1,VLOOKUP(A1158,[1]Plan1!$BG$69:$BI$188,3),G1158)</f>
        <v>4346.6499999999996</v>
      </c>
      <c r="H1159" s="201">
        <f t="shared" si="634"/>
        <v>42187</v>
      </c>
      <c r="I1159" s="201">
        <f t="shared" si="635"/>
        <v>42218</v>
      </c>
      <c r="J1159" s="94">
        <f t="shared" si="606"/>
        <v>2.1996214068815689E-3</v>
      </c>
      <c r="K1159" s="16">
        <f t="shared" si="621"/>
        <v>42311</v>
      </c>
      <c r="L1159" s="16">
        <f t="shared" si="607"/>
        <v>42278</v>
      </c>
      <c r="M1159" s="38">
        <f t="shared" si="622"/>
        <v>21</v>
      </c>
      <c r="N1159" s="38">
        <f t="shared" si="608"/>
        <v>21</v>
      </c>
      <c r="O1159" s="93">
        <f t="shared" si="609"/>
        <v>1.0021996200000001</v>
      </c>
      <c r="P1159" s="95">
        <f t="shared" si="632"/>
        <v>1.00619897</v>
      </c>
      <c r="Q1159" s="95">
        <f t="shared" si="627"/>
        <v>1.2508029849702806</v>
      </c>
      <c r="R1159" s="93">
        <f t="shared" si="631"/>
        <v>1.25355427</v>
      </c>
      <c r="S1159" s="93">
        <f t="shared" si="625"/>
        <v>1.25355427</v>
      </c>
      <c r="T1159" s="93">
        <f t="shared" si="610"/>
        <v>310070.66393747</v>
      </c>
      <c r="U1159" s="93">
        <f t="shared" si="611"/>
        <v>0</v>
      </c>
      <c r="V1159" s="93">
        <f t="shared" si="612"/>
        <v>62717.460842825712</v>
      </c>
      <c r="W1159" s="93">
        <f t="shared" si="613"/>
        <v>310070.66393747571</v>
      </c>
      <c r="X1159" s="96">
        <f t="shared" si="614"/>
        <v>38</v>
      </c>
      <c r="Y1159" s="93">
        <f t="shared" si="626"/>
        <v>2810.7684409799999</v>
      </c>
      <c r="Z1159" s="97">
        <f t="shared" si="615"/>
        <v>1.1363379999999999E-2</v>
      </c>
      <c r="AA1159" s="93">
        <f t="shared" si="616"/>
        <v>3523.45078117</v>
      </c>
      <c r="AB1159" s="94">
        <f t="shared" si="623"/>
        <v>6.7299999999999999E-2</v>
      </c>
      <c r="AC1159" s="96">
        <f t="shared" si="636"/>
        <v>21</v>
      </c>
      <c r="AD1159" s="96">
        <v>252</v>
      </c>
      <c r="AE1159" s="95">
        <f t="shared" si="628"/>
        <v>1.0054424310000001</v>
      </c>
      <c r="AF1159" s="93">
        <f t="shared" si="629"/>
        <v>1687.5381936000001</v>
      </c>
      <c r="AG1159" s="93">
        <f t="shared" si="617"/>
        <v>1687.5381936000001</v>
      </c>
      <c r="AH1159" s="49">
        <f t="shared" si="618"/>
        <v>5210.9889747699999</v>
      </c>
      <c r="AI1159" s="98" t="str">
        <f t="shared" si="630"/>
        <v>A+J=</v>
      </c>
      <c r="AJ1159" s="12">
        <f t="shared" si="624"/>
        <v>42278</v>
      </c>
      <c r="AK1159" s="16"/>
      <c r="AL1159" s="98"/>
      <c r="AM1159" s="38"/>
      <c r="AN1159" s="38"/>
      <c r="AO1159" s="38"/>
      <c r="AP1159" s="38"/>
      <c r="AQ1159" s="49"/>
      <c r="AR1159" s="49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  <c r="BF1159" s="38"/>
      <c r="BG1159" s="38"/>
      <c r="BH1159" s="38"/>
      <c r="BI1159" s="38"/>
      <c r="BJ1159" s="38"/>
      <c r="BK1159" s="38"/>
      <c r="BL1159" s="38"/>
      <c r="BM1159" s="38"/>
      <c r="BN1159" s="38"/>
      <c r="BO1159" s="38"/>
      <c r="BP1159" s="38"/>
      <c r="BQ1159" s="38"/>
      <c r="BR1159" s="38"/>
      <c r="BS1159" s="38"/>
      <c r="BT1159" s="38"/>
      <c r="BU1159" s="38"/>
      <c r="BV1159" s="38"/>
      <c r="BW1159" s="38"/>
      <c r="BX1159" s="38"/>
      <c r="BY1159" s="38"/>
      <c r="BZ1159" s="38"/>
      <c r="CA1159" s="38"/>
      <c r="CB1159" s="38"/>
      <c r="CC1159" s="38"/>
      <c r="CD1159" s="38"/>
      <c r="CE1159" s="38"/>
      <c r="CF1159" s="38"/>
      <c r="CG1159" s="38"/>
      <c r="CH1159" s="38"/>
      <c r="CI1159" s="38"/>
      <c r="CJ1159" s="38"/>
      <c r="CK1159" s="38"/>
      <c r="CL1159" s="38"/>
      <c r="CM1159" s="38"/>
      <c r="CN1159" s="38"/>
      <c r="CO1159" s="38"/>
      <c r="CP1159" s="38"/>
      <c r="CQ1159" s="38"/>
      <c r="CR1159" s="38"/>
      <c r="CS1159" s="38"/>
      <c r="CT1159" s="38"/>
      <c r="CU1159" s="38"/>
      <c r="CV1159" s="38"/>
      <c r="CW1159" s="38"/>
      <c r="CX1159" s="38"/>
      <c r="CY1159" s="38"/>
      <c r="CZ1159" s="38"/>
      <c r="DA1159" s="38"/>
      <c r="DB1159" s="38"/>
      <c r="DC1159" s="38"/>
      <c r="DD1159" s="38"/>
      <c r="DE1159" s="38"/>
      <c r="DF1159" s="38"/>
      <c r="DG1159" s="38"/>
      <c r="DH1159" s="38"/>
      <c r="DI1159" s="38"/>
      <c r="DJ1159" s="38"/>
      <c r="DK1159" s="38"/>
      <c r="DL1159" s="38"/>
      <c r="DM1159" s="38"/>
      <c r="DN1159" s="38"/>
      <c r="DO1159" s="38"/>
      <c r="DP1159" s="38"/>
      <c r="DQ1159" s="38"/>
      <c r="DR1159" s="38"/>
      <c r="DS1159" s="38"/>
      <c r="DT1159" s="38"/>
      <c r="DU1159" s="38"/>
      <c r="DV1159" s="38"/>
      <c r="DW1159" s="38"/>
      <c r="DX1159" s="38"/>
      <c r="DY1159" s="38"/>
      <c r="DZ1159" s="38"/>
      <c r="EA1159" s="38"/>
      <c r="EB1159" s="38"/>
      <c r="EC1159" s="38"/>
      <c r="ED1159" s="38"/>
      <c r="EE1159" s="38"/>
      <c r="EF1159" s="38"/>
      <c r="EG1159" s="38"/>
      <c r="EH1159" s="38"/>
      <c r="EI1159" s="38"/>
      <c r="EJ1159" s="38"/>
      <c r="EK1159" s="38"/>
      <c r="EL1159" s="38"/>
      <c r="EM1159" s="38"/>
      <c r="EN1159" s="38"/>
      <c r="EO1159" s="38"/>
      <c r="EP1159" s="38"/>
      <c r="EQ1159" s="38"/>
      <c r="ER1159" s="38"/>
      <c r="ES1159" s="38"/>
      <c r="ET1159" s="38"/>
      <c r="EU1159" s="38"/>
      <c r="EV1159" s="38"/>
      <c r="EW1159" s="38"/>
      <c r="EX1159" s="38"/>
    </row>
    <row r="1160" spans="1:154" x14ac:dyDescent="0.2">
      <c r="A1160" s="178">
        <f t="shared" si="619"/>
        <v>42279</v>
      </c>
      <c r="B1160" s="2">
        <f t="shared" si="604"/>
        <v>306694.81285711325</v>
      </c>
      <c r="C1160" s="2">
        <f t="shared" si="620"/>
        <v>244542.43465367</v>
      </c>
      <c r="D1160" s="2">
        <f>SUM(Y1160:Y$1495)</f>
        <v>31965.31048407</v>
      </c>
      <c r="E1160" s="11">
        <f t="shared" si="605"/>
        <v>212577.12416959999</v>
      </c>
      <c r="F1160" s="99">
        <f t="shared" si="633"/>
        <v>4346.6499999999996</v>
      </c>
      <c r="G1160" s="3">
        <f>IF(N1160=1,VLOOKUP(A1159,[1]Plan1!$BG$69:$BI$188,3),G1159)</f>
        <v>4370.12</v>
      </c>
      <c r="H1160" s="200">
        <f t="shared" si="634"/>
        <v>42218</v>
      </c>
      <c r="I1160" s="200">
        <f t="shared" si="635"/>
        <v>42249</v>
      </c>
      <c r="J1160" s="27">
        <f t="shared" si="606"/>
        <v>5.3995605811372194E-3</v>
      </c>
      <c r="K1160" s="12">
        <f t="shared" si="621"/>
        <v>42311</v>
      </c>
      <c r="L1160" s="12">
        <f t="shared" si="607"/>
        <v>42311</v>
      </c>
      <c r="M1160" s="1">
        <f t="shared" si="622"/>
        <v>21</v>
      </c>
      <c r="N1160" s="1">
        <f t="shared" si="608"/>
        <v>1</v>
      </c>
      <c r="O1160" s="2">
        <f t="shared" si="609"/>
        <v>1.0002564599999999</v>
      </c>
      <c r="P1160" s="11">
        <f t="shared" si="632"/>
        <v>1.0021996200000001</v>
      </c>
      <c r="Q1160" s="11">
        <f t="shared" si="627"/>
        <v>1.253554276232081</v>
      </c>
      <c r="R1160" s="2">
        <f t="shared" si="631"/>
        <v>1.2538757599999999</v>
      </c>
      <c r="S1160" s="2">
        <f t="shared" si="625"/>
        <v>1.25355427</v>
      </c>
      <c r="T1160" s="2">
        <f t="shared" si="610"/>
        <v>306547.21315630001</v>
      </c>
      <c r="U1160" s="2">
        <f t="shared" si="611"/>
        <v>8104.9409651117148</v>
      </c>
      <c r="V1160" s="2">
        <f t="shared" si="612"/>
        <v>53968.178957171542</v>
      </c>
      <c r="W1160" s="2">
        <f t="shared" si="613"/>
        <v>306615.55457595328</v>
      </c>
      <c r="X1160" s="29">
        <f t="shared" si="614"/>
        <v>0</v>
      </c>
      <c r="Y1160" s="2">
        <f t="shared" si="626"/>
        <v>0</v>
      </c>
      <c r="Z1160" s="82">
        <f t="shared" si="615"/>
        <v>0</v>
      </c>
      <c r="AA1160" s="2">
        <f t="shared" si="616"/>
        <v>0</v>
      </c>
      <c r="AB1160" s="27">
        <f t="shared" si="623"/>
        <v>6.7299999999999999E-2</v>
      </c>
      <c r="AC1160" s="29">
        <f t="shared" si="636"/>
        <v>1</v>
      </c>
      <c r="AD1160" s="29">
        <v>252</v>
      </c>
      <c r="AE1160" s="11">
        <f t="shared" si="628"/>
        <v>1.0002584940000001</v>
      </c>
      <c r="AF1160" s="2">
        <f t="shared" si="629"/>
        <v>79.240615309999995</v>
      </c>
      <c r="AG1160" s="2">
        <f t="shared" si="617"/>
        <v>79.258281159999996</v>
      </c>
      <c r="AH1160" s="3">
        <f t="shared" si="618"/>
        <v>0</v>
      </c>
      <c r="AI1160" s="4" t="str">
        <f t="shared" si="630"/>
        <v>A+J=</v>
      </c>
      <c r="AJ1160" s="12">
        <f t="shared" si="624"/>
        <v>42311</v>
      </c>
      <c r="AK1160" s="12"/>
      <c r="AL1160" s="4"/>
      <c r="AX1160" s="1"/>
      <c r="AY1160" s="1"/>
      <c r="AZ1160" s="1"/>
      <c r="BA1160" s="1"/>
      <c r="BB1160" s="1"/>
    </row>
    <row r="1161" spans="1:154" x14ac:dyDescent="0.2">
      <c r="A1161" s="178">
        <f t="shared" si="619"/>
        <v>42280</v>
      </c>
      <c r="B1161" s="2">
        <f t="shared" si="604"/>
        <v>306842.4854524025</v>
      </c>
      <c r="C1161" s="2">
        <f t="shared" si="620"/>
        <v>244542.43465367</v>
      </c>
      <c r="D1161" s="2">
        <f>SUM(Y1161:Y$1495)</f>
        <v>31965.31048407</v>
      </c>
      <c r="E1161" s="11">
        <f t="shared" si="605"/>
        <v>212577.12416959999</v>
      </c>
      <c r="F1161" s="99">
        <f t="shared" si="633"/>
        <v>4346.6499999999996</v>
      </c>
      <c r="G1161" s="3">
        <f>IF(N1161=1,VLOOKUP(A1160,[1]Plan1!$BG$69:$BI$188,3),G1160)</f>
        <v>4370.12</v>
      </c>
      <c r="H1161" s="200">
        <f t="shared" si="634"/>
        <v>42218</v>
      </c>
      <c r="I1161" s="200">
        <f t="shared" si="635"/>
        <v>42249</v>
      </c>
      <c r="J1161" s="27">
        <f t="shared" si="606"/>
        <v>5.3995605811372194E-3</v>
      </c>
      <c r="K1161" s="12">
        <f t="shared" si="621"/>
        <v>42311</v>
      </c>
      <c r="L1161" s="12">
        <f t="shared" si="607"/>
        <v>42311</v>
      </c>
      <c r="M1161" s="1">
        <f t="shared" si="622"/>
        <v>21</v>
      </c>
      <c r="N1161" s="1">
        <f t="shared" si="608"/>
        <v>2</v>
      </c>
      <c r="O1161" s="2">
        <f t="shared" si="609"/>
        <v>1.00051299</v>
      </c>
      <c r="P1161" s="11">
        <f t="shared" si="632"/>
        <v>1.0021996200000001</v>
      </c>
      <c r="Q1161" s="11">
        <f t="shared" si="627"/>
        <v>1.253554276232081</v>
      </c>
      <c r="R1161" s="2">
        <f t="shared" si="631"/>
        <v>1.25419733</v>
      </c>
      <c r="S1161" s="2">
        <f t="shared" si="625"/>
        <v>1.25355427</v>
      </c>
      <c r="T1161" s="2">
        <f t="shared" si="610"/>
        <v>306547.21315630001</v>
      </c>
      <c r="U1161" s="2">
        <f t="shared" si="611"/>
        <v>8104.9409651117148</v>
      </c>
      <c r="V1161" s="2">
        <f t="shared" si="612"/>
        <v>54036.537382990784</v>
      </c>
      <c r="W1161" s="2">
        <f t="shared" si="613"/>
        <v>306683.91300177248</v>
      </c>
      <c r="X1161" s="29">
        <f t="shared" si="614"/>
        <v>0</v>
      </c>
      <c r="Y1161" s="2">
        <f t="shared" si="626"/>
        <v>0</v>
      </c>
      <c r="Z1161" s="82">
        <f t="shared" si="615"/>
        <v>0</v>
      </c>
      <c r="AA1161" s="2">
        <f t="shared" si="616"/>
        <v>0</v>
      </c>
      <c r="AB1161" s="27">
        <f t="shared" si="623"/>
        <v>6.7299999999999999E-2</v>
      </c>
      <c r="AC1161" s="29">
        <f t="shared" si="636"/>
        <v>2</v>
      </c>
      <c r="AD1161" s="29">
        <v>252</v>
      </c>
      <c r="AE1161" s="11">
        <f t="shared" si="628"/>
        <v>1.000517055</v>
      </c>
      <c r="AF1161" s="2">
        <f t="shared" si="629"/>
        <v>158.50176929</v>
      </c>
      <c r="AG1161" s="2">
        <f t="shared" si="617"/>
        <v>158.57245062999999</v>
      </c>
      <c r="AH1161" s="3">
        <f t="shared" si="618"/>
        <v>0</v>
      </c>
      <c r="AI1161" s="4" t="str">
        <f t="shared" si="630"/>
        <v>A+J=</v>
      </c>
      <c r="AJ1161" s="12">
        <f t="shared" si="624"/>
        <v>42311</v>
      </c>
      <c r="AK1161" s="12"/>
      <c r="AL1161" s="4"/>
      <c r="AX1161" s="1"/>
      <c r="AY1161" s="1"/>
      <c r="AZ1161" s="1"/>
      <c r="BA1161" s="1"/>
      <c r="BB1161" s="1"/>
    </row>
    <row r="1162" spans="1:154" x14ac:dyDescent="0.2">
      <c r="A1162" s="178">
        <f t="shared" si="619"/>
        <v>42281</v>
      </c>
      <c r="B1162" s="2">
        <f t="shared" ref="B1162:B1225" si="637">(W1162+AG1162)</f>
        <v>306842.4854524025</v>
      </c>
      <c r="C1162" s="2">
        <f t="shared" si="620"/>
        <v>244542.43465367</v>
      </c>
      <c r="D1162" s="2">
        <f>SUM(Y1162:Y$1495)</f>
        <v>31965.31048407</v>
      </c>
      <c r="E1162" s="11">
        <f t="shared" ref="E1162:E1225" si="638">(C1162-D1162)</f>
        <v>212577.12416959999</v>
      </c>
      <c r="F1162" s="99">
        <f t="shared" si="633"/>
        <v>4346.6499999999996</v>
      </c>
      <c r="G1162" s="3">
        <f>IF(N1162=1,VLOOKUP(A1161,[1]Plan1!$BG$69:$BI$188,3),G1161)</f>
        <v>4370.12</v>
      </c>
      <c r="H1162" s="200">
        <f t="shared" si="634"/>
        <v>42218</v>
      </c>
      <c r="I1162" s="200">
        <f t="shared" si="635"/>
        <v>42249</v>
      </c>
      <c r="J1162" s="27">
        <f t="shared" ref="J1162:J1225" si="639">(G1162/F1162)-1</f>
        <v>5.3995605811372194E-3</v>
      </c>
      <c r="K1162" s="12">
        <f t="shared" si="621"/>
        <v>42311</v>
      </c>
      <c r="L1162" s="12">
        <f t="shared" ref="L1162:L1225" si="640">IF(A1162&gt;L1161,K1162,L1161)</f>
        <v>42311</v>
      </c>
      <c r="M1162" s="1">
        <f t="shared" si="622"/>
        <v>21</v>
      </c>
      <c r="N1162" s="1">
        <f t="shared" ref="N1162:N1225" si="641">(M1162-(NETWORKDAYS(A1162,L1162,AN$137:AN$327)-1))</f>
        <v>2</v>
      </c>
      <c r="O1162" s="2">
        <f t="shared" ref="O1162:O1225" si="642">TRUNC((G1162/F1162)^TRUNC((N1162/M1162),9),8)</f>
        <v>1.00051299</v>
      </c>
      <c r="P1162" s="11">
        <f t="shared" si="632"/>
        <v>1.0021996200000001</v>
      </c>
      <c r="Q1162" s="11">
        <f t="shared" si="627"/>
        <v>1.253554276232081</v>
      </c>
      <c r="R1162" s="2">
        <f t="shared" si="631"/>
        <v>1.25419733</v>
      </c>
      <c r="S1162" s="2">
        <f t="shared" si="625"/>
        <v>1.25355427</v>
      </c>
      <c r="T1162" s="2">
        <f t="shared" ref="T1162:T1225" si="643">TRUNC(C1162*S1162,8)</f>
        <v>306547.21315630001</v>
      </c>
      <c r="U1162" s="2">
        <f t="shared" ref="U1162:U1225" si="644">(D1162*(S1162-1))</f>
        <v>8104.9409651117148</v>
      </c>
      <c r="V1162" s="2">
        <f t="shared" ref="V1162:V1225" si="645">(E1162*(R1162-1))</f>
        <v>54036.537382990784</v>
      </c>
      <c r="W1162" s="2">
        <f t="shared" ref="W1162:W1225" si="646">(C1162+U1162+V1162)</f>
        <v>306683.91300177248</v>
      </c>
      <c r="X1162" s="29">
        <f t="shared" ref="X1162:X1225" si="647">IF(VLOOKUP(A1162,AN$10:AU$131,8)=VLOOKUP(A1161,AN$10:AU$131,8),0,VLOOKUP(A1162,AN$10:AU$131,8))</f>
        <v>0</v>
      </c>
      <c r="Y1162" s="2">
        <f t="shared" si="626"/>
        <v>0</v>
      </c>
      <c r="Z1162" s="82">
        <f t="shared" ref="Z1162:Z1225" si="648">IF(X1162&gt;0,VLOOKUP($A1162,$AN$10:$AS$131,6),0)</f>
        <v>0</v>
      </c>
      <c r="AA1162" s="2">
        <f t="shared" ref="AA1162:AA1225" si="649">IF(Z1162&gt;0,TRUNC(Z1162*T1162,8),0)</f>
        <v>0</v>
      </c>
      <c r="AB1162" s="27">
        <f t="shared" si="623"/>
        <v>6.7299999999999999E-2</v>
      </c>
      <c r="AC1162" s="29">
        <f t="shared" si="636"/>
        <v>2</v>
      </c>
      <c r="AD1162" s="29">
        <v>252</v>
      </c>
      <c r="AE1162" s="11">
        <f t="shared" si="628"/>
        <v>1.000517055</v>
      </c>
      <c r="AF1162" s="2">
        <f t="shared" si="629"/>
        <v>158.50176929</v>
      </c>
      <c r="AG1162" s="2">
        <f t="shared" ref="AG1162:AG1225" si="650">TRUNC((W1162*(AE1162-1)),8)</f>
        <v>158.57245062999999</v>
      </c>
      <c r="AH1162" s="3">
        <f t="shared" ref="AH1162:AH1225" si="651">IF(AA1162&gt;0,AA1162+AF1162,0)</f>
        <v>0</v>
      </c>
      <c r="AI1162" s="4" t="str">
        <f t="shared" si="630"/>
        <v>A+J=</v>
      </c>
      <c r="AJ1162" s="12">
        <f t="shared" si="624"/>
        <v>42311</v>
      </c>
      <c r="AK1162" s="12"/>
      <c r="AL1162" s="4"/>
      <c r="AX1162" s="1"/>
      <c r="AY1162" s="1"/>
      <c r="AZ1162" s="1"/>
      <c r="BA1162" s="1"/>
      <c r="BB1162" s="1"/>
    </row>
    <row r="1163" spans="1:154" x14ac:dyDescent="0.2">
      <c r="A1163" s="178">
        <f t="shared" ref="A1163:A1226" si="652">(A1162+1)</f>
        <v>42282</v>
      </c>
      <c r="B1163" s="2">
        <f t="shared" si="637"/>
        <v>306842.4854524025</v>
      </c>
      <c r="C1163" s="2">
        <f t="shared" ref="C1163:C1226" si="653">TRUNC(IF(X1162&gt;0,VLOOKUP(A1162,$AN$12:$AO$131,2),C1162),8)</f>
        <v>244542.43465367</v>
      </c>
      <c r="D1163" s="2">
        <f>SUM(Y1163:Y$1495)</f>
        <v>31965.31048407</v>
      </c>
      <c r="E1163" s="11">
        <f t="shared" si="638"/>
        <v>212577.12416959999</v>
      </c>
      <c r="F1163" s="99">
        <f t="shared" si="633"/>
        <v>4346.6499999999996</v>
      </c>
      <c r="G1163" s="3">
        <f>IF(N1163=1,VLOOKUP(A1162,[1]Plan1!$BG$69:$BI$188,3),G1162)</f>
        <v>4370.12</v>
      </c>
      <c r="H1163" s="200">
        <f t="shared" si="634"/>
        <v>42218</v>
      </c>
      <c r="I1163" s="200">
        <f t="shared" si="635"/>
        <v>42249</v>
      </c>
      <c r="J1163" s="27">
        <f t="shared" si="639"/>
        <v>5.3995605811372194E-3</v>
      </c>
      <c r="K1163" s="12">
        <f t="shared" ref="K1163:K1226" si="654">IF(DAY(A1163)=1,VLOOKUP(A1163,AR$137:AW$275,4),K1162)</f>
        <v>42311</v>
      </c>
      <c r="L1163" s="12">
        <f t="shared" si="640"/>
        <v>42311</v>
      </c>
      <c r="M1163" s="1">
        <f t="shared" ref="M1163:M1226" si="655">IF(L1163=L1162,M1162,NETWORKDAYS(L1162,L1163,$AN$137:$AN$327)-1)</f>
        <v>21</v>
      </c>
      <c r="N1163" s="1">
        <f t="shared" si="641"/>
        <v>2</v>
      </c>
      <c r="O1163" s="2">
        <f t="shared" si="642"/>
        <v>1.00051299</v>
      </c>
      <c r="P1163" s="11">
        <f t="shared" si="632"/>
        <v>1.0021996200000001</v>
      </c>
      <c r="Q1163" s="11">
        <f t="shared" si="627"/>
        <v>1.253554276232081</v>
      </c>
      <c r="R1163" s="2">
        <f t="shared" si="631"/>
        <v>1.25419733</v>
      </c>
      <c r="S1163" s="2">
        <f t="shared" si="625"/>
        <v>1.25355427</v>
      </c>
      <c r="T1163" s="2">
        <f t="shared" si="643"/>
        <v>306547.21315630001</v>
      </c>
      <c r="U1163" s="2">
        <f t="shared" si="644"/>
        <v>8104.9409651117148</v>
      </c>
      <c r="V1163" s="2">
        <f t="shared" si="645"/>
        <v>54036.537382990784</v>
      </c>
      <c r="W1163" s="2">
        <f t="shared" si="646"/>
        <v>306683.91300177248</v>
      </c>
      <c r="X1163" s="29">
        <f t="shared" si="647"/>
        <v>0</v>
      </c>
      <c r="Y1163" s="2">
        <f t="shared" si="626"/>
        <v>0</v>
      </c>
      <c r="Z1163" s="82">
        <f t="shared" si="648"/>
        <v>0</v>
      </c>
      <c r="AA1163" s="2">
        <f t="shared" si="649"/>
        <v>0</v>
      </c>
      <c r="AB1163" s="27">
        <f t="shared" ref="AB1163:AB1226" si="656">(AB1162)</f>
        <v>6.7299999999999999E-2</v>
      </c>
      <c r="AC1163" s="29">
        <f t="shared" si="636"/>
        <v>2</v>
      </c>
      <c r="AD1163" s="29">
        <v>252</v>
      </c>
      <c r="AE1163" s="11">
        <f t="shared" si="628"/>
        <v>1.000517055</v>
      </c>
      <c r="AF1163" s="2">
        <f t="shared" si="629"/>
        <v>158.50176929</v>
      </c>
      <c r="AG1163" s="2">
        <f t="shared" si="650"/>
        <v>158.57245062999999</v>
      </c>
      <c r="AH1163" s="3">
        <f t="shared" si="651"/>
        <v>0</v>
      </c>
      <c r="AI1163" s="4" t="str">
        <f t="shared" si="630"/>
        <v>A+J=</v>
      </c>
      <c r="AJ1163" s="12">
        <f t="shared" ref="AJ1163:AJ1226" si="657">IF(X1162&gt;0,VLOOKUP(A1162,$AN$10:$AW$130,9),AJ1162)</f>
        <v>42311</v>
      </c>
      <c r="AK1163" s="12"/>
      <c r="AL1163" s="4"/>
      <c r="AX1163" s="1"/>
      <c r="AY1163" s="1"/>
      <c r="AZ1163" s="1"/>
      <c r="BA1163" s="1"/>
      <c r="BB1163" s="1"/>
    </row>
    <row r="1164" spans="1:154" x14ac:dyDescent="0.2">
      <c r="A1164" s="178">
        <f t="shared" si="652"/>
        <v>42283</v>
      </c>
      <c r="B1164" s="2">
        <f t="shared" si="637"/>
        <v>306990.23096910166</v>
      </c>
      <c r="C1164" s="2">
        <f t="shared" si="653"/>
        <v>244542.43465367</v>
      </c>
      <c r="D1164" s="2">
        <f>SUM(Y1164:Y$1495)</f>
        <v>31965.31048407</v>
      </c>
      <c r="E1164" s="11">
        <f t="shared" si="638"/>
        <v>212577.12416959999</v>
      </c>
      <c r="F1164" s="99">
        <f t="shared" si="633"/>
        <v>4346.6499999999996</v>
      </c>
      <c r="G1164" s="3">
        <f>IF(N1164=1,VLOOKUP(A1163,[1]Plan1!$BG$69:$BI$188,3),G1163)</f>
        <v>4370.12</v>
      </c>
      <c r="H1164" s="200">
        <f t="shared" si="634"/>
        <v>42218</v>
      </c>
      <c r="I1164" s="200">
        <f t="shared" si="635"/>
        <v>42249</v>
      </c>
      <c r="J1164" s="27">
        <f t="shared" si="639"/>
        <v>5.3995605811372194E-3</v>
      </c>
      <c r="K1164" s="12">
        <f t="shared" si="654"/>
        <v>42311</v>
      </c>
      <c r="L1164" s="12">
        <f t="shared" si="640"/>
        <v>42311</v>
      </c>
      <c r="M1164" s="1">
        <f t="shared" si="655"/>
        <v>21</v>
      </c>
      <c r="N1164" s="1">
        <f t="shared" si="641"/>
        <v>3</v>
      </c>
      <c r="O1164" s="2">
        <f t="shared" si="642"/>
        <v>1.00076958</v>
      </c>
      <c r="P1164" s="11">
        <f t="shared" si="632"/>
        <v>1.0021996200000001</v>
      </c>
      <c r="Q1164" s="11">
        <f t="shared" si="627"/>
        <v>1.253554276232081</v>
      </c>
      <c r="R1164" s="2">
        <f t="shared" si="631"/>
        <v>1.2545189800000001</v>
      </c>
      <c r="S1164" s="2">
        <f t="shared" si="625"/>
        <v>1.25355427</v>
      </c>
      <c r="T1164" s="2">
        <f t="shared" si="643"/>
        <v>306547.21315630001</v>
      </c>
      <c r="U1164" s="2">
        <f t="shared" si="644"/>
        <v>8104.9409651117148</v>
      </c>
      <c r="V1164" s="2">
        <f t="shared" si="645"/>
        <v>54104.912814979951</v>
      </c>
      <c r="W1164" s="2">
        <f t="shared" si="646"/>
        <v>306752.28843376169</v>
      </c>
      <c r="X1164" s="29">
        <f t="shared" si="647"/>
        <v>0</v>
      </c>
      <c r="Y1164" s="2">
        <f t="shared" si="626"/>
        <v>0</v>
      </c>
      <c r="Z1164" s="82">
        <f t="shared" si="648"/>
        <v>0</v>
      </c>
      <c r="AA1164" s="2">
        <f t="shared" si="649"/>
        <v>0</v>
      </c>
      <c r="AB1164" s="27">
        <f t="shared" si="656"/>
        <v>6.7299999999999999E-2</v>
      </c>
      <c r="AC1164" s="29">
        <f t="shared" si="636"/>
        <v>3</v>
      </c>
      <c r="AD1164" s="29">
        <v>252</v>
      </c>
      <c r="AE1164" s="11">
        <f t="shared" si="628"/>
        <v>1.0007756830000001</v>
      </c>
      <c r="AF1164" s="2">
        <f t="shared" si="629"/>
        <v>237.78346194</v>
      </c>
      <c r="AG1164" s="2">
        <f t="shared" si="650"/>
        <v>237.94253534000001</v>
      </c>
      <c r="AH1164" s="3">
        <f t="shared" si="651"/>
        <v>0</v>
      </c>
      <c r="AI1164" s="4" t="str">
        <f t="shared" si="630"/>
        <v>A+J=</v>
      </c>
      <c r="AJ1164" s="12">
        <f t="shared" si="657"/>
        <v>42311</v>
      </c>
      <c r="AK1164" s="12"/>
      <c r="AL1164" s="4"/>
      <c r="AX1164" s="1"/>
      <c r="AY1164" s="1"/>
      <c r="AZ1164" s="1"/>
      <c r="BA1164" s="1"/>
      <c r="BB1164" s="1"/>
    </row>
    <row r="1165" spans="1:154" x14ac:dyDescent="0.2">
      <c r="A1165" s="178">
        <f t="shared" si="652"/>
        <v>42284</v>
      </c>
      <c r="B1165" s="2">
        <f t="shared" si="637"/>
        <v>307138.05125530198</v>
      </c>
      <c r="C1165" s="2">
        <f t="shared" si="653"/>
        <v>244542.43465367</v>
      </c>
      <c r="D1165" s="2">
        <f>SUM(Y1165:Y$1495)</f>
        <v>31965.31048407</v>
      </c>
      <c r="E1165" s="11">
        <f t="shared" si="638"/>
        <v>212577.12416959999</v>
      </c>
      <c r="F1165" s="99">
        <f t="shared" si="633"/>
        <v>4346.6499999999996</v>
      </c>
      <c r="G1165" s="3">
        <f>IF(N1165=1,VLOOKUP(A1164,[1]Plan1!$BG$69:$BI$188,3),G1164)</f>
        <v>4370.12</v>
      </c>
      <c r="H1165" s="200">
        <f t="shared" si="634"/>
        <v>42218</v>
      </c>
      <c r="I1165" s="200">
        <f t="shared" si="635"/>
        <v>42249</v>
      </c>
      <c r="J1165" s="27">
        <f t="shared" si="639"/>
        <v>5.3995605811372194E-3</v>
      </c>
      <c r="K1165" s="12">
        <f t="shared" si="654"/>
        <v>42311</v>
      </c>
      <c r="L1165" s="12">
        <f t="shared" si="640"/>
        <v>42311</v>
      </c>
      <c r="M1165" s="1">
        <f t="shared" si="655"/>
        <v>21</v>
      </c>
      <c r="N1165" s="1">
        <f t="shared" si="641"/>
        <v>4</v>
      </c>
      <c r="O1165" s="2">
        <f t="shared" si="642"/>
        <v>1.0010262400000001</v>
      </c>
      <c r="P1165" s="11">
        <f t="shared" si="632"/>
        <v>1.0021996200000001</v>
      </c>
      <c r="Q1165" s="11">
        <f t="shared" si="627"/>
        <v>1.253554276232081</v>
      </c>
      <c r="R1165" s="2">
        <f t="shared" si="631"/>
        <v>1.25484072</v>
      </c>
      <c r="S1165" s="2">
        <f t="shared" si="625"/>
        <v>1.25355427</v>
      </c>
      <c r="T1165" s="2">
        <f t="shared" si="643"/>
        <v>306547.21315630001</v>
      </c>
      <c r="U1165" s="2">
        <f t="shared" si="644"/>
        <v>8104.9409651117148</v>
      </c>
      <c r="V1165" s="2">
        <f t="shared" si="645"/>
        <v>54173.307378910271</v>
      </c>
      <c r="W1165" s="2">
        <f t="shared" si="646"/>
        <v>306820.68299769197</v>
      </c>
      <c r="X1165" s="29">
        <f t="shared" si="647"/>
        <v>0</v>
      </c>
      <c r="Y1165" s="2">
        <f t="shared" si="626"/>
        <v>0</v>
      </c>
      <c r="Z1165" s="82">
        <f t="shared" si="648"/>
        <v>0</v>
      </c>
      <c r="AA1165" s="2">
        <f t="shared" si="649"/>
        <v>0</v>
      </c>
      <c r="AB1165" s="27">
        <f t="shared" si="656"/>
        <v>6.7299999999999999E-2</v>
      </c>
      <c r="AC1165" s="29">
        <f t="shared" si="636"/>
        <v>4</v>
      </c>
      <c r="AD1165" s="29">
        <v>252</v>
      </c>
      <c r="AE1165" s="11">
        <f t="shared" si="628"/>
        <v>1.0010343770000001</v>
      </c>
      <c r="AF1165" s="2">
        <f t="shared" si="629"/>
        <v>317.08538670000002</v>
      </c>
      <c r="AG1165" s="2">
        <f t="shared" si="650"/>
        <v>317.36825761</v>
      </c>
      <c r="AH1165" s="3">
        <f t="shared" si="651"/>
        <v>0</v>
      </c>
      <c r="AI1165" s="4" t="str">
        <f t="shared" si="630"/>
        <v>A+J=</v>
      </c>
      <c r="AJ1165" s="12">
        <f t="shared" si="657"/>
        <v>42311</v>
      </c>
      <c r="AK1165" s="12"/>
      <c r="AL1165" s="4"/>
      <c r="AX1165" s="1"/>
      <c r="AY1165" s="1"/>
      <c r="AZ1165" s="1"/>
      <c r="BA1165" s="1"/>
      <c r="BB1165" s="1"/>
    </row>
    <row r="1166" spans="1:154" x14ac:dyDescent="0.2">
      <c r="A1166" s="178">
        <f t="shared" si="652"/>
        <v>42285</v>
      </c>
      <c r="B1166" s="2">
        <f t="shared" si="637"/>
        <v>307285.94482465228</v>
      </c>
      <c r="C1166" s="2">
        <f t="shared" si="653"/>
        <v>244542.43465367</v>
      </c>
      <c r="D1166" s="2">
        <f>SUM(Y1166:Y$1495)</f>
        <v>31965.31048407</v>
      </c>
      <c r="E1166" s="11">
        <f t="shared" si="638"/>
        <v>212577.12416959999</v>
      </c>
      <c r="F1166" s="99">
        <f t="shared" si="633"/>
        <v>4346.6499999999996</v>
      </c>
      <c r="G1166" s="3">
        <f>IF(N1166=1,VLOOKUP(A1165,[1]Plan1!$BG$69:$BI$188,3),G1165)</f>
        <v>4370.12</v>
      </c>
      <c r="H1166" s="200">
        <f t="shared" si="634"/>
        <v>42218</v>
      </c>
      <c r="I1166" s="200">
        <f t="shared" si="635"/>
        <v>42249</v>
      </c>
      <c r="J1166" s="27">
        <f t="shared" si="639"/>
        <v>5.3995605811372194E-3</v>
      </c>
      <c r="K1166" s="12">
        <f t="shared" si="654"/>
        <v>42311</v>
      </c>
      <c r="L1166" s="12">
        <f t="shared" si="640"/>
        <v>42311</v>
      </c>
      <c r="M1166" s="1">
        <f t="shared" si="655"/>
        <v>21</v>
      </c>
      <c r="N1166" s="1">
        <f t="shared" si="641"/>
        <v>5</v>
      </c>
      <c r="O1166" s="2">
        <f t="shared" si="642"/>
        <v>1.0012829700000001</v>
      </c>
      <c r="P1166" s="11">
        <f t="shared" si="632"/>
        <v>1.0021996200000001</v>
      </c>
      <c r="Q1166" s="11">
        <f t="shared" si="627"/>
        <v>1.253554276232081</v>
      </c>
      <c r="R1166" s="2">
        <f t="shared" si="631"/>
        <v>1.2551625399999999</v>
      </c>
      <c r="S1166" s="2">
        <f t="shared" si="625"/>
        <v>1.25355427</v>
      </c>
      <c r="T1166" s="2">
        <f t="shared" si="643"/>
        <v>306547.21315630001</v>
      </c>
      <c r="U1166" s="2">
        <f t="shared" si="644"/>
        <v>8104.9409651117148</v>
      </c>
      <c r="V1166" s="2">
        <f t="shared" si="645"/>
        <v>54241.718949010508</v>
      </c>
      <c r="W1166" s="2">
        <f t="shared" si="646"/>
        <v>306889.09456779226</v>
      </c>
      <c r="X1166" s="29">
        <f t="shared" si="647"/>
        <v>0</v>
      </c>
      <c r="Y1166" s="2">
        <f t="shared" si="626"/>
        <v>0</v>
      </c>
      <c r="Z1166" s="82">
        <f t="shared" si="648"/>
        <v>0</v>
      </c>
      <c r="AA1166" s="2">
        <f t="shared" si="649"/>
        <v>0</v>
      </c>
      <c r="AB1166" s="27">
        <f t="shared" si="656"/>
        <v>6.7299999999999999E-2</v>
      </c>
      <c r="AC1166" s="29">
        <f t="shared" si="636"/>
        <v>5</v>
      </c>
      <c r="AD1166" s="29">
        <v>252</v>
      </c>
      <c r="AE1166" s="11">
        <f t="shared" si="628"/>
        <v>1.0012931389999999</v>
      </c>
      <c r="AF1166" s="2">
        <f t="shared" si="629"/>
        <v>396.40815666999998</v>
      </c>
      <c r="AG1166" s="2">
        <f t="shared" si="650"/>
        <v>396.85025686</v>
      </c>
      <c r="AH1166" s="3">
        <f t="shared" si="651"/>
        <v>0</v>
      </c>
      <c r="AI1166" s="4" t="str">
        <f t="shared" si="630"/>
        <v>A+J=</v>
      </c>
      <c r="AJ1166" s="12">
        <f t="shared" si="657"/>
        <v>42311</v>
      </c>
      <c r="AK1166" s="12"/>
      <c r="AL1166" s="4"/>
      <c r="AX1166" s="1"/>
      <c r="AY1166" s="1"/>
      <c r="AZ1166" s="1"/>
      <c r="BA1166" s="1"/>
      <c r="BB1166" s="1"/>
    </row>
    <row r="1167" spans="1:154" x14ac:dyDescent="0.2">
      <c r="A1167" s="178">
        <f t="shared" si="652"/>
        <v>42286</v>
      </c>
      <c r="B1167" s="2">
        <f t="shared" si="637"/>
        <v>307433.91109038243</v>
      </c>
      <c r="C1167" s="2">
        <f t="shared" si="653"/>
        <v>244542.43465367</v>
      </c>
      <c r="D1167" s="2">
        <f>SUM(Y1167:Y$1495)</f>
        <v>31965.31048407</v>
      </c>
      <c r="E1167" s="11">
        <f t="shared" si="638"/>
        <v>212577.12416959999</v>
      </c>
      <c r="F1167" s="99">
        <f t="shared" si="633"/>
        <v>4346.6499999999996</v>
      </c>
      <c r="G1167" s="3">
        <f>IF(N1167=1,VLOOKUP(A1166,[1]Plan1!$BG$69:$BI$188,3),G1166)</f>
        <v>4370.12</v>
      </c>
      <c r="H1167" s="200">
        <f t="shared" si="634"/>
        <v>42218</v>
      </c>
      <c r="I1167" s="200">
        <f t="shared" si="635"/>
        <v>42249</v>
      </c>
      <c r="J1167" s="27">
        <f t="shared" si="639"/>
        <v>5.3995605811372194E-3</v>
      </c>
      <c r="K1167" s="12">
        <f t="shared" si="654"/>
        <v>42311</v>
      </c>
      <c r="L1167" s="12">
        <f t="shared" si="640"/>
        <v>42311</v>
      </c>
      <c r="M1167" s="1">
        <f t="shared" si="655"/>
        <v>21</v>
      </c>
      <c r="N1167" s="1">
        <f t="shared" si="641"/>
        <v>6</v>
      </c>
      <c r="O1167" s="2">
        <f t="shared" si="642"/>
        <v>1.00153976</v>
      </c>
      <c r="P1167" s="11">
        <f t="shared" si="632"/>
        <v>1.0021996200000001</v>
      </c>
      <c r="Q1167" s="11">
        <f t="shared" si="627"/>
        <v>1.253554276232081</v>
      </c>
      <c r="R1167" s="2">
        <f t="shared" si="631"/>
        <v>1.25548444</v>
      </c>
      <c r="S1167" s="2">
        <f t="shared" si="625"/>
        <v>1.25355427</v>
      </c>
      <c r="T1167" s="2">
        <f t="shared" si="643"/>
        <v>306547.21315630001</v>
      </c>
      <c r="U1167" s="2">
        <f t="shared" si="644"/>
        <v>8104.9409651117148</v>
      </c>
      <c r="V1167" s="2">
        <f t="shared" si="645"/>
        <v>54310.147525280729</v>
      </c>
      <c r="W1167" s="2">
        <f t="shared" si="646"/>
        <v>306957.52314406243</v>
      </c>
      <c r="X1167" s="29">
        <f t="shared" si="647"/>
        <v>0</v>
      </c>
      <c r="Y1167" s="2">
        <f t="shared" si="626"/>
        <v>0</v>
      </c>
      <c r="Z1167" s="82">
        <f t="shared" si="648"/>
        <v>0</v>
      </c>
      <c r="AA1167" s="2">
        <f t="shared" si="649"/>
        <v>0</v>
      </c>
      <c r="AB1167" s="27">
        <f t="shared" si="656"/>
        <v>6.7299999999999999E-2</v>
      </c>
      <c r="AC1167" s="29">
        <f t="shared" si="636"/>
        <v>6</v>
      </c>
      <c r="AD1167" s="29">
        <v>252</v>
      </c>
      <c r="AE1167" s="11">
        <f t="shared" si="628"/>
        <v>1.0015519669999999</v>
      </c>
      <c r="AF1167" s="2">
        <f t="shared" si="629"/>
        <v>475.75115876000001</v>
      </c>
      <c r="AG1167" s="2">
        <f t="shared" si="650"/>
        <v>476.38794632000003</v>
      </c>
      <c r="AH1167" s="3">
        <f t="shared" si="651"/>
        <v>0</v>
      </c>
      <c r="AI1167" s="4" t="str">
        <f t="shared" si="630"/>
        <v>A+J=</v>
      </c>
      <c r="AJ1167" s="12">
        <f t="shared" si="657"/>
        <v>42311</v>
      </c>
      <c r="AK1167" s="12"/>
      <c r="AL1167" s="4"/>
      <c r="AX1167" s="1"/>
      <c r="AY1167" s="1"/>
      <c r="AZ1167" s="1"/>
      <c r="BA1167" s="1"/>
      <c r="BB1167" s="1"/>
    </row>
    <row r="1168" spans="1:154" x14ac:dyDescent="0.2">
      <c r="A1168" s="178">
        <f t="shared" si="652"/>
        <v>42287</v>
      </c>
      <c r="B1168" s="2">
        <f t="shared" si="637"/>
        <v>307581.95251589379</v>
      </c>
      <c r="C1168" s="2">
        <f t="shared" si="653"/>
        <v>244542.43465367</v>
      </c>
      <c r="D1168" s="2">
        <f>SUM(Y1168:Y$1495)</f>
        <v>31965.31048407</v>
      </c>
      <c r="E1168" s="11">
        <f t="shared" si="638"/>
        <v>212577.12416959999</v>
      </c>
      <c r="F1168" s="99">
        <f t="shared" si="633"/>
        <v>4346.6499999999996</v>
      </c>
      <c r="G1168" s="3">
        <f>IF(N1168=1,VLOOKUP(A1167,[1]Plan1!$BG$69:$BI$188,3),G1167)</f>
        <v>4370.12</v>
      </c>
      <c r="H1168" s="200">
        <f t="shared" si="634"/>
        <v>42218</v>
      </c>
      <c r="I1168" s="200">
        <f t="shared" si="635"/>
        <v>42249</v>
      </c>
      <c r="J1168" s="27">
        <f t="shared" si="639"/>
        <v>5.3995605811372194E-3</v>
      </c>
      <c r="K1168" s="12">
        <f t="shared" si="654"/>
        <v>42311</v>
      </c>
      <c r="L1168" s="12">
        <f t="shared" si="640"/>
        <v>42311</v>
      </c>
      <c r="M1168" s="1">
        <f t="shared" si="655"/>
        <v>21</v>
      </c>
      <c r="N1168" s="1">
        <f t="shared" si="641"/>
        <v>7</v>
      </c>
      <c r="O1168" s="2">
        <f t="shared" si="642"/>
        <v>1.0017966199999999</v>
      </c>
      <c r="P1168" s="11">
        <f t="shared" si="632"/>
        <v>1.0021996200000001</v>
      </c>
      <c r="Q1168" s="11">
        <f t="shared" si="627"/>
        <v>1.253554276232081</v>
      </c>
      <c r="R1168" s="2">
        <f t="shared" si="631"/>
        <v>1.25580643</v>
      </c>
      <c r="S1168" s="2">
        <f t="shared" si="625"/>
        <v>1.25355427</v>
      </c>
      <c r="T1168" s="2">
        <f t="shared" si="643"/>
        <v>306547.21315630001</v>
      </c>
      <c r="U1168" s="2">
        <f t="shared" si="644"/>
        <v>8104.9409651117148</v>
      </c>
      <c r="V1168" s="2">
        <f t="shared" si="645"/>
        <v>54378.595233492095</v>
      </c>
      <c r="W1168" s="2">
        <f t="shared" si="646"/>
        <v>307025.97085227381</v>
      </c>
      <c r="X1168" s="29">
        <f t="shared" si="647"/>
        <v>0</v>
      </c>
      <c r="Y1168" s="2">
        <f t="shared" si="626"/>
        <v>0</v>
      </c>
      <c r="Z1168" s="82">
        <f t="shared" si="648"/>
        <v>0</v>
      </c>
      <c r="AA1168" s="2">
        <f t="shared" si="649"/>
        <v>0</v>
      </c>
      <c r="AB1168" s="27">
        <f t="shared" si="656"/>
        <v>6.7299999999999999E-2</v>
      </c>
      <c r="AC1168" s="29">
        <f t="shared" si="636"/>
        <v>7</v>
      </c>
      <c r="AD1168" s="29">
        <v>252</v>
      </c>
      <c r="AE1168" s="11">
        <f t="shared" si="628"/>
        <v>1.0018108619999999</v>
      </c>
      <c r="AF1168" s="2">
        <f t="shared" si="629"/>
        <v>555.11469951000004</v>
      </c>
      <c r="AG1168" s="2">
        <f t="shared" si="650"/>
        <v>555.98166361999995</v>
      </c>
      <c r="AH1168" s="3">
        <f t="shared" si="651"/>
        <v>0</v>
      </c>
      <c r="AI1168" s="4" t="str">
        <f t="shared" si="630"/>
        <v>A+J=</v>
      </c>
      <c r="AJ1168" s="12">
        <f t="shared" si="657"/>
        <v>42311</v>
      </c>
      <c r="AK1168" s="12"/>
      <c r="AL1168" s="4"/>
      <c r="AX1168" s="1"/>
      <c r="AY1168" s="1"/>
      <c r="AZ1168" s="1"/>
      <c r="BA1168" s="1"/>
      <c r="BB1168" s="1"/>
    </row>
    <row r="1169" spans="1:54" x14ac:dyDescent="0.2">
      <c r="A1169" s="178">
        <f t="shared" si="652"/>
        <v>42288</v>
      </c>
      <c r="B1169" s="2">
        <f t="shared" si="637"/>
        <v>307581.95251589379</v>
      </c>
      <c r="C1169" s="2">
        <f t="shared" si="653"/>
        <v>244542.43465367</v>
      </c>
      <c r="D1169" s="2">
        <f>SUM(Y1169:Y$1495)</f>
        <v>31965.31048407</v>
      </c>
      <c r="E1169" s="11">
        <f t="shared" si="638"/>
        <v>212577.12416959999</v>
      </c>
      <c r="F1169" s="99">
        <f t="shared" si="633"/>
        <v>4346.6499999999996</v>
      </c>
      <c r="G1169" s="3">
        <f>IF(N1169=1,VLOOKUP(A1168,[1]Plan1!$BG$69:$BI$188,3),G1168)</f>
        <v>4370.12</v>
      </c>
      <c r="H1169" s="200">
        <f t="shared" si="634"/>
        <v>42218</v>
      </c>
      <c r="I1169" s="200">
        <f t="shared" si="635"/>
        <v>42249</v>
      </c>
      <c r="J1169" s="27">
        <f t="shared" si="639"/>
        <v>5.3995605811372194E-3</v>
      </c>
      <c r="K1169" s="12">
        <f t="shared" si="654"/>
        <v>42311</v>
      </c>
      <c r="L1169" s="12">
        <f t="shared" si="640"/>
        <v>42311</v>
      </c>
      <c r="M1169" s="1">
        <f t="shared" si="655"/>
        <v>21</v>
      </c>
      <c r="N1169" s="1">
        <f t="shared" si="641"/>
        <v>7</v>
      </c>
      <c r="O1169" s="2">
        <f t="shared" si="642"/>
        <v>1.0017966199999999</v>
      </c>
      <c r="P1169" s="11">
        <f t="shared" si="632"/>
        <v>1.0021996200000001</v>
      </c>
      <c r="Q1169" s="11">
        <f t="shared" si="627"/>
        <v>1.253554276232081</v>
      </c>
      <c r="R1169" s="2">
        <f t="shared" si="631"/>
        <v>1.25580643</v>
      </c>
      <c r="S1169" s="2">
        <f t="shared" si="625"/>
        <v>1.25355427</v>
      </c>
      <c r="T1169" s="2">
        <f t="shared" si="643"/>
        <v>306547.21315630001</v>
      </c>
      <c r="U1169" s="2">
        <f t="shared" si="644"/>
        <v>8104.9409651117148</v>
      </c>
      <c r="V1169" s="2">
        <f t="shared" si="645"/>
        <v>54378.595233492095</v>
      </c>
      <c r="W1169" s="2">
        <f t="shared" si="646"/>
        <v>307025.97085227381</v>
      </c>
      <c r="X1169" s="29">
        <f t="shared" si="647"/>
        <v>0</v>
      </c>
      <c r="Y1169" s="2">
        <f t="shared" si="626"/>
        <v>0</v>
      </c>
      <c r="Z1169" s="82">
        <f t="shared" si="648"/>
        <v>0</v>
      </c>
      <c r="AA1169" s="2">
        <f t="shared" si="649"/>
        <v>0</v>
      </c>
      <c r="AB1169" s="27">
        <f t="shared" si="656"/>
        <v>6.7299999999999999E-2</v>
      </c>
      <c r="AC1169" s="29">
        <f t="shared" si="636"/>
        <v>7</v>
      </c>
      <c r="AD1169" s="29">
        <v>252</v>
      </c>
      <c r="AE1169" s="11">
        <f t="shared" si="628"/>
        <v>1.0018108619999999</v>
      </c>
      <c r="AF1169" s="2">
        <f t="shared" si="629"/>
        <v>555.11469951000004</v>
      </c>
      <c r="AG1169" s="2">
        <f t="shared" si="650"/>
        <v>555.98166361999995</v>
      </c>
      <c r="AH1169" s="3">
        <f t="shared" si="651"/>
        <v>0</v>
      </c>
      <c r="AI1169" s="4" t="str">
        <f t="shared" si="630"/>
        <v>A+J=</v>
      </c>
      <c r="AJ1169" s="12">
        <f t="shared" si="657"/>
        <v>42311</v>
      </c>
      <c r="AK1169" s="12"/>
      <c r="AL1169" s="4"/>
      <c r="AX1169" s="1"/>
      <c r="AY1169" s="1"/>
      <c r="AZ1169" s="1"/>
      <c r="BA1169" s="1"/>
      <c r="BB1169" s="1"/>
    </row>
    <row r="1170" spans="1:54" x14ac:dyDescent="0.2">
      <c r="A1170" s="178">
        <f t="shared" si="652"/>
        <v>42289</v>
      </c>
      <c r="B1170" s="2">
        <f t="shared" si="637"/>
        <v>307581.95251589379</v>
      </c>
      <c r="C1170" s="2">
        <f t="shared" si="653"/>
        <v>244542.43465367</v>
      </c>
      <c r="D1170" s="2">
        <f>SUM(Y1170:Y$1495)</f>
        <v>31965.31048407</v>
      </c>
      <c r="E1170" s="11">
        <f t="shared" si="638"/>
        <v>212577.12416959999</v>
      </c>
      <c r="F1170" s="99">
        <f t="shared" si="633"/>
        <v>4346.6499999999996</v>
      </c>
      <c r="G1170" s="3">
        <f>IF(N1170=1,VLOOKUP(A1169,[1]Plan1!$BG$69:$BI$188,3),G1169)</f>
        <v>4370.12</v>
      </c>
      <c r="H1170" s="200">
        <f t="shared" si="634"/>
        <v>42218</v>
      </c>
      <c r="I1170" s="200">
        <f t="shared" si="635"/>
        <v>42249</v>
      </c>
      <c r="J1170" s="27">
        <f t="shared" si="639"/>
        <v>5.3995605811372194E-3</v>
      </c>
      <c r="K1170" s="12">
        <f t="shared" si="654"/>
        <v>42311</v>
      </c>
      <c r="L1170" s="12">
        <f t="shared" si="640"/>
        <v>42311</v>
      </c>
      <c r="M1170" s="1">
        <f t="shared" si="655"/>
        <v>21</v>
      </c>
      <c r="N1170" s="1">
        <f t="shared" si="641"/>
        <v>7</v>
      </c>
      <c r="O1170" s="2">
        <f t="shared" si="642"/>
        <v>1.0017966199999999</v>
      </c>
      <c r="P1170" s="11">
        <f t="shared" si="632"/>
        <v>1.0021996200000001</v>
      </c>
      <c r="Q1170" s="11">
        <f t="shared" si="627"/>
        <v>1.253554276232081</v>
      </c>
      <c r="R1170" s="2">
        <f t="shared" si="631"/>
        <v>1.25580643</v>
      </c>
      <c r="S1170" s="2">
        <f t="shared" si="625"/>
        <v>1.25355427</v>
      </c>
      <c r="T1170" s="2">
        <f t="shared" si="643"/>
        <v>306547.21315630001</v>
      </c>
      <c r="U1170" s="2">
        <f t="shared" si="644"/>
        <v>8104.9409651117148</v>
      </c>
      <c r="V1170" s="2">
        <f t="shared" si="645"/>
        <v>54378.595233492095</v>
      </c>
      <c r="W1170" s="2">
        <f t="shared" si="646"/>
        <v>307025.97085227381</v>
      </c>
      <c r="X1170" s="29">
        <f t="shared" si="647"/>
        <v>0</v>
      </c>
      <c r="Y1170" s="2">
        <f t="shared" si="626"/>
        <v>0</v>
      </c>
      <c r="Z1170" s="82">
        <f t="shared" si="648"/>
        <v>0</v>
      </c>
      <c r="AA1170" s="2">
        <f t="shared" si="649"/>
        <v>0</v>
      </c>
      <c r="AB1170" s="27">
        <f t="shared" si="656"/>
        <v>6.7299999999999999E-2</v>
      </c>
      <c r="AC1170" s="29">
        <f t="shared" si="636"/>
        <v>7</v>
      </c>
      <c r="AD1170" s="29">
        <v>252</v>
      </c>
      <c r="AE1170" s="11">
        <f t="shared" si="628"/>
        <v>1.0018108619999999</v>
      </c>
      <c r="AF1170" s="2">
        <f t="shared" si="629"/>
        <v>555.11469951000004</v>
      </c>
      <c r="AG1170" s="2">
        <f t="shared" si="650"/>
        <v>555.98166361999995</v>
      </c>
      <c r="AH1170" s="3">
        <f t="shared" si="651"/>
        <v>0</v>
      </c>
      <c r="AI1170" s="4" t="str">
        <f t="shared" si="630"/>
        <v>A+J=</v>
      </c>
      <c r="AJ1170" s="12">
        <f t="shared" si="657"/>
        <v>42311</v>
      </c>
      <c r="AK1170" s="12"/>
      <c r="AL1170" s="4"/>
      <c r="AX1170" s="1"/>
      <c r="AY1170" s="1"/>
      <c r="AZ1170" s="1"/>
      <c r="BA1170" s="1"/>
      <c r="BB1170" s="1"/>
    </row>
    <row r="1171" spans="1:54" x14ac:dyDescent="0.2">
      <c r="A1171" s="178">
        <f t="shared" si="652"/>
        <v>42290</v>
      </c>
      <c r="B1171" s="2">
        <f t="shared" si="637"/>
        <v>307581.95251589379</v>
      </c>
      <c r="C1171" s="2">
        <f t="shared" si="653"/>
        <v>244542.43465367</v>
      </c>
      <c r="D1171" s="2">
        <f>SUM(Y1171:Y$1495)</f>
        <v>31965.31048407</v>
      </c>
      <c r="E1171" s="11">
        <f t="shared" si="638"/>
        <v>212577.12416959999</v>
      </c>
      <c r="F1171" s="99">
        <f t="shared" si="633"/>
        <v>4346.6499999999996</v>
      </c>
      <c r="G1171" s="3">
        <f>IF(N1171=1,VLOOKUP(A1170,[1]Plan1!$BG$69:$BI$188,3),G1170)</f>
        <v>4370.12</v>
      </c>
      <c r="H1171" s="200">
        <f t="shared" si="634"/>
        <v>42218</v>
      </c>
      <c r="I1171" s="200">
        <f t="shared" si="635"/>
        <v>42249</v>
      </c>
      <c r="J1171" s="27">
        <f t="shared" si="639"/>
        <v>5.3995605811372194E-3</v>
      </c>
      <c r="K1171" s="12">
        <f t="shared" si="654"/>
        <v>42311</v>
      </c>
      <c r="L1171" s="12">
        <f t="shared" si="640"/>
        <v>42311</v>
      </c>
      <c r="M1171" s="1">
        <f t="shared" si="655"/>
        <v>21</v>
      </c>
      <c r="N1171" s="1">
        <f t="shared" si="641"/>
        <v>7</v>
      </c>
      <c r="O1171" s="2">
        <f t="shared" si="642"/>
        <v>1.0017966199999999</v>
      </c>
      <c r="P1171" s="11">
        <f t="shared" si="632"/>
        <v>1.0021996200000001</v>
      </c>
      <c r="Q1171" s="11">
        <f t="shared" si="627"/>
        <v>1.253554276232081</v>
      </c>
      <c r="R1171" s="2">
        <f t="shared" si="631"/>
        <v>1.25580643</v>
      </c>
      <c r="S1171" s="2">
        <f t="shared" si="625"/>
        <v>1.25355427</v>
      </c>
      <c r="T1171" s="2">
        <f t="shared" si="643"/>
        <v>306547.21315630001</v>
      </c>
      <c r="U1171" s="2">
        <f t="shared" si="644"/>
        <v>8104.9409651117148</v>
      </c>
      <c r="V1171" s="2">
        <f t="shared" si="645"/>
        <v>54378.595233492095</v>
      </c>
      <c r="W1171" s="2">
        <f t="shared" si="646"/>
        <v>307025.97085227381</v>
      </c>
      <c r="X1171" s="29">
        <f t="shared" si="647"/>
        <v>0</v>
      </c>
      <c r="Y1171" s="2">
        <f t="shared" si="626"/>
        <v>0</v>
      </c>
      <c r="Z1171" s="82">
        <f t="shared" si="648"/>
        <v>0</v>
      </c>
      <c r="AA1171" s="2">
        <f t="shared" si="649"/>
        <v>0</v>
      </c>
      <c r="AB1171" s="27">
        <f t="shared" si="656"/>
        <v>6.7299999999999999E-2</v>
      </c>
      <c r="AC1171" s="29">
        <f t="shared" si="636"/>
        <v>7</v>
      </c>
      <c r="AD1171" s="29">
        <v>252</v>
      </c>
      <c r="AE1171" s="11">
        <f t="shared" si="628"/>
        <v>1.0018108619999999</v>
      </c>
      <c r="AF1171" s="2">
        <f t="shared" si="629"/>
        <v>555.11469951000004</v>
      </c>
      <c r="AG1171" s="2">
        <f t="shared" si="650"/>
        <v>555.98166361999995</v>
      </c>
      <c r="AH1171" s="3">
        <f t="shared" si="651"/>
        <v>0</v>
      </c>
      <c r="AI1171" s="4" t="str">
        <f t="shared" si="630"/>
        <v>A+J=</v>
      </c>
      <c r="AJ1171" s="12">
        <f t="shared" si="657"/>
        <v>42311</v>
      </c>
      <c r="AK1171" s="12"/>
      <c r="AL1171" s="4"/>
      <c r="AX1171" s="1"/>
      <c r="AY1171" s="1"/>
      <c r="AZ1171" s="1"/>
      <c r="BA1171" s="1"/>
      <c r="BB1171" s="1"/>
    </row>
    <row r="1172" spans="1:54" x14ac:dyDescent="0.2">
      <c r="A1172" s="178">
        <f t="shared" si="652"/>
        <v>42291</v>
      </c>
      <c r="B1172" s="2">
        <f t="shared" si="637"/>
        <v>307730.0673067451</v>
      </c>
      <c r="C1172" s="2">
        <f t="shared" si="653"/>
        <v>244542.43465367</v>
      </c>
      <c r="D1172" s="2">
        <f>SUM(Y1172:Y$1495)</f>
        <v>31965.31048407</v>
      </c>
      <c r="E1172" s="11">
        <f t="shared" si="638"/>
        <v>212577.12416959999</v>
      </c>
      <c r="F1172" s="99">
        <f t="shared" si="633"/>
        <v>4346.6499999999996</v>
      </c>
      <c r="G1172" s="3">
        <f>IF(N1172=1,VLOOKUP(A1171,[1]Plan1!$BG$69:$BI$188,3),G1171)</f>
        <v>4370.12</v>
      </c>
      <c r="H1172" s="200">
        <f t="shared" si="634"/>
        <v>42218</v>
      </c>
      <c r="I1172" s="200">
        <f t="shared" si="635"/>
        <v>42249</v>
      </c>
      <c r="J1172" s="27">
        <f t="shared" si="639"/>
        <v>5.3995605811372194E-3</v>
      </c>
      <c r="K1172" s="12">
        <f t="shared" si="654"/>
        <v>42311</v>
      </c>
      <c r="L1172" s="12">
        <f t="shared" si="640"/>
        <v>42311</v>
      </c>
      <c r="M1172" s="1">
        <f t="shared" si="655"/>
        <v>21</v>
      </c>
      <c r="N1172" s="1">
        <f t="shared" si="641"/>
        <v>8</v>
      </c>
      <c r="O1172" s="2">
        <f t="shared" si="642"/>
        <v>1.0020535399999999</v>
      </c>
      <c r="P1172" s="11">
        <f t="shared" si="632"/>
        <v>1.0021996200000001</v>
      </c>
      <c r="Q1172" s="11">
        <f t="shared" si="627"/>
        <v>1.253554276232081</v>
      </c>
      <c r="R1172" s="2">
        <f t="shared" si="631"/>
        <v>1.2561285</v>
      </c>
      <c r="S1172" s="2">
        <f t="shared" si="625"/>
        <v>1.25355427</v>
      </c>
      <c r="T1172" s="2">
        <f t="shared" si="643"/>
        <v>306547.21315630001</v>
      </c>
      <c r="U1172" s="2">
        <f t="shared" si="644"/>
        <v>8104.9409651117148</v>
      </c>
      <c r="V1172" s="2">
        <f t="shared" si="645"/>
        <v>54447.059947873386</v>
      </c>
      <c r="W1172" s="2">
        <f t="shared" si="646"/>
        <v>307094.43556665513</v>
      </c>
      <c r="X1172" s="29">
        <f t="shared" si="647"/>
        <v>0</v>
      </c>
      <c r="Y1172" s="2">
        <f t="shared" si="626"/>
        <v>0</v>
      </c>
      <c r="Z1172" s="82">
        <f t="shared" si="648"/>
        <v>0</v>
      </c>
      <c r="AA1172" s="2">
        <f t="shared" si="649"/>
        <v>0</v>
      </c>
      <c r="AB1172" s="27">
        <f t="shared" si="656"/>
        <v>6.7299999999999999E-2</v>
      </c>
      <c r="AC1172" s="29">
        <f t="shared" si="636"/>
        <v>8</v>
      </c>
      <c r="AD1172" s="29">
        <v>252</v>
      </c>
      <c r="AE1172" s="11">
        <f t="shared" si="628"/>
        <v>1.002069825</v>
      </c>
      <c r="AF1172" s="2">
        <f t="shared" si="629"/>
        <v>634.49908546999995</v>
      </c>
      <c r="AG1172" s="2">
        <f t="shared" si="650"/>
        <v>635.63174008999999</v>
      </c>
      <c r="AH1172" s="3">
        <f t="shared" si="651"/>
        <v>0</v>
      </c>
      <c r="AI1172" s="4" t="str">
        <f t="shared" si="630"/>
        <v>A+J=</v>
      </c>
      <c r="AJ1172" s="12">
        <f t="shared" si="657"/>
        <v>42311</v>
      </c>
      <c r="AK1172" s="12"/>
      <c r="AL1172" s="4"/>
      <c r="AX1172" s="1"/>
      <c r="AY1172" s="1"/>
      <c r="AZ1172" s="1"/>
      <c r="BA1172" s="1"/>
      <c r="BB1172" s="1"/>
    </row>
    <row r="1173" spans="1:54" x14ac:dyDescent="0.2">
      <c r="A1173" s="178">
        <f t="shared" si="652"/>
        <v>42292</v>
      </c>
      <c r="B1173" s="2">
        <f t="shared" si="637"/>
        <v>307878.25487577636</v>
      </c>
      <c r="C1173" s="2">
        <f t="shared" si="653"/>
        <v>244542.43465367</v>
      </c>
      <c r="D1173" s="2">
        <f>SUM(Y1173:Y$1495)</f>
        <v>31965.31048407</v>
      </c>
      <c r="E1173" s="11">
        <f t="shared" si="638"/>
        <v>212577.12416959999</v>
      </c>
      <c r="F1173" s="99">
        <f t="shared" si="633"/>
        <v>4346.6499999999996</v>
      </c>
      <c r="G1173" s="3">
        <f>IF(N1173=1,VLOOKUP(A1172,[1]Plan1!$BG$69:$BI$188,3),G1172)</f>
        <v>4370.12</v>
      </c>
      <c r="H1173" s="200">
        <f t="shared" si="634"/>
        <v>42218</v>
      </c>
      <c r="I1173" s="200">
        <f t="shared" si="635"/>
        <v>42249</v>
      </c>
      <c r="J1173" s="27">
        <f t="shared" si="639"/>
        <v>5.3995605811372194E-3</v>
      </c>
      <c r="K1173" s="12">
        <f t="shared" si="654"/>
        <v>42311</v>
      </c>
      <c r="L1173" s="12">
        <f t="shared" si="640"/>
        <v>42311</v>
      </c>
      <c r="M1173" s="1">
        <f t="shared" si="655"/>
        <v>21</v>
      </c>
      <c r="N1173" s="1">
        <f t="shared" si="641"/>
        <v>9</v>
      </c>
      <c r="O1173" s="2">
        <f t="shared" si="642"/>
        <v>1.0023105299999999</v>
      </c>
      <c r="P1173" s="11">
        <f t="shared" si="632"/>
        <v>1.0021996200000001</v>
      </c>
      <c r="Q1173" s="11">
        <f t="shared" si="627"/>
        <v>1.253554276232081</v>
      </c>
      <c r="R1173" s="2">
        <f t="shared" si="631"/>
        <v>1.2564506499999999</v>
      </c>
      <c r="S1173" s="2">
        <f t="shared" si="625"/>
        <v>1.25355427</v>
      </c>
      <c r="T1173" s="2">
        <f t="shared" si="643"/>
        <v>306547.21315630001</v>
      </c>
      <c r="U1173" s="2">
        <f t="shared" si="644"/>
        <v>8104.9409651117148</v>
      </c>
      <c r="V1173" s="2">
        <f t="shared" si="645"/>
        <v>54515.541668424608</v>
      </c>
      <c r="W1173" s="2">
        <f t="shared" si="646"/>
        <v>307162.91728720634</v>
      </c>
      <c r="X1173" s="29">
        <f t="shared" si="647"/>
        <v>0</v>
      </c>
      <c r="Y1173" s="2">
        <f t="shared" si="626"/>
        <v>0</v>
      </c>
      <c r="Z1173" s="82">
        <f t="shared" si="648"/>
        <v>0</v>
      </c>
      <c r="AA1173" s="2">
        <f t="shared" si="649"/>
        <v>0</v>
      </c>
      <c r="AB1173" s="27">
        <f t="shared" si="656"/>
        <v>6.7299999999999999E-2</v>
      </c>
      <c r="AC1173" s="29">
        <f t="shared" si="636"/>
        <v>9</v>
      </c>
      <c r="AD1173" s="29">
        <v>252</v>
      </c>
      <c r="AE1173" s="11">
        <f t="shared" si="628"/>
        <v>1.0023288539999999</v>
      </c>
      <c r="AF1173" s="2">
        <f t="shared" si="629"/>
        <v>713.90370354000004</v>
      </c>
      <c r="AG1173" s="2">
        <f t="shared" si="650"/>
        <v>715.33758856999998</v>
      </c>
      <c r="AH1173" s="3">
        <f t="shared" si="651"/>
        <v>0</v>
      </c>
      <c r="AI1173" s="4" t="str">
        <f t="shared" si="630"/>
        <v>A+J=</v>
      </c>
      <c r="AJ1173" s="12">
        <f t="shared" si="657"/>
        <v>42311</v>
      </c>
      <c r="AK1173" s="12"/>
      <c r="AL1173" s="4"/>
      <c r="AX1173" s="1"/>
      <c r="AY1173" s="1"/>
      <c r="AZ1173" s="1"/>
      <c r="BA1173" s="1"/>
      <c r="BB1173" s="1"/>
    </row>
    <row r="1174" spans="1:54" x14ac:dyDescent="0.2">
      <c r="A1174" s="178">
        <f t="shared" si="652"/>
        <v>42293</v>
      </c>
      <c r="B1174" s="2">
        <f t="shared" si="637"/>
        <v>308026.5155569975</v>
      </c>
      <c r="C1174" s="2">
        <f t="shared" si="653"/>
        <v>244542.43465367</v>
      </c>
      <c r="D1174" s="2">
        <f>SUM(Y1174:Y$1495)</f>
        <v>31965.31048407</v>
      </c>
      <c r="E1174" s="11">
        <f t="shared" si="638"/>
        <v>212577.12416959999</v>
      </c>
      <c r="F1174" s="99">
        <f t="shared" si="633"/>
        <v>4346.6499999999996</v>
      </c>
      <c r="G1174" s="3">
        <f>IF(N1174=1,VLOOKUP(A1173,[1]Plan1!$BG$69:$BI$188,3),G1173)</f>
        <v>4370.12</v>
      </c>
      <c r="H1174" s="200">
        <f t="shared" si="634"/>
        <v>42218</v>
      </c>
      <c r="I1174" s="200">
        <f t="shared" si="635"/>
        <v>42249</v>
      </c>
      <c r="J1174" s="27">
        <f t="shared" si="639"/>
        <v>5.3995605811372194E-3</v>
      </c>
      <c r="K1174" s="12">
        <f t="shared" si="654"/>
        <v>42311</v>
      </c>
      <c r="L1174" s="12">
        <f t="shared" si="640"/>
        <v>42311</v>
      </c>
      <c r="M1174" s="1">
        <f t="shared" si="655"/>
        <v>21</v>
      </c>
      <c r="N1174" s="1">
        <f t="shared" si="641"/>
        <v>10</v>
      </c>
      <c r="O1174" s="2">
        <f t="shared" si="642"/>
        <v>1.00256759</v>
      </c>
      <c r="P1174" s="11">
        <f t="shared" si="632"/>
        <v>1.0021996200000001</v>
      </c>
      <c r="Q1174" s="11">
        <f t="shared" si="627"/>
        <v>1.253554276232081</v>
      </c>
      <c r="R1174" s="2">
        <f t="shared" si="631"/>
        <v>1.25677288</v>
      </c>
      <c r="S1174" s="2">
        <f t="shared" si="625"/>
        <v>1.25355427</v>
      </c>
      <c r="T1174" s="2">
        <f t="shared" si="643"/>
        <v>306547.21315630001</v>
      </c>
      <c r="U1174" s="2">
        <f t="shared" si="644"/>
        <v>8104.9409651117148</v>
      </c>
      <c r="V1174" s="2">
        <f t="shared" si="645"/>
        <v>54584.040395145792</v>
      </c>
      <c r="W1174" s="2">
        <f t="shared" si="646"/>
        <v>307231.41601392749</v>
      </c>
      <c r="X1174" s="29">
        <f t="shared" si="647"/>
        <v>0</v>
      </c>
      <c r="Y1174" s="2">
        <f t="shared" si="626"/>
        <v>0</v>
      </c>
      <c r="Z1174" s="82">
        <f t="shared" si="648"/>
        <v>0</v>
      </c>
      <c r="AA1174" s="2">
        <f t="shared" si="649"/>
        <v>0</v>
      </c>
      <c r="AB1174" s="27">
        <f t="shared" si="656"/>
        <v>6.7299999999999999E-2</v>
      </c>
      <c r="AC1174" s="29">
        <f t="shared" si="636"/>
        <v>10</v>
      </c>
      <c r="AD1174" s="29">
        <v>252</v>
      </c>
      <c r="AE1174" s="11">
        <f t="shared" si="628"/>
        <v>1.0025879499999999</v>
      </c>
      <c r="AF1174" s="2">
        <f t="shared" si="629"/>
        <v>793.32886027999996</v>
      </c>
      <c r="AG1174" s="2">
        <f t="shared" si="650"/>
        <v>795.09954306999998</v>
      </c>
      <c r="AH1174" s="3">
        <f t="shared" si="651"/>
        <v>0</v>
      </c>
      <c r="AI1174" s="4" t="str">
        <f t="shared" si="630"/>
        <v>A+J=</v>
      </c>
      <c r="AJ1174" s="12">
        <f t="shared" si="657"/>
        <v>42311</v>
      </c>
      <c r="AK1174" s="12"/>
      <c r="AL1174" s="4"/>
      <c r="AX1174" s="1"/>
      <c r="AY1174" s="1"/>
      <c r="AZ1174" s="1"/>
      <c r="BA1174" s="1"/>
      <c r="BB1174" s="1"/>
    </row>
    <row r="1175" spans="1:54" x14ac:dyDescent="0.2">
      <c r="A1175" s="178">
        <f t="shared" si="652"/>
        <v>42294</v>
      </c>
      <c r="B1175" s="2">
        <f t="shared" si="637"/>
        <v>308174.85150920984</v>
      </c>
      <c r="C1175" s="2">
        <f t="shared" si="653"/>
        <v>244542.43465367</v>
      </c>
      <c r="D1175" s="2">
        <f>SUM(Y1175:Y$1495)</f>
        <v>31965.31048407</v>
      </c>
      <c r="E1175" s="11">
        <f t="shared" si="638"/>
        <v>212577.12416959999</v>
      </c>
      <c r="F1175" s="99">
        <f t="shared" si="633"/>
        <v>4346.6499999999996</v>
      </c>
      <c r="G1175" s="3">
        <f>IF(N1175=1,VLOOKUP(A1174,[1]Plan1!$BG$69:$BI$188,3),G1174)</f>
        <v>4370.12</v>
      </c>
      <c r="H1175" s="200">
        <f t="shared" si="634"/>
        <v>42218</v>
      </c>
      <c r="I1175" s="200">
        <f t="shared" si="635"/>
        <v>42249</v>
      </c>
      <c r="J1175" s="27">
        <f t="shared" si="639"/>
        <v>5.3995605811372194E-3</v>
      </c>
      <c r="K1175" s="12">
        <f t="shared" si="654"/>
        <v>42311</v>
      </c>
      <c r="L1175" s="12">
        <f t="shared" si="640"/>
        <v>42311</v>
      </c>
      <c r="M1175" s="1">
        <f t="shared" si="655"/>
        <v>21</v>
      </c>
      <c r="N1175" s="1">
        <f t="shared" si="641"/>
        <v>11</v>
      </c>
      <c r="O1175" s="2">
        <f t="shared" si="642"/>
        <v>1.0028247100000001</v>
      </c>
      <c r="P1175" s="11">
        <f t="shared" si="632"/>
        <v>1.0021996200000001</v>
      </c>
      <c r="Q1175" s="11">
        <f t="shared" si="627"/>
        <v>1.253554276232081</v>
      </c>
      <c r="R1175" s="2">
        <f t="shared" si="631"/>
        <v>1.2570952</v>
      </c>
      <c r="S1175" s="2">
        <f t="shared" si="625"/>
        <v>1.25355427</v>
      </c>
      <c r="T1175" s="2">
        <f t="shared" si="643"/>
        <v>306547.21315630001</v>
      </c>
      <c r="U1175" s="2">
        <f t="shared" si="644"/>
        <v>8104.9409651117148</v>
      </c>
      <c r="V1175" s="2">
        <f t="shared" si="645"/>
        <v>54652.558253808136</v>
      </c>
      <c r="W1175" s="2">
        <f t="shared" si="646"/>
        <v>307299.93387258984</v>
      </c>
      <c r="X1175" s="29">
        <f t="shared" si="647"/>
        <v>0</v>
      </c>
      <c r="Y1175" s="2">
        <f t="shared" si="626"/>
        <v>0</v>
      </c>
      <c r="Z1175" s="82">
        <f t="shared" si="648"/>
        <v>0</v>
      </c>
      <c r="AA1175" s="2">
        <f t="shared" si="649"/>
        <v>0</v>
      </c>
      <c r="AB1175" s="27">
        <f t="shared" si="656"/>
        <v>6.7299999999999999E-2</v>
      </c>
      <c r="AC1175" s="29">
        <f t="shared" si="636"/>
        <v>11</v>
      </c>
      <c r="AD1175" s="29">
        <v>252</v>
      </c>
      <c r="AE1175" s="11">
        <f t="shared" si="628"/>
        <v>1.0028471130000001</v>
      </c>
      <c r="AF1175" s="2">
        <f t="shared" si="629"/>
        <v>872.77455569000006</v>
      </c>
      <c r="AG1175" s="2">
        <f t="shared" si="650"/>
        <v>874.91763662000005</v>
      </c>
      <c r="AH1175" s="3">
        <f t="shared" si="651"/>
        <v>0</v>
      </c>
      <c r="AI1175" s="4" t="str">
        <f t="shared" si="630"/>
        <v>A+J=</v>
      </c>
      <c r="AJ1175" s="12">
        <f t="shared" si="657"/>
        <v>42311</v>
      </c>
      <c r="AK1175" s="12"/>
      <c r="AL1175" s="4"/>
      <c r="AX1175" s="1"/>
      <c r="AY1175" s="1"/>
      <c r="AZ1175" s="1"/>
      <c r="BA1175" s="1"/>
      <c r="BB1175" s="1"/>
    </row>
    <row r="1176" spans="1:54" x14ac:dyDescent="0.2">
      <c r="A1176" s="178">
        <f t="shared" si="652"/>
        <v>42295</v>
      </c>
      <c r="B1176" s="2">
        <f t="shared" si="637"/>
        <v>308174.85150920984</v>
      </c>
      <c r="C1176" s="2">
        <f t="shared" si="653"/>
        <v>244542.43465367</v>
      </c>
      <c r="D1176" s="2">
        <f>SUM(Y1176:Y$1495)</f>
        <v>31965.31048407</v>
      </c>
      <c r="E1176" s="11">
        <f t="shared" si="638"/>
        <v>212577.12416959999</v>
      </c>
      <c r="F1176" s="99">
        <f t="shared" si="633"/>
        <v>4346.6499999999996</v>
      </c>
      <c r="G1176" s="3">
        <f>IF(N1176=1,VLOOKUP(A1175,[1]Plan1!$BG$69:$BI$188,3),G1175)</f>
        <v>4370.12</v>
      </c>
      <c r="H1176" s="200">
        <f t="shared" si="634"/>
        <v>42218</v>
      </c>
      <c r="I1176" s="200">
        <f t="shared" si="635"/>
        <v>42249</v>
      </c>
      <c r="J1176" s="27">
        <f t="shared" si="639"/>
        <v>5.3995605811372194E-3</v>
      </c>
      <c r="K1176" s="12">
        <f t="shared" si="654"/>
        <v>42311</v>
      </c>
      <c r="L1176" s="12">
        <f t="shared" si="640"/>
        <v>42311</v>
      </c>
      <c r="M1176" s="1">
        <f t="shared" si="655"/>
        <v>21</v>
      </c>
      <c r="N1176" s="1">
        <f t="shared" si="641"/>
        <v>11</v>
      </c>
      <c r="O1176" s="2">
        <f t="shared" si="642"/>
        <v>1.0028247100000001</v>
      </c>
      <c r="P1176" s="11">
        <f t="shared" si="632"/>
        <v>1.0021996200000001</v>
      </c>
      <c r="Q1176" s="11">
        <f t="shared" si="627"/>
        <v>1.253554276232081</v>
      </c>
      <c r="R1176" s="2">
        <f t="shared" si="631"/>
        <v>1.2570952</v>
      </c>
      <c r="S1176" s="2">
        <f t="shared" si="625"/>
        <v>1.25355427</v>
      </c>
      <c r="T1176" s="2">
        <f t="shared" si="643"/>
        <v>306547.21315630001</v>
      </c>
      <c r="U1176" s="2">
        <f t="shared" si="644"/>
        <v>8104.9409651117148</v>
      </c>
      <c r="V1176" s="2">
        <f t="shared" si="645"/>
        <v>54652.558253808136</v>
      </c>
      <c r="W1176" s="2">
        <f t="shared" si="646"/>
        <v>307299.93387258984</v>
      </c>
      <c r="X1176" s="29">
        <f t="shared" si="647"/>
        <v>0</v>
      </c>
      <c r="Y1176" s="2">
        <f t="shared" si="626"/>
        <v>0</v>
      </c>
      <c r="Z1176" s="82">
        <f t="shared" si="648"/>
        <v>0</v>
      </c>
      <c r="AA1176" s="2">
        <f t="shared" si="649"/>
        <v>0</v>
      </c>
      <c r="AB1176" s="27">
        <f t="shared" si="656"/>
        <v>6.7299999999999999E-2</v>
      </c>
      <c r="AC1176" s="29">
        <f t="shared" si="636"/>
        <v>11</v>
      </c>
      <c r="AD1176" s="29">
        <v>252</v>
      </c>
      <c r="AE1176" s="11">
        <f t="shared" si="628"/>
        <v>1.0028471130000001</v>
      </c>
      <c r="AF1176" s="2">
        <f t="shared" si="629"/>
        <v>872.77455569000006</v>
      </c>
      <c r="AG1176" s="2">
        <f t="shared" si="650"/>
        <v>874.91763662000005</v>
      </c>
      <c r="AH1176" s="3">
        <f t="shared" si="651"/>
        <v>0</v>
      </c>
      <c r="AI1176" s="4" t="str">
        <f t="shared" si="630"/>
        <v>A+J=</v>
      </c>
      <c r="AJ1176" s="12">
        <f t="shared" si="657"/>
        <v>42311</v>
      </c>
      <c r="AK1176" s="12"/>
      <c r="AL1176" s="4"/>
      <c r="AX1176" s="1"/>
      <c r="AY1176" s="1"/>
      <c r="AZ1176" s="1"/>
      <c r="BA1176" s="1"/>
      <c r="BB1176" s="1"/>
    </row>
    <row r="1177" spans="1:54" x14ac:dyDescent="0.2">
      <c r="A1177" s="178">
        <f t="shared" si="652"/>
        <v>42296</v>
      </c>
      <c r="B1177" s="2">
        <f t="shared" si="637"/>
        <v>308174.85150920984</v>
      </c>
      <c r="C1177" s="2">
        <f t="shared" si="653"/>
        <v>244542.43465367</v>
      </c>
      <c r="D1177" s="2">
        <f>SUM(Y1177:Y$1495)</f>
        <v>31965.31048407</v>
      </c>
      <c r="E1177" s="11">
        <f t="shared" si="638"/>
        <v>212577.12416959999</v>
      </c>
      <c r="F1177" s="99">
        <f t="shared" si="633"/>
        <v>4346.6499999999996</v>
      </c>
      <c r="G1177" s="3">
        <f>IF(N1177=1,VLOOKUP(A1176,[1]Plan1!$BG$69:$BI$188,3),G1176)</f>
        <v>4370.12</v>
      </c>
      <c r="H1177" s="200">
        <f t="shared" si="634"/>
        <v>42218</v>
      </c>
      <c r="I1177" s="200">
        <f t="shared" si="635"/>
        <v>42249</v>
      </c>
      <c r="J1177" s="27">
        <f t="shared" si="639"/>
        <v>5.3995605811372194E-3</v>
      </c>
      <c r="K1177" s="12">
        <f t="shared" si="654"/>
        <v>42311</v>
      </c>
      <c r="L1177" s="12">
        <f t="shared" si="640"/>
        <v>42311</v>
      </c>
      <c r="M1177" s="1">
        <f t="shared" si="655"/>
        <v>21</v>
      </c>
      <c r="N1177" s="1">
        <f t="shared" si="641"/>
        <v>11</v>
      </c>
      <c r="O1177" s="2">
        <f t="shared" si="642"/>
        <v>1.0028247100000001</v>
      </c>
      <c r="P1177" s="11">
        <f t="shared" si="632"/>
        <v>1.0021996200000001</v>
      </c>
      <c r="Q1177" s="11">
        <f t="shared" si="627"/>
        <v>1.253554276232081</v>
      </c>
      <c r="R1177" s="2">
        <f t="shared" si="631"/>
        <v>1.2570952</v>
      </c>
      <c r="S1177" s="2">
        <f t="shared" si="625"/>
        <v>1.25355427</v>
      </c>
      <c r="T1177" s="2">
        <f t="shared" si="643"/>
        <v>306547.21315630001</v>
      </c>
      <c r="U1177" s="2">
        <f t="shared" si="644"/>
        <v>8104.9409651117148</v>
      </c>
      <c r="V1177" s="2">
        <f t="shared" si="645"/>
        <v>54652.558253808136</v>
      </c>
      <c r="W1177" s="2">
        <f t="shared" si="646"/>
        <v>307299.93387258984</v>
      </c>
      <c r="X1177" s="29">
        <f t="shared" si="647"/>
        <v>0</v>
      </c>
      <c r="Y1177" s="2">
        <f t="shared" si="626"/>
        <v>0</v>
      </c>
      <c r="Z1177" s="82">
        <f t="shared" si="648"/>
        <v>0</v>
      </c>
      <c r="AA1177" s="2">
        <f t="shared" si="649"/>
        <v>0</v>
      </c>
      <c r="AB1177" s="27">
        <f t="shared" si="656"/>
        <v>6.7299999999999999E-2</v>
      </c>
      <c r="AC1177" s="29">
        <f t="shared" si="636"/>
        <v>11</v>
      </c>
      <c r="AD1177" s="29">
        <v>252</v>
      </c>
      <c r="AE1177" s="11">
        <f t="shared" si="628"/>
        <v>1.0028471130000001</v>
      </c>
      <c r="AF1177" s="2">
        <f t="shared" si="629"/>
        <v>872.77455569000006</v>
      </c>
      <c r="AG1177" s="2">
        <f t="shared" si="650"/>
        <v>874.91763662000005</v>
      </c>
      <c r="AH1177" s="3">
        <f t="shared" si="651"/>
        <v>0</v>
      </c>
      <c r="AI1177" s="4" t="str">
        <f t="shared" si="630"/>
        <v>A+J=</v>
      </c>
      <c r="AJ1177" s="12">
        <f t="shared" si="657"/>
        <v>42311</v>
      </c>
      <c r="AK1177" s="12"/>
      <c r="AL1177" s="4"/>
      <c r="AX1177" s="1"/>
      <c r="AY1177" s="1"/>
      <c r="AZ1177" s="1"/>
      <c r="BA1177" s="1"/>
      <c r="BB1177" s="1"/>
    </row>
    <row r="1178" spans="1:54" x14ac:dyDescent="0.2">
      <c r="A1178" s="178">
        <f t="shared" si="652"/>
        <v>42297</v>
      </c>
      <c r="B1178" s="2">
        <f t="shared" si="637"/>
        <v>308323.26062870212</v>
      </c>
      <c r="C1178" s="2">
        <f t="shared" si="653"/>
        <v>244542.43465367</v>
      </c>
      <c r="D1178" s="2">
        <f>SUM(Y1178:Y$1495)</f>
        <v>31965.31048407</v>
      </c>
      <c r="E1178" s="11">
        <f t="shared" si="638"/>
        <v>212577.12416959999</v>
      </c>
      <c r="F1178" s="99">
        <f t="shared" si="633"/>
        <v>4346.6499999999996</v>
      </c>
      <c r="G1178" s="3">
        <f>IF(N1178=1,VLOOKUP(A1177,[1]Plan1!$BG$69:$BI$188,3),G1177)</f>
        <v>4370.12</v>
      </c>
      <c r="H1178" s="200">
        <f t="shared" si="634"/>
        <v>42218</v>
      </c>
      <c r="I1178" s="200">
        <f t="shared" si="635"/>
        <v>42249</v>
      </c>
      <c r="J1178" s="27">
        <f t="shared" si="639"/>
        <v>5.3995605811372194E-3</v>
      </c>
      <c r="K1178" s="12">
        <f t="shared" si="654"/>
        <v>42311</v>
      </c>
      <c r="L1178" s="12">
        <f t="shared" si="640"/>
        <v>42311</v>
      </c>
      <c r="M1178" s="1">
        <f t="shared" si="655"/>
        <v>21</v>
      </c>
      <c r="N1178" s="1">
        <f t="shared" si="641"/>
        <v>12</v>
      </c>
      <c r="O1178" s="2">
        <f t="shared" si="642"/>
        <v>1.0030819</v>
      </c>
      <c r="P1178" s="11">
        <f t="shared" si="632"/>
        <v>1.0021996200000001</v>
      </c>
      <c r="Q1178" s="11">
        <f t="shared" si="627"/>
        <v>1.253554276232081</v>
      </c>
      <c r="R1178" s="2">
        <f t="shared" si="631"/>
        <v>1.2574175999999999</v>
      </c>
      <c r="S1178" s="2">
        <f t="shared" si="625"/>
        <v>1.25355427</v>
      </c>
      <c r="T1178" s="2">
        <f t="shared" si="643"/>
        <v>306547.21315630001</v>
      </c>
      <c r="U1178" s="2">
        <f t="shared" si="644"/>
        <v>8104.9409651117148</v>
      </c>
      <c r="V1178" s="2">
        <f t="shared" si="645"/>
        <v>54721.093118640405</v>
      </c>
      <c r="W1178" s="2">
        <f t="shared" si="646"/>
        <v>307368.46873742214</v>
      </c>
      <c r="X1178" s="29">
        <f t="shared" si="647"/>
        <v>0</v>
      </c>
      <c r="Y1178" s="2">
        <f t="shared" si="626"/>
        <v>0</v>
      </c>
      <c r="Z1178" s="82">
        <f t="shared" si="648"/>
        <v>0</v>
      </c>
      <c r="AA1178" s="2">
        <f t="shared" si="649"/>
        <v>0</v>
      </c>
      <c r="AB1178" s="27">
        <f t="shared" si="656"/>
        <v>6.7299999999999999E-2</v>
      </c>
      <c r="AC1178" s="29">
        <f t="shared" si="636"/>
        <v>12</v>
      </c>
      <c r="AD1178" s="29">
        <v>252</v>
      </c>
      <c r="AE1178" s="11">
        <f t="shared" si="628"/>
        <v>1.003106343</v>
      </c>
      <c r="AF1178" s="2">
        <f t="shared" si="629"/>
        <v>952.24078974999998</v>
      </c>
      <c r="AG1178" s="2">
        <f t="shared" si="650"/>
        <v>954.79189127999996</v>
      </c>
      <c r="AH1178" s="3">
        <f t="shared" si="651"/>
        <v>0</v>
      </c>
      <c r="AI1178" s="4" t="str">
        <f t="shared" si="630"/>
        <v>A+J=</v>
      </c>
      <c r="AJ1178" s="12">
        <f t="shared" si="657"/>
        <v>42311</v>
      </c>
      <c r="AK1178" s="12"/>
      <c r="AL1178" s="4"/>
      <c r="AX1178" s="1"/>
      <c r="AY1178" s="1"/>
      <c r="AZ1178" s="1"/>
      <c r="BA1178" s="1"/>
      <c r="BB1178" s="1"/>
    </row>
    <row r="1179" spans="1:54" x14ac:dyDescent="0.2">
      <c r="A1179" s="178">
        <f t="shared" si="652"/>
        <v>42298</v>
      </c>
      <c r="B1179" s="2">
        <f t="shared" si="637"/>
        <v>308471.74294246436</v>
      </c>
      <c r="C1179" s="2">
        <f t="shared" si="653"/>
        <v>244542.43465367</v>
      </c>
      <c r="D1179" s="2">
        <f>SUM(Y1179:Y$1495)</f>
        <v>31965.31048407</v>
      </c>
      <c r="E1179" s="11">
        <f t="shared" si="638"/>
        <v>212577.12416959999</v>
      </c>
      <c r="F1179" s="99">
        <f t="shared" si="633"/>
        <v>4346.6499999999996</v>
      </c>
      <c r="G1179" s="3">
        <f>IF(N1179=1,VLOOKUP(A1178,[1]Plan1!$BG$69:$BI$188,3),G1178)</f>
        <v>4370.12</v>
      </c>
      <c r="H1179" s="200">
        <f t="shared" si="634"/>
        <v>42218</v>
      </c>
      <c r="I1179" s="200">
        <f t="shared" si="635"/>
        <v>42249</v>
      </c>
      <c r="J1179" s="27">
        <f t="shared" si="639"/>
        <v>5.3995605811372194E-3</v>
      </c>
      <c r="K1179" s="12">
        <f t="shared" si="654"/>
        <v>42311</v>
      </c>
      <c r="L1179" s="12">
        <f t="shared" si="640"/>
        <v>42311</v>
      </c>
      <c r="M1179" s="1">
        <f t="shared" si="655"/>
        <v>21</v>
      </c>
      <c r="N1179" s="1">
        <f t="shared" si="641"/>
        <v>13</v>
      </c>
      <c r="O1179" s="2">
        <f t="shared" si="642"/>
        <v>1.00333915</v>
      </c>
      <c r="P1179" s="11">
        <f t="shared" si="632"/>
        <v>1.0021996200000001</v>
      </c>
      <c r="Q1179" s="11">
        <f t="shared" si="627"/>
        <v>1.253554276232081</v>
      </c>
      <c r="R1179" s="2">
        <f t="shared" si="631"/>
        <v>1.25774008</v>
      </c>
      <c r="S1179" s="2">
        <f t="shared" si="625"/>
        <v>1.25355427</v>
      </c>
      <c r="T1179" s="2">
        <f t="shared" si="643"/>
        <v>306547.21315630001</v>
      </c>
      <c r="U1179" s="2">
        <f t="shared" si="644"/>
        <v>8104.9409651117148</v>
      </c>
      <c r="V1179" s="2">
        <f t="shared" si="645"/>
        <v>54789.644989642642</v>
      </c>
      <c r="W1179" s="2">
        <f t="shared" si="646"/>
        <v>307437.02060842438</v>
      </c>
      <c r="X1179" s="29">
        <f t="shared" si="647"/>
        <v>0</v>
      </c>
      <c r="Y1179" s="2">
        <f t="shared" si="626"/>
        <v>0</v>
      </c>
      <c r="Z1179" s="82">
        <f t="shared" si="648"/>
        <v>0</v>
      </c>
      <c r="AA1179" s="2">
        <f t="shared" si="649"/>
        <v>0</v>
      </c>
      <c r="AB1179" s="27">
        <f t="shared" si="656"/>
        <v>6.7299999999999999E-2</v>
      </c>
      <c r="AC1179" s="29">
        <f t="shared" si="636"/>
        <v>13</v>
      </c>
      <c r="AD1179" s="29">
        <v>252</v>
      </c>
      <c r="AE1179" s="11">
        <f t="shared" si="628"/>
        <v>1.0033656399999999</v>
      </c>
      <c r="AF1179" s="2">
        <f t="shared" si="629"/>
        <v>1031.72756248</v>
      </c>
      <c r="AG1179" s="2">
        <f t="shared" si="650"/>
        <v>1034.7223340400001</v>
      </c>
      <c r="AH1179" s="3">
        <f t="shared" si="651"/>
        <v>0</v>
      </c>
      <c r="AI1179" s="4" t="str">
        <f t="shared" si="630"/>
        <v>A+J=</v>
      </c>
      <c r="AJ1179" s="12">
        <f t="shared" si="657"/>
        <v>42311</v>
      </c>
      <c r="AK1179" s="12"/>
      <c r="AL1179" s="4"/>
      <c r="AX1179" s="1"/>
      <c r="AY1179" s="1"/>
      <c r="AZ1179" s="1"/>
      <c r="BA1179" s="1"/>
      <c r="BB1179" s="1"/>
    </row>
    <row r="1180" spans="1:54" x14ac:dyDescent="0.2">
      <c r="A1180" s="178">
        <f t="shared" si="652"/>
        <v>42299</v>
      </c>
      <c r="B1180" s="2">
        <f t="shared" si="637"/>
        <v>308620.29847749649</v>
      </c>
      <c r="C1180" s="2">
        <f t="shared" si="653"/>
        <v>244542.43465367</v>
      </c>
      <c r="D1180" s="2">
        <f>SUM(Y1180:Y$1495)</f>
        <v>31965.31048407</v>
      </c>
      <c r="E1180" s="11">
        <f t="shared" si="638"/>
        <v>212577.12416959999</v>
      </c>
      <c r="F1180" s="99">
        <f t="shared" si="633"/>
        <v>4346.6499999999996</v>
      </c>
      <c r="G1180" s="3">
        <f>IF(N1180=1,VLOOKUP(A1179,[1]Plan1!$BG$69:$BI$188,3),G1179)</f>
        <v>4370.12</v>
      </c>
      <c r="H1180" s="200">
        <f t="shared" si="634"/>
        <v>42218</v>
      </c>
      <c r="I1180" s="200">
        <f t="shared" si="635"/>
        <v>42249</v>
      </c>
      <c r="J1180" s="27">
        <f t="shared" si="639"/>
        <v>5.3995605811372194E-3</v>
      </c>
      <c r="K1180" s="12">
        <f t="shared" si="654"/>
        <v>42311</v>
      </c>
      <c r="L1180" s="12">
        <f t="shared" si="640"/>
        <v>42311</v>
      </c>
      <c r="M1180" s="1">
        <f t="shared" si="655"/>
        <v>21</v>
      </c>
      <c r="N1180" s="1">
        <f t="shared" si="641"/>
        <v>14</v>
      </c>
      <c r="O1180" s="2">
        <f t="shared" si="642"/>
        <v>1.00359647</v>
      </c>
      <c r="P1180" s="11">
        <f t="shared" si="632"/>
        <v>1.0021996200000001</v>
      </c>
      <c r="Q1180" s="11">
        <f t="shared" si="627"/>
        <v>1.253554276232081</v>
      </c>
      <c r="R1180" s="2">
        <f t="shared" si="631"/>
        <v>1.2580626399999999</v>
      </c>
      <c r="S1180" s="2">
        <f t="shared" si="625"/>
        <v>1.25355427</v>
      </c>
      <c r="T1180" s="2">
        <f t="shared" si="643"/>
        <v>306547.21315630001</v>
      </c>
      <c r="U1180" s="2">
        <f t="shared" si="644"/>
        <v>8104.9409651117148</v>
      </c>
      <c r="V1180" s="2">
        <f t="shared" si="645"/>
        <v>54858.21386681476</v>
      </c>
      <c r="W1180" s="2">
        <f t="shared" si="646"/>
        <v>307505.58948559646</v>
      </c>
      <c r="X1180" s="29">
        <f t="shared" si="647"/>
        <v>0</v>
      </c>
      <c r="Y1180" s="2">
        <f t="shared" si="626"/>
        <v>0</v>
      </c>
      <c r="Z1180" s="82">
        <f t="shared" si="648"/>
        <v>0</v>
      </c>
      <c r="AA1180" s="2">
        <f t="shared" si="649"/>
        <v>0</v>
      </c>
      <c r="AB1180" s="27">
        <f t="shared" si="656"/>
        <v>6.7299999999999999E-2</v>
      </c>
      <c r="AC1180" s="29">
        <f t="shared" si="636"/>
        <v>14</v>
      </c>
      <c r="AD1180" s="29">
        <v>252</v>
      </c>
      <c r="AE1180" s="11">
        <f t="shared" si="628"/>
        <v>1.0036250040000001</v>
      </c>
      <c r="AF1180" s="2">
        <f t="shared" si="629"/>
        <v>1111.2348738799999</v>
      </c>
      <c r="AG1180" s="2">
        <f t="shared" si="650"/>
        <v>1114.7089919</v>
      </c>
      <c r="AH1180" s="3">
        <f t="shared" si="651"/>
        <v>0</v>
      </c>
      <c r="AI1180" s="4" t="str">
        <f t="shared" si="630"/>
        <v>A+J=</v>
      </c>
      <c r="AJ1180" s="12">
        <f t="shared" si="657"/>
        <v>42311</v>
      </c>
      <c r="AK1180" s="12"/>
      <c r="AL1180" s="4"/>
      <c r="AX1180" s="1"/>
      <c r="AY1180" s="1"/>
      <c r="AZ1180" s="1"/>
      <c r="BA1180" s="1"/>
      <c r="BB1180" s="1"/>
    </row>
    <row r="1181" spans="1:54" x14ac:dyDescent="0.2">
      <c r="A1181" s="178">
        <f t="shared" si="652"/>
        <v>42300</v>
      </c>
      <c r="B1181" s="2">
        <f t="shared" si="637"/>
        <v>308768.92939485982</v>
      </c>
      <c r="C1181" s="2">
        <f t="shared" si="653"/>
        <v>244542.43465367</v>
      </c>
      <c r="D1181" s="2">
        <f>SUM(Y1181:Y$1495)</f>
        <v>31965.31048407</v>
      </c>
      <c r="E1181" s="11">
        <f t="shared" si="638"/>
        <v>212577.12416959999</v>
      </c>
      <c r="F1181" s="99">
        <f t="shared" si="633"/>
        <v>4346.6499999999996</v>
      </c>
      <c r="G1181" s="3">
        <f>IF(N1181=1,VLOOKUP(A1180,[1]Plan1!$BG$69:$BI$188,3),G1180)</f>
        <v>4370.12</v>
      </c>
      <c r="H1181" s="200">
        <f t="shared" si="634"/>
        <v>42218</v>
      </c>
      <c r="I1181" s="200">
        <f t="shared" si="635"/>
        <v>42249</v>
      </c>
      <c r="J1181" s="27">
        <f t="shared" si="639"/>
        <v>5.3995605811372194E-3</v>
      </c>
      <c r="K1181" s="12">
        <f t="shared" si="654"/>
        <v>42311</v>
      </c>
      <c r="L1181" s="12">
        <f t="shared" si="640"/>
        <v>42311</v>
      </c>
      <c r="M1181" s="1">
        <f t="shared" si="655"/>
        <v>21</v>
      </c>
      <c r="N1181" s="1">
        <f t="shared" si="641"/>
        <v>15</v>
      </c>
      <c r="O1181" s="2">
        <f t="shared" si="642"/>
        <v>1.00385386</v>
      </c>
      <c r="P1181" s="11">
        <f t="shared" si="632"/>
        <v>1.0021996200000001</v>
      </c>
      <c r="Q1181" s="11">
        <f t="shared" si="627"/>
        <v>1.253554276232081</v>
      </c>
      <c r="R1181" s="2">
        <f t="shared" si="631"/>
        <v>1.2583852900000001</v>
      </c>
      <c r="S1181" s="2">
        <f t="shared" si="625"/>
        <v>1.25355427</v>
      </c>
      <c r="T1181" s="2">
        <f t="shared" si="643"/>
        <v>306547.21315630001</v>
      </c>
      <c r="U1181" s="2">
        <f t="shared" si="644"/>
        <v>8104.9409651117148</v>
      </c>
      <c r="V1181" s="2">
        <f t="shared" si="645"/>
        <v>54926.801875928126</v>
      </c>
      <c r="W1181" s="2">
        <f t="shared" si="646"/>
        <v>307574.17749470985</v>
      </c>
      <c r="X1181" s="29">
        <f t="shared" si="647"/>
        <v>0</v>
      </c>
      <c r="Y1181" s="2">
        <f t="shared" si="626"/>
        <v>0</v>
      </c>
      <c r="Z1181" s="82">
        <f t="shared" si="648"/>
        <v>0</v>
      </c>
      <c r="AA1181" s="2">
        <f t="shared" si="649"/>
        <v>0</v>
      </c>
      <c r="AB1181" s="27">
        <f t="shared" si="656"/>
        <v>6.7299999999999999E-2</v>
      </c>
      <c r="AC1181" s="29">
        <f t="shared" si="636"/>
        <v>15</v>
      </c>
      <c r="AD1181" s="29">
        <v>252</v>
      </c>
      <c r="AE1181" s="11">
        <f t="shared" si="628"/>
        <v>1.003884435</v>
      </c>
      <c r="AF1181" s="2">
        <f t="shared" si="629"/>
        <v>1190.76272393</v>
      </c>
      <c r="AG1181" s="2">
        <f t="shared" si="650"/>
        <v>1194.75190015</v>
      </c>
      <c r="AH1181" s="3">
        <f t="shared" si="651"/>
        <v>0</v>
      </c>
      <c r="AI1181" s="4" t="str">
        <f t="shared" si="630"/>
        <v>A+J=</v>
      </c>
      <c r="AJ1181" s="12">
        <f t="shared" si="657"/>
        <v>42311</v>
      </c>
      <c r="AK1181" s="12"/>
      <c r="AL1181" s="4"/>
      <c r="AX1181" s="1"/>
      <c r="AY1181" s="1"/>
      <c r="AZ1181" s="1"/>
      <c r="BA1181" s="1"/>
      <c r="BB1181" s="1"/>
    </row>
    <row r="1182" spans="1:54" x14ac:dyDescent="0.2">
      <c r="A1182" s="178">
        <f t="shared" si="652"/>
        <v>42301</v>
      </c>
      <c r="B1182" s="2">
        <f t="shared" si="637"/>
        <v>308917.63389628305</v>
      </c>
      <c r="C1182" s="2">
        <f t="shared" si="653"/>
        <v>244542.43465367</v>
      </c>
      <c r="D1182" s="2">
        <f>SUM(Y1182:Y$1495)</f>
        <v>31965.31048407</v>
      </c>
      <c r="E1182" s="11">
        <f t="shared" si="638"/>
        <v>212577.12416959999</v>
      </c>
      <c r="F1182" s="99">
        <f t="shared" si="633"/>
        <v>4346.6499999999996</v>
      </c>
      <c r="G1182" s="3">
        <f>IF(N1182=1,VLOOKUP(A1181,[1]Plan1!$BG$69:$BI$188,3),G1181)</f>
        <v>4370.12</v>
      </c>
      <c r="H1182" s="200">
        <f t="shared" si="634"/>
        <v>42218</v>
      </c>
      <c r="I1182" s="200">
        <f t="shared" si="635"/>
        <v>42249</v>
      </c>
      <c r="J1182" s="27">
        <f t="shared" si="639"/>
        <v>5.3995605811372194E-3</v>
      </c>
      <c r="K1182" s="12">
        <f t="shared" si="654"/>
        <v>42311</v>
      </c>
      <c r="L1182" s="12">
        <f t="shared" si="640"/>
        <v>42311</v>
      </c>
      <c r="M1182" s="1">
        <f t="shared" si="655"/>
        <v>21</v>
      </c>
      <c r="N1182" s="1">
        <f t="shared" si="641"/>
        <v>16</v>
      </c>
      <c r="O1182" s="2">
        <f t="shared" si="642"/>
        <v>1.0041113100000001</v>
      </c>
      <c r="P1182" s="11">
        <f t="shared" si="632"/>
        <v>1.0021996200000001</v>
      </c>
      <c r="Q1182" s="11">
        <f t="shared" si="627"/>
        <v>1.253554276232081</v>
      </c>
      <c r="R1182" s="2">
        <f t="shared" si="631"/>
        <v>1.25870802</v>
      </c>
      <c r="S1182" s="2">
        <f t="shared" ref="S1182:S1245" si="658">IF(AND(X1182&gt;0,MONTH(A1182)=10),R1182,S1181)</f>
        <v>1.25355427</v>
      </c>
      <c r="T1182" s="2">
        <f t="shared" si="643"/>
        <v>306547.21315630001</v>
      </c>
      <c r="U1182" s="2">
        <f t="shared" si="644"/>
        <v>8104.9409651117148</v>
      </c>
      <c r="V1182" s="2">
        <f t="shared" si="645"/>
        <v>54995.406891211365</v>
      </c>
      <c r="W1182" s="2">
        <f t="shared" si="646"/>
        <v>307642.78250999306</v>
      </c>
      <c r="X1182" s="29">
        <f t="shared" si="647"/>
        <v>0</v>
      </c>
      <c r="Y1182" s="2">
        <f t="shared" ref="Y1182:Y1245" si="659">IF(X1182&gt;0,VLOOKUP(A1182,AN$12:AR$131,5),0)</f>
        <v>0</v>
      </c>
      <c r="Z1182" s="82">
        <f t="shared" si="648"/>
        <v>0</v>
      </c>
      <c r="AA1182" s="2">
        <f t="shared" si="649"/>
        <v>0</v>
      </c>
      <c r="AB1182" s="27">
        <f t="shared" si="656"/>
        <v>6.7299999999999999E-2</v>
      </c>
      <c r="AC1182" s="29">
        <f t="shared" si="636"/>
        <v>16</v>
      </c>
      <c r="AD1182" s="29">
        <v>252</v>
      </c>
      <c r="AE1182" s="11">
        <f t="shared" si="628"/>
        <v>1.004143934</v>
      </c>
      <c r="AF1182" s="2">
        <f t="shared" si="629"/>
        <v>1270.3114192</v>
      </c>
      <c r="AG1182" s="2">
        <f t="shared" si="650"/>
        <v>1274.8513862899999</v>
      </c>
      <c r="AH1182" s="3">
        <f t="shared" si="651"/>
        <v>0</v>
      </c>
      <c r="AI1182" s="4" t="str">
        <f t="shared" si="630"/>
        <v>A+J=</v>
      </c>
      <c r="AJ1182" s="12">
        <f t="shared" si="657"/>
        <v>42311</v>
      </c>
      <c r="AK1182" s="12"/>
      <c r="AL1182" s="4"/>
      <c r="AX1182" s="1"/>
      <c r="AY1182" s="1"/>
      <c r="AZ1182" s="1"/>
      <c r="BA1182" s="1"/>
      <c r="BB1182" s="1"/>
    </row>
    <row r="1183" spans="1:54" x14ac:dyDescent="0.2">
      <c r="A1183" s="178">
        <f t="shared" si="652"/>
        <v>42302</v>
      </c>
      <c r="B1183" s="2">
        <f t="shared" si="637"/>
        <v>308917.63389628305</v>
      </c>
      <c r="C1183" s="2">
        <f t="shared" si="653"/>
        <v>244542.43465367</v>
      </c>
      <c r="D1183" s="2">
        <f>SUM(Y1183:Y$1495)</f>
        <v>31965.31048407</v>
      </c>
      <c r="E1183" s="11">
        <f t="shared" si="638"/>
        <v>212577.12416959999</v>
      </c>
      <c r="F1183" s="99">
        <f t="shared" si="633"/>
        <v>4346.6499999999996</v>
      </c>
      <c r="G1183" s="3">
        <f>IF(N1183=1,VLOOKUP(A1182,[1]Plan1!$BG$69:$BI$188,3),G1182)</f>
        <v>4370.12</v>
      </c>
      <c r="H1183" s="200">
        <f t="shared" si="634"/>
        <v>42218</v>
      </c>
      <c r="I1183" s="200">
        <f t="shared" si="635"/>
        <v>42249</v>
      </c>
      <c r="J1183" s="27">
        <f t="shared" si="639"/>
        <v>5.3995605811372194E-3</v>
      </c>
      <c r="K1183" s="12">
        <f t="shared" si="654"/>
        <v>42311</v>
      </c>
      <c r="L1183" s="12">
        <f t="shared" si="640"/>
        <v>42311</v>
      </c>
      <c r="M1183" s="1">
        <f t="shared" si="655"/>
        <v>21</v>
      </c>
      <c r="N1183" s="1">
        <f t="shared" si="641"/>
        <v>16</v>
      </c>
      <c r="O1183" s="2">
        <f t="shared" si="642"/>
        <v>1.0041113100000001</v>
      </c>
      <c r="P1183" s="11">
        <f t="shared" si="632"/>
        <v>1.0021996200000001</v>
      </c>
      <c r="Q1183" s="11">
        <f t="shared" ref="Q1183:Q1246" si="660">IF(L1183&gt;L1182,Q1182*P1183,Q1182)</f>
        <v>1.253554276232081</v>
      </c>
      <c r="R1183" s="2">
        <f t="shared" si="631"/>
        <v>1.25870802</v>
      </c>
      <c r="S1183" s="2">
        <f t="shared" si="658"/>
        <v>1.25355427</v>
      </c>
      <c r="T1183" s="2">
        <f t="shared" si="643"/>
        <v>306547.21315630001</v>
      </c>
      <c r="U1183" s="2">
        <f t="shared" si="644"/>
        <v>8104.9409651117148</v>
      </c>
      <c r="V1183" s="2">
        <f t="shared" si="645"/>
        <v>54995.406891211365</v>
      </c>
      <c r="W1183" s="2">
        <f t="shared" si="646"/>
        <v>307642.78250999306</v>
      </c>
      <c r="X1183" s="29">
        <f t="shared" si="647"/>
        <v>0</v>
      </c>
      <c r="Y1183" s="2">
        <f t="shared" si="659"/>
        <v>0</v>
      </c>
      <c r="Z1183" s="82">
        <f t="shared" si="648"/>
        <v>0</v>
      </c>
      <c r="AA1183" s="2">
        <f t="shared" si="649"/>
        <v>0</v>
      </c>
      <c r="AB1183" s="27">
        <f t="shared" si="656"/>
        <v>6.7299999999999999E-2</v>
      </c>
      <c r="AC1183" s="29">
        <f t="shared" si="636"/>
        <v>16</v>
      </c>
      <c r="AD1183" s="29">
        <v>252</v>
      </c>
      <c r="AE1183" s="11">
        <f t="shared" ref="AE1183:AE1246" si="661">ROUND((1+AB1183)^TRUNC((AC1183/AD1183),9),9)</f>
        <v>1.004143934</v>
      </c>
      <c r="AF1183" s="2">
        <f t="shared" si="629"/>
        <v>1270.3114192</v>
      </c>
      <c r="AG1183" s="2">
        <f t="shared" si="650"/>
        <v>1274.8513862899999</v>
      </c>
      <c r="AH1183" s="3">
        <f t="shared" si="651"/>
        <v>0</v>
      </c>
      <c r="AI1183" s="4" t="str">
        <f t="shared" si="630"/>
        <v>A+J=</v>
      </c>
      <c r="AJ1183" s="12">
        <f t="shared" si="657"/>
        <v>42311</v>
      </c>
      <c r="AK1183" s="12"/>
      <c r="AL1183" s="4"/>
      <c r="AX1183" s="1"/>
      <c r="AY1183" s="1"/>
      <c r="AZ1183" s="1"/>
      <c r="BA1183" s="1"/>
      <c r="BB1183" s="1"/>
    </row>
    <row r="1184" spans="1:54" x14ac:dyDescent="0.2">
      <c r="A1184" s="178">
        <f t="shared" si="652"/>
        <v>42303</v>
      </c>
      <c r="B1184" s="2">
        <f t="shared" si="637"/>
        <v>308917.63389628305</v>
      </c>
      <c r="C1184" s="2">
        <f t="shared" si="653"/>
        <v>244542.43465367</v>
      </c>
      <c r="D1184" s="2">
        <f>SUM(Y1184:Y$1495)</f>
        <v>31965.31048407</v>
      </c>
      <c r="E1184" s="11">
        <f t="shared" si="638"/>
        <v>212577.12416959999</v>
      </c>
      <c r="F1184" s="99">
        <f t="shared" si="633"/>
        <v>4346.6499999999996</v>
      </c>
      <c r="G1184" s="3">
        <f>IF(N1184=1,VLOOKUP(A1183,[1]Plan1!$BG$69:$BI$188,3),G1183)</f>
        <v>4370.12</v>
      </c>
      <c r="H1184" s="200">
        <f t="shared" si="634"/>
        <v>42218</v>
      </c>
      <c r="I1184" s="200">
        <f t="shared" si="635"/>
        <v>42249</v>
      </c>
      <c r="J1184" s="27">
        <f t="shared" si="639"/>
        <v>5.3995605811372194E-3</v>
      </c>
      <c r="K1184" s="12">
        <f t="shared" si="654"/>
        <v>42311</v>
      </c>
      <c r="L1184" s="12">
        <f t="shared" si="640"/>
        <v>42311</v>
      </c>
      <c r="M1184" s="1">
        <f t="shared" si="655"/>
        <v>21</v>
      </c>
      <c r="N1184" s="1">
        <f t="shared" si="641"/>
        <v>16</v>
      </c>
      <c r="O1184" s="2">
        <f t="shared" si="642"/>
        <v>1.0041113100000001</v>
      </c>
      <c r="P1184" s="11">
        <f t="shared" si="632"/>
        <v>1.0021996200000001</v>
      </c>
      <c r="Q1184" s="11">
        <f t="shared" si="660"/>
        <v>1.253554276232081</v>
      </c>
      <c r="R1184" s="2">
        <f t="shared" si="631"/>
        <v>1.25870802</v>
      </c>
      <c r="S1184" s="2">
        <f t="shared" si="658"/>
        <v>1.25355427</v>
      </c>
      <c r="T1184" s="2">
        <f t="shared" si="643"/>
        <v>306547.21315630001</v>
      </c>
      <c r="U1184" s="2">
        <f t="shared" si="644"/>
        <v>8104.9409651117148</v>
      </c>
      <c r="V1184" s="2">
        <f t="shared" si="645"/>
        <v>54995.406891211365</v>
      </c>
      <c r="W1184" s="2">
        <f t="shared" si="646"/>
        <v>307642.78250999306</v>
      </c>
      <c r="X1184" s="29">
        <f t="shared" si="647"/>
        <v>0</v>
      </c>
      <c r="Y1184" s="2">
        <f t="shared" si="659"/>
        <v>0</v>
      </c>
      <c r="Z1184" s="82">
        <f t="shared" si="648"/>
        <v>0</v>
      </c>
      <c r="AA1184" s="2">
        <f t="shared" si="649"/>
        <v>0</v>
      </c>
      <c r="AB1184" s="27">
        <f t="shared" si="656"/>
        <v>6.7299999999999999E-2</v>
      </c>
      <c r="AC1184" s="29">
        <f t="shared" si="636"/>
        <v>16</v>
      </c>
      <c r="AD1184" s="29">
        <v>252</v>
      </c>
      <c r="AE1184" s="11">
        <f t="shared" si="661"/>
        <v>1.004143934</v>
      </c>
      <c r="AF1184" s="2">
        <f t="shared" si="629"/>
        <v>1270.3114192</v>
      </c>
      <c r="AG1184" s="2">
        <f t="shared" si="650"/>
        <v>1274.8513862899999</v>
      </c>
      <c r="AH1184" s="3">
        <f t="shared" si="651"/>
        <v>0</v>
      </c>
      <c r="AI1184" s="4" t="str">
        <f t="shared" si="630"/>
        <v>A+J=</v>
      </c>
      <c r="AJ1184" s="12">
        <f t="shared" si="657"/>
        <v>42311</v>
      </c>
      <c r="AK1184" s="12"/>
      <c r="AL1184" s="4"/>
      <c r="AX1184" s="1"/>
      <c r="AY1184" s="1"/>
      <c r="AZ1184" s="1"/>
      <c r="BA1184" s="1"/>
      <c r="BB1184" s="1"/>
    </row>
    <row r="1185" spans="1:54" x14ac:dyDescent="0.2">
      <c r="A1185" s="178">
        <f t="shared" si="652"/>
        <v>42304</v>
      </c>
      <c r="B1185" s="2">
        <f t="shared" si="637"/>
        <v>309066.40925845504</v>
      </c>
      <c r="C1185" s="2">
        <f t="shared" si="653"/>
        <v>244542.43465367</v>
      </c>
      <c r="D1185" s="2">
        <f>SUM(Y1185:Y$1495)</f>
        <v>31965.31048407</v>
      </c>
      <c r="E1185" s="11">
        <f t="shared" si="638"/>
        <v>212577.12416959999</v>
      </c>
      <c r="F1185" s="99">
        <f t="shared" si="633"/>
        <v>4346.6499999999996</v>
      </c>
      <c r="G1185" s="3">
        <f>IF(N1185=1,VLOOKUP(A1184,[1]Plan1!$BG$69:$BI$188,3),G1184)</f>
        <v>4370.12</v>
      </c>
      <c r="H1185" s="200">
        <f t="shared" si="634"/>
        <v>42218</v>
      </c>
      <c r="I1185" s="200">
        <f t="shared" si="635"/>
        <v>42249</v>
      </c>
      <c r="J1185" s="27">
        <f t="shared" si="639"/>
        <v>5.3995605811372194E-3</v>
      </c>
      <c r="K1185" s="12">
        <f t="shared" si="654"/>
        <v>42311</v>
      </c>
      <c r="L1185" s="12">
        <f t="shared" si="640"/>
        <v>42311</v>
      </c>
      <c r="M1185" s="1">
        <f t="shared" si="655"/>
        <v>21</v>
      </c>
      <c r="N1185" s="1">
        <f t="shared" si="641"/>
        <v>17</v>
      </c>
      <c r="O1185" s="2">
        <f t="shared" si="642"/>
        <v>1.0043688200000001</v>
      </c>
      <c r="P1185" s="11">
        <f t="shared" si="632"/>
        <v>1.0021996200000001</v>
      </c>
      <c r="Q1185" s="11">
        <f t="shared" si="660"/>
        <v>1.253554276232081</v>
      </c>
      <c r="R1185" s="2">
        <f t="shared" si="631"/>
        <v>1.25903082</v>
      </c>
      <c r="S1185" s="2">
        <f t="shared" si="658"/>
        <v>1.25355427</v>
      </c>
      <c r="T1185" s="2">
        <f t="shared" si="643"/>
        <v>306547.21315630001</v>
      </c>
      <c r="U1185" s="2">
        <f t="shared" si="644"/>
        <v>8104.9409651117148</v>
      </c>
      <c r="V1185" s="2">
        <f t="shared" si="645"/>
        <v>55064.026786893301</v>
      </c>
      <c r="W1185" s="2">
        <f t="shared" si="646"/>
        <v>307711.40240567503</v>
      </c>
      <c r="X1185" s="29">
        <f t="shared" si="647"/>
        <v>0</v>
      </c>
      <c r="Y1185" s="2">
        <f t="shared" si="659"/>
        <v>0</v>
      </c>
      <c r="Z1185" s="82">
        <f t="shared" si="648"/>
        <v>0</v>
      </c>
      <c r="AA1185" s="2">
        <f t="shared" si="649"/>
        <v>0</v>
      </c>
      <c r="AB1185" s="27">
        <f t="shared" si="656"/>
        <v>6.7299999999999999E-2</v>
      </c>
      <c r="AC1185" s="29">
        <f t="shared" si="636"/>
        <v>17</v>
      </c>
      <c r="AD1185" s="29">
        <v>252</v>
      </c>
      <c r="AE1185" s="11">
        <f t="shared" si="661"/>
        <v>1.0044034989999999</v>
      </c>
      <c r="AF1185" s="2">
        <f t="shared" ref="AF1185:AF1248" si="662">TRUNC((T1185*(AE1185-1)),8)</f>
        <v>1349.8803465799999</v>
      </c>
      <c r="AG1185" s="2">
        <f t="shared" si="650"/>
        <v>1355.0068527799999</v>
      </c>
      <c r="AH1185" s="3">
        <f t="shared" si="651"/>
        <v>0</v>
      </c>
      <c r="AI1185" s="4" t="str">
        <f t="shared" si="630"/>
        <v>A+J=</v>
      </c>
      <c r="AJ1185" s="12">
        <f t="shared" si="657"/>
        <v>42311</v>
      </c>
      <c r="AK1185" s="12"/>
      <c r="AL1185" s="4"/>
      <c r="AX1185" s="1"/>
      <c r="AY1185" s="1"/>
      <c r="AZ1185" s="1"/>
      <c r="BA1185" s="1"/>
      <c r="BB1185" s="1"/>
    </row>
    <row r="1186" spans="1:54" x14ac:dyDescent="0.2">
      <c r="A1186" s="178">
        <f t="shared" si="652"/>
        <v>42305</v>
      </c>
      <c r="B1186" s="2">
        <f t="shared" si="637"/>
        <v>309215.26435705065</v>
      </c>
      <c r="C1186" s="2">
        <f t="shared" si="653"/>
        <v>244542.43465367</v>
      </c>
      <c r="D1186" s="2">
        <f>SUM(Y1186:Y$1495)</f>
        <v>31965.31048407</v>
      </c>
      <c r="E1186" s="11">
        <f t="shared" si="638"/>
        <v>212577.12416959999</v>
      </c>
      <c r="F1186" s="99">
        <f t="shared" si="633"/>
        <v>4346.6499999999996</v>
      </c>
      <c r="G1186" s="3">
        <f>IF(N1186=1,VLOOKUP(A1185,[1]Plan1!$BG$69:$BI$188,3),G1185)</f>
        <v>4370.12</v>
      </c>
      <c r="H1186" s="200">
        <f t="shared" si="634"/>
        <v>42218</v>
      </c>
      <c r="I1186" s="200">
        <f t="shared" si="635"/>
        <v>42249</v>
      </c>
      <c r="J1186" s="27">
        <f t="shared" si="639"/>
        <v>5.3995605811372194E-3</v>
      </c>
      <c r="K1186" s="12">
        <f t="shared" si="654"/>
        <v>42311</v>
      </c>
      <c r="L1186" s="12">
        <f t="shared" si="640"/>
        <v>42311</v>
      </c>
      <c r="M1186" s="1">
        <f t="shared" si="655"/>
        <v>21</v>
      </c>
      <c r="N1186" s="1">
        <f t="shared" si="641"/>
        <v>18</v>
      </c>
      <c r="O1186" s="2">
        <f t="shared" si="642"/>
        <v>1.00462641</v>
      </c>
      <c r="P1186" s="11">
        <f t="shared" si="632"/>
        <v>1.0021996200000001</v>
      </c>
      <c r="Q1186" s="11">
        <f t="shared" si="660"/>
        <v>1.253554276232081</v>
      </c>
      <c r="R1186" s="2">
        <f t="shared" si="631"/>
        <v>1.2593537299999999</v>
      </c>
      <c r="S1186" s="2">
        <f t="shared" si="658"/>
        <v>1.25355427</v>
      </c>
      <c r="T1186" s="2">
        <f t="shared" si="643"/>
        <v>306547.21315630001</v>
      </c>
      <c r="U1186" s="2">
        <f t="shared" si="644"/>
        <v>8104.9409651117148</v>
      </c>
      <c r="V1186" s="2">
        <f t="shared" si="645"/>
        <v>55132.670066058898</v>
      </c>
      <c r="W1186" s="2">
        <f t="shared" si="646"/>
        <v>307780.04568484065</v>
      </c>
      <c r="X1186" s="29">
        <f t="shared" si="647"/>
        <v>0</v>
      </c>
      <c r="Y1186" s="2">
        <f t="shared" si="659"/>
        <v>0</v>
      </c>
      <c r="Z1186" s="82">
        <f t="shared" si="648"/>
        <v>0</v>
      </c>
      <c r="AA1186" s="2">
        <f t="shared" si="649"/>
        <v>0</v>
      </c>
      <c r="AB1186" s="27">
        <f t="shared" si="656"/>
        <v>6.7299999999999999E-2</v>
      </c>
      <c r="AC1186" s="29">
        <f t="shared" si="636"/>
        <v>18</v>
      </c>
      <c r="AD1186" s="29">
        <v>252</v>
      </c>
      <c r="AE1186" s="11">
        <f t="shared" si="661"/>
        <v>1.004663131</v>
      </c>
      <c r="AF1186" s="2">
        <f t="shared" si="662"/>
        <v>1429.46981263</v>
      </c>
      <c r="AG1186" s="2">
        <f t="shared" si="650"/>
        <v>1435.21867221</v>
      </c>
      <c r="AH1186" s="3">
        <f t="shared" si="651"/>
        <v>0</v>
      </c>
      <c r="AI1186" s="4" t="str">
        <f t="shared" ref="AI1186:AI1249" si="663">AI1185</f>
        <v>A+J=</v>
      </c>
      <c r="AJ1186" s="12">
        <f t="shared" si="657"/>
        <v>42311</v>
      </c>
      <c r="AK1186" s="12"/>
      <c r="AL1186" s="4"/>
      <c r="AX1186" s="1"/>
      <c r="AY1186" s="1"/>
      <c r="AZ1186" s="1"/>
      <c r="BA1186" s="1"/>
      <c r="BB1186" s="1"/>
    </row>
    <row r="1187" spans="1:54" x14ac:dyDescent="0.2">
      <c r="A1187" s="178">
        <f t="shared" si="652"/>
        <v>42306</v>
      </c>
      <c r="B1187" s="2">
        <f t="shared" si="637"/>
        <v>309364.19098699489</v>
      </c>
      <c r="C1187" s="2">
        <f t="shared" si="653"/>
        <v>244542.43465367</v>
      </c>
      <c r="D1187" s="2">
        <f>SUM(Y1187:Y$1495)</f>
        <v>31965.31048407</v>
      </c>
      <c r="E1187" s="11">
        <f t="shared" si="638"/>
        <v>212577.12416959999</v>
      </c>
      <c r="F1187" s="99">
        <f t="shared" si="633"/>
        <v>4346.6499999999996</v>
      </c>
      <c r="G1187" s="3">
        <f>IF(N1187=1,VLOOKUP(A1186,[1]Plan1!$BG$69:$BI$188,3),G1186)</f>
        <v>4370.12</v>
      </c>
      <c r="H1187" s="200">
        <f t="shared" si="634"/>
        <v>42218</v>
      </c>
      <c r="I1187" s="200">
        <f t="shared" si="635"/>
        <v>42249</v>
      </c>
      <c r="J1187" s="27">
        <f t="shared" si="639"/>
        <v>5.3995605811372194E-3</v>
      </c>
      <c r="K1187" s="12">
        <f t="shared" si="654"/>
        <v>42311</v>
      </c>
      <c r="L1187" s="12">
        <f t="shared" si="640"/>
        <v>42311</v>
      </c>
      <c r="M1187" s="1">
        <f t="shared" si="655"/>
        <v>21</v>
      </c>
      <c r="N1187" s="1">
        <f t="shared" si="641"/>
        <v>19</v>
      </c>
      <c r="O1187" s="2">
        <f t="shared" si="642"/>
        <v>1.00488406</v>
      </c>
      <c r="P1187" s="11">
        <f t="shared" si="632"/>
        <v>1.0021996200000001</v>
      </c>
      <c r="Q1187" s="11">
        <f t="shared" si="660"/>
        <v>1.253554276232081</v>
      </c>
      <c r="R1187" s="2">
        <f t="shared" si="631"/>
        <v>1.2596767099999999</v>
      </c>
      <c r="S1187" s="2">
        <f t="shared" si="658"/>
        <v>1.25355427</v>
      </c>
      <c r="T1187" s="2">
        <f t="shared" si="643"/>
        <v>306547.21315630001</v>
      </c>
      <c r="U1187" s="2">
        <f t="shared" si="644"/>
        <v>8104.9409651117148</v>
      </c>
      <c r="V1187" s="2">
        <f t="shared" si="645"/>
        <v>55201.328225623191</v>
      </c>
      <c r="W1187" s="2">
        <f t="shared" si="646"/>
        <v>307848.7038444049</v>
      </c>
      <c r="X1187" s="29">
        <f t="shared" si="647"/>
        <v>0</v>
      </c>
      <c r="Y1187" s="2">
        <f t="shared" si="659"/>
        <v>0</v>
      </c>
      <c r="Z1187" s="82">
        <f t="shared" si="648"/>
        <v>0</v>
      </c>
      <c r="AA1187" s="2">
        <f t="shared" si="649"/>
        <v>0</v>
      </c>
      <c r="AB1187" s="27">
        <f t="shared" si="656"/>
        <v>6.7299999999999999E-2</v>
      </c>
      <c r="AC1187" s="29">
        <f t="shared" si="636"/>
        <v>19</v>
      </c>
      <c r="AD1187" s="29">
        <v>252</v>
      </c>
      <c r="AE1187" s="11">
        <f t="shared" si="661"/>
        <v>1.004922831</v>
      </c>
      <c r="AF1187" s="2">
        <f t="shared" si="662"/>
        <v>1509.08012388</v>
      </c>
      <c r="AG1187" s="2">
        <f t="shared" si="650"/>
        <v>1515.4871425900001</v>
      </c>
      <c r="AH1187" s="3">
        <f t="shared" si="651"/>
        <v>0</v>
      </c>
      <c r="AI1187" s="4" t="str">
        <f t="shared" si="663"/>
        <v>A+J=</v>
      </c>
      <c r="AJ1187" s="12">
        <f t="shared" si="657"/>
        <v>42311</v>
      </c>
      <c r="AK1187" s="12"/>
      <c r="AL1187" s="4"/>
      <c r="AX1187" s="1"/>
      <c r="AY1187" s="1"/>
      <c r="AZ1187" s="1"/>
      <c r="BA1187" s="1"/>
      <c r="BB1187" s="1"/>
    </row>
    <row r="1188" spans="1:54" x14ac:dyDescent="0.2">
      <c r="A1188" s="178">
        <f t="shared" si="652"/>
        <v>42307</v>
      </c>
      <c r="B1188" s="2">
        <f t="shared" si="637"/>
        <v>309513.18855804787</v>
      </c>
      <c r="C1188" s="2">
        <f t="shared" si="653"/>
        <v>244542.43465367</v>
      </c>
      <c r="D1188" s="2">
        <f>SUM(Y1188:Y$1495)</f>
        <v>31965.31048407</v>
      </c>
      <c r="E1188" s="11">
        <f t="shared" si="638"/>
        <v>212577.12416959999</v>
      </c>
      <c r="F1188" s="99">
        <f t="shared" si="633"/>
        <v>4346.6499999999996</v>
      </c>
      <c r="G1188" s="3">
        <f>IF(N1188=1,VLOOKUP(A1187,[1]Plan1!$BG$69:$BI$188,3),G1187)</f>
        <v>4370.12</v>
      </c>
      <c r="H1188" s="200">
        <f t="shared" si="634"/>
        <v>42218</v>
      </c>
      <c r="I1188" s="200">
        <f t="shared" si="635"/>
        <v>42249</v>
      </c>
      <c r="J1188" s="27">
        <f t="shared" si="639"/>
        <v>5.3995605811372194E-3</v>
      </c>
      <c r="K1188" s="12">
        <f t="shared" si="654"/>
        <v>42311</v>
      </c>
      <c r="L1188" s="12">
        <f t="shared" si="640"/>
        <v>42311</v>
      </c>
      <c r="M1188" s="1">
        <f t="shared" si="655"/>
        <v>21</v>
      </c>
      <c r="N1188" s="1">
        <f t="shared" si="641"/>
        <v>20</v>
      </c>
      <c r="O1188" s="2">
        <f t="shared" si="642"/>
        <v>1.00514177</v>
      </c>
      <c r="P1188" s="11">
        <f t="shared" si="632"/>
        <v>1.0021996200000001</v>
      </c>
      <c r="Q1188" s="11">
        <f t="shared" si="660"/>
        <v>1.253554276232081</v>
      </c>
      <c r="R1188" s="2">
        <f t="shared" si="631"/>
        <v>1.2599997599999999</v>
      </c>
      <c r="S1188" s="2">
        <f t="shared" si="658"/>
        <v>1.25355427</v>
      </c>
      <c r="T1188" s="2">
        <f t="shared" si="643"/>
        <v>306547.21315630001</v>
      </c>
      <c r="U1188" s="2">
        <f t="shared" si="644"/>
        <v>8104.9409651117148</v>
      </c>
      <c r="V1188" s="2">
        <f t="shared" si="645"/>
        <v>55270.001265586179</v>
      </c>
      <c r="W1188" s="2">
        <f t="shared" si="646"/>
        <v>307917.3768843679</v>
      </c>
      <c r="X1188" s="29">
        <f t="shared" si="647"/>
        <v>0</v>
      </c>
      <c r="Y1188" s="2">
        <f t="shared" si="659"/>
        <v>0</v>
      </c>
      <c r="Z1188" s="82">
        <f t="shared" si="648"/>
        <v>0</v>
      </c>
      <c r="AA1188" s="2">
        <f t="shared" si="649"/>
        <v>0</v>
      </c>
      <c r="AB1188" s="27">
        <f t="shared" si="656"/>
        <v>6.7299999999999999E-2</v>
      </c>
      <c r="AC1188" s="29">
        <f t="shared" si="636"/>
        <v>20</v>
      </c>
      <c r="AD1188" s="29">
        <v>252</v>
      </c>
      <c r="AE1188" s="11">
        <f t="shared" si="661"/>
        <v>1.0051825969999999</v>
      </c>
      <c r="AF1188" s="2">
        <f t="shared" si="662"/>
        <v>1588.71066726</v>
      </c>
      <c r="AG1188" s="2">
        <f t="shared" si="650"/>
        <v>1595.81167368</v>
      </c>
      <c r="AH1188" s="3">
        <f t="shared" si="651"/>
        <v>0</v>
      </c>
      <c r="AI1188" s="4" t="str">
        <f t="shared" si="663"/>
        <v>A+J=</v>
      </c>
      <c r="AJ1188" s="12">
        <f t="shared" si="657"/>
        <v>42311</v>
      </c>
      <c r="AK1188" s="12"/>
      <c r="AL1188" s="4"/>
      <c r="AX1188" s="1"/>
      <c r="AY1188" s="1"/>
      <c r="AZ1188" s="1"/>
      <c r="BA1188" s="1"/>
      <c r="BB1188" s="1"/>
    </row>
    <row r="1189" spans="1:54" x14ac:dyDescent="0.2">
      <c r="A1189" s="178">
        <f t="shared" si="652"/>
        <v>42308</v>
      </c>
      <c r="B1189" s="2">
        <f t="shared" si="637"/>
        <v>309662.26412340329</v>
      </c>
      <c r="C1189" s="2">
        <f t="shared" si="653"/>
        <v>244542.43465367</v>
      </c>
      <c r="D1189" s="2">
        <f>SUM(Y1189:Y$1495)</f>
        <v>31965.31048407</v>
      </c>
      <c r="E1189" s="11">
        <f t="shared" si="638"/>
        <v>212577.12416959999</v>
      </c>
      <c r="F1189" s="99">
        <f t="shared" si="633"/>
        <v>4346.6499999999996</v>
      </c>
      <c r="G1189" s="3">
        <f>IF(N1189=1,VLOOKUP(A1188,[1]Plan1!$BG$69:$BI$188,3),G1188)</f>
        <v>4370.12</v>
      </c>
      <c r="H1189" s="200">
        <f t="shared" si="634"/>
        <v>42218</v>
      </c>
      <c r="I1189" s="200">
        <f t="shared" si="635"/>
        <v>42249</v>
      </c>
      <c r="J1189" s="27">
        <f t="shared" si="639"/>
        <v>5.3995605811372194E-3</v>
      </c>
      <c r="K1189" s="12">
        <f t="shared" si="654"/>
        <v>42311</v>
      </c>
      <c r="L1189" s="12">
        <f t="shared" si="640"/>
        <v>42311</v>
      </c>
      <c r="M1189" s="1">
        <f t="shared" si="655"/>
        <v>21</v>
      </c>
      <c r="N1189" s="1">
        <f t="shared" si="641"/>
        <v>21</v>
      </c>
      <c r="O1189" s="2">
        <f t="shared" si="642"/>
        <v>1.0053995600000001</v>
      </c>
      <c r="P1189" s="11">
        <f t="shared" si="632"/>
        <v>1.0021996200000001</v>
      </c>
      <c r="Q1189" s="11">
        <f t="shared" si="660"/>
        <v>1.253554276232081</v>
      </c>
      <c r="R1189" s="2">
        <f t="shared" si="631"/>
        <v>1.26032291</v>
      </c>
      <c r="S1189" s="2">
        <f t="shared" si="658"/>
        <v>1.25355427</v>
      </c>
      <c r="T1189" s="2">
        <f t="shared" si="643"/>
        <v>306547.21315630001</v>
      </c>
      <c r="U1189" s="2">
        <f t="shared" si="644"/>
        <v>8104.9409651117148</v>
      </c>
      <c r="V1189" s="2">
        <f t="shared" si="645"/>
        <v>55338.695563261594</v>
      </c>
      <c r="W1189" s="2">
        <f t="shared" si="646"/>
        <v>307986.07118204329</v>
      </c>
      <c r="X1189" s="29">
        <f t="shared" si="647"/>
        <v>0</v>
      </c>
      <c r="Y1189" s="2">
        <f t="shared" si="659"/>
        <v>0</v>
      </c>
      <c r="Z1189" s="82">
        <f t="shared" si="648"/>
        <v>0</v>
      </c>
      <c r="AA1189" s="2">
        <f t="shared" si="649"/>
        <v>0</v>
      </c>
      <c r="AB1189" s="27">
        <f t="shared" si="656"/>
        <v>6.7299999999999999E-2</v>
      </c>
      <c r="AC1189" s="29">
        <f t="shared" si="636"/>
        <v>21</v>
      </c>
      <c r="AD1189" s="29">
        <v>252</v>
      </c>
      <c r="AE1189" s="11">
        <f t="shared" si="661"/>
        <v>1.0054424310000001</v>
      </c>
      <c r="AF1189" s="2">
        <f t="shared" si="662"/>
        <v>1668.36205584</v>
      </c>
      <c r="AG1189" s="2">
        <f t="shared" si="650"/>
        <v>1676.1929413600001</v>
      </c>
      <c r="AH1189" s="3">
        <f t="shared" si="651"/>
        <v>0</v>
      </c>
      <c r="AI1189" s="4" t="str">
        <f t="shared" si="663"/>
        <v>A+J=</v>
      </c>
      <c r="AJ1189" s="12">
        <f t="shared" si="657"/>
        <v>42311</v>
      </c>
      <c r="AK1189" s="12"/>
      <c r="AL1189" s="4"/>
      <c r="AX1189" s="1"/>
      <c r="AY1189" s="1"/>
      <c r="AZ1189" s="1"/>
      <c r="BA1189" s="1"/>
      <c r="BB1189" s="1"/>
    </row>
    <row r="1190" spans="1:54" x14ac:dyDescent="0.2">
      <c r="A1190" s="178">
        <f t="shared" si="652"/>
        <v>42309</v>
      </c>
      <c r="B1190" s="2">
        <f t="shared" si="637"/>
        <v>309662.26412340329</v>
      </c>
      <c r="C1190" s="2">
        <f t="shared" si="653"/>
        <v>244542.43465367</v>
      </c>
      <c r="D1190" s="2">
        <f>SUM(Y1190:Y$1495)</f>
        <v>31965.31048407</v>
      </c>
      <c r="E1190" s="11">
        <f t="shared" si="638"/>
        <v>212577.12416959999</v>
      </c>
      <c r="F1190" s="99">
        <f t="shared" si="633"/>
        <v>4346.6499999999996</v>
      </c>
      <c r="G1190" s="3">
        <f>IF(N1190=1,VLOOKUP(A1189,[1]Plan1!$BG$69:$BI$188,3),G1189)</f>
        <v>4370.12</v>
      </c>
      <c r="H1190" s="200">
        <f t="shared" si="634"/>
        <v>42218</v>
      </c>
      <c r="I1190" s="200">
        <f t="shared" si="635"/>
        <v>42249</v>
      </c>
      <c r="J1190" s="27">
        <f t="shared" si="639"/>
        <v>5.3995605811372194E-3</v>
      </c>
      <c r="K1190" s="12">
        <f t="shared" si="654"/>
        <v>42339</v>
      </c>
      <c r="L1190" s="12">
        <f t="shared" si="640"/>
        <v>42311</v>
      </c>
      <c r="M1190" s="1">
        <f t="shared" si="655"/>
        <v>21</v>
      </c>
      <c r="N1190" s="1">
        <f t="shared" si="641"/>
        <v>21</v>
      </c>
      <c r="O1190" s="2">
        <f t="shared" si="642"/>
        <v>1.0053995600000001</v>
      </c>
      <c r="P1190" s="11">
        <f t="shared" si="632"/>
        <v>1.0021996200000001</v>
      </c>
      <c r="Q1190" s="11">
        <f t="shared" si="660"/>
        <v>1.253554276232081</v>
      </c>
      <c r="R1190" s="2">
        <f t="shared" si="631"/>
        <v>1.26032291</v>
      </c>
      <c r="S1190" s="2">
        <f t="shared" si="658"/>
        <v>1.25355427</v>
      </c>
      <c r="T1190" s="2">
        <f t="shared" si="643"/>
        <v>306547.21315630001</v>
      </c>
      <c r="U1190" s="2">
        <f t="shared" si="644"/>
        <v>8104.9409651117148</v>
      </c>
      <c r="V1190" s="2">
        <f t="shared" si="645"/>
        <v>55338.695563261594</v>
      </c>
      <c r="W1190" s="2">
        <f t="shared" si="646"/>
        <v>307986.07118204329</v>
      </c>
      <c r="X1190" s="29">
        <f t="shared" si="647"/>
        <v>0</v>
      </c>
      <c r="Y1190" s="2">
        <f t="shared" si="659"/>
        <v>0</v>
      </c>
      <c r="Z1190" s="82">
        <f t="shared" si="648"/>
        <v>0</v>
      </c>
      <c r="AA1190" s="2">
        <f t="shared" si="649"/>
        <v>0</v>
      </c>
      <c r="AB1190" s="27">
        <f t="shared" si="656"/>
        <v>6.7299999999999999E-2</v>
      </c>
      <c r="AC1190" s="29">
        <f t="shared" si="636"/>
        <v>21</v>
      </c>
      <c r="AD1190" s="29">
        <v>252</v>
      </c>
      <c r="AE1190" s="11">
        <f t="shared" si="661"/>
        <v>1.0054424310000001</v>
      </c>
      <c r="AF1190" s="2">
        <f t="shared" si="662"/>
        <v>1668.36205584</v>
      </c>
      <c r="AG1190" s="2">
        <f t="shared" si="650"/>
        <v>1676.1929413600001</v>
      </c>
      <c r="AH1190" s="3">
        <f t="shared" si="651"/>
        <v>0</v>
      </c>
      <c r="AI1190" s="4" t="str">
        <f t="shared" si="663"/>
        <v>A+J=</v>
      </c>
      <c r="AJ1190" s="12">
        <f t="shared" si="657"/>
        <v>42311</v>
      </c>
      <c r="AK1190" s="12"/>
      <c r="AL1190" s="4"/>
      <c r="AX1190" s="1"/>
      <c r="AY1190" s="1"/>
      <c r="AZ1190" s="1"/>
      <c r="BA1190" s="1"/>
      <c r="BB1190" s="1"/>
    </row>
    <row r="1191" spans="1:54" x14ac:dyDescent="0.2">
      <c r="A1191" s="178">
        <f t="shared" si="652"/>
        <v>42310</v>
      </c>
      <c r="B1191" s="2">
        <f t="shared" si="637"/>
        <v>309662.26412340329</v>
      </c>
      <c r="C1191" s="2">
        <f t="shared" si="653"/>
        <v>244542.43465367</v>
      </c>
      <c r="D1191" s="2">
        <f>SUM(Y1191:Y$1495)</f>
        <v>31965.31048407</v>
      </c>
      <c r="E1191" s="11">
        <f t="shared" si="638"/>
        <v>212577.12416959999</v>
      </c>
      <c r="F1191" s="99">
        <f t="shared" si="633"/>
        <v>4346.6499999999996</v>
      </c>
      <c r="G1191" s="3">
        <f>IF(N1191=1,VLOOKUP(A1190,[1]Plan1!$BG$69:$BI$188,3),G1190)</f>
        <v>4370.12</v>
      </c>
      <c r="H1191" s="200">
        <f t="shared" si="634"/>
        <v>42218</v>
      </c>
      <c r="I1191" s="200">
        <f t="shared" si="635"/>
        <v>42249</v>
      </c>
      <c r="J1191" s="27">
        <f t="shared" si="639"/>
        <v>5.3995605811372194E-3</v>
      </c>
      <c r="K1191" s="12">
        <f t="shared" si="654"/>
        <v>42339</v>
      </c>
      <c r="L1191" s="12">
        <f t="shared" si="640"/>
        <v>42311</v>
      </c>
      <c r="M1191" s="1">
        <f t="shared" si="655"/>
        <v>21</v>
      </c>
      <c r="N1191" s="1">
        <f t="shared" si="641"/>
        <v>21</v>
      </c>
      <c r="O1191" s="2">
        <f t="shared" si="642"/>
        <v>1.0053995600000001</v>
      </c>
      <c r="P1191" s="11">
        <f t="shared" si="632"/>
        <v>1.0021996200000001</v>
      </c>
      <c r="Q1191" s="11">
        <f t="shared" si="660"/>
        <v>1.253554276232081</v>
      </c>
      <c r="R1191" s="2">
        <f t="shared" si="631"/>
        <v>1.26032291</v>
      </c>
      <c r="S1191" s="2">
        <f t="shared" si="658"/>
        <v>1.25355427</v>
      </c>
      <c r="T1191" s="2">
        <f t="shared" si="643"/>
        <v>306547.21315630001</v>
      </c>
      <c r="U1191" s="2">
        <f t="shared" si="644"/>
        <v>8104.9409651117148</v>
      </c>
      <c r="V1191" s="2">
        <f t="shared" si="645"/>
        <v>55338.695563261594</v>
      </c>
      <c r="W1191" s="2">
        <f t="shared" si="646"/>
        <v>307986.07118204329</v>
      </c>
      <c r="X1191" s="29">
        <f t="shared" si="647"/>
        <v>0</v>
      </c>
      <c r="Y1191" s="2">
        <f t="shared" si="659"/>
        <v>0</v>
      </c>
      <c r="Z1191" s="82">
        <f t="shared" si="648"/>
        <v>0</v>
      </c>
      <c r="AA1191" s="2">
        <f t="shared" si="649"/>
        <v>0</v>
      </c>
      <c r="AB1191" s="27">
        <f t="shared" si="656"/>
        <v>6.7299999999999999E-2</v>
      </c>
      <c r="AC1191" s="29">
        <f t="shared" si="636"/>
        <v>21</v>
      </c>
      <c r="AD1191" s="29">
        <v>252</v>
      </c>
      <c r="AE1191" s="11">
        <f t="shared" si="661"/>
        <v>1.0054424310000001</v>
      </c>
      <c r="AF1191" s="2">
        <f t="shared" si="662"/>
        <v>1668.36205584</v>
      </c>
      <c r="AG1191" s="2">
        <f t="shared" si="650"/>
        <v>1676.1929413600001</v>
      </c>
      <c r="AH1191" s="3">
        <f t="shared" si="651"/>
        <v>0</v>
      </c>
      <c r="AI1191" s="4" t="str">
        <f t="shared" si="663"/>
        <v>A+J=</v>
      </c>
      <c r="AJ1191" s="12">
        <f t="shared" si="657"/>
        <v>42311</v>
      </c>
      <c r="AK1191" s="12"/>
      <c r="AL1191" s="4"/>
      <c r="AX1191" s="1"/>
      <c r="AY1191" s="1"/>
      <c r="AZ1191" s="1"/>
      <c r="BA1191" s="1"/>
      <c r="BB1191" s="1"/>
    </row>
    <row r="1192" spans="1:54" x14ac:dyDescent="0.2">
      <c r="A1192" s="178">
        <f t="shared" si="652"/>
        <v>42311</v>
      </c>
      <c r="B1192" s="2">
        <f t="shared" si="637"/>
        <v>309662.26412340329</v>
      </c>
      <c r="C1192" s="2">
        <f t="shared" si="653"/>
        <v>244542.43465367</v>
      </c>
      <c r="D1192" s="2">
        <f>SUM(Y1192:Y$1495)</f>
        <v>31965.31048407</v>
      </c>
      <c r="E1192" s="11">
        <f t="shared" si="638"/>
        <v>212577.12416959999</v>
      </c>
      <c r="F1192" s="99">
        <f t="shared" si="633"/>
        <v>4346.6499999999996</v>
      </c>
      <c r="G1192" s="3">
        <f>IF(N1192=1,VLOOKUP(A1191,[1]Plan1!$BG$69:$BI$188,3),G1191)</f>
        <v>4370.12</v>
      </c>
      <c r="H1192" s="200">
        <f t="shared" si="634"/>
        <v>42218</v>
      </c>
      <c r="I1192" s="200">
        <f t="shared" si="635"/>
        <v>42249</v>
      </c>
      <c r="J1192" s="27">
        <f t="shared" si="639"/>
        <v>5.3995605811372194E-3</v>
      </c>
      <c r="K1192" s="12">
        <f t="shared" si="654"/>
        <v>42339</v>
      </c>
      <c r="L1192" s="12">
        <f t="shared" si="640"/>
        <v>42311</v>
      </c>
      <c r="M1192" s="1">
        <f t="shared" si="655"/>
        <v>21</v>
      </c>
      <c r="N1192" s="1">
        <f t="shared" si="641"/>
        <v>21</v>
      </c>
      <c r="O1192" s="2">
        <f t="shared" si="642"/>
        <v>1.0053995600000001</v>
      </c>
      <c r="P1192" s="11">
        <f t="shared" si="632"/>
        <v>1.0021996200000001</v>
      </c>
      <c r="Q1192" s="11">
        <f t="shared" si="660"/>
        <v>1.253554276232081</v>
      </c>
      <c r="R1192" s="2">
        <f t="shared" si="631"/>
        <v>1.26032291</v>
      </c>
      <c r="S1192" s="2">
        <f t="shared" si="658"/>
        <v>1.25355427</v>
      </c>
      <c r="T1192" s="2">
        <f t="shared" si="643"/>
        <v>306547.21315630001</v>
      </c>
      <c r="U1192" s="2">
        <f t="shared" si="644"/>
        <v>8104.9409651117148</v>
      </c>
      <c r="V1192" s="2">
        <f t="shared" si="645"/>
        <v>55338.695563261594</v>
      </c>
      <c r="W1192" s="2">
        <f t="shared" si="646"/>
        <v>307986.07118204329</v>
      </c>
      <c r="X1192" s="29">
        <f t="shared" si="647"/>
        <v>39</v>
      </c>
      <c r="Y1192" s="2">
        <f t="shared" si="659"/>
        <v>2826.0644277699998</v>
      </c>
      <c r="Z1192" s="82">
        <f t="shared" si="648"/>
        <v>1.1556540000000001E-2</v>
      </c>
      <c r="AA1192" s="2">
        <f t="shared" si="649"/>
        <v>3542.62513072</v>
      </c>
      <c r="AB1192" s="27">
        <f t="shared" si="656"/>
        <v>6.7299999999999999E-2</v>
      </c>
      <c r="AC1192" s="29">
        <f t="shared" si="636"/>
        <v>21</v>
      </c>
      <c r="AD1192" s="29">
        <v>252</v>
      </c>
      <c r="AE1192" s="11">
        <f t="shared" si="661"/>
        <v>1.0054424310000001</v>
      </c>
      <c r="AF1192" s="2">
        <f t="shared" si="662"/>
        <v>1668.36205584</v>
      </c>
      <c r="AG1192" s="2">
        <f t="shared" si="650"/>
        <v>1676.1929413600001</v>
      </c>
      <c r="AH1192" s="3">
        <f t="shared" si="651"/>
        <v>5210.9871865599998</v>
      </c>
      <c r="AI1192" s="4" t="str">
        <f t="shared" si="663"/>
        <v>A+J=</v>
      </c>
      <c r="AJ1192" s="12">
        <f t="shared" si="657"/>
        <v>42311</v>
      </c>
      <c r="AK1192" s="12"/>
      <c r="AL1192" s="4"/>
      <c r="AX1192" s="1"/>
      <c r="AY1192" s="1"/>
      <c r="AZ1192" s="1"/>
      <c r="BA1192" s="1"/>
      <c r="BB1192" s="1"/>
    </row>
    <row r="1193" spans="1:54" x14ac:dyDescent="0.2">
      <c r="A1193" s="178">
        <f t="shared" si="652"/>
        <v>42312</v>
      </c>
      <c r="B1193" s="2">
        <f t="shared" si="637"/>
        <v>304631.57607870223</v>
      </c>
      <c r="C1193" s="2">
        <f t="shared" si="653"/>
        <v>241716.3702259</v>
      </c>
      <c r="D1193" s="2">
        <f>SUM(Y1193:Y$1495)</f>
        <v>29139.246056299999</v>
      </c>
      <c r="E1193" s="11">
        <f t="shared" si="638"/>
        <v>212577.12416959999</v>
      </c>
      <c r="F1193" s="99">
        <f t="shared" si="633"/>
        <v>4370.12</v>
      </c>
      <c r="G1193" s="3">
        <f>IF(N1193=1,VLOOKUP(A1192,[1]Plan1!$BG$69:$BI$188,3),G1192)</f>
        <v>4405.95</v>
      </c>
      <c r="H1193" s="200">
        <f t="shared" si="634"/>
        <v>42251</v>
      </c>
      <c r="I1193" s="200">
        <f t="shared" si="635"/>
        <v>42281</v>
      </c>
      <c r="J1193" s="27">
        <f t="shared" si="639"/>
        <v>8.1988595278847942E-3</v>
      </c>
      <c r="K1193" s="12">
        <f t="shared" si="654"/>
        <v>42339</v>
      </c>
      <c r="L1193" s="12">
        <f t="shared" si="640"/>
        <v>42339</v>
      </c>
      <c r="M1193" s="1">
        <f t="shared" si="655"/>
        <v>20</v>
      </c>
      <c r="N1193" s="1">
        <f t="shared" si="641"/>
        <v>1</v>
      </c>
      <c r="O1193" s="2">
        <f t="shared" si="642"/>
        <v>1.0004083500000001</v>
      </c>
      <c r="P1193" s="11">
        <f t="shared" si="632"/>
        <v>1.0053995600000001</v>
      </c>
      <c r="Q1193" s="11">
        <f t="shared" si="660"/>
        <v>1.2603229177598529</v>
      </c>
      <c r="R1193" s="2">
        <f t="shared" ref="R1193:R1256" si="664">TRUNC(TRUNC((O1193*Q1193),15),8)</f>
        <v>1.2608375700000001</v>
      </c>
      <c r="S1193" s="2">
        <f t="shared" si="658"/>
        <v>1.25355427</v>
      </c>
      <c r="T1193" s="2">
        <f t="shared" si="643"/>
        <v>303004.58802556997</v>
      </c>
      <c r="U1193" s="2">
        <f t="shared" si="644"/>
        <v>7388.3802621555242</v>
      </c>
      <c r="V1193" s="2">
        <f t="shared" si="645"/>
        <v>55448.100505986746</v>
      </c>
      <c r="W1193" s="2">
        <f t="shared" si="646"/>
        <v>304552.85099404224</v>
      </c>
      <c r="X1193" s="29">
        <f t="shared" si="647"/>
        <v>0</v>
      </c>
      <c r="Y1193" s="2">
        <f t="shared" si="659"/>
        <v>0</v>
      </c>
      <c r="Z1193" s="82">
        <f t="shared" si="648"/>
        <v>0</v>
      </c>
      <c r="AA1193" s="2">
        <f t="shared" si="649"/>
        <v>0</v>
      </c>
      <c r="AB1193" s="27">
        <f t="shared" si="656"/>
        <v>6.7299999999999999E-2</v>
      </c>
      <c r="AC1193" s="29">
        <f t="shared" si="636"/>
        <v>1</v>
      </c>
      <c r="AD1193" s="29">
        <v>252</v>
      </c>
      <c r="AE1193" s="11">
        <f t="shared" si="661"/>
        <v>1.0002584940000001</v>
      </c>
      <c r="AF1193" s="2">
        <f t="shared" si="662"/>
        <v>78.32486797</v>
      </c>
      <c r="AG1193" s="2">
        <f t="shared" si="650"/>
        <v>78.725084659999993</v>
      </c>
      <c r="AH1193" s="3">
        <f t="shared" si="651"/>
        <v>0</v>
      </c>
      <c r="AI1193" s="4" t="str">
        <f t="shared" si="663"/>
        <v>A+J=</v>
      </c>
      <c r="AJ1193" s="12">
        <f t="shared" si="657"/>
        <v>42339</v>
      </c>
      <c r="AK1193" s="12"/>
      <c r="AL1193" s="4"/>
      <c r="AX1193" s="1"/>
      <c r="AY1193" s="1"/>
      <c r="AZ1193" s="1"/>
      <c r="BA1193" s="1"/>
      <c r="BB1193" s="1"/>
    </row>
    <row r="1194" spans="1:54" x14ac:dyDescent="0.2">
      <c r="A1194" s="178">
        <f t="shared" si="652"/>
        <v>42313</v>
      </c>
      <c r="B1194" s="2">
        <f t="shared" si="637"/>
        <v>304819.82561691222</v>
      </c>
      <c r="C1194" s="2">
        <f t="shared" si="653"/>
        <v>241716.3702259</v>
      </c>
      <c r="D1194" s="2">
        <f>SUM(Y1194:Y$1495)</f>
        <v>29139.246056299999</v>
      </c>
      <c r="E1194" s="11">
        <f t="shared" si="638"/>
        <v>212577.12416959999</v>
      </c>
      <c r="F1194" s="99">
        <f t="shared" si="633"/>
        <v>4370.12</v>
      </c>
      <c r="G1194" s="3">
        <f>IF(N1194=1,VLOOKUP(A1193,[1]Plan1!$BG$69:$BI$188,3),G1193)</f>
        <v>4405.95</v>
      </c>
      <c r="H1194" s="200">
        <f t="shared" si="634"/>
        <v>42251</v>
      </c>
      <c r="I1194" s="200">
        <f t="shared" si="635"/>
        <v>42281</v>
      </c>
      <c r="J1194" s="27">
        <f t="shared" si="639"/>
        <v>8.1988595278847942E-3</v>
      </c>
      <c r="K1194" s="12">
        <f t="shared" si="654"/>
        <v>42339</v>
      </c>
      <c r="L1194" s="12">
        <f t="shared" si="640"/>
        <v>42339</v>
      </c>
      <c r="M1194" s="1">
        <f t="shared" si="655"/>
        <v>20</v>
      </c>
      <c r="N1194" s="1">
        <f t="shared" si="641"/>
        <v>2</v>
      </c>
      <c r="O1194" s="2">
        <f t="shared" si="642"/>
        <v>1.00081687</v>
      </c>
      <c r="P1194" s="11">
        <f t="shared" ref="P1194:P1257" si="665">IF(L1194&gt;L1193,O1193,P1193)</f>
        <v>1.0053995600000001</v>
      </c>
      <c r="Q1194" s="11">
        <f t="shared" si="660"/>
        <v>1.2603229177598529</v>
      </c>
      <c r="R1194" s="2">
        <f t="shared" si="664"/>
        <v>1.2613524300000001</v>
      </c>
      <c r="S1194" s="2">
        <f t="shared" si="658"/>
        <v>1.25355427</v>
      </c>
      <c r="T1194" s="2">
        <f t="shared" si="643"/>
        <v>303004.58802556997</v>
      </c>
      <c r="U1194" s="2">
        <f t="shared" si="644"/>
        <v>7388.3802621555242</v>
      </c>
      <c r="V1194" s="2">
        <f t="shared" si="645"/>
        <v>55557.547964136706</v>
      </c>
      <c r="W1194" s="2">
        <f t="shared" si="646"/>
        <v>304662.29845219222</v>
      </c>
      <c r="X1194" s="29">
        <f t="shared" si="647"/>
        <v>0</v>
      </c>
      <c r="Y1194" s="2">
        <f t="shared" si="659"/>
        <v>0</v>
      </c>
      <c r="Z1194" s="82">
        <f t="shared" si="648"/>
        <v>0</v>
      </c>
      <c r="AA1194" s="2">
        <f t="shared" si="649"/>
        <v>0</v>
      </c>
      <c r="AB1194" s="27">
        <f t="shared" si="656"/>
        <v>6.7299999999999999E-2</v>
      </c>
      <c r="AC1194" s="29">
        <f t="shared" si="636"/>
        <v>2</v>
      </c>
      <c r="AD1194" s="29">
        <v>252</v>
      </c>
      <c r="AE1194" s="11">
        <f t="shared" si="661"/>
        <v>1.000517055</v>
      </c>
      <c r="AF1194" s="2">
        <f t="shared" si="662"/>
        <v>156.67003725999999</v>
      </c>
      <c r="AG1194" s="2">
        <f t="shared" si="650"/>
        <v>157.52716472</v>
      </c>
      <c r="AH1194" s="3">
        <f t="shared" si="651"/>
        <v>0</v>
      </c>
      <c r="AI1194" s="4" t="str">
        <f t="shared" si="663"/>
        <v>A+J=</v>
      </c>
      <c r="AJ1194" s="12">
        <f t="shared" si="657"/>
        <v>42339</v>
      </c>
      <c r="AK1194" s="12"/>
      <c r="AL1194" s="4"/>
      <c r="AX1194" s="1"/>
      <c r="AY1194" s="1"/>
      <c r="AZ1194" s="1"/>
      <c r="BA1194" s="1"/>
      <c r="BB1194" s="1"/>
    </row>
    <row r="1195" spans="1:54" x14ac:dyDescent="0.2">
      <c r="A1195" s="178">
        <f t="shared" si="652"/>
        <v>42314</v>
      </c>
      <c r="B1195" s="2">
        <f t="shared" si="637"/>
        <v>305008.1989757595</v>
      </c>
      <c r="C1195" s="2">
        <f t="shared" si="653"/>
        <v>241716.3702259</v>
      </c>
      <c r="D1195" s="2">
        <f>SUM(Y1195:Y$1495)</f>
        <v>29139.246056299999</v>
      </c>
      <c r="E1195" s="11">
        <f t="shared" si="638"/>
        <v>212577.12416959999</v>
      </c>
      <c r="F1195" s="99">
        <f t="shared" si="633"/>
        <v>4370.12</v>
      </c>
      <c r="G1195" s="3">
        <f>IF(N1195=1,VLOOKUP(A1194,[1]Plan1!$BG$69:$BI$188,3),G1194)</f>
        <v>4405.95</v>
      </c>
      <c r="H1195" s="200">
        <f t="shared" si="634"/>
        <v>42251</v>
      </c>
      <c r="I1195" s="200">
        <f t="shared" si="635"/>
        <v>42281</v>
      </c>
      <c r="J1195" s="27">
        <f t="shared" si="639"/>
        <v>8.1988595278847942E-3</v>
      </c>
      <c r="K1195" s="12">
        <f t="shared" si="654"/>
        <v>42339</v>
      </c>
      <c r="L1195" s="12">
        <f t="shared" si="640"/>
        <v>42339</v>
      </c>
      <c r="M1195" s="1">
        <f t="shared" si="655"/>
        <v>20</v>
      </c>
      <c r="N1195" s="1">
        <f t="shared" si="641"/>
        <v>3</v>
      </c>
      <c r="O1195" s="2">
        <f t="shared" si="642"/>
        <v>1.00122556</v>
      </c>
      <c r="P1195" s="11">
        <f t="shared" si="665"/>
        <v>1.0053995600000001</v>
      </c>
      <c r="Q1195" s="11">
        <f t="shared" si="660"/>
        <v>1.2603229177598529</v>
      </c>
      <c r="R1195" s="2">
        <f t="shared" si="664"/>
        <v>1.2618675100000001</v>
      </c>
      <c r="S1195" s="2">
        <f t="shared" si="658"/>
        <v>1.25355427</v>
      </c>
      <c r="T1195" s="2">
        <f t="shared" si="643"/>
        <v>303004.58802556997</v>
      </c>
      <c r="U1195" s="2">
        <f t="shared" si="644"/>
        <v>7388.3802621555242</v>
      </c>
      <c r="V1195" s="2">
        <f t="shared" si="645"/>
        <v>55667.042189253982</v>
      </c>
      <c r="W1195" s="2">
        <f t="shared" si="646"/>
        <v>304771.79267730948</v>
      </c>
      <c r="X1195" s="29">
        <f t="shared" si="647"/>
        <v>0</v>
      </c>
      <c r="Y1195" s="2">
        <f t="shared" si="659"/>
        <v>0</v>
      </c>
      <c r="Z1195" s="82">
        <f t="shared" si="648"/>
        <v>0</v>
      </c>
      <c r="AA1195" s="2">
        <f t="shared" si="649"/>
        <v>0</v>
      </c>
      <c r="AB1195" s="27">
        <f t="shared" si="656"/>
        <v>6.7299999999999999E-2</v>
      </c>
      <c r="AC1195" s="29">
        <f t="shared" si="636"/>
        <v>3</v>
      </c>
      <c r="AD1195" s="29">
        <v>252</v>
      </c>
      <c r="AE1195" s="11">
        <f t="shared" si="661"/>
        <v>1.0007756830000001</v>
      </c>
      <c r="AF1195" s="2">
        <f t="shared" si="662"/>
        <v>235.03550784999999</v>
      </c>
      <c r="AG1195" s="2">
        <f t="shared" si="650"/>
        <v>236.40629845000001</v>
      </c>
      <c r="AH1195" s="3">
        <f t="shared" si="651"/>
        <v>0</v>
      </c>
      <c r="AI1195" s="4" t="str">
        <f t="shared" si="663"/>
        <v>A+J=</v>
      </c>
      <c r="AJ1195" s="12">
        <f t="shared" si="657"/>
        <v>42339</v>
      </c>
      <c r="AK1195" s="12"/>
      <c r="AL1195" s="4"/>
      <c r="AX1195" s="1"/>
      <c r="AY1195" s="1"/>
      <c r="AZ1195" s="1"/>
      <c r="BA1195" s="1"/>
      <c r="BB1195" s="1"/>
    </row>
    <row r="1196" spans="1:54" x14ac:dyDescent="0.2">
      <c r="A1196" s="178">
        <f t="shared" si="652"/>
        <v>42315</v>
      </c>
      <c r="B1196" s="2">
        <f t="shared" si="637"/>
        <v>305196.69590866409</v>
      </c>
      <c r="C1196" s="2">
        <f t="shared" si="653"/>
        <v>241716.3702259</v>
      </c>
      <c r="D1196" s="2">
        <f>SUM(Y1196:Y$1495)</f>
        <v>29139.246056299999</v>
      </c>
      <c r="E1196" s="11">
        <f t="shared" si="638"/>
        <v>212577.12416959999</v>
      </c>
      <c r="F1196" s="99">
        <f t="shared" si="633"/>
        <v>4370.12</v>
      </c>
      <c r="G1196" s="3">
        <f>IF(N1196=1,VLOOKUP(A1195,[1]Plan1!$BG$69:$BI$188,3),G1195)</f>
        <v>4405.95</v>
      </c>
      <c r="H1196" s="200">
        <f t="shared" si="634"/>
        <v>42251</v>
      </c>
      <c r="I1196" s="200">
        <f t="shared" si="635"/>
        <v>42281</v>
      </c>
      <c r="J1196" s="27">
        <f t="shared" si="639"/>
        <v>8.1988595278847942E-3</v>
      </c>
      <c r="K1196" s="12">
        <f t="shared" si="654"/>
        <v>42339</v>
      </c>
      <c r="L1196" s="12">
        <f t="shared" si="640"/>
        <v>42339</v>
      </c>
      <c r="M1196" s="1">
        <f t="shared" si="655"/>
        <v>20</v>
      </c>
      <c r="N1196" s="1">
        <f t="shared" si="641"/>
        <v>4</v>
      </c>
      <c r="O1196" s="2">
        <f t="shared" si="642"/>
        <v>1.00163442</v>
      </c>
      <c r="P1196" s="11">
        <f t="shared" si="665"/>
        <v>1.0053995600000001</v>
      </c>
      <c r="Q1196" s="11">
        <f t="shared" si="660"/>
        <v>1.2603229177598529</v>
      </c>
      <c r="R1196" s="2">
        <f t="shared" si="664"/>
        <v>1.2623828100000001</v>
      </c>
      <c r="S1196" s="2">
        <f t="shared" si="658"/>
        <v>1.25355427</v>
      </c>
      <c r="T1196" s="2">
        <f t="shared" si="643"/>
        <v>303004.58802556997</v>
      </c>
      <c r="U1196" s="2">
        <f t="shared" si="644"/>
        <v>7388.3802621555242</v>
      </c>
      <c r="V1196" s="2">
        <f t="shared" si="645"/>
        <v>55776.583181338581</v>
      </c>
      <c r="W1196" s="2">
        <f t="shared" si="646"/>
        <v>304881.33366939408</v>
      </c>
      <c r="X1196" s="29">
        <f t="shared" si="647"/>
        <v>0</v>
      </c>
      <c r="Y1196" s="2">
        <f t="shared" si="659"/>
        <v>0</v>
      </c>
      <c r="Z1196" s="82">
        <f t="shared" si="648"/>
        <v>0</v>
      </c>
      <c r="AA1196" s="2">
        <f t="shared" si="649"/>
        <v>0</v>
      </c>
      <c r="AB1196" s="27">
        <f t="shared" si="656"/>
        <v>6.7299999999999999E-2</v>
      </c>
      <c r="AC1196" s="29">
        <f t="shared" si="636"/>
        <v>4</v>
      </c>
      <c r="AD1196" s="29">
        <v>252</v>
      </c>
      <c r="AE1196" s="11">
        <f t="shared" si="661"/>
        <v>1.0010343770000001</v>
      </c>
      <c r="AF1196" s="2">
        <f t="shared" si="662"/>
        <v>313.42097674000001</v>
      </c>
      <c r="AG1196" s="2">
        <f t="shared" si="650"/>
        <v>315.36223926999998</v>
      </c>
      <c r="AH1196" s="3">
        <f t="shared" si="651"/>
        <v>0</v>
      </c>
      <c r="AI1196" s="4" t="str">
        <f t="shared" si="663"/>
        <v>A+J=</v>
      </c>
      <c r="AJ1196" s="12">
        <f t="shared" si="657"/>
        <v>42339</v>
      </c>
      <c r="AK1196" s="12"/>
      <c r="AL1196" s="4"/>
      <c r="AX1196" s="1"/>
      <c r="AY1196" s="1"/>
      <c r="AZ1196" s="1"/>
      <c r="BA1196" s="1"/>
      <c r="BB1196" s="1"/>
    </row>
    <row r="1197" spans="1:54" x14ac:dyDescent="0.2">
      <c r="A1197" s="178">
        <f t="shared" si="652"/>
        <v>42316</v>
      </c>
      <c r="B1197" s="2">
        <f t="shared" si="637"/>
        <v>305196.69590866409</v>
      </c>
      <c r="C1197" s="2">
        <f t="shared" si="653"/>
        <v>241716.3702259</v>
      </c>
      <c r="D1197" s="2">
        <f>SUM(Y1197:Y$1495)</f>
        <v>29139.246056299999</v>
      </c>
      <c r="E1197" s="11">
        <f t="shared" si="638"/>
        <v>212577.12416959999</v>
      </c>
      <c r="F1197" s="99">
        <f t="shared" si="633"/>
        <v>4370.12</v>
      </c>
      <c r="G1197" s="3">
        <f>IF(N1197=1,VLOOKUP(A1196,[1]Plan1!$BG$69:$BI$188,3),G1196)</f>
        <v>4405.95</v>
      </c>
      <c r="H1197" s="200">
        <f t="shared" si="634"/>
        <v>42251</v>
      </c>
      <c r="I1197" s="200">
        <f t="shared" si="635"/>
        <v>42281</v>
      </c>
      <c r="J1197" s="27">
        <f t="shared" si="639"/>
        <v>8.1988595278847942E-3</v>
      </c>
      <c r="K1197" s="12">
        <f t="shared" si="654"/>
        <v>42339</v>
      </c>
      <c r="L1197" s="12">
        <f t="shared" si="640"/>
        <v>42339</v>
      </c>
      <c r="M1197" s="1">
        <f t="shared" si="655"/>
        <v>20</v>
      </c>
      <c r="N1197" s="1">
        <f t="shared" si="641"/>
        <v>4</v>
      </c>
      <c r="O1197" s="2">
        <f t="shared" si="642"/>
        <v>1.00163442</v>
      </c>
      <c r="P1197" s="11">
        <f t="shared" si="665"/>
        <v>1.0053995600000001</v>
      </c>
      <c r="Q1197" s="11">
        <f t="shared" si="660"/>
        <v>1.2603229177598529</v>
      </c>
      <c r="R1197" s="2">
        <f t="shared" si="664"/>
        <v>1.2623828100000001</v>
      </c>
      <c r="S1197" s="2">
        <f t="shared" si="658"/>
        <v>1.25355427</v>
      </c>
      <c r="T1197" s="2">
        <f t="shared" si="643"/>
        <v>303004.58802556997</v>
      </c>
      <c r="U1197" s="2">
        <f t="shared" si="644"/>
        <v>7388.3802621555242</v>
      </c>
      <c r="V1197" s="2">
        <f t="shared" si="645"/>
        <v>55776.583181338581</v>
      </c>
      <c r="W1197" s="2">
        <f t="shared" si="646"/>
        <v>304881.33366939408</v>
      </c>
      <c r="X1197" s="29">
        <f t="shared" si="647"/>
        <v>0</v>
      </c>
      <c r="Y1197" s="2">
        <f t="shared" si="659"/>
        <v>0</v>
      </c>
      <c r="Z1197" s="82">
        <f t="shared" si="648"/>
        <v>0</v>
      </c>
      <c r="AA1197" s="2">
        <f t="shared" si="649"/>
        <v>0</v>
      </c>
      <c r="AB1197" s="27">
        <f t="shared" si="656"/>
        <v>6.7299999999999999E-2</v>
      </c>
      <c r="AC1197" s="29">
        <f t="shared" si="636"/>
        <v>4</v>
      </c>
      <c r="AD1197" s="29">
        <v>252</v>
      </c>
      <c r="AE1197" s="11">
        <f t="shared" si="661"/>
        <v>1.0010343770000001</v>
      </c>
      <c r="AF1197" s="2">
        <f t="shared" si="662"/>
        <v>313.42097674000001</v>
      </c>
      <c r="AG1197" s="2">
        <f t="shared" si="650"/>
        <v>315.36223926999998</v>
      </c>
      <c r="AH1197" s="3">
        <f t="shared" si="651"/>
        <v>0</v>
      </c>
      <c r="AI1197" s="4" t="str">
        <f t="shared" si="663"/>
        <v>A+J=</v>
      </c>
      <c r="AJ1197" s="12">
        <f t="shared" si="657"/>
        <v>42339</v>
      </c>
      <c r="AK1197" s="12"/>
      <c r="AL1197" s="4"/>
      <c r="AX1197" s="1"/>
      <c r="AY1197" s="1"/>
      <c r="AZ1197" s="1"/>
      <c r="BA1197" s="1"/>
      <c r="BB1197" s="1"/>
    </row>
    <row r="1198" spans="1:54" x14ac:dyDescent="0.2">
      <c r="A1198" s="178">
        <f t="shared" si="652"/>
        <v>42317</v>
      </c>
      <c r="B1198" s="2">
        <f t="shared" si="637"/>
        <v>305196.69590866409</v>
      </c>
      <c r="C1198" s="2">
        <f t="shared" si="653"/>
        <v>241716.3702259</v>
      </c>
      <c r="D1198" s="2">
        <f>SUM(Y1198:Y$1495)</f>
        <v>29139.246056299999</v>
      </c>
      <c r="E1198" s="11">
        <f t="shared" si="638"/>
        <v>212577.12416959999</v>
      </c>
      <c r="F1198" s="99">
        <f t="shared" si="633"/>
        <v>4370.12</v>
      </c>
      <c r="G1198" s="3">
        <f>IF(N1198=1,VLOOKUP(A1197,[1]Plan1!$BG$69:$BI$188,3),G1197)</f>
        <v>4405.95</v>
      </c>
      <c r="H1198" s="200">
        <f t="shared" si="634"/>
        <v>42251</v>
      </c>
      <c r="I1198" s="200">
        <f t="shared" si="635"/>
        <v>42281</v>
      </c>
      <c r="J1198" s="27">
        <f t="shared" si="639"/>
        <v>8.1988595278847942E-3</v>
      </c>
      <c r="K1198" s="12">
        <f t="shared" si="654"/>
        <v>42339</v>
      </c>
      <c r="L1198" s="12">
        <f t="shared" si="640"/>
        <v>42339</v>
      </c>
      <c r="M1198" s="1">
        <f t="shared" si="655"/>
        <v>20</v>
      </c>
      <c r="N1198" s="1">
        <f t="shared" si="641"/>
        <v>4</v>
      </c>
      <c r="O1198" s="2">
        <f t="shared" si="642"/>
        <v>1.00163442</v>
      </c>
      <c r="P1198" s="11">
        <f t="shared" si="665"/>
        <v>1.0053995600000001</v>
      </c>
      <c r="Q1198" s="11">
        <f t="shared" si="660"/>
        <v>1.2603229177598529</v>
      </c>
      <c r="R1198" s="2">
        <f t="shared" si="664"/>
        <v>1.2623828100000001</v>
      </c>
      <c r="S1198" s="2">
        <f t="shared" si="658"/>
        <v>1.25355427</v>
      </c>
      <c r="T1198" s="2">
        <f t="shared" si="643"/>
        <v>303004.58802556997</v>
      </c>
      <c r="U1198" s="2">
        <f t="shared" si="644"/>
        <v>7388.3802621555242</v>
      </c>
      <c r="V1198" s="2">
        <f t="shared" si="645"/>
        <v>55776.583181338581</v>
      </c>
      <c r="W1198" s="2">
        <f t="shared" si="646"/>
        <v>304881.33366939408</v>
      </c>
      <c r="X1198" s="29">
        <f t="shared" si="647"/>
        <v>0</v>
      </c>
      <c r="Y1198" s="2">
        <f t="shared" si="659"/>
        <v>0</v>
      </c>
      <c r="Z1198" s="82">
        <f t="shared" si="648"/>
        <v>0</v>
      </c>
      <c r="AA1198" s="2">
        <f t="shared" si="649"/>
        <v>0</v>
      </c>
      <c r="AB1198" s="27">
        <f t="shared" si="656"/>
        <v>6.7299999999999999E-2</v>
      </c>
      <c r="AC1198" s="29">
        <f t="shared" si="636"/>
        <v>4</v>
      </c>
      <c r="AD1198" s="29">
        <v>252</v>
      </c>
      <c r="AE1198" s="11">
        <f t="shared" si="661"/>
        <v>1.0010343770000001</v>
      </c>
      <c r="AF1198" s="2">
        <f t="shared" si="662"/>
        <v>313.42097674000001</v>
      </c>
      <c r="AG1198" s="2">
        <f t="shared" si="650"/>
        <v>315.36223926999998</v>
      </c>
      <c r="AH1198" s="3">
        <f t="shared" si="651"/>
        <v>0</v>
      </c>
      <c r="AI1198" s="4" t="str">
        <f t="shared" si="663"/>
        <v>A+J=</v>
      </c>
      <c r="AJ1198" s="12">
        <f t="shared" si="657"/>
        <v>42339</v>
      </c>
      <c r="AK1198" s="12"/>
      <c r="AL1198" s="4"/>
      <c r="AX1198" s="1"/>
      <c r="AY1198" s="1"/>
      <c r="AZ1198" s="1"/>
      <c r="BA1198" s="1"/>
      <c r="BB1198" s="1"/>
    </row>
    <row r="1199" spans="1:54" x14ac:dyDescent="0.2">
      <c r="A1199" s="178">
        <f t="shared" si="652"/>
        <v>42318</v>
      </c>
      <c r="B1199" s="2">
        <f t="shared" si="637"/>
        <v>305385.31282654352</v>
      </c>
      <c r="C1199" s="2">
        <f t="shared" si="653"/>
        <v>241716.3702259</v>
      </c>
      <c r="D1199" s="2">
        <f>SUM(Y1199:Y$1495)</f>
        <v>29139.246056299999</v>
      </c>
      <c r="E1199" s="11">
        <f t="shared" si="638"/>
        <v>212577.12416959999</v>
      </c>
      <c r="F1199" s="99">
        <f t="shared" si="633"/>
        <v>4370.12</v>
      </c>
      <c r="G1199" s="3">
        <f>IF(N1199=1,VLOOKUP(A1198,[1]Plan1!$BG$69:$BI$188,3),G1198)</f>
        <v>4405.95</v>
      </c>
      <c r="H1199" s="200">
        <f t="shared" si="634"/>
        <v>42251</v>
      </c>
      <c r="I1199" s="200">
        <f t="shared" si="635"/>
        <v>42281</v>
      </c>
      <c r="J1199" s="27">
        <f t="shared" si="639"/>
        <v>8.1988595278847942E-3</v>
      </c>
      <c r="K1199" s="12">
        <f t="shared" si="654"/>
        <v>42339</v>
      </c>
      <c r="L1199" s="12">
        <f t="shared" si="640"/>
        <v>42339</v>
      </c>
      <c r="M1199" s="1">
        <f t="shared" si="655"/>
        <v>20</v>
      </c>
      <c r="N1199" s="1">
        <f t="shared" si="641"/>
        <v>5</v>
      </c>
      <c r="O1199" s="2">
        <f t="shared" si="642"/>
        <v>1.00204344</v>
      </c>
      <c r="P1199" s="11">
        <f t="shared" si="665"/>
        <v>1.0053995600000001</v>
      </c>
      <c r="Q1199" s="11">
        <f t="shared" si="660"/>
        <v>1.2603229177598529</v>
      </c>
      <c r="R1199" s="2">
        <f t="shared" si="664"/>
        <v>1.26289831</v>
      </c>
      <c r="S1199" s="2">
        <f t="shared" si="658"/>
        <v>1.25355427</v>
      </c>
      <c r="T1199" s="2">
        <f t="shared" si="643"/>
        <v>303004.58802556997</v>
      </c>
      <c r="U1199" s="2">
        <f t="shared" si="644"/>
        <v>7388.3802621555242</v>
      </c>
      <c r="V1199" s="2">
        <f t="shared" si="645"/>
        <v>55886.166688847981</v>
      </c>
      <c r="W1199" s="2">
        <f t="shared" si="646"/>
        <v>304990.91717690352</v>
      </c>
      <c r="X1199" s="29">
        <f t="shared" si="647"/>
        <v>0</v>
      </c>
      <c r="Y1199" s="2">
        <f t="shared" si="659"/>
        <v>0</v>
      </c>
      <c r="Z1199" s="82">
        <f t="shared" si="648"/>
        <v>0</v>
      </c>
      <c r="AA1199" s="2">
        <f t="shared" si="649"/>
        <v>0</v>
      </c>
      <c r="AB1199" s="27">
        <f t="shared" si="656"/>
        <v>6.7299999999999999E-2</v>
      </c>
      <c r="AC1199" s="29">
        <f t="shared" si="636"/>
        <v>5</v>
      </c>
      <c r="AD1199" s="29">
        <v>252</v>
      </c>
      <c r="AE1199" s="11">
        <f t="shared" si="661"/>
        <v>1.0012931389999999</v>
      </c>
      <c r="AF1199" s="2">
        <f t="shared" si="662"/>
        <v>391.82704995</v>
      </c>
      <c r="AG1199" s="2">
        <f t="shared" si="650"/>
        <v>394.39564963999999</v>
      </c>
      <c r="AH1199" s="3">
        <f t="shared" si="651"/>
        <v>0</v>
      </c>
      <c r="AI1199" s="4" t="str">
        <f t="shared" si="663"/>
        <v>A+J=</v>
      </c>
      <c r="AJ1199" s="12">
        <f t="shared" si="657"/>
        <v>42339</v>
      </c>
      <c r="AK1199" s="12"/>
      <c r="AL1199" s="4"/>
      <c r="AX1199" s="1"/>
      <c r="AY1199" s="1"/>
      <c r="AZ1199" s="1"/>
      <c r="BA1199" s="1"/>
      <c r="BB1199" s="1"/>
    </row>
    <row r="1200" spans="1:54" x14ac:dyDescent="0.2">
      <c r="A1200" s="178">
        <f t="shared" si="652"/>
        <v>42319</v>
      </c>
      <c r="B1200" s="2">
        <f t="shared" si="637"/>
        <v>305574.05130362901</v>
      </c>
      <c r="C1200" s="2">
        <f t="shared" si="653"/>
        <v>241716.3702259</v>
      </c>
      <c r="D1200" s="2">
        <f>SUM(Y1200:Y$1495)</f>
        <v>29139.246056299999</v>
      </c>
      <c r="E1200" s="11">
        <f t="shared" si="638"/>
        <v>212577.12416959999</v>
      </c>
      <c r="F1200" s="99">
        <f t="shared" si="633"/>
        <v>4370.12</v>
      </c>
      <c r="G1200" s="3">
        <f>IF(N1200=1,VLOOKUP(A1199,[1]Plan1!$BG$69:$BI$188,3),G1199)</f>
        <v>4405.95</v>
      </c>
      <c r="H1200" s="200">
        <f t="shared" si="634"/>
        <v>42251</v>
      </c>
      <c r="I1200" s="200">
        <f t="shared" si="635"/>
        <v>42281</v>
      </c>
      <c r="J1200" s="27">
        <f t="shared" si="639"/>
        <v>8.1988595278847942E-3</v>
      </c>
      <c r="K1200" s="12">
        <f t="shared" si="654"/>
        <v>42339</v>
      </c>
      <c r="L1200" s="12">
        <f t="shared" si="640"/>
        <v>42339</v>
      </c>
      <c r="M1200" s="1">
        <f t="shared" si="655"/>
        <v>20</v>
      </c>
      <c r="N1200" s="1">
        <f t="shared" si="641"/>
        <v>6</v>
      </c>
      <c r="O1200" s="2">
        <f t="shared" si="642"/>
        <v>1.0024526300000001</v>
      </c>
      <c r="P1200" s="11">
        <f t="shared" si="665"/>
        <v>1.0053995600000001</v>
      </c>
      <c r="Q1200" s="11">
        <f t="shared" si="660"/>
        <v>1.2603229177598529</v>
      </c>
      <c r="R1200" s="2">
        <f t="shared" si="664"/>
        <v>1.2634140199999999</v>
      </c>
      <c r="S1200" s="2">
        <f t="shared" si="658"/>
        <v>1.25355427</v>
      </c>
      <c r="T1200" s="2">
        <f t="shared" si="643"/>
        <v>303004.58802556997</v>
      </c>
      <c r="U1200" s="2">
        <f t="shared" si="644"/>
        <v>7388.3802621555242</v>
      </c>
      <c r="V1200" s="2">
        <f t="shared" si="645"/>
        <v>55995.794837553476</v>
      </c>
      <c r="W1200" s="2">
        <f t="shared" si="646"/>
        <v>305100.54532560898</v>
      </c>
      <c r="X1200" s="29">
        <f t="shared" si="647"/>
        <v>0</v>
      </c>
      <c r="Y1200" s="2">
        <f t="shared" si="659"/>
        <v>0</v>
      </c>
      <c r="Z1200" s="82">
        <f t="shared" si="648"/>
        <v>0</v>
      </c>
      <c r="AA1200" s="2">
        <f t="shared" si="649"/>
        <v>0</v>
      </c>
      <c r="AB1200" s="27">
        <f t="shared" si="656"/>
        <v>6.7299999999999999E-2</v>
      </c>
      <c r="AC1200" s="29">
        <f t="shared" si="636"/>
        <v>6</v>
      </c>
      <c r="AD1200" s="29">
        <v>252</v>
      </c>
      <c r="AE1200" s="11">
        <f t="shared" si="661"/>
        <v>1.0015519669999999</v>
      </c>
      <c r="AF1200" s="2">
        <f t="shared" si="662"/>
        <v>470.25312145999999</v>
      </c>
      <c r="AG1200" s="2">
        <f t="shared" si="650"/>
        <v>473.50597801999999</v>
      </c>
      <c r="AH1200" s="3">
        <f t="shared" si="651"/>
        <v>0</v>
      </c>
      <c r="AI1200" s="4" t="str">
        <f t="shared" si="663"/>
        <v>A+J=</v>
      </c>
      <c r="AJ1200" s="12">
        <f t="shared" si="657"/>
        <v>42339</v>
      </c>
      <c r="AK1200" s="12"/>
      <c r="AL1200" s="4"/>
      <c r="AX1200" s="1"/>
      <c r="AY1200" s="1"/>
      <c r="AZ1200" s="1"/>
      <c r="BA1200" s="1"/>
      <c r="BB1200" s="1"/>
    </row>
    <row r="1201" spans="1:54" x14ac:dyDescent="0.2">
      <c r="A1201" s="178">
        <f t="shared" si="652"/>
        <v>42320</v>
      </c>
      <c r="B1201" s="2">
        <f t="shared" si="637"/>
        <v>305762.90957187937</v>
      </c>
      <c r="C1201" s="2">
        <f t="shared" si="653"/>
        <v>241716.3702259</v>
      </c>
      <c r="D1201" s="2">
        <f>SUM(Y1201:Y$1495)</f>
        <v>29139.246056299999</v>
      </c>
      <c r="E1201" s="11">
        <f t="shared" si="638"/>
        <v>212577.12416959999</v>
      </c>
      <c r="F1201" s="99">
        <f t="shared" si="633"/>
        <v>4370.12</v>
      </c>
      <c r="G1201" s="3">
        <f>IF(N1201=1,VLOOKUP(A1200,[1]Plan1!$BG$69:$BI$188,3),G1200)</f>
        <v>4405.95</v>
      </c>
      <c r="H1201" s="200">
        <f t="shared" si="634"/>
        <v>42251</v>
      </c>
      <c r="I1201" s="200">
        <f t="shared" si="635"/>
        <v>42281</v>
      </c>
      <c r="J1201" s="27">
        <f t="shared" si="639"/>
        <v>8.1988595278847942E-3</v>
      </c>
      <c r="K1201" s="12">
        <f t="shared" si="654"/>
        <v>42339</v>
      </c>
      <c r="L1201" s="12">
        <f t="shared" si="640"/>
        <v>42339</v>
      </c>
      <c r="M1201" s="1">
        <f t="shared" si="655"/>
        <v>20</v>
      </c>
      <c r="N1201" s="1">
        <f t="shared" si="641"/>
        <v>7</v>
      </c>
      <c r="O1201" s="2">
        <f t="shared" si="642"/>
        <v>1.00286198</v>
      </c>
      <c r="P1201" s="11">
        <f t="shared" si="665"/>
        <v>1.0053995600000001</v>
      </c>
      <c r="Q1201" s="11">
        <f t="shared" si="660"/>
        <v>1.2603229177598529</v>
      </c>
      <c r="R1201" s="2">
        <f t="shared" si="664"/>
        <v>1.26392993</v>
      </c>
      <c r="S1201" s="2">
        <f t="shared" si="658"/>
        <v>1.25355427</v>
      </c>
      <c r="T1201" s="2">
        <f t="shared" si="643"/>
        <v>303004.58802556997</v>
      </c>
      <c r="U1201" s="2">
        <f t="shared" si="644"/>
        <v>7388.3802621555242</v>
      </c>
      <c r="V1201" s="2">
        <f t="shared" si="645"/>
        <v>56105.46550168383</v>
      </c>
      <c r="W1201" s="2">
        <f t="shared" si="646"/>
        <v>305210.21598973934</v>
      </c>
      <c r="X1201" s="29">
        <f t="shared" si="647"/>
        <v>0</v>
      </c>
      <c r="Y1201" s="2">
        <f t="shared" si="659"/>
        <v>0</v>
      </c>
      <c r="Z1201" s="82">
        <f t="shared" si="648"/>
        <v>0</v>
      </c>
      <c r="AA1201" s="2">
        <f t="shared" si="649"/>
        <v>0</v>
      </c>
      <c r="AB1201" s="27">
        <f t="shared" si="656"/>
        <v>6.7299999999999999E-2</v>
      </c>
      <c r="AC1201" s="29">
        <f t="shared" si="636"/>
        <v>7</v>
      </c>
      <c r="AD1201" s="29">
        <v>252</v>
      </c>
      <c r="AE1201" s="11">
        <f t="shared" si="661"/>
        <v>1.0018108619999999</v>
      </c>
      <c r="AF1201" s="2">
        <f t="shared" si="662"/>
        <v>548.69949427999995</v>
      </c>
      <c r="AG1201" s="2">
        <f t="shared" si="650"/>
        <v>552.69358213999999</v>
      </c>
      <c r="AH1201" s="3">
        <f t="shared" si="651"/>
        <v>0</v>
      </c>
      <c r="AI1201" s="4" t="str">
        <f t="shared" si="663"/>
        <v>A+J=</v>
      </c>
      <c r="AJ1201" s="12">
        <f t="shared" si="657"/>
        <v>42339</v>
      </c>
      <c r="AK1201" s="12"/>
      <c r="AL1201" s="4"/>
      <c r="AX1201" s="1"/>
      <c r="AY1201" s="1"/>
      <c r="AZ1201" s="1"/>
      <c r="BA1201" s="1"/>
      <c r="BB1201" s="1"/>
    </row>
    <row r="1202" spans="1:54" x14ac:dyDescent="0.2">
      <c r="A1202" s="178">
        <f t="shared" si="652"/>
        <v>42321</v>
      </c>
      <c r="B1202" s="2">
        <f t="shared" si="637"/>
        <v>305951.89438219822</v>
      </c>
      <c r="C1202" s="2">
        <f t="shared" si="653"/>
        <v>241716.3702259</v>
      </c>
      <c r="D1202" s="2">
        <f>SUM(Y1202:Y$1495)</f>
        <v>29139.246056299999</v>
      </c>
      <c r="E1202" s="11">
        <f t="shared" si="638"/>
        <v>212577.12416959999</v>
      </c>
      <c r="F1202" s="99">
        <f t="shared" si="633"/>
        <v>4370.12</v>
      </c>
      <c r="G1202" s="3">
        <f>IF(N1202=1,VLOOKUP(A1201,[1]Plan1!$BG$69:$BI$188,3),G1201)</f>
        <v>4405.95</v>
      </c>
      <c r="H1202" s="200">
        <f t="shared" si="634"/>
        <v>42251</v>
      </c>
      <c r="I1202" s="200">
        <f t="shared" si="635"/>
        <v>42281</v>
      </c>
      <c r="J1202" s="27">
        <f t="shared" si="639"/>
        <v>8.1988595278847942E-3</v>
      </c>
      <c r="K1202" s="12">
        <f t="shared" si="654"/>
        <v>42339</v>
      </c>
      <c r="L1202" s="12">
        <f t="shared" si="640"/>
        <v>42339</v>
      </c>
      <c r="M1202" s="1">
        <f t="shared" si="655"/>
        <v>20</v>
      </c>
      <c r="N1202" s="1">
        <f t="shared" si="641"/>
        <v>8</v>
      </c>
      <c r="O1202" s="2">
        <f t="shared" si="642"/>
        <v>1.00327151</v>
      </c>
      <c r="P1202" s="11">
        <f t="shared" si="665"/>
        <v>1.0053995600000001</v>
      </c>
      <c r="Q1202" s="11">
        <f t="shared" si="660"/>
        <v>1.2603229177598529</v>
      </c>
      <c r="R1202" s="2">
        <f t="shared" si="664"/>
        <v>1.26444607</v>
      </c>
      <c r="S1202" s="2">
        <f t="shared" si="658"/>
        <v>1.25355427</v>
      </c>
      <c r="T1202" s="2">
        <f t="shared" si="643"/>
        <v>303004.58802556997</v>
      </c>
      <c r="U1202" s="2">
        <f t="shared" si="644"/>
        <v>7388.3802621555242</v>
      </c>
      <c r="V1202" s="2">
        <f t="shared" si="645"/>
        <v>56215.185058552728</v>
      </c>
      <c r="W1202" s="2">
        <f t="shared" si="646"/>
        <v>305319.93554660823</v>
      </c>
      <c r="X1202" s="29">
        <f t="shared" si="647"/>
        <v>0</v>
      </c>
      <c r="Y1202" s="2">
        <f t="shared" si="659"/>
        <v>0</v>
      </c>
      <c r="Z1202" s="82">
        <f t="shared" si="648"/>
        <v>0</v>
      </c>
      <c r="AA1202" s="2">
        <f t="shared" si="649"/>
        <v>0</v>
      </c>
      <c r="AB1202" s="27">
        <f t="shared" si="656"/>
        <v>6.7299999999999999E-2</v>
      </c>
      <c r="AC1202" s="29">
        <f t="shared" si="636"/>
        <v>8</v>
      </c>
      <c r="AD1202" s="29">
        <v>252</v>
      </c>
      <c r="AE1202" s="11">
        <f t="shared" si="661"/>
        <v>1.002069825</v>
      </c>
      <c r="AF1202" s="2">
        <f t="shared" si="662"/>
        <v>627.16647140999999</v>
      </c>
      <c r="AG1202" s="2">
        <f t="shared" si="650"/>
        <v>631.95883559000004</v>
      </c>
      <c r="AH1202" s="3">
        <f t="shared" si="651"/>
        <v>0</v>
      </c>
      <c r="AI1202" s="4" t="str">
        <f t="shared" si="663"/>
        <v>A+J=</v>
      </c>
      <c r="AJ1202" s="12">
        <f t="shared" si="657"/>
        <v>42339</v>
      </c>
      <c r="AK1202" s="12"/>
      <c r="AL1202" s="4"/>
      <c r="AX1202" s="1"/>
      <c r="AY1202" s="1"/>
      <c r="AZ1202" s="1"/>
      <c r="BA1202" s="1"/>
      <c r="BB1202" s="1"/>
    </row>
    <row r="1203" spans="1:54" x14ac:dyDescent="0.2">
      <c r="A1203" s="178">
        <f t="shared" si="652"/>
        <v>42322</v>
      </c>
      <c r="B1203" s="2">
        <f t="shared" si="637"/>
        <v>306140.99879191205</v>
      </c>
      <c r="C1203" s="2">
        <f t="shared" si="653"/>
        <v>241716.3702259</v>
      </c>
      <c r="D1203" s="2">
        <f>SUM(Y1203:Y$1495)</f>
        <v>29139.246056299999</v>
      </c>
      <c r="E1203" s="11">
        <f t="shared" si="638"/>
        <v>212577.12416959999</v>
      </c>
      <c r="F1203" s="99">
        <f t="shared" si="633"/>
        <v>4370.12</v>
      </c>
      <c r="G1203" s="3">
        <f>IF(N1203=1,VLOOKUP(A1202,[1]Plan1!$BG$69:$BI$188,3),G1202)</f>
        <v>4405.95</v>
      </c>
      <c r="H1203" s="200">
        <f t="shared" si="634"/>
        <v>42251</v>
      </c>
      <c r="I1203" s="200">
        <f t="shared" si="635"/>
        <v>42281</v>
      </c>
      <c r="J1203" s="27">
        <f t="shared" si="639"/>
        <v>8.1988595278847942E-3</v>
      </c>
      <c r="K1203" s="12">
        <f t="shared" si="654"/>
        <v>42339</v>
      </c>
      <c r="L1203" s="12">
        <f t="shared" si="640"/>
        <v>42339</v>
      </c>
      <c r="M1203" s="1">
        <f t="shared" si="655"/>
        <v>20</v>
      </c>
      <c r="N1203" s="1">
        <f t="shared" si="641"/>
        <v>9</v>
      </c>
      <c r="O1203" s="2">
        <f t="shared" si="642"/>
        <v>1.0036811999999999</v>
      </c>
      <c r="P1203" s="11">
        <f t="shared" si="665"/>
        <v>1.0053995600000001</v>
      </c>
      <c r="Q1203" s="11">
        <f t="shared" si="660"/>
        <v>1.2603229177598529</v>
      </c>
      <c r="R1203" s="2">
        <f t="shared" si="664"/>
        <v>1.2649624100000001</v>
      </c>
      <c r="S1203" s="2">
        <f t="shared" si="658"/>
        <v>1.25355427</v>
      </c>
      <c r="T1203" s="2">
        <f t="shared" si="643"/>
        <v>303004.58802556997</v>
      </c>
      <c r="U1203" s="2">
        <f t="shared" si="644"/>
        <v>7388.3802621555242</v>
      </c>
      <c r="V1203" s="2">
        <f t="shared" si="645"/>
        <v>56324.947130846485</v>
      </c>
      <c r="W1203" s="2">
        <f t="shared" si="646"/>
        <v>305429.69761890202</v>
      </c>
      <c r="X1203" s="29">
        <f t="shared" si="647"/>
        <v>0</v>
      </c>
      <c r="Y1203" s="2">
        <f t="shared" si="659"/>
        <v>0</v>
      </c>
      <c r="Z1203" s="82">
        <f t="shared" si="648"/>
        <v>0</v>
      </c>
      <c r="AA1203" s="2">
        <f t="shared" si="649"/>
        <v>0</v>
      </c>
      <c r="AB1203" s="27">
        <f t="shared" si="656"/>
        <v>6.7299999999999999E-2</v>
      </c>
      <c r="AC1203" s="29">
        <f t="shared" si="636"/>
        <v>9</v>
      </c>
      <c r="AD1203" s="29">
        <v>252</v>
      </c>
      <c r="AE1203" s="11">
        <f t="shared" si="661"/>
        <v>1.0023288539999999</v>
      </c>
      <c r="AF1203" s="2">
        <f t="shared" si="662"/>
        <v>705.65344684000002</v>
      </c>
      <c r="AG1203" s="2">
        <f t="shared" si="650"/>
        <v>711.30117300999996</v>
      </c>
      <c r="AH1203" s="3">
        <f t="shared" si="651"/>
        <v>0</v>
      </c>
      <c r="AI1203" s="4" t="str">
        <f t="shared" si="663"/>
        <v>A+J=</v>
      </c>
      <c r="AJ1203" s="12">
        <f t="shared" si="657"/>
        <v>42339</v>
      </c>
      <c r="AK1203" s="12"/>
      <c r="AL1203" s="4"/>
      <c r="AX1203" s="1"/>
      <c r="AY1203" s="1"/>
      <c r="AZ1203" s="1"/>
      <c r="BA1203" s="1"/>
      <c r="BB1203" s="1"/>
    </row>
    <row r="1204" spans="1:54" x14ac:dyDescent="0.2">
      <c r="A1204" s="178">
        <f t="shared" si="652"/>
        <v>42323</v>
      </c>
      <c r="B1204" s="2">
        <f t="shared" si="637"/>
        <v>306140.99879191205</v>
      </c>
      <c r="C1204" s="2">
        <f t="shared" si="653"/>
        <v>241716.3702259</v>
      </c>
      <c r="D1204" s="2">
        <f>SUM(Y1204:Y$1495)</f>
        <v>29139.246056299999</v>
      </c>
      <c r="E1204" s="11">
        <f t="shared" si="638"/>
        <v>212577.12416959999</v>
      </c>
      <c r="F1204" s="99">
        <f t="shared" si="633"/>
        <v>4370.12</v>
      </c>
      <c r="G1204" s="3">
        <f>IF(N1204=1,VLOOKUP(A1203,[1]Plan1!$BG$69:$BI$188,3),G1203)</f>
        <v>4405.95</v>
      </c>
      <c r="H1204" s="200">
        <f t="shared" si="634"/>
        <v>42251</v>
      </c>
      <c r="I1204" s="200">
        <f t="shared" si="635"/>
        <v>42281</v>
      </c>
      <c r="J1204" s="27">
        <f t="shared" si="639"/>
        <v>8.1988595278847942E-3</v>
      </c>
      <c r="K1204" s="12">
        <f t="shared" si="654"/>
        <v>42339</v>
      </c>
      <c r="L1204" s="12">
        <f t="shared" si="640"/>
        <v>42339</v>
      </c>
      <c r="M1204" s="1">
        <f t="shared" si="655"/>
        <v>20</v>
      </c>
      <c r="N1204" s="1">
        <f t="shared" si="641"/>
        <v>9</v>
      </c>
      <c r="O1204" s="2">
        <f t="shared" si="642"/>
        <v>1.0036811999999999</v>
      </c>
      <c r="P1204" s="11">
        <f t="shared" si="665"/>
        <v>1.0053995600000001</v>
      </c>
      <c r="Q1204" s="11">
        <f t="shared" si="660"/>
        <v>1.2603229177598529</v>
      </c>
      <c r="R1204" s="2">
        <f t="shared" si="664"/>
        <v>1.2649624100000001</v>
      </c>
      <c r="S1204" s="2">
        <f t="shared" si="658"/>
        <v>1.25355427</v>
      </c>
      <c r="T1204" s="2">
        <f t="shared" si="643"/>
        <v>303004.58802556997</v>
      </c>
      <c r="U1204" s="2">
        <f t="shared" si="644"/>
        <v>7388.3802621555242</v>
      </c>
      <c r="V1204" s="2">
        <f t="shared" si="645"/>
        <v>56324.947130846485</v>
      </c>
      <c r="W1204" s="2">
        <f t="shared" si="646"/>
        <v>305429.69761890202</v>
      </c>
      <c r="X1204" s="29">
        <f t="shared" si="647"/>
        <v>0</v>
      </c>
      <c r="Y1204" s="2">
        <f t="shared" si="659"/>
        <v>0</v>
      </c>
      <c r="Z1204" s="82">
        <f t="shared" si="648"/>
        <v>0</v>
      </c>
      <c r="AA1204" s="2">
        <f t="shared" si="649"/>
        <v>0</v>
      </c>
      <c r="AB1204" s="27">
        <f t="shared" si="656"/>
        <v>6.7299999999999999E-2</v>
      </c>
      <c r="AC1204" s="29">
        <f t="shared" si="636"/>
        <v>9</v>
      </c>
      <c r="AD1204" s="29">
        <v>252</v>
      </c>
      <c r="AE1204" s="11">
        <f t="shared" si="661"/>
        <v>1.0023288539999999</v>
      </c>
      <c r="AF1204" s="2">
        <f t="shared" si="662"/>
        <v>705.65344684000002</v>
      </c>
      <c r="AG1204" s="2">
        <f t="shared" si="650"/>
        <v>711.30117300999996</v>
      </c>
      <c r="AH1204" s="3">
        <f t="shared" si="651"/>
        <v>0</v>
      </c>
      <c r="AI1204" s="4" t="str">
        <f t="shared" si="663"/>
        <v>A+J=</v>
      </c>
      <c r="AJ1204" s="12">
        <f t="shared" si="657"/>
        <v>42339</v>
      </c>
      <c r="AK1204" s="12"/>
      <c r="AL1204" s="4"/>
      <c r="AX1204" s="1"/>
      <c r="AY1204" s="1"/>
      <c r="AZ1204" s="1"/>
      <c r="BA1204" s="1"/>
      <c r="BB1204" s="1"/>
    </row>
    <row r="1205" spans="1:54" x14ac:dyDescent="0.2">
      <c r="A1205" s="178">
        <f t="shared" si="652"/>
        <v>42324</v>
      </c>
      <c r="B1205" s="2">
        <f t="shared" si="637"/>
        <v>306140.99879191205</v>
      </c>
      <c r="C1205" s="2">
        <f t="shared" si="653"/>
        <v>241716.3702259</v>
      </c>
      <c r="D1205" s="2">
        <f>SUM(Y1205:Y$1495)</f>
        <v>29139.246056299999</v>
      </c>
      <c r="E1205" s="11">
        <f t="shared" si="638"/>
        <v>212577.12416959999</v>
      </c>
      <c r="F1205" s="99">
        <f t="shared" si="633"/>
        <v>4370.12</v>
      </c>
      <c r="G1205" s="3">
        <f>IF(N1205=1,VLOOKUP(A1204,[1]Plan1!$BG$69:$BI$188,3),G1204)</f>
        <v>4405.95</v>
      </c>
      <c r="H1205" s="200">
        <f t="shared" si="634"/>
        <v>42251</v>
      </c>
      <c r="I1205" s="200">
        <f t="shared" si="635"/>
        <v>42281</v>
      </c>
      <c r="J1205" s="27">
        <f t="shared" si="639"/>
        <v>8.1988595278847942E-3</v>
      </c>
      <c r="K1205" s="12">
        <f t="shared" si="654"/>
        <v>42339</v>
      </c>
      <c r="L1205" s="12">
        <f t="shared" si="640"/>
        <v>42339</v>
      </c>
      <c r="M1205" s="1">
        <f t="shared" si="655"/>
        <v>20</v>
      </c>
      <c r="N1205" s="1">
        <f t="shared" si="641"/>
        <v>9</v>
      </c>
      <c r="O1205" s="2">
        <f t="shared" si="642"/>
        <v>1.0036811999999999</v>
      </c>
      <c r="P1205" s="11">
        <f t="shared" si="665"/>
        <v>1.0053995600000001</v>
      </c>
      <c r="Q1205" s="11">
        <f t="shared" si="660"/>
        <v>1.2603229177598529</v>
      </c>
      <c r="R1205" s="2">
        <f t="shared" si="664"/>
        <v>1.2649624100000001</v>
      </c>
      <c r="S1205" s="2">
        <f t="shared" si="658"/>
        <v>1.25355427</v>
      </c>
      <c r="T1205" s="2">
        <f t="shared" si="643"/>
        <v>303004.58802556997</v>
      </c>
      <c r="U1205" s="2">
        <f t="shared" si="644"/>
        <v>7388.3802621555242</v>
      </c>
      <c r="V1205" s="2">
        <f t="shared" si="645"/>
        <v>56324.947130846485</v>
      </c>
      <c r="W1205" s="2">
        <f t="shared" si="646"/>
        <v>305429.69761890202</v>
      </c>
      <c r="X1205" s="29">
        <f t="shared" si="647"/>
        <v>0</v>
      </c>
      <c r="Y1205" s="2">
        <f t="shared" si="659"/>
        <v>0</v>
      </c>
      <c r="Z1205" s="82">
        <f t="shared" si="648"/>
        <v>0</v>
      </c>
      <c r="AA1205" s="2">
        <f t="shared" si="649"/>
        <v>0</v>
      </c>
      <c r="AB1205" s="27">
        <f t="shared" si="656"/>
        <v>6.7299999999999999E-2</v>
      </c>
      <c r="AC1205" s="29">
        <f t="shared" si="636"/>
        <v>9</v>
      </c>
      <c r="AD1205" s="29">
        <v>252</v>
      </c>
      <c r="AE1205" s="11">
        <f t="shared" si="661"/>
        <v>1.0023288539999999</v>
      </c>
      <c r="AF1205" s="2">
        <f t="shared" si="662"/>
        <v>705.65344684000002</v>
      </c>
      <c r="AG1205" s="2">
        <f t="shared" si="650"/>
        <v>711.30117300999996</v>
      </c>
      <c r="AH1205" s="3">
        <f t="shared" si="651"/>
        <v>0</v>
      </c>
      <c r="AI1205" s="4" t="str">
        <f t="shared" si="663"/>
        <v>A+J=</v>
      </c>
      <c r="AJ1205" s="12">
        <f t="shared" si="657"/>
        <v>42339</v>
      </c>
      <c r="AK1205" s="12"/>
      <c r="AL1205" s="4"/>
      <c r="AX1205" s="1"/>
      <c r="AY1205" s="1"/>
      <c r="AZ1205" s="1"/>
      <c r="BA1205" s="1"/>
      <c r="BB1205" s="1"/>
    </row>
    <row r="1206" spans="1:54" x14ac:dyDescent="0.2">
      <c r="A1206" s="178">
        <f t="shared" si="652"/>
        <v>42325</v>
      </c>
      <c r="B1206" s="2">
        <f t="shared" si="637"/>
        <v>306330.22742389305</v>
      </c>
      <c r="C1206" s="2">
        <f t="shared" si="653"/>
        <v>241716.3702259</v>
      </c>
      <c r="D1206" s="2">
        <f>SUM(Y1206:Y$1495)</f>
        <v>29139.246056299999</v>
      </c>
      <c r="E1206" s="11">
        <f t="shared" si="638"/>
        <v>212577.12416959999</v>
      </c>
      <c r="F1206" s="99">
        <f t="shared" si="633"/>
        <v>4370.12</v>
      </c>
      <c r="G1206" s="3">
        <f>IF(N1206=1,VLOOKUP(A1205,[1]Plan1!$BG$69:$BI$188,3),G1205)</f>
        <v>4405.95</v>
      </c>
      <c r="H1206" s="200">
        <f t="shared" si="634"/>
        <v>42251</v>
      </c>
      <c r="I1206" s="200">
        <f t="shared" si="635"/>
        <v>42281</v>
      </c>
      <c r="J1206" s="27">
        <f t="shared" si="639"/>
        <v>8.1988595278847942E-3</v>
      </c>
      <c r="K1206" s="12">
        <f t="shared" si="654"/>
        <v>42339</v>
      </c>
      <c r="L1206" s="12">
        <f t="shared" si="640"/>
        <v>42339</v>
      </c>
      <c r="M1206" s="1">
        <f t="shared" si="655"/>
        <v>20</v>
      </c>
      <c r="N1206" s="1">
        <f t="shared" si="641"/>
        <v>10</v>
      </c>
      <c r="O1206" s="2">
        <f t="shared" si="642"/>
        <v>1.0040910599999999</v>
      </c>
      <c r="P1206" s="11">
        <f t="shared" si="665"/>
        <v>1.0053995600000001</v>
      </c>
      <c r="Q1206" s="11">
        <f t="shared" si="660"/>
        <v>1.2603229177598529</v>
      </c>
      <c r="R1206" s="2">
        <f t="shared" si="664"/>
        <v>1.26547897</v>
      </c>
      <c r="S1206" s="2">
        <f t="shared" si="658"/>
        <v>1.25355427</v>
      </c>
      <c r="T1206" s="2">
        <f t="shared" si="643"/>
        <v>303004.58802556997</v>
      </c>
      <c r="U1206" s="2">
        <f t="shared" si="644"/>
        <v>7388.3802621555242</v>
      </c>
      <c r="V1206" s="2">
        <f t="shared" si="645"/>
        <v>56434.755970107508</v>
      </c>
      <c r="W1206" s="2">
        <f t="shared" si="646"/>
        <v>305539.50645816303</v>
      </c>
      <c r="X1206" s="29">
        <f t="shared" si="647"/>
        <v>0</v>
      </c>
      <c r="Y1206" s="2">
        <f t="shared" si="659"/>
        <v>0</v>
      </c>
      <c r="Z1206" s="82">
        <f t="shared" si="648"/>
        <v>0</v>
      </c>
      <c r="AA1206" s="2">
        <f t="shared" si="649"/>
        <v>0</v>
      </c>
      <c r="AB1206" s="27">
        <f t="shared" si="656"/>
        <v>6.7299999999999999E-2</v>
      </c>
      <c r="AC1206" s="29">
        <f t="shared" si="636"/>
        <v>10</v>
      </c>
      <c r="AD1206" s="29">
        <v>252</v>
      </c>
      <c r="AE1206" s="11">
        <f t="shared" si="661"/>
        <v>1.0025879499999999</v>
      </c>
      <c r="AF1206" s="2">
        <f t="shared" si="662"/>
        <v>784.16072357999997</v>
      </c>
      <c r="AG1206" s="2">
        <f t="shared" si="650"/>
        <v>790.72096572999999</v>
      </c>
      <c r="AH1206" s="3">
        <f t="shared" si="651"/>
        <v>0</v>
      </c>
      <c r="AI1206" s="4" t="str">
        <f t="shared" si="663"/>
        <v>A+J=</v>
      </c>
      <c r="AJ1206" s="12">
        <f t="shared" si="657"/>
        <v>42339</v>
      </c>
      <c r="AK1206" s="12"/>
      <c r="AL1206" s="4"/>
      <c r="AX1206" s="1"/>
      <c r="AY1206" s="1"/>
      <c r="AZ1206" s="1"/>
      <c r="BA1206" s="1"/>
      <c r="BB1206" s="1"/>
    </row>
    <row r="1207" spans="1:54" x14ac:dyDescent="0.2">
      <c r="A1207" s="178">
        <f t="shared" si="652"/>
        <v>42326</v>
      </c>
      <c r="B1207" s="2">
        <f t="shared" si="637"/>
        <v>306519.57607291895</v>
      </c>
      <c r="C1207" s="2">
        <f t="shared" si="653"/>
        <v>241716.3702259</v>
      </c>
      <c r="D1207" s="2">
        <f>SUM(Y1207:Y$1495)</f>
        <v>29139.246056299999</v>
      </c>
      <c r="E1207" s="11">
        <f t="shared" si="638"/>
        <v>212577.12416959999</v>
      </c>
      <c r="F1207" s="99">
        <f t="shared" si="633"/>
        <v>4370.12</v>
      </c>
      <c r="G1207" s="3">
        <f>IF(N1207=1,VLOOKUP(A1206,[1]Plan1!$BG$69:$BI$188,3),G1206)</f>
        <v>4405.95</v>
      </c>
      <c r="H1207" s="200">
        <f t="shared" si="634"/>
        <v>42251</v>
      </c>
      <c r="I1207" s="200">
        <f t="shared" si="635"/>
        <v>42281</v>
      </c>
      <c r="J1207" s="27">
        <f t="shared" si="639"/>
        <v>8.1988595278847942E-3</v>
      </c>
      <c r="K1207" s="12">
        <f t="shared" si="654"/>
        <v>42339</v>
      </c>
      <c r="L1207" s="12">
        <f t="shared" si="640"/>
        <v>42339</v>
      </c>
      <c r="M1207" s="1">
        <f t="shared" si="655"/>
        <v>20</v>
      </c>
      <c r="N1207" s="1">
        <f t="shared" si="641"/>
        <v>11</v>
      </c>
      <c r="O1207" s="2">
        <f t="shared" si="642"/>
        <v>1.00450108</v>
      </c>
      <c r="P1207" s="11">
        <f t="shared" si="665"/>
        <v>1.0053995600000001</v>
      </c>
      <c r="Q1207" s="11">
        <f t="shared" si="660"/>
        <v>1.2603229177598529</v>
      </c>
      <c r="R1207" s="2">
        <f t="shared" si="664"/>
        <v>1.26599573</v>
      </c>
      <c r="S1207" s="2">
        <f t="shared" si="658"/>
        <v>1.25355427</v>
      </c>
      <c r="T1207" s="2">
        <f t="shared" si="643"/>
        <v>303004.58802556997</v>
      </c>
      <c r="U1207" s="2">
        <f t="shared" si="644"/>
        <v>7388.3802621555242</v>
      </c>
      <c r="V1207" s="2">
        <f t="shared" si="645"/>
        <v>56544.607324793389</v>
      </c>
      <c r="W1207" s="2">
        <f t="shared" si="646"/>
        <v>305649.35781284893</v>
      </c>
      <c r="X1207" s="29">
        <f t="shared" si="647"/>
        <v>0</v>
      </c>
      <c r="Y1207" s="2">
        <f t="shared" si="659"/>
        <v>0</v>
      </c>
      <c r="Z1207" s="82">
        <f t="shared" si="648"/>
        <v>0</v>
      </c>
      <c r="AA1207" s="2">
        <f t="shared" si="649"/>
        <v>0</v>
      </c>
      <c r="AB1207" s="27">
        <f t="shared" si="656"/>
        <v>6.7299999999999999E-2</v>
      </c>
      <c r="AC1207" s="29">
        <f t="shared" si="636"/>
        <v>11</v>
      </c>
      <c r="AD1207" s="29">
        <v>252</v>
      </c>
      <c r="AE1207" s="11">
        <f t="shared" si="661"/>
        <v>1.0028471130000001</v>
      </c>
      <c r="AF1207" s="2">
        <f t="shared" si="662"/>
        <v>862.68830161999995</v>
      </c>
      <c r="AG1207" s="2">
        <f t="shared" si="650"/>
        <v>870.21826007000004</v>
      </c>
      <c r="AH1207" s="3">
        <f t="shared" si="651"/>
        <v>0</v>
      </c>
      <c r="AI1207" s="4" t="str">
        <f t="shared" si="663"/>
        <v>A+J=</v>
      </c>
      <c r="AJ1207" s="12">
        <f t="shared" si="657"/>
        <v>42339</v>
      </c>
      <c r="AK1207" s="12"/>
      <c r="AL1207" s="4"/>
      <c r="AX1207" s="1"/>
      <c r="AY1207" s="1"/>
      <c r="AZ1207" s="1"/>
      <c r="BA1207" s="1"/>
      <c r="BB1207" s="1"/>
    </row>
    <row r="1208" spans="1:54" x14ac:dyDescent="0.2">
      <c r="A1208" s="178">
        <f t="shared" si="652"/>
        <v>42327</v>
      </c>
      <c r="B1208" s="2">
        <f t="shared" si="637"/>
        <v>306709.04692648089</v>
      </c>
      <c r="C1208" s="2">
        <f t="shared" si="653"/>
        <v>241716.3702259</v>
      </c>
      <c r="D1208" s="2">
        <f>SUM(Y1208:Y$1495)</f>
        <v>29139.246056299999</v>
      </c>
      <c r="E1208" s="11">
        <f t="shared" si="638"/>
        <v>212577.12416959999</v>
      </c>
      <c r="F1208" s="99">
        <f t="shared" si="633"/>
        <v>4370.12</v>
      </c>
      <c r="G1208" s="3">
        <f>IF(N1208=1,VLOOKUP(A1207,[1]Plan1!$BG$69:$BI$188,3),G1207)</f>
        <v>4405.95</v>
      </c>
      <c r="H1208" s="200">
        <f t="shared" si="634"/>
        <v>42251</v>
      </c>
      <c r="I1208" s="200">
        <f t="shared" si="635"/>
        <v>42281</v>
      </c>
      <c r="J1208" s="27">
        <f t="shared" si="639"/>
        <v>8.1988595278847942E-3</v>
      </c>
      <c r="K1208" s="12">
        <f t="shared" si="654"/>
        <v>42339</v>
      </c>
      <c r="L1208" s="12">
        <f t="shared" si="640"/>
        <v>42339</v>
      </c>
      <c r="M1208" s="1">
        <f t="shared" si="655"/>
        <v>20</v>
      </c>
      <c r="N1208" s="1">
        <f t="shared" si="641"/>
        <v>12</v>
      </c>
      <c r="O1208" s="2">
        <f t="shared" si="642"/>
        <v>1.00491127</v>
      </c>
      <c r="P1208" s="11">
        <f t="shared" si="665"/>
        <v>1.0053995600000001</v>
      </c>
      <c r="Q1208" s="11">
        <f t="shared" si="660"/>
        <v>1.2603229177598529</v>
      </c>
      <c r="R1208" s="2">
        <f t="shared" si="664"/>
        <v>1.2665127</v>
      </c>
      <c r="S1208" s="2">
        <f t="shared" si="658"/>
        <v>1.25355427</v>
      </c>
      <c r="T1208" s="2">
        <f t="shared" si="643"/>
        <v>303004.58802556997</v>
      </c>
      <c r="U1208" s="2">
        <f t="shared" si="644"/>
        <v>7388.3802621555242</v>
      </c>
      <c r="V1208" s="2">
        <f t="shared" si="645"/>
        <v>56654.503320675365</v>
      </c>
      <c r="W1208" s="2">
        <f t="shared" si="646"/>
        <v>305759.25380873086</v>
      </c>
      <c r="X1208" s="29">
        <f t="shared" si="647"/>
        <v>0</v>
      </c>
      <c r="Y1208" s="2">
        <f t="shared" si="659"/>
        <v>0</v>
      </c>
      <c r="Z1208" s="82">
        <f t="shared" si="648"/>
        <v>0</v>
      </c>
      <c r="AA1208" s="2">
        <f t="shared" si="649"/>
        <v>0</v>
      </c>
      <c r="AB1208" s="27">
        <f t="shared" si="656"/>
        <v>6.7299999999999999E-2</v>
      </c>
      <c r="AC1208" s="29">
        <f t="shared" si="636"/>
        <v>12</v>
      </c>
      <c r="AD1208" s="29">
        <v>252</v>
      </c>
      <c r="AE1208" s="11">
        <f t="shared" si="661"/>
        <v>1.003106343</v>
      </c>
      <c r="AF1208" s="2">
        <f t="shared" si="662"/>
        <v>941.23618097999997</v>
      </c>
      <c r="AG1208" s="2">
        <f t="shared" si="650"/>
        <v>949.79311774999996</v>
      </c>
      <c r="AH1208" s="3">
        <f t="shared" si="651"/>
        <v>0</v>
      </c>
      <c r="AI1208" s="4" t="str">
        <f t="shared" si="663"/>
        <v>A+J=</v>
      </c>
      <c r="AJ1208" s="12">
        <f t="shared" si="657"/>
        <v>42339</v>
      </c>
      <c r="AK1208" s="12"/>
      <c r="AL1208" s="4"/>
      <c r="AX1208" s="1"/>
      <c r="AY1208" s="1"/>
      <c r="AZ1208" s="1"/>
      <c r="BA1208" s="1"/>
      <c r="BB1208" s="1"/>
    </row>
    <row r="1209" spans="1:54" x14ac:dyDescent="0.2">
      <c r="A1209" s="178">
        <f t="shared" si="652"/>
        <v>42328</v>
      </c>
      <c r="B1209" s="2">
        <f t="shared" si="637"/>
        <v>306898.64430725138</v>
      </c>
      <c r="C1209" s="2">
        <f t="shared" si="653"/>
        <v>241716.3702259</v>
      </c>
      <c r="D1209" s="2">
        <f>SUM(Y1209:Y$1495)</f>
        <v>29139.246056299999</v>
      </c>
      <c r="E1209" s="11">
        <f t="shared" si="638"/>
        <v>212577.12416959999</v>
      </c>
      <c r="F1209" s="99">
        <f t="shared" si="633"/>
        <v>4370.12</v>
      </c>
      <c r="G1209" s="3">
        <f>IF(N1209=1,VLOOKUP(A1208,[1]Plan1!$BG$69:$BI$188,3),G1208)</f>
        <v>4405.95</v>
      </c>
      <c r="H1209" s="200">
        <f t="shared" si="634"/>
        <v>42251</v>
      </c>
      <c r="I1209" s="200">
        <f t="shared" si="635"/>
        <v>42281</v>
      </c>
      <c r="J1209" s="27">
        <f t="shared" si="639"/>
        <v>8.1988595278847942E-3</v>
      </c>
      <c r="K1209" s="12">
        <f t="shared" si="654"/>
        <v>42339</v>
      </c>
      <c r="L1209" s="12">
        <f t="shared" si="640"/>
        <v>42339</v>
      </c>
      <c r="M1209" s="1">
        <f t="shared" si="655"/>
        <v>20</v>
      </c>
      <c r="N1209" s="1">
        <f t="shared" si="641"/>
        <v>13</v>
      </c>
      <c r="O1209" s="2">
        <f t="shared" si="642"/>
        <v>1.00532164</v>
      </c>
      <c r="P1209" s="11">
        <f t="shared" si="665"/>
        <v>1.0053995600000001</v>
      </c>
      <c r="Q1209" s="11">
        <f t="shared" si="660"/>
        <v>1.2603229177598529</v>
      </c>
      <c r="R1209" s="2">
        <f t="shared" si="664"/>
        <v>1.2670299</v>
      </c>
      <c r="S1209" s="2">
        <f t="shared" si="658"/>
        <v>1.25355427</v>
      </c>
      <c r="T1209" s="2">
        <f t="shared" si="643"/>
        <v>303004.58802556997</v>
      </c>
      <c r="U1209" s="2">
        <f t="shared" si="644"/>
        <v>7388.3802621555242</v>
      </c>
      <c r="V1209" s="2">
        <f t="shared" si="645"/>
        <v>56764.448209295879</v>
      </c>
      <c r="W1209" s="2">
        <f t="shared" si="646"/>
        <v>305869.19869735138</v>
      </c>
      <c r="X1209" s="29">
        <f t="shared" si="647"/>
        <v>0</v>
      </c>
      <c r="Y1209" s="2">
        <f t="shared" si="659"/>
        <v>0</v>
      </c>
      <c r="Z1209" s="82">
        <f t="shared" si="648"/>
        <v>0</v>
      </c>
      <c r="AA1209" s="2">
        <f t="shared" si="649"/>
        <v>0</v>
      </c>
      <c r="AB1209" s="27">
        <f t="shared" si="656"/>
        <v>6.7299999999999999E-2</v>
      </c>
      <c r="AC1209" s="29">
        <f t="shared" si="636"/>
        <v>13</v>
      </c>
      <c r="AD1209" s="29">
        <v>252</v>
      </c>
      <c r="AE1209" s="11">
        <f t="shared" si="661"/>
        <v>1.0033656399999999</v>
      </c>
      <c r="AF1209" s="2">
        <f t="shared" si="662"/>
        <v>1019.80436164</v>
      </c>
      <c r="AG1209" s="2">
        <f t="shared" si="650"/>
        <v>1029.4456098999999</v>
      </c>
      <c r="AH1209" s="3">
        <f t="shared" si="651"/>
        <v>0</v>
      </c>
      <c r="AI1209" s="4" t="str">
        <f t="shared" si="663"/>
        <v>A+J=</v>
      </c>
      <c r="AJ1209" s="12">
        <f t="shared" si="657"/>
        <v>42339</v>
      </c>
      <c r="AK1209" s="12"/>
      <c r="AL1209" s="4"/>
      <c r="AX1209" s="1"/>
      <c r="AY1209" s="1"/>
      <c r="AZ1209" s="1"/>
      <c r="BA1209" s="1"/>
      <c r="BB1209" s="1"/>
    </row>
    <row r="1210" spans="1:54" x14ac:dyDescent="0.2">
      <c r="A1210" s="178">
        <f t="shared" si="652"/>
        <v>42329</v>
      </c>
      <c r="B1210" s="2">
        <f t="shared" si="637"/>
        <v>307088.35974144551</v>
      </c>
      <c r="C1210" s="2">
        <f t="shared" si="653"/>
        <v>241716.3702259</v>
      </c>
      <c r="D1210" s="2">
        <f>SUM(Y1210:Y$1495)</f>
        <v>29139.246056299999</v>
      </c>
      <c r="E1210" s="11">
        <f t="shared" si="638"/>
        <v>212577.12416959999</v>
      </c>
      <c r="F1210" s="99">
        <f t="shared" si="633"/>
        <v>4370.12</v>
      </c>
      <c r="G1210" s="3">
        <f>IF(N1210=1,VLOOKUP(A1209,[1]Plan1!$BG$69:$BI$188,3),G1209)</f>
        <v>4405.95</v>
      </c>
      <c r="H1210" s="200">
        <f t="shared" si="634"/>
        <v>42251</v>
      </c>
      <c r="I1210" s="200">
        <f t="shared" si="635"/>
        <v>42281</v>
      </c>
      <c r="J1210" s="27">
        <f t="shared" si="639"/>
        <v>8.1988595278847942E-3</v>
      </c>
      <c r="K1210" s="12">
        <f t="shared" si="654"/>
        <v>42339</v>
      </c>
      <c r="L1210" s="12">
        <f t="shared" si="640"/>
        <v>42339</v>
      </c>
      <c r="M1210" s="1">
        <f t="shared" si="655"/>
        <v>20</v>
      </c>
      <c r="N1210" s="1">
        <f t="shared" si="641"/>
        <v>14</v>
      </c>
      <c r="O1210" s="2">
        <f t="shared" si="642"/>
        <v>1.00573216</v>
      </c>
      <c r="P1210" s="11">
        <f t="shared" si="665"/>
        <v>1.0053995600000001</v>
      </c>
      <c r="Q1210" s="11">
        <f t="shared" si="660"/>
        <v>1.2603229177598529</v>
      </c>
      <c r="R1210" s="2">
        <f t="shared" si="664"/>
        <v>1.26754729</v>
      </c>
      <c r="S1210" s="2">
        <f t="shared" si="658"/>
        <v>1.25355427</v>
      </c>
      <c r="T1210" s="2">
        <f t="shared" si="643"/>
        <v>303004.58802556997</v>
      </c>
      <c r="U1210" s="2">
        <f t="shared" si="644"/>
        <v>7388.3802621555242</v>
      </c>
      <c r="V1210" s="2">
        <f t="shared" si="645"/>
        <v>56874.433487569979</v>
      </c>
      <c r="W1210" s="2">
        <f t="shared" si="646"/>
        <v>305979.18397562549</v>
      </c>
      <c r="X1210" s="29">
        <f t="shared" si="647"/>
        <v>0</v>
      </c>
      <c r="Y1210" s="2">
        <f t="shared" si="659"/>
        <v>0</v>
      </c>
      <c r="Z1210" s="82">
        <f t="shared" si="648"/>
        <v>0</v>
      </c>
      <c r="AA1210" s="2">
        <f t="shared" si="649"/>
        <v>0</v>
      </c>
      <c r="AB1210" s="27">
        <f t="shared" si="656"/>
        <v>6.7299999999999999E-2</v>
      </c>
      <c r="AC1210" s="29">
        <f t="shared" si="636"/>
        <v>14</v>
      </c>
      <c r="AD1210" s="29">
        <v>252</v>
      </c>
      <c r="AE1210" s="11">
        <f t="shared" si="661"/>
        <v>1.0036250040000001</v>
      </c>
      <c r="AF1210" s="2">
        <f t="shared" si="662"/>
        <v>1098.39284361</v>
      </c>
      <c r="AG1210" s="2">
        <f t="shared" si="650"/>
        <v>1109.1757658199999</v>
      </c>
      <c r="AH1210" s="3">
        <f t="shared" si="651"/>
        <v>0</v>
      </c>
      <c r="AI1210" s="4" t="str">
        <f t="shared" si="663"/>
        <v>A+J=</v>
      </c>
      <c r="AJ1210" s="12">
        <f t="shared" si="657"/>
        <v>42339</v>
      </c>
      <c r="AK1210" s="12"/>
      <c r="AL1210" s="4"/>
      <c r="AX1210" s="1"/>
      <c r="AY1210" s="1"/>
      <c r="AZ1210" s="1"/>
      <c r="BA1210" s="1"/>
      <c r="BB1210" s="1"/>
    </row>
    <row r="1211" spans="1:54" x14ac:dyDescent="0.2">
      <c r="A1211" s="178">
        <f t="shared" si="652"/>
        <v>42330</v>
      </c>
      <c r="B1211" s="2">
        <f t="shared" si="637"/>
        <v>307088.35974144551</v>
      </c>
      <c r="C1211" s="2">
        <f t="shared" si="653"/>
        <v>241716.3702259</v>
      </c>
      <c r="D1211" s="2">
        <f>SUM(Y1211:Y$1495)</f>
        <v>29139.246056299999</v>
      </c>
      <c r="E1211" s="11">
        <f t="shared" si="638"/>
        <v>212577.12416959999</v>
      </c>
      <c r="F1211" s="99">
        <f t="shared" si="633"/>
        <v>4370.12</v>
      </c>
      <c r="G1211" s="3">
        <f>IF(N1211=1,VLOOKUP(A1210,[1]Plan1!$BG$69:$BI$188,3),G1210)</f>
        <v>4405.95</v>
      </c>
      <c r="H1211" s="200">
        <f t="shared" si="634"/>
        <v>42251</v>
      </c>
      <c r="I1211" s="200">
        <f t="shared" si="635"/>
        <v>42281</v>
      </c>
      <c r="J1211" s="27">
        <f t="shared" si="639"/>
        <v>8.1988595278847942E-3</v>
      </c>
      <c r="K1211" s="12">
        <f t="shared" si="654"/>
        <v>42339</v>
      </c>
      <c r="L1211" s="12">
        <f t="shared" si="640"/>
        <v>42339</v>
      </c>
      <c r="M1211" s="1">
        <f t="shared" si="655"/>
        <v>20</v>
      </c>
      <c r="N1211" s="1">
        <f t="shared" si="641"/>
        <v>14</v>
      </c>
      <c r="O1211" s="2">
        <f t="shared" si="642"/>
        <v>1.00573216</v>
      </c>
      <c r="P1211" s="11">
        <f t="shared" si="665"/>
        <v>1.0053995600000001</v>
      </c>
      <c r="Q1211" s="11">
        <f t="shared" si="660"/>
        <v>1.2603229177598529</v>
      </c>
      <c r="R1211" s="2">
        <f t="shared" si="664"/>
        <v>1.26754729</v>
      </c>
      <c r="S1211" s="2">
        <f t="shared" si="658"/>
        <v>1.25355427</v>
      </c>
      <c r="T1211" s="2">
        <f t="shared" si="643"/>
        <v>303004.58802556997</v>
      </c>
      <c r="U1211" s="2">
        <f t="shared" si="644"/>
        <v>7388.3802621555242</v>
      </c>
      <c r="V1211" s="2">
        <f t="shared" si="645"/>
        <v>56874.433487569979</v>
      </c>
      <c r="W1211" s="2">
        <f t="shared" si="646"/>
        <v>305979.18397562549</v>
      </c>
      <c r="X1211" s="29">
        <f t="shared" si="647"/>
        <v>0</v>
      </c>
      <c r="Y1211" s="2">
        <f t="shared" si="659"/>
        <v>0</v>
      </c>
      <c r="Z1211" s="82">
        <f t="shared" si="648"/>
        <v>0</v>
      </c>
      <c r="AA1211" s="2">
        <f t="shared" si="649"/>
        <v>0</v>
      </c>
      <c r="AB1211" s="27">
        <f t="shared" si="656"/>
        <v>6.7299999999999999E-2</v>
      </c>
      <c r="AC1211" s="29">
        <f t="shared" si="636"/>
        <v>14</v>
      </c>
      <c r="AD1211" s="29">
        <v>252</v>
      </c>
      <c r="AE1211" s="11">
        <f t="shared" si="661"/>
        <v>1.0036250040000001</v>
      </c>
      <c r="AF1211" s="2">
        <f t="shared" si="662"/>
        <v>1098.39284361</v>
      </c>
      <c r="AG1211" s="2">
        <f t="shared" si="650"/>
        <v>1109.1757658199999</v>
      </c>
      <c r="AH1211" s="3">
        <f t="shared" si="651"/>
        <v>0</v>
      </c>
      <c r="AI1211" s="4" t="str">
        <f t="shared" si="663"/>
        <v>A+J=</v>
      </c>
      <c r="AJ1211" s="12">
        <f t="shared" si="657"/>
        <v>42339</v>
      </c>
      <c r="AK1211" s="12"/>
      <c r="AL1211" s="4"/>
      <c r="AX1211" s="1"/>
      <c r="AY1211" s="1"/>
      <c r="AZ1211" s="1"/>
      <c r="BA1211" s="1"/>
      <c r="BB1211" s="1"/>
    </row>
    <row r="1212" spans="1:54" x14ac:dyDescent="0.2">
      <c r="A1212" s="178">
        <f t="shared" si="652"/>
        <v>42331</v>
      </c>
      <c r="B1212" s="2">
        <f t="shared" si="637"/>
        <v>307088.35974144551</v>
      </c>
      <c r="C1212" s="2">
        <f t="shared" si="653"/>
        <v>241716.3702259</v>
      </c>
      <c r="D1212" s="2">
        <f>SUM(Y1212:Y$1495)</f>
        <v>29139.246056299999</v>
      </c>
      <c r="E1212" s="11">
        <f t="shared" si="638"/>
        <v>212577.12416959999</v>
      </c>
      <c r="F1212" s="99">
        <f t="shared" si="633"/>
        <v>4370.12</v>
      </c>
      <c r="G1212" s="3">
        <f>IF(N1212=1,VLOOKUP(A1211,[1]Plan1!$BG$69:$BI$188,3),G1211)</f>
        <v>4405.95</v>
      </c>
      <c r="H1212" s="200">
        <f t="shared" si="634"/>
        <v>42251</v>
      </c>
      <c r="I1212" s="200">
        <f t="shared" si="635"/>
        <v>42281</v>
      </c>
      <c r="J1212" s="27">
        <f t="shared" si="639"/>
        <v>8.1988595278847942E-3</v>
      </c>
      <c r="K1212" s="12">
        <f t="shared" si="654"/>
        <v>42339</v>
      </c>
      <c r="L1212" s="12">
        <f t="shared" si="640"/>
        <v>42339</v>
      </c>
      <c r="M1212" s="1">
        <f t="shared" si="655"/>
        <v>20</v>
      </c>
      <c r="N1212" s="1">
        <f t="shared" si="641"/>
        <v>14</v>
      </c>
      <c r="O1212" s="2">
        <f t="shared" si="642"/>
        <v>1.00573216</v>
      </c>
      <c r="P1212" s="11">
        <f t="shared" si="665"/>
        <v>1.0053995600000001</v>
      </c>
      <c r="Q1212" s="11">
        <f t="shared" si="660"/>
        <v>1.2603229177598529</v>
      </c>
      <c r="R1212" s="2">
        <f t="shared" si="664"/>
        <v>1.26754729</v>
      </c>
      <c r="S1212" s="2">
        <f t="shared" si="658"/>
        <v>1.25355427</v>
      </c>
      <c r="T1212" s="2">
        <f t="shared" si="643"/>
        <v>303004.58802556997</v>
      </c>
      <c r="U1212" s="2">
        <f t="shared" si="644"/>
        <v>7388.3802621555242</v>
      </c>
      <c r="V1212" s="2">
        <f t="shared" si="645"/>
        <v>56874.433487569979</v>
      </c>
      <c r="W1212" s="2">
        <f t="shared" si="646"/>
        <v>305979.18397562549</v>
      </c>
      <c r="X1212" s="29">
        <f t="shared" si="647"/>
        <v>0</v>
      </c>
      <c r="Y1212" s="2">
        <f t="shared" si="659"/>
        <v>0</v>
      </c>
      <c r="Z1212" s="82">
        <f t="shared" si="648"/>
        <v>0</v>
      </c>
      <c r="AA1212" s="2">
        <f t="shared" si="649"/>
        <v>0</v>
      </c>
      <c r="AB1212" s="27">
        <f t="shared" si="656"/>
        <v>6.7299999999999999E-2</v>
      </c>
      <c r="AC1212" s="29">
        <f t="shared" si="636"/>
        <v>14</v>
      </c>
      <c r="AD1212" s="29">
        <v>252</v>
      </c>
      <c r="AE1212" s="11">
        <f t="shared" si="661"/>
        <v>1.0036250040000001</v>
      </c>
      <c r="AF1212" s="2">
        <f t="shared" si="662"/>
        <v>1098.39284361</v>
      </c>
      <c r="AG1212" s="2">
        <f t="shared" si="650"/>
        <v>1109.1757658199999</v>
      </c>
      <c r="AH1212" s="3">
        <f t="shared" si="651"/>
        <v>0</v>
      </c>
      <c r="AI1212" s="4" t="str">
        <f t="shared" si="663"/>
        <v>A+J=</v>
      </c>
      <c r="AJ1212" s="12">
        <f t="shared" si="657"/>
        <v>42339</v>
      </c>
      <c r="AK1212" s="12"/>
      <c r="AL1212" s="4"/>
      <c r="AX1212" s="1"/>
      <c r="AY1212" s="1"/>
      <c r="AZ1212" s="1"/>
      <c r="BA1212" s="1"/>
      <c r="BB1212" s="1"/>
    </row>
    <row r="1213" spans="1:54" x14ac:dyDescent="0.2">
      <c r="A1213" s="178">
        <f t="shared" si="652"/>
        <v>42332</v>
      </c>
      <c r="B1213" s="2">
        <f t="shared" si="637"/>
        <v>307278.19968469691</v>
      </c>
      <c r="C1213" s="2">
        <f t="shared" si="653"/>
        <v>241716.3702259</v>
      </c>
      <c r="D1213" s="2">
        <f>SUM(Y1213:Y$1495)</f>
        <v>29139.246056299999</v>
      </c>
      <c r="E1213" s="11">
        <f t="shared" si="638"/>
        <v>212577.12416959999</v>
      </c>
      <c r="F1213" s="99">
        <f t="shared" si="633"/>
        <v>4370.12</v>
      </c>
      <c r="G1213" s="3">
        <f>IF(N1213=1,VLOOKUP(A1212,[1]Plan1!$BG$69:$BI$188,3),G1212)</f>
        <v>4405.95</v>
      </c>
      <c r="H1213" s="200">
        <f t="shared" si="634"/>
        <v>42251</v>
      </c>
      <c r="I1213" s="200">
        <f t="shared" si="635"/>
        <v>42281</v>
      </c>
      <c r="J1213" s="27">
        <f t="shared" si="639"/>
        <v>8.1988595278847942E-3</v>
      </c>
      <c r="K1213" s="12">
        <f t="shared" si="654"/>
        <v>42339</v>
      </c>
      <c r="L1213" s="12">
        <f t="shared" si="640"/>
        <v>42339</v>
      </c>
      <c r="M1213" s="1">
        <f t="shared" si="655"/>
        <v>20</v>
      </c>
      <c r="N1213" s="1">
        <f t="shared" si="641"/>
        <v>15</v>
      </c>
      <c r="O1213" s="2">
        <f t="shared" si="642"/>
        <v>1.00614286</v>
      </c>
      <c r="P1213" s="11">
        <f t="shared" si="665"/>
        <v>1.0053995600000001</v>
      </c>
      <c r="Q1213" s="11">
        <f t="shared" si="660"/>
        <v>1.2603229177598529</v>
      </c>
      <c r="R1213" s="2">
        <f t="shared" si="664"/>
        <v>1.2680648999999999</v>
      </c>
      <c r="S1213" s="2">
        <f t="shared" si="658"/>
        <v>1.25355427</v>
      </c>
      <c r="T1213" s="2">
        <f t="shared" si="643"/>
        <v>303004.58802556997</v>
      </c>
      <c r="U1213" s="2">
        <f t="shared" si="644"/>
        <v>7388.3802621555242</v>
      </c>
      <c r="V1213" s="2">
        <f t="shared" si="645"/>
        <v>56984.465532811395</v>
      </c>
      <c r="W1213" s="2">
        <f t="shared" si="646"/>
        <v>306089.21602086694</v>
      </c>
      <c r="X1213" s="29">
        <f t="shared" si="647"/>
        <v>0</v>
      </c>
      <c r="Y1213" s="2">
        <f t="shared" si="659"/>
        <v>0</v>
      </c>
      <c r="Z1213" s="82">
        <f t="shared" si="648"/>
        <v>0</v>
      </c>
      <c r="AA1213" s="2">
        <f t="shared" si="649"/>
        <v>0</v>
      </c>
      <c r="AB1213" s="27">
        <f t="shared" si="656"/>
        <v>6.7299999999999999E-2</v>
      </c>
      <c r="AC1213" s="29">
        <f t="shared" si="636"/>
        <v>15</v>
      </c>
      <c r="AD1213" s="29">
        <v>252</v>
      </c>
      <c r="AE1213" s="11">
        <f t="shared" si="661"/>
        <v>1.003884435</v>
      </c>
      <c r="AF1213" s="2">
        <f t="shared" si="662"/>
        <v>1177.00162688</v>
      </c>
      <c r="AG1213" s="2">
        <f t="shared" si="650"/>
        <v>1188.9836638300001</v>
      </c>
      <c r="AH1213" s="3">
        <f t="shared" si="651"/>
        <v>0</v>
      </c>
      <c r="AI1213" s="4" t="str">
        <f t="shared" si="663"/>
        <v>A+J=</v>
      </c>
      <c r="AJ1213" s="12">
        <f t="shared" si="657"/>
        <v>42339</v>
      </c>
      <c r="AK1213" s="12"/>
      <c r="AL1213" s="4"/>
      <c r="AX1213" s="1"/>
      <c r="AY1213" s="1"/>
      <c r="AZ1213" s="1"/>
      <c r="BA1213" s="1"/>
      <c r="BB1213" s="1"/>
    </row>
    <row r="1214" spans="1:54" x14ac:dyDescent="0.2">
      <c r="A1214" s="178">
        <f t="shared" si="652"/>
        <v>42333</v>
      </c>
      <c r="B1214" s="2">
        <f t="shared" si="637"/>
        <v>307468.1623671244</v>
      </c>
      <c r="C1214" s="2">
        <f t="shared" si="653"/>
        <v>241716.3702259</v>
      </c>
      <c r="D1214" s="2">
        <f>SUM(Y1214:Y$1495)</f>
        <v>29139.246056299999</v>
      </c>
      <c r="E1214" s="11">
        <f t="shared" si="638"/>
        <v>212577.12416959999</v>
      </c>
      <c r="F1214" s="99">
        <f t="shared" si="633"/>
        <v>4370.12</v>
      </c>
      <c r="G1214" s="3">
        <f>IF(N1214=1,VLOOKUP(A1213,[1]Plan1!$BG$69:$BI$188,3),G1213)</f>
        <v>4405.95</v>
      </c>
      <c r="H1214" s="200">
        <f t="shared" si="634"/>
        <v>42251</v>
      </c>
      <c r="I1214" s="200">
        <f t="shared" si="635"/>
        <v>42281</v>
      </c>
      <c r="J1214" s="27">
        <f t="shared" si="639"/>
        <v>8.1988595278847942E-3</v>
      </c>
      <c r="K1214" s="12">
        <f t="shared" si="654"/>
        <v>42339</v>
      </c>
      <c r="L1214" s="12">
        <f t="shared" si="640"/>
        <v>42339</v>
      </c>
      <c r="M1214" s="1">
        <f t="shared" si="655"/>
        <v>20</v>
      </c>
      <c r="N1214" s="1">
        <f t="shared" si="641"/>
        <v>16</v>
      </c>
      <c r="O1214" s="2">
        <f t="shared" si="642"/>
        <v>1.0065537200000001</v>
      </c>
      <c r="P1214" s="11">
        <f t="shared" si="665"/>
        <v>1.0053995600000001</v>
      </c>
      <c r="Q1214" s="11">
        <f t="shared" si="660"/>
        <v>1.2603229177598529</v>
      </c>
      <c r="R1214" s="2">
        <f t="shared" si="664"/>
        <v>1.2685827199999999</v>
      </c>
      <c r="S1214" s="2">
        <f t="shared" si="658"/>
        <v>1.25355427</v>
      </c>
      <c r="T1214" s="2">
        <f t="shared" si="643"/>
        <v>303004.58802556997</v>
      </c>
      <c r="U1214" s="2">
        <f t="shared" si="644"/>
        <v>7388.3802621555242</v>
      </c>
      <c r="V1214" s="2">
        <f t="shared" si="645"/>
        <v>57094.542219248891</v>
      </c>
      <c r="W1214" s="2">
        <f t="shared" si="646"/>
        <v>306199.29270730441</v>
      </c>
      <c r="X1214" s="29">
        <f t="shared" si="647"/>
        <v>0</v>
      </c>
      <c r="Y1214" s="2">
        <f t="shared" si="659"/>
        <v>0</v>
      </c>
      <c r="Z1214" s="82">
        <f t="shared" si="648"/>
        <v>0</v>
      </c>
      <c r="AA1214" s="2">
        <f t="shared" si="649"/>
        <v>0</v>
      </c>
      <c r="AB1214" s="27">
        <f t="shared" si="656"/>
        <v>6.7299999999999999E-2</v>
      </c>
      <c r="AC1214" s="29">
        <f t="shared" si="636"/>
        <v>16</v>
      </c>
      <c r="AD1214" s="29">
        <v>252</v>
      </c>
      <c r="AE1214" s="11">
        <f t="shared" si="661"/>
        <v>1.004143934</v>
      </c>
      <c r="AF1214" s="2">
        <f t="shared" si="662"/>
        <v>1255.6310144700001</v>
      </c>
      <c r="AG1214" s="2">
        <f t="shared" si="650"/>
        <v>1268.8696598199999</v>
      </c>
      <c r="AH1214" s="3">
        <f t="shared" si="651"/>
        <v>0</v>
      </c>
      <c r="AI1214" s="4" t="str">
        <f t="shared" si="663"/>
        <v>A+J=</v>
      </c>
      <c r="AJ1214" s="12">
        <f t="shared" si="657"/>
        <v>42339</v>
      </c>
      <c r="AK1214" s="12"/>
      <c r="AL1214" s="4"/>
      <c r="AX1214" s="1"/>
      <c r="AY1214" s="1"/>
      <c r="AZ1214" s="1"/>
      <c r="BA1214" s="1"/>
      <c r="BB1214" s="1"/>
    </row>
    <row r="1215" spans="1:54" x14ac:dyDescent="0.2">
      <c r="A1215" s="178">
        <f t="shared" si="652"/>
        <v>42334</v>
      </c>
      <c r="B1215" s="2">
        <f t="shared" si="637"/>
        <v>307658.247233328</v>
      </c>
      <c r="C1215" s="2">
        <f t="shared" si="653"/>
        <v>241716.3702259</v>
      </c>
      <c r="D1215" s="2">
        <f>SUM(Y1215:Y$1495)</f>
        <v>29139.246056299999</v>
      </c>
      <c r="E1215" s="11">
        <f t="shared" si="638"/>
        <v>212577.12416959999</v>
      </c>
      <c r="F1215" s="99">
        <f t="shared" si="633"/>
        <v>4370.12</v>
      </c>
      <c r="G1215" s="3">
        <f>IF(N1215=1,VLOOKUP(A1214,[1]Plan1!$BG$69:$BI$188,3),G1214)</f>
        <v>4405.95</v>
      </c>
      <c r="H1215" s="200">
        <f t="shared" si="634"/>
        <v>42251</v>
      </c>
      <c r="I1215" s="200">
        <f t="shared" si="635"/>
        <v>42281</v>
      </c>
      <c r="J1215" s="27">
        <f t="shared" si="639"/>
        <v>8.1988595278847942E-3</v>
      </c>
      <c r="K1215" s="12">
        <f t="shared" si="654"/>
        <v>42339</v>
      </c>
      <c r="L1215" s="12">
        <f t="shared" si="640"/>
        <v>42339</v>
      </c>
      <c r="M1215" s="1">
        <f t="shared" si="655"/>
        <v>20</v>
      </c>
      <c r="N1215" s="1">
        <f t="shared" si="641"/>
        <v>17</v>
      </c>
      <c r="O1215" s="2">
        <f t="shared" si="642"/>
        <v>1.0069647500000001</v>
      </c>
      <c r="P1215" s="11">
        <f t="shared" si="665"/>
        <v>1.0053995600000001</v>
      </c>
      <c r="Q1215" s="11">
        <f t="shared" si="660"/>
        <v>1.2603229177598529</v>
      </c>
      <c r="R1215" s="2">
        <f t="shared" si="664"/>
        <v>1.26910075</v>
      </c>
      <c r="S1215" s="2">
        <f t="shared" si="658"/>
        <v>1.25355427</v>
      </c>
      <c r="T1215" s="2">
        <f t="shared" si="643"/>
        <v>303004.58802556997</v>
      </c>
      <c r="U1215" s="2">
        <f t="shared" si="644"/>
        <v>7388.3802621555242</v>
      </c>
      <c r="V1215" s="2">
        <f t="shared" si="645"/>
        <v>57204.663546882482</v>
      </c>
      <c r="W1215" s="2">
        <f t="shared" si="646"/>
        <v>306309.41403493797</v>
      </c>
      <c r="X1215" s="29">
        <f t="shared" si="647"/>
        <v>0</v>
      </c>
      <c r="Y1215" s="2">
        <f t="shared" si="659"/>
        <v>0</v>
      </c>
      <c r="Z1215" s="82">
        <f t="shared" si="648"/>
        <v>0</v>
      </c>
      <c r="AA1215" s="2">
        <f t="shared" si="649"/>
        <v>0</v>
      </c>
      <c r="AB1215" s="27">
        <f t="shared" si="656"/>
        <v>6.7299999999999999E-2</v>
      </c>
      <c r="AC1215" s="29">
        <f t="shared" si="636"/>
        <v>17</v>
      </c>
      <c r="AD1215" s="29">
        <v>252</v>
      </c>
      <c r="AE1215" s="11">
        <f t="shared" si="661"/>
        <v>1.0044034989999999</v>
      </c>
      <c r="AF1215" s="2">
        <f t="shared" si="662"/>
        <v>1334.2804003599999</v>
      </c>
      <c r="AG1215" s="2">
        <f t="shared" si="650"/>
        <v>1348.83319839</v>
      </c>
      <c r="AH1215" s="3">
        <f t="shared" si="651"/>
        <v>0</v>
      </c>
      <c r="AI1215" s="4" t="str">
        <f t="shared" si="663"/>
        <v>A+J=</v>
      </c>
      <c r="AJ1215" s="12">
        <f t="shared" si="657"/>
        <v>42339</v>
      </c>
      <c r="AK1215" s="12"/>
      <c r="AL1215" s="4"/>
      <c r="AX1215" s="1"/>
      <c r="AY1215" s="1"/>
      <c r="AZ1215" s="1"/>
      <c r="BA1215" s="1"/>
      <c r="BB1215" s="1"/>
    </row>
    <row r="1216" spans="1:54" x14ac:dyDescent="0.2">
      <c r="A1216" s="178">
        <f t="shared" si="652"/>
        <v>42335</v>
      </c>
      <c r="B1216" s="2">
        <f t="shared" si="637"/>
        <v>307848.4546462876</v>
      </c>
      <c r="C1216" s="2">
        <f t="shared" si="653"/>
        <v>241716.3702259</v>
      </c>
      <c r="D1216" s="2">
        <f>SUM(Y1216:Y$1495)</f>
        <v>29139.246056299999</v>
      </c>
      <c r="E1216" s="11">
        <f t="shared" si="638"/>
        <v>212577.12416959999</v>
      </c>
      <c r="F1216" s="99">
        <f t="shared" si="633"/>
        <v>4370.12</v>
      </c>
      <c r="G1216" s="3">
        <f>IF(N1216=1,VLOOKUP(A1215,[1]Plan1!$BG$69:$BI$188,3),G1215)</f>
        <v>4405.95</v>
      </c>
      <c r="H1216" s="200">
        <f t="shared" si="634"/>
        <v>42251</v>
      </c>
      <c r="I1216" s="200">
        <f t="shared" si="635"/>
        <v>42281</v>
      </c>
      <c r="J1216" s="27">
        <f t="shared" si="639"/>
        <v>8.1988595278847942E-3</v>
      </c>
      <c r="K1216" s="12">
        <f t="shared" si="654"/>
        <v>42339</v>
      </c>
      <c r="L1216" s="12">
        <f t="shared" si="640"/>
        <v>42339</v>
      </c>
      <c r="M1216" s="1">
        <f t="shared" si="655"/>
        <v>20</v>
      </c>
      <c r="N1216" s="1">
        <f t="shared" si="641"/>
        <v>18</v>
      </c>
      <c r="O1216" s="2">
        <f t="shared" si="642"/>
        <v>1.0073759499999999</v>
      </c>
      <c r="P1216" s="11">
        <f t="shared" si="665"/>
        <v>1.0053995600000001</v>
      </c>
      <c r="Q1216" s="11">
        <f t="shared" si="660"/>
        <v>1.2603229177598529</v>
      </c>
      <c r="R1216" s="2">
        <f t="shared" si="664"/>
        <v>1.2696189899999999</v>
      </c>
      <c r="S1216" s="2">
        <f t="shared" si="658"/>
        <v>1.25355427</v>
      </c>
      <c r="T1216" s="2">
        <f t="shared" si="643"/>
        <v>303004.58802556997</v>
      </c>
      <c r="U1216" s="2">
        <f t="shared" si="644"/>
        <v>7388.3802621555242</v>
      </c>
      <c r="V1216" s="2">
        <f t="shared" si="645"/>
        <v>57314.829515712117</v>
      </c>
      <c r="W1216" s="2">
        <f t="shared" si="646"/>
        <v>306419.58000376762</v>
      </c>
      <c r="X1216" s="29">
        <f t="shared" si="647"/>
        <v>0</v>
      </c>
      <c r="Y1216" s="2">
        <f t="shared" si="659"/>
        <v>0</v>
      </c>
      <c r="Z1216" s="82">
        <f t="shared" si="648"/>
        <v>0</v>
      </c>
      <c r="AA1216" s="2">
        <f t="shared" si="649"/>
        <v>0</v>
      </c>
      <c r="AB1216" s="27">
        <f t="shared" si="656"/>
        <v>6.7299999999999999E-2</v>
      </c>
      <c r="AC1216" s="29">
        <f t="shared" si="636"/>
        <v>18</v>
      </c>
      <c r="AD1216" s="29">
        <v>252</v>
      </c>
      <c r="AE1216" s="11">
        <f t="shared" si="661"/>
        <v>1.004663131</v>
      </c>
      <c r="AF1216" s="2">
        <f t="shared" si="662"/>
        <v>1412.9500875599999</v>
      </c>
      <c r="AG1216" s="2">
        <f t="shared" si="650"/>
        <v>1428.87464252</v>
      </c>
      <c r="AH1216" s="3">
        <f t="shared" si="651"/>
        <v>0</v>
      </c>
      <c r="AI1216" s="4" t="str">
        <f t="shared" si="663"/>
        <v>A+J=</v>
      </c>
      <c r="AJ1216" s="12">
        <f t="shared" si="657"/>
        <v>42339</v>
      </c>
      <c r="AK1216" s="12"/>
      <c r="AL1216" s="4"/>
      <c r="AX1216" s="1"/>
      <c r="AY1216" s="1"/>
      <c r="AZ1216" s="1"/>
      <c r="BA1216" s="1"/>
      <c r="BB1216" s="1"/>
    </row>
    <row r="1217" spans="1:54" x14ac:dyDescent="0.2">
      <c r="A1217" s="178">
        <f t="shared" si="652"/>
        <v>42336</v>
      </c>
      <c r="B1217" s="2">
        <f t="shared" si="637"/>
        <v>308038.78710568463</v>
      </c>
      <c r="C1217" s="2">
        <f t="shared" si="653"/>
        <v>241716.3702259</v>
      </c>
      <c r="D1217" s="2">
        <f>SUM(Y1217:Y$1495)</f>
        <v>29139.246056299999</v>
      </c>
      <c r="E1217" s="11">
        <f t="shared" si="638"/>
        <v>212577.12416959999</v>
      </c>
      <c r="F1217" s="99">
        <f t="shared" ref="F1217:F1280" si="666">IF(G1217=G1216,F1216,G1216)</f>
        <v>4370.12</v>
      </c>
      <c r="G1217" s="3">
        <f>IF(N1217=1,VLOOKUP(A1216,[1]Plan1!$BG$69:$BI$188,3),G1216)</f>
        <v>4405.95</v>
      </c>
      <c r="H1217" s="200">
        <f t="shared" ref="H1217:H1280" si="667">EDATE(I1217,-1)</f>
        <v>42251</v>
      </c>
      <c r="I1217" s="200">
        <f t="shared" ref="I1217:I1280" si="668">IF(X1216&gt;0,EDATE(A1217,-1),+I1216)</f>
        <v>42281</v>
      </c>
      <c r="J1217" s="27">
        <f t="shared" si="639"/>
        <v>8.1988595278847942E-3</v>
      </c>
      <c r="K1217" s="12">
        <f t="shared" si="654"/>
        <v>42339</v>
      </c>
      <c r="L1217" s="12">
        <f t="shared" si="640"/>
        <v>42339</v>
      </c>
      <c r="M1217" s="1">
        <f t="shared" si="655"/>
        <v>20</v>
      </c>
      <c r="N1217" s="1">
        <f t="shared" si="641"/>
        <v>19</v>
      </c>
      <c r="O1217" s="2">
        <f t="shared" si="642"/>
        <v>1.00778732</v>
      </c>
      <c r="P1217" s="11">
        <f t="shared" si="665"/>
        <v>1.0053995600000001</v>
      </c>
      <c r="Q1217" s="11">
        <f t="shared" si="660"/>
        <v>1.2603229177598529</v>
      </c>
      <c r="R1217" s="2">
        <f t="shared" si="664"/>
        <v>1.27013745</v>
      </c>
      <c r="S1217" s="2">
        <f t="shared" si="658"/>
        <v>1.25355427</v>
      </c>
      <c r="T1217" s="2">
        <f t="shared" si="643"/>
        <v>303004.58802556997</v>
      </c>
      <c r="U1217" s="2">
        <f t="shared" si="644"/>
        <v>7388.3802621555242</v>
      </c>
      <c r="V1217" s="2">
        <f t="shared" si="645"/>
        <v>57425.042251509112</v>
      </c>
      <c r="W1217" s="2">
        <f t="shared" si="646"/>
        <v>306529.79273956461</v>
      </c>
      <c r="X1217" s="29">
        <f t="shared" si="647"/>
        <v>0</v>
      </c>
      <c r="Y1217" s="2">
        <f t="shared" si="659"/>
        <v>0</v>
      </c>
      <c r="Z1217" s="82">
        <f t="shared" si="648"/>
        <v>0</v>
      </c>
      <c r="AA1217" s="2">
        <f t="shared" si="649"/>
        <v>0</v>
      </c>
      <c r="AB1217" s="27">
        <f t="shared" si="656"/>
        <v>6.7299999999999999E-2</v>
      </c>
      <c r="AC1217" s="29">
        <f t="shared" ref="AC1217:AC1280" si="669">N1217</f>
        <v>19</v>
      </c>
      <c r="AD1217" s="29">
        <v>252</v>
      </c>
      <c r="AE1217" s="11">
        <f t="shared" si="661"/>
        <v>1.004922831</v>
      </c>
      <c r="AF1217" s="2">
        <f t="shared" si="662"/>
        <v>1491.6403790700001</v>
      </c>
      <c r="AG1217" s="2">
        <f t="shared" si="650"/>
        <v>1508.99436612</v>
      </c>
      <c r="AH1217" s="3">
        <f t="shared" si="651"/>
        <v>0</v>
      </c>
      <c r="AI1217" s="4" t="str">
        <f t="shared" si="663"/>
        <v>A+J=</v>
      </c>
      <c r="AJ1217" s="12">
        <f t="shared" si="657"/>
        <v>42339</v>
      </c>
      <c r="AK1217" s="12"/>
      <c r="AL1217" s="4"/>
      <c r="AX1217" s="1"/>
      <c r="AY1217" s="1"/>
      <c r="AZ1217" s="1"/>
      <c r="BA1217" s="1"/>
      <c r="BB1217" s="1"/>
    </row>
    <row r="1218" spans="1:54" x14ac:dyDescent="0.2">
      <c r="A1218" s="178">
        <f t="shared" si="652"/>
        <v>42337</v>
      </c>
      <c r="B1218" s="2">
        <f t="shared" si="637"/>
        <v>308038.78710568463</v>
      </c>
      <c r="C1218" s="2">
        <f t="shared" si="653"/>
        <v>241716.3702259</v>
      </c>
      <c r="D1218" s="2">
        <f>SUM(Y1218:Y$1495)</f>
        <v>29139.246056299999</v>
      </c>
      <c r="E1218" s="11">
        <f t="shared" si="638"/>
        <v>212577.12416959999</v>
      </c>
      <c r="F1218" s="99">
        <f t="shared" si="666"/>
        <v>4370.12</v>
      </c>
      <c r="G1218" s="3">
        <f>IF(N1218=1,VLOOKUP(A1217,[1]Plan1!$BG$69:$BI$188,3),G1217)</f>
        <v>4405.95</v>
      </c>
      <c r="H1218" s="200">
        <f t="shared" si="667"/>
        <v>42251</v>
      </c>
      <c r="I1218" s="200">
        <f t="shared" si="668"/>
        <v>42281</v>
      </c>
      <c r="J1218" s="27">
        <f t="shared" si="639"/>
        <v>8.1988595278847942E-3</v>
      </c>
      <c r="K1218" s="12">
        <f t="shared" si="654"/>
        <v>42339</v>
      </c>
      <c r="L1218" s="12">
        <f t="shared" si="640"/>
        <v>42339</v>
      </c>
      <c r="M1218" s="1">
        <f t="shared" si="655"/>
        <v>20</v>
      </c>
      <c r="N1218" s="1">
        <f t="shared" si="641"/>
        <v>19</v>
      </c>
      <c r="O1218" s="2">
        <f t="shared" si="642"/>
        <v>1.00778732</v>
      </c>
      <c r="P1218" s="11">
        <f t="shared" si="665"/>
        <v>1.0053995600000001</v>
      </c>
      <c r="Q1218" s="11">
        <f t="shared" si="660"/>
        <v>1.2603229177598529</v>
      </c>
      <c r="R1218" s="2">
        <f t="shared" si="664"/>
        <v>1.27013745</v>
      </c>
      <c r="S1218" s="2">
        <f t="shared" si="658"/>
        <v>1.25355427</v>
      </c>
      <c r="T1218" s="2">
        <f t="shared" si="643"/>
        <v>303004.58802556997</v>
      </c>
      <c r="U1218" s="2">
        <f t="shared" si="644"/>
        <v>7388.3802621555242</v>
      </c>
      <c r="V1218" s="2">
        <f t="shared" si="645"/>
        <v>57425.042251509112</v>
      </c>
      <c r="W1218" s="2">
        <f t="shared" si="646"/>
        <v>306529.79273956461</v>
      </c>
      <c r="X1218" s="29">
        <f t="shared" si="647"/>
        <v>0</v>
      </c>
      <c r="Y1218" s="2">
        <f t="shared" si="659"/>
        <v>0</v>
      </c>
      <c r="Z1218" s="82">
        <f t="shared" si="648"/>
        <v>0</v>
      </c>
      <c r="AA1218" s="2">
        <f t="shared" si="649"/>
        <v>0</v>
      </c>
      <c r="AB1218" s="27">
        <f t="shared" si="656"/>
        <v>6.7299999999999999E-2</v>
      </c>
      <c r="AC1218" s="29">
        <f t="shared" si="669"/>
        <v>19</v>
      </c>
      <c r="AD1218" s="29">
        <v>252</v>
      </c>
      <c r="AE1218" s="11">
        <f t="shared" si="661"/>
        <v>1.004922831</v>
      </c>
      <c r="AF1218" s="2">
        <f t="shared" si="662"/>
        <v>1491.6403790700001</v>
      </c>
      <c r="AG1218" s="2">
        <f t="shared" si="650"/>
        <v>1508.99436612</v>
      </c>
      <c r="AH1218" s="3">
        <f t="shared" si="651"/>
        <v>0</v>
      </c>
      <c r="AI1218" s="4" t="str">
        <f t="shared" si="663"/>
        <v>A+J=</v>
      </c>
      <c r="AJ1218" s="12">
        <f t="shared" si="657"/>
        <v>42339</v>
      </c>
      <c r="AK1218" s="12"/>
      <c r="AL1218" s="4"/>
      <c r="AX1218" s="1"/>
      <c r="AY1218" s="1"/>
      <c r="AZ1218" s="1"/>
      <c r="BA1218" s="1"/>
      <c r="BB1218" s="1"/>
    </row>
    <row r="1219" spans="1:54" x14ac:dyDescent="0.2">
      <c r="A1219" s="178">
        <f t="shared" si="652"/>
        <v>42338</v>
      </c>
      <c r="B1219" s="2">
        <f t="shared" si="637"/>
        <v>308038.78710568463</v>
      </c>
      <c r="C1219" s="2">
        <f t="shared" si="653"/>
        <v>241716.3702259</v>
      </c>
      <c r="D1219" s="2">
        <f>SUM(Y1219:Y$1495)</f>
        <v>29139.246056299999</v>
      </c>
      <c r="E1219" s="11">
        <f t="shared" si="638"/>
        <v>212577.12416959999</v>
      </c>
      <c r="F1219" s="99">
        <f t="shared" si="666"/>
        <v>4370.12</v>
      </c>
      <c r="G1219" s="3">
        <f>IF(N1219=1,VLOOKUP(A1218,[1]Plan1!$BG$69:$BI$188,3),G1218)</f>
        <v>4405.95</v>
      </c>
      <c r="H1219" s="200">
        <f t="shared" si="667"/>
        <v>42251</v>
      </c>
      <c r="I1219" s="200">
        <f t="shared" si="668"/>
        <v>42281</v>
      </c>
      <c r="J1219" s="27">
        <f t="shared" si="639"/>
        <v>8.1988595278847942E-3</v>
      </c>
      <c r="K1219" s="12">
        <f t="shared" si="654"/>
        <v>42339</v>
      </c>
      <c r="L1219" s="12">
        <f t="shared" si="640"/>
        <v>42339</v>
      </c>
      <c r="M1219" s="1">
        <f t="shared" si="655"/>
        <v>20</v>
      </c>
      <c r="N1219" s="1">
        <f t="shared" si="641"/>
        <v>19</v>
      </c>
      <c r="O1219" s="2">
        <f t="shared" si="642"/>
        <v>1.00778732</v>
      </c>
      <c r="P1219" s="11">
        <f t="shared" si="665"/>
        <v>1.0053995600000001</v>
      </c>
      <c r="Q1219" s="11">
        <f t="shared" si="660"/>
        <v>1.2603229177598529</v>
      </c>
      <c r="R1219" s="2">
        <f t="shared" si="664"/>
        <v>1.27013745</v>
      </c>
      <c r="S1219" s="2">
        <f t="shared" si="658"/>
        <v>1.25355427</v>
      </c>
      <c r="T1219" s="2">
        <f t="shared" si="643"/>
        <v>303004.58802556997</v>
      </c>
      <c r="U1219" s="2">
        <f t="shared" si="644"/>
        <v>7388.3802621555242</v>
      </c>
      <c r="V1219" s="2">
        <f t="shared" si="645"/>
        <v>57425.042251509112</v>
      </c>
      <c r="W1219" s="2">
        <f t="shared" si="646"/>
        <v>306529.79273956461</v>
      </c>
      <c r="X1219" s="29">
        <f t="shared" si="647"/>
        <v>0</v>
      </c>
      <c r="Y1219" s="2">
        <f t="shared" si="659"/>
        <v>0</v>
      </c>
      <c r="Z1219" s="82">
        <f t="shared" si="648"/>
        <v>0</v>
      </c>
      <c r="AA1219" s="2">
        <f t="shared" si="649"/>
        <v>0</v>
      </c>
      <c r="AB1219" s="27">
        <f t="shared" si="656"/>
        <v>6.7299999999999999E-2</v>
      </c>
      <c r="AC1219" s="29">
        <f t="shared" si="669"/>
        <v>19</v>
      </c>
      <c r="AD1219" s="29">
        <v>252</v>
      </c>
      <c r="AE1219" s="11">
        <f t="shared" si="661"/>
        <v>1.004922831</v>
      </c>
      <c r="AF1219" s="2">
        <f t="shared" si="662"/>
        <v>1491.6403790700001</v>
      </c>
      <c r="AG1219" s="2">
        <f t="shared" si="650"/>
        <v>1508.99436612</v>
      </c>
      <c r="AH1219" s="3">
        <f t="shared" si="651"/>
        <v>0</v>
      </c>
      <c r="AI1219" s="4" t="str">
        <f t="shared" si="663"/>
        <v>A+J=</v>
      </c>
      <c r="AJ1219" s="12">
        <f t="shared" si="657"/>
        <v>42339</v>
      </c>
      <c r="AK1219" s="12"/>
      <c r="AL1219" s="4"/>
      <c r="AX1219" s="1"/>
      <c r="AY1219" s="1"/>
      <c r="AZ1219" s="1"/>
      <c r="BA1219" s="1"/>
      <c r="BB1219" s="1"/>
    </row>
    <row r="1220" spans="1:54" x14ac:dyDescent="0.2">
      <c r="A1220" s="178">
        <f t="shared" si="652"/>
        <v>42339</v>
      </c>
      <c r="B1220" s="2">
        <f t="shared" si="637"/>
        <v>308229.23978357646</v>
      </c>
      <c r="C1220" s="2">
        <f t="shared" si="653"/>
        <v>241716.3702259</v>
      </c>
      <c r="D1220" s="2">
        <f>SUM(Y1220:Y$1495)</f>
        <v>29139.246056299999</v>
      </c>
      <c r="E1220" s="11">
        <f t="shared" si="638"/>
        <v>212577.12416959999</v>
      </c>
      <c r="F1220" s="99">
        <f t="shared" si="666"/>
        <v>4370.12</v>
      </c>
      <c r="G1220" s="3">
        <f>IF(N1220=1,VLOOKUP(A1219,[1]Plan1!$BG$69:$BI$188,3),G1219)</f>
        <v>4405.95</v>
      </c>
      <c r="H1220" s="200">
        <f t="shared" si="667"/>
        <v>42251</v>
      </c>
      <c r="I1220" s="200">
        <f t="shared" si="668"/>
        <v>42281</v>
      </c>
      <c r="J1220" s="27">
        <f t="shared" si="639"/>
        <v>8.1988595278847942E-3</v>
      </c>
      <c r="K1220" s="12">
        <f t="shared" si="654"/>
        <v>42373</v>
      </c>
      <c r="L1220" s="12">
        <f t="shared" si="640"/>
        <v>42339</v>
      </c>
      <c r="M1220" s="1">
        <f t="shared" si="655"/>
        <v>20</v>
      </c>
      <c r="N1220" s="1">
        <f t="shared" si="641"/>
        <v>20</v>
      </c>
      <c r="O1220" s="2">
        <f t="shared" si="642"/>
        <v>1.0081988500000001</v>
      </c>
      <c r="P1220" s="11">
        <f t="shared" si="665"/>
        <v>1.0053995600000001</v>
      </c>
      <c r="Q1220" s="11">
        <f t="shared" si="660"/>
        <v>1.2603229177598529</v>
      </c>
      <c r="R1220" s="2">
        <f t="shared" si="664"/>
        <v>1.27065611</v>
      </c>
      <c r="S1220" s="2">
        <f t="shared" si="658"/>
        <v>1.25355427</v>
      </c>
      <c r="T1220" s="2">
        <f t="shared" si="643"/>
        <v>303004.58802556997</v>
      </c>
      <c r="U1220" s="2">
        <f t="shared" si="644"/>
        <v>7388.3802621555242</v>
      </c>
      <c r="V1220" s="2">
        <f t="shared" si="645"/>
        <v>57535.297502730915</v>
      </c>
      <c r="W1220" s="2">
        <f t="shared" si="646"/>
        <v>306640.04799078644</v>
      </c>
      <c r="X1220" s="29">
        <f t="shared" si="647"/>
        <v>40</v>
      </c>
      <c r="Y1220" s="2">
        <f t="shared" si="659"/>
        <v>2904.2511942199999</v>
      </c>
      <c r="Z1220" s="82">
        <f t="shared" si="648"/>
        <v>1.2015120000000001E-2</v>
      </c>
      <c r="AA1220" s="2">
        <f t="shared" si="649"/>
        <v>3640.6364856700002</v>
      </c>
      <c r="AB1220" s="27">
        <f t="shared" si="656"/>
        <v>6.7299999999999999E-2</v>
      </c>
      <c r="AC1220" s="29">
        <f t="shared" si="669"/>
        <v>20</v>
      </c>
      <c r="AD1220" s="29">
        <v>252</v>
      </c>
      <c r="AE1220" s="11">
        <f t="shared" si="661"/>
        <v>1.0051825969999999</v>
      </c>
      <c r="AF1220" s="2">
        <f t="shared" si="662"/>
        <v>1570.3506688800001</v>
      </c>
      <c r="AG1220" s="2">
        <f t="shared" si="650"/>
        <v>1589.1917927899999</v>
      </c>
      <c r="AH1220" s="3">
        <f t="shared" si="651"/>
        <v>5210.98715455</v>
      </c>
      <c r="AI1220" s="4" t="str">
        <f t="shared" si="663"/>
        <v>A+J=</v>
      </c>
      <c r="AJ1220" s="12">
        <f t="shared" si="657"/>
        <v>42339</v>
      </c>
      <c r="AK1220" s="12"/>
      <c r="AL1220" s="4"/>
      <c r="AX1220" s="1"/>
      <c r="AY1220" s="1"/>
      <c r="AZ1220" s="1"/>
      <c r="BA1220" s="1"/>
      <c r="BB1220" s="1"/>
    </row>
    <row r="1221" spans="1:54" x14ac:dyDescent="0.2">
      <c r="A1221" s="178">
        <f t="shared" si="652"/>
        <v>42340</v>
      </c>
      <c r="B1221" s="2">
        <f t="shared" si="637"/>
        <v>303201.17858559603</v>
      </c>
      <c r="C1221" s="2">
        <f t="shared" si="653"/>
        <v>238812.11903167999</v>
      </c>
      <c r="D1221" s="2">
        <f>SUM(Y1221:Y$1495)</f>
        <v>26234.994862079999</v>
      </c>
      <c r="E1221" s="11">
        <f t="shared" si="638"/>
        <v>212577.12416959999</v>
      </c>
      <c r="F1221" s="99">
        <f t="shared" si="666"/>
        <v>4405.95</v>
      </c>
      <c r="G1221" s="3">
        <f>IF(N1221=1,VLOOKUP(A1220,[1]Plan1!$BG$69:$BI$188,3),G1220)</f>
        <v>4450.45</v>
      </c>
      <c r="H1221" s="200">
        <f t="shared" si="667"/>
        <v>42279</v>
      </c>
      <c r="I1221" s="200">
        <f t="shared" si="668"/>
        <v>42310</v>
      </c>
      <c r="J1221" s="27">
        <f t="shared" si="639"/>
        <v>1.009997843824828E-2</v>
      </c>
      <c r="K1221" s="12">
        <f t="shared" si="654"/>
        <v>42373</v>
      </c>
      <c r="L1221" s="12">
        <f t="shared" si="640"/>
        <v>42373</v>
      </c>
      <c r="M1221" s="1">
        <f t="shared" si="655"/>
        <v>22</v>
      </c>
      <c r="N1221" s="1">
        <f t="shared" si="641"/>
        <v>1</v>
      </c>
      <c r="O1221" s="2">
        <f t="shared" si="642"/>
        <v>1.0004568899999999</v>
      </c>
      <c r="P1221" s="11">
        <f t="shared" si="665"/>
        <v>1.0081988500000001</v>
      </c>
      <c r="Q1221" s="11">
        <f t="shared" si="660"/>
        <v>1.2706561163141283</v>
      </c>
      <c r="R1221" s="2">
        <f t="shared" si="664"/>
        <v>1.27123666</v>
      </c>
      <c r="S1221" s="2">
        <f t="shared" si="658"/>
        <v>1.25355427</v>
      </c>
      <c r="T1221" s="2">
        <f t="shared" si="643"/>
        <v>299363.95153990999</v>
      </c>
      <c r="U1221" s="2">
        <f t="shared" si="644"/>
        <v>6651.9949707084443</v>
      </c>
      <c r="V1221" s="2">
        <f t="shared" si="645"/>
        <v>57658.709152167583</v>
      </c>
      <c r="W1221" s="2">
        <f t="shared" si="646"/>
        <v>303122.82315455604</v>
      </c>
      <c r="X1221" s="29">
        <f t="shared" si="647"/>
        <v>0</v>
      </c>
      <c r="Y1221" s="2">
        <f t="shared" si="659"/>
        <v>0</v>
      </c>
      <c r="Z1221" s="82">
        <f t="shared" si="648"/>
        <v>0</v>
      </c>
      <c r="AA1221" s="2">
        <f t="shared" si="649"/>
        <v>0</v>
      </c>
      <c r="AB1221" s="27">
        <f t="shared" si="656"/>
        <v>6.7299999999999999E-2</v>
      </c>
      <c r="AC1221" s="29">
        <f t="shared" si="669"/>
        <v>1</v>
      </c>
      <c r="AD1221" s="29">
        <v>252</v>
      </c>
      <c r="AE1221" s="11">
        <f t="shared" si="661"/>
        <v>1.0002584940000001</v>
      </c>
      <c r="AF1221" s="2">
        <f t="shared" si="662"/>
        <v>77.383785279999998</v>
      </c>
      <c r="AG1221" s="2">
        <f t="shared" si="650"/>
        <v>78.355431039999999</v>
      </c>
      <c r="AH1221" s="3">
        <f t="shared" si="651"/>
        <v>0</v>
      </c>
      <c r="AI1221" s="4" t="str">
        <f t="shared" si="663"/>
        <v>A+J=</v>
      </c>
      <c r="AJ1221" s="12">
        <f t="shared" si="657"/>
        <v>42373</v>
      </c>
      <c r="AK1221" s="12"/>
      <c r="AL1221" s="4"/>
      <c r="AX1221" s="1"/>
      <c r="AY1221" s="1"/>
      <c r="AZ1221" s="1"/>
      <c r="BA1221" s="1"/>
      <c r="BB1221" s="1"/>
    </row>
    <row r="1222" spans="1:54" x14ac:dyDescent="0.2">
      <c r="A1222" s="178">
        <f t="shared" si="652"/>
        <v>42341</v>
      </c>
      <c r="B1222" s="2">
        <f t="shared" si="637"/>
        <v>303403.08721142623</v>
      </c>
      <c r="C1222" s="2">
        <f t="shared" si="653"/>
        <v>238812.11903167999</v>
      </c>
      <c r="D1222" s="2">
        <f>SUM(Y1222:Y$1495)</f>
        <v>26234.994862079999</v>
      </c>
      <c r="E1222" s="11">
        <f t="shared" si="638"/>
        <v>212577.12416959999</v>
      </c>
      <c r="F1222" s="99">
        <f t="shared" si="666"/>
        <v>4405.95</v>
      </c>
      <c r="G1222" s="3">
        <f>IF(N1222=1,VLOOKUP(A1221,[1]Plan1!$BG$69:$BI$188,3),G1221)</f>
        <v>4450.45</v>
      </c>
      <c r="H1222" s="200">
        <f t="shared" si="667"/>
        <v>42279</v>
      </c>
      <c r="I1222" s="200">
        <f t="shared" si="668"/>
        <v>42310</v>
      </c>
      <c r="J1222" s="27">
        <f t="shared" si="639"/>
        <v>1.009997843824828E-2</v>
      </c>
      <c r="K1222" s="12">
        <f t="shared" si="654"/>
        <v>42373</v>
      </c>
      <c r="L1222" s="12">
        <f t="shared" si="640"/>
        <v>42373</v>
      </c>
      <c r="M1222" s="1">
        <f t="shared" si="655"/>
        <v>22</v>
      </c>
      <c r="N1222" s="1">
        <f t="shared" si="641"/>
        <v>2</v>
      </c>
      <c r="O1222" s="2">
        <f t="shared" si="642"/>
        <v>1.0009139899999999</v>
      </c>
      <c r="P1222" s="11">
        <f t="shared" si="665"/>
        <v>1.0081988500000001</v>
      </c>
      <c r="Q1222" s="11">
        <f t="shared" si="660"/>
        <v>1.2706561163141283</v>
      </c>
      <c r="R1222" s="2">
        <f t="shared" si="664"/>
        <v>1.2718174799999999</v>
      </c>
      <c r="S1222" s="2">
        <f t="shared" si="658"/>
        <v>1.25355427</v>
      </c>
      <c r="T1222" s="2">
        <f t="shared" si="643"/>
        <v>299363.95153990999</v>
      </c>
      <c r="U1222" s="2">
        <f t="shared" si="644"/>
        <v>6651.9949707084443</v>
      </c>
      <c r="V1222" s="2">
        <f t="shared" si="645"/>
        <v>57782.178197427747</v>
      </c>
      <c r="W1222" s="2">
        <f t="shared" si="646"/>
        <v>303246.29219981621</v>
      </c>
      <c r="X1222" s="29">
        <f t="shared" si="647"/>
        <v>0</v>
      </c>
      <c r="Y1222" s="2">
        <f t="shared" si="659"/>
        <v>0</v>
      </c>
      <c r="Z1222" s="82">
        <f t="shared" si="648"/>
        <v>0</v>
      </c>
      <c r="AA1222" s="2">
        <f t="shared" si="649"/>
        <v>0</v>
      </c>
      <c r="AB1222" s="27">
        <f t="shared" si="656"/>
        <v>6.7299999999999999E-2</v>
      </c>
      <c r="AC1222" s="29">
        <f t="shared" si="669"/>
        <v>2</v>
      </c>
      <c r="AD1222" s="29">
        <v>252</v>
      </c>
      <c r="AE1222" s="11">
        <f t="shared" si="661"/>
        <v>1.000517055</v>
      </c>
      <c r="AF1222" s="2">
        <f t="shared" si="662"/>
        <v>154.78762796000001</v>
      </c>
      <c r="AG1222" s="2">
        <f t="shared" si="650"/>
        <v>156.79501160999999</v>
      </c>
      <c r="AH1222" s="3">
        <f t="shared" si="651"/>
        <v>0</v>
      </c>
      <c r="AI1222" s="4" t="str">
        <f t="shared" si="663"/>
        <v>A+J=</v>
      </c>
      <c r="AJ1222" s="12">
        <f t="shared" si="657"/>
        <v>42373</v>
      </c>
      <c r="AK1222" s="12"/>
      <c r="AL1222" s="4"/>
      <c r="AX1222" s="1"/>
      <c r="AY1222" s="1"/>
      <c r="AZ1222" s="1"/>
      <c r="BA1222" s="1"/>
      <c r="BB1222" s="1"/>
    </row>
    <row r="1223" spans="1:54" x14ac:dyDescent="0.2">
      <c r="A1223" s="178">
        <f t="shared" si="652"/>
        <v>42342</v>
      </c>
      <c r="B1223" s="2">
        <f t="shared" si="637"/>
        <v>303605.13532450871</v>
      </c>
      <c r="C1223" s="2">
        <f t="shared" si="653"/>
        <v>238812.11903167999</v>
      </c>
      <c r="D1223" s="2">
        <f>SUM(Y1223:Y$1495)</f>
        <v>26234.994862079999</v>
      </c>
      <c r="E1223" s="11">
        <f t="shared" si="638"/>
        <v>212577.12416959999</v>
      </c>
      <c r="F1223" s="99">
        <f t="shared" si="666"/>
        <v>4405.95</v>
      </c>
      <c r="G1223" s="3">
        <f>IF(N1223=1,VLOOKUP(A1222,[1]Plan1!$BG$69:$BI$188,3),G1222)</f>
        <v>4450.45</v>
      </c>
      <c r="H1223" s="200">
        <f t="shared" si="667"/>
        <v>42279</v>
      </c>
      <c r="I1223" s="200">
        <f t="shared" si="668"/>
        <v>42310</v>
      </c>
      <c r="J1223" s="27">
        <f t="shared" si="639"/>
        <v>1.009997843824828E-2</v>
      </c>
      <c r="K1223" s="12">
        <f t="shared" si="654"/>
        <v>42373</v>
      </c>
      <c r="L1223" s="12">
        <f t="shared" si="640"/>
        <v>42373</v>
      </c>
      <c r="M1223" s="1">
        <f t="shared" si="655"/>
        <v>22</v>
      </c>
      <c r="N1223" s="1">
        <f t="shared" si="641"/>
        <v>3</v>
      </c>
      <c r="O1223" s="2">
        <f t="shared" si="642"/>
        <v>1.0013713</v>
      </c>
      <c r="P1223" s="11">
        <f t="shared" si="665"/>
        <v>1.0081988500000001</v>
      </c>
      <c r="Q1223" s="11">
        <f t="shared" si="660"/>
        <v>1.2706561163141283</v>
      </c>
      <c r="R1223" s="2">
        <f t="shared" si="664"/>
        <v>1.2723985600000001</v>
      </c>
      <c r="S1223" s="2">
        <f t="shared" si="658"/>
        <v>1.25355427</v>
      </c>
      <c r="T1223" s="2">
        <f t="shared" si="643"/>
        <v>299363.95153990999</v>
      </c>
      <c r="U1223" s="2">
        <f t="shared" si="644"/>
        <v>6651.9949707084443</v>
      </c>
      <c r="V1223" s="2">
        <f t="shared" si="645"/>
        <v>57905.702512740245</v>
      </c>
      <c r="W1223" s="2">
        <f t="shared" si="646"/>
        <v>303369.81651512871</v>
      </c>
      <c r="X1223" s="29">
        <f t="shared" si="647"/>
        <v>0</v>
      </c>
      <c r="Y1223" s="2">
        <f t="shared" si="659"/>
        <v>0</v>
      </c>
      <c r="Z1223" s="82">
        <f t="shared" si="648"/>
        <v>0</v>
      </c>
      <c r="AA1223" s="2">
        <f t="shared" si="649"/>
        <v>0</v>
      </c>
      <c r="AB1223" s="27">
        <f t="shared" si="656"/>
        <v>6.7299999999999999E-2</v>
      </c>
      <c r="AC1223" s="29">
        <f t="shared" si="669"/>
        <v>3</v>
      </c>
      <c r="AD1223" s="29">
        <v>252</v>
      </c>
      <c r="AE1223" s="11">
        <f t="shared" si="661"/>
        <v>1.0007756830000001</v>
      </c>
      <c r="AF1223" s="2">
        <f t="shared" si="662"/>
        <v>232.21152802</v>
      </c>
      <c r="AG1223" s="2">
        <f t="shared" si="650"/>
        <v>235.31880938</v>
      </c>
      <c r="AH1223" s="3">
        <f t="shared" si="651"/>
        <v>0</v>
      </c>
      <c r="AI1223" s="4" t="str">
        <f t="shared" si="663"/>
        <v>A+J=</v>
      </c>
      <c r="AJ1223" s="12">
        <f t="shared" si="657"/>
        <v>42373</v>
      </c>
      <c r="AK1223" s="12"/>
      <c r="AL1223" s="4"/>
      <c r="AX1223" s="1"/>
      <c r="AY1223" s="1"/>
      <c r="AZ1223" s="1"/>
      <c r="BA1223" s="1"/>
      <c r="BB1223" s="1"/>
    </row>
    <row r="1224" spans="1:54" x14ac:dyDescent="0.2">
      <c r="A1224" s="178">
        <f t="shared" si="652"/>
        <v>42343</v>
      </c>
      <c r="B1224" s="2">
        <f t="shared" si="637"/>
        <v>303807.32268906338</v>
      </c>
      <c r="C1224" s="2">
        <f t="shared" si="653"/>
        <v>238812.11903167999</v>
      </c>
      <c r="D1224" s="2">
        <f>SUM(Y1224:Y$1495)</f>
        <v>26234.994862079999</v>
      </c>
      <c r="E1224" s="11">
        <f t="shared" si="638"/>
        <v>212577.12416959999</v>
      </c>
      <c r="F1224" s="99">
        <f t="shared" si="666"/>
        <v>4405.95</v>
      </c>
      <c r="G1224" s="3">
        <f>IF(N1224=1,VLOOKUP(A1223,[1]Plan1!$BG$69:$BI$188,3),G1223)</f>
        <v>4450.45</v>
      </c>
      <c r="H1224" s="200">
        <f t="shared" si="667"/>
        <v>42279</v>
      </c>
      <c r="I1224" s="200">
        <f t="shared" si="668"/>
        <v>42310</v>
      </c>
      <c r="J1224" s="27">
        <f t="shared" si="639"/>
        <v>1.009997843824828E-2</v>
      </c>
      <c r="K1224" s="12">
        <f t="shared" si="654"/>
        <v>42373</v>
      </c>
      <c r="L1224" s="12">
        <f t="shared" si="640"/>
        <v>42373</v>
      </c>
      <c r="M1224" s="1">
        <f t="shared" si="655"/>
        <v>22</v>
      </c>
      <c r="N1224" s="1">
        <f t="shared" si="641"/>
        <v>4</v>
      </c>
      <c r="O1224" s="2">
        <f t="shared" si="642"/>
        <v>1.0018288099999999</v>
      </c>
      <c r="P1224" s="11">
        <f t="shared" si="665"/>
        <v>1.0081988500000001</v>
      </c>
      <c r="Q1224" s="11">
        <f t="shared" si="660"/>
        <v>1.2706561163141283</v>
      </c>
      <c r="R1224" s="2">
        <f t="shared" si="664"/>
        <v>1.2729798999999999</v>
      </c>
      <c r="S1224" s="2">
        <f t="shared" si="658"/>
        <v>1.25355427</v>
      </c>
      <c r="T1224" s="2">
        <f t="shared" si="643"/>
        <v>299363.95153990999</v>
      </c>
      <c r="U1224" s="2">
        <f t="shared" si="644"/>
        <v>6651.9949707084443</v>
      </c>
      <c r="V1224" s="2">
        <f t="shared" si="645"/>
        <v>58029.282098104974</v>
      </c>
      <c r="W1224" s="2">
        <f t="shared" si="646"/>
        <v>303493.39610049338</v>
      </c>
      <c r="X1224" s="29">
        <f t="shared" si="647"/>
        <v>0</v>
      </c>
      <c r="Y1224" s="2">
        <f t="shared" si="659"/>
        <v>0</v>
      </c>
      <c r="Z1224" s="82">
        <f t="shared" si="648"/>
        <v>0</v>
      </c>
      <c r="AA1224" s="2">
        <f t="shared" si="649"/>
        <v>0</v>
      </c>
      <c r="AB1224" s="27">
        <f t="shared" si="656"/>
        <v>6.7299999999999999E-2</v>
      </c>
      <c r="AC1224" s="29">
        <f t="shared" si="669"/>
        <v>4</v>
      </c>
      <c r="AD1224" s="29">
        <v>252</v>
      </c>
      <c r="AE1224" s="11">
        <f t="shared" si="661"/>
        <v>1.0010343770000001</v>
      </c>
      <c r="AF1224" s="2">
        <f t="shared" si="662"/>
        <v>309.65518609999998</v>
      </c>
      <c r="AG1224" s="2">
        <f t="shared" si="650"/>
        <v>313.92658856999998</v>
      </c>
      <c r="AH1224" s="3">
        <f t="shared" si="651"/>
        <v>0</v>
      </c>
      <c r="AI1224" s="4" t="str">
        <f t="shared" si="663"/>
        <v>A+J=</v>
      </c>
      <c r="AJ1224" s="12">
        <f t="shared" si="657"/>
        <v>42373</v>
      </c>
      <c r="AK1224" s="12"/>
      <c r="AL1224" s="4"/>
      <c r="AX1224" s="1"/>
      <c r="AY1224" s="1"/>
      <c r="AZ1224" s="1"/>
      <c r="BA1224" s="1"/>
      <c r="BB1224" s="1"/>
    </row>
    <row r="1225" spans="1:54" x14ac:dyDescent="0.2">
      <c r="A1225" s="178">
        <f t="shared" si="652"/>
        <v>42344</v>
      </c>
      <c r="B1225" s="2">
        <f t="shared" si="637"/>
        <v>303807.32268906338</v>
      </c>
      <c r="C1225" s="2">
        <f t="shared" si="653"/>
        <v>238812.11903167999</v>
      </c>
      <c r="D1225" s="2">
        <f>SUM(Y1225:Y$1495)</f>
        <v>26234.994862079999</v>
      </c>
      <c r="E1225" s="11">
        <f t="shared" si="638"/>
        <v>212577.12416959999</v>
      </c>
      <c r="F1225" s="99">
        <f t="shared" si="666"/>
        <v>4405.95</v>
      </c>
      <c r="G1225" s="3">
        <f>IF(N1225=1,VLOOKUP(A1224,[1]Plan1!$BG$69:$BI$188,3),G1224)</f>
        <v>4450.45</v>
      </c>
      <c r="H1225" s="200">
        <f t="shared" si="667"/>
        <v>42279</v>
      </c>
      <c r="I1225" s="200">
        <f t="shared" si="668"/>
        <v>42310</v>
      </c>
      <c r="J1225" s="27">
        <f t="shared" si="639"/>
        <v>1.009997843824828E-2</v>
      </c>
      <c r="K1225" s="12">
        <f t="shared" si="654"/>
        <v>42373</v>
      </c>
      <c r="L1225" s="12">
        <f t="shared" si="640"/>
        <v>42373</v>
      </c>
      <c r="M1225" s="1">
        <f t="shared" si="655"/>
        <v>22</v>
      </c>
      <c r="N1225" s="1">
        <f t="shared" si="641"/>
        <v>4</v>
      </c>
      <c r="O1225" s="2">
        <f t="shared" si="642"/>
        <v>1.0018288099999999</v>
      </c>
      <c r="P1225" s="11">
        <f t="shared" si="665"/>
        <v>1.0081988500000001</v>
      </c>
      <c r="Q1225" s="11">
        <f t="shared" si="660"/>
        <v>1.2706561163141283</v>
      </c>
      <c r="R1225" s="2">
        <f t="shared" si="664"/>
        <v>1.2729798999999999</v>
      </c>
      <c r="S1225" s="2">
        <f t="shared" si="658"/>
        <v>1.25355427</v>
      </c>
      <c r="T1225" s="2">
        <f t="shared" si="643"/>
        <v>299363.95153990999</v>
      </c>
      <c r="U1225" s="2">
        <f t="shared" si="644"/>
        <v>6651.9949707084443</v>
      </c>
      <c r="V1225" s="2">
        <f t="shared" si="645"/>
        <v>58029.282098104974</v>
      </c>
      <c r="W1225" s="2">
        <f t="shared" si="646"/>
        <v>303493.39610049338</v>
      </c>
      <c r="X1225" s="29">
        <f t="shared" si="647"/>
        <v>0</v>
      </c>
      <c r="Y1225" s="2">
        <f t="shared" si="659"/>
        <v>0</v>
      </c>
      <c r="Z1225" s="82">
        <f t="shared" si="648"/>
        <v>0</v>
      </c>
      <c r="AA1225" s="2">
        <f t="shared" si="649"/>
        <v>0</v>
      </c>
      <c r="AB1225" s="27">
        <f t="shared" si="656"/>
        <v>6.7299999999999999E-2</v>
      </c>
      <c r="AC1225" s="29">
        <f t="shared" si="669"/>
        <v>4</v>
      </c>
      <c r="AD1225" s="29">
        <v>252</v>
      </c>
      <c r="AE1225" s="11">
        <f t="shared" si="661"/>
        <v>1.0010343770000001</v>
      </c>
      <c r="AF1225" s="2">
        <f t="shared" si="662"/>
        <v>309.65518609999998</v>
      </c>
      <c r="AG1225" s="2">
        <f t="shared" si="650"/>
        <v>313.92658856999998</v>
      </c>
      <c r="AH1225" s="3">
        <f t="shared" si="651"/>
        <v>0</v>
      </c>
      <c r="AI1225" s="4" t="str">
        <f t="shared" si="663"/>
        <v>A+J=</v>
      </c>
      <c r="AJ1225" s="12">
        <f t="shared" si="657"/>
        <v>42373</v>
      </c>
      <c r="AK1225" s="12"/>
      <c r="AL1225" s="4"/>
      <c r="AX1225" s="1"/>
      <c r="AY1225" s="1"/>
      <c r="AZ1225" s="1"/>
      <c r="BA1225" s="1"/>
      <c r="BB1225" s="1"/>
    </row>
    <row r="1226" spans="1:54" x14ac:dyDescent="0.2">
      <c r="A1226" s="178">
        <f t="shared" si="652"/>
        <v>42345</v>
      </c>
      <c r="B1226" s="2">
        <f t="shared" ref="B1226:B1289" si="670">(W1226+AG1226)</f>
        <v>303807.32268906338</v>
      </c>
      <c r="C1226" s="2">
        <f t="shared" si="653"/>
        <v>238812.11903167999</v>
      </c>
      <c r="D1226" s="2">
        <f>SUM(Y1226:Y$1495)</f>
        <v>26234.994862079999</v>
      </c>
      <c r="E1226" s="11">
        <f t="shared" ref="E1226:E1289" si="671">(C1226-D1226)</f>
        <v>212577.12416959999</v>
      </c>
      <c r="F1226" s="99">
        <f t="shared" si="666"/>
        <v>4405.95</v>
      </c>
      <c r="G1226" s="3">
        <f>IF(N1226=1,VLOOKUP(A1225,[1]Plan1!$BG$69:$BI$188,3),G1225)</f>
        <v>4450.45</v>
      </c>
      <c r="H1226" s="200">
        <f t="shared" si="667"/>
        <v>42279</v>
      </c>
      <c r="I1226" s="200">
        <f t="shared" si="668"/>
        <v>42310</v>
      </c>
      <c r="J1226" s="27">
        <f t="shared" ref="J1226:J1289" si="672">(G1226/F1226)-1</f>
        <v>1.009997843824828E-2</v>
      </c>
      <c r="K1226" s="12">
        <f t="shared" si="654"/>
        <v>42373</v>
      </c>
      <c r="L1226" s="12">
        <f t="shared" ref="L1226:L1289" si="673">IF(A1226&gt;L1225,K1226,L1225)</f>
        <v>42373</v>
      </c>
      <c r="M1226" s="1">
        <f t="shared" si="655"/>
        <v>22</v>
      </c>
      <c r="N1226" s="1">
        <f t="shared" ref="N1226:N1289" si="674">(M1226-(NETWORKDAYS(A1226,L1226,AN$137:AN$327)-1))</f>
        <v>4</v>
      </c>
      <c r="O1226" s="2">
        <f t="shared" ref="O1226:O1289" si="675">TRUNC((G1226/F1226)^TRUNC((N1226/M1226),9),8)</f>
        <v>1.0018288099999999</v>
      </c>
      <c r="P1226" s="11">
        <f t="shared" si="665"/>
        <v>1.0081988500000001</v>
      </c>
      <c r="Q1226" s="11">
        <f t="shared" si="660"/>
        <v>1.2706561163141283</v>
      </c>
      <c r="R1226" s="2">
        <f t="shared" si="664"/>
        <v>1.2729798999999999</v>
      </c>
      <c r="S1226" s="2">
        <f t="shared" si="658"/>
        <v>1.25355427</v>
      </c>
      <c r="T1226" s="2">
        <f t="shared" ref="T1226:T1289" si="676">TRUNC(C1226*S1226,8)</f>
        <v>299363.95153990999</v>
      </c>
      <c r="U1226" s="2">
        <f t="shared" ref="U1226:U1289" si="677">(D1226*(S1226-1))</f>
        <v>6651.9949707084443</v>
      </c>
      <c r="V1226" s="2">
        <f t="shared" ref="V1226:V1289" si="678">(E1226*(R1226-1))</f>
        <v>58029.282098104974</v>
      </c>
      <c r="W1226" s="2">
        <f t="shared" ref="W1226:W1289" si="679">(C1226+U1226+V1226)</f>
        <v>303493.39610049338</v>
      </c>
      <c r="X1226" s="29">
        <f t="shared" ref="X1226:X1289" si="680">IF(VLOOKUP(A1226,AN$10:AU$131,8)=VLOOKUP(A1225,AN$10:AU$131,8),0,VLOOKUP(A1226,AN$10:AU$131,8))</f>
        <v>0</v>
      </c>
      <c r="Y1226" s="2">
        <f t="shared" si="659"/>
        <v>0</v>
      </c>
      <c r="Z1226" s="82">
        <f t="shared" ref="Z1226:Z1289" si="681">IF(X1226&gt;0,VLOOKUP($A1226,$AN$10:$AS$131,6),0)</f>
        <v>0</v>
      </c>
      <c r="AA1226" s="2">
        <f t="shared" ref="AA1226:AA1289" si="682">IF(Z1226&gt;0,TRUNC(Z1226*T1226,8),0)</f>
        <v>0</v>
      </c>
      <c r="AB1226" s="27">
        <f t="shared" si="656"/>
        <v>6.7299999999999999E-2</v>
      </c>
      <c r="AC1226" s="29">
        <f t="shared" si="669"/>
        <v>4</v>
      </c>
      <c r="AD1226" s="29">
        <v>252</v>
      </c>
      <c r="AE1226" s="11">
        <f t="shared" si="661"/>
        <v>1.0010343770000001</v>
      </c>
      <c r="AF1226" s="2">
        <f t="shared" si="662"/>
        <v>309.65518609999998</v>
      </c>
      <c r="AG1226" s="2">
        <f t="shared" ref="AG1226:AG1289" si="683">TRUNC((W1226*(AE1226-1)),8)</f>
        <v>313.92658856999998</v>
      </c>
      <c r="AH1226" s="3">
        <f t="shared" ref="AH1226:AH1289" si="684">IF(AA1226&gt;0,AA1226+AF1226,0)</f>
        <v>0</v>
      </c>
      <c r="AI1226" s="4" t="str">
        <f t="shared" si="663"/>
        <v>A+J=</v>
      </c>
      <c r="AJ1226" s="12">
        <f t="shared" si="657"/>
        <v>42373</v>
      </c>
      <c r="AK1226" s="12"/>
      <c r="AL1226" s="4"/>
      <c r="AX1226" s="1"/>
      <c r="AY1226" s="1"/>
      <c r="AZ1226" s="1"/>
      <c r="BA1226" s="1"/>
      <c r="BB1226" s="1"/>
    </row>
    <row r="1227" spans="1:54" x14ac:dyDescent="0.2">
      <c r="A1227" s="178">
        <f t="shared" ref="A1227:A1290" si="685">(A1226+1)</f>
        <v>42346</v>
      </c>
      <c r="B1227" s="2">
        <f t="shared" si="670"/>
        <v>304009.65423674294</v>
      </c>
      <c r="C1227" s="2">
        <f t="shared" ref="C1227:C1290" si="686">TRUNC(IF(X1226&gt;0,VLOOKUP(A1226,$AN$12:$AO$131,2),C1226),8)</f>
        <v>238812.11903167999</v>
      </c>
      <c r="D1227" s="2">
        <f>SUM(Y1227:Y$1495)</f>
        <v>26234.994862079999</v>
      </c>
      <c r="E1227" s="11">
        <f t="shared" si="671"/>
        <v>212577.12416959999</v>
      </c>
      <c r="F1227" s="99">
        <f t="shared" si="666"/>
        <v>4405.95</v>
      </c>
      <c r="G1227" s="3">
        <f>IF(N1227=1,VLOOKUP(A1226,[1]Plan1!$BG$69:$BI$188,3),G1226)</f>
        <v>4450.45</v>
      </c>
      <c r="H1227" s="200">
        <f t="shared" si="667"/>
        <v>42279</v>
      </c>
      <c r="I1227" s="200">
        <f t="shared" si="668"/>
        <v>42310</v>
      </c>
      <c r="J1227" s="27">
        <f t="shared" si="672"/>
        <v>1.009997843824828E-2</v>
      </c>
      <c r="K1227" s="12">
        <f t="shared" ref="K1227:K1290" si="687">IF(DAY(A1227)=1,VLOOKUP(A1227,AR$137:AW$275,4),K1226)</f>
        <v>42373</v>
      </c>
      <c r="L1227" s="12">
        <f t="shared" si="673"/>
        <v>42373</v>
      </c>
      <c r="M1227" s="1">
        <f t="shared" ref="M1227:M1290" si="688">IF(L1227=L1226,M1226,NETWORKDAYS(L1226,L1227,$AN$137:$AN$327)-1)</f>
        <v>22</v>
      </c>
      <c r="N1227" s="1">
        <f t="shared" si="674"/>
        <v>5</v>
      </c>
      <c r="O1227" s="2">
        <f t="shared" si="675"/>
        <v>1.0022865400000001</v>
      </c>
      <c r="P1227" s="11">
        <f t="shared" si="665"/>
        <v>1.0081988500000001</v>
      </c>
      <c r="Q1227" s="11">
        <f t="shared" si="660"/>
        <v>1.2706561163141283</v>
      </c>
      <c r="R1227" s="2">
        <f t="shared" si="664"/>
        <v>1.2735615199999999</v>
      </c>
      <c r="S1227" s="2">
        <f t="shared" si="658"/>
        <v>1.25355427</v>
      </c>
      <c r="T1227" s="2">
        <f t="shared" si="676"/>
        <v>299363.95153990999</v>
      </c>
      <c r="U1227" s="2">
        <f t="shared" si="677"/>
        <v>6651.9949707084443</v>
      </c>
      <c r="V1227" s="2">
        <f t="shared" si="678"/>
        <v>58152.921205064486</v>
      </c>
      <c r="W1227" s="2">
        <f t="shared" si="679"/>
        <v>303617.03520745295</v>
      </c>
      <c r="X1227" s="29">
        <f t="shared" si="680"/>
        <v>0</v>
      </c>
      <c r="Y1227" s="2">
        <f t="shared" si="659"/>
        <v>0</v>
      </c>
      <c r="Z1227" s="82">
        <f t="shared" si="681"/>
        <v>0</v>
      </c>
      <c r="AA1227" s="2">
        <f t="shared" si="682"/>
        <v>0</v>
      </c>
      <c r="AB1227" s="27">
        <f t="shared" ref="AB1227:AB1290" si="689">(AB1226)</f>
        <v>6.7299999999999999E-2</v>
      </c>
      <c r="AC1227" s="29">
        <f t="shared" si="669"/>
        <v>5</v>
      </c>
      <c r="AD1227" s="29">
        <v>252</v>
      </c>
      <c r="AE1227" s="11">
        <f t="shared" si="661"/>
        <v>1.0012931389999999</v>
      </c>
      <c r="AF1227" s="2">
        <f t="shared" si="662"/>
        <v>387.11920092999998</v>
      </c>
      <c r="AG1227" s="2">
        <f t="shared" si="683"/>
        <v>392.61902929000001</v>
      </c>
      <c r="AH1227" s="3">
        <f t="shared" si="684"/>
        <v>0</v>
      </c>
      <c r="AI1227" s="4" t="str">
        <f t="shared" si="663"/>
        <v>A+J=</v>
      </c>
      <c r="AJ1227" s="12">
        <f t="shared" ref="AJ1227:AJ1290" si="690">IF(X1226&gt;0,VLOOKUP(A1226,$AN$10:$AW$130,9),AJ1226)</f>
        <v>42373</v>
      </c>
      <c r="AK1227" s="12"/>
      <c r="AL1227" s="4"/>
      <c r="AX1227" s="1"/>
      <c r="AY1227" s="1"/>
      <c r="AZ1227" s="1"/>
      <c r="BA1227" s="1"/>
      <c r="BB1227" s="1"/>
    </row>
    <row r="1228" spans="1:54" x14ac:dyDescent="0.2">
      <c r="A1228" s="178">
        <f t="shared" si="685"/>
        <v>42347</v>
      </c>
      <c r="B1228" s="2">
        <f t="shared" si="670"/>
        <v>304212.12517333473</v>
      </c>
      <c r="C1228" s="2">
        <f t="shared" si="686"/>
        <v>238812.11903167999</v>
      </c>
      <c r="D1228" s="2">
        <f>SUM(Y1228:Y$1495)</f>
        <v>26234.994862079999</v>
      </c>
      <c r="E1228" s="11">
        <f t="shared" si="671"/>
        <v>212577.12416959999</v>
      </c>
      <c r="F1228" s="99">
        <f t="shared" si="666"/>
        <v>4405.95</v>
      </c>
      <c r="G1228" s="3">
        <f>IF(N1228=1,VLOOKUP(A1227,[1]Plan1!$BG$69:$BI$188,3),G1227)</f>
        <v>4450.45</v>
      </c>
      <c r="H1228" s="200">
        <f t="shared" si="667"/>
        <v>42279</v>
      </c>
      <c r="I1228" s="200">
        <f t="shared" si="668"/>
        <v>42310</v>
      </c>
      <c r="J1228" s="27">
        <f t="shared" si="672"/>
        <v>1.009997843824828E-2</v>
      </c>
      <c r="K1228" s="12">
        <f t="shared" si="687"/>
        <v>42373</v>
      </c>
      <c r="L1228" s="12">
        <f t="shared" si="673"/>
        <v>42373</v>
      </c>
      <c r="M1228" s="1">
        <f t="shared" si="688"/>
        <v>22</v>
      </c>
      <c r="N1228" s="1">
        <f t="shared" si="674"/>
        <v>6</v>
      </c>
      <c r="O1228" s="2">
        <f t="shared" si="675"/>
        <v>1.00274448</v>
      </c>
      <c r="P1228" s="11">
        <f t="shared" si="665"/>
        <v>1.0081988500000001</v>
      </c>
      <c r="Q1228" s="11">
        <f t="shared" si="660"/>
        <v>1.2706561163141283</v>
      </c>
      <c r="R1228" s="2">
        <f t="shared" si="664"/>
        <v>1.2741434</v>
      </c>
      <c r="S1228" s="2">
        <f t="shared" si="658"/>
        <v>1.25355427</v>
      </c>
      <c r="T1228" s="2">
        <f t="shared" si="676"/>
        <v>299363.95153990999</v>
      </c>
      <c r="U1228" s="2">
        <f t="shared" si="677"/>
        <v>6651.9949707084443</v>
      </c>
      <c r="V1228" s="2">
        <f t="shared" si="678"/>
        <v>58276.615582076323</v>
      </c>
      <c r="W1228" s="2">
        <f t="shared" si="679"/>
        <v>303740.72958446475</v>
      </c>
      <c r="X1228" s="29">
        <f t="shared" si="680"/>
        <v>0</v>
      </c>
      <c r="Y1228" s="2">
        <f t="shared" si="659"/>
        <v>0</v>
      </c>
      <c r="Z1228" s="82">
        <f t="shared" si="681"/>
        <v>0</v>
      </c>
      <c r="AA1228" s="2">
        <f t="shared" si="682"/>
        <v>0</v>
      </c>
      <c r="AB1228" s="27">
        <f t="shared" si="689"/>
        <v>6.7299999999999999E-2</v>
      </c>
      <c r="AC1228" s="29">
        <f t="shared" si="669"/>
        <v>6</v>
      </c>
      <c r="AD1228" s="29">
        <v>252</v>
      </c>
      <c r="AE1228" s="11">
        <f t="shared" si="661"/>
        <v>1.0015519669999999</v>
      </c>
      <c r="AF1228" s="2">
        <f t="shared" si="662"/>
        <v>464.60297377000001</v>
      </c>
      <c r="AG1228" s="2">
        <f t="shared" si="683"/>
        <v>471.39558886999998</v>
      </c>
      <c r="AH1228" s="3">
        <f t="shared" si="684"/>
        <v>0</v>
      </c>
      <c r="AI1228" s="4" t="str">
        <f t="shared" si="663"/>
        <v>A+J=</v>
      </c>
      <c r="AJ1228" s="12">
        <f t="shared" si="690"/>
        <v>42373</v>
      </c>
      <c r="AK1228" s="12"/>
      <c r="AL1228" s="4"/>
      <c r="AX1228" s="1"/>
      <c r="AY1228" s="1"/>
      <c r="AZ1228" s="1"/>
      <c r="BA1228" s="1"/>
      <c r="BB1228" s="1"/>
    </row>
    <row r="1229" spans="1:54" x14ac:dyDescent="0.2">
      <c r="A1229" s="178">
        <f t="shared" si="685"/>
        <v>42348</v>
      </c>
      <c r="B1229" s="2">
        <f t="shared" si="670"/>
        <v>304414.73587011884</v>
      </c>
      <c r="C1229" s="2">
        <f t="shared" si="686"/>
        <v>238812.11903167999</v>
      </c>
      <c r="D1229" s="2">
        <f>SUM(Y1229:Y$1495)</f>
        <v>26234.994862079999</v>
      </c>
      <c r="E1229" s="11">
        <f t="shared" si="671"/>
        <v>212577.12416959999</v>
      </c>
      <c r="F1229" s="99">
        <f t="shared" si="666"/>
        <v>4405.95</v>
      </c>
      <c r="G1229" s="3">
        <f>IF(N1229=1,VLOOKUP(A1228,[1]Plan1!$BG$69:$BI$188,3),G1228)</f>
        <v>4450.45</v>
      </c>
      <c r="H1229" s="200">
        <f t="shared" si="667"/>
        <v>42279</v>
      </c>
      <c r="I1229" s="200">
        <f t="shared" si="668"/>
        <v>42310</v>
      </c>
      <c r="J1229" s="27">
        <f t="shared" si="672"/>
        <v>1.009997843824828E-2</v>
      </c>
      <c r="K1229" s="12">
        <f t="shared" si="687"/>
        <v>42373</v>
      </c>
      <c r="L1229" s="12">
        <f t="shared" si="673"/>
        <v>42373</v>
      </c>
      <c r="M1229" s="1">
        <f t="shared" si="688"/>
        <v>22</v>
      </c>
      <c r="N1229" s="1">
        <f t="shared" si="674"/>
        <v>7</v>
      </c>
      <c r="O1229" s="2">
        <f t="shared" si="675"/>
        <v>1.0032026199999999</v>
      </c>
      <c r="P1229" s="11">
        <f t="shared" si="665"/>
        <v>1.0081988500000001</v>
      </c>
      <c r="Q1229" s="11">
        <f t="shared" si="660"/>
        <v>1.2706561163141283</v>
      </c>
      <c r="R1229" s="2">
        <f t="shared" si="664"/>
        <v>1.2747255399999999</v>
      </c>
      <c r="S1229" s="2">
        <f t="shared" si="658"/>
        <v>1.25355427</v>
      </c>
      <c r="T1229" s="2">
        <f t="shared" si="676"/>
        <v>299363.95153990999</v>
      </c>
      <c r="U1229" s="2">
        <f t="shared" si="677"/>
        <v>6651.9949707084443</v>
      </c>
      <c r="V1229" s="2">
        <f t="shared" si="678"/>
        <v>58400.365229140392</v>
      </c>
      <c r="W1229" s="2">
        <f t="shared" si="679"/>
        <v>303864.47923152882</v>
      </c>
      <c r="X1229" s="29">
        <f t="shared" si="680"/>
        <v>0</v>
      </c>
      <c r="Y1229" s="2">
        <f t="shared" si="659"/>
        <v>0</v>
      </c>
      <c r="Z1229" s="82">
        <f t="shared" si="681"/>
        <v>0</v>
      </c>
      <c r="AA1229" s="2">
        <f t="shared" si="682"/>
        <v>0</v>
      </c>
      <c r="AB1229" s="27">
        <f t="shared" si="689"/>
        <v>6.7299999999999999E-2</v>
      </c>
      <c r="AC1229" s="29">
        <f t="shared" si="669"/>
        <v>7</v>
      </c>
      <c r="AD1229" s="29">
        <v>252</v>
      </c>
      <c r="AE1229" s="11">
        <f t="shared" si="661"/>
        <v>1.0018108619999999</v>
      </c>
      <c r="AF1229" s="2">
        <f t="shared" si="662"/>
        <v>542.10680401000002</v>
      </c>
      <c r="AG1229" s="2">
        <f t="shared" si="683"/>
        <v>550.25663858999997</v>
      </c>
      <c r="AH1229" s="3">
        <f t="shared" si="684"/>
        <v>0</v>
      </c>
      <c r="AI1229" s="4" t="str">
        <f t="shared" si="663"/>
        <v>A+J=</v>
      </c>
      <c r="AJ1229" s="12">
        <f t="shared" si="690"/>
        <v>42373</v>
      </c>
      <c r="AK1229" s="12"/>
      <c r="AL1229" s="4"/>
      <c r="AX1229" s="1"/>
      <c r="AY1229" s="1"/>
      <c r="AZ1229" s="1"/>
      <c r="BA1229" s="1"/>
      <c r="BB1229" s="1"/>
    </row>
    <row r="1230" spans="1:54" x14ac:dyDescent="0.2">
      <c r="A1230" s="178">
        <f t="shared" si="685"/>
        <v>42349</v>
      </c>
      <c r="B1230" s="2">
        <f t="shared" si="670"/>
        <v>304617.49095921766</v>
      </c>
      <c r="C1230" s="2">
        <f t="shared" si="686"/>
        <v>238812.11903167999</v>
      </c>
      <c r="D1230" s="2">
        <f>SUM(Y1230:Y$1495)</f>
        <v>26234.994862079999</v>
      </c>
      <c r="E1230" s="11">
        <f t="shared" si="671"/>
        <v>212577.12416959999</v>
      </c>
      <c r="F1230" s="99">
        <f t="shared" si="666"/>
        <v>4405.95</v>
      </c>
      <c r="G1230" s="3">
        <f>IF(N1230=1,VLOOKUP(A1229,[1]Plan1!$BG$69:$BI$188,3),G1229)</f>
        <v>4450.45</v>
      </c>
      <c r="H1230" s="200">
        <f t="shared" si="667"/>
        <v>42279</v>
      </c>
      <c r="I1230" s="200">
        <f t="shared" si="668"/>
        <v>42310</v>
      </c>
      <c r="J1230" s="27">
        <f t="shared" si="672"/>
        <v>1.009997843824828E-2</v>
      </c>
      <c r="K1230" s="12">
        <f t="shared" si="687"/>
        <v>42373</v>
      </c>
      <c r="L1230" s="12">
        <f t="shared" si="673"/>
        <v>42373</v>
      </c>
      <c r="M1230" s="1">
        <f t="shared" si="688"/>
        <v>22</v>
      </c>
      <c r="N1230" s="1">
        <f t="shared" si="674"/>
        <v>8</v>
      </c>
      <c r="O1230" s="2">
        <f t="shared" si="675"/>
        <v>1.00366098</v>
      </c>
      <c r="P1230" s="11">
        <f t="shared" si="665"/>
        <v>1.0081988500000001</v>
      </c>
      <c r="Q1230" s="11">
        <f t="shared" si="660"/>
        <v>1.2706561163141283</v>
      </c>
      <c r="R1230" s="2">
        <f t="shared" si="664"/>
        <v>1.2753079599999999</v>
      </c>
      <c r="S1230" s="2">
        <f t="shared" si="658"/>
        <v>1.25355427</v>
      </c>
      <c r="T1230" s="2">
        <f t="shared" si="676"/>
        <v>299363.95153990999</v>
      </c>
      <c r="U1230" s="2">
        <f t="shared" si="677"/>
        <v>6651.9949707084443</v>
      </c>
      <c r="V1230" s="2">
        <f t="shared" si="678"/>
        <v>58524.174397799245</v>
      </c>
      <c r="W1230" s="2">
        <f t="shared" si="679"/>
        <v>303988.28840018768</v>
      </c>
      <c r="X1230" s="29">
        <f t="shared" si="680"/>
        <v>0</v>
      </c>
      <c r="Y1230" s="2">
        <f t="shared" si="659"/>
        <v>0</v>
      </c>
      <c r="Z1230" s="82">
        <f t="shared" si="681"/>
        <v>0</v>
      </c>
      <c r="AA1230" s="2">
        <f t="shared" si="682"/>
        <v>0</v>
      </c>
      <c r="AB1230" s="27">
        <f t="shared" si="689"/>
        <v>6.7299999999999999E-2</v>
      </c>
      <c r="AC1230" s="29">
        <f t="shared" si="669"/>
        <v>8</v>
      </c>
      <c r="AD1230" s="29">
        <v>252</v>
      </c>
      <c r="AE1230" s="11">
        <f t="shared" si="661"/>
        <v>1.002069825</v>
      </c>
      <c r="AF1230" s="2">
        <f t="shared" si="662"/>
        <v>619.63099098999999</v>
      </c>
      <c r="AG1230" s="2">
        <f t="shared" si="683"/>
        <v>629.20255902999997</v>
      </c>
      <c r="AH1230" s="3">
        <f t="shared" si="684"/>
        <v>0</v>
      </c>
      <c r="AI1230" s="4" t="str">
        <f t="shared" si="663"/>
        <v>A+J=</v>
      </c>
      <c r="AJ1230" s="12">
        <f t="shared" si="690"/>
        <v>42373</v>
      </c>
      <c r="AK1230" s="12"/>
      <c r="AL1230" s="4"/>
      <c r="AX1230" s="1"/>
      <c r="AY1230" s="1"/>
      <c r="AZ1230" s="1"/>
      <c r="BA1230" s="1"/>
      <c r="BB1230" s="1"/>
    </row>
    <row r="1231" spans="1:54" x14ac:dyDescent="0.2">
      <c r="A1231" s="178">
        <f t="shared" si="685"/>
        <v>42350</v>
      </c>
      <c r="B1231" s="2">
        <f t="shared" si="670"/>
        <v>304820.38351175759</v>
      </c>
      <c r="C1231" s="2">
        <f t="shared" si="686"/>
        <v>238812.11903167999</v>
      </c>
      <c r="D1231" s="2">
        <f>SUM(Y1231:Y$1495)</f>
        <v>26234.994862079999</v>
      </c>
      <c r="E1231" s="11">
        <f t="shared" si="671"/>
        <v>212577.12416959999</v>
      </c>
      <c r="F1231" s="99">
        <f t="shared" si="666"/>
        <v>4405.95</v>
      </c>
      <c r="G1231" s="3">
        <f>IF(N1231=1,VLOOKUP(A1230,[1]Plan1!$BG$69:$BI$188,3),G1230)</f>
        <v>4450.45</v>
      </c>
      <c r="H1231" s="200">
        <f t="shared" si="667"/>
        <v>42279</v>
      </c>
      <c r="I1231" s="200">
        <f t="shared" si="668"/>
        <v>42310</v>
      </c>
      <c r="J1231" s="27">
        <f t="shared" si="672"/>
        <v>1.009997843824828E-2</v>
      </c>
      <c r="K1231" s="12">
        <f t="shared" si="687"/>
        <v>42373</v>
      </c>
      <c r="L1231" s="12">
        <f t="shared" si="673"/>
        <v>42373</v>
      </c>
      <c r="M1231" s="1">
        <f t="shared" si="688"/>
        <v>22</v>
      </c>
      <c r="N1231" s="1">
        <f t="shared" si="674"/>
        <v>9</v>
      </c>
      <c r="O1231" s="2">
        <f t="shared" si="675"/>
        <v>1.00411954</v>
      </c>
      <c r="P1231" s="11">
        <f t="shared" si="665"/>
        <v>1.0081988500000001</v>
      </c>
      <c r="Q1231" s="11">
        <f t="shared" si="660"/>
        <v>1.2706561163141283</v>
      </c>
      <c r="R1231" s="2">
        <f t="shared" si="664"/>
        <v>1.2758906299999999</v>
      </c>
      <c r="S1231" s="2">
        <f t="shared" si="658"/>
        <v>1.25355427</v>
      </c>
      <c r="T1231" s="2">
        <f t="shared" si="676"/>
        <v>299363.95153990999</v>
      </c>
      <c r="U1231" s="2">
        <f t="shared" si="677"/>
        <v>6651.9949707084443</v>
      </c>
      <c r="V1231" s="2">
        <f t="shared" si="678"/>
        <v>58648.03671073915</v>
      </c>
      <c r="W1231" s="2">
        <f t="shared" si="679"/>
        <v>304112.15071312757</v>
      </c>
      <c r="X1231" s="29">
        <f t="shared" si="680"/>
        <v>0</v>
      </c>
      <c r="Y1231" s="2">
        <f t="shared" si="659"/>
        <v>0</v>
      </c>
      <c r="Z1231" s="82">
        <f t="shared" si="681"/>
        <v>0</v>
      </c>
      <c r="AA1231" s="2">
        <f t="shared" si="682"/>
        <v>0</v>
      </c>
      <c r="AB1231" s="27">
        <f t="shared" si="689"/>
        <v>6.7299999999999999E-2</v>
      </c>
      <c r="AC1231" s="29">
        <f t="shared" si="669"/>
        <v>9</v>
      </c>
      <c r="AD1231" s="29">
        <v>252</v>
      </c>
      <c r="AE1231" s="11">
        <f t="shared" si="661"/>
        <v>1.0023288539999999</v>
      </c>
      <c r="AF1231" s="2">
        <f t="shared" si="662"/>
        <v>697.17493598999999</v>
      </c>
      <c r="AG1231" s="2">
        <f t="shared" si="683"/>
        <v>708.23279863000005</v>
      </c>
      <c r="AH1231" s="3">
        <f t="shared" si="684"/>
        <v>0</v>
      </c>
      <c r="AI1231" s="4" t="str">
        <f t="shared" si="663"/>
        <v>A+J=</v>
      </c>
      <c r="AJ1231" s="12">
        <f t="shared" si="690"/>
        <v>42373</v>
      </c>
      <c r="AK1231" s="12"/>
      <c r="AL1231" s="4"/>
      <c r="AX1231" s="1"/>
      <c r="AY1231" s="1"/>
      <c r="AZ1231" s="1"/>
      <c r="BA1231" s="1"/>
      <c r="BB1231" s="1"/>
    </row>
    <row r="1232" spans="1:54" x14ac:dyDescent="0.2">
      <c r="A1232" s="178">
        <f t="shared" si="685"/>
        <v>42351</v>
      </c>
      <c r="B1232" s="2">
        <f t="shared" si="670"/>
        <v>304820.38351175759</v>
      </c>
      <c r="C1232" s="2">
        <f t="shared" si="686"/>
        <v>238812.11903167999</v>
      </c>
      <c r="D1232" s="2">
        <f>SUM(Y1232:Y$1495)</f>
        <v>26234.994862079999</v>
      </c>
      <c r="E1232" s="11">
        <f t="shared" si="671"/>
        <v>212577.12416959999</v>
      </c>
      <c r="F1232" s="99">
        <f t="shared" si="666"/>
        <v>4405.95</v>
      </c>
      <c r="G1232" s="3">
        <f>IF(N1232=1,VLOOKUP(A1231,[1]Plan1!$BG$69:$BI$188,3),G1231)</f>
        <v>4450.45</v>
      </c>
      <c r="H1232" s="200">
        <f t="shared" si="667"/>
        <v>42279</v>
      </c>
      <c r="I1232" s="200">
        <f t="shared" si="668"/>
        <v>42310</v>
      </c>
      <c r="J1232" s="27">
        <f t="shared" si="672"/>
        <v>1.009997843824828E-2</v>
      </c>
      <c r="K1232" s="12">
        <f t="shared" si="687"/>
        <v>42373</v>
      </c>
      <c r="L1232" s="12">
        <f t="shared" si="673"/>
        <v>42373</v>
      </c>
      <c r="M1232" s="1">
        <f t="shared" si="688"/>
        <v>22</v>
      </c>
      <c r="N1232" s="1">
        <f t="shared" si="674"/>
        <v>9</v>
      </c>
      <c r="O1232" s="2">
        <f t="shared" si="675"/>
        <v>1.00411954</v>
      </c>
      <c r="P1232" s="11">
        <f t="shared" si="665"/>
        <v>1.0081988500000001</v>
      </c>
      <c r="Q1232" s="11">
        <f t="shared" si="660"/>
        <v>1.2706561163141283</v>
      </c>
      <c r="R1232" s="2">
        <f t="shared" si="664"/>
        <v>1.2758906299999999</v>
      </c>
      <c r="S1232" s="2">
        <f t="shared" si="658"/>
        <v>1.25355427</v>
      </c>
      <c r="T1232" s="2">
        <f t="shared" si="676"/>
        <v>299363.95153990999</v>
      </c>
      <c r="U1232" s="2">
        <f t="shared" si="677"/>
        <v>6651.9949707084443</v>
      </c>
      <c r="V1232" s="2">
        <f t="shared" si="678"/>
        <v>58648.03671073915</v>
      </c>
      <c r="W1232" s="2">
        <f t="shared" si="679"/>
        <v>304112.15071312757</v>
      </c>
      <c r="X1232" s="29">
        <f t="shared" si="680"/>
        <v>0</v>
      </c>
      <c r="Y1232" s="2">
        <f t="shared" si="659"/>
        <v>0</v>
      </c>
      <c r="Z1232" s="82">
        <f t="shared" si="681"/>
        <v>0</v>
      </c>
      <c r="AA1232" s="2">
        <f t="shared" si="682"/>
        <v>0</v>
      </c>
      <c r="AB1232" s="27">
        <f t="shared" si="689"/>
        <v>6.7299999999999999E-2</v>
      </c>
      <c r="AC1232" s="29">
        <f t="shared" si="669"/>
        <v>9</v>
      </c>
      <c r="AD1232" s="29">
        <v>252</v>
      </c>
      <c r="AE1232" s="11">
        <f t="shared" si="661"/>
        <v>1.0023288539999999</v>
      </c>
      <c r="AF1232" s="2">
        <f t="shared" si="662"/>
        <v>697.17493598999999</v>
      </c>
      <c r="AG1232" s="2">
        <f t="shared" si="683"/>
        <v>708.23279863000005</v>
      </c>
      <c r="AH1232" s="3">
        <f t="shared" si="684"/>
        <v>0</v>
      </c>
      <c r="AI1232" s="4" t="str">
        <f t="shared" si="663"/>
        <v>A+J=</v>
      </c>
      <c r="AJ1232" s="12">
        <f t="shared" si="690"/>
        <v>42373</v>
      </c>
      <c r="AK1232" s="12"/>
      <c r="AL1232" s="4"/>
      <c r="AX1232" s="1"/>
      <c r="AY1232" s="1"/>
      <c r="AZ1232" s="1"/>
      <c r="BA1232" s="1"/>
      <c r="BB1232" s="1"/>
    </row>
    <row r="1233" spans="1:54" x14ac:dyDescent="0.2">
      <c r="A1233" s="178">
        <f t="shared" si="685"/>
        <v>42352</v>
      </c>
      <c r="B1233" s="2">
        <f t="shared" si="670"/>
        <v>304820.38351175759</v>
      </c>
      <c r="C1233" s="2">
        <f t="shared" si="686"/>
        <v>238812.11903167999</v>
      </c>
      <c r="D1233" s="2">
        <f>SUM(Y1233:Y$1495)</f>
        <v>26234.994862079999</v>
      </c>
      <c r="E1233" s="11">
        <f t="shared" si="671"/>
        <v>212577.12416959999</v>
      </c>
      <c r="F1233" s="99">
        <f t="shared" si="666"/>
        <v>4405.95</v>
      </c>
      <c r="G1233" s="3">
        <f>IF(N1233=1,VLOOKUP(A1232,[1]Plan1!$BG$69:$BI$188,3),G1232)</f>
        <v>4450.45</v>
      </c>
      <c r="H1233" s="200">
        <f t="shared" si="667"/>
        <v>42279</v>
      </c>
      <c r="I1233" s="200">
        <f t="shared" si="668"/>
        <v>42310</v>
      </c>
      <c r="J1233" s="27">
        <f t="shared" si="672"/>
        <v>1.009997843824828E-2</v>
      </c>
      <c r="K1233" s="12">
        <f t="shared" si="687"/>
        <v>42373</v>
      </c>
      <c r="L1233" s="12">
        <f t="shared" si="673"/>
        <v>42373</v>
      </c>
      <c r="M1233" s="1">
        <f t="shared" si="688"/>
        <v>22</v>
      </c>
      <c r="N1233" s="1">
        <f t="shared" si="674"/>
        <v>9</v>
      </c>
      <c r="O1233" s="2">
        <f t="shared" si="675"/>
        <v>1.00411954</v>
      </c>
      <c r="P1233" s="11">
        <f t="shared" si="665"/>
        <v>1.0081988500000001</v>
      </c>
      <c r="Q1233" s="11">
        <f t="shared" si="660"/>
        <v>1.2706561163141283</v>
      </c>
      <c r="R1233" s="2">
        <f t="shared" si="664"/>
        <v>1.2758906299999999</v>
      </c>
      <c r="S1233" s="2">
        <f t="shared" si="658"/>
        <v>1.25355427</v>
      </c>
      <c r="T1233" s="2">
        <f t="shared" si="676"/>
        <v>299363.95153990999</v>
      </c>
      <c r="U1233" s="2">
        <f t="shared" si="677"/>
        <v>6651.9949707084443</v>
      </c>
      <c r="V1233" s="2">
        <f t="shared" si="678"/>
        <v>58648.03671073915</v>
      </c>
      <c r="W1233" s="2">
        <f t="shared" si="679"/>
        <v>304112.15071312757</v>
      </c>
      <c r="X1233" s="29">
        <f t="shared" si="680"/>
        <v>0</v>
      </c>
      <c r="Y1233" s="2">
        <f t="shared" si="659"/>
        <v>0</v>
      </c>
      <c r="Z1233" s="82">
        <f t="shared" si="681"/>
        <v>0</v>
      </c>
      <c r="AA1233" s="2">
        <f t="shared" si="682"/>
        <v>0</v>
      </c>
      <c r="AB1233" s="27">
        <f t="shared" si="689"/>
        <v>6.7299999999999999E-2</v>
      </c>
      <c r="AC1233" s="29">
        <f t="shared" si="669"/>
        <v>9</v>
      </c>
      <c r="AD1233" s="29">
        <v>252</v>
      </c>
      <c r="AE1233" s="11">
        <f t="shared" si="661"/>
        <v>1.0023288539999999</v>
      </c>
      <c r="AF1233" s="2">
        <f t="shared" si="662"/>
        <v>697.17493598999999</v>
      </c>
      <c r="AG1233" s="2">
        <f t="shared" si="683"/>
        <v>708.23279863000005</v>
      </c>
      <c r="AH1233" s="3">
        <f t="shared" si="684"/>
        <v>0</v>
      </c>
      <c r="AI1233" s="4" t="str">
        <f t="shared" si="663"/>
        <v>A+J=</v>
      </c>
      <c r="AJ1233" s="12">
        <f t="shared" si="690"/>
        <v>42373</v>
      </c>
      <c r="AK1233" s="12"/>
      <c r="AL1233" s="4"/>
      <c r="AX1233" s="1"/>
      <c r="AY1233" s="1"/>
      <c r="AZ1233" s="1"/>
      <c r="BA1233" s="1"/>
      <c r="BB1233" s="1"/>
    </row>
    <row r="1234" spans="1:54" x14ac:dyDescent="0.2">
      <c r="A1234" s="178">
        <f t="shared" si="685"/>
        <v>42353</v>
      </c>
      <c r="B1234" s="2">
        <f t="shared" si="670"/>
        <v>305023.41816033103</v>
      </c>
      <c r="C1234" s="2">
        <f t="shared" si="686"/>
        <v>238812.11903167999</v>
      </c>
      <c r="D1234" s="2">
        <f>SUM(Y1234:Y$1495)</f>
        <v>26234.994862079999</v>
      </c>
      <c r="E1234" s="11">
        <f t="shared" si="671"/>
        <v>212577.12416959999</v>
      </c>
      <c r="F1234" s="99">
        <f t="shared" si="666"/>
        <v>4405.95</v>
      </c>
      <c r="G1234" s="3">
        <f>IF(N1234=1,VLOOKUP(A1233,[1]Plan1!$BG$69:$BI$188,3),G1233)</f>
        <v>4450.45</v>
      </c>
      <c r="H1234" s="200">
        <f t="shared" si="667"/>
        <v>42279</v>
      </c>
      <c r="I1234" s="200">
        <f t="shared" si="668"/>
        <v>42310</v>
      </c>
      <c r="J1234" s="27">
        <f t="shared" si="672"/>
        <v>1.009997843824828E-2</v>
      </c>
      <c r="K1234" s="12">
        <f t="shared" si="687"/>
        <v>42373</v>
      </c>
      <c r="L1234" s="12">
        <f t="shared" si="673"/>
        <v>42373</v>
      </c>
      <c r="M1234" s="1">
        <f t="shared" si="688"/>
        <v>22</v>
      </c>
      <c r="N1234" s="1">
        <f t="shared" si="674"/>
        <v>10</v>
      </c>
      <c r="O1234" s="2">
        <f t="shared" si="675"/>
        <v>1.0045783100000001</v>
      </c>
      <c r="P1234" s="11">
        <f t="shared" si="665"/>
        <v>1.0081988500000001</v>
      </c>
      <c r="Q1234" s="11">
        <f t="shared" si="660"/>
        <v>1.2706561163141283</v>
      </c>
      <c r="R1234" s="2">
        <f t="shared" si="664"/>
        <v>1.2764735700000001</v>
      </c>
      <c r="S1234" s="2">
        <f t="shared" si="658"/>
        <v>1.25355427</v>
      </c>
      <c r="T1234" s="2">
        <f t="shared" si="676"/>
        <v>299363.95153990999</v>
      </c>
      <c r="U1234" s="2">
        <f t="shared" si="677"/>
        <v>6651.9949707084443</v>
      </c>
      <c r="V1234" s="2">
        <f t="shared" si="678"/>
        <v>58771.956419502611</v>
      </c>
      <c r="W1234" s="2">
        <f t="shared" si="679"/>
        <v>304236.07042189105</v>
      </c>
      <c r="X1234" s="29">
        <f t="shared" si="680"/>
        <v>0</v>
      </c>
      <c r="Y1234" s="2">
        <f t="shared" si="659"/>
        <v>0</v>
      </c>
      <c r="Z1234" s="82">
        <f t="shared" si="681"/>
        <v>0</v>
      </c>
      <c r="AA1234" s="2">
        <f t="shared" si="682"/>
        <v>0</v>
      </c>
      <c r="AB1234" s="27">
        <f t="shared" si="689"/>
        <v>6.7299999999999999E-2</v>
      </c>
      <c r="AC1234" s="29">
        <f t="shared" si="669"/>
        <v>10</v>
      </c>
      <c r="AD1234" s="29">
        <v>252</v>
      </c>
      <c r="AE1234" s="11">
        <f t="shared" si="661"/>
        <v>1.0025879499999999</v>
      </c>
      <c r="AF1234" s="2">
        <f t="shared" si="662"/>
        <v>774.73893838000004</v>
      </c>
      <c r="AG1234" s="2">
        <f t="shared" si="683"/>
        <v>787.34773843999994</v>
      </c>
      <c r="AH1234" s="3">
        <f t="shared" si="684"/>
        <v>0</v>
      </c>
      <c r="AI1234" s="4" t="str">
        <f t="shared" si="663"/>
        <v>A+J=</v>
      </c>
      <c r="AJ1234" s="12">
        <f t="shared" si="690"/>
        <v>42373</v>
      </c>
      <c r="AK1234" s="12"/>
      <c r="AL1234" s="4"/>
      <c r="AX1234" s="1"/>
      <c r="AY1234" s="1"/>
      <c r="AZ1234" s="1"/>
      <c r="BA1234" s="1"/>
      <c r="BB1234" s="1"/>
    </row>
    <row r="1235" spans="1:54" x14ac:dyDescent="0.2">
      <c r="A1235" s="178">
        <f t="shared" si="685"/>
        <v>42354</v>
      </c>
      <c r="B1235" s="2">
        <f t="shared" si="670"/>
        <v>305226.59710628923</v>
      </c>
      <c r="C1235" s="2">
        <f t="shared" si="686"/>
        <v>238812.11903167999</v>
      </c>
      <c r="D1235" s="2">
        <f>SUM(Y1235:Y$1495)</f>
        <v>26234.994862079999</v>
      </c>
      <c r="E1235" s="11">
        <f t="shared" si="671"/>
        <v>212577.12416959999</v>
      </c>
      <c r="F1235" s="99">
        <f t="shared" si="666"/>
        <v>4405.95</v>
      </c>
      <c r="G1235" s="3">
        <f>IF(N1235=1,VLOOKUP(A1234,[1]Plan1!$BG$69:$BI$188,3),G1234)</f>
        <v>4450.45</v>
      </c>
      <c r="H1235" s="200">
        <f t="shared" si="667"/>
        <v>42279</v>
      </c>
      <c r="I1235" s="200">
        <f t="shared" si="668"/>
        <v>42310</v>
      </c>
      <c r="J1235" s="27">
        <f t="shared" si="672"/>
        <v>1.009997843824828E-2</v>
      </c>
      <c r="K1235" s="12">
        <f t="shared" si="687"/>
        <v>42373</v>
      </c>
      <c r="L1235" s="12">
        <f t="shared" si="673"/>
        <v>42373</v>
      </c>
      <c r="M1235" s="1">
        <f t="shared" si="688"/>
        <v>22</v>
      </c>
      <c r="N1235" s="1">
        <f t="shared" si="674"/>
        <v>11</v>
      </c>
      <c r="O1235" s="2">
        <f t="shared" si="675"/>
        <v>1.0050372999999999</v>
      </c>
      <c r="P1235" s="11">
        <f t="shared" si="665"/>
        <v>1.0081988500000001</v>
      </c>
      <c r="Q1235" s="11">
        <f t="shared" si="660"/>
        <v>1.2706561163141283</v>
      </c>
      <c r="R1235" s="2">
        <f t="shared" si="664"/>
        <v>1.2770567900000001</v>
      </c>
      <c r="S1235" s="2">
        <f t="shared" si="658"/>
        <v>1.25355427</v>
      </c>
      <c r="T1235" s="2">
        <f t="shared" si="676"/>
        <v>299363.95153990999</v>
      </c>
      <c r="U1235" s="2">
        <f t="shared" si="677"/>
        <v>6651.9949707084443</v>
      </c>
      <c r="V1235" s="2">
        <f t="shared" si="678"/>
        <v>58895.935649860803</v>
      </c>
      <c r="W1235" s="2">
        <f t="shared" si="679"/>
        <v>304360.04965224926</v>
      </c>
      <c r="X1235" s="29">
        <f t="shared" si="680"/>
        <v>0</v>
      </c>
      <c r="Y1235" s="2">
        <f t="shared" si="659"/>
        <v>0</v>
      </c>
      <c r="Z1235" s="82">
        <f t="shared" si="681"/>
        <v>0</v>
      </c>
      <c r="AA1235" s="2">
        <f t="shared" si="682"/>
        <v>0</v>
      </c>
      <c r="AB1235" s="27">
        <f t="shared" si="689"/>
        <v>6.7299999999999999E-2</v>
      </c>
      <c r="AC1235" s="29">
        <f t="shared" si="669"/>
        <v>11</v>
      </c>
      <c r="AD1235" s="29">
        <v>252</v>
      </c>
      <c r="AE1235" s="11">
        <f t="shared" si="661"/>
        <v>1.0028471130000001</v>
      </c>
      <c r="AF1235" s="2">
        <f t="shared" si="662"/>
        <v>852.32299816</v>
      </c>
      <c r="AG1235" s="2">
        <f t="shared" si="683"/>
        <v>866.54745404000005</v>
      </c>
      <c r="AH1235" s="3">
        <f t="shared" si="684"/>
        <v>0</v>
      </c>
      <c r="AI1235" s="4" t="str">
        <f t="shared" si="663"/>
        <v>A+J=</v>
      </c>
      <c r="AJ1235" s="12">
        <f t="shared" si="690"/>
        <v>42373</v>
      </c>
      <c r="AK1235" s="12"/>
      <c r="AL1235" s="4"/>
      <c r="AX1235" s="1"/>
      <c r="AY1235" s="1"/>
      <c r="AZ1235" s="1"/>
      <c r="BA1235" s="1"/>
      <c r="BB1235" s="1"/>
    </row>
    <row r="1236" spans="1:54" x14ac:dyDescent="0.2">
      <c r="A1236" s="178">
        <f t="shared" si="685"/>
        <v>42355</v>
      </c>
      <c r="B1236" s="2">
        <f t="shared" si="670"/>
        <v>305429.91402369848</v>
      </c>
      <c r="C1236" s="2">
        <f t="shared" si="686"/>
        <v>238812.11903167999</v>
      </c>
      <c r="D1236" s="2">
        <f>SUM(Y1236:Y$1495)</f>
        <v>26234.994862079999</v>
      </c>
      <c r="E1236" s="11">
        <f t="shared" si="671"/>
        <v>212577.12416959999</v>
      </c>
      <c r="F1236" s="99">
        <f t="shared" si="666"/>
        <v>4405.95</v>
      </c>
      <c r="G1236" s="3">
        <f>IF(N1236=1,VLOOKUP(A1235,[1]Plan1!$BG$69:$BI$188,3),G1235)</f>
        <v>4450.45</v>
      </c>
      <c r="H1236" s="200">
        <f t="shared" si="667"/>
        <v>42279</v>
      </c>
      <c r="I1236" s="200">
        <f t="shared" si="668"/>
        <v>42310</v>
      </c>
      <c r="J1236" s="27">
        <f t="shared" si="672"/>
        <v>1.009997843824828E-2</v>
      </c>
      <c r="K1236" s="12">
        <f t="shared" si="687"/>
        <v>42373</v>
      </c>
      <c r="L1236" s="12">
        <f t="shared" si="673"/>
        <v>42373</v>
      </c>
      <c r="M1236" s="1">
        <f t="shared" si="688"/>
        <v>22</v>
      </c>
      <c r="N1236" s="1">
        <f t="shared" si="674"/>
        <v>12</v>
      </c>
      <c r="O1236" s="2">
        <f t="shared" si="675"/>
        <v>1.0054964900000001</v>
      </c>
      <c r="P1236" s="11">
        <f t="shared" si="665"/>
        <v>1.0081988500000001</v>
      </c>
      <c r="Q1236" s="11">
        <f t="shared" si="660"/>
        <v>1.2706561163141283</v>
      </c>
      <c r="R1236" s="2">
        <f t="shared" si="664"/>
        <v>1.2776402600000001</v>
      </c>
      <c r="S1236" s="2">
        <f t="shared" si="658"/>
        <v>1.25355427</v>
      </c>
      <c r="T1236" s="2">
        <f t="shared" si="676"/>
        <v>299363.95153990999</v>
      </c>
      <c r="U1236" s="2">
        <f t="shared" si="677"/>
        <v>6651.9949707084443</v>
      </c>
      <c r="V1236" s="2">
        <f t="shared" si="678"/>
        <v>59019.968024500042</v>
      </c>
      <c r="W1236" s="2">
        <f t="shared" si="679"/>
        <v>304484.0820268885</v>
      </c>
      <c r="X1236" s="29">
        <f t="shared" si="680"/>
        <v>0</v>
      </c>
      <c r="Y1236" s="2">
        <f t="shared" si="659"/>
        <v>0</v>
      </c>
      <c r="Z1236" s="82">
        <f t="shared" si="681"/>
        <v>0</v>
      </c>
      <c r="AA1236" s="2">
        <f t="shared" si="682"/>
        <v>0</v>
      </c>
      <c r="AB1236" s="27">
        <f t="shared" si="689"/>
        <v>6.7299999999999999E-2</v>
      </c>
      <c r="AC1236" s="29">
        <f t="shared" si="669"/>
        <v>12</v>
      </c>
      <c r="AD1236" s="29">
        <v>252</v>
      </c>
      <c r="AE1236" s="11">
        <f t="shared" si="661"/>
        <v>1.003106343</v>
      </c>
      <c r="AF1236" s="2">
        <f t="shared" si="662"/>
        <v>929.92711530999998</v>
      </c>
      <c r="AG1236" s="2">
        <f t="shared" si="683"/>
        <v>945.83199680999996</v>
      </c>
      <c r="AH1236" s="3">
        <f t="shared" si="684"/>
        <v>0</v>
      </c>
      <c r="AI1236" s="4" t="str">
        <f t="shared" si="663"/>
        <v>A+J=</v>
      </c>
      <c r="AJ1236" s="12">
        <f t="shared" si="690"/>
        <v>42373</v>
      </c>
      <c r="AK1236" s="12"/>
      <c r="AL1236" s="4"/>
      <c r="AX1236" s="1"/>
      <c r="AY1236" s="1"/>
      <c r="AZ1236" s="1"/>
      <c r="BA1236" s="1"/>
      <c r="BB1236" s="1"/>
    </row>
    <row r="1237" spans="1:54" x14ac:dyDescent="0.2">
      <c r="A1237" s="178">
        <f t="shared" si="685"/>
        <v>42356</v>
      </c>
      <c r="B1237" s="2">
        <f t="shared" si="670"/>
        <v>305633.37324467121</v>
      </c>
      <c r="C1237" s="2">
        <f t="shared" si="686"/>
        <v>238812.11903167999</v>
      </c>
      <c r="D1237" s="2">
        <f>SUM(Y1237:Y$1495)</f>
        <v>26234.994862079999</v>
      </c>
      <c r="E1237" s="11">
        <f t="shared" si="671"/>
        <v>212577.12416959999</v>
      </c>
      <c r="F1237" s="99">
        <f t="shared" si="666"/>
        <v>4405.95</v>
      </c>
      <c r="G1237" s="3">
        <f>IF(N1237=1,VLOOKUP(A1236,[1]Plan1!$BG$69:$BI$188,3),G1236)</f>
        <v>4450.45</v>
      </c>
      <c r="H1237" s="200">
        <f t="shared" si="667"/>
        <v>42279</v>
      </c>
      <c r="I1237" s="200">
        <f t="shared" si="668"/>
        <v>42310</v>
      </c>
      <c r="J1237" s="27">
        <f t="shared" si="672"/>
        <v>1.009997843824828E-2</v>
      </c>
      <c r="K1237" s="12">
        <f t="shared" si="687"/>
        <v>42373</v>
      </c>
      <c r="L1237" s="12">
        <f t="shared" si="673"/>
        <v>42373</v>
      </c>
      <c r="M1237" s="1">
        <f t="shared" si="688"/>
        <v>22</v>
      </c>
      <c r="N1237" s="1">
        <f t="shared" si="674"/>
        <v>13</v>
      </c>
      <c r="O1237" s="2">
        <f t="shared" si="675"/>
        <v>1.0059558900000001</v>
      </c>
      <c r="P1237" s="11">
        <f t="shared" si="665"/>
        <v>1.0081988500000001</v>
      </c>
      <c r="Q1237" s="11">
        <f t="shared" si="660"/>
        <v>1.2706561163141283</v>
      </c>
      <c r="R1237" s="2">
        <f t="shared" si="664"/>
        <v>1.278224</v>
      </c>
      <c r="S1237" s="2">
        <f t="shared" si="658"/>
        <v>1.25355427</v>
      </c>
      <c r="T1237" s="2">
        <f t="shared" si="676"/>
        <v>299363.95153990999</v>
      </c>
      <c r="U1237" s="2">
        <f t="shared" si="677"/>
        <v>6651.9949707084443</v>
      </c>
      <c r="V1237" s="2">
        <f t="shared" si="678"/>
        <v>59144.057794962791</v>
      </c>
      <c r="W1237" s="2">
        <f t="shared" si="679"/>
        <v>304608.17179735121</v>
      </c>
      <c r="X1237" s="29">
        <f t="shared" si="680"/>
        <v>0</v>
      </c>
      <c r="Y1237" s="2">
        <f t="shared" si="659"/>
        <v>0</v>
      </c>
      <c r="Z1237" s="82">
        <f t="shared" si="681"/>
        <v>0</v>
      </c>
      <c r="AA1237" s="2">
        <f t="shared" si="682"/>
        <v>0</v>
      </c>
      <c r="AB1237" s="27">
        <f t="shared" si="689"/>
        <v>6.7299999999999999E-2</v>
      </c>
      <c r="AC1237" s="29">
        <f t="shared" si="669"/>
        <v>13</v>
      </c>
      <c r="AD1237" s="29">
        <v>252</v>
      </c>
      <c r="AE1237" s="11">
        <f t="shared" si="661"/>
        <v>1.0033656399999999</v>
      </c>
      <c r="AF1237" s="2">
        <f t="shared" si="662"/>
        <v>1007.55128986</v>
      </c>
      <c r="AG1237" s="2">
        <f t="shared" si="683"/>
        <v>1025.2014473199999</v>
      </c>
      <c r="AH1237" s="3">
        <f t="shared" si="684"/>
        <v>0</v>
      </c>
      <c r="AI1237" s="4" t="str">
        <f t="shared" si="663"/>
        <v>A+J=</v>
      </c>
      <c r="AJ1237" s="12">
        <f t="shared" si="690"/>
        <v>42373</v>
      </c>
      <c r="AK1237" s="12"/>
      <c r="AL1237" s="4"/>
      <c r="AX1237" s="1"/>
      <c r="AY1237" s="1"/>
      <c r="AZ1237" s="1"/>
      <c r="BA1237" s="1"/>
      <c r="BB1237" s="1"/>
    </row>
    <row r="1238" spans="1:54" x14ac:dyDescent="0.2">
      <c r="A1238" s="178">
        <f t="shared" si="685"/>
        <v>42357</v>
      </c>
      <c r="B1238" s="2">
        <f t="shared" si="670"/>
        <v>305836.97697227879</v>
      </c>
      <c r="C1238" s="2">
        <f t="shared" si="686"/>
        <v>238812.11903167999</v>
      </c>
      <c r="D1238" s="2">
        <f>SUM(Y1238:Y$1495)</f>
        <v>26234.994862079999</v>
      </c>
      <c r="E1238" s="11">
        <f t="shared" si="671"/>
        <v>212577.12416959999</v>
      </c>
      <c r="F1238" s="99">
        <f t="shared" si="666"/>
        <v>4405.95</v>
      </c>
      <c r="G1238" s="3">
        <f>IF(N1238=1,VLOOKUP(A1237,[1]Plan1!$BG$69:$BI$188,3),G1237)</f>
        <v>4450.45</v>
      </c>
      <c r="H1238" s="200">
        <f t="shared" si="667"/>
        <v>42279</v>
      </c>
      <c r="I1238" s="200">
        <f t="shared" si="668"/>
        <v>42310</v>
      </c>
      <c r="J1238" s="27">
        <f t="shared" si="672"/>
        <v>1.009997843824828E-2</v>
      </c>
      <c r="K1238" s="12">
        <f t="shared" si="687"/>
        <v>42373</v>
      </c>
      <c r="L1238" s="12">
        <f t="shared" si="673"/>
        <v>42373</v>
      </c>
      <c r="M1238" s="1">
        <f t="shared" si="688"/>
        <v>22</v>
      </c>
      <c r="N1238" s="1">
        <f t="shared" si="674"/>
        <v>14</v>
      </c>
      <c r="O1238" s="2">
        <f t="shared" si="675"/>
        <v>1.0064155100000001</v>
      </c>
      <c r="P1238" s="11">
        <f t="shared" si="665"/>
        <v>1.0081988500000001</v>
      </c>
      <c r="Q1238" s="11">
        <f t="shared" si="660"/>
        <v>1.2706561163141283</v>
      </c>
      <c r="R1238" s="2">
        <f t="shared" si="664"/>
        <v>1.27880802</v>
      </c>
      <c r="S1238" s="2">
        <f t="shared" si="658"/>
        <v>1.25355427</v>
      </c>
      <c r="T1238" s="2">
        <f t="shared" si="676"/>
        <v>299363.95153990999</v>
      </c>
      <c r="U1238" s="2">
        <f t="shared" si="677"/>
        <v>6651.9949707084443</v>
      </c>
      <c r="V1238" s="2">
        <f t="shared" si="678"/>
        <v>59268.207087020324</v>
      </c>
      <c r="W1238" s="2">
        <f t="shared" si="679"/>
        <v>304732.32108940877</v>
      </c>
      <c r="X1238" s="29">
        <f t="shared" si="680"/>
        <v>0</v>
      </c>
      <c r="Y1238" s="2">
        <f t="shared" si="659"/>
        <v>0</v>
      </c>
      <c r="Z1238" s="82">
        <f t="shared" si="681"/>
        <v>0</v>
      </c>
      <c r="AA1238" s="2">
        <f t="shared" si="682"/>
        <v>0</v>
      </c>
      <c r="AB1238" s="27">
        <f t="shared" si="689"/>
        <v>6.7299999999999999E-2</v>
      </c>
      <c r="AC1238" s="29">
        <f t="shared" si="669"/>
        <v>14</v>
      </c>
      <c r="AD1238" s="29">
        <v>252</v>
      </c>
      <c r="AE1238" s="11">
        <f t="shared" si="661"/>
        <v>1.0036250040000001</v>
      </c>
      <c r="AF1238" s="2">
        <f t="shared" si="662"/>
        <v>1085.19552178</v>
      </c>
      <c r="AG1238" s="2">
        <f t="shared" si="683"/>
        <v>1104.6558828699999</v>
      </c>
      <c r="AH1238" s="3">
        <f t="shared" si="684"/>
        <v>0</v>
      </c>
      <c r="AI1238" s="4" t="str">
        <f t="shared" si="663"/>
        <v>A+J=</v>
      </c>
      <c r="AJ1238" s="12">
        <f t="shared" si="690"/>
        <v>42373</v>
      </c>
      <c r="AK1238" s="12"/>
      <c r="AL1238" s="4"/>
      <c r="AX1238" s="1"/>
      <c r="AY1238" s="1"/>
      <c r="AZ1238" s="1"/>
      <c r="BA1238" s="1"/>
      <c r="BB1238" s="1"/>
    </row>
    <row r="1239" spans="1:54" x14ac:dyDescent="0.2">
      <c r="A1239" s="178">
        <f t="shared" si="685"/>
        <v>42358</v>
      </c>
      <c r="B1239" s="2">
        <f t="shared" si="670"/>
        <v>305836.97697227879</v>
      </c>
      <c r="C1239" s="2">
        <f t="shared" si="686"/>
        <v>238812.11903167999</v>
      </c>
      <c r="D1239" s="2">
        <f>SUM(Y1239:Y$1495)</f>
        <v>26234.994862079999</v>
      </c>
      <c r="E1239" s="11">
        <f t="shared" si="671"/>
        <v>212577.12416959999</v>
      </c>
      <c r="F1239" s="99">
        <f t="shared" si="666"/>
        <v>4405.95</v>
      </c>
      <c r="G1239" s="3">
        <f>IF(N1239=1,VLOOKUP(A1238,[1]Plan1!$BG$69:$BI$188,3),G1238)</f>
        <v>4450.45</v>
      </c>
      <c r="H1239" s="200">
        <f t="shared" si="667"/>
        <v>42279</v>
      </c>
      <c r="I1239" s="200">
        <f t="shared" si="668"/>
        <v>42310</v>
      </c>
      <c r="J1239" s="27">
        <f t="shared" si="672"/>
        <v>1.009997843824828E-2</v>
      </c>
      <c r="K1239" s="12">
        <f t="shared" si="687"/>
        <v>42373</v>
      </c>
      <c r="L1239" s="12">
        <f t="shared" si="673"/>
        <v>42373</v>
      </c>
      <c r="M1239" s="1">
        <f t="shared" si="688"/>
        <v>22</v>
      </c>
      <c r="N1239" s="1">
        <f t="shared" si="674"/>
        <v>14</v>
      </c>
      <c r="O1239" s="2">
        <f t="shared" si="675"/>
        <v>1.0064155100000001</v>
      </c>
      <c r="P1239" s="11">
        <f t="shared" si="665"/>
        <v>1.0081988500000001</v>
      </c>
      <c r="Q1239" s="11">
        <f t="shared" si="660"/>
        <v>1.2706561163141283</v>
      </c>
      <c r="R1239" s="2">
        <f t="shared" si="664"/>
        <v>1.27880802</v>
      </c>
      <c r="S1239" s="2">
        <f t="shared" si="658"/>
        <v>1.25355427</v>
      </c>
      <c r="T1239" s="2">
        <f t="shared" si="676"/>
        <v>299363.95153990999</v>
      </c>
      <c r="U1239" s="2">
        <f t="shared" si="677"/>
        <v>6651.9949707084443</v>
      </c>
      <c r="V1239" s="2">
        <f t="shared" si="678"/>
        <v>59268.207087020324</v>
      </c>
      <c r="W1239" s="2">
        <f t="shared" si="679"/>
        <v>304732.32108940877</v>
      </c>
      <c r="X1239" s="29">
        <f t="shared" si="680"/>
        <v>0</v>
      </c>
      <c r="Y1239" s="2">
        <f t="shared" si="659"/>
        <v>0</v>
      </c>
      <c r="Z1239" s="82">
        <f t="shared" si="681"/>
        <v>0</v>
      </c>
      <c r="AA1239" s="2">
        <f t="shared" si="682"/>
        <v>0</v>
      </c>
      <c r="AB1239" s="27">
        <f t="shared" si="689"/>
        <v>6.7299999999999999E-2</v>
      </c>
      <c r="AC1239" s="29">
        <f t="shared" si="669"/>
        <v>14</v>
      </c>
      <c r="AD1239" s="29">
        <v>252</v>
      </c>
      <c r="AE1239" s="11">
        <f t="shared" si="661"/>
        <v>1.0036250040000001</v>
      </c>
      <c r="AF1239" s="2">
        <f t="shared" si="662"/>
        <v>1085.19552178</v>
      </c>
      <c r="AG1239" s="2">
        <f t="shared" si="683"/>
        <v>1104.6558828699999</v>
      </c>
      <c r="AH1239" s="3">
        <f t="shared" si="684"/>
        <v>0</v>
      </c>
      <c r="AI1239" s="4" t="str">
        <f t="shared" si="663"/>
        <v>A+J=</v>
      </c>
      <c r="AJ1239" s="12">
        <f t="shared" si="690"/>
        <v>42373</v>
      </c>
      <c r="AK1239" s="12"/>
      <c r="AL1239" s="4"/>
      <c r="AX1239" s="1"/>
      <c r="AY1239" s="1"/>
      <c r="AZ1239" s="1"/>
      <c r="BA1239" s="1"/>
      <c r="BB1239" s="1"/>
    </row>
    <row r="1240" spans="1:54" x14ac:dyDescent="0.2">
      <c r="A1240" s="178">
        <f t="shared" si="685"/>
        <v>42359</v>
      </c>
      <c r="B1240" s="2">
        <f t="shared" si="670"/>
        <v>305836.97697227879</v>
      </c>
      <c r="C1240" s="2">
        <f t="shared" si="686"/>
        <v>238812.11903167999</v>
      </c>
      <c r="D1240" s="2">
        <f>SUM(Y1240:Y$1495)</f>
        <v>26234.994862079999</v>
      </c>
      <c r="E1240" s="11">
        <f t="shared" si="671"/>
        <v>212577.12416959999</v>
      </c>
      <c r="F1240" s="99">
        <f t="shared" si="666"/>
        <v>4405.95</v>
      </c>
      <c r="G1240" s="3">
        <f>IF(N1240=1,VLOOKUP(A1239,[1]Plan1!$BG$69:$BI$188,3),G1239)</f>
        <v>4450.45</v>
      </c>
      <c r="H1240" s="200">
        <f t="shared" si="667"/>
        <v>42279</v>
      </c>
      <c r="I1240" s="200">
        <f t="shared" si="668"/>
        <v>42310</v>
      </c>
      <c r="J1240" s="27">
        <f t="shared" si="672"/>
        <v>1.009997843824828E-2</v>
      </c>
      <c r="K1240" s="12">
        <f t="shared" si="687"/>
        <v>42373</v>
      </c>
      <c r="L1240" s="12">
        <f t="shared" si="673"/>
        <v>42373</v>
      </c>
      <c r="M1240" s="1">
        <f t="shared" si="688"/>
        <v>22</v>
      </c>
      <c r="N1240" s="1">
        <f t="shared" si="674"/>
        <v>14</v>
      </c>
      <c r="O1240" s="2">
        <f t="shared" si="675"/>
        <v>1.0064155100000001</v>
      </c>
      <c r="P1240" s="11">
        <f t="shared" si="665"/>
        <v>1.0081988500000001</v>
      </c>
      <c r="Q1240" s="11">
        <f t="shared" si="660"/>
        <v>1.2706561163141283</v>
      </c>
      <c r="R1240" s="2">
        <f t="shared" si="664"/>
        <v>1.27880802</v>
      </c>
      <c r="S1240" s="2">
        <f t="shared" si="658"/>
        <v>1.25355427</v>
      </c>
      <c r="T1240" s="2">
        <f t="shared" si="676"/>
        <v>299363.95153990999</v>
      </c>
      <c r="U1240" s="2">
        <f t="shared" si="677"/>
        <v>6651.9949707084443</v>
      </c>
      <c r="V1240" s="2">
        <f t="shared" si="678"/>
        <v>59268.207087020324</v>
      </c>
      <c r="W1240" s="2">
        <f t="shared" si="679"/>
        <v>304732.32108940877</v>
      </c>
      <c r="X1240" s="29">
        <f t="shared" si="680"/>
        <v>0</v>
      </c>
      <c r="Y1240" s="2">
        <f t="shared" si="659"/>
        <v>0</v>
      </c>
      <c r="Z1240" s="82">
        <f t="shared" si="681"/>
        <v>0</v>
      </c>
      <c r="AA1240" s="2">
        <f t="shared" si="682"/>
        <v>0</v>
      </c>
      <c r="AB1240" s="27">
        <f t="shared" si="689"/>
        <v>6.7299999999999999E-2</v>
      </c>
      <c r="AC1240" s="29">
        <f t="shared" si="669"/>
        <v>14</v>
      </c>
      <c r="AD1240" s="29">
        <v>252</v>
      </c>
      <c r="AE1240" s="11">
        <f t="shared" si="661"/>
        <v>1.0036250040000001</v>
      </c>
      <c r="AF1240" s="2">
        <f t="shared" si="662"/>
        <v>1085.19552178</v>
      </c>
      <c r="AG1240" s="2">
        <f t="shared" si="683"/>
        <v>1104.6558828699999</v>
      </c>
      <c r="AH1240" s="3">
        <f t="shared" si="684"/>
        <v>0</v>
      </c>
      <c r="AI1240" s="4" t="str">
        <f t="shared" si="663"/>
        <v>A+J=</v>
      </c>
      <c r="AJ1240" s="12">
        <f t="shared" si="690"/>
        <v>42373</v>
      </c>
      <c r="AK1240" s="12"/>
      <c r="AL1240" s="4"/>
      <c r="AX1240" s="1"/>
      <c r="AY1240" s="1"/>
      <c r="AZ1240" s="1"/>
      <c r="BA1240" s="1"/>
      <c r="BB1240" s="1"/>
    </row>
    <row r="1241" spans="1:54" x14ac:dyDescent="0.2">
      <c r="A1241" s="178">
        <f t="shared" si="685"/>
        <v>42360</v>
      </c>
      <c r="B1241" s="2">
        <f t="shared" si="670"/>
        <v>306040.71887570736</v>
      </c>
      <c r="C1241" s="2">
        <f t="shared" si="686"/>
        <v>238812.11903167999</v>
      </c>
      <c r="D1241" s="2">
        <f>SUM(Y1241:Y$1495)</f>
        <v>26234.994862079999</v>
      </c>
      <c r="E1241" s="11">
        <f t="shared" si="671"/>
        <v>212577.12416959999</v>
      </c>
      <c r="F1241" s="99">
        <f t="shared" si="666"/>
        <v>4405.95</v>
      </c>
      <c r="G1241" s="3">
        <f>IF(N1241=1,VLOOKUP(A1240,[1]Plan1!$BG$69:$BI$188,3),G1240)</f>
        <v>4450.45</v>
      </c>
      <c r="H1241" s="200">
        <f t="shared" si="667"/>
        <v>42279</v>
      </c>
      <c r="I1241" s="200">
        <f t="shared" si="668"/>
        <v>42310</v>
      </c>
      <c r="J1241" s="27">
        <f t="shared" si="672"/>
        <v>1.009997843824828E-2</v>
      </c>
      <c r="K1241" s="12">
        <f t="shared" si="687"/>
        <v>42373</v>
      </c>
      <c r="L1241" s="12">
        <f t="shared" si="673"/>
        <v>42373</v>
      </c>
      <c r="M1241" s="1">
        <f t="shared" si="688"/>
        <v>22</v>
      </c>
      <c r="N1241" s="1">
        <f t="shared" si="674"/>
        <v>15</v>
      </c>
      <c r="O1241" s="2">
        <f t="shared" si="675"/>
        <v>1.00687533</v>
      </c>
      <c r="P1241" s="11">
        <f t="shared" si="665"/>
        <v>1.0081988500000001</v>
      </c>
      <c r="Q1241" s="11">
        <f t="shared" si="660"/>
        <v>1.2706561163141283</v>
      </c>
      <c r="R1241" s="2">
        <f t="shared" si="664"/>
        <v>1.2793922900000001</v>
      </c>
      <c r="S1241" s="2">
        <f t="shared" si="658"/>
        <v>1.25355427</v>
      </c>
      <c r="T1241" s="2">
        <f t="shared" si="676"/>
        <v>299363.95153990999</v>
      </c>
      <c r="U1241" s="2">
        <f t="shared" si="677"/>
        <v>6651.9949707084443</v>
      </c>
      <c r="V1241" s="2">
        <f t="shared" si="678"/>
        <v>59392.409523358911</v>
      </c>
      <c r="W1241" s="2">
        <f t="shared" si="679"/>
        <v>304856.52352574735</v>
      </c>
      <c r="X1241" s="29">
        <f t="shared" si="680"/>
        <v>0</v>
      </c>
      <c r="Y1241" s="2">
        <f t="shared" si="659"/>
        <v>0</v>
      </c>
      <c r="Z1241" s="82">
        <f t="shared" si="681"/>
        <v>0</v>
      </c>
      <c r="AA1241" s="2">
        <f t="shared" si="682"/>
        <v>0</v>
      </c>
      <c r="AB1241" s="27">
        <f t="shared" si="689"/>
        <v>6.7299999999999999E-2</v>
      </c>
      <c r="AC1241" s="29">
        <f t="shared" si="669"/>
        <v>15</v>
      </c>
      <c r="AD1241" s="29">
        <v>252</v>
      </c>
      <c r="AE1241" s="11">
        <f t="shared" si="661"/>
        <v>1.003884435</v>
      </c>
      <c r="AF1241" s="2">
        <f t="shared" si="662"/>
        <v>1162.85981109</v>
      </c>
      <c r="AG1241" s="2">
        <f t="shared" si="683"/>
        <v>1184.1953499599999</v>
      </c>
      <c r="AH1241" s="3">
        <f t="shared" si="684"/>
        <v>0</v>
      </c>
      <c r="AI1241" s="4" t="str">
        <f t="shared" si="663"/>
        <v>A+J=</v>
      </c>
      <c r="AJ1241" s="12">
        <f t="shared" si="690"/>
        <v>42373</v>
      </c>
      <c r="AK1241" s="12"/>
      <c r="AL1241" s="4"/>
      <c r="AX1241" s="1"/>
      <c r="AY1241" s="1"/>
      <c r="AZ1241" s="1"/>
      <c r="BA1241" s="1"/>
      <c r="BB1241" s="1"/>
    </row>
    <row r="1242" spans="1:54" x14ac:dyDescent="0.2">
      <c r="A1242" s="178">
        <f t="shared" si="685"/>
        <v>42361</v>
      </c>
      <c r="B1242" s="2">
        <f t="shared" si="670"/>
        <v>306244.60359540943</v>
      </c>
      <c r="C1242" s="2">
        <f t="shared" si="686"/>
        <v>238812.11903167999</v>
      </c>
      <c r="D1242" s="2">
        <f>SUM(Y1242:Y$1495)</f>
        <v>26234.994862079999</v>
      </c>
      <c r="E1242" s="11">
        <f t="shared" si="671"/>
        <v>212577.12416959999</v>
      </c>
      <c r="F1242" s="99">
        <f t="shared" si="666"/>
        <v>4405.95</v>
      </c>
      <c r="G1242" s="3">
        <f>IF(N1242=1,VLOOKUP(A1241,[1]Plan1!$BG$69:$BI$188,3),G1241)</f>
        <v>4450.45</v>
      </c>
      <c r="H1242" s="200">
        <f t="shared" si="667"/>
        <v>42279</v>
      </c>
      <c r="I1242" s="200">
        <f t="shared" si="668"/>
        <v>42310</v>
      </c>
      <c r="J1242" s="27">
        <f t="shared" si="672"/>
        <v>1.009997843824828E-2</v>
      </c>
      <c r="K1242" s="12">
        <f t="shared" si="687"/>
        <v>42373</v>
      </c>
      <c r="L1242" s="12">
        <f t="shared" si="673"/>
        <v>42373</v>
      </c>
      <c r="M1242" s="1">
        <f t="shared" si="688"/>
        <v>22</v>
      </c>
      <c r="N1242" s="1">
        <f t="shared" si="674"/>
        <v>16</v>
      </c>
      <c r="O1242" s="2">
        <f t="shared" si="675"/>
        <v>1.0073353599999999</v>
      </c>
      <c r="P1242" s="11">
        <f t="shared" si="665"/>
        <v>1.0081988500000001</v>
      </c>
      <c r="Q1242" s="11">
        <f t="shared" si="660"/>
        <v>1.2706561163141283</v>
      </c>
      <c r="R1242" s="2">
        <f t="shared" si="664"/>
        <v>1.2799768300000001</v>
      </c>
      <c r="S1242" s="2">
        <f t="shared" si="658"/>
        <v>1.25355427</v>
      </c>
      <c r="T1242" s="2">
        <f t="shared" si="676"/>
        <v>299363.95153990999</v>
      </c>
      <c r="U1242" s="2">
        <f t="shared" si="677"/>
        <v>6651.9949707084443</v>
      </c>
      <c r="V1242" s="2">
        <f t="shared" si="678"/>
        <v>59516.669355521</v>
      </c>
      <c r="W1242" s="2">
        <f t="shared" si="679"/>
        <v>304980.78335790941</v>
      </c>
      <c r="X1242" s="29">
        <f t="shared" si="680"/>
        <v>0</v>
      </c>
      <c r="Y1242" s="2">
        <f t="shared" si="659"/>
        <v>0</v>
      </c>
      <c r="Z1242" s="82">
        <f t="shared" si="681"/>
        <v>0</v>
      </c>
      <c r="AA1242" s="2">
        <f t="shared" si="682"/>
        <v>0</v>
      </c>
      <c r="AB1242" s="27">
        <f t="shared" si="689"/>
        <v>6.7299999999999999E-2</v>
      </c>
      <c r="AC1242" s="29">
        <f t="shared" si="669"/>
        <v>16</v>
      </c>
      <c r="AD1242" s="29">
        <v>252</v>
      </c>
      <c r="AE1242" s="11">
        <f t="shared" si="661"/>
        <v>1.004143934</v>
      </c>
      <c r="AF1242" s="2">
        <f t="shared" si="662"/>
        <v>1240.5444571600001</v>
      </c>
      <c r="AG1242" s="2">
        <f t="shared" si="683"/>
        <v>1263.8202375000001</v>
      </c>
      <c r="AH1242" s="3">
        <f t="shared" si="684"/>
        <v>0</v>
      </c>
      <c r="AI1242" s="4" t="str">
        <f t="shared" si="663"/>
        <v>A+J=</v>
      </c>
      <c r="AJ1242" s="12">
        <f t="shared" si="690"/>
        <v>42373</v>
      </c>
      <c r="AK1242" s="12"/>
      <c r="AL1242" s="4"/>
      <c r="AX1242" s="1"/>
      <c r="AY1242" s="1"/>
      <c r="AZ1242" s="1"/>
      <c r="BA1242" s="1"/>
      <c r="BB1242" s="1"/>
    </row>
    <row r="1243" spans="1:54" x14ac:dyDescent="0.2">
      <c r="A1243" s="178">
        <f t="shared" si="685"/>
        <v>42362</v>
      </c>
      <c r="B1243" s="2">
        <f t="shared" si="670"/>
        <v>306448.63059121498</v>
      </c>
      <c r="C1243" s="2">
        <f t="shared" si="686"/>
        <v>238812.11903167999</v>
      </c>
      <c r="D1243" s="2">
        <f>SUM(Y1243:Y$1495)</f>
        <v>26234.994862079999</v>
      </c>
      <c r="E1243" s="11">
        <f t="shared" si="671"/>
        <v>212577.12416959999</v>
      </c>
      <c r="F1243" s="99">
        <f t="shared" si="666"/>
        <v>4405.95</v>
      </c>
      <c r="G1243" s="3">
        <f>IF(N1243=1,VLOOKUP(A1242,[1]Plan1!$BG$69:$BI$188,3),G1242)</f>
        <v>4450.45</v>
      </c>
      <c r="H1243" s="200">
        <f t="shared" si="667"/>
        <v>42279</v>
      </c>
      <c r="I1243" s="200">
        <f t="shared" si="668"/>
        <v>42310</v>
      </c>
      <c r="J1243" s="27">
        <f t="shared" si="672"/>
        <v>1.009997843824828E-2</v>
      </c>
      <c r="K1243" s="12">
        <f t="shared" si="687"/>
        <v>42373</v>
      </c>
      <c r="L1243" s="12">
        <f t="shared" si="673"/>
        <v>42373</v>
      </c>
      <c r="M1243" s="1">
        <f t="shared" si="688"/>
        <v>22</v>
      </c>
      <c r="N1243" s="1">
        <f t="shared" si="674"/>
        <v>17</v>
      </c>
      <c r="O1243" s="2">
        <f t="shared" si="675"/>
        <v>1.0077955999999999</v>
      </c>
      <c r="P1243" s="11">
        <f t="shared" si="665"/>
        <v>1.0081988500000001</v>
      </c>
      <c r="Q1243" s="11">
        <f t="shared" si="660"/>
        <v>1.2706561163141283</v>
      </c>
      <c r="R1243" s="2">
        <f t="shared" si="664"/>
        <v>1.2805616399999999</v>
      </c>
      <c r="S1243" s="2">
        <f t="shared" si="658"/>
        <v>1.25355427</v>
      </c>
      <c r="T1243" s="2">
        <f t="shared" si="676"/>
        <v>299363.95153990999</v>
      </c>
      <c r="U1243" s="2">
        <f t="shared" si="677"/>
        <v>6651.9949707084443</v>
      </c>
      <c r="V1243" s="2">
        <f t="shared" si="678"/>
        <v>59640.986583506601</v>
      </c>
      <c r="W1243" s="2">
        <f t="shared" si="679"/>
        <v>305105.10058589501</v>
      </c>
      <c r="X1243" s="29">
        <f t="shared" si="680"/>
        <v>0</v>
      </c>
      <c r="Y1243" s="2">
        <f t="shared" si="659"/>
        <v>0</v>
      </c>
      <c r="Z1243" s="82">
        <f t="shared" si="681"/>
        <v>0</v>
      </c>
      <c r="AA1243" s="2">
        <f t="shared" si="682"/>
        <v>0</v>
      </c>
      <c r="AB1243" s="27">
        <f t="shared" si="689"/>
        <v>6.7299999999999999E-2</v>
      </c>
      <c r="AC1243" s="29">
        <f t="shared" si="669"/>
        <v>17</v>
      </c>
      <c r="AD1243" s="29">
        <v>252</v>
      </c>
      <c r="AE1243" s="11">
        <f t="shared" si="661"/>
        <v>1.0044034989999999</v>
      </c>
      <c r="AF1243" s="2">
        <f t="shared" si="662"/>
        <v>1318.24886124</v>
      </c>
      <c r="AG1243" s="2">
        <f t="shared" si="683"/>
        <v>1343.5300053200001</v>
      </c>
      <c r="AH1243" s="3">
        <f t="shared" si="684"/>
        <v>0</v>
      </c>
      <c r="AI1243" s="4" t="str">
        <f t="shared" si="663"/>
        <v>A+J=</v>
      </c>
      <c r="AJ1243" s="12">
        <f t="shared" si="690"/>
        <v>42373</v>
      </c>
      <c r="AK1243" s="12"/>
      <c r="AL1243" s="4"/>
      <c r="AX1243" s="1"/>
      <c r="AY1243" s="1"/>
      <c r="AZ1243" s="1"/>
      <c r="BA1243" s="1"/>
      <c r="BB1243" s="1"/>
    </row>
    <row r="1244" spans="1:54" x14ac:dyDescent="0.2">
      <c r="A1244" s="178">
        <f t="shared" si="685"/>
        <v>42363</v>
      </c>
      <c r="B1244" s="2">
        <f t="shared" si="670"/>
        <v>306652.8002376642</v>
      </c>
      <c r="C1244" s="2">
        <f t="shared" si="686"/>
        <v>238812.11903167999</v>
      </c>
      <c r="D1244" s="2">
        <f>SUM(Y1244:Y$1495)</f>
        <v>26234.994862079999</v>
      </c>
      <c r="E1244" s="11">
        <f t="shared" si="671"/>
        <v>212577.12416959999</v>
      </c>
      <c r="F1244" s="99">
        <f t="shared" si="666"/>
        <v>4405.95</v>
      </c>
      <c r="G1244" s="3">
        <f>IF(N1244=1,VLOOKUP(A1243,[1]Plan1!$BG$69:$BI$188,3),G1243)</f>
        <v>4450.45</v>
      </c>
      <c r="H1244" s="200">
        <f t="shared" si="667"/>
        <v>42279</v>
      </c>
      <c r="I1244" s="200">
        <f t="shared" si="668"/>
        <v>42310</v>
      </c>
      <c r="J1244" s="27">
        <f t="shared" si="672"/>
        <v>1.009997843824828E-2</v>
      </c>
      <c r="K1244" s="12">
        <f t="shared" si="687"/>
        <v>42373</v>
      </c>
      <c r="L1244" s="12">
        <f t="shared" si="673"/>
        <v>42373</v>
      </c>
      <c r="M1244" s="1">
        <f t="shared" si="688"/>
        <v>22</v>
      </c>
      <c r="N1244" s="1">
        <f t="shared" si="674"/>
        <v>18</v>
      </c>
      <c r="O1244" s="2">
        <f t="shared" si="675"/>
        <v>1.0082560599999999</v>
      </c>
      <c r="P1244" s="11">
        <f t="shared" si="665"/>
        <v>1.0081988500000001</v>
      </c>
      <c r="Q1244" s="11">
        <f t="shared" si="660"/>
        <v>1.2706561163141283</v>
      </c>
      <c r="R1244" s="2">
        <f t="shared" si="664"/>
        <v>1.28114672</v>
      </c>
      <c r="S1244" s="2">
        <f t="shared" si="658"/>
        <v>1.25355427</v>
      </c>
      <c r="T1244" s="2">
        <f t="shared" si="676"/>
        <v>299363.95153990999</v>
      </c>
      <c r="U1244" s="2">
        <f t="shared" si="677"/>
        <v>6651.9949707084443</v>
      </c>
      <c r="V1244" s="2">
        <f t="shared" si="678"/>
        <v>59765.361207315756</v>
      </c>
      <c r="W1244" s="2">
        <f t="shared" si="679"/>
        <v>305229.47520970419</v>
      </c>
      <c r="X1244" s="29">
        <f t="shared" si="680"/>
        <v>0</v>
      </c>
      <c r="Y1244" s="2">
        <f t="shared" si="659"/>
        <v>0</v>
      </c>
      <c r="Z1244" s="82">
        <f t="shared" si="681"/>
        <v>0</v>
      </c>
      <c r="AA1244" s="2">
        <f t="shared" si="682"/>
        <v>0</v>
      </c>
      <c r="AB1244" s="27">
        <f t="shared" si="689"/>
        <v>6.7299999999999999E-2</v>
      </c>
      <c r="AC1244" s="29">
        <f t="shared" si="669"/>
        <v>18</v>
      </c>
      <c r="AD1244" s="29">
        <v>252</v>
      </c>
      <c r="AE1244" s="11">
        <f t="shared" si="661"/>
        <v>1.004663131</v>
      </c>
      <c r="AF1244" s="2">
        <f t="shared" si="662"/>
        <v>1395.9733226999999</v>
      </c>
      <c r="AG1244" s="2">
        <f t="shared" si="683"/>
        <v>1423.3250279599999</v>
      </c>
      <c r="AH1244" s="3">
        <f t="shared" si="684"/>
        <v>0</v>
      </c>
      <c r="AI1244" s="4" t="str">
        <f t="shared" si="663"/>
        <v>A+J=</v>
      </c>
      <c r="AJ1244" s="12">
        <f t="shared" si="690"/>
        <v>42373</v>
      </c>
      <c r="AK1244" s="12"/>
      <c r="AL1244" s="4"/>
      <c r="AX1244" s="1"/>
      <c r="AY1244" s="1"/>
      <c r="AZ1244" s="1"/>
      <c r="BA1244" s="1"/>
      <c r="BB1244" s="1"/>
    </row>
    <row r="1245" spans="1:54" x14ac:dyDescent="0.2">
      <c r="A1245" s="178">
        <f t="shared" si="685"/>
        <v>42364</v>
      </c>
      <c r="B1245" s="2">
        <f t="shared" si="670"/>
        <v>306652.8002376642</v>
      </c>
      <c r="C1245" s="2">
        <f t="shared" si="686"/>
        <v>238812.11903167999</v>
      </c>
      <c r="D1245" s="2">
        <f>SUM(Y1245:Y$1495)</f>
        <v>26234.994862079999</v>
      </c>
      <c r="E1245" s="11">
        <f t="shared" si="671"/>
        <v>212577.12416959999</v>
      </c>
      <c r="F1245" s="99">
        <f t="shared" si="666"/>
        <v>4405.95</v>
      </c>
      <c r="G1245" s="3">
        <f>IF(N1245=1,VLOOKUP(A1244,[1]Plan1!$BG$69:$BI$188,3),G1244)</f>
        <v>4450.45</v>
      </c>
      <c r="H1245" s="200">
        <f t="shared" si="667"/>
        <v>42279</v>
      </c>
      <c r="I1245" s="200">
        <f t="shared" si="668"/>
        <v>42310</v>
      </c>
      <c r="J1245" s="27">
        <f t="shared" si="672"/>
        <v>1.009997843824828E-2</v>
      </c>
      <c r="K1245" s="12">
        <f t="shared" si="687"/>
        <v>42373</v>
      </c>
      <c r="L1245" s="12">
        <f t="shared" si="673"/>
        <v>42373</v>
      </c>
      <c r="M1245" s="1">
        <f t="shared" si="688"/>
        <v>22</v>
      </c>
      <c r="N1245" s="1">
        <f t="shared" si="674"/>
        <v>18</v>
      </c>
      <c r="O1245" s="2">
        <f t="shared" si="675"/>
        <v>1.0082560599999999</v>
      </c>
      <c r="P1245" s="11">
        <f t="shared" si="665"/>
        <v>1.0081988500000001</v>
      </c>
      <c r="Q1245" s="11">
        <f t="shared" si="660"/>
        <v>1.2706561163141283</v>
      </c>
      <c r="R1245" s="2">
        <f t="shared" si="664"/>
        <v>1.28114672</v>
      </c>
      <c r="S1245" s="2">
        <f t="shared" si="658"/>
        <v>1.25355427</v>
      </c>
      <c r="T1245" s="2">
        <f t="shared" si="676"/>
        <v>299363.95153990999</v>
      </c>
      <c r="U1245" s="2">
        <f t="shared" si="677"/>
        <v>6651.9949707084443</v>
      </c>
      <c r="V1245" s="2">
        <f t="shared" si="678"/>
        <v>59765.361207315756</v>
      </c>
      <c r="W1245" s="2">
        <f t="shared" si="679"/>
        <v>305229.47520970419</v>
      </c>
      <c r="X1245" s="29">
        <f t="shared" si="680"/>
        <v>0</v>
      </c>
      <c r="Y1245" s="2">
        <f t="shared" si="659"/>
        <v>0</v>
      </c>
      <c r="Z1245" s="82">
        <f t="shared" si="681"/>
        <v>0</v>
      </c>
      <c r="AA1245" s="2">
        <f t="shared" si="682"/>
        <v>0</v>
      </c>
      <c r="AB1245" s="27">
        <f t="shared" si="689"/>
        <v>6.7299999999999999E-2</v>
      </c>
      <c r="AC1245" s="29">
        <f t="shared" si="669"/>
        <v>18</v>
      </c>
      <c r="AD1245" s="29">
        <v>252</v>
      </c>
      <c r="AE1245" s="11">
        <f t="shared" si="661"/>
        <v>1.004663131</v>
      </c>
      <c r="AF1245" s="2">
        <f t="shared" si="662"/>
        <v>1395.9733226999999</v>
      </c>
      <c r="AG1245" s="2">
        <f t="shared" si="683"/>
        <v>1423.3250279599999</v>
      </c>
      <c r="AH1245" s="3">
        <f t="shared" si="684"/>
        <v>0</v>
      </c>
      <c r="AI1245" s="4" t="str">
        <f t="shared" si="663"/>
        <v>A+J=</v>
      </c>
      <c r="AJ1245" s="12">
        <f t="shared" si="690"/>
        <v>42373</v>
      </c>
      <c r="AK1245" s="12"/>
      <c r="AL1245" s="4"/>
      <c r="AX1245" s="1"/>
      <c r="AY1245" s="1"/>
      <c r="AZ1245" s="1"/>
      <c r="BA1245" s="1"/>
      <c r="BB1245" s="1"/>
    </row>
    <row r="1246" spans="1:54" x14ac:dyDescent="0.2">
      <c r="A1246" s="178">
        <f t="shared" si="685"/>
        <v>42365</v>
      </c>
      <c r="B1246" s="2">
        <f t="shared" si="670"/>
        <v>306652.8002376642</v>
      </c>
      <c r="C1246" s="2">
        <f t="shared" si="686"/>
        <v>238812.11903167999</v>
      </c>
      <c r="D1246" s="2">
        <f>SUM(Y1246:Y$1495)</f>
        <v>26234.994862079999</v>
      </c>
      <c r="E1246" s="11">
        <f t="shared" si="671"/>
        <v>212577.12416959999</v>
      </c>
      <c r="F1246" s="99">
        <f t="shared" si="666"/>
        <v>4405.95</v>
      </c>
      <c r="G1246" s="3">
        <f>IF(N1246=1,VLOOKUP(A1245,[1]Plan1!$BG$69:$BI$188,3),G1245)</f>
        <v>4450.45</v>
      </c>
      <c r="H1246" s="200">
        <f t="shared" si="667"/>
        <v>42279</v>
      </c>
      <c r="I1246" s="200">
        <f t="shared" si="668"/>
        <v>42310</v>
      </c>
      <c r="J1246" s="27">
        <f t="shared" si="672"/>
        <v>1.009997843824828E-2</v>
      </c>
      <c r="K1246" s="12">
        <f t="shared" si="687"/>
        <v>42373</v>
      </c>
      <c r="L1246" s="12">
        <f t="shared" si="673"/>
        <v>42373</v>
      </c>
      <c r="M1246" s="1">
        <f t="shared" si="688"/>
        <v>22</v>
      </c>
      <c r="N1246" s="1">
        <f t="shared" si="674"/>
        <v>18</v>
      </c>
      <c r="O1246" s="2">
        <f t="shared" si="675"/>
        <v>1.0082560599999999</v>
      </c>
      <c r="P1246" s="11">
        <f t="shared" si="665"/>
        <v>1.0081988500000001</v>
      </c>
      <c r="Q1246" s="11">
        <f t="shared" si="660"/>
        <v>1.2706561163141283</v>
      </c>
      <c r="R1246" s="2">
        <f t="shared" si="664"/>
        <v>1.28114672</v>
      </c>
      <c r="S1246" s="2">
        <f t="shared" ref="S1246:S1309" si="691">IF(AND(X1246&gt;0,MONTH(A1246)=10),R1246,S1245)</f>
        <v>1.25355427</v>
      </c>
      <c r="T1246" s="2">
        <f t="shared" si="676"/>
        <v>299363.95153990999</v>
      </c>
      <c r="U1246" s="2">
        <f t="shared" si="677"/>
        <v>6651.9949707084443</v>
      </c>
      <c r="V1246" s="2">
        <f t="shared" si="678"/>
        <v>59765.361207315756</v>
      </c>
      <c r="W1246" s="2">
        <f t="shared" si="679"/>
        <v>305229.47520970419</v>
      </c>
      <c r="X1246" s="29">
        <f t="shared" si="680"/>
        <v>0</v>
      </c>
      <c r="Y1246" s="2">
        <f t="shared" ref="Y1246:Y1309" si="692">IF(X1246&gt;0,VLOOKUP(A1246,AN$12:AR$131,5),0)</f>
        <v>0</v>
      </c>
      <c r="Z1246" s="82">
        <f t="shared" si="681"/>
        <v>0</v>
      </c>
      <c r="AA1246" s="2">
        <f t="shared" si="682"/>
        <v>0</v>
      </c>
      <c r="AB1246" s="27">
        <f t="shared" si="689"/>
        <v>6.7299999999999999E-2</v>
      </c>
      <c r="AC1246" s="29">
        <f t="shared" si="669"/>
        <v>18</v>
      </c>
      <c r="AD1246" s="29">
        <v>252</v>
      </c>
      <c r="AE1246" s="11">
        <f t="shared" si="661"/>
        <v>1.004663131</v>
      </c>
      <c r="AF1246" s="2">
        <f t="shared" si="662"/>
        <v>1395.9733226999999</v>
      </c>
      <c r="AG1246" s="2">
        <f t="shared" si="683"/>
        <v>1423.3250279599999</v>
      </c>
      <c r="AH1246" s="3">
        <f t="shared" si="684"/>
        <v>0</v>
      </c>
      <c r="AI1246" s="4" t="str">
        <f t="shared" si="663"/>
        <v>A+J=</v>
      </c>
      <c r="AJ1246" s="12">
        <f t="shared" si="690"/>
        <v>42373</v>
      </c>
      <c r="AK1246" s="12"/>
      <c r="AL1246" s="4"/>
      <c r="AX1246" s="1"/>
      <c r="AY1246" s="1"/>
      <c r="AZ1246" s="1"/>
      <c r="BA1246" s="1"/>
      <c r="BB1246" s="1"/>
    </row>
    <row r="1247" spans="1:54" x14ac:dyDescent="0.2">
      <c r="A1247" s="178">
        <f t="shared" si="685"/>
        <v>42366</v>
      </c>
      <c r="B1247" s="2">
        <f t="shared" si="670"/>
        <v>306652.8002376642</v>
      </c>
      <c r="C1247" s="2">
        <f t="shared" si="686"/>
        <v>238812.11903167999</v>
      </c>
      <c r="D1247" s="2">
        <f>SUM(Y1247:Y$1495)</f>
        <v>26234.994862079999</v>
      </c>
      <c r="E1247" s="11">
        <f t="shared" si="671"/>
        <v>212577.12416959999</v>
      </c>
      <c r="F1247" s="99">
        <f t="shared" si="666"/>
        <v>4405.95</v>
      </c>
      <c r="G1247" s="3">
        <f>IF(N1247=1,VLOOKUP(A1246,[1]Plan1!$BG$69:$BI$188,3),G1246)</f>
        <v>4450.45</v>
      </c>
      <c r="H1247" s="200">
        <f t="shared" si="667"/>
        <v>42279</v>
      </c>
      <c r="I1247" s="200">
        <f t="shared" si="668"/>
        <v>42310</v>
      </c>
      <c r="J1247" s="27">
        <f t="shared" si="672"/>
        <v>1.009997843824828E-2</v>
      </c>
      <c r="K1247" s="12">
        <f t="shared" si="687"/>
        <v>42373</v>
      </c>
      <c r="L1247" s="12">
        <f t="shared" si="673"/>
        <v>42373</v>
      </c>
      <c r="M1247" s="1">
        <f t="shared" si="688"/>
        <v>22</v>
      </c>
      <c r="N1247" s="1">
        <f t="shared" si="674"/>
        <v>18</v>
      </c>
      <c r="O1247" s="2">
        <f t="shared" si="675"/>
        <v>1.0082560599999999</v>
      </c>
      <c r="P1247" s="11">
        <f t="shared" si="665"/>
        <v>1.0081988500000001</v>
      </c>
      <c r="Q1247" s="11">
        <f t="shared" ref="Q1247:Q1310" si="693">IF(L1247&gt;L1246,Q1246*P1247,Q1246)</f>
        <v>1.2706561163141283</v>
      </c>
      <c r="R1247" s="2">
        <f t="shared" si="664"/>
        <v>1.28114672</v>
      </c>
      <c r="S1247" s="2">
        <f t="shared" si="691"/>
        <v>1.25355427</v>
      </c>
      <c r="T1247" s="2">
        <f t="shared" si="676"/>
        <v>299363.95153990999</v>
      </c>
      <c r="U1247" s="2">
        <f t="shared" si="677"/>
        <v>6651.9949707084443</v>
      </c>
      <c r="V1247" s="2">
        <f t="shared" si="678"/>
        <v>59765.361207315756</v>
      </c>
      <c r="W1247" s="2">
        <f t="shared" si="679"/>
        <v>305229.47520970419</v>
      </c>
      <c r="X1247" s="29">
        <f t="shared" si="680"/>
        <v>0</v>
      </c>
      <c r="Y1247" s="2">
        <f t="shared" si="692"/>
        <v>0</v>
      </c>
      <c r="Z1247" s="82">
        <f t="shared" si="681"/>
        <v>0</v>
      </c>
      <c r="AA1247" s="2">
        <f t="shared" si="682"/>
        <v>0</v>
      </c>
      <c r="AB1247" s="27">
        <f t="shared" si="689"/>
        <v>6.7299999999999999E-2</v>
      </c>
      <c r="AC1247" s="29">
        <f t="shared" si="669"/>
        <v>18</v>
      </c>
      <c r="AD1247" s="29">
        <v>252</v>
      </c>
      <c r="AE1247" s="11">
        <f t="shared" ref="AE1247:AE1310" si="694">ROUND((1+AB1247)^TRUNC((AC1247/AD1247),9),9)</f>
        <v>1.004663131</v>
      </c>
      <c r="AF1247" s="2">
        <f t="shared" si="662"/>
        <v>1395.9733226999999</v>
      </c>
      <c r="AG1247" s="2">
        <f t="shared" si="683"/>
        <v>1423.3250279599999</v>
      </c>
      <c r="AH1247" s="3">
        <f t="shared" si="684"/>
        <v>0</v>
      </c>
      <c r="AI1247" s="4" t="str">
        <f t="shared" si="663"/>
        <v>A+J=</v>
      </c>
      <c r="AJ1247" s="12">
        <f t="shared" si="690"/>
        <v>42373</v>
      </c>
      <c r="AK1247" s="12"/>
      <c r="AL1247" s="4"/>
      <c r="AX1247" s="1"/>
      <c r="AY1247" s="1"/>
      <c r="AZ1247" s="1"/>
      <c r="BA1247" s="1"/>
      <c r="BB1247" s="1"/>
    </row>
    <row r="1248" spans="1:54" x14ac:dyDescent="0.2">
      <c r="A1248" s="178">
        <f t="shared" si="685"/>
        <v>42367</v>
      </c>
      <c r="B1248" s="2">
        <f t="shared" si="670"/>
        <v>306857.11077357561</v>
      </c>
      <c r="C1248" s="2">
        <f t="shared" si="686"/>
        <v>238812.11903167999</v>
      </c>
      <c r="D1248" s="2">
        <f>SUM(Y1248:Y$1495)</f>
        <v>26234.994862079999</v>
      </c>
      <c r="E1248" s="11">
        <f t="shared" si="671"/>
        <v>212577.12416959999</v>
      </c>
      <c r="F1248" s="99">
        <f t="shared" si="666"/>
        <v>4405.95</v>
      </c>
      <c r="G1248" s="3">
        <f>IF(N1248=1,VLOOKUP(A1247,[1]Plan1!$BG$69:$BI$188,3),G1247)</f>
        <v>4450.45</v>
      </c>
      <c r="H1248" s="200">
        <f t="shared" si="667"/>
        <v>42279</v>
      </c>
      <c r="I1248" s="200">
        <f t="shared" si="668"/>
        <v>42310</v>
      </c>
      <c r="J1248" s="27">
        <f t="shared" si="672"/>
        <v>1.009997843824828E-2</v>
      </c>
      <c r="K1248" s="12">
        <f t="shared" si="687"/>
        <v>42373</v>
      </c>
      <c r="L1248" s="12">
        <f t="shared" si="673"/>
        <v>42373</v>
      </c>
      <c r="M1248" s="1">
        <f t="shared" si="688"/>
        <v>22</v>
      </c>
      <c r="N1248" s="1">
        <f t="shared" si="674"/>
        <v>19</v>
      </c>
      <c r="O1248" s="2">
        <f t="shared" si="675"/>
        <v>1.00871672</v>
      </c>
      <c r="P1248" s="11">
        <f t="shared" si="665"/>
        <v>1.0081988500000001</v>
      </c>
      <c r="Q1248" s="11">
        <f t="shared" si="693"/>
        <v>1.2706561163141283</v>
      </c>
      <c r="R1248" s="2">
        <f t="shared" si="664"/>
        <v>1.28173206</v>
      </c>
      <c r="S1248" s="2">
        <f t="shared" si="691"/>
        <v>1.25355427</v>
      </c>
      <c r="T1248" s="2">
        <f t="shared" si="676"/>
        <v>299363.95153990999</v>
      </c>
      <c r="U1248" s="2">
        <f t="shared" si="677"/>
        <v>6651.9949707084443</v>
      </c>
      <c r="V1248" s="2">
        <f t="shared" si="678"/>
        <v>59889.791101177187</v>
      </c>
      <c r="W1248" s="2">
        <f t="shared" si="679"/>
        <v>305353.9051035656</v>
      </c>
      <c r="X1248" s="29">
        <f t="shared" si="680"/>
        <v>0</v>
      </c>
      <c r="Y1248" s="2">
        <f t="shared" si="692"/>
        <v>0</v>
      </c>
      <c r="Z1248" s="82">
        <f t="shared" si="681"/>
        <v>0</v>
      </c>
      <c r="AA1248" s="2">
        <f t="shared" si="682"/>
        <v>0</v>
      </c>
      <c r="AB1248" s="27">
        <f t="shared" si="689"/>
        <v>6.7299999999999999E-2</v>
      </c>
      <c r="AC1248" s="29">
        <f t="shared" si="669"/>
        <v>19</v>
      </c>
      <c r="AD1248" s="29">
        <v>252</v>
      </c>
      <c r="AE1248" s="11">
        <f t="shared" si="694"/>
        <v>1.004922831</v>
      </c>
      <c r="AF1248" s="2">
        <f t="shared" si="662"/>
        <v>1473.71814092</v>
      </c>
      <c r="AG1248" s="2">
        <f t="shared" si="683"/>
        <v>1503.2056700099999</v>
      </c>
      <c r="AH1248" s="3">
        <f t="shared" si="684"/>
        <v>0</v>
      </c>
      <c r="AI1248" s="4" t="str">
        <f t="shared" si="663"/>
        <v>A+J=</v>
      </c>
      <c r="AJ1248" s="12">
        <f t="shared" si="690"/>
        <v>42373</v>
      </c>
      <c r="AK1248" s="12"/>
      <c r="AL1248" s="4"/>
      <c r="AX1248" s="1"/>
      <c r="AY1248" s="1"/>
      <c r="AZ1248" s="1"/>
      <c r="BA1248" s="1"/>
      <c r="BB1248" s="1"/>
    </row>
    <row r="1249" spans="1:54" x14ac:dyDescent="0.2">
      <c r="A1249" s="178">
        <f t="shared" si="685"/>
        <v>42368</v>
      </c>
      <c r="B1249" s="2">
        <f t="shared" si="670"/>
        <v>307061.56379323063</v>
      </c>
      <c r="C1249" s="2">
        <f t="shared" si="686"/>
        <v>238812.11903167999</v>
      </c>
      <c r="D1249" s="2">
        <f>SUM(Y1249:Y$1495)</f>
        <v>26234.994862079999</v>
      </c>
      <c r="E1249" s="11">
        <f t="shared" si="671"/>
        <v>212577.12416959999</v>
      </c>
      <c r="F1249" s="99">
        <f t="shared" si="666"/>
        <v>4405.95</v>
      </c>
      <c r="G1249" s="3">
        <f>IF(N1249=1,VLOOKUP(A1248,[1]Plan1!$BG$69:$BI$188,3),G1248)</f>
        <v>4450.45</v>
      </c>
      <c r="H1249" s="200">
        <f t="shared" si="667"/>
        <v>42279</v>
      </c>
      <c r="I1249" s="200">
        <f t="shared" si="668"/>
        <v>42310</v>
      </c>
      <c r="J1249" s="27">
        <f t="shared" si="672"/>
        <v>1.009997843824828E-2</v>
      </c>
      <c r="K1249" s="12">
        <f t="shared" si="687"/>
        <v>42373</v>
      </c>
      <c r="L1249" s="12">
        <f t="shared" si="673"/>
        <v>42373</v>
      </c>
      <c r="M1249" s="1">
        <f t="shared" si="688"/>
        <v>22</v>
      </c>
      <c r="N1249" s="1">
        <f t="shared" si="674"/>
        <v>20</v>
      </c>
      <c r="O1249" s="2">
        <f t="shared" si="675"/>
        <v>1.00917759</v>
      </c>
      <c r="P1249" s="11">
        <f t="shared" si="665"/>
        <v>1.0081988500000001</v>
      </c>
      <c r="Q1249" s="11">
        <f t="shared" si="693"/>
        <v>1.2706561163141283</v>
      </c>
      <c r="R1249" s="2">
        <f t="shared" si="664"/>
        <v>1.2823176700000001</v>
      </c>
      <c r="S1249" s="2">
        <f t="shared" si="691"/>
        <v>1.25355427</v>
      </c>
      <c r="T1249" s="2">
        <f t="shared" si="676"/>
        <v>299363.95153990999</v>
      </c>
      <c r="U1249" s="2">
        <f t="shared" si="677"/>
        <v>6651.9949707084443</v>
      </c>
      <c r="V1249" s="2">
        <f t="shared" si="678"/>
        <v>60014.278390862171</v>
      </c>
      <c r="W1249" s="2">
        <f t="shared" si="679"/>
        <v>305478.3923932506</v>
      </c>
      <c r="X1249" s="29">
        <f t="shared" si="680"/>
        <v>0</v>
      </c>
      <c r="Y1249" s="2">
        <f t="shared" si="692"/>
        <v>0</v>
      </c>
      <c r="Z1249" s="82">
        <f t="shared" si="681"/>
        <v>0</v>
      </c>
      <c r="AA1249" s="2">
        <f t="shared" si="682"/>
        <v>0</v>
      </c>
      <c r="AB1249" s="27">
        <f t="shared" si="689"/>
        <v>6.7299999999999999E-2</v>
      </c>
      <c r="AC1249" s="29">
        <f t="shared" si="669"/>
        <v>20</v>
      </c>
      <c r="AD1249" s="29">
        <v>252</v>
      </c>
      <c r="AE1249" s="11">
        <f t="shared" si="694"/>
        <v>1.0051825969999999</v>
      </c>
      <c r="AF1249" s="2">
        <f t="shared" ref="AF1249:AF1293" si="695">TRUNC((T1249*(AE1249-1)),8)</f>
        <v>1551.4827171500001</v>
      </c>
      <c r="AG1249" s="2">
        <f t="shared" si="683"/>
        <v>1583.1713999799999</v>
      </c>
      <c r="AH1249" s="3">
        <f t="shared" si="684"/>
        <v>0</v>
      </c>
      <c r="AI1249" s="4" t="str">
        <f t="shared" si="663"/>
        <v>A+J=</v>
      </c>
      <c r="AJ1249" s="12">
        <f t="shared" si="690"/>
        <v>42373</v>
      </c>
      <c r="AK1249" s="12"/>
      <c r="AL1249" s="4"/>
      <c r="AX1249" s="1"/>
      <c r="AY1249" s="1"/>
      <c r="AZ1249" s="1"/>
      <c r="BA1249" s="1"/>
      <c r="BB1249" s="1"/>
    </row>
    <row r="1250" spans="1:54" x14ac:dyDescent="0.2">
      <c r="A1250" s="178">
        <f t="shared" si="685"/>
        <v>42369</v>
      </c>
      <c r="B1250" s="2">
        <f t="shared" si="670"/>
        <v>307266.16211454035</v>
      </c>
      <c r="C1250" s="2">
        <f t="shared" si="686"/>
        <v>238812.11903167999</v>
      </c>
      <c r="D1250" s="2">
        <f>SUM(Y1250:Y$1495)</f>
        <v>26234.994862079999</v>
      </c>
      <c r="E1250" s="11">
        <f t="shared" si="671"/>
        <v>212577.12416959999</v>
      </c>
      <c r="F1250" s="99">
        <f t="shared" si="666"/>
        <v>4405.95</v>
      </c>
      <c r="G1250" s="3">
        <f>IF(N1250=1,VLOOKUP(A1249,[1]Plan1!$BG$69:$BI$188,3),G1249)</f>
        <v>4450.45</v>
      </c>
      <c r="H1250" s="200">
        <f t="shared" si="667"/>
        <v>42279</v>
      </c>
      <c r="I1250" s="200">
        <f t="shared" si="668"/>
        <v>42310</v>
      </c>
      <c r="J1250" s="27">
        <f t="shared" si="672"/>
        <v>1.009997843824828E-2</v>
      </c>
      <c r="K1250" s="12">
        <f t="shared" si="687"/>
        <v>42373</v>
      </c>
      <c r="L1250" s="12">
        <f t="shared" si="673"/>
        <v>42373</v>
      </c>
      <c r="M1250" s="1">
        <f t="shared" si="688"/>
        <v>22</v>
      </c>
      <c r="N1250" s="1">
        <f t="shared" si="674"/>
        <v>21</v>
      </c>
      <c r="O1250" s="2">
        <f t="shared" si="675"/>
        <v>1.0096386799999999</v>
      </c>
      <c r="P1250" s="11">
        <f t="shared" si="665"/>
        <v>1.0081988500000001</v>
      </c>
      <c r="Q1250" s="11">
        <f t="shared" si="693"/>
        <v>1.2706561163141283</v>
      </c>
      <c r="R1250" s="2">
        <f t="shared" si="664"/>
        <v>1.2829035600000001</v>
      </c>
      <c r="S1250" s="2">
        <f t="shared" si="691"/>
        <v>1.25355427</v>
      </c>
      <c r="T1250" s="2">
        <f t="shared" si="676"/>
        <v>299363.95153990999</v>
      </c>
      <c r="U1250" s="2">
        <f t="shared" si="677"/>
        <v>6651.9949707084443</v>
      </c>
      <c r="V1250" s="2">
        <f t="shared" si="678"/>
        <v>60138.825202141896</v>
      </c>
      <c r="W1250" s="2">
        <f t="shared" si="679"/>
        <v>305602.93920453032</v>
      </c>
      <c r="X1250" s="29">
        <f t="shared" si="680"/>
        <v>0</v>
      </c>
      <c r="Y1250" s="2">
        <f t="shared" si="692"/>
        <v>0</v>
      </c>
      <c r="Z1250" s="82">
        <f t="shared" si="681"/>
        <v>0</v>
      </c>
      <c r="AA1250" s="2">
        <f t="shared" si="682"/>
        <v>0</v>
      </c>
      <c r="AB1250" s="27">
        <f t="shared" si="689"/>
        <v>6.7299999999999999E-2</v>
      </c>
      <c r="AC1250" s="29">
        <f t="shared" si="669"/>
        <v>21</v>
      </c>
      <c r="AD1250" s="29">
        <v>252</v>
      </c>
      <c r="AE1250" s="11">
        <f t="shared" si="694"/>
        <v>1.0054424310000001</v>
      </c>
      <c r="AF1250" s="2">
        <f t="shared" si="695"/>
        <v>1629.2676501399999</v>
      </c>
      <c r="AG1250" s="2">
        <f t="shared" si="683"/>
        <v>1663.2229100100001</v>
      </c>
      <c r="AH1250" s="3">
        <f t="shared" si="684"/>
        <v>0</v>
      </c>
      <c r="AI1250" s="4" t="str">
        <f t="shared" ref="AI1250:AI1313" si="696">AI1249</f>
        <v>A+J=</v>
      </c>
      <c r="AJ1250" s="12">
        <f t="shared" si="690"/>
        <v>42373</v>
      </c>
      <c r="AK1250" s="12"/>
      <c r="AL1250" s="4"/>
      <c r="AX1250" s="1"/>
      <c r="AY1250" s="1"/>
      <c r="AZ1250" s="1"/>
      <c r="BA1250" s="1"/>
      <c r="BB1250" s="1"/>
    </row>
    <row r="1251" spans="1:54" x14ac:dyDescent="0.2">
      <c r="A1251" s="178">
        <f t="shared" si="685"/>
        <v>42370</v>
      </c>
      <c r="B1251" s="2">
        <f t="shared" si="670"/>
        <v>307470.89908992109</v>
      </c>
      <c r="C1251" s="2">
        <f t="shared" si="686"/>
        <v>238812.11903167999</v>
      </c>
      <c r="D1251" s="2">
        <f>SUM(Y1251:Y$1495)</f>
        <v>26234.994862079999</v>
      </c>
      <c r="E1251" s="11">
        <f t="shared" si="671"/>
        <v>212577.12416959999</v>
      </c>
      <c r="F1251" s="99">
        <f t="shared" si="666"/>
        <v>4405.95</v>
      </c>
      <c r="G1251" s="3">
        <f>IF(N1251=1,VLOOKUP(A1250,[1]Plan1!$BG$69:$BI$188,3),G1250)</f>
        <v>4450.45</v>
      </c>
      <c r="H1251" s="200">
        <f t="shared" si="667"/>
        <v>42279</v>
      </c>
      <c r="I1251" s="200">
        <f t="shared" si="668"/>
        <v>42310</v>
      </c>
      <c r="J1251" s="27">
        <f t="shared" si="672"/>
        <v>1.009997843824828E-2</v>
      </c>
      <c r="K1251" s="12">
        <f t="shared" si="687"/>
        <v>42401</v>
      </c>
      <c r="L1251" s="12">
        <f t="shared" si="673"/>
        <v>42373</v>
      </c>
      <c r="M1251" s="1">
        <f t="shared" si="688"/>
        <v>22</v>
      </c>
      <c r="N1251" s="1">
        <f t="shared" si="674"/>
        <v>22</v>
      </c>
      <c r="O1251" s="2">
        <f t="shared" si="675"/>
        <v>1.01009997</v>
      </c>
      <c r="P1251" s="11">
        <f t="shared" si="665"/>
        <v>1.0081988500000001</v>
      </c>
      <c r="Q1251" s="11">
        <f t="shared" si="693"/>
        <v>1.2706561163141283</v>
      </c>
      <c r="R1251" s="2">
        <f t="shared" si="664"/>
        <v>1.2834897000000001</v>
      </c>
      <c r="S1251" s="2">
        <f t="shared" si="691"/>
        <v>1.25355427</v>
      </c>
      <c r="T1251" s="2">
        <f t="shared" si="676"/>
        <v>299363.95153990999</v>
      </c>
      <c r="U1251" s="2">
        <f t="shared" si="677"/>
        <v>6651.9949707084443</v>
      </c>
      <c r="V1251" s="2">
        <f t="shared" si="678"/>
        <v>60263.425157702666</v>
      </c>
      <c r="W1251" s="2">
        <f t="shared" si="679"/>
        <v>305727.53916009108</v>
      </c>
      <c r="X1251" s="29">
        <f t="shared" si="680"/>
        <v>0</v>
      </c>
      <c r="Y1251" s="2">
        <f t="shared" si="692"/>
        <v>0</v>
      </c>
      <c r="Z1251" s="82">
        <f t="shared" si="681"/>
        <v>0</v>
      </c>
      <c r="AA1251" s="2">
        <f t="shared" si="682"/>
        <v>0</v>
      </c>
      <c r="AB1251" s="27">
        <f t="shared" si="689"/>
        <v>6.7299999999999999E-2</v>
      </c>
      <c r="AC1251" s="29">
        <f t="shared" si="669"/>
        <v>22</v>
      </c>
      <c r="AD1251" s="29">
        <v>252</v>
      </c>
      <c r="AE1251" s="11">
        <f t="shared" si="694"/>
        <v>1.005702332</v>
      </c>
      <c r="AF1251" s="2">
        <f t="shared" si="695"/>
        <v>1707.0726405099999</v>
      </c>
      <c r="AG1251" s="2">
        <f t="shared" si="683"/>
        <v>1743.3599298300001</v>
      </c>
      <c r="AH1251" s="3">
        <f t="shared" si="684"/>
        <v>0</v>
      </c>
      <c r="AI1251" s="4" t="str">
        <f t="shared" si="696"/>
        <v>A+J=</v>
      </c>
      <c r="AJ1251" s="12">
        <f t="shared" si="690"/>
        <v>42373</v>
      </c>
      <c r="AK1251" s="12"/>
      <c r="AL1251" s="4"/>
      <c r="AX1251" s="1"/>
      <c r="AY1251" s="1"/>
      <c r="AZ1251" s="1"/>
      <c r="BA1251" s="1"/>
      <c r="BB1251" s="1"/>
    </row>
    <row r="1252" spans="1:54" x14ac:dyDescent="0.2">
      <c r="A1252" s="178">
        <f t="shared" si="685"/>
        <v>42371</v>
      </c>
      <c r="B1252" s="2">
        <f t="shared" si="670"/>
        <v>307470.89908992109</v>
      </c>
      <c r="C1252" s="2">
        <f t="shared" si="686"/>
        <v>238812.11903167999</v>
      </c>
      <c r="D1252" s="2">
        <f>SUM(Y1252:Y$1495)</f>
        <v>26234.994862079999</v>
      </c>
      <c r="E1252" s="11">
        <f t="shared" si="671"/>
        <v>212577.12416959999</v>
      </c>
      <c r="F1252" s="99">
        <f t="shared" si="666"/>
        <v>4405.95</v>
      </c>
      <c r="G1252" s="3">
        <f>IF(N1252=1,VLOOKUP(A1251,[1]Plan1!$BG$69:$BI$188,3),G1251)</f>
        <v>4450.45</v>
      </c>
      <c r="H1252" s="200">
        <f t="shared" si="667"/>
        <v>42279</v>
      </c>
      <c r="I1252" s="200">
        <f t="shared" si="668"/>
        <v>42310</v>
      </c>
      <c r="J1252" s="27">
        <f t="shared" si="672"/>
        <v>1.009997843824828E-2</v>
      </c>
      <c r="K1252" s="12">
        <f t="shared" si="687"/>
        <v>42401</v>
      </c>
      <c r="L1252" s="12">
        <f t="shared" si="673"/>
        <v>42373</v>
      </c>
      <c r="M1252" s="1">
        <f t="shared" si="688"/>
        <v>22</v>
      </c>
      <c r="N1252" s="1">
        <f t="shared" si="674"/>
        <v>22</v>
      </c>
      <c r="O1252" s="2">
        <f t="shared" si="675"/>
        <v>1.01009997</v>
      </c>
      <c r="P1252" s="11">
        <f t="shared" si="665"/>
        <v>1.0081988500000001</v>
      </c>
      <c r="Q1252" s="11">
        <f t="shared" si="693"/>
        <v>1.2706561163141283</v>
      </c>
      <c r="R1252" s="2">
        <f t="shared" si="664"/>
        <v>1.2834897000000001</v>
      </c>
      <c r="S1252" s="2">
        <f t="shared" si="691"/>
        <v>1.25355427</v>
      </c>
      <c r="T1252" s="2">
        <f t="shared" si="676"/>
        <v>299363.95153990999</v>
      </c>
      <c r="U1252" s="2">
        <f t="shared" si="677"/>
        <v>6651.9949707084443</v>
      </c>
      <c r="V1252" s="2">
        <f t="shared" si="678"/>
        <v>60263.425157702666</v>
      </c>
      <c r="W1252" s="2">
        <f t="shared" si="679"/>
        <v>305727.53916009108</v>
      </c>
      <c r="X1252" s="29">
        <f t="shared" si="680"/>
        <v>0</v>
      </c>
      <c r="Y1252" s="2">
        <f t="shared" si="692"/>
        <v>0</v>
      </c>
      <c r="Z1252" s="82">
        <f t="shared" si="681"/>
        <v>0</v>
      </c>
      <c r="AA1252" s="2">
        <f t="shared" si="682"/>
        <v>0</v>
      </c>
      <c r="AB1252" s="27">
        <f t="shared" si="689"/>
        <v>6.7299999999999999E-2</v>
      </c>
      <c r="AC1252" s="29">
        <f t="shared" si="669"/>
        <v>22</v>
      </c>
      <c r="AD1252" s="29">
        <v>252</v>
      </c>
      <c r="AE1252" s="11">
        <f t="shared" si="694"/>
        <v>1.005702332</v>
      </c>
      <c r="AF1252" s="2">
        <f t="shared" si="695"/>
        <v>1707.0726405099999</v>
      </c>
      <c r="AG1252" s="2">
        <f t="shared" si="683"/>
        <v>1743.3599298300001</v>
      </c>
      <c r="AH1252" s="3">
        <f t="shared" si="684"/>
        <v>0</v>
      </c>
      <c r="AI1252" s="4" t="str">
        <f t="shared" si="696"/>
        <v>A+J=</v>
      </c>
      <c r="AJ1252" s="12">
        <f t="shared" si="690"/>
        <v>42373</v>
      </c>
      <c r="AK1252" s="12"/>
      <c r="AL1252" s="4"/>
      <c r="AX1252" s="1"/>
      <c r="AY1252" s="1"/>
      <c r="AZ1252" s="1"/>
      <c r="BA1252" s="1"/>
      <c r="BB1252" s="1"/>
    </row>
    <row r="1253" spans="1:54" x14ac:dyDescent="0.2">
      <c r="A1253" s="178">
        <f t="shared" si="685"/>
        <v>42372</v>
      </c>
      <c r="B1253" s="2">
        <f t="shared" si="670"/>
        <v>307470.89908992109</v>
      </c>
      <c r="C1253" s="2">
        <f t="shared" si="686"/>
        <v>238812.11903167999</v>
      </c>
      <c r="D1253" s="2">
        <f>SUM(Y1253:Y$1495)</f>
        <v>26234.994862079999</v>
      </c>
      <c r="E1253" s="11">
        <f t="shared" si="671"/>
        <v>212577.12416959999</v>
      </c>
      <c r="F1253" s="99">
        <f t="shared" si="666"/>
        <v>4405.95</v>
      </c>
      <c r="G1253" s="3">
        <f>IF(N1253=1,VLOOKUP(A1252,[1]Plan1!$BG$69:$BI$188,3),G1252)</f>
        <v>4450.45</v>
      </c>
      <c r="H1253" s="200">
        <f t="shared" si="667"/>
        <v>42279</v>
      </c>
      <c r="I1253" s="200">
        <f t="shared" si="668"/>
        <v>42310</v>
      </c>
      <c r="J1253" s="27">
        <f t="shared" si="672"/>
        <v>1.009997843824828E-2</v>
      </c>
      <c r="K1253" s="12">
        <f t="shared" si="687"/>
        <v>42401</v>
      </c>
      <c r="L1253" s="12">
        <f t="shared" si="673"/>
        <v>42373</v>
      </c>
      <c r="M1253" s="1">
        <f t="shared" si="688"/>
        <v>22</v>
      </c>
      <c r="N1253" s="1">
        <f t="shared" si="674"/>
        <v>22</v>
      </c>
      <c r="O1253" s="2">
        <f t="shared" si="675"/>
        <v>1.01009997</v>
      </c>
      <c r="P1253" s="11">
        <f t="shared" si="665"/>
        <v>1.0081988500000001</v>
      </c>
      <c r="Q1253" s="11">
        <f t="shared" si="693"/>
        <v>1.2706561163141283</v>
      </c>
      <c r="R1253" s="2">
        <f t="shared" si="664"/>
        <v>1.2834897000000001</v>
      </c>
      <c r="S1253" s="2">
        <f t="shared" si="691"/>
        <v>1.25355427</v>
      </c>
      <c r="T1253" s="2">
        <f t="shared" si="676"/>
        <v>299363.95153990999</v>
      </c>
      <c r="U1253" s="2">
        <f t="shared" si="677"/>
        <v>6651.9949707084443</v>
      </c>
      <c r="V1253" s="2">
        <f t="shared" si="678"/>
        <v>60263.425157702666</v>
      </c>
      <c r="W1253" s="2">
        <f t="shared" si="679"/>
        <v>305727.53916009108</v>
      </c>
      <c r="X1253" s="29">
        <f t="shared" si="680"/>
        <v>0</v>
      </c>
      <c r="Y1253" s="2">
        <f t="shared" si="692"/>
        <v>0</v>
      </c>
      <c r="Z1253" s="82">
        <f t="shared" si="681"/>
        <v>0</v>
      </c>
      <c r="AA1253" s="2">
        <f t="shared" si="682"/>
        <v>0</v>
      </c>
      <c r="AB1253" s="27">
        <f t="shared" si="689"/>
        <v>6.7299999999999999E-2</v>
      </c>
      <c r="AC1253" s="29">
        <f t="shared" si="669"/>
        <v>22</v>
      </c>
      <c r="AD1253" s="29">
        <v>252</v>
      </c>
      <c r="AE1253" s="11">
        <f t="shared" si="694"/>
        <v>1.005702332</v>
      </c>
      <c r="AF1253" s="2">
        <f t="shared" si="695"/>
        <v>1707.0726405099999</v>
      </c>
      <c r="AG1253" s="2">
        <f t="shared" si="683"/>
        <v>1743.3599298300001</v>
      </c>
      <c r="AH1253" s="3">
        <f t="shared" si="684"/>
        <v>0</v>
      </c>
      <c r="AI1253" s="4" t="str">
        <f t="shared" si="696"/>
        <v>A+J=</v>
      </c>
      <c r="AJ1253" s="12">
        <f t="shared" si="690"/>
        <v>42373</v>
      </c>
      <c r="AK1253" s="12"/>
      <c r="AL1253" s="4"/>
      <c r="AX1253" s="1"/>
      <c r="AY1253" s="1"/>
      <c r="AZ1253" s="1"/>
      <c r="BA1253" s="1"/>
      <c r="BB1253" s="1"/>
    </row>
    <row r="1254" spans="1:54" x14ac:dyDescent="0.2">
      <c r="A1254" s="178">
        <f t="shared" si="685"/>
        <v>42373</v>
      </c>
      <c r="B1254" s="2">
        <f t="shared" si="670"/>
        <v>307470.89908992109</v>
      </c>
      <c r="C1254" s="2">
        <f t="shared" si="686"/>
        <v>238812.11903167999</v>
      </c>
      <c r="D1254" s="2">
        <f>SUM(Y1254:Y$1495)</f>
        <v>26234.994862079999</v>
      </c>
      <c r="E1254" s="11">
        <f t="shared" si="671"/>
        <v>212577.12416959999</v>
      </c>
      <c r="F1254" s="99">
        <f t="shared" si="666"/>
        <v>4405.95</v>
      </c>
      <c r="G1254" s="3">
        <f>IF(N1254=1,VLOOKUP(A1253,[1]Plan1!$BG$69:$BI$188,3),G1253)</f>
        <v>4450.45</v>
      </c>
      <c r="H1254" s="200">
        <f t="shared" si="667"/>
        <v>42279</v>
      </c>
      <c r="I1254" s="200">
        <f t="shared" si="668"/>
        <v>42310</v>
      </c>
      <c r="J1254" s="27">
        <f t="shared" si="672"/>
        <v>1.009997843824828E-2</v>
      </c>
      <c r="K1254" s="12">
        <f t="shared" si="687"/>
        <v>42401</v>
      </c>
      <c r="L1254" s="12">
        <f t="shared" si="673"/>
        <v>42373</v>
      </c>
      <c r="M1254" s="1">
        <f t="shared" si="688"/>
        <v>22</v>
      </c>
      <c r="N1254" s="1">
        <f t="shared" si="674"/>
        <v>22</v>
      </c>
      <c r="O1254" s="2">
        <f t="shared" si="675"/>
        <v>1.01009997</v>
      </c>
      <c r="P1254" s="11">
        <f t="shared" si="665"/>
        <v>1.0081988500000001</v>
      </c>
      <c r="Q1254" s="11">
        <f t="shared" si="693"/>
        <v>1.2706561163141283</v>
      </c>
      <c r="R1254" s="2">
        <f t="shared" si="664"/>
        <v>1.2834897000000001</v>
      </c>
      <c r="S1254" s="2">
        <f t="shared" si="691"/>
        <v>1.25355427</v>
      </c>
      <c r="T1254" s="2">
        <f t="shared" si="676"/>
        <v>299363.95153990999</v>
      </c>
      <c r="U1254" s="2">
        <f t="shared" si="677"/>
        <v>6651.9949707084443</v>
      </c>
      <c r="V1254" s="2">
        <f t="shared" si="678"/>
        <v>60263.425157702666</v>
      </c>
      <c r="W1254" s="2">
        <f t="shared" si="679"/>
        <v>305727.53916009108</v>
      </c>
      <c r="X1254" s="29">
        <f t="shared" si="680"/>
        <v>41</v>
      </c>
      <c r="Y1254" s="2">
        <f t="shared" si="692"/>
        <v>2795.1859996899998</v>
      </c>
      <c r="Z1254" s="82">
        <f t="shared" si="681"/>
        <v>1.1704539999999999E-2</v>
      </c>
      <c r="AA1254" s="2">
        <f t="shared" si="682"/>
        <v>3503.9173453499998</v>
      </c>
      <c r="AB1254" s="27">
        <f t="shared" si="689"/>
        <v>6.7299999999999999E-2</v>
      </c>
      <c r="AC1254" s="29">
        <f t="shared" si="669"/>
        <v>22</v>
      </c>
      <c r="AD1254" s="29">
        <v>252</v>
      </c>
      <c r="AE1254" s="11">
        <f t="shared" si="694"/>
        <v>1.005702332</v>
      </c>
      <c r="AF1254" s="2">
        <f t="shared" si="695"/>
        <v>1707.0726405099999</v>
      </c>
      <c r="AG1254" s="2">
        <f t="shared" si="683"/>
        <v>1743.3599298300001</v>
      </c>
      <c r="AH1254" s="3">
        <f t="shared" si="684"/>
        <v>5210.9899858600002</v>
      </c>
      <c r="AI1254" s="4" t="str">
        <f t="shared" si="696"/>
        <v>A+J=</v>
      </c>
      <c r="AJ1254" s="12">
        <f t="shared" si="690"/>
        <v>42373</v>
      </c>
      <c r="AK1254" s="12"/>
      <c r="AL1254" s="4"/>
      <c r="AX1254" s="1"/>
      <c r="AY1254" s="1"/>
      <c r="AZ1254" s="1"/>
      <c r="BA1254" s="1"/>
      <c r="BB1254" s="1"/>
    </row>
    <row r="1255" spans="1:54" x14ac:dyDescent="0.2">
      <c r="A1255" s="178">
        <f t="shared" si="685"/>
        <v>42374</v>
      </c>
      <c r="B1255" s="2">
        <f t="shared" si="670"/>
        <v>302432.13292177755</v>
      </c>
      <c r="C1255" s="2">
        <f t="shared" si="686"/>
        <v>236016.93303198999</v>
      </c>
      <c r="D1255" s="2">
        <f>SUM(Y1255:Y$1495)</f>
        <v>23439.80886239</v>
      </c>
      <c r="E1255" s="11">
        <f t="shared" si="671"/>
        <v>212577.12416959999</v>
      </c>
      <c r="F1255" s="99">
        <f t="shared" si="666"/>
        <v>4450.45</v>
      </c>
      <c r="G1255" s="3">
        <f>IF(N1255=1,VLOOKUP(A1254,[1]Plan1!$BG$69:$BI$188,3),G1254)</f>
        <v>4493.17</v>
      </c>
      <c r="H1255" s="200">
        <f t="shared" si="667"/>
        <v>42313</v>
      </c>
      <c r="I1255" s="200">
        <f t="shared" si="668"/>
        <v>42343</v>
      </c>
      <c r="J1255" s="27">
        <f t="shared" si="672"/>
        <v>9.5990293116428038E-3</v>
      </c>
      <c r="K1255" s="12">
        <f t="shared" si="687"/>
        <v>42401</v>
      </c>
      <c r="L1255" s="12">
        <f t="shared" si="673"/>
        <v>42401</v>
      </c>
      <c r="M1255" s="1">
        <f t="shared" si="688"/>
        <v>20</v>
      </c>
      <c r="N1255" s="1">
        <f t="shared" si="674"/>
        <v>1</v>
      </c>
      <c r="O1255" s="2">
        <f t="shared" si="675"/>
        <v>1.00047777</v>
      </c>
      <c r="P1255" s="11">
        <f t="shared" si="665"/>
        <v>1.01009997</v>
      </c>
      <c r="Q1255" s="11">
        <f t="shared" si="693"/>
        <v>1.2834897049692175</v>
      </c>
      <c r="R1255" s="2">
        <f t="shared" si="664"/>
        <v>1.2841029100000001</v>
      </c>
      <c r="S1255" s="2">
        <f t="shared" si="691"/>
        <v>1.25355427</v>
      </c>
      <c r="T1255" s="2">
        <f t="shared" si="676"/>
        <v>295860.03419455001</v>
      </c>
      <c r="U1255" s="2">
        <f t="shared" si="677"/>
        <v>5943.2636250428259</v>
      </c>
      <c r="V1255" s="2">
        <f t="shared" si="678"/>
        <v>60393.779576014713</v>
      </c>
      <c r="W1255" s="2">
        <f t="shared" si="679"/>
        <v>302353.97623304755</v>
      </c>
      <c r="X1255" s="29">
        <f t="shared" si="680"/>
        <v>0</v>
      </c>
      <c r="Y1255" s="2">
        <f t="shared" si="692"/>
        <v>0</v>
      </c>
      <c r="Z1255" s="82">
        <f t="shared" si="681"/>
        <v>0</v>
      </c>
      <c r="AA1255" s="2">
        <f t="shared" si="682"/>
        <v>0</v>
      </c>
      <c r="AB1255" s="27">
        <f t="shared" si="689"/>
        <v>6.7299999999999999E-2</v>
      </c>
      <c r="AC1255" s="29">
        <f t="shared" si="669"/>
        <v>1</v>
      </c>
      <c r="AD1255" s="29">
        <v>252</v>
      </c>
      <c r="AE1255" s="11">
        <f t="shared" si="694"/>
        <v>1.0002584940000001</v>
      </c>
      <c r="AF1255" s="2">
        <f t="shared" si="695"/>
        <v>76.478043670000005</v>
      </c>
      <c r="AG1255" s="2">
        <f t="shared" si="683"/>
        <v>78.156688729999999</v>
      </c>
      <c r="AH1255" s="3">
        <f t="shared" si="684"/>
        <v>0</v>
      </c>
      <c r="AI1255" s="4" t="str">
        <f t="shared" si="696"/>
        <v>A+J=</v>
      </c>
      <c r="AJ1255" s="12">
        <f t="shared" si="690"/>
        <v>42401</v>
      </c>
      <c r="AK1255" s="12"/>
      <c r="AL1255" s="4"/>
      <c r="AX1255" s="1"/>
      <c r="AY1255" s="1"/>
      <c r="AZ1255" s="1"/>
      <c r="BA1255" s="1"/>
      <c r="BB1255" s="1"/>
    </row>
    <row r="1256" spans="1:54" x14ac:dyDescent="0.2">
      <c r="A1256" s="178">
        <f t="shared" si="685"/>
        <v>42375</v>
      </c>
      <c r="B1256" s="2">
        <f t="shared" si="670"/>
        <v>302640.79761991807</v>
      </c>
      <c r="C1256" s="2">
        <f t="shared" si="686"/>
        <v>236016.93303198999</v>
      </c>
      <c r="D1256" s="2">
        <f>SUM(Y1256:Y$1495)</f>
        <v>23439.80886239</v>
      </c>
      <c r="E1256" s="11">
        <f t="shared" si="671"/>
        <v>212577.12416959999</v>
      </c>
      <c r="F1256" s="99">
        <f t="shared" si="666"/>
        <v>4450.45</v>
      </c>
      <c r="G1256" s="3">
        <f>IF(N1256=1,VLOOKUP(A1255,[1]Plan1!$BG$69:$BI$188,3),G1255)</f>
        <v>4493.17</v>
      </c>
      <c r="H1256" s="200">
        <f t="shared" si="667"/>
        <v>42313</v>
      </c>
      <c r="I1256" s="200">
        <f t="shared" si="668"/>
        <v>42343</v>
      </c>
      <c r="J1256" s="27">
        <f t="shared" si="672"/>
        <v>9.5990293116428038E-3</v>
      </c>
      <c r="K1256" s="12">
        <f t="shared" si="687"/>
        <v>42401</v>
      </c>
      <c r="L1256" s="12">
        <f t="shared" si="673"/>
        <v>42401</v>
      </c>
      <c r="M1256" s="1">
        <f t="shared" si="688"/>
        <v>20</v>
      </c>
      <c r="N1256" s="1">
        <f t="shared" si="674"/>
        <v>2</v>
      </c>
      <c r="O1256" s="2">
        <f t="shared" si="675"/>
        <v>1.00095578</v>
      </c>
      <c r="P1256" s="11">
        <f t="shared" si="665"/>
        <v>1.01009997</v>
      </c>
      <c r="Q1256" s="11">
        <f t="shared" si="693"/>
        <v>1.2834897049692175</v>
      </c>
      <c r="R1256" s="2">
        <f t="shared" si="664"/>
        <v>1.28471643</v>
      </c>
      <c r="S1256" s="2">
        <f t="shared" si="691"/>
        <v>1.25355427</v>
      </c>
      <c r="T1256" s="2">
        <f t="shared" si="676"/>
        <v>295860.03419455001</v>
      </c>
      <c r="U1256" s="2">
        <f t="shared" si="677"/>
        <v>5943.2636250428259</v>
      </c>
      <c r="V1256" s="2">
        <f t="shared" si="678"/>
        <v>60524.199893235229</v>
      </c>
      <c r="W1256" s="2">
        <f t="shared" si="679"/>
        <v>302484.39655026805</v>
      </c>
      <c r="X1256" s="29">
        <f t="shared" si="680"/>
        <v>0</v>
      </c>
      <c r="Y1256" s="2">
        <f t="shared" si="692"/>
        <v>0</v>
      </c>
      <c r="Z1256" s="82">
        <f t="shared" si="681"/>
        <v>0</v>
      </c>
      <c r="AA1256" s="2">
        <f t="shared" si="682"/>
        <v>0</v>
      </c>
      <c r="AB1256" s="27">
        <f t="shared" si="689"/>
        <v>6.7299999999999999E-2</v>
      </c>
      <c r="AC1256" s="29">
        <f t="shared" si="669"/>
        <v>2</v>
      </c>
      <c r="AD1256" s="29">
        <v>252</v>
      </c>
      <c r="AE1256" s="11">
        <f t="shared" si="694"/>
        <v>1.000517055</v>
      </c>
      <c r="AF1256" s="2">
        <f t="shared" si="695"/>
        <v>152.97590998000001</v>
      </c>
      <c r="AG1256" s="2">
        <f t="shared" si="683"/>
        <v>156.40106965000001</v>
      </c>
      <c r="AH1256" s="3">
        <f t="shared" si="684"/>
        <v>0</v>
      </c>
      <c r="AI1256" s="4" t="str">
        <f t="shared" si="696"/>
        <v>A+J=</v>
      </c>
      <c r="AJ1256" s="12">
        <f t="shared" si="690"/>
        <v>42401</v>
      </c>
      <c r="AK1256" s="12"/>
      <c r="AL1256" s="4"/>
      <c r="AX1256" s="1"/>
      <c r="AY1256" s="1"/>
      <c r="AZ1256" s="1"/>
      <c r="BA1256" s="1"/>
      <c r="BB1256" s="1"/>
    </row>
    <row r="1257" spans="1:54" x14ac:dyDescent="0.2">
      <c r="A1257" s="178">
        <f t="shared" si="685"/>
        <v>42376</v>
      </c>
      <c r="B1257" s="2">
        <f t="shared" si="670"/>
        <v>302849.61173166457</v>
      </c>
      <c r="C1257" s="2">
        <f t="shared" si="686"/>
        <v>236016.93303198999</v>
      </c>
      <c r="D1257" s="2">
        <f>SUM(Y1257:Y$1495)</f>
        <v>23439.80886239</v>
      </c>
      <c r="E1257" s="11">
        <f t="shared" si="671"/>
        <v>212577.12416959999</v>
      </c>
      <c r="F1257" s="99">
        <f t="shared" si="666"/>
        <v>4450.45</v>
      </c>
      <c r="G1257" s="3">
        <f>IF(N1257=1,VLOOKUP(A1256,[1]Plan1!$BG$69:$BI$188,3),G1256)</f>
        <v>4493.17</v>
      </c>
      <c r="H1257" s="200">
        <f t="shared" si="667"/>
        <v>42313</v>
      </c>
      <c r="I1257" s="200">
        <f t="shared" si="668"/>
        <v>42343</v>
      </c>
      <c r="J1257" s="27">
        <f t="shared" si="672"/>
        <v>9.5990293116428038E-3</v>
      </c>
      <c r="K1257" s="12">
        <f t="shared" si="687"/>
        <v>42401</v>
      </c>
      <c r="L1257" s="12">
        <f t="shared" si="673"/>
        <v>42401</v>
      </c>
      <c r="M1257" s="1">
        <f t="shared" si="688"/>
        <v>20</v>
      </c>
      <c r="N1257" s="1">
        <f t="shared" si="674"/>
        <v>3</v>
      </c>
      <c r="O1257" s="2">
        <f t="shared" si="675"/>
        <v>1.0014340100000001</v>
      </c>
      <c r="P1257" s="11">
        <f t="shared" si="665"/>
        <v>1.01009997</v>
      </c>
      <c r="Q1257" s="11">
        <f t="shared" si="693"/>
        <v>1.2834897049692175</v>
      </c>
      <c r="R1257" s="2">
        <f t="shared" ref="R1257:R1320" si="697">TRUNC(TRUNC((O1257*Q1257),15),8)</f>
        <v>1.28533024</v>
      </c>
      <c r="S1257" s="2">
        <f t="shared" si="691"/>
        <v>1.25355427</v>
      </c>
      <c r="T1257" s="2">
        <f t="shared" si="676"/>
        <v>295860.03419455001</v>
      </c>
      <c r="U1257" s="2">
        <f t="shared" si="677"/>
        <v>5943.2636250428259</v>
      </c>
      <c r="V1257" s="2">
        <f t="shared" si="678"/>
        <v>60654.681857821757</v>
      </c>
      <c r="W1257" s="2">
        <f t="shared" si="679"/>
        <v>302614.87851485459</v>
      </c>
      <c r="X1257" s="29">
        <f t="shared" si="680"/>
        <v>0</v>
      </c>
      <c r="Y1257" s="2">
        <f t="shared" si="692"/>
        <v>0</v>
      </c>
      <c r="Z1257" s="82">
        <f t="shared" si="681"/>
        <v>0</v>
      </c>
      <c r="AA1257" s="2">
        <f t="shared" si="682"/>
        <v>0</v>
      </c>
      <c r="AB1257" s="27">
        <f t="shared" si="689"/>
        <v>6.7299999999999999E-2</v>
      </c>
      <c r="AC1257" s="29">
        <f t="shared" si="669"/>
        <v>3</v>
      </c>
      <c r="AD1257" s="29">
        <v>252</v>
      </c>
      <c r="AE1257" s="11">
        <f t="shared" si="694"/>
        <v>1.0007756830000001</v>
      </c>
      <c r="AF1257" s="2">
        <f t="shared" si="695"/>
        <v>229.49359889999999</v>
      </c>
      <c r="AG1257" s="2">
        <f t="shared" si="683"/>
        <v>234.73321680999999</v>
      </c>
      <c r="AH1257" s="3">
        <f t="shared" si="684"/>
        <v>0</v>
      </c>
      <c r="AI1257" s="4" t="str">
        <f t="shared" si="696"/>
        <v>A+J=</v>
      </c>
      <c r="AJ1257" s="12">
        <f t="shared" si="690"/>
        <v>42401</v>
      </c>
      <c r="AK1257" s="12"/>
      <c r="AL1257" s="4"/>
      <c r="AX1257" s="1"/>
      <c r="AY1257" s="1"/>
      <c r="AZ1257" s="1"/>
      <c r="BA1257" s="1"/>
      <c r="BB1257" s="1"/>
    </row>
    <row r="1258" spans="1:54" x14ac:dyDescent="0.2">
      <c r="A1258" s="178">
        <f t="shared" si="685"/>
        <v>42377</v>
      </c>
      <c r="B1258" s="2">
        <f t="shared" si="670"/>
        <v>303058.5750283071</v>
      </c>
      <c r="C1258" s="2">
        <f t="shared" si="686"/>
        <v>236016.93303198999</v>
      </c>
      <c r="D1258" s="2">
        <f>SUM(Y1258:Y$1495)</f>
        <v>23439.80886239</v>
      </c>
      <c r="E1258" s="11">
        <f t="shared" si="671"/>
        <v>212577.12416959999</v>
      </c>
      <c r="F1258" s="99">
        <f t="shared" si="666"/>
        <v>4450.45</v>
      </c>
      <c r="G1258" s="3">
        <f>IF(N1258=1,VLOOKUP(A1257,[1]Plan1!$BG$69:$BI$188,3),G1257)</f>
        <v>4493.17</v>
      </c>
      <c r="H1258" s="200">
        <f t="shared" si="667"/>
        <v>42313</v>
      </c>
      <c r="I1258" s="200">
        <f t="shared" si="668"/>
        <v>42343</v>
      </c>
      <c r="J1258" s="27">
        <f t="shared" si="672"/>
        <v>9.5990293116428038E-3</v>
      </c>
      <c r="K1258" s="12">
        <f t="shared" si="687"/>
        <v>42401</v>
      </c>
      <c r="L1258" s="12">
        <f t="shared" si="673"/>
        <v>42401</v>
      </c>
      <c r="M1258" s="1">
        <f t="shared" si="688"/>
        <v>20</v>
      </c>
      <c r="N1258" s="1">
        <f t="shared" si="674"/>
        <v>4</v>
      </c>
      <c r="O1258" s="2">
        <f t="shared" si="675"/>
        <v>1.0019124699999999</v>
      </c>
      <c r="P1258" s="11">
        <f t="shared" ref="P1258:P1321" si="698">IF(L1258&gt;L1257,O1257,P1257)</f>
        <v>1.01009997</v>
      </c>
      <c r="Q1258" s="11">
        <f t="shared" si="693"/>
        <v>1.2834897049692175</v>
      </c>
      <c r="R1258" s="2">
        <f t="shared" si="697"/>
        <v>1.2859443399999999</v>
      </c>
      <c r="S1258" s="2">
        <f t="shared" si="691"/>
        <v>1.25355427</v>
      </c>
      <c r="T1258" s="2">
        <f t="shared" si="676"/>
        <v>295860.03419455001</v>
      </c>
      <c r="U1258" s="2">
        <f t="shared" si="677"/>
        <v>5943.2636250428259</v>
      </c>
      <c r="V1258" s="2">
        <f t="shared" si="678"/>
        <v>60785.225469774297</v>
      </c>
      <c r="W1258" s="2">
        <f t="shared" si="679"/>
        <v>302745.4221268071</v>
      </c>
      <c r="X1258" s="29">
        <f t="shared" si="680"/>
        <v>0</v>
      </c>
      <c r="Y1258" s="2">
        <f t="shared" si="692"/>
        <v>0</v>
      </c>
      <c r="Z1258" s="82">
        <f t="shared" si="681"/>
        <v>0</v>
      </c>
      <c r="AA1258" s="2">
        <f t="shared" si="682"/>
        <v>0</v>
      </c>
      <c r="AB1258" s="27">
        <f t="shared" si="689"/>
        <v>6.7299999999999999E-2</v>
      </c>
      <c r="AC1258" s="29">
        <f t="shared" si="669"/>
        <v>4</v>
      </c>
      <c r="AD1258" s="29">
        <v>252</v>
      </c>
      <c r="AE1258" s="11">
        <f t="shared" si="694"/>
        <v>1.0010343770000001</v>
      </c>
      <c r="AF1258" s="2">
        <f t="shared" si="695"/>
        <v>306.03081458999998</v>
      </c>
      <c r="AG1258" s="2">
        <f t="shared" si="683"/>
        <v>313.15290149999998</v>
      </c>
      <c r="AH1258" s="3">
        <f t="shared" si="684"/>
        <v>0</v>
      </c>
      <c r="AI1258" s="4" t="str">
        <f t="shared" si="696"/>
        <v>A+J=</v>
      </c>
      <c r="AJ1258" s="12">
        <f t="shared" si="690"/>
        <v>42401</v>
      </c>
      <c r="AK1258" s="12"/>
      <c r="AL1258" s="4"/>
      <c r="AX1258" s="1"/>
      <c r="AY1258" s="1"/>
      <c r="AZ1258" s="1"/>
      <c r="BA1258" s="1"/>
      <c r="BB1258" s="1"/>
    </row>
    <row r="1259" spans="1:54" x14ac:dyDescent="0.2">
      <c r="A1259" s="178">
        <f t="shared" si="685"/>
        <v>42378</v>
      </c>
      <c r="B1259" s="2">
        <f t="shared" si="670"/>
        <v>303267.6881892957</v>
      </c>
      <c r="C1259" s="2">
        <f t="shared" si="686"/>
        <v>236016.93303198999</v>
      </c>
      <c r="D1259" s="2">
        <f>SUM(Y1259:Y$1495)</f>
        <v>23439.80886239</v>
      </c>
      <c r="E1259" s="11">
        <f t="shared" si="671"/>
        <v>212577.12416959999</v>
      </c>
      <c r="F1259" s="99">
        <f t="shared" si="666"/>
        <v>4450.45</v>
      </c>
      <c r="G1259" s="3">
        <f>IF(N1259=1,VLOOKUP(A1258,[1]Plan1!$BG$69:$BI$188,3),G1258)</f>
        <v>4493.17</v>
      </c>
      <c r="H1259" s="200">
        <f t="shared" si="667"/>
        <v>42313</v>
      </c>
      <c r="I1259" s="200">
        <f t="shared" si="668"/>
        <v>42343</v>
      </c>
      <c r="J1259" s="27">
        <f t="shared" si="672"/>
        <v>9.5990293116428038E-3</v>
      </c>
      <c r="K1259" s="12">
        <f t="shared" si="687"/>
        <v>42401</v>
      </c>
      <c r="L1259" s="12">
        <f t="shared" si="673"/>
        <v>42401</v>
      </c>
      <c r="M1259" s="1">
        <f t="shared" si="688"/>
        <v>20</v>
      </c>
      <c r="N1259" s="1">
        <f t="shared" si="674"/>
        <v>5</v>
      </c>
      <c r="O1259" s="2">
        <f t="shared" si="675"/>
        <v>1.0023911599999999</v>
      </c>
      <c r="P1259" s="11">
        <f t="shared" si="698"/>
        <v>1.01009997</v>
      </c>
      <c r="Q1259" s="11">
        <f t="shared" si="693"/>
        <v>1.2834897049692175</v>
      </c>
      <c r="R1259" s="2">
        <f t="shared" si="697"/>
        <v>1.2865587300000001</v>
      </c>
      <c r="S1259" s="2">
        <f t="shared" si="691"/>
        <v>1.25355427</v>
      </c>
      <c r="T1259" s="2">
        <f t="shared" si="676"/>
        <v>295860.03419455001</v>
      </c>
      <c r="U1259" s="2">
        <f t="shared" si="677"/>
        <v>5943.2636250428259</v>
      </c>
      <c r="V1259" s="2">
        <f t="shared" si="678"/>
        <v>60915.830729092901</v>
      </c>
      <c r="W1259" s="2">
        <f t="shared" si="679"/>
        <v>302876.0273861257</v>
      </c>
      <c r="X1259" s="29">
        <f t="shared" si="680"/>
        <v>0</v>
      </c>
      <c r="Y1259" s="2">
        <f t="shared" si="692"/>
        <v>0</v>
      </c>
      <c r="Z1259" s="82">
        <f t="shared" si="681"/>
        <v>0</v>
      </c>
      <c r="AA1259" s="2">
        <f t="shared" si="682"/>
        <v>0</v>
      </c>
      <c r="AB1259" s="27">
        <f t="shared" si="689"/>
        <v>6.7299999999999999E-2</v>
      </c>
      <c r="AC1259" s="29">
        <f t="shared" si="669"/>
        <v>5</v>
      </c>
      <c r="AD1259" s="29">
        <v>252</v>
      </c>
      <c r="AE1259" s="11">
        <f t="shared" si="694"/>
        <v>1.0012931389999999</v>
      </c>
      <c r="AF1259" s="2">
        <f t="shared" si="695"/>
        <v>382.58814875000002</v>
      </c>
      <c r="AG1259" s="2">
        <f t="shared" si="683"/>
        <v>391.66080317000001</v>
      </c>
      <c r="AH1259" s="3">
        <f t="shared" si="684"/>
        <v>0</v>
      </c>
      <c r="AI1259" s="4" t="str">
        <f t="shared" si="696"/>
        <v>A+J=</v>
      </c>
      <c r="AJ1259" s="12">
        <f t="shared" si="690"/>
        <v>42401</v>
      </c>
      <c r="AK1259" s="12"/>
      <c r="AL1259" s="4"/>
      <c r="AX1259" s="1"/>
      <c r="AY1259" s="1"/>
      <c r="AZ1259" s="1"/>
      <c r="BA1259" s="1"/>
      <c r="BB1259" s="1"/>
    </row>
    <row r="1260" spans="1:54" x14ac:dyDescent="0.2">
      <c r="A1260" s="178">
        <f t="shared" si="685"/>
        <v>42379</v>
      </c>
      <c r="B1260" s="2">
        <f t="shared" si="670"/>
        <v>303267.6881892957</v>
      </c>
      <c r="C1260" s="2">
        <f t="shared" si="686"/>
        <v>236016.93303198999</v>
      </c>
      <c r="D1260" s="2">
        <f>SUM(Y1260:Y$1495)</f>
        <v>23439.80886239</v>
      </c>
      <c r="E1260" s="11">
        <f t="shared" si="671"/>
        <v>212577.12416959999</v>
      </c>
      <c r="F1260" s="99">
        <f t="shared" si="666"/>
        <v>4450.45</v>
      </c>
      <c r="G1260" s="3">
        <f>IF(N1260=1,VLOOKUP(A1259,[1]Plan1!$BG$69:$BI$188,3),G1259)</f>
        <v>4493.17</v>
      </c>
      <c r="H1260" s="200">
        <f t="shared" si="667"/>
        <v>42313</v>
      </c>
      <c r="I1260" s="200">
        <f t="shared" si="668"/>
        <v>42343</v>
      </c>
      <c r="J1260" s="27">
        <f t="shared" si="672"/>
        <v>9.5990293116428038E-3</v>
      </c>
      <c r="K1260" s="12">
        <f t="shared" si="687"/>
        <v>42401</v>
      </c>
      <c r="L1260" s="12">
        <f t="shared" si="673"/>
        <v>42401</v>
      </c>
      <c r="M1260" s="1">
        <f t="shared" si="688"/>
        <v>20</v>
      </c>
      <c r="N1260" s="1">
        <f t="shared" si="674"/>
        <v>5</v>
      </c>
      <c r="O1260" s="2">
        <f t="shared" si="675"/>
        <v>1.0023911599999999</v>
      </c>
      <c r="P1260" s="11">
        <f t="shared" si="698"/>
        <v>1.01009997</v>
      </c>
      <c r="Q1260" s="11">
        <f t="shared" si="693"/>
        <v>1.2834897049692175</v>
      </c>
      <c r="R1260" s="2">
        <f t="shared" si="697"/>
        <v>1.2865587300000001</v>
      </c>
      <c r="S1260" s="2">
        <f t="shared" si="691"/>
        <v>1.25355427</v>
      </c>
      <c r="T1260" s="2">
        <f t="shared" si="676"/>
        <v>295860.03419455001</v>
      </c>
      <c r="U1260" s="2">
        <f t="shared" si="677"/>
        <v>5943.2636250428259</v>
      </c>
      <c r="V1260" s="2">
        <f t="shared" si="678"/>
        <v>60915.830729092901</v>
      </c>
      <c r="W1260" s="2">
        <f t="shared" si="679"/>
        <v>302876.0273861257</v>
      </c>
      <c r="X1260" s="29">
        <f t="shared" si="680"/>
        <v>0</v>
      </c>
      <c r="Y1260" s="2">
        <f t="shared" si="692"/>
        <v>0</v>
      </c>
      <c r="Z1260" s="82">
        <f t="shared" si="681"/>
        <v>0</v>
      </c>
      <c r="AA1260" s="2">
        <f t="shared" si="682"/>
        <v>0</v>
      </c>
      <c r="AB1260" s="27">
        <f t="shared" si="689"/>
        <v>6.7299999999999999E-2</v>
      </c>
      <c r="AC1260" s="29">
        <f t="shared" si="669"/>
        <v>5</v>
      </c>
      <c r="AD1260" s="29">
        <v>252</v>
      </c>
      <c r="AE1260" s="11">
        <f t="shared" si="694"/>
        <v>1.0012931389999999</v>
      </c>
      <c r="AF1260" s="2">
        <f t="shared" si="695"/>
        <v>382.58814875000002</v>
      </c>
      <c r="AG1260" s="2">
        <f t="shared" si="683"/>
        <v>391.66080317000001</v>
      </c>
      <c r="AH1260" s="3">
        <f t="shared" si="684"/>
        <v>0</v>
      </c>
      <c r="AI1260" s="4" t="str">
        <f t="shared" si="696"/>
        <v>A+J=</v>
      </c>
      <c r="AJ1260" s="12">
        <f t="shared" si="690"/>
        <v>42401</v>
      </c>
      <c r="AK1260" s="12"/>
      <c r="AL1260" s="4"/>
      <c r="AX1260" s="1"/>
      <c r="AY1260" s="1"/>
      <c r="AZ1260" s="1"/>
      <c r="BA1260" s="1"/>
      <c r="BB1260" s="1"/>
    </row>
    <row r="1261" spans="1:54" x14ac:dyDescent="0.2">
      <c r="A1261" s="178">
        <f t="shared" si="685"/>
        <v>42380</v>
      </c>
      <c r="B1261" s="2">
        <f t="shared" si="670"/>
        <v>303267.6881892957</v>
      </c>
      <c r="C1261" s="2">
        <f t="shared" si="686"/>
        <v>236016.93303198999</v>
      </c>
      <c r="D1261" s="2">
        <f>SUM(Y1261:Y$1495)</f>
        <v>23439.80886239</v>
      </c>
      <c r="E1261" s="11">
        <f t="shared" si="671"/>
        <v>212577.12416959999</v>
      </c>
      <c r="F1261" s="99">
        <f t="shared" si="666"/>
        <v>4450.45</v>
      </c>
      <c r="G1261" s="3">
        <f>IF(N1261=1,VLOOKUP(A1260,[1]Plan1!$BG$69:$BI$188,3),G1260)</f>
        <v>4493.17</v>
      </c>
      <c r="H1261" s="200">
        <f t="shared" si="667"/>
        <v>42313</v>
      </c>
      <c r="I1261" s="200">
        <f t="shared" si="668"/>
        <v>42343</v>
      </c>
      <c r="J1261" s="27">
        <f t="shared" si="672"/>
        <v>9.5990293116428038E-3</v>
      </c>
      <c r="K1261" s="12">
        <f t="shared" si="687"/>
        <v>42401</v>
      </c>
      <c r="L1261" s="12">
        <f t="shared" si="673"/>
        <v>42401</v>
      </c>
      <c r="M1261" s="1">
        <f t="shared" si="688"/>
        <v>20</v>
      </c>
      <c r="N1261" s="1">
        <f t="shared" si="674"/>
        <v>5</v>
      </c>
      <c r="O1261" s="2">
        <f t="shared" si="675"/>
        <v>1.0023911599999999</v>
      </c>
      <c r="P1261" s="11">
        <f t="shared" si="698"/>
        <v>1.01009997</v>
      </c>
      <c r="Q1261" s="11">
        <f t="shared" si="693"/>
        <v>1.2834897049692175</v>
      </c>
      <c r="R1261" s="2">
        <f t="shared" si="697"/>
        <v>1.2865587300000001</v>
      </c>
      <c r="S1261" s="2">
        <f t="shared" si="691"/>
        <v>1.25355427</v>
      </c>
      <c r="T1261" s="2">
        <f t="shared" si="676"/>
        <v>295860.03419455001</v>
      </c>
      <c r="U1261" s="2">
        <f t="shared" si="677"/>
        <v>5943.2636250428259</v>
      </c>
      <c r="V1261" s="2">
        <f t="shared" si="678"/>
        <v>60915.830729092901</v>
      </c>
      <c r="W1261" s="2">
        <f t="shared" si="679"/>
        <v>302876.0273861257</v>
      </c>
      <c r="X1261" s="29">
        <f t="shared" si="680"/>
        <v>0</v>
      </c>
      <c r="Y1261" s="2">
        <f t="shared" si="692"/>
        <v>0</v>
      </c>
      <c r="Z1261" s="82">
        <f t="shared" si="681"/>
        <v>0</v>
      </c>
      <c r="AA1261" s="2">
        <f t="shared" si="682"/>
        <v>0</v>
      </c>
      <c r="AB1261" s="27">
        <f t="shared" si="689"/>
        <v>6.7299999999999999E-2</v>
      </c>
      <c r="AC1261" s="29">
        <f t="shared" si="669"/>
        <v>5</v>
      </c>
      <c r="AD1261" s="29">
        <v>252</v>
      </c>
      <c r="AE1261" s="11">
        <f t="shared" si="694"/>
        <v>1.0012931389999999</v>
      </c>
      <c r="AF1261" s="2">
        <f t="shared" si="695"/>
        <v>382.58814875000002</v>
      </c>
      <c r="AG1261" s="2">
        <f t="shared" si="683"/>
        <v>391.66080317000001</v>
      </c>
      <c r="AH1261" s="3">
        <f t="shared" si="684"/>
        <v>0</v>
      </c>
      <c r="AI1261" s="4" t="str">
        <f t="shared" si="696"/>
        <v>A+J=</v>
      </c>
      <c r="AJ1261" s="12">
        <f t="shared" si="690"/>
        <v>42401</v>
      </c>
      <c r="AK1261" s="12"/>
      <c r="AL1261" s="4"/>
      <c r="AX1261" s="1"/>
      <c r="AY1261" s="1"/>
      <c r="AZ1261" s="1"/>
      <c r="BA1261" s="1"/>
      <c r="BB1261" s="1"/>
    </row>
    <row r="1262" spans="1:54" x14ac:dyDescent="0.2">
      <c r="A1262" s="178">
        <f t="shared" si="685"/>
        <v>42381</v>
      </c>
      <c r="B1262" s="2">
        <f t="shared" si="670"/>
        <v>303476.95281220152</v>
      </c>
      <c r="C1262" s="2">
        <f t="shared" si="686"/>
        <v>236016.93303198999</v>
      </c>
      <c r="D1262" s="2">
        <f>SUM(Y1262:Y$1495)</f>
        <v>23439.80886239</v>
      </c>
      <c r="E1262" s="11">
        <f t="shared" si="671"/>
        <v>212577.12416959999</v>
      </c>
      <c r="F1262" s="99">
        <f t="shared" si="666"/>
        <v>4450.45</v>
      </c>
      <c r="G1262" s="3">
        <f>IF(N1262=1,VLOOKUP(A1261,[1]Plan1!$BG$69:$BI$188,3),G1261)</f>
        <v>4493.17</v>
      </c>
      <c r="H1262" s="200">
        <f t="shared" si="667"/>
        <v>42313</v>
      </c>
      <c r="I1262" s="200">
        <f t="shared" si="668"/>
        <v>42343</v>
      </c>
      <c r="J1262" s="27">
        <f t="shared" si="672"/>
        <v>9.5990293116428038E-3</v>
      </c>
      <c r="K1262" s="12">
        <f t="shared" si="687"/>
        <v>42401</v>
      </c>
      <c r="L1262" s="12">
        <f t="shared" si="673"/>
        <v>42401</v>
      </c>
      <c r="M1262" s="1">
        <f t="shared" si="688"/>
        <v>20</v>
      </c>
      <c r="N1262" s="1">
        <f t="shared" si="674"/>
        <v>6</v>
      </c>
      <c r="O1262" s="2">
        <f t="shared" si="675"/>
        <v>1.0028700800000001</v>
      </c>
      <c r="P1262" s="11">
        <f t="shared" si="698"/>
        <v>1.01009997</v>
      </c>
      <c r="Q1262" s="11">
        <f t="shared" si="693"/>
        <v>1.2834897049692175</v>
      </c>
      <c r="R1262" s="2">
        <f t="shared" si="697"/>
        <v>1.28717342</v>
      </c>
      <c r="S1262" s="2">
        <f t="shared" si="691"/>
        <v>1.25355427</v>
      </c>
      <c r="T1262" s="2">
        <f t="shared" si="676"/>
        <v>295860.03419455001</v>
      </c>
      <c r="U1262" s="2">
        <f t="shared" si="677"/>
        <v>5943.2636250428259</v>
      </c>
      <c r="V1262" s="2">
        <f t="shared" si="678"/>
        <v>61046.499761548694</v>
      </c>
      <c r="W1262" s="2">
        <f t="shared" si="679"/>
        <v>303006.69641858153</v>
      </c>
      <c r="X1262" s="29">
        <f t="shared" si="680"/>
        <v>0</v>
      </c>
      <c r="Y1262" s="2">
        <f t="shared" si="692"/>
        <v>0</v>
      </c>
      <c r="Z1262" s="82">
        <f t="shared" si="681"/>
        <v>0</v>
      </c>
      <c r="AA1262" s="2">
        <f t="shared" si="682"/>
        <v>0</v>
      </c>
      <c r="AB1262" s="27">
        <f t="shared" si="689"/>
        <v>6.7299999999999999E-2</v>
      </c>
      <c r="AC1262" s="29">
        <f t="shared" si="669"/>
        <v>6</v>
      </c>
      <c r="AD1262" s="29">
        <v>252</v>
      </c>
      <c r="AE1262" s="11">
        <f t="shared" si="694"/>
        <v>1.0015519669999999</v>
      </c>
      <c r="AF1262" s="2">
        <f t="shared" si="695"/>
        <v>459.16500968000003</v>
      </c>
      <c r="AG1262" s="2">
        <f t="shared" si="683"/>
        <v>470.25639361999998</v>
      </c>
      <c r="AH1262" s="3">
        <f t="shared" si="684"/>
        <v>0</v>
      </c>
      <c r="AI1262" s="4" t="str">
        <f t="shared" si="696"/>
        <v>A+J=</v>
      </c>
      <c r="AJ1262" s="12">
        <f t="shared" si="690"/>
        <v>42401</v>
      </c>
      <c r="AK1262" s="12"/>
      <c r="AL1262" s="4"/>
      <c r="AX1262" s="1"/>
      <c r="AY1262" s="1"/>
      <c r="AZ1262" s="1"/>
      <c r="BA1262" s="1"/>
      <c r="BB1262" s="1"/>
    </row>
    <row r="1263" spans="1:54" x14ac:dyDescent="0.2">
      <c r="A1263" s="178">
        <f t="shared" si="685"/>
        <v>42382</v>
      </c>
      <c r="B1263" s="2">
        <f t="shared" si="670"/>
        <v>303686.36714591336</v>
      </c>
      <c r="C1263" s="2">
        <f t="shared" si="686"/>
        <v>236016.93303198999</v>
      </c>
      <c r="D1263" s="2">
        <f>SUM(Y1263:Y$1495)</f>
        <v>23439.80886239</v>
      </c>
      <c r="E1263" s="11">
        <f t="shared" si="671"/>
        <v>212577.12416959999</v>
      </c>
      <c r="F1263" s="99">
        <f t="shared" si="666"/>
        <v>4450.45</v>
      </c>
      <c r="G1263" s="3">
        <f>IF(N1263=1,VLOOKUP(A1262,[1]Plan1!$BG$69:$BI$188,3),G1262)</f>
        <v>4493.17</v>
      </c>
      <c r="H1263" s="200">
        <f t="shared" si="667"/>
        <v>42313</v>
      </c>
      <c r="I1263" s="200">
        <f t="shared" si="668"/>
        <v>42343</v>
      </c>
      <c r="J1263" s="27">
        <f t="shared" si="672"/>
        <v>9.5990293116428038E-3</v>
      </c>
      <c r="K1263" s="12">
        <f t="shared" si="687"/>
        <v>42401</v>
      </c>
      <c r="L1263" s="12">
        <f t="shared" si="673"/>
        <v>42401</v>
      </c>
      <c r="M1263" s="1">
        <f t="shared" si="688"/>
        <v>20</v>
      </c>
      <c r="N1263" s="1">
        <f t="shared" si="674"/>
        <v>7</v>
      </c>
      <c r="O1263" s="2">
        <f t="shared" si="675"/>
        <v>1.00334923</v>
      </c>
      <c r="P1263" s="11">
        <f t="shared" si="698"/>
        <v>1.01009997</v>
      </c>
      <c r="Q1263" s="11">
        <f t="shared" si="693"/>
        <v>1.2834897049692175</v>
      </c>
      <c r="R1263" s="2">
        <f t="shared" si="697"/>
        <v>1.2877883999999999</v>
      </c>
      <c r="S1263" s="2">
        <f t="shared" si="691"/>
        <v>1.25355427</v>
      </c>
      <c r="T1263" s="2">
        <f t="shared" si="676"/>
        <v>295860.03419455001</v>
      </c>
      <c r="U1263" s="2">
        <f t="shared" si="677"/>
        <v>5943.2636250428259</v>
      </c>
      <c r="V1263" s="2">
        <f t="shared" si="678"/>
        <v>61177.230441370499</v>
      </c>
      <c r="W1263" s="2">
        <f t="shared" si="679"/>
        <v>303137.42709840334</v>
      </c>
      <c r="X1263" s="29">
        <f t="shared" si="680"/>
        <v>0</v>
      </c>
      <c r="Y1263" s="2">
        <f t="shared" si="692"/>
        <v>0</v>
      </c>
      <c r="Z1263" s="82">
        <f t="shared" si="681"/>
        <v>0</v>
      </c>
      <c r="AA1263" s="2">
        <f t="shared" si="682"/>
        <v>0</v>
      </c>
      <c r="AB1263" s="27">
        <f t="shared" si="689"/>
        <v>6.7299999999999999E-2</v>
      </c>
      <c r="AC1263" s="29">
        <f t="shared" si="669"/>
        <v>7</v>
      </c>
      <c r="AD1263" s="29">
        <v>252</v>
      </c>
      <c r="AE1263" s="11">
        <f t="shared" si="694"/>
        <v>1.0018108619999999</v>
      </c>
      <c r="AF1263" s="2">
        <f t="shared" si="695"/>
        <v>535.76169324</v>
      </c>
      <c r="AG1263" s="2">
        <f t="shared" si="683"/>
        <v>548.94004751</v>
      </c>
      <c r="AH1263" s="3">
        <f t="shared" si="684"/>
        <v>0</v>
      </c>
      <c r="AI1263" s="4" t="str">
        <f t="shared" si="696"/>
        <v>A+J=</v>
      </c>
      <c r="AJ1263" s="12">
        <f t="shared" si="690"/>
        <v>42401</v>
      </c>
      <c r="AK1263" s="12"/>
      <c r="AL1263" s="4"/>
      <c r="AX1263" s="1"/>
      <c r="AY1263" s="1"/>
      <c r="AZ1263" s="1"/>
      <c r="BA1263" s="1"/>
      <c r="BB1263" s="1"/>
    </row>
    <row r="1264" spans="1:54" x14ac:dyDescent="0.2">
      <c r="A1264" s="178">
        <f t="shared" si="685"/>
        <v>42383</v>
      </c>
      <c r="B1264" s="2">
        <f t="shared" si="670"/>
        <v>303895.9336980324</v>
      </c>
      <c r="C1264" s="2">
        <f t="shared" si="686"/>
        <v>236016.93303198999</v>
      </c>
      <c r="D1264" s="2">
        <f>SUM(Y1264:Y$1495)</f>
        <v>23439.80886239</v>
      </c>
      <c r="E1264" s="11">
        <f t="shared" si="671"/>
        <v>212577.12416959999</v>
      </c>
      <c r="F1264" s="99">
        <f t="shared" si="666"/>
        <v>4450.45</v>
      </c>
      <c r="G1264" s="3">
        <f>IF(N1264=1,VLOOKUP(A1263,[1]Plan1!$BG$69:$BI$188,3),G1263)</f>
        <v>4493.17</v>
      </c>
      <c r="H1264" s="200">
        <f t="shared" si="667"/>
        <v>42313</v>
      </c>
      <c r="I1264" s="200">
        <f t="shared" si="668"/>
        <v>42343</v>
      </c>
      <c r="J1264" s="27">
        <f t="shared" si="672"/>
        <v>9.5990293116428038E-3</v>
      </c>
      <c r="K1264" s="12">
        <f t="shared" si="687"/>
        <v>42401</v>
      </c>
      <c r="L1264" s="12">
        <f t="shared" si="673"/>
        <v>42401</v>
      </c>
      <c r="M1264" s="1">
        <f t="shared" si="688"/>
        <v>20</v>
      </c>
      <c r="N1264" s="1">
        <f t="shared" si="674"/>
        <v>8</v>
      </c>
      <c r="O1264" s="2">
        <f t="shared" si="675"/>
        <v>1.00382861</v>
      </c>
      <c r="P1264" s="11">
        <f t="shared" si="698"/>
        <v>1.01009997</v>
      </c>
      <c r="Q1264" s="11">
        <f t="shared" si="693"/>
        <v>1.2834897049692175</v>
      </c>
      <c r="R1264" s="2">
        <f t="shared" si="697"/>
        <v>1.2884036800000001</v>
      </c>
      <c r="S1264" s="2">
        <f t="shared" si="691"/>
        <v>1.25355427</v>
      </c>
      <c r="T1264" s="2">
        <f t="shared" si="676"/>
        <v>295860.03419455001</v>
      </c>
      <c r="U1264" s="2">
        <f t="shared" si="677"/>
        <v>5943.2636250428259</v>
      </c>
      <c r="V1264" s="2">
        <f t="shared" si="678"/>
        <v>61308.024894329596</v>
      </c>
      <c r="W1264" s="2">
        <f t="shared" si="679"/>
        <v>303268.22155136243</v>
      </c>
      <c r="X1264" s="29">
        <f t="shared" si="680"/>
        <v>0</v>
      </c>
      <c r="Y1264" s="2">
        <f t="shared" si="692"/>
        <v>0</v>
      </c>
      <c r="Z1264" s="82">
        <f t="shared" si="681"/>
        <v>0</v>
      </c>
      <c r="AA1264" s="2">
        <f t="shared" si="682"/>
        <v>0</v>
      </c>
      <c r="AB1264" s="27">
        <f t="shared" si="689"/>
        <v>6.7299999999999999E-2</v>
      </c>
      <c r="AC1264" s="29">
        <f t="shared" si="669"/>
        <v>8</v>
      </c>
      <c r="AD1264" s="29">
        <v>252</v>
      </c>
      <c r="AE1264" s="11">
        <f t="shared" si="694"/>
        <v>1.002069825</v>
      </c>
      <c r="AF1264" s="2">
        <f t="shared" si="695"/>
        <v>612.37849527000003</v>
      </c>
      <c r="AG1264" s="2">
        <f t="shared" si="683"/>
        <v>627.71214667000004</v>
      </c>
      <c r="AH1264" s="3">
        <f t="shared" si="684"/>
        <v>0</v>
      </c>
      <c r="AI1264" s="4" t="str">
        <f t="shared" si="696"/>
        <v>A+J=</v>
      </c>
      <c r="AJ1264" s="12">
        <f t="shared" si="690"/>
        <v>42401</v>
      </c>
      <c r="AK1264" s="12"/>
      <c r="AL1264" s="4"/>
      <c r="AX1264" s="1"/>
      <c r="AY1264" s="1"/>
      <c r="AZ1264" s="1"/>
      <c r="BA1264" s="1"/>
      <c r="BB1264" s="1"/>
    </row>
    <row r="1265" spans="1:54" x14ac:dyDescent="0.2">
      <c r="A1265" s="178">
        <f t="shared" si="685"/>
        <v>42384</v>
      </c>
      <c r="B1265" s="2">
        <f t="shared" si="670"/>
        <v>304105.64767654624</v>
      </c>
      <c r="C1265" s="2">
        <f t="shared" si="686"/>
        <v>236016.93303198999</v>
      </c>
      <c r="D1265" s="2">
        <f>SUM(Y1265:Y$1495)</f>
        <v>23439.80886239</v>
      </c>
      <c r="E1265" s="11">
        <f t="shared" si="671"/>
        <v>212577.12416959999</v>
      </c>
      <c r="F1265" s="99">
        <f t="shared" si="666"/>
        <v>4450.45</v>
      </c>
      <c r="G1265" s="3">
        <f>IF(N1265=1,VLOOKUP(A1264,[1]Plan1!$BG$69:$BI$188,3),G1264)</f>
        <v>4493.17</v>
      </c>
      <c r="H1265" s="200">
        <f t="shared" si="667"/>
        <v>42313</v>
      </c>
      <c r="I1265" s="200">
        <f t="shared" si="668"/>
        <v>42343</v>
      </c>
      <c r="J1265" s="27">
        <f t="shared" si="672"/>
        <v>9.5990293116428038E-3</v>
      </c>
      <c r="K1265" s="12">
        <f t="shared" si="687"/>
        <v>42401</v>
      </c>
      <c r="L1265" s="12">
        <f t="shared" si="673"/>
        <v>42401</v>
      </c>
      <c r="M1265" s="1">
        <f t="shared" si="688"/>
        <v>20</v>
      </c>
      <c r="N1265" s="1">
        <f t="shared" si="674"/>
        <v>9</v>
      </c>
      <c r="O1265" s="2">
        <f t="shared" si="675"/>
        <v>1.00430821</v>
      </c>
      <c r="P1265" s="11">
        <f t="shared" si="698"/>
        <v>1.01009997</v>
      </c>
      <c r="Q1265" s="11">
        <f t="shared" si="693"/>
        <v>1.2834897049692175</v>
      </c>
      <c r="R1265" s="2">
        <f t="shared" si="697"/>
        <v>1.28901924</v>
      </c>
      <c r="S1265" s="2">
        <f t="shared" si="691"/>
        <v>1.25355427</v>
      </c>
      <c r="T1265" s="2">
        <f t="shared" si="676"/>
        <v>295860.03419455001</v>
      </c>
      <c r="U1265" s="2">
        <f t="shared" si="677"/>
        <v>5943.2636250428259</v>
      </c>
      <c r="V1265" s="2">
        <f t="shared" si="678"/>
        <v>61438.878868883425</v>
      </c>
      <c r="W1265" s="2">
        <f t="shared" si="679"/>
        <v>303399.07552591624</v>
      </c>
      <c r="X1265" s="29">
        <f t="shared" si="680"/>
        <v>0</v>
      </c>
      <c r="Y1265" s="2">
        <f t="shared" si="692"/>
        <v>0</v>
      </c>
      <c r="Z1265" s="82">
        <f t="shared" si="681"/>
        <v>0</v>
      </c>
      <c r="AA1265" s="2">
        <f t="shared" si="682"/>
        <v>0</v>
      </c>
      <c r="AB1265" s="27">
        <f t="shared" si="689"/>
        <v>6.7299999999999999E-2</v>
      </c>
      <c r="AC1265" s="29">
        <f t="shared" si="669"/>
        <v>9</v>
      </c>
      <c r="AD1265" s="29">
        <v>252</v>
      </c>
      <c r="AE1265" s="11">
        <f t="shared" si="694"/>
        <v>1.0023288539999999</v>
      </c>
      <c r="AF1265" s="2">
        <f t="shared" si="695"/>
        <v>689.01482407000003</v>
      </c>
      <c r="AG1265" s="2">
        <f t="shared" si="683"/>
        <v>706.57215063000001</v>
      </c>
      <c r="AH1265" s="3">
        <f t="shared" si="684"/>
        <v>0</v>
      </c>
      <c r="AI1265" s="4" t="str">
        <f t="shared" si="696"/>
        <v>A+J=</v>
      </c>
      <c r="AJ1265" s="12">
        <f t="shared" si="690"/>
        <v>42401</v>
      </c>
      <c r="AK1265" s="12"/>
      <c r="AL1265" s="4"/>
      <c r="AX1265" s="1"/>
      <c r="AY1265" s="1"/>
      <c r="AZ1265" s="1"/>
      <c r="BA1265" s="1"/>
      <c r="BB1265" s="1"/>
    </row>
    <row r="1266" spans="1:54" x14ac:dyDescent="0.2">
      <c r="A1266" s="178">
        <f t="shared" si="685"/>
        <v>42385</v>
      </c>
      <c r="B1266" s="2">
        <f t="shared" si="670"/>
        <v>304315.5158509686</v>
      </c>
      <c r="C1266" s="2">
        <f t="shared" si="686"/>
        <v>236016.93303198999</v>
      </c>
      <c r="D1266" s="2">
        <f>SUM(Y1266:Y$1495)</f>
        <v>23439.80886239</v>
      </c>
      <c r="E1266" s="11">
        <f t="shared" si="671"/>
        <v>212577.12416959999</v>
      </c>
      <c r="F1266" s="99">
        <f t="shared" si="666"/>
        <v>4450.45</v>
      </c>
      <c r="G1266" s="3">
        <f>IF(N1266=1,VLOOKUP(A1265,[1]Plan1!$BG$69:$BI$188,3),G1265)</f>
        <v>4493.17</v>
      </c>
      <c r="H1266" s="200">
        <f t="shared" si="667"/>
        <v>42313</v>
      </c>
      <c r="I1266" s="200">
        <f t="shared" si="668"/>
        <v>42343</v>
      </c>
      <c r="J1266" s="27">
        <f t="shared" si="672"/>
        <v>9.5990293116428038E-3</v>
      </c>
      <c r="K1266" s="12">
        <f t="shared" si="687"/>
        <v>42401</v>
      </c>
      <c r="L1266" s="12">
        <f t="shared" si="673"/>
        <v>42401</v>
      </c>
      <c r="M1266" s="1">
        <f t="shared" si="688"/>
        <v>20</v>
      </c>
      <c r="N1266" s="1">
        <f t="shared" si="674"/>
        <v>10</v>
      </c>
      <c r="O1266" s="2">
        <f t="shared" si="675"/>
        <v>1.0047880499999999</v>
      </c>
      <c r="P1266" s="11">
        <f t="shared" si="698"/>
        <v>1.01009997</v>
      </c>
      <c r="Q1266" s="11">
        <f t="shared" si="693"/>
        <v>1.2834897049692175</v>
      </c>
      <c r="R1266" s="2">
        <f t="shared" si="697"/>
        <v>1.2896351100000001</v>
      </c>
      <c r="S1266" s="2">
        <f t="shared" si="691"/>
        <v>1.25355427</v>
      </c>
      <c r="T1266" s="2">
        <f t="shared" si="676"/>
        <v>295860.03419455001</v>
      </c>
      <c r="U1266" s="2">
        <f t="shared" si="677"/>
        <v>5943.2636250428259</v>
      </c>
      <c r="V1266" s="2">
        <f t="shared" si="678"/>
        <v>61569.798742345767</v>
      </c>
      <c r="W1266" s="2">
        <f t="shared" si="679"/>
        <v>303529.99539937859</v>
      </c>
      <c r="X1266" s="29">
        <f t="shared" si="680"/>
        <v>0</v>
      </c>
      <c r="Y1266" s="2">
        <f t="shared" si="692"/>
        <v>0</v>
      </c>
      <c r="Z1266" s="82">
        <f t="shared" si="681"/>
        <v>0</v>
      </c>
      <c r="AA1266" s="2">
        <f t="shared" si="682"/>
        <v>0</v>
      </c>
      <c r="AB1266" s="27">
        <f t="shared" si="689"/>
        <v>6.7299999999999999E-2</v>
      </c>
      <c r="AC1266" s="29">
        <f t="shared" si="669"/>
        <v>10</v>
      </c>
      <c r="AD1266" s="29">
        <v>252</v>
      </c>
      <c r="AE1266" s="11">
        <f t="shared" si="694"/>
        <v>1.0025879499999999</v>
      </c>
      <c r="AF1266" s="2">
        <f t="shared" si="695"/>
        <v>765.67097549000005</v>
      </c>
      <c r="AG1266" s="2">
        <f t="shared" si="683"/>
        <v>785.52045158999999</v>
      </c>
      <c r="AH1266" s="3">
        <f t="shared" si="684"/>
        <v>0</v>
      </c>
      <c r="AI1266" s="4" t="str">
        <f t="shared" si="696"/>
        <v>A+J=</v>
      </c>
      <c r="AJ1266" s="12">
        <f t="shared" si="690"/>
        <v>42401</v>
      </c>
      <c r="AK1266" s="12"/>
      <c r="AL1266" s="4"/>
      <c r="AX1266" s="1"/>
      <c r="AY1266" s="1"/>
      <c r="AZ1266" s="1"/>
      <c r="BA1266" s="1"/>
      <c r="BB1266" s="1"/>
    </row>
    <row r="1267" spans="1:54" x14ac:dyDescent="0.2">
      <c r="A1267" s="178">
        <f t="shared" si="685"/>
        <v>42386</v>
      </c>
      <c r="B1267" s="2">
        <f t="shared" si="670"/>
        <v>304315.5158509686</v>
      </c>
      <c r="C1267" s="2">
        <f t="shared" si="686"/>
        <v>236016.93303198999</v>
      </c>
      <c r="D1267" s="2">
        <f>SUM(Y1267:Y$1495)</f>
        <v>23439.80886239</v>
      </c>
      <c r="E1267" s="11">
        <f t="shared" si="671"/>
        <v>212577.12416959999</v>
      </c>
      <c r="F1267" s="99">
        <f t="shared" si="666"/>
        <v>4450.45</v>
      </c>
      <c r="G1267" s="3">
        <f>IF(N1267=1,VLOOKUP(A1266,[1]Plan1!$BG$69:$BI$188,3),G1266)</f>
        <v>4493.17</v>
      </c>
      <c r="H1267" s="200">
        <f t="shared" si="667"/>
        <v>42313</v>
      </c>
      <c r="I1267" s="200">
        <f t="shared" si="668"/>
        <v>42343</v>
      </c>
      <c r="J1267" s="27">
        <f t="shared" si="672"/>
        <v>9.5990293116428038E-3</v>
      </c>
      <c r="K1267" s="12">
        <f t="shared" si="687"/>
        <v>42401</v>
      </c>
      <c r="L1267" s="12">
        <f t="shared" si="673"/>
        <v>42401</v>
      </c>
      <c r="M1267" s="1">
        <f t="shared" si="688"/>
        <v>20</v>
      </c>
      <c r="N1267" s="1">
        <f t="shared" si="674"/>
        <v>10</v>
      </c>
      <c r="O1267" s="2">
        <f t="shared" si="675"/>
        <v>1.0047880499999999</v>
      </c>
      <c r="P1267" s="11">
        <f t="shared" si="698"/>
        <v>1.01009997</v>
      </c>
      <c r="Q1267" s="11">
        <f t="shared" si="693"/>
        <v>1.2834897049692175</v>
      </c>
      <c r="R1267" s="2">
        <f t="shared" si="697"/>
        <v>1.2896351100000001</v>
      </c>
      <c r="S1267" s="2">
        <f t="shared" si="691"/>
        <v>1.25355427</v>
      </c>
      <c r="T1267" s="2">
        <f t="shared" si="676"/>
        <v>295860.03419455001</v>
      </c>
      <c r="U1267" s="2">
        <f t="shared" si="677"/>
        <v>5943.2636250428259</v>
      </c>
      <c r="V1267" s="2">
        <f t="shared" si="678"/>
        <v>61569.798742345767</v>
      </c>
      <c r="W1267" s="2">
        <f t="shared" si="679"/>
        <v>303529.99539937859</v>
      </c>
      <c r="X1267" s="29">
        <f t="shared" si="680"/>
        <v>0</v>
      </c>
      <c r="Y1267" s="2">
        <f t="shared" si="692"/>
        <v>0</v>
      </c>
      <c r="Z1267" s="82">
        <f t="shared" si="681"/>
        <v>0</v>
      </c>
      <c r="AA1267" s="2">
        <f t="shared" si="682"/>
        <v>0</v>
      </c>
      <c r="AB1267" s="27">
        <f t="shared" si="689"/>
        <v>6.7299999999999999E-2</v>
      </c>
      <c r="AC1267" s="29">
        <f t="shared" si="669"/>
        <v>10</v>
      </c>
      <c r="AD1267" s="29">
        <v>252</v>
      </c>
      <c r="AE1267" s="11">
        <f t="shared" si="694"/>
        <v>1.0025879499999999</v>
      </c>
      <c r="AF1267" s="2">
        <f t="shared" si="695"/>
        <v>765.67097549000005</v>
      </c>
      <c r="AG1267" s="2">
        <f t="shared" si="683"/>
        <v>785.52045158999999</v>
      </c>
      <c r="AH1267" s="3">
        <f t="shared" si="684"/>
        <v>0</v>
      </c>
      <c r="AI1267" s="4" t="str">
        <f t="shared" si="696"/>
        <v>A+J=</v>
      </c>
      <c r="AJ1267" s="12">
        <f t="shared" si="690"/>
        <v>42401</v>
      </c>
      <c r="AK1267" s="12"/>
      <c r="AL1267" s="4"/>
      <c r="AX1267" s="1"/>
      <c r="AY1267" s="1"/>
      <c r="AZ1267" s="1"/>
      <c r="BA1267" s="1"/>
      <c r="BB1267" s="1"/>
    </row>
    <row r="1268" spans="1:54" x14ac:dyDescent="0.2">
      <c r="A1268" s="178">
        <f t="shared" si="685"/>
        <v>42387</v>
      </c>
      <c r="B1268" s="2">
        <f t="shared" si="670"/>
        <v>304315.5158509686</v>
      </c>
      <c r="C1268" s="2">
        <f t="shared" si="686"/>
        <v>236016.93303198999</v>
      </c>
      <c r="D1268" s="2">
        <f>SUM(Y1268:Y$1495)</f>
        <v>23439.80886239</v>
      </c>
      <c r="E1268" s="11">
        <f t="shared" si="671"/>
        <v>212577.12416959999</v>
      </c>
      <c r="F1268" s="99">
        <f t="shared" si="666"/>
        <v>4450.45</v>
      </c>
      <c r="G1268" s="3">
        <f>IF(N1268=1,VLOOKUP(A1267,[1]Plan1!$BG$69:$BI$188,3),G1267)</f>
        <v>4493.17</v>
      </c>
      <c r="H1268" s="200">
        <f t="shared" si="667"/>
        <v>42313</v>
      </c>
      <c r="I1268" s="200">
        <f t="shared" si="668"/>
        <v>42343</v>
      </c>
      <c r="J1268" s="27">
        <f t="shared" si="672"/>
        <v>9.5990293116428038E-3</v>
      </c>
      <c r="K1268" s="12">
        <f t="shared" si="687"/>
        <v>42401</v>
      </c>
      <c r="L1268" s="12">
        <f t="shared" si="673"/>
        <v>42401</v>
      </c>
      <c r="M1268" s="1">
        <f t="shared" si="688"/>
        <v>20</v>
      </c>
      <c r="N1268" s="1">
        <f t="shared" si="674"/>
        <v>10</v>
      </c>
      <c r="O1268" s="2">
        <f t="shared" si="675"/>
        <v>1.0047880499999999</v>
      </c>
      <c r="P1268" s="11">
        <f t="shared" si="698"/>
        <v>1.01009997</v>
      </c>
      <c r="Q1268" s="11">
        <f t="shared" si="693"/>
        <v>1.2834897049692175</v>
      </c>
      <c r="R1268" s="2">
        <f t="shared" si="697"/>
        <v>1.2896351100000001</v>
      </c>
      <c r="S1268" s="2">
        <f t="shared" si="691"/>
        <v>1.25355427</v>
      </c>
      <c r="T1268" s="2">
        <f t="shared" si="676"/>
        <v>295860.03419455001</v>
      </c>
      <c r="U1268" s="2">
        <f t="shared" si="677"/>
        <v>5943.2636250428259</v>
      </c>
      <c r="V1268" s="2">
        <f t="shared" si="678"/>
        <v>61569.798742345767</v>
      </c>
      <c r="W1268" s="2">
        <f t="shared" si="679"/>
        <v>303529.99539937859</v>
      </c>
      <c r="X1268" s="29">
        <f t="shared" si="680"/>
        <v>0</v>
      </c>
      <c r="Y1268" s="2">
        <f t="shared" si="692"/>
        <v>0</v>
      </c>
      <c r="Z1268" s="82">
        <f t="shared" si="681"/>
        <v>0</v>
      </c>
      <c r="AA1268" s="2">
        <f t="shared" si="682"/>
        <v>0</v>
      </c>
      <c r="AB1268" s="27">
        <f t="shared" si="689"/>
        <v>6.7299999999999999E-2</v>
      </c>
      <c r="AC1268" s="29">
        <f t="shared" si="669"/>
        <v>10</v>
      </c>
      <c r="AD1268" s="29">
        <v>252</v>
      </c>
      <c r="AE1268" s="11">
        <f t="shared" si="694"/>
        <v>1.0025879499999999</v>
      </c>
      <c r="AF1268" s="2">
        <f t="shared" si="695"/>
        <v>765.67097549000005</v>
      </c>
      <c r="AG1268" s="2">
        <f t="shared" si="683"/>
        <v>785.52045158999999</v>
      </c>
      <c r="AH1268" s="3">
        <f t="shared" si="684"/>
        <v>0</v>
      </c>
      <c r="AI1268" s="4" t="str">
        <f t="shared" si="696"/>
        <v>A+J=</v>
      </c>
      <c r="AJ1268" s="12">
        <f t="shared" si="690"/>
        <v>42401</v>
      </c>
      <c r="AK1268" s="12"/>
      <c r="AL1268" s="4"/>
      <c r="AX1268" s="1"/>
      <c r="AY1268" s="1"/>
      <c r="AZ1268" s="1"/>
      <c r="BA1268" s="1"/>
      <c r="BB1268" s="1"/>
    </row>
    <row r="1269" spans="1:54" x14ac:dyDescent="0.2">
      <c r="A1269" s="178">
        <f t="shared" si="685"/>
        <v>42388</v>
      </c>
      <c r="B1269" s="2">
        <f t="shared" si="670"/>
        <v>304525.53190335567</v>
      </c>
      <c r="C1269" s="2">
        <f t="shared" si="686"/>
        <v>236016.93303198999</v>
      </c>
      <c r="D1269" s="2">
        <f>SUM(Y1269:Y$1495)</f>
        <v>23439.80886239</v>
      </c>
      <c r="E1269" s="11">
        <f t="shared" si="671"/>
        <v>212577.12416959999</v>
      </c>
      <c r="F1269" s="99">
        <f t="shared" si="666"/>
        <v>4450.45</v>
      </c>
      <c r="G1269" s="3">
        <f>IF(N1269=1,VLOOKUP(A1268,[1]Plan1!$BG$69:$BI$188,3),G1268)</f>
        <v>4493.17</v>
      </c>
      <c r="H1269" s="200">
        <f t="shared" si="667"/>
        <v>42313</v>
      </c>
      <c r="I1269" s="200">
        <f t="shared" si="668"/>
        <v>42343</v>
      </c>
      <c r="J1269" s="27">
        <f t="shared" si="672"/>
        <v>9.5990293116428038E-3</v>
      </c>
      <c r="K1269" s="12">
        <f t="shared" si="687"/>
        <v>42401</v>
      </c>
      <c r="L1269" s="12">
        <f t="shared" si="673"/>
        <v>42401</v>
      </c>
      <c r="M1269" s="1">
        <f t="shared" si="688"/>
        <v>20</v>
      </c>
      <c r="N1269" s="1">
        <f t="shared" si="674"/>
        <v>11</v>
      </c>
      <c r="O1269" s="2">
        <f t="shared" si="675"/>
        <v>1.00526811</v>
      </c>
      <c r="P1269" s="11">
        <f t="shared" si="698"/>
        <v>1.01009997</v>
      </c>
      <c r="Q1269" s="11">
        <f t="shared" si="693"/>
        <v>1.2834897049692175</v>
      </c>
      <c r="R1269" s="2">
        <f t="shared" si="697"/>
        <v>1.29025126</v>
      </c>
      <c r="S1269" s="2">
        <f t="shared" si="691"/>
        <v>1.25355427</v>
      </c>
      <c r="T1269" s="2">
        <f t="shared" si="676"/>
        <v>295860.03419455001</v>
      </c>
      <c r="U1269" s="2">
        <f t="shared" si="677"/>
        <v>5943.2636250428259</v>
      </c>
      <c r="V1269" s="2">
        <f t="shared" si="678"/>
        <v>61700.778137402856</v>
      </c>
      <c r="W1269" s="2">
        <f t="shared" si="679"/>
        <v>303660.97479443566</v>
      </c>
      <c r="X1269" s="29">
        <f t="shared" si="680"/>
        <v>0</v>
      </c>
      <c r="Y1269" s="2">
        <f t="shared" si="692"/>
        <v>0</v>
      </c>
      <c r="Z1269" s="82">
        <f t="shared" si="681"/>
        <v>0</v>
      </c>
      <c r="AA1269" s="2">
        <f t="shared" si="682"/>
        <v>0</v>
      </c>
      <c r="AB1269" s="27">
        <f t="shared" si="689"/>
        <v>6.7299999999999999E-2</v>
      </c>
      <c r="AC1269" s="29">
        <f t="shared" si="669"/>
        <v>11</v>
      </c>
      <c r="AD1269" s="29">
        <v>252</v>
      </c>
      <c r="AE1269" s="11">
        <f t="shared" si="694"/>
        <v>1.0028471130000001</v>
      </c>
      <c r="AF1269" s="2">
        <f t="shared" si="695"/>
        <v>842.34694952999996</v>
      </c>
      <c r="AG1269" s="2">
        <f t="shared" si="683"/>
        <v>864.55710892000002</v>
      </c>
      <c r="AH1269" s="3">
        <f t="shared" si="684"/>
        <v>0</v>
      </c>
      <c r="AI1269" s="4" t="str">
        <f t="shared" si="696"/>
        <v>A+J=</v>
      </c>
      <c r="AJ1269" s="12">
        <f t="shared" si="690"/>
        <v>42401</v>
      </c>
      <c r="AK1269" s="12"/>
      <c r="AL1269" s="4"/>
      <c r="AX1269" s="1"/>
      <c r="AY1269" s="1"/>
      <c r="AZ1269" s="1"/>
      <c r="BA1269" s="1"/>
      <c r="BB1269" s="1"/>
    </row>
    <row r="1270" spans="1:54" x14ac:dyDescent="0.2">
      <c r="A1270" s="178">
        <f t="shared" si="685"/>
        <v>42389</v>
      </c>
      <c r="B1270" s="2">
        <f t="shared" si="670"/>
        <v>304735.70017108001</v>
      </c>
      <c r="C1270" s="2">
        <f t="shared" si="686"/>
        <v>236016.93303198999</v>
      </c>
      <c r="D1270" s="2">
        <f>SUM(Y1270:Y$1495)</f>
        <v>23439.80886239</v>
      </c>
      <c r="E1270" s="11">
        <f t="shared" si="671"/>
        <v>212577.12416959999</v>
      </c>
      <c r="F1270" s="99">
        <f t="shared" si="666"/>
        <v>4450.45</v>
      </c>
      <c r="G1270" s="3">
        <f>IF(N1270=1,VLOOKUP(A1269,[1]Plan1!$BG$69:$BI$188,3),G1269)</f>
        <v>4493.17</v>
      </c>
      <c r="H1270" s="200">
        <f t="shared" si="667"/>
        <v>42313</v>
      </c>
      <c r="I1270" s="200">
        <f t="shared" si="668"/>
        <v>42343</v>
      </c>
      <c r="J1270" s="27">
        <f t="shared" si="672"/>
        <v>9.5990293116428038E-3</v>
      </c>
      <c r="K1270" s="12">
        <f t="shared" si="687"/>
        <v>42401</v>
      </c>
      <c r="L1270" s="12">
        <f t="shared" si="673"/>
        <v>42401</v>
      </c>
      <c r="M1270" s="1">
        <f t="shared" si="688"/>
        <v>20</v>
      </c>
      <c r="N1270" s="1">
        <f t="shared" si="674"/>
        <v>12</v>
      </c>
      <c r="O1270" s="2">
        <f t="shared" si="675"/>
        <v>1.0057484000000001</v>
      </c>
      <c r="P1270" s="11">
        <f t="shared" si="698"/>
        <v>1.01009997</v>
      </c>
      <c r="Q1270" s="11">
        <f t="shared" si="693"/>
        <v>1.2834897049692175</v>
      </c>
      <c r="R1270" s="2">
        <f t="shared" si="697"/>
        <v>1.2908677099999999</v>
      </c>
      <c r="S1270" s="2">
        <f t="shared" si="691"/>
        <v>1.25355427</v>
      </c>
      <c r="T1270" s="2">
        <f t="shared" si="676"/>
        <v>295860.03419455001</v>
      </c>
      <c r="U1270" s="2">
        <f t="shared" si="677"/>
        <v>5943.2636250428259</v>
      </c>
      <c r="V1270" s="2">
        <f t="shared" si="678"/>
        <v>61831.821305597179</v>
      </c>
      <c r="W1270" s="2">
        <f t="shared" si="679"/>
        <v>303792.01796263002</v>
      </c>
      <c r="X1270" s="29">
        <f t="shared" si="680"/>
        <v>0</v>
      </c>
      <c r="Y1270" s="2">
        <f t="shared" si="692"/>
        <v>0</v>
      </c>
      <c r="Z1270" s="82">
        <f t="shared" si="681"/>
        <v>0</v>
      </c>
      <c r="AA1270" s="2">
        <f t="shared" si="682"/>
        <v>0</v>
      </c>
      <c r="AB1270" s="27">
        <f t="shared" si="689"/>
        <v>6.7299999999999999E-2</v>
      </c>
      <c r="AC1270" s="29">
        <f t="shared" si="669"/>
        <v>12</v>
      </c>
      <c r="AD1270" s="29">
        <v>252</v>
      </c>
      <c r="AE1270" s="11">
        <f t="shared" si="694"/>
        <v>1.003106343</v>
      </c>
      <c r="AF1270" s="2">
        <f t="shared" si="695"/>
        <v>919.04274620000001</v>
      </c>
      <c r="AG1270" s="2">
        <f t="shared" si="683"/>
        <v>943.68220844999996</v>
      </c>
      <c r="AH1270" s="3">
        <f t="shared" si="684"/>
        <v>0</v>
      </c>
      <c r="AI1270" s="4" t="str">
        <f t="shared" si="696"/>
        <v>A+J=</v>
      </c>
      <c r="AJ1270" s="12">
        <f t="shared" si="690"/>
        <v>42401</v>
      </c>
      <c r="AK1270" s="12"/>
      <c r="AL1270" s="4"/>
      <c r="AX1270" s="1"/>
      <c r="AY1270" s="1"/>
      <c r="AZ1270" s="1"/>
      <c r="BA1270" s="1"/>
      <c r="BB1270" s="1"/>
    </row>
    <row r="1271" spans="1:54" x14ac:dyDescent="0.2">
      <c r="A1271" s="178">
        <f t="shared" si="685"/>
        <v>42390</v>
      </c>
      <c r="B1271" s="2">
        <f t="shared" si="670"/>
        <v>304946.02286298294</v>
      </c>
      <c r="C1271" s="2">
        <f t="shared" si="686"/>
        <v>236016.93303198999</v>
      </c>
      <c r="D1271" s="2">
        <f>SUM(Y1271:Y$1495)</f>
        <v>23439.80886239</v>
      </c>
      <c r="E1271" s="11">
        <f t="shared" si="671"/>
        <v>212577.12416959999</v>
      </c>
      <c r="F1271" s="99">
        <f t="shared" si="666"/>
        <v>4450.45</v>
      </c>
      <c r="G1271" s="3">
        <f>IF(N1271=1,VLOOKUP(A1270,[1]Plan1!$BG$69:$BI$188,3),G1270)</f>
        <v>4493.17</v>
      </c>
      <c r="H1271" s="200">
        <f t="shared" si="667"/>
        <v>42313</v>
      </c>
      <c r="I1271" s="200">
        <f t="shared" si="668"/>
        <v>42343</v>
      </c>
      <c r="J1271" s="27">
        <f t="shared" si="672"/>
        <v>9.5990293116428038E-3</v>
      </c>
      <c r="K1271" s="12">
        <f t="shared" si="687"/>
        <v>42401</v>
      </c>
      <c r="L1271" s="12">
        <f t="shared" si="673"/>
        <v>42401</v>
      </c>
      <c r="M1271" s="1">
        <f t="shared" si="688"/>
        <v>20</v>
      </c>
      <c r="N1271" s="1">
        <f t="shared" si="674"/>
        <v>13</v>
      </c>
      <c r="O1271" s="2">
        <f t="shared" si="675"/>
        <v>1.00622893</v>
      </c>
      <c r="P1271" s="11">
        <f t="shared" si="698"/>
        <v>1.01009997</v>
      </c>
      <c r="Q1271" s="11">
        <f t="shared" si="693"/>
        <v>1.2834897049692175</v>
      </c>
      <c r="R1271" s="2">
        <f t="shared" si="697"/>
        <v>1.2914844700000001</v>
      </c>
      <c r="S1271" s="2">
        <f t="shared" si="691"/>
        <v>1.25355427</v>
      </c>
      <c r="T1271" s="2">
        <f t="shared" si="676"/>
        <v>295860.03419455001</v>
      </c>
      <c r="U1271" s="2">
        <f t="shared" si="677"/>
        <v>5943.2636250428259</v>
      </c>
      <c r="V1271" s="2">
        <f t="shared" si="678"/>
        <v>61962.930372700066</v>
      </c>
      <c r="W1271" s="2">
        <f t="shared" si="679"/>
        <v>303923.12702973292</v>
      </c>
      <c r="X1271" s="29">
        <f t="shared" si="680"/>
        <v>0</v>
      </c>
      <c r="Y1271" s="2">
        <f t="shared" si="692"/>
        <v>0</v>
      </c>
      <c r="Z1271" s="82">
        <f t="shared" si="681"/>
        <v>0</v>
      </c>
      <c r="AA1271" s="2">
        <f t="shared" si="682"/>
        <v>0</v>
      </c>
      <c r="AB1271" s="27">
        <f t="shared" si="689"/>
        <v>6.7299999999999999E-2</v>
      </c>
      <c r="AC1271" s="29">
        <f t="shared" si="669"/>
        <v>13</v>
      </c>
      <c r="AD1271" s="29">
        <v>252</v>
      </c>
      <c r="AE1271" s="11">
        <f t="shared" si="694"/>
        <v>1.0033656399999999</v>
      </c>
      <c r="AF1271" s="2">
        <f t="shared" si="695"/>
        <v>995.75836547999995</v>
      </c>
      <c r="AG1271" s="2">
        <f t="shared" si="683"/>
        <v>1022.89583325</v>
      </c>
      <c r="AH1271" s="3">
        <f t="shared" si="684"/>
        <v>0</v>
      </c>
      <c r="AI1271" s="4" t="str">
        <f t="shared" si="696"/>
        <v>A+J=</v>
      </c>
      <c r="AJ1271" s="12">
        <f t="shared" si="690"/>
        <v>42401</v>
      </c>
      <c r="AK1271" s="12"/>
      <c r="AL1271" s="4"/>
      <c r="AX1271" s="1"/>
      <c r="AY1271" s="1"/>
      <c r="AZ1271" s="1"/>
      <c r="BA1271" s="1"/>
      <c r="BB1271" s="1"/>
    </row>
    <row r="1272" spans="1:54" x14ac:dyDescent="0.2">
      <c r="A1272" s="178">
        <f t="shared" si="685"/>
        <v>42391</v>
      </c>
      <c r="B1272" s="2">
        <f t="shared" si="670"/>
        <v>305156.49365626049</v>
      </c>
      <c r="C1272" s="2">
        <f t="shared" si="686"/>
        <v>236016.93303198999</v>
      </c>
      <c r="D1272" s="2">
        <f>SUM(Y1272:Y$1495)</f>
        <v>23439.80886239</v>
      </c>
      <c r="E1272" s="11">
        <f t="shared" si="671"/>
        <v>212577.12416959999</v>
      </c>
      <c r="F1272" s="99">
        <f t="shared" si="666"/>
        <v>4450.45</v>
      </c>
      <c r="G1272" s="3">
        <f>IF(N1272=1,VLOOKUP(A1271,[1]Plan1!$BG$69:$BI$188,3),G1271)</f>
        <v>4493.17</v>
      </c>
      <c r="H1272" s="200">
        <f t="shared" si="667"/>
        <v>42313</v>
      </c>
      <c r="I1272" s="200">
        <f t="shared" si="668"/>
        <v>42343</v>
      </c>
      <c r="J1272" s="27">
        <f t="shared" si="672"/>
        <v>9.5990293116428038E-3</v>
      </c>
      <c r="K1272" s="12">
        <f t="shared" si="687"/>
        <v>42401</v>
      </c>
      <c r="L1272" s="12">
        <f t="shared" si="673"/>
        <v>42401</v>
      </c>
      <c r="M1272" s="1">
        <f t="shared" si="688"/>
        <v>20</v>
      </c>
      <c r="N1272" s="1">
        <f t="shared" si="674"/>
        <v>14</v>
      </c>
      <c r="O1272" s="2">
        <f t="shared" si="675"/>
        <v>1.0067096799999999</v>
      </c>
      <c r="P1272" s="11">
        <f t="shared" si="698"/>
        <v>1.01009997</v>
      </c>
      <c r="Q1272" s="11">
        <f t="shared" si="693"/>
        <v>1.2834897049692175</v>
      </c>
      <c r="R1272" s="2">
        <f t="shared" si="697"/>
        <v>1.29210151</v>
      </c>
      <c r="S1272" s="2">
        <f t="shared" si="691"/>
        <v>1.25355427</v>
      </c>
      <c r="T1272" s="2">
        <f t="shared" si="676"/>
        <v>295860.03419455001</v>
      </c>
      <c r="U1272" s="2">
        <f t="shared" si="677"/>
        <v>5943.2636250428259</v>
      </c>
      <c r="V1272" s="2">
        <f t="shared" si="678"/>
        <v>62094.098961397642</v>
      </c>
      <c r="W1272" s="2">
        <f t="shared" si="679"/>
        <v>304054.29561843048</v>
      </c>
      <c r="X1272" s="29">
        <f t="shared" si="680"/>
        <v>0</v>
      </c>
      <c r="Y1272" s="2">
        <f t="shared" si="692"/>
        <v>0</v>
      </c>
      <c r="Z1272" s="82">
        <f t="shared" si="681"/>
        <v>0</v>
      </c>
      <c r="AA1272" s="2">
        <f t="shared" si="682"/>
        <v>0</v>
      </c>
      <c r="AB1272" s="27">
        <f t="shared" si="689"/>
        <v>6.7299999999999999E-2</v>
      </c>
      <c r="AC1272" s="29">
        <f t="shared" si="669"/>
        <v>14</v>
      </c>
      <c r="AD1272" s="29">
        <v>252</v>
      </c>
      <c r="AE1272" s="11">
        <f t="shared" si="694"/>
        <v>1.0036250040000001</v>
      </c>
      <c r="AF1272" s="2">
        <f t="shared" si="695"/>
        <v>1072.49380739</v>
      </c>
      <c r="AG1272" s="2">
        <f t="shared" si="683"/>
        <v>1102.19803783</v>
      </c>
      <c r="AH1272" s="3">
        <f t="shared" si="684"/>
        <v>0</v>
      </c>
      <c r="AI1272" s="4" t="str">
        <f t="shared" si="696"/>
        <v>A+J=</v>
      </c>
      <c r="AJ1272" s="12">
        <f t="shared" si="690"/>
        <v>42401</v>
      </c>
      <c r="AK1272" s="12"/>
      <c r="AL1272" s="4"/>
      <c r="AX1272" s="1"/>
      <c r="AY1272" s="1"/>
      <c r="AZ1272" s="1"/>
      <c r="BA1272" s="1"/>
      <c r="BB1272" s="1"/>
    </row>
    <row r="1273" spans="1:54" x14ac:dyDescent="0.2">
      <c r="A1273" s="178">
        <f t="shared" si="685"/>
        <v>42392</v>
      </c>
      <c r="B1273" s="2">
        <f t="shared" si="670"/>
        <v>305367.11475761409</v>
      </c>
      <c r="C1273" s="2">
        <f t="shared" si="686"/>
        <v>236016.93303198999</v>
      </c>
      <c r="D1273" s="2">
        <f>SUM(Y1273:Y$1495)</f>
        <v>23439.80886239</v>
      </c>
      <c r="E1273" s="11">
        <f t="shared" si="671"/>
        <v>212577.12416959999</v>
      </c>
      <c r="F1273" s="99">
        <f t="shared" si="666"/>
        <v>4450.45</v>
      </c>
      <c r="G1273" s="3">
        <f>IF(N1273=1,VLOOKUP(A1272,[1]Plan1!$BG$69:$BI$188,3),G1272)</f>
        <v>4493.17</v>
      </c>
      <c r="H1273" s="200">
        <f t="shared" si="667"/>
        <v>42313</v>
      </c>
      <c r="I1273" s="200">
        <f t="shared" si="668"/>
        <v>42343</v>
      </c>
      <c r="J1273" s="27">
        <f t="shared" si="672"/>
        <v>9.5990293116428038E-3</v>
      </c>
      <c r="K1273" s="12">
        <f t="shared" si="687"/>
        <v>42401</v>
      </c>
      <c r="L1273" s="12">
        <f t="shared" si="673"/>
        <v>42401</v>
      </c>
      <c r="M1273" s="1">
        <f t="shared" si="688"/>
        <v>20</v>
      </c>
      <c r="N1273" s="1">
        <f t="shared" si="674"/>
        <v>15</v>
      </c>
      <c r="O1273" s="2">
        <f t="shared" si="675"/>
        <v>1.00719066</v>
      </c>
      <c r="P1273" s="11">
        <f t="shared" si="698"/>
        <v>1.01009997</v>
      </c>
      <c r="Q1273" s="11">
        <f t="shared" si="693"/>
        <v>1.2834897049692175</v>
      </c>
      <c r="R1273" s="2">
        <f t="shared" si="697"/>
        <v>1.29271884</v>
      </c>
      <c r="S1273" s="2">
        <f t="shared" si="691"/>
        <v>1.25355427</v>
      </c>
      <c r="T1273" s="2">
        <f t="shared" si="676"/>
        <v>295860.03419455001</v>
      </c>
      <c r="U1273" s="2">
        <f t="shared" si="677"/>
        <v>5943.2636250428259</v>
      </c>
      <c r="V1273" s="2">
        <f t="shared" si="678"/>
        <v>62225.32919746128</v>
      </c>
      <c r="W1273" s="2">
        <f t="shared" si="679"/>
        <v>304185.52585449407</v>
      </c>
      <c r="X1273" s="29">
        <f t="shared" si="680"/>
        <v>0</v>
      </c>
      <c r="Y1273" s="2">
        <f t="shared" si="692"/>
        <v>0</v>
      </c>
      <c r="Z1273" s="82">
        <f t="shared" si="681"/>
        <v>0</v>
      </c>
      <c r="AA1273" s="2">
        <f t="shared" si="682"/>
        <v>0</v>
      </c>
      <c r="AB1273" s="27">
        <f t="shared" si="689"/>
        <v>6.7299999999999999E-2</v>
      </c>
      <c r="AC1273" s="29">
        <f t="shared" si="669"/>
        <v>15</v>
      </c>
      <c r="AD1273" s="29">
        <v>252</v>
      </c>
      <c r="AE1273" s="11">
        <f t="shared" si="694"/>
        <v>1.003884435</v>
      </c>
      <c r="AF1273" s="2">
        <f t="shared" si="695"/>
        <v>1149.24907192</v>
      </c>
      <c r="AG1273" s="2">
        <f t="shared" si="683"/>
        <v>1181.5889031199999</v>
      </c>
      <c r="AH1273" s="3">
        <f t="shared" si="684"/>
        <v>0</v>
      </c>
      <c r="AI1273" s="4" t="str">
        <f t="shared" si="696"/>
        <v>A+J=</v>
      </c>
      <c r="AJ1273" s="12">
        <f t="shared" si="690"/>
        <v>42401</v>
      </c>
      <c r="AK1273" s="12"/>
      <c r="AL1273" s="4"/>
      <c r="AX1273" s="1"/>
      <c r="AY1273" s="1"/>
      <c r="AZ1273" s="1"/>
      <c r="BA1273" s="1"/>
      <c r="BB1273" s="1"/>
    </row>
    <row r="1274" spans="1:54" x14ac:dyDescent="0.2">
      <c r="A1274" s="178">
        <f t="shared" si="685"/>
        <v>42393</v>
      </c>
      <c r="B1274" s="2">
        <f t="shared" si="670"/>
        <v>305367.11475761409</v>
      </c>
      <c r="C1274" s="2">
        <f t="shared" si="686"/>
        <v>236016.93303198999</v>
      </c>
      <c r="D1274" s="2">
        <f>SUM(Y1274:Y$1495)</f>
        <v>23439.80886239</v>
      </c>
      <c r="E1274" s="11">
        <f t="shared" si="671"/>
        <v>212577.12416959999</v>
      </c>
      <c r="F1274" s="99">
        <f t="shared" si="666"/>
        <v>4450.45</v>
      </c>
      <c r="G1274" s="3">
        <f>IF(N1274=1,VLOOKUP(A1273,[1]Plan1!$BG$69:$BI$188,3),G1273)</f>
        <v>4493.17</v>
      </c>
      <c r="H1274" s="200">
        <f t="shared" si="667"/>
        <v>42313</v>
      </c>
      <c r="I1274" s="200">
        <f t="shared" si="668"/>
        <v>42343</v>
      </c>
      <c r="J1274" s="27">
        <f t="shared" si="672"/>
        <v>9.5990293116428038E-3</v>
      </c>
      <c r="K1274" s="12">
        <f t="shared" si="687"/>
        <v>42401</v>
      </c>
      <c r="L1274" s="12">
        <f t="shared" si="673"/>
        <v>42401</v>
      </c>
      <c r="M1274" s="1">
        <f t="shared" si="688"/>
        <v>20</v>
      </c>
      <c r="N1274" s="1">
        <f t="shared" si="674"/>
        <v>15</v>
      </c>
      <c r="O1274" s="2">
        <f t="shared" si="675"/>
        <v>1.00719066</v>
      </c>
      <c r="P1274" s="11">
        <f t="shared" si="698"/>
        <v>1.01009997</v>
      </c>
      <c r="Q1274" s="11">
        <f t="shared" si="693"/>
        <v>1.2834897049692175</v>
      </c>
      <c r="R1274" s="2">
        <f t="shared" si="697"/>
        <v>1.29271884</v>
      </c>
      <c r="S1274" s="2">
        <f t="shared" si="691"/>
        <v>1.25355427</v>
      </c>
      <c r="T1274" s="2">
        <f t="shared" si="676"/>
        <v>295860.03419455001</v>
      </c>
      <c r="U1274" s="2">
        <f t="shared" si="677"/>
        <v>5943.2636250428259</v>
      </c>
      <c r="V1274" s="2">
        <f t="shared" si="678"/>
        <v>62225.32919746128</v>
      </c>
      <c r="W1274" s="2">
        <f t="shared" si="679"/>
        <v>304185.52585449407</v>
      </c>
      <c r="X1274" s="29">
        <f t="shared" si="680"/>
        <v>0</v>
      </c>
      <c r="Y1274" s="2">
        <f t="shared" si="692"/>
        <v>0</v>
      </c>
      <c r="Z1274" s="82">
        <f t="shared" si="681"/>
        <v>0</v>
      </c>
      <c r="AA1274" s="2">
        <f t="shared" si="682"/>
        <v>0</v>
      </c>
      <c r="AB1274" s="27">
        <f t="shared" si="689"/>
        <v>6.7299999999999999E-2</v>
      </c>
      <c r="AC1274" s="29">
        <f t="shared" si="669"/>
        <v>15</v>
      </c>
      <c r="AD1274" s="29">
        <v>252</v>
      </c>
      <c r="AE1274" s="11">
        <f t="shared" si="694"/>
        <v>1.003884435</v>
      </c>
      <c r="AF1274" s="2">
        <f t="shared" si="695"/>
        <v>1149.24907192</v>
      </c>
      <c r="AG1274" s="2">
        <f t="shared" si="683"/>
        <v>1181.5889031199999</v>
      </c>
      <c r="AH1274" s="3">
        <f t="shared" si="684"/>
        <v>0</v>
      </c>
      <c r="AI1274" s="4" t="str">
        <f t="shared" si="696"/>
        <v>A+J=</v>
      </c>
      <c r="AJ1274" s="12">
        <f t="shared" si="690"/>
        <v>42401</v>
      </c>
      <c r="AK1274" s="12"/>
      <c r="AL1274" s="4"/>
      <c r="AX1274" s="1"/>
      <c r="AY1274" s="1"/>
      <c r="AZ1274" s="1"/>
      <c r="BA1274" s="1"/>
      <c r="BB1274" s="1"/>
    </row>
    <row r="1275" spans="1:54" x14ac:dyDescent="0.2">
      <c r="A1275" s="178">
        <f t="shared" si="685"/>
        <v>42394</v>
      </c>
      <c r="B1275" s="2">
        <f t="shared" si="670"/>
        <v>305367.11475761409</v>
      </c>
      <c r="C1275" s="2">
        <f t="shared" si="686"/>
        <v>236016.93303198999</v>
      </c>
      <c r="D1275" s="2">
        <f>SUM(Y1275:Y$1495)</f>
        <v>23439.80886239</v>
      </c>
      <c r="E1275" s="11">
        <f t="shared" si="671"/>
        <v>212577.12416959999</v>
      </c>
      <c r="F1275" s="99">
        <f t="shared" si="666"/>
        <v>4450.45</v>
      </c>
      <c r="G1275" s="3">
        <f>IF(N1275=1,VLOOKUP(A1274,[1]Plan1!$BG$69:$BI$188,3),G1274)</f>
        <v>4493.17</v>
      </c>
      <c r="H1275" s="200">
        <f t="shared" si="667"/>
        <v>42313</v>
      </c>
      <c r="I1275" s="200">
        <f t="shared" si="668"/>
        <v>42343</v>
      </c>
      <c r="J1275" s="27">
        <f t="shared" si="672"/>
        <v>9.5990293116428038E-3</v>
      </c>
      <c r="K1275" s="12">
        <f t="shared" si="687"/>
        <v>42401</v>
      </c>
      <c r="L1275" s="12">
        <f t="shared" si="673"/>
        <v>42401</v>
      </c>
      <c r="M1275" s="1">
        <f t="shared" si="688"/>
        <v>20</v>
      </c>
      <c r="N1275" s="1">
        <f t="shared" si="674"/>
        <v>15</v>
      </c>
      <c r="O1275" s="2">
        <f t="shared" si="675"/>
        <v>1.00719066</v>
      </c>
      <c r="P1275" s="11">
        <f t="shared" si="698"/>
        <v>1.01009997</v>
      </c>
      <c r="Q1275" s="11">
        <f t="shared" si="693"/>
        <v>1.2834897049692175</v>
      </c>
      <c r="R1275" s="2">
        <f t="shared" si="697"/>
        <v>1.29271884</v>
      </c>
      <c r="S1275" s="2">
        <f t="shared" si="691"/>
        <v>1.25355427</v>
      </c>
      <c r="T1275" s="2">
        <f t="shared" si="676"/>
        <v>295860.03419455001</v>
      </c>
      <c r="U1275" s="2">
        <f t="shared" si="677"/>
        <v>5943.2636250428259</v>
      </c>
      <c r="V1275" s="2">
        <f t="shared" si="678"/>
        <v>62225.32919746128</v>
      </c>
      <c r="W1275" s="2">
        <f t="shared" si="679"/>
        <v>304185.52585449407</v>
      </c>
      <c r="X1275" s="29">
        <f t="shared" si="680"/>
        <v>0</v>
      </c>
      <c r="Y1275" s="2">
        <f t="shared" si="692"/>
        <v>0</v>
      </c>
      <c r="Z1275" s="82">
        <f t="shared" si="681"/>
        <v>0</v>
      </c>
      <c r="AA1275" s="2">
        <f t="shared" si="682"/>
        <v>0</v>
      </c>
      <c r="AB1275" s="27">
        <f t="shared" si="689"/>
        <v>6.7299999999999999E-2</v>
      </c>
      <c r="AC1275" s="29">
        <f t="shared" si="669"/>
        <v>15</v>
      </c>
      <c r="AD1275" s="29">
        <v>252</v>
      </c>
      <c r="AE1275" s="11">
        <f t="shared" si="694"/>
        <v>1.003884435</v>
      </c>
      <c r="AF1275" s="2">
        <f t="shared" si="695"/>
        <v>1149.24907192</v>
      </c>
      <c r="AG1275" s="2">
        <f t="shared" si="683"/>
        <v>1181.5889031199999</v>
      </c>
      <c r="AH1275" s="3">
        <f t="shared" si="684"/>
        <v>0</v>
      </c>
      <c r="AI1275" s="4" t="str">
        <f t="shared" si="696"/>
        <v>A+J=</v>
      </c>
      <c r="AJ1275" s="12">
        <f t="shared" si="690"/>
        <v>42401</v>
      </c>
      <c r="AK1275" s="12"/>
      <c r="AL1275" s="4"/>
      <c r="AX1275" s="1"/>
      <c r="AY1275" s="1"/>
      <c r="AZ1275" s="1"/>
      <c r="BA1275" s="1"/>
      <c r="BB1275" s="1"/>
    </row>
    <row r="1276" spans="1:54" x14ac:dyDescent="0.2">
      <c r="A1276" s="178">
        <f t="shared" si="685"/>
        <v>42395</v>
      </c>
      <c r="B1276" s="2">
        <f t="shared" si="670"/>
        <v>305577.89081487618</v>
      </c>
      <c r="C1276" s="2">
        <f t="shared" si="686"/>
        <v>236016.93303198999</v>
      </c>
      <c r="D1276" s="2">
        <f>SUM(Y1276:Y$1495)</f>
        <v>23439.80886239</v>
      </c>
      <c r="E1276" s="11">
        <f t="shared" si="671"/>
        <v>212577.12416959999</v>
      </c>
      <c r="F1276" s="99">
        <f t="shared" si="666"/>
        <v>4450.45</v>
      </c>
      <c r="G1276" s="3">
        <f>IF(N1276=1,VLOOKUP(A1275,[1]Plan1!$BG$69:$BI$188,3),G1275)</f>
        <v>4493.17</v>
      </c>
      <c r="H1276" s="200">
        <f t="shared" si="667"/>
        <v>42313</v>
      </c>
      <c r="I1276" s="200">
        <f t="shared" si="668"/>
        <v>42343</v>
      </c>
      <c r="J1276" s="27">
        <f t="shared" si="672"/>
        <v>9.5990293116428038E-3</v>
      </c>
      <c r="K1276" s="12">
        <f t="shared" si="687"/>
        <v>42401</v>
      </c>
      <c r="L1276" s="12">
        <f t="shared" si="673"/>
        <v>42401</v>
      </c>
      <c r="M1276" s="1">
        <f t="shared" si="688"/>
        <v>20</v>
      </c>
      <c r="N1276" s="1">
        <f t="shared" si="674"/>
        <v>16</v>
      </c>
      <c r="O1276" s="2">
        <f t="shared" si="675"/>
        <v>1.00767188</v>
      </c>
      <c r="P1276" s="11">
        <f t="shared" si="698"/>
        <v>1.01009997</v>
      </c>
      <c r="Q1276" s="11">
        <f t="shared" si="693"/>
        <v>1.2834897049692175</v>
      </c>
      <c r="R1276" s="2">
        <f t="shared" si="697"/>
        <v>1.29333648</v>
      </c>
      <c r="S1276" s="2">
        <f t="shared" si="691"/>
        <v>1.25355427</v>
      </c>
      <c r="T1276" s="2">
        <f t="shared" si="676"/>
        <v>295860.03419455001</v>
      </c>
      <c r="U1276" s="2">
        <f t="shared" si="677"/>
        <v>5943.2636250428259</v>
      </c>
      <c r="V1276" s="2">
        <f t="shared" si="678"/>
        <v>62356.625332433388</v>
      </c>
      <c r="W1276" s="2">
        <f t="shared" si="679"/>
        <v>304316.8219894662</v>
      </c>
      <c r="X1276" s="29">
        <f t="shared" si="680"/>
        <v>0</v>
      </c>
      <c r="Y1276" s="2">
        <f t="shared" si="692"/>
        <v>0</v>
      </c>
      <c r="Z1276" s="82">
        <f t="shared" si="681"/>
        <v>0</v>
      </c>
      <c r="AA1276" s="2">
        <f t="shared" si="682"/>
        <v>0</v>
      </c>
      <c r="AB1276" s="27">
        <f t="shared" si="689"/>
        <v>6.7299999999999999E-2</v>
      </c>
      <c r="AC1276" s="29">
        <f t="shared" si="669"/>
        <v>16</v>
      </c>
      <c r="AD1276" s="29">
        <v>252</v>
      </c>
      <c r="AE1276" s="11">
        <f t="shared" si="694"/>
        <v>1.004143934</v>
      </c>
      <c r="AF1276" s="2">
        <f t="shared" si="695"/>
        <v>1226.02445493</v>
      </c>
      <c r="AG1276" s="2">
        <f t="shared" si="683"/>
        <v>1261.06882541</v>
      </c>
      <c r="AH1276" s="3">
        <f t="shared" si="684"/>
        <v>0</v>
      </c>
      <c r="AI1276" s="4" t="str">
        <f t="shared" si="696"/>
        <v>A+J=</v>
      </c>
      <c r="AJ1276" s="12">
        <f t="shared" si="690"/>
        <v>42401</v>
      </c>
      <c r="AK1276" s="12"/>
      <c r="AL1276" s="4"/>
      <c r="AX1276" s="1"/>
      <c r="AY1276" s="1"/>
      <c r="AZ1276" s="1"/>
      <c r="BA1276" s="1"/>
      <c r="BB1276" s="1"/>
    </row>
    <row r="1277" spans="1:54" x14ac:dyDescent="0.2">
      <c r="A1277" s="178">
        <f t="shared" si="685"/>
        <v>42396</v>
      </c>
      <c r="B1277" s="2">
        <f t="shared" si="670"/>
        <v>305788.81489184313</v>
      </c>
      <c r="C1277" s="2">
        <f t="shared" si="686"/>
        <v>236016.93303198999</v>
      </c>
      <c r="D1277" s="2">
        <f>SUM(Y1277:Y$1495)</f>
        <v>23439.80886239</v>
      </c>
      <c r="E1277" s="11">
        <f t="shared" si="671"/>
        <v>212577.12416959999</v>
      </c>
      <c r="F1277" s="99">
        <f t="shared" si="666"/>
        <v>4450.45</v>
      </c>
      <c r="G1277" s="3">
        <f>IF(N1277=1,VLOOKUP(A1276,[1]Plan1!$BG$69:$BI$188,3),G1276)</f>
        <v>4493.17</v>
      </c>
      <c r="H1277" s="200">
        <f t="shared" si="667"/>
        <v>42313</v>
      </c>
      <c r="I1277" s="200">
        <f t="shared" si="668"/>
        <v>42343</v>
      </c>
      <c r="J1277" s="27">
        <f t="shared" si="672"/>
        <v>9.5990293116428038E-3</v>
      </c>
      <c r="K1277" s="12">
        <f t="shared" si="687"/>
        <v>42401</v>
      </c>
      <c r="L1277" s="12">
        <f t="shared" si="673"/>
        <v>42401</v>
      </c>
      <c r="M1277" s="1">
        <f t="shared" si="688"/>
        <v>20</v>
      </c>
      <c r="N1277" s="1">
        <f t="shared" si="674"/>
        <v>17</v>
      </c>
      <c r="O1277" s="2">
        <f t="shared" si="675"/>
        <v>1.0081533199999999</v>
      </c>
      <c r="P1277" s="11">
        <f t="shared" si="698"/>
        <v>1.01009997</v>
      </c>
      <c r="Q1277" s="11">
        <f t="shared" si="693"/>
        <v>1.2834897049692175</v>
      </c>
      <c r="R1277" s="2">
        <f t="shared" si="697"/>
        <v>1.2939544000000001</v>
      </c>
      <c r="S1277" s="2">
        <f t="shared" si="691"/>
        <v>1.25355427</v>
      </c>
      <c r="T1277" s="2">
        <f t="shared" si="676"/>
        <v>295860.03419455001</v>
      </c>
      <c r="U1277" s="2">
        <f t="shared" si="677"/>
        <v>5943.2636250428259</v>
      </c>
      <c r="V1277" s="2">
        <f t="shared" si="678"/>
        <v>62487.98098900028</v>
      </c>
      <c r="W1277" s="2">
        <f t="shared" si="679"/>
        <v>304448.17764603312</v>
      </c>
      <c r="X1277" s="29">
        <f t="shared" si="680"/>
        <v>0</v>
      </c>
      <c r="Y1277" s="2">
        <f t="shared" si="692"/>
        <v>0</v>
      </c>
      <c r="Z1277" s="82">
        <f t="shared" si="681"/>
        <v>0</v>
      </c>
      <c r="AA1277" s="2">
        <f t="shared" si="682"/>
        <v>0</v>
      </c>
      <c r="AB1277" s="27">
        <f t="shared" si="689"/>
        <v>6.7299999999999999E-2</v>
      </c>
      <c r="AC1277" s="29">
        <f t="shared" si="669"/>
        <v>17</v>
      </c>
      <c r="AD1277" s="29">
        <v>252</v>
      </c>
      <c r="AE1277" s="11">
        <f t="shared" si="694"/>
        <v>1.0044034989999999</v>
      </c>
      <c r="AF1277" s="2">
        <f t="shared" si="695"/>
        <v>1302.8193647099999</v>
      </c>
      <c r="AG1277" s="2">
        <f t="shared" si="683"/>
        <v>1340.63724581</v>
      </c>
      <c r="AH1277" s="3">
        <f t="shared" si="684"/>
        <v>0</v>
      </c>
      <c r="AI1277" s="4" t="str">
        <f t="shared" si="696"/>
        <v>A+J=</v>
      </c>
      <c r="AJ1277" s="12">
        <f t="shared" si="690"/>
        <v>42401</v>
      </c>
      <c r="AK1277" s="12"/>
      <c r="AL1277" s="4"/>
      <c r="AX1277" s="1"/>
      <c r="AY1277" s="1"/>
      <c r="AZ1277" s="1"/>
      <c r="BA1277" s="1"/>
      <c r="BB1277" s="1"/>
    </row>
    <row r="1278" spans="1:54" x14ac:dyDescent="0.2">
      <c r="A1278" s="178">
        <f t="shared" si="685"/>
        <v>42397</v>
      </c>
      <c r="B1278" s="2">
        <f t="shared" si="670"/>
        <v>305999.8916368272</v>
      </c>
      <c r="C1278" s="2">
        <f t="shared" si="686"/>
        <v>236016.93303198999</v>
      </c>
      <c r="D1278" s="2">
        <f>SUM(Y1278:Y$1495)</f>
        <v>23439.80886239</v>
      </c>
      <c r="E1278" s="11">
        <f t="shared" si="671"/>
        <v>212577.12416959999</v>
      </c>
      <c r="F1278" s="99">
        <f t="shared" si="666"/>
        <v>4450.45</v>
      </c>
      <c r="G1278" s="3">
        <f>IF(N1278=1,VLOOKUP(A1277,[1]Plan1!$BG$69:$BI$188,3),G1277)</f>
        <v>4493.17</v>
      </c>
      <c r="H1278" s="200">
        <f t="shared" si="667"/>
        <v>42313</v>
      </c>
      <c r="I1278" s="200">
        <f t="shared" si="668"/>
        <v>42343</v>
      </c>
      <c r="J1278" s="27">
        <f t="shared" si="672"/>
        <v>9.5990293116428038E-3</v>
      </c>
      <c r="K1278" s="12">
        <f t="shared" si="687"/>
        <v>42401</v>
      </c>
      <c r="L1278" s="12">
        <f t="shared" si="673"/>
        <v>42401</v>
      </c>
      <c r="M1278" s="1">
        <f t="shared" si="688"/>
        <v>20</v>
      </c>
      <c r="N1278" s="1">
        <f t="shared" si="674"/>
        <v>18</v>
      </c>
      <c r="O1278" s="2">
        <f t="shared" si="675"/>
        <v>1.00863499</v>
      </c>
      <c r="P1278" s="11">
        <f t="shared" si="698"/>
        <v>1.01009997</v>
      </c>
      <c r="Q1278" s="11">
        <f t="shared" si="693"/>
        <v>1.2834897049692175</v>
      </c>
      <c r="R1278" s="2">
        <f t="shared" si="697"/>
        <v>1.2945726200000001</v>
      </c>
      <c r="S1278" s="2">
        <f t="shared" si="691"/>
        <v>1.25355427</v>
      </c>
      <c r="T1278" s="2">
        <f t="shared" si="676"/>
        <v>295860.03419455001</v>
      </c>
      <c r="U1278" s="2">
        <f t="shared" si="677"/>
        <v>5943.2636250428259</v>
      </c>
      <c r="V1278" s="2">
        <f t="shared" si="678"/>
        <v>62619.400418704405</v>
      </c>
      <c r="W1278" s="2">
        <f t="shared" si="679"/>
        <v>304579.5970757372</v>
      </c>
      <c r="X1278" s="29">
        <f t="shared" si="680"/>
        <v>0</v>
      </c>
      <c r="Y1278" s="2">
        <f t="shared" si="692"/>
        <v>0</v>
      </c>
      <c r="Z1278" s="82">
        <f t="shared" si="681"/>
        <v>0</v>
      </c>
      <c r="AA1278" s="2">
        <f t="shared" si="682"/>
        <v>0</v>
      </c>
      <c r="AB1278" s="27">
        <f t="shared" si="689"/>
        <v>6.7299999999999999E-2</v>
      </c>
      <c r="AC1278" s="29">
        <f t="shared" si="669"/>
        <v>18</v>
      </c>
      <c r="AD1278" s="29">
        <v>252</v>
      </c>
      <c r="AE1278" s="11">
        <f t="shared" si="694"/>
        <v>1.004663131</v>
      </c>
      <c r="AF1278" s="2">
        <f t="shared" si="695"/>
        <v>1379.6340971100001</v>
      </c>
      <c r="AG1278" s="2">
        <f t="shared" si="683"/>
        <v>1420.2945610899999</v>
      </c>
      <c r="AH1278" s="3">
        <f t="shared" si="684"/>
        <v>0</v>
      </c>
      <c r="AI1278" s="4" t="str">
        <f t="shared" si="696"/>
        <v>A+J=</v>
      </c>
      <c r="AJ1278" s="12">
        <f t="shared" si="690"/>
        <v>42401</v>
      </c>
      <c r="AK1278" s="12"/>
      <c r="AL1278" s="4"/>
      <c r="AX1278" s="1"/>
      <c r="AY1278" s="1"/>
      <c r="AZ1278" s="1"/>
      <c r="BA1278" s="1"/>
      <c r="BB1278" s="1"/>
    </row>
    <row r="1279" spans="1:54" x14ac:dyDescent="0.2">
      <c r="A1279" s="178">
        <f t="shared" si="685"/>
        <v>42398</v>
      </c>
      <c r="B1279" s="2">
        <f t="shared" si="670"/>
        <v>306211.11929437739</v>
      </c>
      <c r="C1279" s="2">
        <f t="shared" si="686"/>
        <v>236016.93303198999</v>
      </c>
      <c r="D1279" s="2">
        <f>SUM(Y1279:Y$1495)</f>
        <v>23439.80886239</v>
      </c>
      <c r="E1279" s="11">
        <f t="shared" si="671"/>
        <v>212577.12416959999</v>
      </c>
      <c r="F1279" s="99">
        <f t="shared" si="666"/>
        <v>4450.45</v>
      </c>
      <c r="G1279" s="3">
        <f>IF(N1279=1,VLOOKUP(A1278,[1]Plan1!$BG$69:$BI$188,3),G1278)</f>
        <v>4493.17</v>
      </c>
      <c r="H1279" s="200">
        <f t="shared" si="667"/>
        <v>42313</v>
      </c>
      <c r="I1279" s="200">
        <f t="shared" si="668"/>
        <v>42343</v>
      </c>
      <c r="J1279" s="27">
        <f t="shared" si="672"/>
        <v>9.5990293116428038E-3</v>
      </c>
      <c r="K1279" s="12">
        <f t="shared" si="687"/>
        <v>42401</v>
      </c>
      <c r="L1279" s="12">
        <f t="shared" si="673"/>
        <v>42401</v>
      </c>
      <c r="M1279" s="1">
        <f t="shared" si="688"/>
        <v>20</v>
      </c>
      <c r="N1279" s="1">
        <f t="shared" si="674"/>
        <v>19</v>
      </c>
      <c r="O1279" s="2">
        <f t="shared" si="675"/>
        <v>1.00911689</v>
      </c>
      <c r="P1279" s="11">
        <f t="shared" si="698"/>
        <v>1.01009997</v>
      </c>
      <c r="Q1279" s="11">
        <f t="shared" si="693"/>
        <v>1.2834897049692175</v>
      </c>
      <c r="R1279" s="2">
        <f t="shared" si="697"/>
        <v>1.2951911300000001</v>
      </c>
      <c r="S1279" s="2">
        <f t="shared" si="691"/>
        <v>1.25355427</v>
      </c>
      <c r="T1279" s="2">
        <f t="shared" si="676"/>
        <v>295860.03419455001</v>
      </c>
      <c r="U1279" s="2">
        <f t="shared" si="677"/>
        <v>5943.2636250428259</v>
      </c>
      <c r="V1279" s="2">
        <f t="shared" si="678"/>
        <v>62750.881495774549</v>
      </c>
      <c r="W1279" s="2">
        <f t="shared" si="679"/>
        <v>304711.07815280737</v>
      </c>
      <c r="X1279" s="29">
        <f t="shared" si="680"/>
        <v>0</v>
      </c>
      <c r="Y1279" s="2">
        <f t="shared" si="692"/>
        <v>0</v>
      </c>
      <c r="Z1279" s="82">
        <f t="shared" si="681"/>
        <v>0</v>
      </c>
      <c r="AA1279" s="2">
        <f t="shared" si="682"/>
        <v>0</v>
      </c>
      <c r="AB1279" s="27">
        <f t="shared" si="689"/>
        <v>6.7299999999999999E-2</v>
      </c>
      <c r="AC1279" s="29">
        <f t="shared" si="669"/>
        <v>19</v>
      </c>
      <c r="AD1279" s="29">
        <v>252</v>
      </c>
      <c r="AE1279" s="11">
        <f t="shared" si="694"/>
        <v>1.004922831</v>
      </c>
      <c r="AF1279" s="2">
        <f t="shared" si="695"/>
        <v>1456.4689479900001</v>
      </c>
      <c r="AG1279" s="2">
        <f t="shared" si="683"/>
        <v>1500.04114157</v>
      </c>
      <c r="AH1279" s="3">
        <f t="shared" si="684"/>
        <v>0</v>
      </c>
      <c r="AI1279" s="4" t="str">
        <f t="shared" si="696"/>
        <v>A+J=</v>
      </c>
      <c r="AJ1279" s="12">
        <f t="shared" si="690"/>
        <v>42401</v>
      </c>
      <c r="AK1279" s="12"/>
      <c r="AL1279" s="4"/>
      <c r="AX1279" s="1"/>
      <c r="AY1279" s="1"/>
      <c r="AZ1279" s="1"/>
      <c r="BA1279" s="1"/>
      <c r="BB1279" s="1"/>
    </row>
    <row r="1280" spans="1:54" x14ac:dyDescent="0.2">
      <c r="A1280" s="178">
        <f t="shared" si="685"/>
        <v>42399</v>
      </c>
      <c r="B1280" s="2">
        <f t="shared" si="670"/>
        <v>306422.49946645478</v>
      </c>
      <c r="C1280" s="2">
        <f t="shared" si="686"/>
        <v>236016.93303198999</v>
      </c>
      <c r="D1280" s="2">
        <f>SUM(Y1280:Y$1495)</f>
        <v>23439.80886239</v>
      </c>
      <c r="E1280" s="11">
        <f t="shared" si="671"/>
        <v>212577.12416959999</v>
      </c>
      <c r="F1280" s="99">
        <f t="shared" si="666"/>
        <v>4450.45</v>
      </c>
      <c r="G1280" s="3">
        <f>IF(N1280=1,VLOOKUP(A1279,[1]Plan1!$BG$69:$BI$188,3),G1279)</f>
        <v>4493.17</v>
      </c>
      <c r="H1280" s="200">
        <f t="shared" si="667"/>
        <v>42313</v>
      </c>
      <c r="I1280" s="200">
        <f t="shared" si="668"/>
        <v>42343</v>
      </c>
      <c r="J1280" s="27">
        <f t="shared" si="672"/>
        <v>9.5990293116428038E-3</v>
      </c>
      <c r="K1280" s="12">
        <f t="shared" si="687"/>
        <v>42401</v>
      </c>
      <c r="L1280" s="12">
        <f t="shared" si="673"/>
        <v>42401</v>
      </c>
      <c r="M1280" s="1">
        <f t="shared" si="688"/>
        <v>20</v>
      </c>
      <c r="N1280" s="1">
        <f t="shared" si="674"/>
        <v>20</v>
      </c>
      <c r="O1280" s="2">
        <f t="shared" si="675"/>
        <v>1.00959902</v>
      </c>
      <c r="P1280" s="11">
        <f t="shared" si="698"/>
        <v>1.01009997</v>
      </c>
      <c r="Q1280" s="11">
        <f t="shared" si="693"/>
        <v>1.2834897049692175</v>
      </c>
      <c r="R1280" s="2">
        <f t="shared" si="697"/>
        <v>1.29580994</v>
      </c>
      <c r="S1280" s="2">
        <f t="shared" si="691"/>
        <v>1.25355427</v>
      </c>
      <c r="T1280" s="2">
        <f t="shared" si="676"/>
        <v>295860.03419455001</v>
      </c>
      <c r="U1280" s="2">
        <f t="shared" si="677"/>
        <v>5943.2636250428259</v>
      </c>
      <c r="V1280" s="2">
        <f t="shared" si="678"/>
        <v>62882.426345981934</v>
      </c>
      <c r="W1280" s="2">
        <f t="shared" si="679"/>
        <v>304842.62300301477</v>
      </c>
      <c r="X1280" s="29">
        <f t="shared" si="680"/>
        <v>0</v>
      </c>
      <c r="Y1280" s="2">
        <f t="shared" si="692"/>
        <v>0</v>
      </c>
      <c r="Z1280" s="82">
        <f t="shared" si="681"/>
        <v>0</v>
      </c>
      <c r="AA1280" s="2">
        <f t="shared" si="682"/>
        <v>0</v>
      </c>
      <c r="AB1280" s="27">
        <f t="shared" si="689"/>
        <v>6.7299999999999999E-2</v>
      </c>
      <c r="AC1280" s="29">
        <f t="shared" si="669"/>
        <v>20</v>
      </c>
      <c r="AD1280" s="29">
        <v>252</v>
      </c>
      <c r="AE1280" s="11">
        <f t="shared" si="694"/>
        <v>1.0051825969999999</v>
      </c>
      <c r="AF1280" s="2">
        <f t="shared" si="695"/>
        <v>1533.32332563</v>
      </c>
      <c r="AG1280" s="2">
        <f t="shared" si="683"/>
        <v>1579.87646344</v>
      </c>
      <c r="AH1280" s="3">
        <f t="shared" si="684"/>
        <v>0</v>
      </c>
      <c r="AI1280" s="4" t="str">
        <f t="shared" si="696"/>
        <v>A+J=</v>
      </c>
      <c r="AJ1280" s="12">
        <f t="shared" si="690"/>
        <v>42401</v>
      </c>
      <c r="AK1280" s="12"/>
      <c r="AL1280" s="4"/>
      <c r="AX1280" s="1"/>
      <c r="AY1280" s="1"/>
      <c r="AZ1280" s="1"/>
      <c r="BA1280" s="1"/>
      <c r="BB1280" s="1"/>
    </row>
    <row r="1281" spans="1:54" x14ac:dyDescent="0.2">
      <c r="A1281" s="178">
        <f t="shared" si="685"/>
        <v>42400</v>
      </c>
      <c r="B1281" s="2">
        <f t="shared" si="670"/>
        <v>306422.49946645478</v>
      </c>
      <c r="C1281" s="2">
        <f t="shared" si="686"/>
        <v>236016.93303198999</v>
      </c>
      <c r="D1281" s="2">
        <f>SUM(Y1281:Y$1495)</f>
        <v>23439.80886239</v>
      </c>
      <c r="E1281" s="11">
        <f t="shared" si="671"/>
        <v>212577.12416959999</v>
      </c>
      <c r="F1281" s="99">
        <f t="shared" ref="F1281:F1344" si="699">IF(G1281=G1280,F1280,G1280)</f>
        <v>4450.45</v>
      </c>
      <c r="G1281" s="3">
        <f>IF(N1281=1,VLOOKUP(A1280,[1]Plan1!$BG$69:$BI$188,3),G1280)</f>
        <v>4493.17</v>
      </c>
      <c r="H1281" s="200">
        <f t="shared" ref="H1281:H1344" si="700">EDATE(I1281,-1)</f>
        <v>42313</v>
      </c>
      <c r="I1281" s="200">
        <f t="shared" ref="I1281:I1344" si="701">IF(X1280&gt;0,EDATE(A1281,-1),+I1280)</f>
        <v>42343</v>
      </c>
      <c r="J1281" s="27">
        <f t="shared" si="672"/>
        <v>9.5990293116428038E-3</v>
      </c>
      <c r="K1281" s="12">
        <f t="shared" si="687"/>
        <v>42401</v>
      </c>
      <c r="L1281" s="12">
        <f t="shared" si="673"/>
        <v>42401</v>
      </c>
      <c r="M1281" s="1">
        <f t="shared" si="688"/>
        <v>20</v>
      </c>
      <c r="N1281" s="1">
        <f t="shared" si="674"/>
        <v>20</v>
      </c>
      <c r="O1281" s="2">
        <f t="shared" si="675"/>
        <v>1.00959902</v>
      </c>
      <c r="P1281" s="11">
        <f t="shared" si="698"/>
        <v>1.01009997</v>
      </c>
      <c r="Q1281" s="11">
        <f t="shared" si="693"/>
        <v>1.2834897049692175</v>
      </c>
      <c r="R1281" s="2">
        <f t="shared" si="697"/>
        <v>1.29580994</v>
      </c>
      <c r="S1281" s="2">
        <f t="shared" si="691"/>
        <v>1.25355427</v>
      </c>
      <c r="T1281" s="2">
        <f t="shared" si="676"/>
        <v>295860.03419455001</v>
      </c>
      <c r="U1281" s="2">
        <f t="shared" si="677"/>
        <v>5943.2636250428259</v>
      </c>
      <c r="V1281" s="2">
        <f t="shared" si="678"/>
        <v>62882.426345981934</v>
      </c>
      <c r="W1281" s="2">
        <f t="shared" si="679"/>
        <v>304842.62300301477</v>
      </c>
      <c r="X1281" s="29">
        <f t="shared" si="680"/>
        <v>0</v>
      </c>
      <c r="Y1281" s="2">
        <f t="shared" si="692"/>
        <v>0</v>
      </c>
      <c r="Z1281" s="82">
        <f t="shared" si="681"/>
        <v>0</v>
      </c>
      <c r="AA1281" s="2">
        <f t="shared" si="682"/>
        <v>0</v>
      </c>
      <c r="AB1281" s="27">
        <f t="shared" si="689"/>
        <v>6.7299999999999999E-2</v>
      </c>
      <c r="AC1281" s="29">
        <f t="shared" ref="AC1281:AC1344" si="702">N1281</f>
        <v>20</v>
      </c>
      <c r="AD1281" s="29">
        <v>252</v>
      </c>
      <c r="AE1281" s="11">
        <f t="shared" si="694"/>
        <v>1.0051825969999999</v>
      </c>
      <c r="AF1281" s="2">
        <f t="shared" si="695"/>
        <v>1533.32332563</v>
      </c>
      <c r="AG1281" s="2">
        <f t="shared" si="683"/>
        <v>1579.87646344</v>
      </c>
      <c r="AH1281" s="3">
        <f t="shared" si="684"/>
        <v>0</v>
      </c>
      <c r="AI1281" s="4" t="str">
        <f t="shared" si="696"/>
        <v>A+J=</v>
      </c>
      <c r="AJ1281" s="12">
        <f t="shared" si="690"/>
        <v>42401</v>
      </c>
      <c r="AK1281" s="12"/>
      <c r="AL1281" s="4"/>
      <c r="AX1281" s="1"/>
      <c r="AY1281" s="1"/>
      <c r="AZ1281" s="1"/>
      <c r="BA1281" s="1"/>
      <c r="BB1281" s="1"/>
    </row>
    <row r="1282" spans="1:54" x14ac:dyDescent="0.2">
      <c r="A1282" s="178">
        <f t="shared" si="685"/>
        <v>42401</v>
      </c>
      <c r="B1282" s="2">
        <f t="shared" si="670"/>
        <v>306422.49946645478</v>
      </c>
      <c r="C1282" s="2">
        <f t="shared" si="686"/>
        <v>236016.93303198999</v>
      </c>
      <c r="D1282" s="2">
        <f>SUM(Y1282:Y$1495)</f>
        <v>23439.80886239</v>
      </c>
      <c r="E1282" s="11">
        <f t="shared" si="671"/>
        <v>212577.12416959999</v>
      </c>
      <c r="F1282" s="99">
        <f t="shared" si="699"/>
        <v>4450.45</v>
      </c>
      <c r="G1282" s="3">
        <f>IF(N1282=1,VLOOKUP(A1281,[1]Plan1!$BG$69:$BI$188,3),G1281)</f>
        <v>4493.17</v>
      </c>
      <c r="H1282" s="200">
        <f t="shared" si="700"/>
        <v>42313</v>
      </c>
      <c r="I1282" s="200">
        <f t="shared" si="701"/>
        <v>42343</v>
      </c>
      <c r="J1282" s="27">
        <f t="shared" si="672"/>
        <v>9.5990293116428038E-3</v>
      </c>
      <c r="K1282" s="12">
        <f t="shared" si="687"/>
        <v>42430</v>
      </c>
      <c r="L1282" s="12">
        <f t="shared" si="673"/>
        <v>42401</v>
      </c>
      <c r="M1282" s="1">
        <f t="shared" si="688"/>
        <v>20</v>
      </c>
      <c r="N1282" s="1">
        <f t="shared" si="674"/>
        <v>20</v>
      </c>
      <c r="O1282" s="2">
        <f t="shared" si="675"/>
        <v>1.00959902</v>
      </c>
      <c r="P1282" s="11">
        <f t="shared" si="698"/>
        <v>1.01009997</v>
      </c>
      <c r="Q1282" s="11">
        <f t="shared" si="693"/>
        <v>1.2834897049692175</v>
      </c>
      <c r="R1282" s="2">
        <f t="shared" si="697"/>
        <v>1.29580994</v>
      </c>
      <c r="S1282" s="2">
        <f t="shared" si="691"/>
        <v>1.25355427</v>
      </c>
      <c r="T1282" s="2">
        <f t="shared" si="676"/>
        <v>295860.03419455001</v>
      </c>
      <c r="U1282" s="2">
        <f t="shared" si="677"/>
        <v>5943.2636250428259</v>
      </c>
      <c r="V1282" s="2">
        <f t="shared" si="678"/>
        <v>62882.426345981934</v>
      </c>
      <c r="W1282" s="2">
        <f t="shared" si="679"/>
        <v>304842.62300301477</v>
      </c>
      <c r="X1282" s="29">
        <f t="shared" si="680"/>
        <v>42</v>
      </c>
      <c r="Y1282" s="2">
        <f t="shared" si="692"/>
        <v>2933.78960469</v>
      </c>
      <c r="Z1282" s="82">
        <f t="shared" si="681"/>
        <v>1.2430419999999999E-2</v>
      </c>
      <c r="AA1282" s="2">
        <f t="shared" si="682"/>
        <v>3677.6644862500002</v>
      </c>
      <c r="AB1282" s="27">
        <f t="shared" si="689"/>
        <v>6.7299999999999999E-2</v>
      </c>
      <c r="AC1282" s="29">
        <f t="shared" si="702"/>
        <v>20</v>
      </c>
      <c r="AD1282" s="29">
        <v>252</v>
      </c>
      <c r="AE1282" s="11">
        <f t="shared" si="694"/>
        <v>1.0051825969999999</v>
      </c>
      <c r="AF1282" s="2">
        <f t="shared" si="695"/>
        <v>1533.32332563</v>
      </c>
      <c r="AG1282" s="2">
        <f t="shared" si="683"/>
        <v>1579.87646344</v>
      </c>
      <c r="AH1282" s="3">
        <f t="shared" si="684"/>
        <v>5210.9878118800007</v>
      </c>
      <c r="AI1282" s="4" t="str">
        <f t="shared" si="696"/>
        <v>A+J=</v>
      </c>
      <c r="AJ1282" s="12">
        <f t="shared" si="690"/>
        <v>42401</v>
      </c>
      <c r="AK1282" s="12"/>
      <c r="AL1282" s="4"/>
      <c r="AX1282" s="1"/>
      <c r="AY1282" s="1"/>
      <c r="AZ1282" s="1"/>
      <c r="BA1282" s="1"/>
      <c r="BB1282" s="1"/>
    </row>
    <row r="1283" spans="1:54" x14ac:dyDescent="0.2">
      <c r="A1283" s="178">
        <f t="shared" si="685"/>
        <v>42402</v>
      </c>
      <c r="B1283" s="2">
        <f t="shared" si="670"/>
        <v>301425.86918309535</v>
      </c>
      <c r="C1283" s="2">
        <f t="shared" si="686"/>
        <v>233083.1434273</v>
      </c>
      <c r="D1283" s="2">
        <f>SUM(Y1283:Y$1495)</f>
        <v>20506.019257699998</v>
      </c>
      <c r="E1283" s="11">
        <f t="shared" si="671"/>
        <v>212577.12416960002</v>
      </c>
      <c r="F1283" s="99">
        <f t="shared" si="699"/>
        <v>4493.17</v>
      </c>
      <c r="G1283" s="3">
        <f>IF(N1283=1,VLOOKUP(A1282,[1]Plan1!$BG$69:$BI$188,3),G1282)</f>
        <v>4550.2299999999996</v>
      </c>
      <c r="H1283" s="200">
        <f t="shared" si="700"/>
        <v>42340</v>
      </c>
      <c r="I1283" s="200">
        <f t="shared" si="701"/>
        <v>42371</v>
      </c>
      <c r="J1283" s="27">
        <f t="shared" si="672"/>
        <v>1.2699274676898353E-2</v>
      </c>
      <c r="K1283" s="12">
        <f t="shared" si="687"/>
        <v>42430</v>
      </c>
      <c r="L1283" s="12">
        <f t="shared" si="673"/>
        <v>42430</v>
      </c>
      <c r="M1283" s="1">
        <f t="shared" si="688"/>
        <v>19</v>
      </c>
      <c r="N1283" s="1">
        <f t="shared" si="674"/>
        <v>1</v>
      </c>
      <c r="O1283" s="2">
        <f t="shared" si="675"/>
        <v>1.0006643900000001</v>
      </c>
      <c r="P1283" s="11">
        <f t="shared" si="698"/>
        <v>1.00959902</v>
      </c>
      <c r="Q1283" s="11">
        <f t="shared" si="693"/>
        <v>1.2958099483170111</v>
      </c>
      <c r="R1283" s="2">
        <f t="shared" si="697"/>
        <v>1.29667087</v>
      </c>
      <c r="S1283" s="2">
        <f t="shared" si="691"/>
        <v>1.25355427</v>
      </c>
      <c r="T1283" s="2">
        <f t="shared" si="676"/>
        <v>292182.36970831</v>
      </c>
      <c r="U1283" s="2">
        <f t="shared" si="677"/>
        <v>5199.3887434920643</v>
      </c>
      <c r="V1283" s="2">
        <f t="shared" si="678"/>
        <v>63065.44036949327</v>
      </c>
      <c r="W1283" s="2">
        <f t="shared" si="679"/>
        <v>301347.97254028532</v>
      </c>
      <c r="X1283" s="29">
        <f t="shared" si="680"/>
        <v>0</v>
      </c>
      <c r="Y1283" s="2">
        <f t="shared" si="692"/>
        <v>0</v>
      </c>
      <c r="Z1283" s="82">
        <f t="shared" si="681"/>
        <v>0</v>
      </c>
      <c r="AA1283" s="2">
        <f t="shared" si="682"/>
        <v>0</v>
      </c>
      <c r="AB1283" s="27">
        <f t="shared" si="689"/>
        <v>6.7299999999999999E-2</v>
      </c>
      <c r="AC1283" s="29">
        <f t="shared" si="702"/>
        <v>1</v>
      </c>
      <c r="AD1283" s="29">
        <v>252</v>
      </c>
      <c r="AE1283" s="11">
        <f t="shared" si="694"/>
        <v>1.0002584940000001</v>
      </c>
      <c r="AF1283" s="2">
        <f t="shared" si="695"/>
        <v>75.527389470000003</v>
      </c>
      <c r="AG1283" s="2">
        <f t="shared" si="683"/>
        <v>77.896642810000003</v>
      </c>
      <c r="AH1283" s="3">
        <f t="shared" si="684"/>
        <v>0</v>
      </c>
      <c r="AI1283" s="4" t="str">
        <f t="shared" si="696"/>
        <v>A+J=</v>
      </c>
      <c r="AJ1283" s="12">
        <f t="shared" si="690"/>
        <v>42430</v>
      </c>
      <c r="AK1283" s="12"/>
      <c r="AL1283" s="4"/>
      <c r="AX1283" s="1"/>
      <c r="AY1283" s="1"/>
      <c r="AZ1283" s="1"/>
      <c r="BA1283" s="1"/>
      <c r="BB1283" s="1"/>
    </row>
    <row r="1284" spans="1:54" x14ac:dyDescent="0.2">
      <c r="A1284" s="178">
        <f t="shared" si="685"/>
        <v>42403</v>
      </c>
      <c r="B1284" s="2">
        <f t="shared" si="670"/>
        <v>301687.01589965745</v>
      </c>
      <c r="C1284" s="2">
        <f t="shared" si="686"/>
        <v>233083.1434273</v>
      </c>
      <c r="D1284" s="2">
        <f>SUM(Y1284:Y$1495)</f>
        <v>20506.019257699998</v>
      </c>
      <c r="E1284" s="11">
        <f t="shared" si="671"/>
        <v>212577.12416960002</v>
      </c>
      <c r="F1284" s="99">
        <f t="shared" si="699"/>
        <v>4493.17</v>
      </c>
      <c r="G1284" s="3">
        <f>IF(N1284=1,VLOOKUP(A1283,[1]Plan1!$BG$69:$BI$188,3),G1283)</f>
        <v>4550.2299999999996</v>
      </c>
      <c r="H1284" s="200">
        <f t="shared" si="700"/>
        <v>42340</v>
      </c>
      <c r="I1284" s="200">
        <f t="shared" si="701"/>
        <v>42371</v>
      </c>
      <c r="J1284" s="27">
        <f t="shared" si="672"/>
        <v>1.2699274676898353E-2</v>
      </c>
      <c r="K1284" s="12">
        <f t="shared" si="687"/>
        <v>42430</v>
      </c>
      <c r="L1284" s="12">
        <f t="shared" si="673"/>
        <v>42430</v>
      </c>
      <c r="M1284" s="1">
        <f t="shared" si="688"/>
        <v>19</v>
      </c>
      <c r="N1284" s="1">
        <f t="shared" si="674"/>
        <v>2</v>
      </c>
      <c r="O1284" s="2">
        <f t="shared" si="675"/>
        <v>1.0013292300000001</v>
      </c>
      <c r="P1284" s="11">
        <f t="shared" si="698"/>
        <v>1.00959902</v>
      </c>
      <c r="Q1284" s="11">
        <f t="shared" si="693"/>
        <v>1.2958099483170111</v>
      </c>
      <c r="R1284" s="2">
        <f t="shared" si="697"/>
        <v>1.2975323700000001</v>
      </c>
      <c r="S1284" s="2">
        <f t="shared" si="691"/>
        <v>1.25355427</v>
      </c>
      <c r="T1284" s="2">
        <f t="shared" si="676"/>
        <v>292182.36970831</v>
      </c>
      <c r="U1284" s="2">
        <f t="shared" si="677"/>
        <v>5199.3887434920643</v>
      </c>
      <c r="V1284" s="2">
        <f t="shared" si="678"/>
        <v>63248.575561965401</v>
      </c>
      <c r="W1284" s="2">
        <f t="shared" si="679"/>
        <v>301531.10773275746</v>
      </c>
      <c r="X1284" s="29">
        <f t="shared" si="680"/>
        <v>0</v>
      </c>
      <c r="Y1284" s="2">
        <f t="shared" si="692"/>
        <v>0</v>
      </c>
      <c r="Z1284" s="82">
        <f t="shared" si="681"/>
        <v>0</v>
      </c>
      <c r="AA1284" s="2">
        <f t="shared" si="682"/>
        <v>0</v>
      </c>
      <c r="AB1284" s="27">
        <f t="shared" si="689"/>
        <v>6.7299999999999999E-2</v>
      </c>
      <c r="AC1284" s="29">
        <f t="shared" si="702"/>
        <v>2</v>
      </c>
      <c r="AD1284" s="29">
        <v>252</v>
      </c>
      <c r="AE1284" s="11">
        <f t="shared" si="694"/>
        <v>1.000517055</v>
      </c>
      <c r="AF1284" s="2">
        <f t="shared" si="695"/>
        <v>151.07435516000001</v>
      </c>
      <c r="AG1284" s="2">
        <f t="shared" si="683"/>
        <v>155.9081669</v>
      </c>
      <c r="AH1284" s="3">
        <f t="shared" si="684"/>
        <v>0</v>
      </c>
      <c r="AI1284" s="4" t="str">
        <f t="shared" si="696"/>
        <v>A+J=</v>
      </c>
      <c r="AJ1284" s="12">
        <f t="shared" si="690"/>
        <v>42430</v>
      </c>
      <c r="AK1284" s="12"/>
      <c r="AL1284" s="4"/>
      <c r="AX1284" s="1"/>
      <c r="AY1284" s="1"/>
      <c r="AZ1284" s="1"/>
      <c r="BA1284" s="1"/>
      <c r="BB1284" s="1"/>
    </row>
    <row r="1285" spans="1:54" x14ac:dyDescent="0.2">
      <c r="A1285" s="178">
        <f t="shared" si="685"/>
        <v>42404</v>
      </c>
      <c r="B1285" s="2">
        <f t="shared" si="670"/>
        <v>301948.39879727038</v>
      </c>
      <c r="C1285" s="2">
        <f t="shared" si="686"/>
        <v>233083.1434273</v>
      </c>
      <c r="D1285" s="2">
        <f>SUM(Y1285:Y$1495)</f>
        <v>20506.019257699998</v>
      </c>
      <c r="E1285" s="11">
        <f t="shared" si="671"/>
        <v>212577.12416960002</v>
      </c>
      <c r="F1285" s="99">
        <f t="shared" si="699"/>
        <v>4493.17</v>
      </c>
      <c r="G1285" s="3">
        <f>IF(N1285=1,VLOOKUP(A1284,[1]Plan1!$BG$69:$BI$188,3),G1284)</f>
        <v>4550.2299999999996</v>
      </c>
      <c r="H1285" s="200">
        <f t="shared" si="700"/>
        <v>42340</v>
      </c>
      <c r="I1285" s="200">
        <f t="shared" si="701"/>
        <v>42371</v>
      </c>
      <c r="J1285" s="27">
        <f t="shared" si="672"/>
        <v>1.2699274676898353E-2</v>
      </c>
      <c r="K1285" s="12">
        <f t="shared" si="687"/>
        <v>42430</v>
      </c>
      <c r="L1285" s="12">
        <f t="shared" si="673"/>
        <v>42430</v>
      </c>
      <c r="M1285" s="1">
        <f t="shared" si="688"/>
        <v>19</v>
      </c>
      <c r="N1285" s="1">
        <f t="shared" si="674"/>
        <v>3</v>
      </c>
      <c r="O1285" s="2">
        <f t="shared" si="675"/>
        <v>1.0019944999999999</v>
      </c>
      <c r="P1285" s="11">
        <f t="shared" si="698"/>
        <v>1.00959902</v>
      </c>
      <c r="Q1285" s="11">
        <f t="shared" si="693"/>
        <v>1.2958099483170111</v>
      </c>
      <c r="R1285" s="2">
        <f t="shared" si="697"/>
        <v>1.29839444</v>
      </c>
      <c r="S1285" s="2">
        <f t="shared" si="691"/>
        <v>1.25355427</v>
      </c>
      <c r="T1285" s="2">
        <f t="shared" si="676"/>
        <v>292182.36970831</v>
      </c>
      <c r="U1285" s="2">
        <f t="shared" si="677"/>
        <v>5199.3887434920643</v>
      </c>
      <c r="V1285" s="2">
        <f t="shared" si="678"/>
        <v>63431.831923398269</v>
      </c>
      <c r="W1285" s="2">
        <f t="shared" si="679"/>
        <v>301714.36409419036</v>
      </c>
      <c r="X1285" s="29">
        <f t="shared" si="680"/>
        <v>0</v>
      </c>
      <c r="Y1285" s="2">
        <f t="shared" si="692"/>
        <v>0</v>
      </c>
      <c r="Z1285" s="82">
        <f t="shared" si="681"/>
        <v>0</v>
      </c>
      <c r="AA1285" s="2">
        <f t="shared" si="682"/>
        <v>0</v>
      </c>
      <c r="AB1285" s="27">
        <f t="shared" si="689"/>
        <v>6.7299999999999999E-2</v>
      </c>
      <c r="AC1285" s="29">
        <f t="shared" si="702"/>
        <v>3</v>
      </c>
      <c r="AD1285" s="29">
        <v>252</v>
      </c>
      <c r="AE1285" s="11">
        <f t="shared" si="694"/>
        <v>1.0007756830000001</v>
      </c>
      <c r="AF1285" s="2">
        <f t="shared" si="695"/>
        <v>226.64089708</v>
      </c>
      <c r="AG1285" s="2">
        <f t="shared" si="683"/>
        <v>234.03470308000001</v>
      </c>
      <c r="AH1285" s="3">
        <f t="shared" si="684"/>
        <v>0</v>
      </c>
      <c r="AI1285" s="4" t="str">
        <f t="shared" si="696"/>
        <v>A+J=</v>
      </c>
      <c r="AJ1285" s="12">
        <f t="shared" si="690"/>
        <v>42430</v>
      </c>
      <c r="AK1285" s="12"/>
      <c r="AL1285" s="4"/>
      <c r="AX1285" s="1"/>
      <c r="AY1285" s="1"/>
      <c r="AZ1285" s="1"/>
      <c r="BA1285" s="1"/>
      <c r="BB1285" s="1"/>
    </row>
    <row r="1286" spans="1:54" x14ac:dyDescent="0.2">
      <c r="A1286" s="178">
        <f t="shared" si="685"/>
        <v>42405</v>
      </c>
      <c r="B1286" s="2">
        <f t="shared" si="670"/>
        <v>302210.02196080645</v>
      </c>
      <c r="C1286" s="2">
        <f t="shared" si="686"/>
        <v>233083.1434273</v>
      </c>
      <c r="D1286" s="2">
        <f>SUM(Y1286:Y$1495)</f>
        <v>20506.019257699998</v>
      </c>
      <c r="E1286" s="11">
        <f t="shared" si="671"/>
        <v>212577.12416960002</v>
      </c>
      <c r="F1286" s="99">
        <f t="shared" si="699"/>
        <v>4493.17</v>
      </c>
      <c r="G1286" s="3">
        <f>IF(N1286=1,VLOOKUP(A1285,[1]Plan1!$BG$69:$BI$188,3),G1285)</f>
        <v>4550.2299999999996</v>
      </c>
      <c r="H1286" s="200">
        <f t="shared" si="700"/>
        <v>42340</v>
      </c>
      <c r="I1286" s="200">
        <f t="shared" si="701"/>
        <v>42371</v>
      </c>
      <c r="J1286" s="27">
        <f t="shared" si="672"/>
        <v>1.2699274676898353E-2</v>
      </c>
      <c r="K1286" s="12">
        <f t="shared" si="687"/>
        <v>42430</v>
      </c>
      <c r="L1286" s="12">
        <f t="shared" si="673"/>
        <v>42430</v>
      </c>
      <c r="M1286" s="1">
        <f t="shared" si="688"/>
        <v>19</v>
      </c>
      <c r="N1286" s="1">
        <f t="shared" si="674"/>
        <v>4</v>
      </c>
      <c r="O1286" s="2">
        <f t="shared" si="675"/>
        <v>1.00266023</v>
      </c>
      <c r="P1286" s="11">
        <f t="shared" si="698"/>
        <v>1.00959902</v>
      </c>
      <c r="Q1286" s="11">
        <f t="shared" si="693"/>
        <v>1.2958099483170111</v>
      </c>
      <c r="R1286" s="2">
        <f t="shared" si="697"/>
        <v>1.2992570999999999</v>
      </c>
      <c r="S1286" s="2">
        <f t="shared" si="691"/>
        <v>1.25355427</v>
      </c>
      <c r="T1286" s="2">
        <f t="shared" si="676"/>
        <v>292182.36970831</v>
      </c>
      <c r="U1286" s="2">
        <f t="shared" si="677"/>
        <v>5199.3887434920643</v>
      </c>
      <c r="V1286" s="2">
        <f t="shared" si="678"/>
        <v>63615.213705334398</v>
      </c>
      <c r="W1286" s="2">
        <f t="shared" si="679"/>
        <v>301897.74587612646</v>
      </c>
      <c r="X1286" s="29">
        <f t="shared" si="680"/>
        <v>0</v>
      </c>
      <c r="Y1286" s="2">
        <f t="shared" si="692"/>
        <v>0</v>
      </c>
      <c r="Z1286" s="82">
        <f t="shared" si="681"/>
        <v>0</v>
      </c>
      <c r="AA1286" s="2">
        <f t="shared" si="682"/>
        <v>0</v>
      </c>
      <c r="AB1286" s="27">
        <f t="shared" si="689"/>
        <v>6.7299999999999999E-2</v>
      </c>
      <c r="AC1286" s="29">
        <f t="shared" si="702"/>
        <v>4</v>
      </c>
      <c r="AD1286" s="29">
        <v>252</v>
      </c>
      <c r="AE1286" s="11">
        <f t="shared" si="694"/>
        <v>1.0010343770000001</v>
      </c>
      <c r="AF1286" s="2">
        <f t="shared" si="695"/>
        <v>302.22672303000002</v>
      </c>
      <c r="AG1286" s="2">
        <f t="shared" si="683"/>
        <v>312.27608468</v>
      </c>
      <c r="AH1286" s="3">
        <f t="shared" si="684"/>
        <v>0</v>
      </c>
      <c r="AI1286" s="4" t="str">
        <f t="shared" si="696"/>
        <v>A+J=</v>
      </c>
      <c r="AJ1286" s="12">
        <f t="shared" si="690"/>
        <v>42430</v>
      </c>
      <c r="AK1286" s="12"/>
      <c r="AL1286" s="4"/>
      <c r="AX1286" s="1"/>
      <c r="AY1286" s="1"/>
      <c r="AZ1286" s="1"/>
      <c r="BA1286" s="1"/>
      <c r="BB1286" s="1"/>
    </row>
    <row r="1287" spans="1:54" x14ac:dyDescent="0.2">
      <c r="A1287" s="178">
        <f t="shared" si="685"/>
        <v>42406</v>
      </c>
      <c r="B1287" s="2">
        <f t="shared" si="670"/>
        <v>302471.87761400093</v>
      </c>
      <c r="C1287" s="2">
        <f t="shared" si="686"/>
        <v>233083.1434273</v>
      </c>
      <c r="D1287" s="2">
        <f>SUM(Y1287:Y$1495)</f>
        <v>20506.019257699998</v>
      </c>
      <c r="E1287" s="11">
        <f t="shared" si="671"/>
        <v>212577.12416960002</v>
      </c>
      <c r="F1287" s="99">
        <f t="shared" si="699"/>
        <v>4493.17</v>
      </c>
      <c r="G1287" s="3">
        <f>IF(N1287=1,VLOOKUP(A1286,[1]Plan1!$BG$69:$BI$188,3),G1286)</f>
        <v>4550.2299999999996</v>
      </c>
      <c r="H1287" s="200">
        <f t="shared" si="700"/>
        <v>42340</v>
      </c>
      <c r="I1287" s="200">
        <f t="shared" si="701"/>
        <v>42371</v>
      </c>
      <c r="J1287" s="27">
        <f t="shared" si="672"/>
        <v>1.2699274676898353E-2</v>
      </c>
      <c r="K1287" s="12">
        <f t="shared" si="687"/>
        <v>42430</v>
      </c>
      <c r="L1287" s="12">
        <f t="shared" si="673"/>
        <v>42430</v>
      </c>
      <c r="M1287" s="1">
        <f t="shared" si="688"/>
        <v>19</v>
      </c>
      <c r="N1287" s="1">
        <f t="shared" si="674"/>
        <v>5</v>
      </c>
      <c r="O1287" s="2">
        <f t="shared" si="675"/>
        <v>1.00332639</v>
      </c>
      <c r="P1287" s="11">
        <f t="shared" si="698"/>
        <v>1.00959902</v>
      </c>
      <c r="Q1287" s="11">
        <f t="shared" si="693"/>
        <v>1.2958099483170111</v>
      </c>
      <c r="R1287" s="2">
        <f t="shared" si="697"/>
        <v>1.3001203100000001</v>
      </c>
      <c r="S1287" s="2">
        <f t="shared" si="691"/>
        <v>1.25355427</v>
      </c>
      <c r="T1287" s="2">
        <f t="shared" si="676"/>
        <v>292182.36970831</v>
      </c>
      <c r="U1287" s="2">
        <f t="shared" si="677"/>
        <v>5199.3887434920643</v>
      </c>
      <c r="V1287" s="2">
        <f t="shared" si="678"/>
        <v>63798.712404688864</v>
      </c>
      <c r="W1287" s="2">
        <f t="shared" si="679"/>
        <v>302081.24457548093</v>
      </c>
      <c r="X1287" s="29">
        <f t="shared" si="680"/>
        <v>0</v>
      </c>
      <c r="Y1287" s="2">
        <f t="shared" si="692"/>
        <v>0</v>
      </c>
      <c r="Z1287" s="82">
        <f t="shared" si="681"/>
        <v>0</v>
      </c>
      <c r="AA1287" s="2">
        <f t="shared" si="682"/>
        <v>0</v>
      </c>
      <c r="AB1287" s="27">
        <f t="shared" si="689"/>
        <v>6.7299999999999999E-2</v>
      </c>
      <c r="AC1287" s="29">
        <f t="shared" si="702"/>
        <v>5</v>
      </c>
      <c r="AD1287" s="29">
        <v>252</v>
      </c>
      <c r="AE1287" s="11">
        <f t="shared" si="694"/>
        <v>1.0012931389999999</v>
      </c>
      <c r="AF1287" s="2">
        <f t="shared" si="695"/>
        <v>377.83241737999998</v>
      </c>
      <c r="AG1287" s="2">
        <f t="shared" si="683"/>
        <v>390.63303852000001</v>
      </c>
      <c r="AH1287" s="3">
        <f t="shared" si="684"/>
        <v>0</v>
      </c>
      <c r="AI1287" s="4" t="str">
        <f t="shared" si="696"/>
        <v>A+J=</v>
      </c>
      <c r="AJ1287" s="12">
        <f t="shared" si="690"/>
        <v>42430</v>
      </c>
      <c r="AK1287" s="12"/>
      <c r="AL1287" s="4"/>
      <c r="AX1287" s="1"/>
      <c r="AY1287" s="1"/>
      <c r="AZ1287" s="1"/>
      <c r="BA1287" s="1"/>
      <c r="BB1287" s="1"/>
    </row>
    <row r="1288" spans="1:54" x14ac:dyDescent="0.2">
      <c r="A1288" s="178">
        <f t="shared" si="685"/>
        <v>42407</v>
      </c>
      <c r="B1288" s="2">
        <f t="shared" si="670"/>
        <v>302471.87761400093</v>
      </c>
      <c r="C1288" s="2">
        <f t="shared" si="686"/>
        <v>233083.1434273</v>
      </c>
      <c r="D1288" s="2">
        <f>SUM(Y1288:Y$1495)</f>
        <v>20506.019257699998</v>
      </c>
      <c r="E1288" s="11">
        <f t="shared" si="671"/>
        <v>212577.12416960002</v>
      </c>
      <c r="F1288" s="99">
        <f t="shared" si="699"/>
        <v>4493.17</v>
      </c>
      <c r="G1288" s="3">
        <f>IF(N1288=1,VLOOKUP(A1287,[1]Plan1!$BG$69:$BI$188,3),G1287)</f>
        <v>4550.2299999999996</v>
      </c>
      <c r="H1288" s="200">
        <f t="shared" si="700"/>
        <v>42340</v>
      </c>
      <c r="I1288" s="200">
        <f t="shared" si="701"/>
        <v>42371</v>
      </c>
      <c r="J1288" s="27">
        <f t="shared" si="672"/>
        <v>1.2699274676898353E-2</v>
      </c>
      <c r="K1288" s="12">
        <f t="shared" si="687"/>
        <v>42430</v>
      </c>
      <c r="L1288" s="12">
        <f t="shared" si="673"/>
        <v>42430</v>
      </c>
      <c r="M1288" s="1">
        <f t="shared" si="688"/>
        <v>19</v>
      </c>
      <c r="N1288" s="1">
        <f t="shared" si="674"/>
        <v>5</v>
      </c>
      <c r="O1288" s="2">
        <f t="shared" si="675"/>
        <v>1.00332639</v>
      </c>
      <c r="P1288" s="11">
        <f t="shared" si="698"/>
        <v>1.00959902</v>
      </c>
      <c r="Q1288" s="11">
        <f t="shared" si="693"/>
        <v>1.2958099483170111</v>
      </c>
      <c r="R1288" s="2">
        <f t="shared" si="697"/>
        <v>1.3001203100000001</v>
      </c>
      <c r="S1288" s="2">
        <f t="shared" si="691"/>
        <v>1.25355427</v>
      </c>
      <c r="T1288" s="2">
        <f t="shared" si="676"/>
        <v>292182.36970831</v>
      </c>
      <c r="U1288" s="2">
        <f t="shared" si="677"/>
        <v>5199.3887434920643</v>
      </c>
      <c r="V1288" s="2">
        <f t="shared" si="678"/>
        <v>63798.712404688864</v>
      </c>
      <c r="W1288" s="2">
        <f t="shared" si="679"/>
        <v>302081.24457548093</v>
      </c>
      <c r="X1288" s="29">
        <f t="shared" si="680"/>
        <v>0</v>
      </c>
      <c r="Y1288" s="2">
        <f t="shared" si="692"/>
        <v>0</v>
      </c>
      <c r="Z1288" s="82">
        <f t="shared" si="681"/>
        <v>0</v>
      </c>
      <c r="AA1288" s="2">
        <f t="shared" si="682"/>
        <v>0</v>
      </c>
      <c r="AB1288" s="27">
        <f t="shared" si="689"/>
        <v>6.7299999999999999E-2</v>
      </c>
      <c r="AC1288" s="29">
        <f t="shared" si="702"/>
        <v>5</v>
      </c>
      <c r="AD1288" s="29">
        <v>252</v>
      </c>
      <c r="AE1288" s="11">
        <f t="shared" si="694"/>
        <v>1.0012931389999999</v>
      </c>
      <c r="AF1288" s="2">
        <f t="shared" si="695"/>
        <v>377.83241737999998</v>
      </c>
      <c r="AG1288" s="2">
        <f t="shared" si="683"/>
        <v>390.63303852000001</v>
      </c>
      <c r="AH1288" s="3">
        <f t="shared" si="684"/>
        <v>0</v>
      </c>
      <c r="AI1288" s="4" t="str">
        <f t="shared" si="696"/>
        <v>A+J=</v>
      </c>
      <c r="AJ1288" s="12">
        <f t="shared" si="690"/>
        <v>42430</v>
      </c>
      <c r="AK1288" s="12"/>
      <c r="AL1288" s="4"/>
      <c r="AX1288" s="1"/>
      <c r="AY1288" s="1"/>
      <c r="AZ1288" s="1"/>
      <c r="BA1288" s="1"/>
      <c r="BB1288" s="1"/>
    </row>
    <row r="1289" spans="1:54" x14ac:dyDescent="0.2">
      <c r="A1289" s="178">
        <f t="shared" si="685"/>
        <v>42408</v>
      </c>
      <c r="B1289" s="2">
        <f t="shared" si="670"/>
        <v>302471.87761400093</v>
      </c>
      <c r="C1289" s="2">
        <f t="shared" si="686"/>
        <v>233083.1434273</v>
      </c>
      <c r="D1289" s="2">
        <f>SUM(Y1289:Y$1495)</f>
        <v>20506.019257699998</v>
      </c>
      <c r="E1289" s="11">
        <f t="shared" si="671"/>
        <v>212577.12416960002</v>
      </c>
      <c r="F1289" s="99">
        <f t="shared" si="699"/>
        <v>4493.17</v>
      </c>
      <c r="G1289" s="3">
        <f>IF(N1289=1,VLOOKUP(A1288,[1]Plan1!$BG$69:$BI$188,3),G1288)</f>
        <v>4550.2299999999996</v>
      </c>
      <c r="H1289" s="200">
        <f t="shared" si="700"/>
        <v>42340</v>
      </c>
      <c r="I1289" s="200">
        <f t="shared" si="701"/>
        <v>42371</v>
      </c>
      <c r="J1289" s="27">
        <f t="shared" si="672"/>
        <v>1.2699274676898353E-2</v>
      </c>
      <c r="K1289" s="12">
        <f t="shared" si="687"/>
        <v>42430</v>
      </c>
      <c r="L1289" s="12">
        <f t="shared" si="673"/>
        <v>42430</v>
      </c>
      <c r="M1289" s="1">
        <f t="shared" si="688"/>
        <v>19</v>
      </c>
      <c r="N1289" s="1">
        <f t="shared" si="674"/>
        <v>5</v>
      </c>
      <c r="O1289" s="2">
        <f t="shared" si="675"/>
        <v>1.00332639</v>
      </c>
      <c r="P1289" s="11">
        <f t="shared" si="698"/>
        <v>1.00959902</v>
      </c>
      <c r="Q1289" s="11">
        <f t="shared" si="693"/>
        <v>1.2958099483170111</v>
      </c>
      <c r="R1289" s="2">
        <f t="shared" si="697"/>
        <v>1.3001203100000001</v>
      </c>
      <c r="S1289" s="2">
        <f t="shared" si="691"/>
        <v>1.25355427</v>
      </c>
      <c r="T1289" s="2">
        <f t="shared" si="676"/>
        <v>292182.36970831</v>
      </c>
      <c r="U1289" s="2">
        <f t="shared" si="677"/>
        <v>5199.3887434920643</v>
      </c>
      <c r="V1289" s="2">
        <f t="shared" si="678"/>
        <v>63798.712404688864</v>
      </c>
      <c r="W1289" s="2">
        <f t="shared" si="679"/>
        <v>302081.24457548093</v>
      </c>
      <c r="X1289" s="29">
        <f t="shared" si="680"/>
        <v>0</v>
      </c>
      <c r="Y1289" s="2">
        <f t="shared" si="692"/>
        <v>0</v>
      </c>
      <c r="Z1289" s="82">
        <f t="shared" si="681"/>
        <v>0</v>
      </c>
      <c r="AA1289" s="2">
        <f t="shared" si="682"/>
        <v>0</v>
      </c>
      <c r="AB1289" s="27">
        <f t="shared" si="689"/>
        <v>6.7299999999999999E-2</v>
      </c>
      <c r="AC1289" s="29">
        <f t="shared" si="702"/>
        <v>5</v>
      </c>
      <c r="AD1289" s="29">
        <v>252</v>
      </c>
      <c r="AE1289" s="11">
        <f t="shared" si="694"/>
        <v>1.0012931389999999</v>
      </c>
      <c r="AF1289" s="2">
        <f t="shared" si="695"/>
        <v>377.83241737999998</v>
      </c>
      <c r="AG1289" s="2">
        <f t="shared" si="683"/>
        <v>390.63303852000001</v>
      </c>
      <c r="AH1289" s="3">
        <f t="shared" si="684"/>
        <v>0</v>
      </c>
      <c r="AI1289" s="4" t="str">
        <f t="shared" si="696"/>
        <v>A+J=</v>
      </c>
      <c r="AJ1289" s="12">
        <f t="shared" si="690"/>
        <v>42430</v>
      </c>
      <c r="AK1289" s="12"/>
      <c r="AL1289" s="4"/>
      <c r="AX1289" s="1"/>
      <c r="AY1289" s="1"/>
      <c r="AZ1289" s="1"/>
      <c r="BA1289" s="1"/>
      <c r="BB1289" s="1"/>
    </row>
    <row r="1290" spans="1:54" x14ac:dyDescent="0.2">
      <c r="A1290" s="178">
        <f t="shared" si="685"/>
        <v>42409</v>
      </c>
      <c r="B1290" s="2">
        <f t="shared" ref="B1290:B1353" si="703">(W1290+AG1290)</f>
        <v>302471.87761400093</v>
      </c>
      <c r="C1290" s="2">
        <f t="shared" si="686"/>
        <v>233083.1434273</v>
      </c>
      <c r="D1290" s="2">
        <f>SUM(Y1290:Y$1495)</f>
        <v>20506.019257699998</v>
      </c>
      <c r="E1290" s="11">
        <f t="shared" ref="E1290:E1353" si="704">(C1290-D1290)</f>
        <v>212577.12416960002</v>
      </c>
      <c r="F1290" s="99">
        <f t="shared" si="699"/>
        <v>4493.17</v>
      </c>
      <c r="G1290" s="3">
        <f>IF(N1290=1,VLOOKUP(A1289,[1]Plan1!$BG$69:$BI$188,3),G1289)</f>
        <v>4550.2299999999996</v>
      </c>
      <c r="H1290" s="200">
        <f t="shared" si="700"/>
        <v>42340</v>
      </c>
      <c r="I1290" s="200">
        <f t="shared" si="701"/>
        <v>42371</v>
      </c>
      <c r="J1290" s="27">
        <f t="shared" ref="J1290:J1353" si="705">(G1290/F1290)-1</f>
        <v>1.2699274676898353E-2</v>
      </c>
      <c r="K1290" s="12">
        <f t="shared" si="687"/>
        <v>42430</v>
      </c>
      <c r="L1290" s="12">
        <f t="shared" ref="L1290:L1353" si="706">IF(A1290&gt;L1289,K1290,L1289)</f>
        <v>42430</v>
      </c>
      <c r="M1290" s="1">
        <f t="shared" si="688"/>
        <v>19</v>
      </c>
      <c r="N1290" s="1">
        <f t="shared" ref="N1290:N1353" si="707">(M1290-(NETWORKDAYS(A1290,L1290,AN$137:AN$327)-1))</f>
        <v>5</v>
      </c>
      <c r="O1290" s="2">
        <f t="shared" ref="O1290:O1353" si="708">TRUNC((G1290/F1290)^TRUNC((N1290/M1290),9),8)</f>
        <v>1.00332639</v>
      </c>
      <c r="P1290" s="11">
        <f t="shared" si="698"/>
        <v>1.00959902</v>
      </c>
      <c r="Q1290" s="11">
        <f t="shared" si="693"/>
        <v>1.2958099483170111</v>
      </c>
      <c r="R1290" s="2">
        <f t="shared" si="697"/>
        <v>1.3001203100000001</v>
      </c>
      <c r="S1290" s="2">
        <f t="shared" si="691"/>
        <v>1.25355427</v>
      </c>
      <c r="T1290" s="2">
        <f t="shared" ref="T1290:T1353" si="709">TRUNC(C1290*S1290,8)</f>
        <v>292182.36970831</v>
      </c>
      <c r="U1290" s="2">
        <f t="shared" ref="U1290:U1353" si="710">(D1290*(S1290-1))</f>
        <v>5199.3887434920643</v>
      </c>
      <c r="V1290" s="2">
        <f t="shared" ref="V1290:V1353" si="711">(E1290*(R1290-1))</f>
        <v>63798.712404688864</v>
      </c>
      <c r="W1290" s="2">
        <f t="shared" ref="W1290:W1353" si="712">(C1290+U1290+V1290)</f>
        <v>302081.24457548093</v>
      </c>
      <c r="X1290" s="29">
        <f t="shared" ref="X1290:X1353" si="713">IF(VLOOKUP(A1290,AN$10:AU$131,8)=VLOOKUP(A1289,AN$10:AU$131,8),0,VLOOKUP(A1290,AN$10:AU$131,8))</f>
        <v>0</v>
      </c>
      <c r="Y1290" s="2">
        <f t="shared" si="692"/>
        <v>0</v>
      </c>
      <c r="Z1290" s="82">
        <f t="shared" ref="Z1290:Z1353" si="714">IF(X1290&gt;0,VLOOKUP($A1290,$AN$10:$AS$131,6),0)</f>
        <v>0</v>
      </c>
      <c r="AA1290" s="2">
        <f t="shared" ref="AA1290:AA1293" si="715">IF(Z1290&gt;0,TRUNC(Z1290*T1290,8),0)</f>
        <v>0</v>
      </c>
      <c r="AB1290" s="27">
        <f t="shared" si="689"/>
        <v>6.7299999999999999E-2</v>
      </c>
      <c r="AC1290" s="29">
        <f t="shared" si="702"/>
        <v>5</v>
      </c>
      <c r="AD1290" s="29">
        <v>252</v>
      </c>
      <c r="AE1290" s="11">
        <f t="shared" si="694"/>
        <v>1.0012931389999999</v>
      </c>
      <c r="AF1290" s="2">
        <f t="shared" si="695"/>
        <v>377.83241737999998</v>
      </c>
      <c r="AG1290" s="2">
        <f t="shared" ref="AG1290:AG1353" si="716">TRUNC((W1290*(AE1290-1)),8)</f>
        <v>390.63303852000001</v>
      </c>
      <c r="AH1290" s="3">
        <f t="shared" ref="AH1290:AH1353" si="717">IF(AA1290&gt;0,AA1290+AF1290,0)</f>
        <v>0</v>
      </c>
      <c r="AI1290" s="4" t="str">
        <f t="shared" si="696"/>
        <v>A+J=</v>
      </c>
      <c r="AJ1290" s="12">
        <f t="shared" si="690"/>
        <v>42430</v>
      </c>
      <c r="AK1290" s="12"/>
      <c r="AL1290" s="4"/>
      <c r="AX1290" s="1"/>
      <c r="AY1290" s="1"/>
      <c r="AZ1290" s="1"/>
      <c r="BA1290" s="1"/>
      <c r="BB1290" s="1"/>
    </row>
    <row r="1291" spans="1:54" x14ac:dyDescent="0.2">
      <c r="A1291" s="178">
        <f t="shared" ref="A1291:A1354" si="718">(A1290+1)</f>
        <v>42410</v>
      </c>
      <c r="B1291" s="2">
        <f t="shared" si="703"/>
        <v>302471.87761400093</v>
      </c>
      <c r="C1291" s="2">
        <f t="shared" ref="C1291:C1354" si="719">TRUNC(IF(X1290&gt;0,VLOOKUP(A1290,$AN$12:$AO$131,2),C1290),8)</f>
        <v>233083.1434273</v>
      </c>
      <c r="D1291" s="2">
        <f>SUM(Y1291:Y$1495)</f>
        <v>20506.019257699998</v>
      </c>
      <c r="E1291" s="11">
        <f t="shared" si="704"/>
        <v>212577.12416960002</v>
      </c>
      <c r="F1291" s="99">
        <f t="shared" si="699"/>
        <v>4493.17</v>
      </c>
      <c r="G1291" s="3">
        <f>IF(N1291=1,VLOOKUP(A1290,[1]Plan1!$BG$69:$BI$188,3),G1290)</f>
        <v>4550.2299999999996</v>
      </c>
      <c r="H1291" s="200">
        <f t="shared" si="700"/>
        <v>42340</v>
      </c>
      <c r="I1291" s="200">
        <f t="shared" si="701"/>
        <v>42371</v>
      </c>
      <c r="J1291" s="27">
        <f t="shared" si="705"/>
        <v>1.2699274676898353E-2</v>
      </c>
      <c r="K1291" s="12">
        <f t="shared" ref="K1291:K1354" si="720">IF(DAY(A1291)=1,VLOOKUP(A1291,AR$137:AW$275,4),K1290)</f>
        <v>42430</v>
      </c>
      <c r="L1291" s="12">
        <f t="shared" si="706"/>
        <v>42430</v>
      </c>
      <c r="M1291" s="1">
        <f t="shared" ref="M1291:M1354" si="721">IF(L1291=L1290,M1290,NETWORKDAYS(L1290,L1291,$AN$137:$AN$327)-1)</f>
        <v>19</v>
      </c>
      <c r="N1291" s="1">
        <f t="shared" si="707"/>
        <v>5</v>
      </c>
      <c r="O1291" s="2">
        <f t="shared" si="708"/>
        <v>1.00332639</v>
      </c>
      <c r="P1291" s="11">
        <f t="shared" si="698"/>
        <v>1.00959902</v>
      </c>
      <c r="Q1291" s="11">
        <f t="shared" si="693"/>
        <v>1.2958099483170111</v>
      </c>
      <c r="R1291" s="2">
        <f t="shared" si="697"/>
        <v>1.3001203100000001</v>
      </c>
      <c r="S1291" s="2">
        <f t="shared" si="691"/>
        <v>1.25355427</v>
      </c>
      <c r="T1291" s="2">
        <f t="shared" si="709"/>
        <v>292182.36970831</v>
      </c>
      <c r="U1291" s="2">
        <f t="shared" si="710"/>
        <v>5199.3887434920643</v>
      </c>
      <c r="V1291" s="2">
        <f t="shared" si="711"/>
        <v>63798.712404688864</v>
      </c>
      <c r="W1291" s="2">
        <f t="shared" si="712"/>
        <v>302081.24457548093</v>
      </c>
      <c r="X1291" s="29">
        <f t="shared" si="713"/>
        <v>0</v>
      </c>
      <c r="Y1291" s="2">
        <f t="shared" si="692"/>
        <v>0</v>
      </c>
      <c r="Z1291" s="82">
        <f t="shared" si="714"/>
        <v>0</v>
      </c>
      <c r="AA1291" s="2">
        <f t="shared" si="715"/>
        <v>0</v>
      </c>
      <c r="AB1291" s="27">
        <f t="shared" ref="AB1291:AB1354" si="722">(AB1290)</f>
        <v>6.7299999999999999E-2</v>
      </c>
      <c r="AC1291" s="29">
        <f t="shared" si="702"/>
        <v>5</v>
      </c>
      <c r="AD1291" s="29">
        <v>252</v>
      </c>
      <c r="AE1291" s="11">
        <f t="shared" si="694"/>
        <v>1.0012931389999999</v>
      </c>
      <c r="AF1291" s="2">
        <f t="shared" si="695"/>
        <v>377.83241737999998</v>
      </c>
      <c r="AG1291" s="2">
        <f t="shared" si="716"/>
        <v>390.63303852000001</v>
      </c>
      <c r="AH1291" s="3">
        <f t="shared" si="717"/>
        <v>0</v>
      </c>
      <c r="AI1291" s="4" t="str">
        <f t="shared" si="696"/>
        <v>A+J=</v>
      </c>
      <c r="AJ1291" s="12">
        <f t="shared" ref="AJ1291:AJ1354" si="723">IF(X1290&gt;0,VLOOKUP(A1290,$AN$10:$AW$130,9),AJ1290)</f>
        <v>42430</v>
      </c>
      <c r="AK1291" s="12"/>
      <c r="AL1291" s="4"/>
      <c r="AX1291" s="1"/>
      <c r="AY1291" s="1"/>
      <c r="AZ1291" s="1"/>
      <c r="BA1291" s="1"/>
      <c r="BB1291" s="1"/>
    </row>
    <row r="1292" spans="1:54" x14ac:dyDescent="0.2">
      <c r="A1292" s="178">
        <f t="shared" si="718"/>
        <v>42411</v>
      </c>
      <c r="B1292" s="2">
        <f t="shared" si="703"/>
        <v>302733.97166773735</v>
      </c>
      <c r="C1292" s="2">
        <f t="shared" si="719"/>
        <v>233083.1434273</v>
      </c>
      <c r="D1292" s="2">
        <f>SUM(Y1292:Y$1495)</f>
        <v>20506.019257699998</v>
      </c>
      <c r="E1292" s="11">
        <f t="shared" si="704"/>
        <v>212577.12416960002</v>
      </c>
      <c r="F1292" s="99">
        <f t="shared" si="699"/>
        <v>4493.17</v>
      </c>
      <c r="G1292" s="3">
        <f>IF(N1292=1,VLOOKUP(A1291,[1]Plan1!$BG$69:$BI$188,3),G1291)</f>
        <v>4550.2299999999996</v>
      </c>
      <c r="H1292" s="200">
        <f t="shared" si="700"/>
        <v>42340</v>
      </c>
      <c r="I1292" s="200">
        <f t="shared" si="701"/>
        <v>42371</v>
      </c>
      <c r="J1292" s="27">
        <f t="shared" si="705"/>
        <v>1.2699274676898353E-2</v>
      </c>
      <c r="K1292" s="12">
        <f t="shared" si="720"/>
        <v>42430</v>
      </c>
      <c r="L1292" s="12">
        <f t="shared" si="706"/>
        <v>42430</v>
      </c>
      <c r="M1292" s="1">
        <f t="shared" si="721"/>
        <v>19</v>
      </c>
      <c r="N1292" s="1">
        <f t="shared" si="707"/>
        <v>6</v>
      </c>
      <c r="O1292" s="2">
        <f t="shared" si="708"/>
        <v>1.00399299</v>
      </c>
      <c r="P1292" s="11">
        <f t="shared" si="698"/>
        <v>1.00959902</v>
      </c>
      <c r="Q1292" s="11">
        <f t="shared" si="693"/>
        <v>1.2958099483170111</v>
      </c>
      <c r="R1292" s="2">
        <f t="shared" si="697"/>
        <v>1.3009841</v>
      </c>
      <c r="S1292" s="2">
        <f t="shared" si="691"/>
        <v>1.25355427</v>
      </c>
      <c r="T1292" s="2">
        <f t="shared" si="709"/>
        <v>292182.36970831</v>
      </c>
      <c r="U1292" s="2">
        <f t="shared" si="710"/>
        <v>5199.3887434920643</v>
      </c>
      <c r="V1292" s="2">
        <f t="shared" si="711"/>
        <v>63982.334398775303</v>
      </c>
      <c r="W1292" s="2">
        <f t="shared" si="712"/>
        <v>302264.86656956736</v>
      </c>
      <c r="X1292" s="29">
        <f t="shared" si="713"/>
        <v>0</v>
      </c>
      <c r="Y1292" s="2">
        <f t="shared" si="692"/>
        <v>0</v>
      </c>
      <c r="Z1292" s="82">
        <f t="shared" si="714"/>
        <v>0</v>
      </c>
      <c r="AA1292" s="2">
        <f t="shared" si="715"/>
        <v>0</v>
      </c>
      <c r="AB1292" s="27">
        <f t="shared" si="722"/>
        <v>6.7299999999999999E-2</v>
      </c>
      <c r="AC1292" s="29">
        <f t="shared" si="702"/>
        <v>6</v>
      </c>
      <c r="AD1292" s="29">
        <v>252</v>
      </c>
      <c r="AE1292" s="11">
        <f t="shared" si="694"/>
        <v>1.0015519669999999</v>
      </c>
      <c r="AF1292" s="2">
        <f t="shared" si="695"/>
        <v>453.45739576</v>
      </c>
      <c r="AG1292" s="2">
        <f t="shared" si="716"/>
        <v>469.10509817000002</v>
      </c>
      <c r="AH1292" s="3">
        <f t="shared" si="717"/>
        <v>0</v>
      </c>
      <c r="AI1292" s="4" t="str">
        <f t="shared" si="696"/>
        <v>A+J=</v>
      </c>
      <c r="AJ1292" s="12">
        <f t="shared" si="723"/>
        <v>42430</v>
      </c>
      <c r="AK1292" s="12"/>
      <c r="AL1292" s="4"/>
      <c r="AX1292" s="1"/>
      <c r="AY1292" s="1"/>
      <c r="AZ1292" s="1"/>
      <c r="BA1292" s="1"/>
      <c r="BB1292" s="1"/>
    </row>
    <row r="1293" spans="1:54" x14ac:dyDescent="0.2">
      <c r="A1293" s="178">
        <f t="shared" si="718"/>
        <v>42412</v>
      </c>
      <c r="B1293" s="2">
        <f t="shared" si="703"/>
        <v>302996.30455654586</v>
      </c>
      <c r="C1293" s="2">
        <f t="shared" si="719"/>
        <v>233083.1434273</v>
      </c>
      <c r="D1293" s="2">
        <f>SUM(Y1293:Y$1495)</f>
        <v>20506.019257699998</v>
      </c>
      <c r="E1293" s="11">
        <f t="shared" si="704"/>
        <v>212577.12416960002</v>
      </c>
      <c r="F1293" s="99">
        <f t="shared" si="699"/>
        <v>4493.17</v>
      </c>
      <c r="G1293" s="3">
        <f>IF(N1293=1,VLOOKUP(A1292,[1]Plan1!$BG$69:$BI$188,3),G1292)</f>
        <v>4550.2299999999996</v>
      </c>
      <c r="H1293" s="200">
        <f t="shared" si="700"/>
        <v>42340</v>
      </c>
      <c r="I1293" s="200">
        <f t="shared" si="701"/>
        <v>42371</v>
      </c>
      <c r="J1293" s="27">
        <f t="shared" si="705"/>
        <v>1.2699274676898353E-2</v>
      </c>
      <c r="K1293" s="12">
        <f t="shared" si="720"/>
        <v>42430</v>
      </c>
      <c r="L1293" s="12">
        <f t="shared" si="706"/>
        <v>42430</v>
      </c>
      <c r="M1293" s="1">
        <f t="shared" si="721"/>
        <v>19</v>
      </c>
      <c r="N1293" s="1">
        <f t="shared" si="707"/>
        <v>7</v>
      </c>
      <c r="O1293" s="2">
        <f t="shared" si="708"/>
        <v>1.0046600400000001</v>
      </c>
      <c r="P1293" s="11">
        <f t="shared" si="698"/>
        <v>1.00959902</v>
      </c>
      <c r="Q1293" s="11">
        <f t="shared" si="693"/>
        <v>1.2958099483170111</v>
      </c>
      <c r="R1293" s="2">
        <f t="shared" si="697"/>
        <v>1.3018484699999999</v>
      </c>
      <c r="S1293" s="2">
        <f t="shared" si="691"/>
        <v>1.25355427</v>
      </c>
      <c r="T1293" s="2">
        <f t="shared" si="709"/>
        <v>292182.36970831</v>
      </c>
      <c r="U1293" s="2">
        <f t="shared" si="710"/>
        <v>5199.3887434920643</v>
      </c>
      <c r="V1293" s="2">
        <f t="shared" si="711"/>
        <v>64166.079687593774</v>
      </c>
      <c r="W1293" s="2">
        <f t="shared" si="712"/>
        <v>302448.61185838585</v>
      </c>
      <c r="X1293" s="29">
        <f t="shared" si="713"/>
        <v>0</v>
      </c>
      <c r="Y1293" s="2">
        <f t="shared" si="692"/>
        <v>0</v>
      </c>
      <c r="Z1293" s="82">
        <f t="shared" si="714"/>
        <v>0</v>
      </c>
      <c r="AA1293" s="2">
        <f t="shared" si="715"/>
        <v>0</v>
      </c>
      <c r="AB1293" s="27">
        <f t="shared" si="722"/>
        <v>6.7299999999999999E-2</v>
      </c>
      <c r="AC1293" s="29">
        <f t="shared" si="702"/>
        <v>7</v>
      </c>
      <c r="AD1293" s="29">
        <v>252</v>
      </c>
      <c r="AE1293" s="11">
        <f t="shared" si="694"/>
        <v>1.0018108619999999</v>
      </c>
      <c r="AF1293" s="2">
        <f t="shared" si="695"/>
        <v>529.10195037000005</v>
      </c>
      <c r="AG1293" s="2">
        <f t="shared" si="716"/>
        <v>547.69269815999996</v>
      </c>
      <c r="AH1293" s="3">
        <f t="shared" si="717"/>
        <v>0</v>
      </c>
      <c r="AI1293" s="4" t="str">
        <f t="shared" si="696"/>
        <v>A+J=</v>
      </c>
      <c r="AJ1293" s="12">
        <f t="shared" si="723"/>
        <v>42430</v>
      </c>
      <c r="AK1293" s="12"/>
      <c r="AL1293" s="4"/>
      <c r="AX1293" s="1"/>
      <c r="AY1293" s="1"/>
      <c r="AZ1293" s="1"/>
      <c r="BA1293" s="1"/>
      <c r="BB1293" s="1"/>
    </row>
    <row r="1294" spans="1:54" x14ac:dyDescent="0.2">
      <c r="A1294" s="178">
        <f t="shared" si="718"/>
        <v>42413</v>
      </c>
      <c r="B1294" s="2">
        <f t="shared" si="703"/>
        <v>303258.8745855951</v>
      </c>
      <c r="C1294" s="2">
        <f t="shared" si="719"/>
        <v>233083.1434273</v>
      </c>
      <c r="D1294" s="2">
        <f>SUM(Y1294:Y$1495)</f>
        <v>20506.019257699998</v>
      </c>
      <c r="E1294" s="11">
        <f t="shared" si="704"/>
        <v>212577.12416960002</v>
      </c>
      <c r="F1294" s="99">
        <f t="shared" si="699"/>
        <v>4493.17</v>
      </c>
      <c r="G1294" s="3">
        <f>IF(N1294=1,VLOOKUP(A1293,[1]Plan1!$BG$69:$BI$188,3),G1293)</f>
        <v>4550.2299999999996</v>
      </c>
      <c r="H1294" s="200">
        <f t="shared" si="700"/>
        <v>42340</v>
      </c>
      <c r="I1294" s="200">
        <f t="shared" si="701"/>
        <v>42371</v>
      </c>
      <c r="J1294" s="27">
        <f t="shared" si="705"/>
        <v>1.2699274676898353E-2</v>
      </c>
      <c r="K1294" s="12">
        <f t="shared" si="720"/>
        <v>42430</v>
      </c>
      <c r="L1294" s="12">
        <f t="shared" si="706"/>
        <v>42430</v>
      </c>
      <c r="M1294" s="1">
        <f t="shared" si="721"/>
        <v>19</v>
      </c>
      <c r="N1294" s="1">
        <f t="shared" si="707"/>
        <v>8</v>
      </c>
      <c r="O1294" s="2">
        <f t="shared" si="708"/>
        <v>1.00532753</v>
      </c>
      <c r="P1294" s="11">
        <f t="shared" si="698"/>
        <v>1.00959902</v>
      </c>
      <c r="Q1294" s="11">
        <f t="shared" si="693"/>
        <v>1.2958099483170111</v>
      </c>
      <c r="R1294" s="2">
        <f t="shared" si="697"/>
        <v>1.30271341</v>
      </c>
      <c r="S1294" s="2">
        <f t="shared" si="691"/>
        <v>1.25355427</v>
      </c>
      <c r="T1294" s="2">
        <f t="shared" si="709"/>
        <v>292182.36970831</v>
      </c>
      <c r="U1294" s="2">
        <f t="shared" si="710"/>
        <v>5199.3887434920643</v>
      </c>
      <c r="V1294" s="2">
        <f t="shared" si="711"/>
        <v>64349.946145373033</v>
      </c>
      <c r="W1294" s="2">
        <f t="shared" si="712"/>
        <v>302632.4783161651</v>
      </c>
      <c r="X1294" s="29">
        <f t="shared" si="713"/>
        <v>0</v>
      </c>
      <c r="Y1294" s="2">
        <f t="shared" si="692"/>
        <v>0</v>
      </c>
      <c r="Z1294" s="82">
        <f t="shared" si="714"/>
        <v>0</v>
      </c>
      <c r="AA1294" s="2">
        <f>IF(Z1294&gt;0,TRUNC(Z1294*T1293,8),0)</f>
        <v>0</v>
      </c>
      <c r="AB1294" s="27">
        <f t="shared" si="722"/>
        <v>6.7299999999999999E-2</v>
      </c>
      <c r="AC1294" s="29">
        <f t="shared" si="702"/>
        <v>8</v>
      </c>
      <c r="AD1294" s="29">
        <v>252</v>
      </c>
      <c r="AE1294" s="11">
        <f t="shared" si="694"/>
        <v>1.002069825</v>
      </c>
      <c r="AF1294" s="2">
        <f>TRUNC((T1293*(AE1294-1)),8)</f>
        <v>604.76637338</v>
      </c>
      <c r="AG1294" s="2">
        <f t="shared" si="716"/>
        <v>626.39626942999996</v>
      </c>
      <c r="AH1294" s="3">
        <f t="shared" si="717"/>
        <v>0</v>
      </c>
      <c r="AI1294" s="4" t="str">
        <f t="shared" si="696"/>
        <v>A+J=</v>
      </c>
      <c r="AJ1294" s="12">
        <f t="shared" si="723"/>
        <v>42430</v>
      </c>
      <c r="AK1294" s="16"/>
      <c r="AL1294" s="98"/>
      <c r="AX1294" s="38"/>
      <c r="AY1294" s="38"/>
      <c r="AZ1294" s="38"/>
      <c r="BA1294" s="38"/>
      <c r="BB1294" s="38"/>
    </row>
    <row r="1295" spans="1:54" x14ac:dyDescent="0.2">
      <c r="A1295" s="178">
        <f t="shared" si="718"/>
        <v>42414</v>
      </c>
      <c r="B1295" s="2">
        <f t="shared" si="703"/>
        <v>303258.8745855951</v>
      </c>
      <c r="C1295" s="2">
        <f t="shared" si="719"/>
        <v>233083.1434273</v>
      </c>
      <c r="D1295" s="2">
        <f>SUM(Y1295:Y$1495)</f>
        <v>20506.019257699998</v>
      </c>
      <c r="E1295" s="11">
        <f t="shared" si="704"/>
        <v>212577.12416960002</v>
      </c>
      <c r="F1295" s="99">
        <f t="shared" si="699"/>
        <v>4493.17</v>
      </c>
      <c r="G1295" s="3">
        <f>IF(N1295=1,VLOOKUP(A1294,[1]Plan1!$BG$69:$BI$188,3),G1294)</f>
        <v>4550.2299999999996</v>
      </c>
      <c r="H1295" s="200">
        <f t="shared" si="700"/>
        <v>42340</v>
      </c>
      <c r="I1295" s="200">
        <f t="shared" si="701"/>
        <v>42371</v>
      </c>
      <c r="J1295" s="27">
        <f t="shared" si="705"/>
        <v>1.2699274676898353E-2</v>
      </c>
      <c r="K1295" s="12">
        <f t="shared" si="720"/>
        <v>42430</v>
      </c>
      <c r="L1295" s="12">
        <f t="shared" si="706"/>
        <v>42430</v>
      </c>
      <c r="M1295" s="1">
        <f t="shared" si="721"/>
        <v>19</v>
      </c>
      <c r="N1295" s="1">
        <f t="shared" si="707"/>
        <v>8</v>
      </c>
      <c r="O1295" s="2">
        <f t="shared" si="708"/>
        <v>1.00532753</v>
      </c>
      <c r="P1295" s="11">
        <f t="shared" si="698"/>
        <v>1.00959902</v>
      </c>
      <c r="Q1295" s="11">
        <f t="shared" si="693"/>
        <v>1.2958099483170111</v>
      </c>
      <c r="R1295" s="2">
        <f t="shared" si="697"/>
        <v>1.30271341</v>
      </c>
      <c r="S1295" s="2">
        <f t="shared" si="691"/>
        <v>1.25355427</v>
      </c>
      <c r="T1295" s="2">
        <f t="shared" si="709"/>
        <v>292182.36970831</v>
      </c>
      <c r="U1295" s="2">
        <f t="shared" si="710"/>
        <v>5199.3887434920643</v>
      </c>
      <c r="V1295" s="2">
        <f t="shared" si="711"/>
        <v>64349.946145373033</v>
      </c>
      <c r="W1295" s="2">
        <f t="shared" si="712"/>
        <v>302632.4783161651</v>
      </c>
      <c r="X1295" s="29">
        <f t="shared" si="713"/>
        <v>0</v>
      </c>
      <c r="Y1295" s="2">
        <f t="shared" si="692"/>
        <v>0</v>
      </c>
      <c r="Z1295" s="82">
        <f t="shared" si="714"/>
        <v>0</v>
      </c>
      <c r="AA1295" s="2">
        <f t="shared" ref="AA1295:AA1358" si="724">IF(Z1295&gt;0,TRUNC(Z1295*T1295,8),0)</f>
        <v>0</v>
      </c>
      <c r="AB1295" s="27">
        <f t="shared" si="722"/>
        <v>6.7299999999999999E-2</v>
      </c>
      <c r="AC1295" s="29">
        <f t="shared" si="702"/>
        <v>8</v>
      </c>
      <c r="AD1295" s="29">
        <v>252</v>
      </c>
      <c r="AE1295" s="11">
        <f t="shared" si="694"/>
        <v>1.002069825</v>
      </c>
      <c r="AF1295" s="2">
        <f t="shared" ref="AF1295:AF1358" si="725">TRUNC((T1295*(AE1295-1)),8)</f>
        <v>604.76637338</v>
      </c>
      <c r="AG1295" s="2">
        <f t="shared" si="716"/>
        <v>626.39626942999996</v>
      </c>
      <c r="AH1295" s="3">
        <f t="shared" si="717"/>
        <v>0</v>
      </c>
      <c r="AI1295" s="4" t="str">
        <f t="shared" si="696"/>
        <v>A+J=</v>
      </c>
      <c r="AJ1295" s="12">
        <f t="shared" si="723"/>
        <v>42430</v>
      </c>
      <c r="AK1295" s="12"/>
      <c r="AL1295" s="4"/>
      <c r="AX1295" s="1"/>
      <c r="AY1295" s="1"/>
      <c r="AZ1295" s="1"/>
      <c r="BA1295" s="1"/>
      <c r="BB1295" s="1"/>
    </row>
    <row r="1296" spans="1:54" x14ac:dyDescent="0.2">
      <c r="A1296" s="178">
        <f t="shared" si="718"/>
        <v>42415</v>
      </c>
      <c r="B1296" s="2">
        <f t="shared" si="703"/>
        <v>303258.8745855951</v>
      </c>
      <c r="C1296" s="2">
        <f t="shared" si="719"/>
        <v>233083.1434273</v>
      </c>
      <c r="D1296" s="2">
        <f>SUM(Y1296:Y$1495)</f>
        <v>20506.019257699998</v>
      </c>
      <c r="E1296" s="11">
        <f t="shared" si="704"/>
        <v>212577.12416960002</v>
      </c>
      <c r="F1296" s="99">
        <f t="shared" si="699"/>
        <v>4493.17</v>
      </c>
      <c r="G1296" s="3">
        <f>IF(N1296=1,VLOOKUP(A1295,[1]Plan1!$BG$69:$BI$188,3),G1295)</f>
        <v>4550.2299999999996</v>
      </c>
      <c r="H1296" s="200">
        <f t="shared" si="700"/>
        <v>42340</v>
      </c>
      <c r="I1296" s="200">
        <f t="shared" si="701"/>
        <v>42371</v>
      </c>
      <c r="J1296" s="27">
        <f t="shared" si="705"/>
        <v>1.2699274676898353E-2</v>
      </c>
      <c r="K1296" s="12">
        <f t="shared" si="720"/>
        <v>42430</v>
      </c>
      <c r="L1296" s="12">
        <f t="shared" si="706"/>
        <v>42430</v>
      </c>
      <c r="M1296" s="1">
        <f t="shared" si="721"/>
        <v>19</v>
      </c>
      <c r="N1296" s="1">
        <f t="shared" si="707"/>
        <v>8</v>
      </c>
      <c r="O1296" s="2">
        <f t="shared" si="708"/>
        <v>1.00532753</v>
      </c>
      <c r="P1296" s="11">
        <f t="shared" si="698"/>
        <v>1.00959902</v>
      </c>
      <c r="Q1296" s="11">
        <f t="shared" si="693"/>
        <v>1.2958099483170111</v>
      </c>
      <c r="R1296" s="2">
        <f t="shared" si="697"/>
        <v>1.30271341</v>
      </c>
      <c r="S1296" s="2">
        <f t="shared" si="691"/>
        <v>1.25355427</v>
      </c>
      <c r="T1296" s="2">
        <f t="shared" si="709"/>
        <v>292182.36970831</v>
      </c>
      <c r="U1296" s="2">
        <f t="shared" si="710"/>
        <v>5199.3887434920643</v>
      </c>
      <c r="V1296" s="2">
        <f t="shared" si="711"/>
        <v>64349.946145373033</v>
      </c>
      <c r="W1296" s="2">
        <f t="shared" si="712"/>
        <v>302632.4783161651</v>
      </c>
      <c r="X1296" s="29">
        <f t="shared" si="713"/>
        <v>0</v>
      </c>
      <c r="Y1296" s="2">
        <f t="shared" si="692"/>
        <v>0</v>
      </c>
      <c r="Z1296" s="82">
        <f t="shared" si="714"/>
        <v>0</v>
      </c>
      <c r="AA1296" s="2">
        <f t="shared" si="724"/>
        <v>0</v>
      </c>
      <c r="AB1296" s="27">
        <f t="shared" si="722"/>
        <v>6.7299999999999999E-2</v>
      </c>
      <c r="AC1296" s="29">
        <f t="shared" si="702"/>
        <v>8</v>
      </c>
      <c r="AD1296" s="29">
        <v>252</v>
      </c>
      <c r="AE1296" s="11">
        <f t="shared" si="694"/>
        <v>1.002069825</v>
      </c>
      <c r="AF1296" s="2">
        <f t="shared" si="725"/>
        <v>604.76637338</v>
      </c>
      <c r="AG1296" s="2">
        <f t="shared" si="716"/>
        <v>626.39626942999996</v>
      </c>
      <c r="AH1296" s="3">
        <f t="shared" si="717"/>
        <v>0</v>
      </c>
      <c r="AI1296" s="4" t="str">
        <f t="shared" si="696"/>
        <v>A+J=</v>
      </c>
      <c r="AJ1296" s="12">
        <f t="shared" si="723"/>
        <v>42430</v>
      </c>
      <c r="AK1296" s="12"/>
      <c r="AL1296" s="4"/>
      <c r="AX1296" s="1"/>
      <c r="AY1296" s="1"/>
      <c r="AZ1296" s="1"/>
      <c r="BA1296" s="1"/>
      <c r="BB1296" s="1"/>
    </row>
    <row r="1297" spans="1:54" x14ac:dyDescent="0.2">
      <c r="A1297" s="178">
        <f t="shared" si="718"/>
        <v>42416</v>
      </c>
      <c r="B1297" s="2">
        <f t="shared" si="703"/>
        <v>303521.6834115964</v>
      </c>
      <c r="C1297" s="2">
        <f t="shared" si="719"/>
        <v>233083.1434273</v>
      </c>
      <c r="D1297" s="2">
        <f>SUM(Y1297:Y$1495)</f>
        <v>20506.019257699998</v>
      </c>
      <c r="E1297" s="11">
        <f t="shared" si="704"/>
        <v>212577.12416960002</v>
      </c>
      <c r="F1297" s="99">
        <f t="shared" si="699"/>
        <v>4493.17</v>
      </c>
      <c r="G1297" s="3">
        <f>IF(N1297=1,VLOOKUP(A1296,[1]Plan1!$BG$69:$BI$188,3),G1296)</f>
        <v>4550.2299999999996</v>
      </c>
      <c r="H1297" s="200">
        <f t="shared" si="700"/>
        <v>42340</v>
      </c>
      <c r="I1297" s="200">
        <f t="shared" si="701"/>
        <v>42371</v>
      </c>
      <c r="J1297" s="27">
        <f t="shared" si="705"/>
        <v>1.2699274676898353E-2</v>
      </c>
      <c r="K1297" s="12">
        <f t="shared" si="720"/>
        <v>42430</v>
      </c>
      <c r="L1297" s="12">
        <f t="shared" si="706"/>
        <v>42430</v>
      </c>
      <c r="M1297" s="1">
        <f t="shared" si="721"/>
        <v>19</v>
      </c>
      <c r="N1297" s="1">
        <f t="shared" si="707"/>
        <v>9</v>
      </c>
      <c r="O1297" s="2">
        <f t="shared" si="708"/>
        <v>1.00599547</v>
      </c>
      <c r="P1297" s="11">
        <f t="shared" si="698"/>
        <v>1.00959902</v>
      </c>
      <c r="Q1297" s="11">
        <f t="shared" si="693"/>
        <v>1.2958099483170111</v>
      </c>
      <c r="R1297" s="2">
        <f t="shared" si="697"/>
        <v>1.30357893</v>
      </c>
      <c r="S1297" s="2">
        <f t="shared" si="691"/>
        <v>1.25355427</v>
      </c>
      <c r="T1297" s="2">
        <f t="shared" si="709"/>
        <v>292182.36970831</v>
      </c>
      <c r="U1297" s="2">
        <f t="shared" si="710"/>
        <v>5199.3887434920643</v>
      </c>
      <c r="V1297" s="2">
        <f t="shared" si="711"/>
        <v>64533.935897884316</v>
      </c>
      <c r="W1297" s="2">
        <f t="shared" si="712"/>
        <v>302816.46806867642</v>
      </c>
      <c r="X1297" s="29">
        <f t="shared" si="713"/>
        <v>0</v>
      </c>
      <c r="Y1297" s="2">
        <f t="shared" si="692"/>
        <v>0</v>
      </c>
      <c r="Z1297" s="82">
        <f t="shared" si="714"/>
        <v>0</v>
      </c>
      <c r="AA1297" s="2">
        <f t="shared" si="724"/>
        <v>0</v>
      </c>
      <c r="AB1297" s="27">
        <f t="shared" si="722"/>
        <v>6.7299999999999999E-2</v>
      </c>
      <c r="AC1297" s="29">
        <f t="shared" si="702"/>
        <v>9</v>
      </c>
      <c r="AD1297" s="29">
        <v>252</v>
      </c>
      <c r="AE1297" s="11">
        <f t="shared" si="694"/>
        <v>1.0023288539999999</v>
      </c>
      <c r="AF1297" s="2">
        <f t="shared" si="725"/>
        <v>680.45008041999995</v>
      </c>
      <c r="AG1297" s="2">
        <f t="shared" si="716"/>
        <v>705.21534292000001</v>
      </c>
      <c r="AH1297" s="3">
        <f t="shared" si="717"/>
        <v>0</v>
      </c>
      <c r="AI1297" s="4" t="str">
        <f t="shared" si="696"/>
        <v>A+J=</v>
      </c>
      <c r="AJ1297" s="12">
        <f t="shared" si="723"/>
        <v>42430</v>
      </c>
      <c r="AK1297" s="12"/>
      <c r="AL1297" s="4"/>
      <c r="AX1297" s="1"/>
      <c r="AY1297" s="1"/>
      <c r="AZ1297" s="1"/>
      <c r="BA1297" s="1"/>
      <c r="BB1297" s="1"/>
    </row>
    <row r="1298" spans="1:54" x14ac:dyDescent="0.2">
      <c r="A1298" s="178">
        <f t="shared" si="718"/>
        <v>42417</v>
      </c>
      <c r="B1298" s="2">
        <f t="shared" si="703"/>
        <v>303784.73146980966</v>
      </c>
      <c r="C1298" s="2">
        <f t="shared" si="719"/>
        <v>233083.1434273</v>
      </c>
      <c r="D1298" s="2">
        <f>SUM(Y1298:Y$1495)</f>
        <v>20506.019257699998</v>
      </c>
      <c r="E1298" s="11">
        <f t="shared" si="704"/>
        <v>212577.12416960002</v>
      </c>
      <c r="F1298" s="99">
        <f t="shared" si="699"/>
        <v>4493.17</v>
      </c>
      <c r="G1298" s="3">
        <f>IF(N1298=1,VLOOKUP(A1297,[1]Plan1!$BG$69:$BI$188,3),G1297)</f>
        <v>4550.2299999999996</v>
      </c>
      <c r="H1298" s="200">
        <f t="shared" si="700"/>
        <v>42340</v>
      </c>
      <c r="I1298" s="200">
        <f t="shared" si="701"/>
        <v>42371</v>
      </c>
      <c r="J1298" s="27">
        <f t="shared" si="705"/>
        <v>1.2699274676898353E-2</v>
      </c>
      <c r="K1298" s="12">
        <f t="shared" si="720"/>
        <v>42430</v>
      </c>
      <c r="L1298" s="12">
        <f t="shared" si="706"/>
        <v>42430</v>
      </c>
      <c r="M1298" s="1">
        <f t="shared" si="721"/>
        <v>19</v>
      </c>
      <c r="N1298" s="1">
        <f t="shared" si="707"/>
        <v>10</v>
      </c>
      <c r="O1298" s="2">
        <f t="shared" si="708"/>
        <v>1.00666385</v>
      </c>
      <c r="P1298" s="11">
        <f t="shared" si="698"/>
        <v>1.00959902</v>
      </c>
      <c r="Q1298" s="11">
        <f t="shared" si="693"/>
        <v>1.2958099483170111</v>
      </c>
      <c r="R1298" s="2">
        <f t="shared" si="697"/>
        <v>1.3044450299999999</v>
      </c>
      <c r="S1298" s="2">
        <f t="shared" si="691"/>
        <v>1.25355427</v>
      </c>
      <c r="T1298" s="2">
        <f t="shared" si="709"/>
        <v>292182.36970831</v>
      </c>
      <c r="U1298" s="2">
        <f t="shared" si="710"/>
        <v>5199.3887434920643</v>
      </c>
      <c r="V1298" s="2">
        <f t="shared" si="711"/>
        <v>64718.048945127579</v>
      </c>
      <c r="W1298" s="2">
        <f t="shared" si="712"/>
        <v>303000.58111591963</v>
      </c>
      <c r="X1298" s="29">
        <f t="shared" si="713"/>
        <v>0</v>
      </c>
      <c r="Y1298" s="2">
        <f t="shared" si="692"/>
        <v>0</v>
      </c>
      <c r="Z1298" s="82">
        <f t="shared" si="714"/>
        <v>0</v>
      </c>
      <c r="AA1298" s="2">
        <f t="shared" si="724"/>
        <v>0</v>
      </c>
      <c r="AB1298" s="27">
        <f t="shared" si="722"/>
        <v>6.7299999999999999E-2</v>
      </c>
      <c r="AC1298" s="29">
        <f t="shared" si="702"/>
        <v>10</v>
      </c>
      <c r="AD1298" s="29">
        <v>252</v>
      </c>
      <c r="AE1298" s="11">
        <f t="shared" si="694"/>
        <v>1.0025879499999999</v>
      </c>
      <c r="AF1298" s="2">
        <f t="shared" si="725"/>
        <v>756.15336367999998</v>
      </c>
      <c r="AG1298" s="2">
        <f t="shared" si="716"/>
        <v>784.15035389000002</v>
      </c>
      <c r="AH1298" s="3">
        <f t="shared" si="717"/>
        <v>0</v>
      </c>
      <c r="AI1298" s="4" t="str">
        <f t="shared" si="696"/>
        <v>A+J=</v>
      </c>
      <c r="AJ1298" s="12">
        <f t="shared" si="723"/>
        <v>42430</v>
      </c>
      <c r="AK1298" s="12"/>
      <c r="AL1298" s="4"/>
      <c r="AX1298" s="1"/>
      <c r="AY1298" s="1"/>
      <c r="AZ1298" s="1"/>
      <c r="BA1298" s="1"/>
      <c r="BB1298" s="1"/>
    </row>
    <row r="1299" spans="1:54" x14ac:dyDescent="0.2">
      <c r="A1299" s="178">
        <f t="shared" si="718"/>
        <v>42418</v>
      </c>
      <c r="B1299" s="2">
        <f t="shared" si="703"/>
        <v>304048.01462943247</v>
      </c>
      <c r="C1299" s="2">
        <f t="shared" si="719"/>
        <v>233083.1434273</v>
      </c>
      <c r="D1299" s="2">
        <f>SUM(Y1299:Y$1495)</f>
        <v>20506.019257699998</v>
      </c>
      <c r="E1299" s="11">
        <f t="shared" si="704"/>
        <v>212577.12416960002</v>
      </c>
      <c r="F1299" s="99">
        <f t="shared" si="699"/>
        <v>4493.17</v>
      </c>
      <c r="G1299" s="3">
        <f>IF(N1299=1,VLOOKUP(A1298,[1]Plan1!$BG$69:$BI$188,3),G1298)</f>
        <v>4550.2299999999996</v>
      </c>
      <c r="H1299" s="200">
        <f t="shared" si="700"/>
        <v>42340</v>
      </c>
      <c r="I1299" s="200">
        <f t="shared" si="701"/>
        <v>42371</v>
      </c>
      <c r="J1299" s="27">
        <f t="shared" si="705"/>
        <v>1.2699274676898353E-2</v>
      </c>
      <c r="K1299" s="12">
        <f t="shared" si="720"/>
        <v>42430</v>
      </c>
      <c r="L1299" s="12">
        <f t="shared" si="706"/>
        <v>42430</v>
      </c>
      <c r="M1299" s="1">
        <f t="shared" si="721"/>
        <v>19</v>
      </c>
      <c r="N1299" s="1">
        <f t="shared" si="707"/>
        <v>11</v>
      </c>
      <c r="O1299" s="2">
        <f t="shared" si="708"/>
        <v>1.00733267</v>
      </c>
      <c r="P1299" s="11">
        <f t="shared" si="698"/>
        <v>1.00959902</v>
      </c>
      <c r="Q1299" s="11">
        <f t="shared" si="693"/>
        <v>1.2958099483170111</v>
      </c>
      <c r="R1299" s="2">
        <f t="shared" si="697"/>
        <v>1.3053116899999999</v>
      </c>
      <c r="S1299" s="2">
        <f t="shared" si="691"/>
        <v>1.25355427</v>
      </c>
      <c r="T1299" s="2">
        <f t="shared" si="709"/>
        <v>292182.36970831</v>
      </c>
      <c r="U1299" s="2">
        <f t="shared" si="710"/>
        <v>5199.3887434920643</v>
      </c>
      <c r="V1299" s="2">
        <f t="shared" si="711"/>
        <v>64902.281035560409</v>
      </c>
      <c r="W1299" s="2">
        <f t="shared" si="712"/>
        <v>303184.81320635247</v>
      </c>
      <c r="X1299" s="29">
        <f t="shared" si="713"/>
        <v>0</v>
      </c>
      <c r="Y1299" s="2">
        <f t="shared" si="692"/>
        <v>0</v>
      </c>
      <c r="Z1299" s="82">
        <f t="shared" si="714"/>
        <v>0</v>
      </c>
      <c r="AA1299" s="2">
        <f t="shared" si="724"/>
        <v>0</v>
      </c>
      <c r="AB1299" s="27">
        <f t="shared" si="722"/>
        <v>6.7299999999999999E-2</v>
      </c>
      <c r="AC1299" s="29">
        <f t="shared" si="702"/>
        <v>11</v>
      </c>
      <c r="AD1299" s="29">
        <v>252</v>
      </c>
      <c r="AE1299" s="11">
        <f t="shared" si="694"/>
        <v>1.0028471130000001</v>
      </c>
      <c r="AF1299" s="2">
        <f t="shared" si="725"/>
        <v>831.87622316</v>
      </c>
      <c r="AG1299" s="2">
        <f t="shared" si="716"/>
        <v>863.20142308000004</v>
      </c>
      <c r="AH1299" s="3">
        <f t="shared" si="717"/>
        <v>0</v>
      </c>
      <c r="AI1299" s="4" t="str">
        <f t="shared" si="696"/>
        <v>A+J=</v>
      </c>
      <c r="AJ1299" s="12">
        <f t="shared" si="723"/>
        <v>42430</v>
      </c>
      <c r="AK1299" s="12"/>
      <c r="AL1299" s="4"/>
      <c r="AX1299" s="1"/>
      <c r="AY1299" s="1"/>
      <c r="AZ1299" s="1"/>
      <c r="BA1299" s="1"/>
      <c r="BB1299" s="1"/>
    </row>
    <row r="1300" spans="1:54" x14ac:dyDescent="0.2">
      <c r="A1300" s="178">
        <f t="shared" si="718"/>
        <v>42419</v>
      </c>
      <c r="B1300" s="2">
        <f t="shared" si="703"/>
        <v>304311.53515240614</v>
      </c>
      <c r="C1300" s="2">
        <f t="shared" si="719"/>
        <v>233083.1434273</v>
      </c>
      <c r="D1300" s="2">
        <f>SUM(Y1300:Y$1495)</f>
        <v>20506.019257699998</v>
      </c>
      <c r="E1300" s="11">
        <f t="shared" si="704"/>
        <v>212577.12416960002</v>
      </c>
      <c r="F1300" s="99">
        <f t="shared" si="699"/>
        <v>4493.17</v>
      </c>
      <c r="G1300" s="3">
        <f>IF(N1300=1,VLOOKUP(A1299,[1]Plan1!$BG$69:$BI$188,3),G1299)</f>
        <v>4550.2299999999996</v>
      </c>
      <c r="H1300" s="200">
        <f t="shared" si="700"/>
        <v>42340</v>
      </c>
      <c r="I1300" s="200">
        <f t="shared" si="701"/>
        <v>42371</v>
      </c>
      <c r="J1300" s="27">
        <f t="shared" si="705"/>
        <v>1.2699274676898353E-2</v>
      </c>
      <c r="K1300" s="12">
        <f t="shared" si="720"/>
        <v>42430</v>
      </c>
      <c r="L1300" s="12">
        <f t="shared" si="706"/>
        <v>42430</v>
      </c>
      <c r="M1300" s="1">
        <f t="shared" si="721"/>
        <v>19</v>
      </c>
      <c r="N1300" s="1">
        <f t="shared" si="707"/>
        <v>12</v>
      </c>
      <c r="O1300" s="2">
        <f t="shared" si="708"/>
        <v>1.00800193</v>
      </c>
      <c r="P1300" s="11">
        <f t="shared" si="698"/>
        <v>1.00959902</v>
      </c>
      <c r="Q1300" s="11">
        <f t="shared" si="693"/>
        <v>1.2958099483170111</v>
      </c>
      <c r="R1300" s="2">
        <f t="shared" si="697"/>
        <v>1.30617892</v>
      </c>
      <c r="S1300" s="2">
        <f t="shared" si="691"/>
        <v>1.25355427</v>
      </c>
      <c r="T1300" s="2">
        <f t="shared" si="709"/>
        <v>292182.36970831</v>
      </c>
      <c r="U1300" s="2">
        <f t="shared" si="710"/>
        <v>5199.3887434920643</v>
      </c>
      <c r="V1300" s="2">
        <f t="shared" si="711"/>
        <v>65086.634294954034</v>
      </c>
      <c r="W1300" s="2">
        <f t="shared" si="712"/>
        <v>303369.16646574612</v>
      </c>
      <c r="X1300" s="29">
        <f t="shared" si="713"/>
        <v>0</v>
      </c>
      <c r="Y1300" s="2">
        <f t="shared" si="692"/>
        <v>0</v>
      </c>
      <c r="Z1300" s="82">
        <f t="shared" si="714"/>
        <v>0</v>
      </c>
      <c r="AA1300" s="2">
        <f t="shared" si="724"/>
        <v>0</v>
      </c>
      <c r="AB1300" s="27">
        <f t="shared" si="722"/>
        <v>6.7299999999999999E-2</v>
      </c>
      <c r="AC1300" s="29">
        <f t="shared" si="702"/>
        <v>12</v>
      </c>
      <c r="AD1300" s="29">
        <v>252</v>
      </c>
      <c r="AE1300" s="11">
        <f t="shared" si="694"/>
        <v>1.003106343</v>
      </c>
      <c r="AF1300" s="2">
        <f t="shared" si="725"/>
        <v>907.61865885999998</v>
      </c>
      <c r="AG1300" s="2">
        <f t="shared" si="716"/>
        <v>942.36868665999998</v>
      </c>
      <c r="AH1300" s="3">
        <f t="shared" si="717"/>
        <v>0</v>
      </c>
      <c r="AI1300" s="4" t="str">
        <f t="shared" si="696"/>
        <v>A+J=</v>
      </c>
      <c r="AJ1300" s="12">
        <f t="shared" si="723"/>
        <v>42430</v>
      </c>
      <c r="AK1300" s="12"/>
      <c r="AL1300" s="4"/>
      <c r="AM1300" s="1"/>
      <c r="AN1300" s="12"/>
      <c r="AO1300" s="1"/>
      <c r="AP1300" s="1"/>
      <c r="AQ1300" s="3"/>
      <c r="AR1300" s="3"/>
      <c r="AS1300" s="7"/>
      <c r="AT1300" s="1"/>
      <c r="AU1300" s="1"/>
      <c r="AV1300" s="1"/>
      <c r="AW1300" s="1"/>
      <c r="AX1300" s="1"/>
      <c r="AY1300" s="1"/>
      <c r="AZ1300" s="1"/>
      <c r="BA1300" s="1"/>
      <c r="BB1300" s="1"/>
    </row>
    <row r="1301" spans="1:54" x14ac:dyDescent="0.2">
      <c r="A1301" s="178">
        <f t="shared" si="718"/>
        <v>42420</v>
      </c>
      <c r="B1301" s="2">
        <f t="shared" si="703"/>
        <v>304575.29956881423</v>
      </c>
      <c r="C1301" s="2">
        <f t="shared" si="719"/>
        <v>233083.1434273</v>
      </c>
      <c r="D1301" s="2">
        <f>SUM(Y1301:Y$1495)</f>
        <v>20506.019257699998</v>
      </c>
      <c r="E1301" s="11">
        <f t="shared" si="704"/>
        <v>212577.12416960002</v>
      </c>
      <c r="F1301" s="99">
        <f t="shared" si="699"/>
        <v>4493.17</v>
      </c>
      <c r="G1301" s="3">
        <f>IF(N1301=1,VLOOKUP(A1300,[1]Plan1!$BG$69:$BI$188,3),G1300)</f>
        <v>4550.2299999999996</v>
      </c>
      <c r="H1301" s="200">
        <f t="shared" si="700"/>
        <v>42340</v>
      </c>
      <c r="I1301" s="200">
        <f t="shared" si="701"/>
        <v>42371</v>
      </c>
      <c r="J1301" s="27">
        <f t="shared" si="705"/>
        <v>1.2699274676898353E-2</v>
      </c>
      <c r="K1301" s="12">
        <f t="shared" si="720"/>
        <v>42430</v>
      </c>
      <c r="L1301" s="12">
        <f t="shared" si="706"/>
        <v>42430</v>
      </c>
      <c r="M1301" s="1">
        <f t="shared" si="721"/>
        <v>19</v>
      </c>
      <c r="N1301" s="1">
        <f t="shared" si="707"/>
        <v>13</v>
      </c>
      <c r="O1301" s="2">
        <f t="shared" si="708"/>
        <v>1.0086716499999999</v>
      </c>
      <c r="P1301" s="11">
        <f t="shared" si="698"/>
        <v>1.00959902</v>
      </c>
      <c r="Q1301" s="11">
        <f t="shared" si="693"/>
        <v>1.2958099483170111</v>
      </c>
      <c r="R1301" s="2">
        <f t="shared" si="697"/>
        <v>1.30704675</v>
      </c>
      <c r="S1301" s="2">
        <f t="shared" si="691"/>
        <v>1.25355427</v>
      </c>
      <c r="T1301" s="2">
        <f t="shared" si="709"/>
        <v>292182.36970831</v>
      </c>
      <c r="U1301" s="2">
        <f t="shared" si="710"/>
        <v>5199.3887434920643</v>
      </c>
      <c r="V1301" s="2">
        <f t="shared" si="711"/>
        <v>65271.115100622141</v>
      </c>
      <c r="W1301" s="2">
        <f t="shared" si="712"/>
        <v>303553.64727141423</v>
      </c>
      <c r="X1301" s="29">
        <f t="shared" si="713"/>
        <v>0</v>
      </c>
      <c r="Y1301" s="2">
        <f t="shared" si="692"/>
        <v>0</v>
      </c>
      <c r="Z1301" s="82">
        <f t="shared" si="714"/>
        <v>0</v>
      </c>
      <c r="AA1301" s="2">
        <f t="shared" si="724"/>
        <v>0</v>
      </c>
      <c r="AB1301" s="27">
        <f t="shared" si="722"/>
        <v>6.7299999999999999E-2</v>
      </c>
      <c r="AC1301" s="29">
        <f t="shared" si="702"/>
        <v>13</v>
      </c>
      <c r="AD1301" s="29">
        <v>252</v>
      </c>
      <c r="AE1301" s="11">
        <f t="shared" si="694"/>
        <v>1.0033656399999999</v>
      </c>
      <c r="AF1301" s="2">
        <f t="shared" si="725"/>
        <v>983.38067077999995</v>
      </c>
      <c r="AG1301" s="2">
        <f t="shared" si="716"/>
        <v>1021.6522974</v>
      </c>
      <c r="AH1301" s="3">
        <f t="shared" si="717"/>
        <v>0</v>
      </c>
      <c r="AI1301" s="4" t="str">
        <f t="shared" si="696"/>
        <v>A+J=</v>
      </c>
      <c r="AJ1301" s="12">
        <f t="shared" si="723"/>
        <v>42430</v>
      </c>
      <c r="AK1301" s="12"/>
      <c r="AL1301" s="4"/>
      <c r="AM1301" s="1"/>
      <c r="AN1301" s="12"/>
      <c r="AO1301" s="1"/>
      <c r="AP1301" s="1"/>
      <c r="AQ1301" s="3"/>
      <c r="AR1301" s="3"/>
      <c r="AS1301" s="7"/>
      <c r="AT1301" s="1"/>
      <c r="AU1301" s="1"/>
      <c r="AV1301" s="1"/>
      <c r="AW1301" s="1"/>
      <c r="AX1301" s="1"/>
      <c r="AY1301" s="1"/>
      <c r="AZ1301" s="1"/>
      <c r="BA1301" s="1"/>
      <c r="BB1301" s="1"/>
    </row>
    <row r="1302" spans="1:54" x14ac:dyDescent="0.2">
      <c r="A1302" s="178">
        <f t="shared" si="718"/>
        <v>42421</v>
      </c>
      <c r="B1302" s="2">
        <f t="shared" si="703"/>
        <v>304575.29956881423</v>
      </c>
      <c r="C1302" s="2">
        <f t="shared" si="719"/>
        <v>233083.1434273</v>
      </c>
      <c r="D1302" s="2">
        <f>SUM(Y1302:Y$1495)</f>
        <v>20506.019257699998</v>
      </c>
      <c r="E1302" s="11">
        <f t="shared" si="704"/>
        <v>212577.12416960002</v>
      </c>
      <c r="F1302" s="99">
        <f t="shared" si="699"/>
        <v>4493.17</v>
      </c>
      <c r="G1302" s="3">
        <f>IF(N1302=1,VLOOKUP(A1301,[1]Plan1!$BG$69:$BI$188,3),G1301)</f>
        <v>4550.2299999999996</v>
      </c>
      <c r="H1302" s="200">
        <f t="shared" si="700"/>
        <v>42340</v>
      </c>
      <c r="I1302" s="200">
        <f t="shared" si="701"/>
        <v>42371</v>
      </c>
      <c r="J1302" s="27">
        <f t="shared" si="705"/>
        <v>1.2699274676898353E-2</v>
      </c>
      <c r="K1302" s="12">
        <f t="shared" si="720"/>
        <v>42430</v>
      </c>
      <c r="L1302" s="12">
        <f t="shared" si="706"/>
        <v>42430</v>
      </c>
      <c r="M1302" s="1">
        <f t="shared" si="721"/>
        <v>19</v>
      </c>
      <c r="N1302" s="1">
        <f t="shared" si="707"/>
        <v>13</v>
      </c>
      <c r="O1302" s="2">
        <f t="shared" si="708"/>
        <v>1.0086716499999999</v>
      </c>
      <c r="P1302" s="11">
        <f t="shared" si="698"/>
        <v>1.00959902</v>
      </c>
      <c r="Q1302" s="11">
        <f t="shared" si="693"/>
        <v>1.2958099483170111</v>
      </c>
      <c r="R1302" s="2">
        <f t="shared" si="697"/>
        <v>1.30704675</v>
      </c>
      <c r="S1302" s="2">
        <f t="shared" si="691"/>
        <v>1.25355427</v>
      </c>
      <c r="T1302" s="2">
        <f t="shared" si="709"/>
        <v>292182.36970831</v>
      </c>
      <c r="U1302" s="2">
        <f t="shared" si="710"/>
        <v>5199.3887434920643</v>
      </c>
      <c r="V1302" s="2">
        <f t="shared" si="711"/>
        <v>65271.115100622141</v>
      </c>
      <c r="W1302" s="2">
        <f t="shared" si="712"/>
        <v>303553.64727141423</v>
      </c>
      <c r="X1302" s="29">
        <f t="shared" si="713"/>
        <v>0</v>
      </c>
      <c r="Y1302" s="2">
        <f t="shared" si="692"/>
        <v>0</v>
      </c>
      <c r="Z1302" s="82">
        <f t="shared" si="714"/>
        <v>0</v>
      </c>
      <c r="AA1302" s="2">
        <f t="shared" si="724"/>
        <v>0</v>
      </c>
      <c r="AB1302" s="27">
        <f t="shared" si="722"/>
        <v>6.7299999999999999E-2</v>
      </c>
      <c r="AC1302" s="29">
        <f t="shared" si="702"/>
        <v>13</v>
      </c>
      <c r="AD1302" s="29">
        <v>252</v>
      </c>
      <c r="AE1302" s="11">
        <f t="shared" si="694"/>
        <v>1.0033656399999999</v>
      </c>
      <c r="AF1302" s="2">
        <f t="shared" si="725"/>
        <v>983.38067077999995</v>
      </c>
      <c r="AG1302" s="2">
        <f t="shared" si="716"/>
        <v>1021.6522974</v>
      </c>
      <c r="AH1302" s="3">
        <f t="shared" si="717"/>
        <v>0</v>
      </c>
      <c r="AI1302" s="4" t="str">
        <f t="shared" si="696"/>
        <v>A+J=</v>
      </c>
      <c r="AJ1302" s="12">
        <f t="shared" si="723"/>
        <v>42430</v>
      </c>
      <c r="AK1302" s="12"/>
      <c r="AL1302" s="4"/>
      <c r="AM1302" s="1"/>
      <c r="AN1302" s="12"/>
      <c r="AO1302" s="1"/>
      <c r="AP1302" s="1"/>
      <c r="AQ1302" s="3"/>
      <c r="AR1302" s="3"/>
      <c r="AS1302" s="7"/>
      <c r="AT1302" s="1"/>
      <c r="AU1302" s="1"/>
      <c r="AV1302" s="1"/>
      <c r="AW1302" s="1"/>
      <c r="AX1302" s="1"/>
      <c r="AY1302" s="1"/>
      <c r="AZ1302" s="1"/>
      <c r="BA1302" s="1"/>
      <c r="BB1302" s="1"/>
    </row>
    <row r="1303" spans="1:54" x14ac:dyDescent="0.2">
      <c r="A1303" s="178">
        <f t="shared" si="718"/>
        <v>42422</v>
      </c>
      <c r="B1303" s="2">
        <f t="shared" si="703"/>
        <v>304575.29956881423</v>
      </c>
      <c r="C1303" s="2">
        <f t="shared" si="719"/>
        <v>233083.1434273</v>
      </c>
      <c r="D1303" s="2">
        <f>SUM(Y1303:Y$1495)</f>
        <v>20506.019257699998</v>
      </c>
      <c r="E1303" s="11">
        <f t="shared" si="704"/>
        <v>212577.12416960002</v>
      </c>
      <c r="F1303" s="99">
        <f t="shared" si="699"/>
        <v>4493.17</v>
      </c>
      <c r="G1303" s="3">
        <f>IF(N1303=1,VLOOKUP(A1302,[1]Plan1!$BG$69:$BI$188,3),G1302)</f>
        <v>4550.2299999999996</v>
      </c>
      <c r="H1303" s="200">
        <f t="shared" si="700"/>
        <v>42340</v>
      </c>
      <c r="I1303" s="200">
        <f t="shared" si="701"/>
        <v>42371</v>
      </c>
      <c r="J1303" s="27">
        <f t="shared" si="705"/>
        <v>1.2699274676898353E-2</v>
      </c>
      <c r="K1303" s="12">
        <f t="shared" si="720"/>
        <v>42430</v>
      </c>
      <c r="L1303" s="12">
        <f t="shared" si="706"/>
        <v>42430</v>
      </c>
      <c r="M1303" s="1">
        <f t="shared" si="721"/>
        <v>19</v>
      </c>
      <c r="N1303" s="1">
        <f t="shared" si="707"/>
        <v>13</v>
      </c>
      <c r="O1303" s="2">
        <f t="shared" si="708"/>
        <v>1.0086716499999999</v>
      </c>
      <c r="P1303" s="11">
        <f t="shared" si="698"/>
        <v>1.00959902</v>
      </c>
      <c r="Q1303" s="11">
        <f t="shared" si="693"/>
        <v>1.2958099483170111</v>
      </c>
      <c r="R1303" s="2">
        <f t="shared" si="697"/>
        <v>1.30704675</v>
      </c>
      <c r="S1303" s="2">
        <f t="shared" si="691"/>
        <v>1.25355427</v>
      </c>
      <c r="T1303" s="2">
        <f t="shared" si="709"/>
        <v>292182.36970831</v>
      </c>
      <c r="U1303" s="2">
        <f t="shared" si="710"/>
        <v>5199.3887434920643</v>
      </c>
      <c r="V1303" s="2">
        <f t="shared" si="711"/>
        <v>65271.115100622141</v>
      </c>
      <c r="W1303" s="2">
        <f t="shared" si="712"/>
        <v>303553.64727141423</v>
      </c>
      <c r="X1303" s="29">
        <f t="shared" si="713"/>
        <v>0</v>
      </c>
      <c r="Y1303" s="2">
        <f t="shared" si="692"/>
        <v>0</v>
      </c>
      <c r="Z1303" s="82">
        <f t="shared" si="714"/>
        <v>0</v>
      </c>
      <c r="AA1303" s="2">
        <f t="shared" si="724"/>
        <v>0</v>
      </c>
      <c r="AB1303" s="27">
        <f t="shared" si="722"/>
        <v>6.7299999999999999E-2</v>
      </c>
      <c r="AC1303" s="29">
        <f t="shared" si="702"/>
        <v>13</v>
      </c>
      <c r="AD1303" s="29">
        <v>252</v>
      </c>
      <c r="AE1303" s="11">
        <f t="shared" si="694"/>
        <v>1.0033656399999999</v>
      </c>
      <c r="AF1303" s="2">
        <f t="shared" si="725"/>
        <v>983.38067077999995</v>
      </c>
      <c r="AG1303" s="2">
        <f t="shared" si="716"/>
        <v>1021.6522974</v>
      </c>
      <c r="AH1303" s="3">
        <f t="shared" si="717"/>
        <v>0</v>
      </c>
      <c r="AI1303" s="4" t="str">
        <f t="shared" si="696"/>
        <v>A+J=</v>
      </c>
      <c r="AJ1303" s="12">
        <f t="shared" si="723"/>
        <v>42430</v>
      </c>
      <c r="AK1303" s="12"/>
      <c r="AL1303" s="4"/>
      <c r="AM1303" s="1"/>
      <c r="AN1303" s="12"/>
      <c r="AO1303" s="1"/>
      <c r="AP1303" s="1"/>
      <c r="AQ1303" s="3"/>
      <c r="AR1303" s="3"/>
      <c r="AS1303" s="7"/>
      <c r="AT1303" s="1"/>
      <c r="AU1303" s="1"/>
      <c r="AV1303" s="1"/>
      <c r="AW1303" s="1"/>
      <c r="AX1303" s="1"/>
      <c r="AY1303" s="1"/>
      <c r="AZ1303" s="1"/>
      <c r="BA1303" s="1"/>
      <c r="BB1303" s="1"/>
    </row>
    <row r="1304" spans="1:54" x14ac:dyDescent="0.2">
      <c r="A1304" s="178">
        <f t="shared" si="718"/>
        <v>42423</v>
      </c>
      <c r="B1304" s="2">
        <f t="shared" si="703"/>
        <v>304839.29948103183</v>
      </c>
      <c r="C1304" s="2">
        <f t="shared" si="719"/>
        <v>233083.1434273</v>
      </c>
      <c r="D1304" s="2">
        <f>SUM(Y1304:Y$1495)</f>
        <v>20506.019257699998</v>
      </c>
      <c r="E1304" s="11">
        <f t="shared" si="704"/>
        <v>212577.12416960002</v>
      </c>
      <c r="F1304" s="99">
        <f t="shared" si="699"/>
        <v>4493.17</v>
      </c>
      <c r="G1304" s="3">
        <f>IF(N1304=1,VLOOKUP(A1303,[1]Plan1!$BG$69:$BI$188,3),G1303)</f>
        <v>4550.2299999999996</v>
      </c>
      <c r="H1304" s="200">
        <f t="shared" si="700"/>
        <v>42340</v>
      </c>
      <c r="I1304" s="200">
        <f t="shared" si="701"/>
        <v>42371</v>
      </c>
      <c r="J1304" s="27">
        <f t="shared" si="705"/>
        <v>1.2699274676898353E-2</v>
      </c>
      <c r="K1304" s="12">
        <f t="shared" si="720"/>
        <v>42430</v>
      </c>
      <c r="L1304" s="12">
        <f t="shared" si="706"/>
        <v>42430</v>
      </c>
      <c r="M1304" s="1">
        <f t="shared" si="721"/>
        <v>19</v>
      </c>
      <c r="N1304" s="1">
        <f t="shared" si="707"/>
        <v>14</v>
      </c>
      <c r="O1304" s="2">
        <f t="shared" si="708"/>
        <v>1.0093418000000001</v>
      </c>
      <c r="P1304" s="11">
        <f t="shared" si="698"/>
        <v>1.00959902</v>
      </c>
      <c r="Q1304" s="11">
        <f t="shared" si="693"/>
        <v>1.2958099483170111</v>
      </c>
      <c r="R1304" s="2">
        <f t="shared" si="697"/>
        <v>1.30791514</v>
      </c>
      <c r="S1304" s="2">
        <f t="shared" si="691"/>
        <v>1.25355427</v>
      </c>
      <c r="T1304" s="2">
        <f t="shared" si="709"/>
        <v>292182.36970831</v>
      </c>
      <c r="U1304" s="2">
        <f t="shared" si="710"/>
        <v>5199.3887434920643</v>
      </c>
      <c r="V1304" s="2">
        <f t="shared" si="711"/>
        <v>65455.71494947977</v>
      </c>
      <c r="W1304" s="2">
        <f t="shared" si="712"/>
        <v>303738.24712027184</v>
      </c>
      <c r="X1304" s="29">
        <f t="shared" si="713"/>
        <v>0</v>
      </c>
      <c r="Y1304" s="2">
        <f t="shared" si="692"/>
        <v>0</v>
      </c>
      <c r="Z1304" s="82">
        <f t="shared" si="714"/>
        <v>0</v>
      </c>
      <c r="AA1304" s="2">
        <f t="shared" si="724"/>
        <v>0</v>
      </c>
      <c r="AB1304" s="27">
        <f t="shared" si="722"/>
        <v>6.7299999999999999E-2</v>
      </c>
      <c r="AC1304" s="29">
        <f t="shared" si="702"/>
        <v>14</v>
      </c>
      <c r="AD1304" s="29">
        <v>252</v>
      </c>
      <c r="AE1304" s="11">
        <f t="shared" si="694"/>
        <v>1.0036250040000001</v>
      </c>
      <c r="AF1304" s="2">
        <f t="shared" si="725"/>
        <v>1059.1622589200001</v>
      </c>
      <c r="AG1304" s="2">
        <f t="shared" si="716"/>
        <v>1101.0523607600001</v>
      </c>
      <c r="AH1304" s="3">
        <f t="shared" si="717"/>
        <v>0</v>
      </c>
      <c r="AI1304" s="4" t="str">
        <f t="shared" si="696"/>
        <v>A+J=</v>
      </c>
      <c r="AJ1304" s="12">
        <f t="shared" si="723"/>
        <v>42430</v>
      </c>
      <c r="AK1304" s="12"/>
      <c r="AL1304" s="4"/>
      <c r="AM1304" s="1"/>
      <c r="AN1304" s="12"/>
      <c r="AO1304" s="1"/>
      <c r="AP1304" s="1"/>
      <c r="AQ1304" s="3"/>
      <c r="AR1304" s="3"/>
      <c r="AS1304" s="7"/>
      <c r="AT1304" s="1"/>
      <c r="AU1304" s="1"/>
      <c r="AV1304" s="1"/>
      <c r="AW1304" s="1"/>
      <c r="AX1304" s="1"/>
      <c r="AY1304" s="1"/>
      <c r="AZ1304" s="1"/>
      <c r="BA1304" s="1"/>
      <c r="BB1304" s="1"/>
    </row>
    <row r="1305" spans="1:54" x14ac:dyDescent="0.2">
      <c r="A1305" s="178">
        <f t="shared" si="718"/>
        <v>42424</v>
      </c>
      <c r="B1305" s="2">
        <f t="shared" si="703"/>
        <v>305103.53928685148</v>
      </c>
      <c r="C1305" s="2">
        <f t="shared" si="719"/>
        <v>233083.1434273</v>
      </c>
      <c r="D1305" s="2">
        <f>SUM(Y1305:Y$1495)</f>
        <v>20506.019257699998</v>
      </c>
      <c r="E1305" s="11">
        <f t="shared" si="704"/>
        <v>212577.12416960002</v>
      </c>
      <c r="F1305" s="99">
        <f t="shared" si="699"/>
        <v>4493.17</v>
      </c>
      <c r="G1305" s="3">
        <f>IF(N1305=1,VLOOKUP(A1304,[1]Plan1!$BG$69:$BI$188,3),G1304)</f>
        <v>4550.2299999999996</v>
      </c>
      <c r="H1305" s="200">
        <f t="shared" si="700"/>
        <v>42340</v>
      </c>
      <c r="I1305" s="200">
        <f t="shared" si="701"/>
        <v>42371</v>
      </c>
      <c r="J1305" s="27">
        <f t="shared" si="705"/>
        <v>1.2699274676898353E-2</v>
      </c>
      <c r="K1305" s="12">
        <f t="shared" si="720"/>
        <v>42430</v>
      </c>
      <c r="L1305" s="12">
        <f t="shared" si="706"/>
        <v>42430</v>
      </c>
      <c r="M1305" s="1">
        <f t="shared" si="721"/>
        <v>19</v>
      </c>
      <c r="N1305" s="1">
        <f t="shared" si="707"/>
        <v>15</v>
      </c>
      <c r="O1305" s="2">
        <f t="shared" si="708"/>
        <v>1.0100123999999999</v>
      </c>
      <c r="P1305" s="11">
        <f t="shared" si="698"/>
        <v>1.00959902</v>
      </c>
      <c r="Q1305" s="11">
        <f t="shared" si="693"/>
        <v>1.2958099483170111</v>
      </c>
      <c r="R1305" s="2">
        <f t="shared" si="697"/>
        <v>1.3087841099999999</v>
      </c>
      <c r="S1305" s="2">
        <f t="shared" si="691"/>
        <v>1.25355427</v>
      </c>
      <c r="T1305" s="2">
        <f t="shared" si="709"/>
        <v>292182.36970831</v>
      </c>
      <c r="U1305" s="2">
        <f t="shared" si="710"/>
        <v>5199.3887434920643</v>
      </c>
      <c r="V1305" s="2">
        <f t="shared" si="711"/>
        <v>65640.438093069417</v>
      </c>
      <c r="W1305" s="2">
        <f t="shared" si="712"/>
        <v>303922.97026386147</v>
      </c>
      <c r="X1305" s="29">
        <f t="shared" si="713"/>
        <v>0</v>
      </c>
      <c r="Y1305" s="2">
        <f t="shared" si="692"/>
        <v>0</v>
      </c>
      <c r="Z1305" s="82">
        <f t="shared" si="714"/>
        <v>0</v>
      </c>
      <c r="AA1305" s="2">
        <f t="shared" si="724"/>
        <v>0</v>
      </c>
      <c r="AB1305" s="27">
        <f t="shared" si="722"/>
        <v>6.7299999999999999E-2</v>
      </c>
      <c r="AC1305" s="29">
        <f t="shared" si="702"/>
        <v>15</v>
      </c>
      <c r="AD1305" s="29">
        <v>252</v>
      </c>
      <c r="AE1305" s="11">
        <f t="shared" si="694"/>
        <v>1.003884435</v>
      </c>
      <c r="AF1305" s="2">
        <f t="shared" si="725"/>
        <v>1134.96342327</v>
      </c>
      <c r="AG1305" s="2">
        <f t="shared" si="716"/>
        <v>1180.5690229899999</v>
      </c>
      <c r="AH1305" s="3">
        <f t="shared" si="717"/>
        <v>0</v>
      </c>
      <c r="AI1305" s="4" t="str">
        <f t="shared" si="696"/>
        <v>A+J=</v>
      </c>
      <c r="AJ1305" s="12">
        <f t="shared" si="723"/>
        <v>42430</v>
      </c>
      <c r="AK1305" s="12"/>
      <c r="AL1305" s="4"/>
      <c r="AM1305" s="1"/>
      <c r="AN1305" s="12"/>
      <c r="AO1305" s="1"/>
      <c r="AP1305" s="1"/>
      <c r="AQ1305" s="3"/>
      <c r="AR1305" s="3"/>
      <c r="AS1305" s="7"/>
      <c r="AT1305" s="1"/>
      <c r="AU1305" s="1"/>
      <c r="AV1305" s="1"/>
      <c r="AW1305" s="1"/>
      <c r="AX1305" s="1"/>
      <c r="AY1305" s="1"/>
      <c r="AZ1305" s="1"/>
      <c r="BA1305" s="1"/>
      <c r="BB1305" s="1"/>
    </row>
    <row r="1306" spans="1:54" x14ac:dyDescent="0.2">
      <c r="A1306" s="178">
        <f t="shared" si="718"/>
        <v>42425</v>
      </c>
      <c r="B1306" s="2">
        <f t="shared" si="703"/>
        <v>305368.01942347316</v>
      </c>
      <c r="C1306" s="2">
        <f t="shared" si="719"/>
        <v>233083.1434273</v>
      </c>
      <c r="D1306" s="2">
        <f>SUM(Y1306:Y$1495)</f>
        <v>20506.019257699998</v>
      </c>
      <c r="E1306" s="11">
        <f t="shared" si="704"/>
        <v>212577.12416960002</v>
      </c>
      <c r="F1306" s="99">
        <f t="shared" si="699"/>
        <v>4493.17</v>
      </c>
      <c r="G1306" s="3">
        <f>IF(N1306=1,VLOOKUP(A1305,[1]Plan1!$BG$69:$BI$188,3),G1305)</f>
        <v>4550.2299999999996</v>
      </c>
      <c r="H1306" s="200">
        <f t="shared" si="700"/>
        <v>42340</v>
      </c>
      <c r="I1306" s="200">
        <f t="shared" si="701"/>
        <v>42371</v>
      </c>
      <c r="J1306" s="27">
        <f t="shared" si="705"/>
        <v>1.2699274676898353E-2</v>
      </c>
      <c r="K1306" s="12">
        <f t="shared" si="720"/>
        <v>42430</v>
      </c>
      <c r="L1306" s="12">
        <f t="shared" si="706"/>
        <v>42430</v>
      </c>
      <c r="M1306" s="1">
        <f t="shared" si="721"/>
        <v>19</v>
      </c>
      <c r="N1306" s="1">
        <f t="shared" si="707"/>
        <v>16</v>
      </c>
      <c r="O1306" s="2">
        <f t="shared" si="708"/>
        <v>1.0106834499999999</v>
      </c>
      <c r="P1306" s="11">
        <f t="shared" si="698"/>
        <v>1.00959902</v>
      </c>
      <c r="Q1306" s="11">
        <f t="shared" si="693"/>
        <v>1.2958099483170111</v>
      </c>
      <c r="R1306" s="2">
        <f t="shared" si="697"/>
        <v>1.3096536599999999</v>
      </c>
      <c r="S1306" s="2">
        <f t="shared" si="691"/>
        <v>1.25355427</v>
      </c>
      <c r="T1306" s="2">
        <f t="shared" si="709"/>
        <v>292182.36970831</v>
      </c>
      <c r="U1306" s="2">
        <f t="shared" si="710"/>
        <v>5199.3887434920643</v>
      </c>
      <c r="V1306" s="2">
        <f t="shared" si="711"/>
        <v>65825.284531391095</v>
      </c>
      <c r="W1306" s="2">
        <f t="shared" si="712"/>
        <v>304107.81670218316</v>
      </c>
      <c r="X1306" s="29">
        <f t="shared" si="713"/>
        <v>0</v>
      </c>
      <c r="Y1306" s="2">
        <f t="shared" si="692"/>
        <v>0</v>
      </c>
      <c r="Z1306" s="82">
        <f t="shared" si="714"/>
        <v>0</v>
      </c>
      <c r="AA1306" s="2">
        <f t="shared" si="724"/>
        <v>0</v>
      </c>
      <c r="AB1306" s="27">
        <f t="shared" si="722"/>
        <v>6.7299999999999999E-2</v>
      </c>
      <c r="AC1306" s="29">
        <f t="shared" si="702"/>
        <v>16</v>
      </c>
      <c r="AD1306" s="29">
        <v>252</v>
      </c>
      <c r="AE1306" s="11">
        <f t="shared" si="694"/>
        <v>1.004143934</v>
      </c>
      <c r="AF1306" s="2">
        <f t="shared" si="725"/>
        <v>1210.78445603</v>
      </c>
      <c r="AG1306" s="2">
        <f t="shared" si="716"/>
        <v>1260.20272129</v>
      </c>
      <c r="AH1306" s="3">
        <f t="shared" si="717"/>
        <v>0</v>
      </c>
      <c r="AI1306" s="4" t="str">
        <f t="shared" si="696"/>
        <v>A+J=</v>
      </c>
      <c r="AJ1306" s="12">
        <f t="shared" si="723"/>
        <v>42430</v>
      </c>
      <c r="AK1306" s="12"/>
      <c r="AL1306" s="4"/>
      <c r="AM1306" s="1"/>
      <c r="AN1306" s="12"/>
      <c r="AO1306" s="1"/>
      <c r="AP1306" s="1"/>
      <c r="AQ1306" s="3"/>
      <c r="AR1306" s="3"/>
      <c r="AS1306" s="7"/>
      <c r="AT1306" s="1"/>
      <c r="AU1306" s="1"/>
      <c r="AV1306" s="1"/>
      <c r="AW1306" s="1"/>
      <c r="AX1306" s="1"/>
      <c r="AY1306" s="1"/>
      <c r="AZ1306" s="1"/>
      <c r="BA1306" s="1"/>
      <c r="BB1306" s="1"/>
    </row>
    <row r="1307" spans="1:54" x14ac:dyDescent="0.2">
      <c r="A1307" s="178">
        <f t="shared" si="718"/>
        <v>42426</v>
      </c>
      <c r="B1307" s="2">
        <f t="shared" si="703"/>
        <v>305632.73941600684</v>
      </c>
      <c r="C1307" s="2">
        <f t="shared" si="719"/>
        <v>233083.1434273</v>
      </c>
      <c r="D1307" s="2">
        <f>SUM(Y1307:Y$1495)</f>
        <v>20506.019257699998</v>
      </c>
      <c r="E1307" s="11">
        <f t="shared" si="704"/>
        <v>212577.12416960002</v>
      </c>
      <c r="F1307" s="99">
        <f t="shared" si="699"/>
        <v>4493.17</v>
      </c>
      <c r="G1307" s="3">
        <f>IF(N1307=1,VLOOKUP(A1306,[1]Plan1!$BG$69:$BI$188,3),G1306)</f>
        <v>4550.2299999999996</v>
      </c>
      <c r="H1307" s="200">
        <f t="shared" si="700"/>
        <v>42340</v>
      </c>
      <c r="I1307" s="200">
        <f t="shared" si="701"/>
        <v>42371</v>
      </c>
      <c r="J1307" s="27">
        <f t="shared" si="705"/>
        <v>1.2699274676898353E-2</v>
      </c>
      <c r="K1307" s="12">
        <f t="shared" si="720"/>
        <v>42430</v>
      </c>
      <c r="L1307" s="12">
        <f t="shared" si="706"/>
        <v>42430</v>
      </c>
      <c r="M1307" s="1">
        <f t="shared" si="721"/>
        <v>19</v>
      </c>
      <c r="N1307" s="1">
        <f t="shared" si="707"/>
        <v>17</v>
      </c>
      <c r="O1307" s="2">
        <f t="shared" si="708"/>
        <v>1.0113549399999999</v>
      </c>
      <c r="P1307" s="11">
        <f t="shared" si="698"/>
        <v>1.00959902</v>
      </c>
      <c r="Q1307" s="11">
        <f t="shared" si="693"/>
        <v>1.2958099483170111</v>
      </c>
      <c r="R1307" s="2">
        <f t="shared" si="697"/>
        <v>1.31052379</v>
      </c>
      <c r="S1307" s="2">
        <f t="shared" si="691"/>
        <v>1.25355427</v>
      </c>
      <c r="T1307" s="2">
        <f t="shared" si="709"/>
        <v>292182.36970831</v>
      </c>
      <c r="U1307" s="2">
        <f t="shared" si="710"/>
        <v>5199.3887434920643</v>
      </c>
      <c r="V1307" s="2">
        <f t="shared" si="711"/>
        <v>66010.254264444797</v>
      </c>
      <c r="W1307" s="2">
        <f t="shared" si="712"/>
        <v>304292.78643523686</v>
      </c>
      <c r="X1307" s="29">
        <f t="shared" si="713"/>
        <v>0</v>
      </c>
      <c r="Y1307" s="2">
        <f t="shared" si="692"/>
        <v>0</v>
      </c>
      <c r="Z1307" s="82">
        <f t="shared" si="714"/>
        <v>0</v>
      </c>
      <c r="AA1307" s="2">
        <f t="shared" si="724"/>
        <v>0</v>
      </c>
      <c r="AB1307" s="27">
        <f t="shared" si="722"/>
        <v>6.7299999999999999E-2</v>
      </c>
      <c r="AC1307" s="29">
        <f t="shared" si="702"/>
        <v>17</v>
      </c>
      <c r="AD1307" s="29">
        <v>252</v>
      </c>
      <c r="AE1307" s="11">
        <f t="shared" si="694"/>
        <v>1.0044034989999999</v>
      </c>
      <c r="AF1307" s="2">
        <f t="shared" si="725"/>
        <v>1286.6247728200001</v>
      </c>
      <c r="AG1307" s="2">
        <f t="shared" si="716"/>
        <v>1339.9529807700001</v>
      </c>
      <c r="AH1307" s="3">
        <f t="shared" si="717"/>
        <v>0</v>
      </c>
      <c r="AI1307" s="4" t="str">
        <f t="shared" si="696"/>
        <v>A+J=</v>
      </c>
      <c r="AJ1307" s="12">
        <f t="shared" si="723"/>
        <v>42430</v>
      </c>
      <c r="AK1307" s="12"/>
      <c r="AL1307" s="4"/>
      <c r="AM1307" s="1"/>
      <c r="AN1307" s="12"/>
      <c r="AO1307" s="1"/>
      <c r="AP1307" s="1"/>
      <c r="AQ1307" s="3"/>
      <c r="AR1307" s="3"/>
      <c r="AS1307" s="7"/>
      <c r="AT1307" s="1"/>
      <c r="AU1307" s="1"/>
      <c r="AV1307" s="1"/>
      <c r="AW1307" s="1"/>
      <c r="AX1307" s="1"/>
      <c r="AY1307" s="1"/>
      <c r="AZ1307" s="1"/>
      <c r="BA1307" s="1"/>
      <c r="BB1307" s="1"/>
    </row>
    <row r="1308" spans="1:54" x14ac:dyDescent="0.2">
      <c r="A1308" s="178">
        <f t="shared" si="718"/>
        <v>42427</v>
      </c>
      <c r="B1308" s="2">
        <f t="shared" si="703"/>
        <v>305897.69756587141</v>
      </c>
      <c r="C1308" s="2">
        <f t="shared" si="719"/>
        <v>233083.1434273</v>
      </c>
      <c r="D1308" s="2">
        <f>SUM(Y1308:Y$1495)</f>
        <v>20506.019257699998</v>
      </c>
      <c r="E1308" s="11">
        <f t="shared" si="704"/>
        <v>212577.12416960002</v>
      </c>
      <c r="F1308" s="99">
        <f t="shared" si="699"/>
        <v>4493.17</v>
      </c>
      <c r="G1308" s="3">
        <f>IF(N1308=1,VLOOKUP(A1307,[1]Plan1!$BG$69:$BI$188,3),G1307)</f>
        <v>4550.2299999999996</v>
      </c>
      <c r="H1308" s="200">
        <f t="shared" si="700"/>
        <v>42340</v>
      </c>
      <c r="I1308" s="200">
        <f t="shared" si="701"/>
        <v>42371</v>
      </c>
      <c r="J1308" s="27">
        <f t="shared" si="705"/>
        <v>1.2699274676898353E-2</v>
      </c>
      <c r="K1308" s="12">
        <f t="shared" si="720"/>
        <v>42430</v>
      </c>
      <c r="L1308" s="12">
        <f t="shared" si="706"/>
        <v>42430</v>
      </c>
      <c r="M1308" s="1">
        <f t="shared" si="721"/>
        <v>19</v>
      </c>
      <c r="N1308" s="1">
        <f t="shared" si="707"/>
        <v>18</v>
      </c>
      <c r="O1308" s="2">
        <f t="shared" si="708"/>
        <v>1.0120268800000001</v>
      </c>
      <c r="P1308" s="11">
        <f t="shared" si="698"/>
        <v>1.00959902</v>
      </c>
      <c r="Q1308" s="11">
        <f t="shared" si="693"/>
        <v>1.2958099483170111</v>
      </c>
      <c r="R1308" s="2">
        <f t="shared" si="697"/>
        <v>1.3113944900000001</v>
      </c>
      <c r="S1308" s="2">
        <f t="shared" si="691"/>
        <v>1.25355427</v>
      </c>
      <c r="T1308" s="2">
        <f t="shared" si="709"/>
        <v>292182.36970831</v>
      </c>
      <c r="U1308" s="2">
        <f t="shared" si="710"/>
        <v>5199.3887434920643</v>
      </c>
      <c r="V1308" s="2">
        <f t="shared" si="711"/>
        <v>66195.345166459287</v>
      </c>
      <c r="W1308" s="2">
        <f t="shared" si="712"/>
        <v>304477.87733725138</v>
      </c>
      <c r="X1308" s="29">
        <f t="shared" si="713"/>
        <v>0</v>
      </c>
      <c r="Y1308" s="2">
        <f t="shared" si="692"/>
        <v>0</v>
      </c>
      <c r="Z1308" s="82">
        <f t="shared" si="714"/>
        <v>0</v>
      </c>
      <c r="AA1308" s="2">
        <f t="shared" si="724"/>
        <v>0</v>
      </c>
      <c r="AB1308" s="27">
        <f t="shared" si="722"/>
        <v>6.7299999999999999E-2</v>
      </c>
      <c r="AC1308" s="29">
        <f t="shared" si="702"/>
        <v>18</v>
      </c>
      <c r="AD1308" s="29">
        <v>252</v>
      </c>
      <c r="AE1308" s="11">
        <f t="shared" si="694"/>
        <v>1.004663131</v>
      </c>
      <c r="AF1308" s="2">
        <f t="shared" si="725"/>
        <v>1362.4846658399999</v>
      </c>
      <c r="AG1308" s="2">
        <f t="shared" si="716"/>
        <v>1419.8202286200001</v>
      </c>
      <c r="AH1308" s="3">
        <f t="shared" si="717"/>
        <v>0</v>
      </c>
      <c r="AI1308" s="4" t="str">
        <f t="shared" si="696"/>
        <v>A+J=</v>
      </c>
      <c r="AJ1308" s="12">
        <f t="shared" si="723"/>
        <v>42430</v>
      </c>
      <c r="AK1308" s="12"/>
      <c r="AL1308" s="4"/>
      <c r="AM1308" s="1"/>
      <c r="AN1308" s="12"/>
      <c r="AO1308" s="1"/>
      <c r="AP1308" s="1"/>
      <c r="AQ1308" s="3"/>
      <c r="AR1308" s="3"/>
      <c r="AS1308" s="7"/>
      <c r="AT1308" s="1"/>
      <c r="AU1308" s="1"/>
      <c r="AV1308" s="1"/>
      <c r="AW1308" s="1"/>
      <c r="AX1308" s="1"/>
      <c r="AY1308" s="1"/>
      <c r="AZ1308" s="1"/>
      <c r="BA1308" s="1"/>
      <c r="BB1308" s="1"/>
    </row>
    <row r="1309" spans="1:54" x14ac:dyDescent="0.2">
      <c r="A1309" s="178">
        <f t="shared" si="718"/>
        <v>42428</v>
      </c>
      <c r="B1309" s="2">
        <f t="shared" si="703"/>
        <v>305897.69756587141</v>
      </c>
      <c r="C1309" s="2">
        <f t="shared" si="719"/>
        <v>233083.1434273</v>
      </c>
      <c r="D1309" s="2">
        <f>SUM(Y1309:Y$1495)</f>
        <v>20506.019257699998</v>
      </c>
      <c r="E1309" s="11">
        <f t="shared" si="704"/>
        <v>212577.12416960002</v>
      </c>
      <c r="F1309" s="99">
        <f t="shared" si="699"/>
        <v>4493.17</v>
      </c>
      <c r="G1309" s="3">
        <f>IF(N1309=1,VLOOKUP(A1308,[1]Plan1!$BG$69:$BI$188,3),G1308)</f>
        <v>4550.2299999999996</v>
      </c>
      <c r="H1309" s="200">
        <f t="shared" si="700"/>
        <v>42340</v>
      </c>
      <c r="I1309" s="200">
        <f t="shared" si="701"/>
        <v>42371</v>
      </c>
      <c r="J1309" s="27">
        <f t="shared" si="705"/>
        <v>1.2699274676898353E-2</v>
      </c>
      <c r="K1309" s="12">
        <f t="shared" si="720"/>
        <v>42430</v>
      </c>
      <c r="L1309" s="12">
        <f t="shared" si="706"/>
        <v>42430</v>
      </c>
      <c r="M1309" s="1">
        <f t="shared" si="721"/>
        <v>19</v>
      </c>
      <c r="N1309" s="1">
        <f t="shared" si="707"/>
        <v>18</v>
      </c>
      <c r="O1309" s="2">
        <f t="shared" si="708"/>
        <v>1.0120268800000001</v>
      </c>
      <c r="P1309" s="11">
        <f t="shared" si="698"/>
        <v>1.00959902</v>
      </c>
      <c r="Q1309" s="11">
        <f t="shared" si="693"/>
        <v>1.2958099483170111</v>
      </c>
      <c r="R1309" s="2">
        <f t="shared" si="697"/>
        <v>1.3113944900000001</v>
      </c>
      <c r="S1309" s="2">
        <f t="shared" si="691"/>
        <v>1.25355427</v>
      </c>
      <c r="T1309" s="2">
        <f t="shared" si="709"/>
        <v>292182.36970831</v>
      </c>
      <c r="U1309" s="2">
        <f t="shared" si="710"/>
        <v>5199.3887434920643</v>
      </c>
      <c r="V1309" s="2">
        <f t="shared" si="711"/>
        <v>66195.345166459287</v>
      </c>
      <c r="W1309" s="2">
        <f t="shared" si="712"/>
        <v>304477.87733725138</v>
      </c>
      <c r="X1309" s="29">
        <f t="shared" si="713"/>
        <v>0</v>
      </c>
      <c r="Y1309" s="2">
        <f t="shared" si="692"/>
        <v>0</v>
      </c>
      <c r="Z1309" s="82">
        <f t="shared" si="714"/>
        <v>0</v>
      </c>
      <c r="AA1309" s="2">
        <f t="shared" si="724"/>
        <v>0</v>
      </c>
      <c r="AB1309" s="27">
        <f t="shared" si="722"/>
        <v>6.7299999999999999E-2</v>
      </c>
      <c r="AC1309" s="29">
        <f t="shared" si="702"/>
        <v>18</v>
      </c>
      <c r="AD1309" s="29">
        <v>252</v>
      </c>
      <c r="AE1309" s="11">
        <f t="shared" si="694"/>
        <v>1.004663131</v>
      </c>
      <c r="AF1309" s="2">
        <f t="shared" si="725"/>
        <v>1362.4846658399999</v>
      </c>
      <c r="AG1309" s="2">
        <f t="shared" si="716"/>
        <v>1419.8202286200001</v>
      </c>
      <c r="AH1309" s="3">
        <f t="shared" si="717"/>
        <v>0</v>
      </c>
      <c r="AI1309" s="4" t="str">
        <f t="shared" si="696"/>
        <v>A+J=</v>
      </c>
      <c r="AJ1309" s="12">
        <f t="shared" si="723"/>
        <v>42430</v>
      </c>
      <c r="AK1309" s="12"/>
      <c r="AL1309" s="4"/>
      <c r="AM1309" s="1"/>
      <c r="AN1309" s="12"/>
      <c r="AO1309" s="1"/>
      <c r="AP1309" s="1"/>
      <c r="AQ1309" s="3"/>
      <c r="AR1309" s="3"/>
      <c r="AS1309" s="7"/>
      <c r="AT1309" s="1"/>
      <c r="AU1309" s="1"/>
      <c r="AV1309" s="1"/>
      <c r="AW1309" s="1"/>
      <c r="AX1309" s="1"/>
      <c r="AY1309" s="1"/>
      <c r="AZ1309" s="1"/>
      <c r="BA1309" s="1"/>
      <c r="BB1309" s="1"/>
    </row>
    <row r="1310" spans="1:54" x14ac:dyDescent="0.2">
      <c r="A1310" s="178">
        <f t="shared" si="718"/>
        <v>42429</v>
      </c>
      <c r="B1310" s="2">
        <f t="shared" si="703"/>
        <v>305897.69756587141</v>
      </c>
      <c r="C1310" s="2">
        <f t="shared" si="719"/>
        <v>233083.1434273</v>
      </c>
      <c r="D1310" s="2">
        <f>SUM(Y1310:Y$1495)</f>
        <v>20506.019257699998</v>
      </c>
      <c r="E1310" s="11">
        <f t="shared" si="704"/>
        <v>212577.12416960002</v>
      </c>
      <c r="F1310" s="99">
        <f t="shared" si="699"/>
        <v>4493.17</v>
      </c>
      <c r="G1310" s="3">
        <f>IF(N1310=1,VLOOKUP(A1309,[1]Plan1!$BG$69:$BI$188,3),G1309)</f>
        <v>4550.2299999999996</v>
      </c>
      <c r="H1310" s="200">
        <f t="shared" si="700"/>
        <v>42340</v>
      </c>
      <c r="I1310" s="200">
        <f t="shared" si="701"/>
        <v>42371</v>
      </c>
      <c r="J1310" s="27">
        <f t="shared" si="705"/>
        <v>1.2699274676898353E-2</v>
      </c>
      <c r="K1310" s="12">
        <f t="shared" si="720"/>
        <v>42430</v>
      </c>
      <c r="L1310" s="12">
        <f t="shared" si="706"/>
        <v>42430</v>
      </c>
      <c r="M1310" s="1">
        <f t="shared" si="721"/>
        <v>19</v>
      </c>
      <c r="N1310" s="1">
        <f t="shared" si="707"/>
        <v>18</v>
      </c>
      <c r="O1310" s="2">
        <f t="shared" si="708"/>
        <v>1.0120268800000001</v>
      </c>
      <c r="P1310" s="11">
        <f t="shared" si="698"/>
        <v>1.00959902</v>
      </c>
      <c r="Q1310" s="11">
        <f t="shared" si="693"/>
        <v>1.2958099483170111</v>
      </c>
      <c r="R1310" s="2">
        <f t="shared" si="697"/>
        <v>1.3113944900000001</v>
      </c>
      <c r="S1310" s="2">
        <f t="shared" ref="S1310:S1373" si="726">IF(AND(X1310&gt;0,MONTH(A1310)=10),R1310,S1309)</f>
        <v>1.25355427</v>
      </c>
      <c r="T1310" s="2">
        <f t="shared" si="709"/>
        <v>292182.36970831</v>
      </c>
      <c r="U1310" s="2">
        <f t="shared" si="710"/>
        <v>5199.3887434920643</v>
      </c>
      <c r="V1310" s="2">
        <f t="shared" si="711"/>
        <v>66195.345166459287</v>
      </c>
      <c r="W1310" s="2">
        <f t="shared" si="712"/>
        <v>304477.87733725138</v>
      </c>
      <c r="X1310" s="29">
        <f t="shared" si="713"/>
        <v>0</v>
      </c>
      <c r="Y1310" s="2">
        <f t="shared" ref="Y1310:Y1373" si="727">IF(X1310&gt;0,VLOOKUP(A1310,AN$12:AR$131,5),0)</f>
        <v>0</v>
      </c>
      <c r="Z1310" s="82">
        <f t="shared" si="714"/>
        <v>0</v>
      </c>
      <c r="AA1310" s="2">
        <f t="shared" si="724"/>
        <v>0</v>
      </c>
      <c r="AB1310" s="27">
        <f t="shared" si="722"/>
        <v>6.7299999999999999E-2</v>
      </c>
      <c r="AC1310" s="29">
        <f t="shared" si="702"/>
        <v>18</v>
      </c>
      <c r="AD1310" s="29">
        <v>252</v>
      </c>
      <c r="AE1310" s="11">
        <f t="shared" si="694"/>
        <v>1.004663131</v>
      </c>
      <c r="AF1310" s="2">
        <f t="shared" si="725"/>
        <v>1362.4846658399999</v>
      </c>
      <c r="AG1310" s="2">
        <f t="shared" si="716"/>
        <v>1419.8202286200001</v>
      </c>
      <c r="AH1310" s="3">
        <f t="shared" si="717"/>
        <v>0</v>
      </c>
      <c r="AI1310" s="4" t="str">
        <f t="shared" si="696"/>
        <v>A+J=</v>
      </c>
      <c r="AJ1310" s="12">
        <f t="shared" si="723"/>
        <v>42430</v>
      </c>
      <c r="AK1310" s="12"/>
      <c r="AL1310" s="4"/>
      <c r="AM1310" s="1"/>
      <c r="AN1310" s="12"/>
      <c r="AO1310" s="1"/>
      <c r="AP1310" s="1"/>
      <c r="AQ1310" s="3"/>
      <c r="AR1310" s="3"/>
      <c r="AS1310" s="7"/>
      <c r="AT1310" s="1"/>
      <c r="AU1310" s="1"/>
      <c r="AV1310" s="1"/>
      <c r="AW1310" s="1"/>
      <c r="AX1310" s="1"/>
      <c r="AY1310" s="1"/>
      <c r="AZ1310" s="1"/>
      <c r="BA1310" s="1"/>
      <c r="BB1310" s="1"/>
    </row>
    <row r="1311" spans="1:54" x14ac:dyDescent="0.2">
      <c r="A1311" s="178">
        <f t="shared" si="718"/>
        <v>42430</v>
      </c>
      <c r="B1311" s="2">
        <f t="shared" si="703"/>
        <v>306162.89858178905</v>
      </c>
      <c r="C1311" s="2">
        <f t="shared" si="719"/>
        <v>233083.1434273</v>
      </c>
      <c r="D1311" s="2">
        <f>SUM(Y1311:Y$1495)</f>
        <v>20506.019257699998</v>
      </c>
      <c r="E1311" s="11">
        <f t="shared" si="704"/>
        <v>212577.12416960002</v>
      </c>
      <c r="F1311" s="99">
        <f t="shared" si="699"/>
        <v>4493.17</v>
      </c>
      <c r="G1311" s="3">
        <f>IF(N1311=1,VLOOKUP(A1310,[1]Plan1!$BG$69:$BI$188,3),G1310)</f>
        <v>4550.2299999999996</v>
      </c>
      <c r="H1311" s="200">
        <f t="shared" si="700"/>
        <v>42340</v>
      </c>
      <c r="I1311" s="200">
        <f t="shared" si="701"/>
        <v>42371</v>
      </c>
      <c r="J1311" s="27">
        <f t="shared" si="705"/>
        <v>1.2699274676898353E-2</v>
      </c>
      <c r="K1311" s="12">
        <f t="shared" si="720"/>
        <v>42461</v>
      </c>
      <c r="L1311" s="12">
        <f t="shared" si="706"/>
        <v>42430</v>
      </c>
      <c r="M1311" s="1">
        <f t="shared" si="721"/>
        <v>19</v>
      </c>
      <c r="N1311" s="1">
        <f t="shared" si="707"/>
        <v>19</v>
      </c>
      <c r="O1311" s="2">
        <f t="shared" si="708"/>
        <v>1.0126992699999999</v>
      </c>
      <c r="P1311" s="11">
        <f t="shared" si="698"/>
        <v>1.00959902</v>
      </c>
      <c r="Q1311" s="11">
        <f t="shared" ref="Q1311:Q1374" si="728">IF(L1311&gt;L1310,Q1310*P1311,Q1310)</f>
        <v>1.2958099483170111</v>
      </c>
      <c r="R1311" s="2">
        <f t="shared" si="697"/>
        <v>1.3122657799999999</v>
      </c>
      <c r="S1311" s="2">
        <f t="shared" si="726"/>
        <v>1.25355427</v>
      </c>
      <c r="T1311" s="2">
        <f t="shared" si="709"/>
        <v>292182.36970831</v>
      </c>
      <c r="U1311" s="2">
        <f t="shared" si="710"/>
        <v>5199.3887434920643</v>
      </c>
      <c r="V1311" s="2">
        <f t="shared" si="711"/>
        <v>66380.561488976993</v>
      </c>
      <c r="W1311" s="2">
        <f t="shared" si="712"/>
        <v>304663.09365976905</v>
      </c>
      <c r="X1311" s="29">
        <f t="shared" si="713"/>
        <v>43</v>
      </c>
      <c r="Y1311" s="2">
        <f t="shared" si="727"/>
        <v>3009.5415779499999</v>
      </c>
      <c r="Z1311" s="82">
        <f t="shared" si="714"/>
        <v>1.2911880000000001E-2</v>
      </c>
      <c r="AA1311" s="2">
        <f t="shared" si="724"/>
        <v>3772.6236957800002</v>
      </c>
      <c r="AB1311" s="27">
        <f t="shared" si="722"/>
        <v>6.7299999999999999E-2</v>
      </c>
      <c r="AC1311" s="29">
        <f t="shared" si="702"/>
        <v>19</v>
      </c>
      <c r="AD1311" s="29">
        <v>252</v>
      </c>
      <c r="AE1311" s="11">
        <f t="shared" ref="AE1311:AE1374" si="729">ROUND((1+AB1311)^TRUNC((AC1311/AD1311),9),9)</f>
        <v>1.004922831</v>
      </c>
      <c r="AF1311" s="2">
        <f t="shared" si="725"/>
        <v>1438.3644272500001</v>
      </c>
      <c r="AG1311" s="2">
        <f t="shared" si="716"/>
        <v>1499.80492202</v>
      </c>
      <c r="AH1311" s="3">
        <f t="shared" si="717"/>
        <v>5210.9881230299998</v>
      </c>
      <c r="AI1311" s="4" t="str">
        <f t="shared" si="696"/>
        <v>A+J=</v>
      </c>
      <c r="AJ1311" s="12">
        <f t="shared" si="723"/>
        <v>42430</v>
      </c>
      <c r="AK1311" s="12"/>
      <c r="AL1311" s="4"/>
      <c r="AM1311" s="1"/>
      <c r="AN1311" s="12"/>
      <c r="AO1311" s="1"/>
      <c r="AP1311" s="1"/>
      <c r="AQ1311" s="3"/>
      <c r="AR1311" s="3"/>
      <c r="AS1311" s="7"/>
      <c r="AT1311" s="1"/>
      <c r="AU1311" s="1"/>
      <c r="AV1311" s="1"/>
      <c r="AW1311" s="1"/>
      <c r="AX1311" s="1"/>
      <c r="AY1311" s="1"/>
      <c r="AZ1311" s="1"/>
      <c r="BA1311" s="1"/>
      <c r="BB1311" s="1"/>
    </row>
    <row r="1312" spans="1:54" x14ac:dyDescent="0.2">
      <c r="A1312" s="178">
        <f t="shared" si="718"/>
        <v>42431</v>
      </c>
      <c r="B1312" s="2">
        <f t="shared" si="703"/>
        <v>301081.90444135841</v>
      </c>
      <c r="C1312" s="2">
        <f t="shared" si="719"/>
        <v>230073.60184935</v>
      </c>
      <c r="D1312" s="2">
        <f>SUM(Y1312:Y$1495)</f>
        <v>17496.477679749998</v>
      </c>
      <c r="E1312" s="11">
        <f t="shared" si="704"/>
        <v>212577.12416959999</v>
      </c>
      <c r="F1312" s="99">
        <f t="shared" si="699"/>
        <v>4550.2299999999996</v>
      </c>
      <c r="G1312" s="3">
        <f>IF(N1312=1,VLOOKUP(A1311,[1]Plan1!$BG$69:$BI$188,3),G1311)</f>
        <v>4591.18</v>
      </c>
      <c r="H1312" s="200">
        <f t="shared" si="700"/>
        <v>42371</v>
      </c>
      <c r="I1312" s="200">
        <f t="shared" si="701"/>
        <v>42402</v>
      </c>
      <c r="J1312" s="27">
        <f t="shared" si="705"/>
        <v>8.9995450779412067E-3</v>
      </c>
      <c r="K1312" s="12">
        <f t="shared" si="720"/>
        <v>42461</v>
      </c>
      <c r="L1312" s="12">
        <f t="shared" si="706"/>
        <v>42461</v>
      </c>
      <c r="M1312" s="1">
        <f t="shared" si="721"/>
        <v>22</v>
      </c>
      <c r="N1312" s="1">
        <f t="shared" si="707"/>
        <v>1</v>
      </c>
      <c r="O1312" s="2">
        <f t="shared" si="708"/>
        <v>1.0004073200000001</v>
      </c>
      <c r="P1312" s="11">
        <f t="shared" si="698"/>
        <v>1.0126992699999999</v>
      </c>
      <c r="Q1312" s="11">
        <f t="shared" si="728"/>
        <v>1.3122657887193747</v>
      </c>
      <c r="R1312" s="2">
        <f t="shared" si="697"/>
        <v>1.3128002999999999</v>
      </c>
      <c r="S1312" s="2">
        <f t="shared" si="726"/>
        <v>1.25355427</v>
      </c>
      <c r="T1312" s="2">
        <f t="shared" si="709"/>
        <v>288409.74601253</v>
      </c>
      <c r="U1312" s="2">
        <f t="shared" si="710"/>
        <v>4436.3066256603042</v>
      </c>
      <c r="V1312" s="2">
        <f t="shared" si="711"/>
        <v>66494.188213388115</v>
      </c>
      <c r="W1312" s="2">
        <f t="shared" si="712"/>
        <v>301004.09668839839</v>
      </c>
      <c r="X1312" s="29">
        <f t="shared" si="713"/>
        <v>0</v>
      </c>
      <c r="Y1312" s="2">
        <f t="shared" si="727"/>
        <v>0</v>
      </c>
      <c r="Z1312" s="82">
        <f t="shared" si="714"/>
        <v>0</v>
      </c>
      <c r="AA1312" s="2">
        <f t="shared" si="724"/>
        <v>0</v>
      </c>
      <c r="AB1312" s="27">
        <f t="shared" si="722"/>
        <v>6.7299999999999999E-2</v>
      </c>
      <c r="AC1312" s="29">
        <f t="shared" si="702"/>
        <v>1</v>
      </c>
      <c r="AD1312" s="29">
        <v>252</v>
      </c>
      <c r="AE1312" s="11">
        <f t="shared" si="729"/>
        <v>1.0002584940000001</v>
      </c>
      <c r="AF1312" s="2">
        <f t="shared" si="725"/>
        <v>74.552188880000003</v>
      </c>
      <c r="AG1312" s="2">
        <f t="shared" si="716"/>
        <v>77.807752960000002</v>
      </c>
      <c r="AH1312" s="3">
        <f t="shared" si="717"/>
        <v>0</v>
      </c>
      <c r="AI1312" s="4" t="str">
        <f t="shared" si="696"/>
        <v>A+J=</v>
      </c>
      <c r="AJ1312" s="12">
        <f t="shared" si="723"/>
        <v>42461</v>
      </c>
      <c r="AK1312" s="12"/>
      <c r="AL1312" s="4"/>
      <c r="AM1312" s="1"/>
      <c r="AN1312" s="12"/>
      <c r="AO1312" s="1"/>
      <c r="AP1312" s="1"/>
      <c r="AQ1312" s="3"/>
      <c r="AR1312" s="3"/>
      <c r="AS1312" s="7"/>
      <c r="AT1312" s="1"/>
      <c r="AU1312" s="1"/>
      <c r="AV1312" s="1"/>
      <c r="AW1312" s="1"/>
      <c r="AX1312" s="1"/>
      <c r="AY1312" s="1"/>
      <c r="AZ1312" s="1"/>
      <c r="BA1312" s="1"/>
      <c r="BB1312" s="1"/>
    </row>
    <row r="1313" spans="1:54" x14ac:dyDescent="0.2">
      <c r="A1313" s="178">
        <f t="shared" si="718"/>
        <v>42432</v>
      </c>
      <c r="B1313" s="2">
        <f t="shared" si="703"/>
        <v>301273.46250156563</v>
      </c>
      <c r="C1313" s="2">
        <f t="shared" si="719"/>
        <v>230073.60184935</v>
      </c>
      <c r="D1313" s="2">
        <f>SUM(Y1313:Y$1495)</f>
        <v>17496.477679749998</v>
      </c>
      <c r="E1313" s="11">
        <f t="shared" si="704"/>
        <v>212577.12416959999</v>
      </c>
      <c r="F1313" s="99">
        <f t="shared" si="699"/>
        <v>4550.2299999999996</v>
      </c>
      <c r="G1313" s="3">
        <f>IF(N1313=1,VLOOKUP(A1312,[1]Plan1!$BG$69:$BI$188,3),G1312)</f>
        <v>4591.18</v>
      </c>
      <c r="H1313" s="200">
        <f t="shared" si="700"/>
        <v>42371</v>
      </c>
      <c r="I1313" s="200">
        <f t="shared" si="701"/>
        <v>42402</v>
      </c>
      <c r="J1313" s="27">
        <f t="shared" si="705"/>
        <v>8.9995450779412067E-3</v>
      </c>
      <c r="K1313" s="12">
        <f t="shared" si="720"/>
        <v>42461</v>
      </c>
      <c r="L1313" s="12">
        <f t="shared" si="706"/>
        <v>42461</v>
      </c>
      <c r="M1313" s="1">
        <f t="shared" si="721"/>
        <v>22</v>
      </c>
      <c r="N1313" s="1">
        <f t="shared" si="707"/>
        <v>2</v>
      </c>
      <c r="O1313" s="2">
        <f t="shared" si="708"/>
        <v>1.0008148100000001</v>
      </c>
      <c r="P1313" s="11">
        <f t="shared" si="698"/>
        <v>1.0126992699999999</v>
      </c>
      <c r="Q1313" s="11">
        <f t="shared" si="728"/>
        <v>1.3122657887193747</v>
      </c>
      <c r="R1313" s="2">
        <f t="shared" si="697"/>
        <v>1.31333503</v>
      </c>
      <c r="S1313" s="2">
        <f t="shared" si="726"/>
        <v>1.25355427</v>
      </c>
      <c r="T1313" s="2">
        <f t="shared" si="709"/>
        <v>288409.74601253</v>
      </c>
      <c r="U1313" s="2">
        <f t="shared" si="710"/>
        <v>4436.3066256603042</v>
      </c>
      <c r="V1313" s="2">
        <f t="shared" si="711"/>
        <v>66607.859578995325</v>
      </c>
      <c r="W1313" s="2">
        <f t="shared" si="712"/>
        <v>301117.76805400563</v>
      </c>
      <c r="X1313" s="29">
        <f t="shared" si="713"/>
        <v>0</v>
      </c>
      <c r="Y1313" s="2">
        <f t="shared" si="727"/>
        <v>0</v>
      </c>
      <c r="Z1313" s="82">
        <f t="shared" si="714"/>
        <v>0</v>
      </c>
      <c r="AA1313" s="2">
        <f t="shared" si="724"/>
        <v>0</v>
      </c>
      <c r="AB1313" s="27">
        <f t="shared" si="722"/>
        <v>6.7299999999999999E-2</v>
      </c>
      <c r="AC1313" s="29">
        <f t="shared" si="702"/>
        <v>2</v>
      </c>
      <c r="AD1313" s="29">
        <v>252</v>
      </c>
      <c r="AE1313" s="11">
        <f t="shared" si="729"/>
        <v>1.000517055</v>
      </c>
      <c r="AF1313" s="2">
        <f t="shared" si="725"/>
        <v>149.12370121999999</v>
      </c>
      <c r="AG1313" s="2">
        <f t="shared" si="716"/>
        <v>155.69444755999999</v>
      </c>
      <c r="AH1313" s="3">
        <f t="shared" si="717"/>
        <v>0</v>
      </c>
      <c r="AI1313" s="4" t="str">
        <f t="shared" si="696"/>
        <v>A+J=</v>
      </c>
      <c r="AJ1313" s="12">
        <f t="shared" si="723"/>
        <v>42461</v>
      </c>
      <c r="AK1313" s="12"/>
      <c r="AL1313" s="4"/>
      <c r="AM1313" s="1"/>
      <c r="AN1313" s="12"/>
      <c r="AO1313" s="1"/>
      <c r="AP1313" s="1"/>
      <c r="AQ1313" s="3"/>
      <c r="AR1313" s="3"/>
      <c r="AS1313" s="7"/>
      <c r="AT1313" s="1"/>
      <c r="AU1313" s="1"/>
      <c r="AV1313" s="1"/>
      <c r="AW1313" s="1"/>
      <c r="AX1313" s="1"/>
      <c r="AY1313" s="1"/>
      <c r="AZ1313" s="1"/>
      <c r="BA1313" s="1"/>
      <c r="BB1313" s="1"/>
    </row>
    <row r="1314" spans="1:54" x14ac:dyDescent="0.2">
      <c r="A1314" s="178">
        <f t="shared" si="718"/>
        <v>42433</v>
      </c>
      <c r="B1314" s="2">
        <f t="shared" si="703"/>
        <v>301465.14632947015</v>
      </c>
      <c r="C1314" s="2">
        <f t="shared" si="719"/>
        <v>230073.60184935</v>
      </c>
      <c r="D1314" s="2">
        <f>SUM(Y1314:Y$1495)</f>
        <v>17496.477679749998</v>
      </c>
      <c r="E1314" s="11">
        <f t="shared" si="704"/>
        <v>212577.12416959999</v>
      </c>
      <c r="F1314" s="99">
        <f t="shared" si="699"/>
        <v>4550.2299999999996</v>
      </c>
      <c r="G1314" s="3">
        <f>IF(N1314=1,VLOOKUP(A1313,[1]Plan1!$BG$69:$BI$188,3),G1313)</f>
        <v>4591.18</v>
      </c>
      <c r="H1314" s="200">
        <f t="shared" si="700"/>
        <v>42371</v>
      </c>
      <c r="I1314" s="200">
        <f t="shared" si="701"/>
        <v>42402</v>
      </c>
      <c r="J1314" s="27">
        <f t="shared" si="705"/>
        <v>8.9995450779412067E-3</v>
      </c>
      <c r="K1314" s="12">
        <f t="shared" si="720"/>
        <v>42461</v>
      </c>
      <c r="L1314" s="12">
        <f t="shared" si="706"/>
        <v>42461</v>
      </c>
      <c r="M1314" s="1">
        <f t="shared" si="721"/>
        <v>22</v>
      </c>
      <c r="N1314" s="1">
        <f t="shared" si="707"/>
        <v>3</v>
      </c>
      <c r="O1314" s="2">
        <f t="shared" si="708"/>
        <v>1.0012224599999999</v>
      </c>
      <c r="P1314" s="11">
        <f t="shared" si="698"/>
        <v>1.0126992699999999</v>
      </c>
      <c r="Q1314" s="11">
        <f t="shared" si="728"/>
        <v>1.3122657887193747</v>
      </c>
      <c r="R1314" s="2">
        <f t="shared" si="697"/>
        <v>1.31386998</v>
      </c>
      <c r="S1314" s="2">
        <f t="shared" si="726"/>
        <v>1.25355427</v>
      </c>
      <c r="T1314" s="2">
        <f t="shared" si="709"/>
        <v>288409.74601253</v>
      </c>
      <c r="U1314" s="2">
        <f t="shared" si="710"/>
        <v>4436.3066256603042</v>
      </c>
      <c r="V1314" s="2">
        <f t="shared" si="711"/>
        <v>66721.577711569858</v>
      </c>
      <c r="W1314" s="2">
        <f t="shared" si="712"/>
        <v>301231.48618658015</v>
      </c>
      <c r="X1314" s="29">
        <f t="shared" si="713"/>
        <v>0</v>
      </c>
      <c r="Y1314" s="2">
        <f t="shared" si="727"/>
        <v>0</v>
      </c>
      <c r="Z1314" s="82">
        <f t="shared" si="714"/>
        <v>0</v>
      </c>
      <c r="AA1314" s="2">
        <f t="shared" si="724"/>
        <v>0</v>
      </c>
      <c r="AB1314" s="27">
        <f t="shared" si="722"/>
        <v>6.7299999999999999E-2</v>
      </c>
      <c r="AC1314" s="29">
        <f t="shared" si="702"/>
        <v>3</v>
      </c>
      <c r="AD1314" s="29">
        <v>252</v>
      </c>
      <c r="AE1314" s="11">
        <f t="shared" si="729"/>
        <v>1.0007756830000001</v>
      </c>
      <c r="AF1314" s="2">
        <f t="shared" si="725"/>
        <v>223.71453700999999</v>
      </c>
      <c r="AG1314" s="2">
        <f t="shared" si="716"/>
        <v>233.66014289</v>
      </c>
      <c r="AH1314" s="3">
        <f t="shared" si="717"/>
        <v>0</v>
      </c>
      <c r="AI1314" s="4" t="str">
        <f t="shared" ref="AI1314:AI1377" si="730">AI1313</f>
        <v>A+J=</v>
      </c>
      <c r="AJ1314" s="12">
        <f t="shared" si="723"/>
        <v>42461</v>
      </c>
      <c r="AK1314" s="12"/>
      <c r="AL1314" s="4"/>
      <c r="AM1314" s="1"/>
      <c r="AN1314" s="12"/>
      <c r="AO1314" s="1"/>
      <c r="AP1314" s="1"/>
      <c r="AQ1314" s="3"/>
      <c r="AR1314" s="3"/>
      <c r="AS1314" s="7"/>
      <c r="AT1314" s="1"/>
      <c r="AU1314" s="1"/>
      <c r="AV1314" s="1"/>
      <c r="AW1314" s="1"/>
      <c r="AX1314" s="1"/>
      <c r="AY1314" s="1"/>
      <c r="AZ1314" s="1"/>
      <c r="BA1314" s="1"/>
      <c r="BB1314" s="1"/>
    </row>
    <row r="1315" spans="1:54" x14ac:dyDescent="0.2">
      <c r="A1315" s="178">
        <f t="shared" si="718"/>
        <v>42434</v>
      </c>
      <c r="B1315" s="2">
        <f t="shared" si="703"/>
        <v>301656.95355493081</v>
      </c>
      <c r="C1315" s="2">
        <f t="shared" si="719"/>
        <v>230073.60184935</v>
      </c>
      <c r="D1315" s="2">
        <f>SUM(Y1315:Y$1495)</f>
        <v>17496.477679749998</v>
      </c>
      <c r="E1315" s="11">
        <f t="shared" si="704"/>
        <v>212577.12416959999</v>
      </c>
      <c r="F1315" s="99">
        <f t="shared" si="699"/>
        <v>4550.2299999999996</v>
      </c>
      <c r="G1315" s="3">
        <f>IF(N1315=1,VLOOKUP(A1314,[1]Plan1!$BG$69:$BI$188,3),G1314)</f>
        <v>4591.18</v>
      </c>
      <c r="H1315" s="200">
        <f t="shared" si="700"/>
        <v>42371</v>
      </c>
      <c r="I1315" s="200">
        <f t="shared" si="701"/>
        <v>42402</v>
      </c>
      <c r="J1315" s="27">
        <f t="shared" si="705"/>
        <v>8.9995450779412067E-3</v>
      </c>
      <c r="K1315" s="12">
        <f t="shared" si="720"/>
        <v>42461</v>
      </c>
      <c r="L1315" s="12">
        <f t="shared" si="706"/>
        <v>42461</v>
      </c>
      <c r="M1315" s="1">
        <f t="shared" si="721"/>
        <v>22</v>
      </c>
      <c r="N1315" s="1">
        <f t="shared" si="707"/>
        <v>4</v>
      </c>
      <c r="O1315" s="2">
        <f t="shared" si="708"/>
        <v>1.0016302800000001</v>
      </c>
      <c r="P1315" s="11">
        <f t="shared" si="698"/>
        <v>1.0126992699999999</v>
      </c>
      <c r="Q1315" s="11">
        <f t="shared" si="728"/>
        <v>1.3122657887193747</v>
      </c>
      <c r="R1315" s="2">
        <f t="shared" si="697"/>
        <v>1.3144051400000001</v>
      </c>
      <c r="S1315" s="2">
        <f t="shared" si="726"/>
        <v>1.25355427</v>
      </c>
      <c r="T1315" s="2">
        <f t="shared" si="709"/>
        <v>288409.74601253</v>
      </c>
      <c r="U1315" s="2">
        <f t="shared" si="710"/>
        <v>4436.3066256603042</v>
      </c>
      <c r="V1315" s="2">
        <f t="shared" si="711"/>
        <v>66835.340485340494</v>
      </c>
      <c r="W1315" s="2">
        <f t="shared" si="712"/>
        <v>301345.24896035081</v>
      </c>
      <c r="X1315" s="29">
        <f t="shared" si="713"/>
        <v>0</v>
      </c>
      <c r="Y1315" s="2">
        <f t="shared" si="727"/>
        <v>0</v>
      </c>
      <c r="Z1315" s="82">
        <f t="shared" si="714"/>
        <v>0</v>
      </c>
      <c r="AA1315" s="2">
        <f t="shared" si="724"/>
        <v>0</v>
      </c>
      <c r="AB1315" s="27">
        <f t="shared" si="722"/>
        <v>6.7299999999999999E-2</v>
      </c>
      <c r="AC1315" s="29">
        <f t="shared" si="702"/>
        <v>4</v>
      </c>
      <c r="AD1315" s="29">
        <v>252</v>
      </c>
      <c r="AE1315" s="11">
        <f t="shared" si="729"/>
        <v>1.0010343770000001</v>
      </c>
      <c r="AF1315" s="2">
        <f t="shared" si="725"/>
        <v>298.32440785</v>
      </c>
      <c r="AG1315" s="2">
        <f t="shared" si="716"/>
        <v>311.70459457999999</v>
      </c>
      <c r="AH1315" s="3">
        <f t="shared" si="717"/>
        <v>0</v>
      </c>
      <c r="AI1315" s="4" t="str">
        <f t="shared" si="730"/>
        <v>A+J=</v>
      </c>
      <c r="AJ1315" s="12">
        <f t="shared" si="723"/>
        <v>42461</v>
      </c>
      <c r="AK1315" s="12"/>
      <c r="AL1315" s="4"/>
      <c r="AM1315" s="1"/>
      <c r="AN1315" s="12"/>
      <c r="AO1315" s="1"/>
      <c r="AP1315" s="1"/>
      <c r="AQ1315" s="3"/>
      <c r="AR1315" s="3"/>
      <c r="AS1315" s="7"/>
      <c r="AT1315" s="1"/>
      <c r="AU1315" s="1"/>
      <c r="AV1315" s="1"/>
      <c r="AW1315" s="1"/>
      <c r="AX1315" s="1"/>
      <c r="AY1315" s="1"/>
      <c r="AZ1315" s="1"/>
      <c r="BA1315" s="1"/>
      <c r="BB1315" s="1"/>
    </row>
    <row r="1316" spans="1:54" x14ac:dyDescent="0.2">
      <c r="A1316" s="178">
        <f t="shared" si="718"/>
        <v>42435</v>
      </c>
      <c r="B1316" s="2">
        <f t="shared" si="703"/>
        <v>301656.95355493081</v>
      </c>
      <c r="C1316" s="2">
        <f t="shared" si="719"/>
        <v>230073.60184935</v>
      </c>
      <c r="D1316" s="2">
        <f>SUM(Y1316:Y$1495)</f>
        <v>17496.477679749998</v>
      </c>
      <c r="E1316" s="11">
        <f t="shared" si="704"/>
        <v>212577.12416959999</v>
      </c>
      <c r="F1316" s="99">
        <f t="shared" si="699"/>
        <v>4550.2299999999996</v>
      </c>
      <c r="G1316" s="3">
        <f>IF(N1316=1,VLOOKUP(A1315,[1]Plan1!$BG$69:$BI$188,3),G1315)</f>
        <v>4591.18</v>
      </c>
      <c r="H1316" s="200">
        <f t="shared" si="700"/>
        <v>42371</v>
      </c>
      <c r="I1316" s="200">
        <f t="shared" si="701"/>
        <v>42402</v>
      </c>
      <c r="J1316" s="27">
        <f t="shared" si="705"/>
        <v>8.9995450779412067E-3</v>
      </c>
      <c r="K1316" s="12">
        <f t="shared" si="720"/>
        <v>42461</v>
      </c>
      <c r="L1316" s="12">
        <f t="shared" si="706"/>
        <v>42461</v>
      </c>
      <c r="M1316" s="1">
        <f t="shared" si="721"/>
        <v>22</v>
      </c>
      <c r="N1316" s="1">
        <f t="shared" si="707"/>
        <v>4</v>
      </c>
      <c r="O1316" s="2">
        <f t="shared" si="708"/>
        <v>1.0016302800000001</v>
      </c>
      <c r="P1316" s="11">
        <f t="shared" si="698"/>
        <v>1.0126992699999999</v>
      </c>
      <c r="Q1316" s="11">
        <f t="shared" si="728"/>
        <v>1.3122657887193747</v>
      </c>
      <c r="R1316" s="2">
        <f t="shared" si="697"/>
        <v>1.3144051400000001</v>
      </c>
      <c r="S1316" s="2">
        <f t="shared" si="726"/>
        <v>1.25355427</v>
      </c>
      <c r="T1316" s="2">
        <f t="shared" si="709"/>
        <v>288409.74601253</v>
      </c>
      <c r="U1316" s="2">
        <f t="shared" si="710"/>
        <v>4436.3066256603042</v>
      </c>
      <c r="V1316" s="2">
        <f t="shared" si="711"/>
        <v>66835.340485340494</v>
      </c>
      <c r="W1316" s="2">
        <f t="shared" si="712"/>
        <v>301345.24896035081</v>
      </c>
      <c r="X1316" s="29">
        <f t="shared" si="713"/>
        <v>0</v>
      </c>
      <c r="Y1316" s="2">
        <f t="shared" si="727"/>
        <v>0</v>
      </c>
      <c r="Z1316" s="82">
        <f t="shared" si="714"/>
        <v>0</v>
      </c>
      <c r="AA1316" s="2">
        <f t="shared" si="724"/>
        <v>0</v>
      </c>
      <c r="AB1316" s="27">
        <f t="shared" si="722"/>
        <v>6.7299999999999999E-2</v>
      </c>
      <c r="AC1316" s="29">
        <f t="shared" si="702"/>
        <v>4</v>
      </c>
      <c r="AD1316" s="29">
        <v>252</v>
      </c>
      <c r="AE1316" s="11">
        <f t="shared" si="729"/>
        <v>1.0010343770000001</v>
      </c>
      <c r="AF1316" s="2">
        <f t="shared" si="725"/>
        <v>298.32440785</v>
      </c>
      <c r="AG1316" s="2">
        <f t="shared" si="716"/>
        <v>311.70459457999999</v>
      </c>
      <c r="AH1316" s="3">
        <f t="shared" si="717"/>
        <v>0</v>
      </c>
      <c r="AI1316" s="4" t="str">
        <f t="shared" si="730"/>
        <v>A+J=</v>
      </c>
      <c r="AJ1316" s="12">
        <f t="shared" si="723"/>
        <v>42461</v>
      </c>
      <c r="AK1316" s="12"/>
      <c r="AL1316" s="4"/>
      <c r="AM1316" s="1"/>
      <c r="AN1316" s="12"/>
      <c r="AO1316" s="1"/>
      <c r="AP1316" s="1"/>
      <c r="AQ1316" s="3"/>
      <c r="AR1316" s="3"/>
      <c r="AS1316" s="7"/>
      <c r="AT1316" s="1"/>
      <c r="AU1316" s="1"/>
      <c r="AV1316" s="1"/>
      <c r="AW1316" s="1"/>
      <c r="AX1316" s="1"/>
      <c r="AY1316" s="1"/>
      <c r="AZ1316" s="1"/>
      <c r="BA1316" s="1"/>
      <c r="BB1316" s="1"/>
    </row>
    <row r="1317" spans="1:54" x14ac:dyDescent="0.2">
      <c r="A1317" s="178">
        <f t="shared" si="718"/>
        <v>42436</v>
      </c>
      <c r="B1317" s="2">
        <f t="shared" si="703"/>
        <v>301656.95355493081</v>
      </c>
      <c r="C1317" s="2">
        <f t="shared" si="719"/>
        <v>230073.60184935</v>
      </c>
      <c r="D1317" s="2">
        <f>SUM(Y1317:Y$1495)</f>
        <v>17496.477679749998</v>
      </c>
      <c r="E1317" s="11">
        <f t="shared" si="704"/>
        <v>212577.12416959999</v>
      </c>
      <c r="F1317" s="99">
        <f t="shared" si="699"/>
        <v>4550.2299999999996</v>
      </c>
      <c r="G1317" s="3">
        <f>IF(N1317=1,VLOOKUP(A1316,[1]Plan1!$BG$69:$BI$188,3),G1316)</f>
        <v>4591.18</v>
      </c>
      <c r="H1317" s="200">
        <f t="shared" si="700"/>
        <v>42371</v>
      </c>
      <c r="I1317" s="200">
        <f t="shared" si="701"/>
        <v>42402</v>
      </c>
      <c r="J1317" s="27">
        <f t="shared" si="705"/>
        <v>8.9995450779412067E-3</v>
      </c>
      <c r="K1317" s="12">
        <f t="shared" si="720"/>
        <v>42461</v>
      </c>
      <c r="L1317" s="12">
        <f t="shared" si="706"/>
        <v>42461</v>
      </c>
      <c r="M1317" s="1">
        <f t="shared" si="721"/>
        <v>22</v>
      </c>
      <c r="N1317" s="1">
        <f t="shared" si="707"/>
        <v>4</v>
      </c>
      <c r="O1317" s="2">
        <f t="shared" si="708"/>
        <v>1.0016302800000001</v>
      </c>
      <c r="P1317" s="11">
        <f t="shared" si="698"/>
        <v>1.0126992699999999</v>
      </c>
      <c r="Q1317" s="11">
        <f t="shared" si="728"/>
        <v>1.3122657887193747</v>
      </c>
      <c r="R1317" s="2">
        <f t="shared" si="697"/>
        <v>1.3144051400000001</v>
      </c>
      <c r="S1317" s="2">
        <f t="shared" si="726"/>
        <v>1.25355427</v>
      </c>
      <c r="T1317" s="2">
        <f t="shared" si="709"/>
        <v>288409.74601253</v>
      </c>
      <c r="U1317" s="2">
        <f t="shared" si="710"/>
        <v>4436.3066256603042</v>
      </c>
      <c r="V1317" s="2">
        <f t="shared" si="711"/>
        <v>66835.340485340494</v>
      </c>
      <c r="W1317" s="2">
        <f t="shared" si="712"/>
        <v>301345.24896035081</v>
      </c>
      <c r="X1317" s="29">
        <f t="shared" si="713"/>
        <v>0</v>
      </c>
      <c r="Y1317" s="2">
        <f t="shared" si="727"/>
        <v>0</v>
      </c>
      <c r="Z1317" s="82">
        <f t="shared" si="714"/>
        <v>0</v>
      </c>
      <c r="AA1317" s="2">
        <f t="shared" si="724"/>
        <v>0</v>
      </c>
      <c r="AB1317" s="27">
        <f t="shared" si="722"/>
        <v>6.7299999999999999E-2</v>
      </c>
      <c r="AC1317" s="29">
        <f t="shared" si="702"/>
        <v>4</v>
      </c>
      <c r="AD1317" s="29">
        <v>252</v>
      </c>
      <c r="AE1317" s="11">
        <f t="shared" si="729"/>
        <v>1.0010343770000001</v>
      </c>
      <c r="AF1317" s="2">
        <f t="shared" si="725"/>
        <v>298.32440785</v>
      </c>
      <c r="AG1317" s="2">
        <f t="shared" si="716"/>
        <v>311.70459457999999</v>
      </c>
      <c r="AH1317" s="3">
        <f t="shared" si="717"/>
        <v>0</v>
      </c>
      <c r="AI1317" s="4" t="str">
        <f t="shared" si="730"/>
        <v>A+J=</v>
      </c>
      <c r="AJ1317" s="12">
        <f t="shared" si="723"/>
        <v>42461</v>
      </c>
      <c r="AK1317" s="12"/>
      <c r="AL1317" s="4"/>
      <c r="AM1317" s="1"/>
      <c r="AN1317" s="12"/>
      <c r="AO1317" s="1"/>
      <c r="AP1317" s="1"/>
      <c r="AQ1317" s="3"/>
      <c r="AR1317" s="3"/>
      <c r="AS1317" s="7"/>
      <c r="AT1317" s="1"/>
      <c r="AU1317" s="1"/>
      <c r="AV1317" s="1"/>
      <c r="AW1317" s="1"/>
      <c r="AX1317" s="1"/>
      <c r="AY1317" s="1"/>
      <c r="AZ1317" s="1"/>
      <c r="BA1317" s="1"/>
      <c r="BB1317" s="1"/>
    </row>
    <row r="1318" spans="1:54" x14ac:dyDescent="0.2">
      <c r="A1318" s="178">
        <f t="shared" si="718"/>
        <v>42437</v>
      </c>
      <c r="B1318" s="2">
        <f t="shared" si="703"/>
        <v>301848.89122357121</v>
      </c>
      <c r="C1318" s="2">
        <f t="shared" si="719"/>
        <v>230073.60184935</v>
      </c>
      <c r="D1318" s="2">
        <f>SUM(Y1318:Y$1495)</f>
        <v>17496.477679749998</v>
      </c>
      <c r="E1318" s="11">
        <f t="shared" si="704"/>
        <v>212577.12416959999</v>
      </c>
      <c r="F1318" s="99">
        <f t="shared" si="699"/>
        <v>4550.2299999999996</v>
      </c>
      <c r="G1318" s="3">
        <f>IF(N1318=1,VLOOKUP(A1317,[1]Plan1!$BG$69:$BI$188,3),G1317)</f>
        <v>4591.18</v>
      </c>
      <c r="H1318" s="200">
        <f t="shared" si="700"/>
        <v>42371</v>
      </c>
      <c r="I1318" s="200">
        <f t="shared" si="701"/>
        <v>42402</v>
      </c>
      <c r="J1318" s="27">
        <f t="shared" si="705"/>
        <v>8.9995450779412067E-3</v>
      </c>
      <c r="K1318" s="12">
        <f t="shared" si="720"/>
        <v>42461</v>
      </c>
      <c r="L1318" s="12">
        <f t="shared" si="706"/>
        <v>42461</v>
      </c>
      <c r="M1318" s="1">
        <f t="shared" si="721"/>
        <v>22</v>
      </c>
      <c r="N1318" s="1">
        <f t="shared" si="707"/>
        <v>5</v>
      </c>
      <c r="O1318" s="2">
        <f t="shared" si="708"/>
        <v>1.0020382699999999</v>
      </c>
      <c r="P1318" s="11">
        <f t="shared" si="698"/>
        <v>1.0126992699999999</v>
      </c>
      <c r="Q1318" s="11">
        <f t="shared" si="728"/>
        <v>1.3122657887193747</v>
      </c>
      <c r="R1318" s="2">
        <f t="shared" si="697"/>
        <v>1.31494054</v>
      </c>
      <c r="S1318" s="2">
        <f t="shared" si="726"/>
        <v>1.25355427</v>
      </c>
      <c r="T1318" s="2">
        <f t="shared" si="709"/>
        <v>288409.74601253</v>
      </c>
      <c r="U1318" s="2">
        <f t="shared" si="710"/>
        <v>4436.3066256603042</v>
      </c>
      <c r="V1318" s="2">
        <f t="shared" si="711"/>
        <v>66949.154277620881</v>
      </c>
      <c r="W1318" s="2">
        <f t="shared" si="712"/>
        <v>301459.0627526312</v>
      </c>
      <c r="X1318" s="29">
        <f t="shared" si="713"/>
        <v>0</v>
      </c>
      <c r="Y1318" s="2">
        <f t="shared" si="727"/>
        <v>0</v>
      </c>
      <c r="Z1318" s="82">
        <f t="shared" si="714"/>
        <v>0</v>
      </c>
      <c r="AA1318" s="2">
        <f t="shared" si="724"/>
        <v>0</v>
      </c>
      <c r="AB1318" s="27">
        <f t="shared" si="722"/>
        <v>6.7299999999999999E-2</v>
      </c>
      <c r="AC1318" s="29">
        <f t="shared" si="702"/>
        <v>5</v>
      </c>
      <c r="AD1318" s="29">
        <v>252</v>
      </c>
      <c r="AE1318" s="11">
        <f t="shared" si="729"/>
        <v>1.0012931389999999</v>
      </c>
      <c r="AF1318" s="2">
        <f t="shared" si="725"/>
        <v>372.95389053999997</v>
      </c>
      <c r="AG1318" s="2">
        <f t="shared" si="716"/>
        <v>389.82847093999999</v>
      </c>
      <c r="AH1318" s="3">
        <f t="shared" si="717"/>
        <v>0</v>
      </c>
      <c r="AI1318" s="4" t="str">
        <f t="shared" si="730"/>
        <v>A+J=</v>
      </c>
      <c r="AJ1318" s="12">
        <f t="shared" si="723"/>
        <v>42461</v>
      </c>
      <c r="AK1318" s="12"/>
      <c r="AL1318" s="4"/>
      <c r="AM1318" s="1"/>
      <c r="AN1318" s="12"/>
      <c r="AO1318" s="1"/>
      <c r="AP1318" s="1"/>
      <c r="AQ1318" s="3"/>
      <c r="AR1318" s="3"/>
      <c r="AS1318" s="7"/>
      <c r="AT1318" s="1"/>
      <c r="AU1318" s="1"/>
      <c r="AV1318" s="1"/>
      <c r="AW1318" s="1"/>
      <c r="AX1318" s="1"/>
      <c r="AY1318" s="1"/>
      <c r="AZ1318" s="1"/>
      <c r="BA1318" s="1"/>
      <c r="BB1318" s="1"/>
    </row>
    <row r="1319" spans="1:54" x14ac:dyDescent="0.2">
      <c r="A1319" s="178">
        <f t="shared" si="718"/>
        <v>42438</v>
      </c>
      <c r="B1319" s="2">
        <f t="shared" si="703"/>
        <v>302040.95240787766</v>
      </c>
      <c r="C1319" s="2">
        <f t="shared" si="719"/>
        <v>230073.60184935</v>
      </c>
      <c r="D1319" s="2">
        <f>SUM(Y1319:Y$1495)</f>
        <v>17496.477679749998</v>
      </c>
      <c r="E1319" s="11">
        <f t="shared" si="704"/>
        <v>212577.12416959999</v>
      </c>
      <c r="F1319" s="99">
        <f t="shared" si="699"/>
        <v>4550.2299999999996</v>
      </c>
      <c r="G1319" s="3">
        <f>IF(N1319=1,VLOOKUP(A1318,[1]Plan1!$BG$69:$BI$188,3),G1318)</f>
        <v>4591.18</v>
      </c>
      <c r="H1319" s="200">
        <f t="shared" si="700"/>
        <v>42371</v>
      </c>
      <c r="I1319" s="200">
        <f t="shared" si="701"/>
        <v>42402</v>
      </c>
      <c r="J1319" s="27">
        <f t="shared" si="705"/>
        <v>8.9995450779412067E-3</v>
      </c>
      <c r="K1319" s="12">
        <f t="shared" si="720"/>
        <v>42461</v>
      </c>
      <c r="L1319" s="12">
        <f t="shared" si="706"/>
        <v>42461</v>
      </c>
      <c r="M1319" s="1">
        <f t="shared" si="721"/>
        <v>22</v>
      </c>
      <c r="N1319" s="1">
        <f t="shared" si="707"/>
        <v>6</v>
      </c>
      <c r="O1319" s="2">
        <f t="shared" si="708"/>
        <v>1.00244643</v>
      </c>
      <c r="P1319" s="11">
        <f t="shared" si="698"/>
        <v>1.0126992699999999</v>
      </c>
      <c r="Q1319" s="11">
        <f t="shared" si="728"/>
        <v>1.3122657887193747</v>
      </c>
      <c r="R1319" s="2">
        <f t="shared" si="697"/>
        <v>1.3154761500000001</v>
      </c>
      <c r="S1319" s="2">
        <f t="shared" si="726"/>
        <v>1.25355427</v>
      </c>
      <c r="T1319" s="2">
        <f t="shared" si="709"/>
        <v>288409.74601253</v>
      </c>
      <c r="U1319" s="2">
        <f t="shared" si="710"/>
        <v>4436.3066256603042</v>
      </c>
      <c r="V1319" s="2">
        <f t="shared" si="711"/>
        <v>67063.01271109737</v>
      </c>
      <c r="W1319" s="2">
        <f t="shared" si="712"/>
        <v>301572.92118610768</v>
      </c>
      <c r="X1319" s="29">
        <f t="shared" si="713"/>
        <v>0</v>
      </c>
      <c r="Y1319" s="2">
        <f t="shared" si="727"/>
        <v>0</v>
      </c>
      <c r="Z1319" s="82">
        <f t="shared" si="714"/>
        <v>0</v>
      </c>
      <c r="AA1319" s="2">
        <f t="shared" si="724"/>
        <v>0</v>
      </c>
      <c r="AB1319" s="27">
        <f t="shared" si="722"/>
        <v>6.7299999999999999E-2</v>
      </c>
      <c r="AC1319" s="29">
        <f t="shared" si="702"/>
        <v>6</v>
      </c>
      <c r="AD1319" s="29">
        <v>252</v>
      </c>
      <c r="AE1319" s="11">
        <f t="shared" si="729"/>
        <v>1.0015519669999999</v>
      </c>
      <c r="AF1319" s="2">
        <f t="shared" si="725"/>
        <v>447.60240828000002</v>
      </c>
      <c r="AG1319" s="2">
        <f t="shared" si="716"/>
        <v>468.03122177</v>
      </c>
      <c r="AH1319" s="3">
        <f t="shared" si="717"/>
        <v>0</v>
      </c>
      <c r="AI1319" s="4" t="str">
        <f t="shared" si="730"/>
        <v>A+J=</v>
      </c>
      <c r="AJ1319" s="12">
        <f t="shared" si="723"/>
        <v>42461</v>
      </c>
      <c r="AK1319" s="12"/>
      <c r="AL1319" s="4"/>
      <c r="AM1319" s="1"/>
      <c r="AN1319" s="12"/>
      <c r="AO1319" s="1"/>
      <c r="AP1319" s="1"/>
      <c r="AQ1319" s="3"/>
      <c r="AR1319" s="3"/>
      <c r="AS1319" s="7"/>
      <c r="AT1319" s="1"/>
      <c r="AU1319" s="1"/>
      <c r="AV1319" s="1"/>
      <c r="AW1319" s="1"/>
      <c r="AX1319" s="1"/>
      <c r="AY1319" s="1"/>
      <c r="AZ1319" s="1"/>
      <c r="BA1319" s="1"/>
      <c r="BB1319" s="1"/>
    </row>
    <row r="1320" spans="1:54" x14ac:dyDescent="0.2">
      <c r="A1320" s="178">
        <f t="shared" si="718"/>
        <v>42439</v>
      </c>
      <c r="B1320" s="2">
        <f t="shared" si="703"/>
        <v>302233.1374667302</v>
      </c>
      <c r="C1320" s="2">
        <f t="shared" si="719"/>
        <v>230073.60184935</v>
      </c>
      <c r="D1320" s="2">
        <f>SUM(Y1320:Y$1495)</f>
        <v>17496.477679749998</v>
      </c>
      <c r="E1320" s="11">
        <f t="shared" si="704"/>
        <v>212577.12416959999</v>
      </c>
      <c r="F1320" s="99">
        <f t="shared" si="699"/>
        <v>4550.2299999999996</v>
      </c>
      <c r="G1320" s="3">
        <f>IF(N1320=1,VLOOKUP(A1319,[1]Plan1!$BG$69:$BI$188,3),G1319)</f>
        <v>4591.18</v>
      </c>
      <c r="H1320" s="200">
        <f t="shared" si="700"/>
        <v>42371</v>
      </c>
      <c r="I1320" s="200">
        <f t="shared" si="701"/>
        <v>42402</v>
      </c>
      <c r="J1320" s="27">
        <f t="shared" si="705"/>
        <v>8.9995450779412067E-3</v>
      </c>
      <c r="K1320" s="12">
        <f t="shared" si="720"/>
        <v>42461</v>
      </c>
      <c r="L1320" s="12">
        <f t="shared" si="706"/>
        <v>42461</v>
      </c>
      <c r="M1320" s="1">
        <f t="shared" si="721"/>
        <v>22</v>
      </c>
      <c r="N1320" s="1">
        <f t="shared" si="707"/>
        <v>7</v>
      </c>
      <c r="O1320" s="2">
        <f t="shared" si="708"/>
        <v>1.00285475</v>
      </c>
      <c r="P1320" s="11">
        <f t="shared" si="698"/>
        <v>1.0126992699999999</v>
      </c>
      <c r="Q1320" s="11">
        <f t="shared" si="728"/>
        <v>1.3122657887193747</v>
      </c>
      <c r="R1320" s="2">
        <f t="shared" si="697"/>
        <v>1.3160119699999999</v>
      </c>
      <c r="S1320" s="2">
        <f t="shared" si="726"/>
        <v>1.25355427</v>
      </c>
      <c r="T1320" s="2">
        <f t="shared" si="709"/>
        <v>288409.74601253</v>
      </c>
      <c r="U1320" s="2">
        <f t="shared" si="710"/>
        <v>4436.3066256603042</v>
      </c>
      <c r="V1320" s="2">
        <f t="shared" si="711"/>
        <v>67176.915785769888</v>
      </c>
      <c r="W1320" s="2">
        <f t="shared" si="712"/>
        <v>301686.82426078018</v>
      </c>
      <c r="X1320" s="29">
        <f t="shared" si="713"/>
        <v>0</v>
      </c>
      <c r="Y1320" s="2">
        <f t="shared" si="727"/>
        <v>0</v>
      </c>
      <c r="Z1320" s="82">
        <f t="shared" si="714"/>
        <v>0</v>
      </c>
      <c r="AA1320" s="2">
        <f t="shared" si="724"/>
        <v>0</v>
      </c>
      <c r="AB1320" s="27">
        <f t="shared" si="722"/>
        <v>6.7299999999999999E-2</v>
      </c>
      <c r="AC1320" s="29">
        <f t="shared" si="702"/>
        <v>7</v>
      </c>
      <c r="AD1320" s="29">
        <v>252</v>
      </c>
      <c r="AE1320" s="11">
        <f t="shared" si="729"/>
        <v>1.0018108619999999</v>
      </c>
      <c r="AF1320" s="2">
        <f t="shared" si="725"/>
        <v>522.27024947999996</v>
      </c>
      <c r="AG1320" s="2">
        <f t="shared" si="716"/>
        <v>546.31320595</v>
      </c>
      <c r="AH1320" s="3">
        <f t="shared" si="717"/>
        <v>0</v>
      </c>
      <c r="AI1320" s="4" t="str">
        <f t="shared" si="730"/>
        <v>A+J=</v>
      </c>
      <c r="AJ1320" s="12">
        <f t="shared" si="723"/>
        <v>42461</v>
      </c>
      <c r="AK1320" s="12"/>
      <c r="AL1320" s="4"/>
      <c r="AM1320" s="1"/>
      <c r="AN1320" s="12"/>
      <c r="AO1320" s="1"/>
      <c r="AP1320" s="1"/>
      <c r="AQ1320" s="3"/>
      <c r="AR1320" s="3"/>
      <c r="AS1320" s="7"/>
      <c r="AT1320" s="1"/>
      <c r="AU1320" s="1"/>
      <c r="AV1320" s="1"/>
      <c r="AW1320" s="1"/>
      <c r="AX1320" s="1"/>
      <c r="AY1320" s="1"/>
      <c r="AZ1320" s="1"/>
      <c r="BA1320" s="1"/>
      <c r="BB1320" s="1"/>
    </row>
    <row r="1321" spans="1:54" x14ac:dyDescent="0.2">
      <c r="A1321" s="178">
        <f t="shared" si="718"/>
        <v>42440</v>
      </c>
      <c r="B1321" s="2">
        <f t="shared" si="703"/>
        <v>302425.44888967008</v>
      </c>
      <c r="C1321" s="2">
        <f t="shared" si="719"/>
        <v>230073.60184935</v>
      </c>
      <c r="D1321" s="2">
        <f>SUM(Y1321:Y$1495)</f>
        <v>17496.477679749998</v>
      </c>
      <c r="E1321" s="11">
        <f t="shared" si="704"/>
        <v>212577.12416959999</v>
      </c>
      <c r="F1321" s="99">
        <f t="shared" si="699"/>
        <v>4550.2299999999996</v>
      </c>
      <c r="G1321" s="3">
        <f>IF(N1321=1,VLOOKUP(A1320,[1]Plan1!$BG$69:$BI$188,3),G1320)</f>
        <v>4591.18</v>
      </c>
      <c r="H1321" s="200">
        <f t="shared" si="700"/>
        <v>42371</v>
      </c>
      <c r="I1321" s="200">
        <f t="shared" si="701"/>
        <v>42402</v>
      </c>
      <c r="J1321" s="27">
        <f t="shared" si="705"/>
        <v>8.9995450779412067E-3</v>
      </c>
      <c r="K1321" s="12">
        <f t="shared" si="720"/>
        <v>42461</v>
      </c>
      <c r="L1321" s="12">
        <f t="shared" si="706"/>
        <v>42461</v>
      </c>
      <c r="M1321" s="1">
        <f t="shared" si="721"/>
        <v>22</v>
      </c>
      <c r="N1321" s="1">
        <f t="shared" si="707"/>
        <v>8</v>
      </c>
      <c r="O1321" s="2">
        <f t="shared" si="708"/>
        <v>1.00326323</v>
      </c>
      <c r="P1321" s="11">
        <f t="shared" si="698"/>
        <v>1.0126992699999999</v>
      </c>
      <c r="Q1321" s="11">
        <f t="shared" si="728"/>
        <v>1.3122657887193747</v>
      </c>
      <c r="R1321" s="2">
        <f t="shared" ref="R1321:R1384" si="731">TRUNC(TRUNC((O1321*Q1321),15),8)</f>
        <v>1.31654801</v>
      </c>
      <c r="S1321" s="2">
        <f t="shared" si="726"/>
        <v>1.25355427</v>
      </c>
      <c r="T1321" s="2">
        <f t="shared" si="709"/>
        <v>288409.74601253</v>
      </c>
      <c r="U1321" s="2">
        <f t="shared" si="710"/>
        <v>4436.3066256603042</v>
      </c>
      <c r="V1321" s="2">
        <f t="shared" si="711"/>
        <v>67290.865627409774</v>
      </c>
      <c r="W1321" s="2">
        <f t="shared" si="712"/>
        <v>301800.77410242008</v>
      </c>
      <c r="X1321" s="29">
        <f t="shared" si="713"/>
        <v>0</v>
      </c>
      <c r="Y1321" s="2">
        <f t="shared" si="727"/>
        <v>0</v>
      </c>
      <c r="Z1321" s="82">
        <f t="shared" si="714"/>
        <v>0</v>
      </c>
      <c r="AA1321" s="2">
        <f t="shared" si="724"/>
        <v>0</v>
      </c>
      <c r="AB1321" s="27">
        <f t="shared" si="722"/>
        <v>6.7299999999999999E-2</v>
      </c>
      <c r="AC1321" s="29">
        <f t="shared" si="702"/>
        <v>8</v>
      </c>
      <c r="AD1321" s="29">
        <v>252</v>
      </c>
      <c r="AE1321" s="11">
        <f t="shared" si="729"/>
        <v>1.002069825</v>
      </c>
      <c r="AF1321" s="2">
        <f t="shared" si="725"/>
        <v>596.95770254000001</v>
      </c>
      <c r="AG1321" s="2">
        <f t="shared" si="716"/>
        <v>624.67478725000001</v>
      </c>
      <c r="AH1321" s="3">
        <f t="shared" si="717"/>
        <v>0</v>
      </c>
      <c r="AI1321" s="4" t="str">
        <f t="shared" si="730"/>
        <v>A+J=</v>
      </c>
      <c r="AJ1321" s="12">
        <f t="shared" si="723"/>
        <v>42461</v>
      </c>
      <c r="AK1321" s="12"/>
      <c r="AL1321" s="4"/>
      <c r="AM1321" s="1"/>
      <c r="AN1321" s="12"/>
      <c r="AO1321" s="1"/>
      <c r="AP1321" s="1"/>
      <c r="AQ1321" s="3"/>
      <c r="AR1321" s="3"/>
      <c r="AS1321" s="7"/>
      <c r="AT1321" s="1"/>
      <c r="AU1321" s="1"/>
      <c r="AV1321" s="1"/>
      <c r="AW1321" s="1"/>
      <c r="AX1321" s="1"/>
      <c r="AY1321" s="1"/>
      <c r="AZ1321" s="1"/>
      <c r="BA1321" s="1"/>
      <c r="BB1321" s="1"/>
    </row>
    <row r="1322" spans="1:54" x14ac:dyDescent="0.2">
      <c r="A1322" s="178">
        <f t="shared" si="718"/>
        <v>42441</v>
      </c>
      <c r="B1322" s="2">
        <f t="shared" si="703"/>
        <v>302617.88613244734</v>
      </c>
      <c r="C1322" s="2">
        <f t="shared" si="719"/>
        <v>230073.60184935</v>
      </c>
      <c r="D1322" s="2">
        <f>SUM(Y1322:Y$1495)</f>
        <v>17496.477679749998</v>
      </c>
      <c r="E1322" s="11">
        <f t="shared" si="704"/>
        <v>212577.12416959999</v>
      </c>
      <c r="F1322" s="99">
        <f t="shared" si="699"/>
        <v>4550.2299999999996</v>
      </c>
      <c r="G1322" s="3">
        <f>IF(N1322=1,VLOOKUP(A1321,[1]Plan1!$BG$69:$BI$188,3),G1321)</f>
        <v>4591.18</v>
      </c>
      <c r="H1322" s="200">
        <f t="shared" si="700"/>
        <v>42371</v>
      </c>
      <c r="I1322" s="200">
        <f t="shared" si="701"/>
        <v>42402</v>
      </c>
      <c r="J1322" s="27">
        <f t="shared" si="705"/>
        <v>8.9995450779412067E-3</v>
      </c>
      <c r="K1322" s="12">
        <f t="shared" si="720"/>
        <v>42461</v>
      </c>
      <c r="L1322" s="12">
        <f t="shared" si="706"/>
        <v>42461</v>
      </c>
      <c r="M1322" s="1">
        <f t="shared" si="721"/>
        <v>22</v>
      </c>
      <c r="N1322" s="1">
        <f t="shared" si="707"/>
        <v>9</v>
      </c>
      <c r="O1322" s="2">
        <f t="shared" si="708"/>
        <v>1.00367188</v>
      </c>
      <c r="P1322" s="11">
        <f t="shared" ref="P1322:P1385" si="732">IF(L1322&gt;L1321,O1321,P1321)</f>
        <v>1.0126992699999999</v>
      </c>
      <c r="Q1322" s="11">
        <f t="shared" si="728"/>
        <v>1.3122657887193747</v>
      </c>
      <c r="R1322" s="2">
        <f t="shared" si="731"/>
        <v>1.3170842700000001</v>
      </c>
      <c r="S1322" s="2">
        <f t="shared" si="726"/>
        <v>1.25355427</v>
      </c>
      <c r="T1322" s="2">
        <f t="shared" si="709"/>
        <v>288409.74601253</v>
      </c>
      <c r="U1322" s="2">
        <f t="shared" si="710"/>
        <v>4436.3066256603042</v>
      </c>
      <c r="V1322" s="2">
        <f t="shared" si="711"/>
        <v>67404.862236016983</v>
      </c>
      <c r="W1322" s="2">
        <f t="shared" si="712"/>
        <v>301914.77071102732</v>
      </c>
      <c r="X1322" s="29">
        <f t="shared" si="713"/>
        <v>0</v>
      </c>
      <c r="Y1322" s="2">
        <f t="shared" si="727"/>
        <v>0</v>
      </c>
      <c r="Z1322" s="82">
        <f t="shared" si="714"/>
        <v>0</v>
      </c>
      <c r="AA1322" s="2">
        <f t="shared" si="724"/>
        <v>0</v>
      </c>
      <c r="AB1322" s="27">
        <f t="shared" si="722"/>
        <v>6.7299999999999999E-2</v>
      </c>
      <c r="AC1322" s="29">
        <f t="shared" si="702"/>
        <v>9</v>
      </c>
      <c r="AD1322" s="29">
        <v>252</v>
      </c>
      <c r="AE1322" s="11">
        <f t="shared" si="729"/>
        <v>1.0023288539999999</v>
      </c>
      <c r="AF1322" s="2">
        <f t="shared" si="725"/>
        <v>671.66419064000002</v>
      </c>
      <c r="AG1322" s="2">
        <f t="shared" si="716"/>
        <v>703.11542141999996</v>
      </c>
      <c r="AH1322" s="3">
        <f t="shared" si="717"/>
        <v>0</v>
      </c>
      <c r="AI1322" s="4" t="str">
        <f t="shared" si="730"/>
        <v>A+J=</v>
      </c>
      <c r="AJ1322" s="12">
        <f t="shared" si="723"/>
        <v>42461</v>
      </c>
      <c r="AK1322" s="12"/>
      <c r="AL1322" s="4"/>
      <c r="AM1322" s="1"/>
      <c r="AN1322" s="12"/>
      <c r="AO1322" s="1"/>
      <c r="AP1322" s="1"/>
      <c r="AQ1322" s="3"/>
      <c r="AR1322" s="3"/>
      <c r="AS1322" s="7"/>
      <c r="AT1322" s="1"/>
      <c r="AU1322" s="1"/>
      <c r="AV1322" s="1"/>
      <c r="AW1322" s="1"/>
      <c r="AX1322" s="1"/>
      <c r="AY1322" s="1"/>
      <c r="AZ1322" s="1"/>
      <c r="BA1322" s="1"/>
      <c r="BB1322" s="1"/>
    </row>
    <row r="1323" spans="1:54" x14ac:dyDescent="0.2">
      <c r="A1323" s="178">
        <f t="shared" si="718"/>
        <v>42442</v>
      </c>
      <c r="B1323" s="2">
        <f t="shared" si="703"/>
        <v>302617.88613244734</v>
      </c>
      <c r="C1323" s="2">
        <f t="shared" si="719"/>
        <v>230073.60184935</v>
      </c>
      <c r="D1323" s="2">
        <f>SUM(Y1323:Y$1495)</f>
        <v>17496.477679749998</v>
      </c>
      <c r="E1323" s="11">
        <f t="shared" si="704"/>
        <v>212577.12416959999</v>
      </c>
      <c r="F1323" s="99">
        <f t="shared" si="699"/>
        <v>4550.2299999999996</v>
      </c>
      <c r="G1323" s="3">
        <f>IF(N1323=1,VLOOKUP(A1322,[1]Plan1!$BG$69:$BI$188,3),G1322)</f>
        <v>4591.18</v>
      </c>
      <c r="H1323" s="200">
        <f t="shared" si="700"/>
        <v>42371</v>
      </c>
      <c r="I1323" s="200">
        <f t="shared" si="701"/>
        <v>42402</v>
      </c>
      <c r="J1323" s="27">
        <f t="shared" si="705"/>
        <v>8.9995450779412067E-3</v>
      </c>
      <c r="K1323" s="12">
        <f t="shared" si="720"/>
        <v>42461</v>
      </c>
      <c r="L1323" s="12">
        <f t="shared" si="706"/>
        <v>42461</v>
      </c>
      <c r="M1323" s="1">
        <f t="shared" si="721"/>
        <v>22</v>
      </c>
      <c r="N1323" s="1">
        <f t="shared" si="707"/>
        <v>9</v>
      </c>
      <c r="O1323" s="2">
        <f t="shared" si="708"/>
        <v>1.00367188</v>
      </c>
      <c r="P1323" s="11">
        <f t="shared" si="732"/>
        <v>1.0126992699999999</v>
      </c>
      <c r="Q1323" s="11">
        <f t="shared" si="728"/>
        <v>1.3122657887193747</v>
      </c>
      <c r="R1323" s="2">
        <f t="shared" si="731"/>
        <v>1.3170842700000001</v>
      </c>
      <c r="S1323" s="2">
        <f t="shared" si="726"/>
        <v>1.25355427</v>
      </c>
      <c r="T1323" s="2">
        <f t="shared" si="709"/>
        <v>288409.74601253</v>
      </c>
      <c r="U1323" s="2">
        <f t="shared" si="710"/>
        <v>4436.3066256603042</v>
      </c>
      <c r="V1323" s="2">
        <f t="shared" si="711"/>
        <v>67404.862236016983</v>
      </c>
      <c r="W1323" s="2">
        <f t="shared" si="712"/>
        <v>301914.77071102732</v>
      </c>
      <c r="X1323" s="29">
        <f t="shared" si="713"/>
        <v>0</v>
      </c>
      <c r="Y1323" s="2">
        <f t="shared" si="727"/>
        <v>0</v>
      </c>
      <c r="Z1323" s="82">
        <f t="shared" si="714"/>
        <v>0</v>
      </c>
      <c r="AA1323" s="2">
        <f t="shared" si="724"/>
        <v>0</v>
      </c>
      <c r="AB1323" s="27">
        <f t="shared" si="722"/>
        <v>6.7299999999999999E-2</v>
      </c>
      <c r="AC1323" s="29">
        <f t="shared" si="702"/>
        <v>9</v>
      </c>
      <c r="AD1323" s="29">
        <v>252</v>
      </c>
      <c r="AE1323" s="11">
        <f t="shared" si="729"/>
        <v>1.0023288539999999</v>
      </c>
      <c r="AF1323" s="2">
        <f t="shared" si="725"/>
        <v>671.66419064000002</v>
      </c>
      <c r="AG1323" s="2">
        <f t="shared" si="716"/>
        <v>703.11542141999996</v>
      </c>
      <c r="AH1323" s="3">
        <f t="shared" si="717"/>
        <v>0</v>
      </c>
      <c r="AI1323" s="4" t="str">
        <f t="shared" si="730"/>
        <v>A+J=</v>
      </c>
      <c r="AJ1323" s="12">
        <f t="shared" si="723"/>
        <v>42461</v>
      </c>
      <c r="AK1323" s="12"/>
      <c r="AL1323" s="4"/>
      <c r="AM1323" s="1"/>
      <c r="AN1323" s="12"/>
      <c r="AO1323" s="1"/>
      <c r="AP1323" s="1"/>
      <c r="AQ1323" s="3"/>
      <c r="AR1323" s="3"/>
      <c r="AS1323" s="7"/>
      <c r="AT1323" s="1"/>
      <c r="AU1323" s="1"/>
      <c r="AV1323" s="1"/>
      <c r="AW1323" s="1"/>
      <c r="AX1323" s="1"/>
      <c r="AY1323" s="1"/>
      <c r="AZ1323" s="1"/>
      <c r="BA1323" s="1"/>
      <c r="BB1323" s="1"/>
    </row>
    <row r="1324" spans="1:54" x14ac:dyDescent="0.2">
      <c r="A1324" s="178">
        <f t="shared" si="718"/>
        <v>42443</v>
      </c>
      <c r="B1324" s="2">
        <f t="shared" si="703"/>
        <v>302617.88613244734</v>
      </c>
      <c r="C1324" s="2">
        <f t="shared" si="719"/>
        <v>230073.60184935</v>
      </c>
      <c r="D1324" s="2">
        <f>SUM(Y1324:Y$1495)</f>
        <v>17496.477679749998</v>
      </c>
      <c r="E1324" s="11">
        <f t="shared" si="704"/>
        <v>212577.12416959999</v>
      </c>
      <c r="F1324" s="99">
        <f t="shared" si="699"/>
        <v>4550.2299999999996</v>
      </c>
      <c r="G1324" s="3">
        <f>IF(N1324=1,VLOOKUP(A1323,[1]Plan1!$BG$69:$BI$188,3),G1323)</f>
        <v>4591.18</v>
      </c>
      <c r="H1324" s="200">
        <f t="shared" si="700"/>
        <v>42371</v>
      </c>
      <c r="I1324" s="200">
        <f t="shared" si="701"/>
        <v>42402</v>
      </c>
      <c r="J1324" s="27">
        <f t="shared" si="705"/>
        <v>8.9995450779412067E-3</v>
      </c>
      <c r="K1324" s="12">
        <f t="shared" si="720"/>
        <v>42461</v>
      </c>
      <c r="L1324" s="12">
        <f t="shared" si="706"/>
        <v>42461</v>
      </c>
      <c r="M1324" s="1">
        <f t="shared" si="721"/>
        <v>22</v>
      </c>
      <c r="N1324" s="1">
        <f t="shared" si="707"/>
        <v>9</v>
      </c>
      <c r="O1324" s="2">
        <f t="shared" si="708"/>
        <v>1.00367188</v>
      </c>
      <c r="P1324" s="11">
        <f t="shared" si="732"/>
        <v>1.0126992699999999</v>
      </c>
      <c r="Q1324" s="11">
        <f t="shared" si="728"/>
        <v>1.3122657887193747</v>
      </c>
      <c r="R1324" s="2">
        <f t="shared" si="731"/>
        <v>1.3170842700000001</v>
      </c>
      <c r="S1324" s="2">
        <f t="shared" si="726"/>
        <v>1.25355427</v>
      </c>
      <c r="T1324" s="2">
        <f t="shared" si="709"/>
        <v>288409.74601253</v>
      </c>
      <c r="U1324" s="2">
        <f t="shared" si="710"/>
        <v>4436.3066256603042</v>
      </c>
      <c r="V1324" s="2">
        <f t="shared" si="711"/>
        <v>67404.862236016983</v>
      </c>
      <c r="W1324" s="2">
        <f t="shared" si="712"/>
        <v>301914.77071102732</v>
      </c>
      <c r="X1324" s="29">
        <f t="shared" si="713"/>
        <v>0</v>
      </c>
      <c r="Y1324" s="2">
        <f t="shared" si="727"/>
        <v>0</v>
      </c>
      <c r="Z1324" s="82">
        <f t="shared" si="714"/>
        <v>0</v>
      </c>
      <c r="AA1324" s="2">
        <f t="shared" si="724"/>
        <v>0</v>
      </c>
      <c r="AB1324" s="27">
        <f t="shared" si="722"/>
        <v>6.7299999999999999E-2</v>
      </c>
      <c r="AC1324" s="29">
        <f t="shared" si="702"/>
        <v>9</v>
      </c>
      <c r="AD1324" s="29">
        <v>252</v>
      </c>
      <c r="AE1324" s="11">
        <f t="shared" si="729"/>
        <v>1.0023288539999999</v>
      </c>
      <c r="AF1324" s="2">
        <f t="shared" si="725"/>
        <v>671.66419064000002</v>
      </c>
      <c r="AG1324" s="2">
        <f t="shared" si="716"/>
        <v>703.11542141999996</v>
      </c>
      <c r="AH1324" s="3">
        <f t="shared" si="717"/>
        <v>0</v>
      </c>
      <c r="AI1324" s="4" t="str">
        <f t="shared" si="730"/>
        <v>A+J=</v>
      </c>
      <c r="AJ1324" s="12">
        <f t="shared" si="723"/>
        <v>42461</v>
      </c>
      <c r="AK1324" s="12"/>
      <c r="AL1324" s="4"/>
      <c r="AM1324" s="1"/>
      <c r="AN1324" s="12"/>
      <c r="AO1324" s="1"/>
      <c r="AP1324" s="1"/>
      <c r="AQ1324" s="3"/>
      <c r="AR1324" s="3"/>
      <c r="AS1324" s="7"/>
      <c r="AT1324" s="1"/>
      <c r="AU1324" s="1"/>
      <c r="AV1324" s="1"/>
      <c r="AW1324" s="1"/>
      <c r="AX1324" s="1"/>
      <c r="AY1324" s="1"/>
      <c r="AZ1324" s="1"/>
      <c r="BA1324" s="1"/>
      <c r="BB1324" s="1"/>
    </row>
    <row r="1325" spans="1:54" x14ac:dyDescent="0.2">
      <c r="A1325" s="178">
        <f t="shared" si="718"/>
        <v>42444</v>
      </c>
      <c r="B1325" s="2">
        <f t="shared" si="703"/>
        <v>302810.44955601176</v>
      </c>
      <c r="C1325" s="2">
        <f t="shared" si="719"/>
        <v>230073.60184935</v>
      </c>
      <c r="D1325" s="2">
        <f>SUM(Y1325:Y$1495)</f>
        <v>17496.477679749998</v>
      </c>
      <c r="E1325" s="11">
        <f t="shared" si="704"/>
        <v>212577.12416959999</v>
      </c>
      <c r="F1325" s="99">
        <f t="shared" si="699"/>
        <v>4550.2299999999996</v>
      </c>
      <c r="G1325" s="3">
        <f>IF(N1325=1,VLOOKUP(A1324,[1]Plan1!$BG$69:$BI$188,3),G1324)</f>
        <v>4591.18</v>
      </c>
      <c r="H1325" s="200">
        <f t="shared" si="700"/>
        <v>42371</v>
      </c>
      <c r="I1325" s="200">
        <f t="shared" si="701"/>
        <v>42402</v>
      </c>
      <c r="J1325" s="27">
        <f t="shared" si="705"/>
        <v>8.9995450779412067E-3</v>
      </c>
      <c r="K1325" s="12">
        <f t="shared" si="720"/>
        <v>42461</v>
      </c>
      <c r="L1325" s="12">
        <f t="shared" si="706"/>
        <v>42461</v>
      </c>
      <c r="M1325" s="1">
        <f t="shared" si="721"/>
        <v>22</v>
      </c>
      <c r="N1325" s="1">
        <f t="shared" si="707"/>
        <v>10</v>
      </c>
      <c r="O1325" s="2">
        <f t="shared" si="708"/>
        <v>1.0040807</v>
      </c>
      <c r="P1325" s="11">
        <f t="shared" si="732"/>
        <v>1.0126992699999999</v>
      </c>
      <c r="Q1325" s="11">
        <f t="shared" si="728"/>
        <v>1.3122657887193747</v>
      </c>
      <c r="R1325" s="2">
        <f t="shared" si="731"/>
        <v>1.3176207499999999</v>
      </c>
      <c r="S1325" s="2">
        <f t="shared" si="726"/>
        <v>1.25355427</v>
      </c>
      <c r="T1325" s="2">
        <f t="shared" si="709"/>
        <v>288409.74601253</v>
      </c>
      <c r="U1325" s="2">
        <f t="shared" si="710"/>
        <v>4436.3066256603042</v>
      </c>
      <c r="V1325" s="2">
        <f t="shared" si="711"/>
        <v>67518.905611591457</v>
      </c>
      <c r="W1325" s="2">
        <f t="shared" si="712"/>
        <v>302028.81408660178</v>
      </c>
      <c r="X1325" s="29">
        <f t="shared" si="713"/>
        <v>0</v>
      </c>
      <c r="Y1325" s="2">
        <f t="shared" si="727"/>
        <v>0</v>
      </c>
      <c r="Z1325" s="82">
        <f t="shared" si="714"/>
        <v>0</v>
      </c>
      <c r="AA1325" s="2">
        <f t="shared" si="724"/>
        <v>0</v>
      </c>
      <c r="AB1325" s="27">
        <f t="shared" si="722"/>
        <v>6.7299999999999999E-2</v>
      </c>
      <c r="AC1325" s="29">
        <f t="shared" si="702"/>
        <v>10</v>
      </c>
      <c r="AD1325" s="29">
        <v>252</v>
      </c>
      <c r="AE1325" s="11">
        <f t="shared" si="729"/>
        <v>1.0025879499999999</v>
      </c>
      <c r="AF1325" s="2">
        <f t="shared" si="725"/>
        <v>746.39000219000002</v>
      </c>
      <c r="AG1325" s="2">
        <f t="shared" si="716"/>
        <v>781.63546941000004</v>
      </c>
      <c r="AH1325" s="3">
        <f t="shared" si="717"/>
        <v>0</v>
      </c>
      <c r="AI1325" s="4" t="str">
        <f t="shared" si="730"/>
        <v>A+J=</v>
      </c>
      <c r="AJ1325" s="12">
        <f t="shared" si="723"/>
        <v>42461</v>
      </c>
      <c r="AK1325" s="12"/>
      <c r="AL1325" s="4"/>
      <c r="AM1325" s="1"/>
      <c r="AN1325" s="12"/>
      <c r="AO1325" s="1"/>
      <c r="AP1325" s="1"/>
      <c r="AQ1325" s="3"/>
      <c r="AR1325" s="3"/>
      <c r="AS1325" s="7"/>
      <c r="AT1325" s="1"/>
      <c r="AU1325" s="1"/>
      <c r="AV1325" s="1"/>
      <c r="AW1325" s="1"/>
      <c r="AX1325" s="1"/>
      <c r="AY1325" s="1"/>
      <c r="AZ1325" s="1"/>
      <c r="BA1325" s="1"/>
      <c r="BB1325" s="1"/>
    </row>
    <row r="1326" spans="1:54" x14ac:dyDescent="0.2">
      <c r="A1326" s="178">
        <f t="shared" si="718"/>
        <v>42445</v>
      </c>
      <c r="B1326" s="2">
        <f t="shared" si="703"/>
        <v>303003.13921962358</v>
      </c>
      <c r="C1326" s="2">
        <f t="shared" si="719"/>
        <v>230073.60184935</v>
      </c>
      <c r="D1326" s="2">
        <f>SUM(Y1326:Y$1495)</f>
        <v>17496.477679749998</v>
      </c>
      <c r="E1326" s="11">
        <f t="shared" si="704"/>
        <v>212577.12416959999</v>
      </c>
      <c r="F1326" s="99">
        <f t="shared" si="699"/>
        <v>4550.2299999999996</v>
      </c>
      <c r="G1326" s="3">
        <f>IF(N1326=1,VLOOKUP(A1325,[1]Plan1!$BG$69:$BI$188,3),G1325)</f>
        <v>4591.18</v>
      </c>
      <c r="H1326" s="200">
        <f t="shared" si="700"/>
        <v>42371</v>
      </c>
      <c r="I1326" s="200">
        <f t="shared" si="701"/>
        <v>42402</v>
      </c>
      <c r="J1326" s="27">
        <f t="shared" si="705"/>
        <v>8.9995450779412067E-3</v>
      </c>
      <c r="K1326" s="12">
        <f t="shared" si="720"/>
        <v>42461</v>
      </c>
      <c r="L1326" s="12">
        <f t="shared" si="706"/>
        <v>42461</v>
      </c>
      <c r="M1326" s="1">
        <f t="shared" si="721"/>
        <v>22</v>
      </c>
      <c r="N1326" s="1">
        <f t="shared" si="707"/>
        <v>11</v>
      </c>
      <c r="O1326" s="2">
        <f t="shared" si="708"/>
        <v>1.00448969</v>
      </c>
      <c r="P1326" s="11">
        <f t="shared" si="732"/>
        <v>1.0126992699999999</v>
      </c>
      <c r="Q1326" s="11">
        <f t="shared" si="728"/>
        <v>1.3122657887193747</v>
      </c>
      <c r="R1326" s="2">
        <f t="shared" si="731"/>
        <v>1.31815745</v>
      </c>
      <c r="S1326" s="2">
        <f t="shared" si="726"/>
        <v>1.25355427</v>
      </c>
      <c r="T1326" s="2">
        <f t="shared" si="709"/>
        <v>288409.74601253</v>
      </c>
      <c r="U1326" s="2">
        <f t="shared" si="710"/>
        <v>4436.3066256603042</v>
      </c>
      <c r="V1326" s="2">
        <f t="shared" si="711"/>
        <v>67632.995754133284</v>
      </c>
      <c r="W1326" s="2">
        <f t="shared" si="712"/>
        <v>302142.90422914358</v>
      </c>
      <c r="X1326" s="29">
        <f t="shared" si="713"/>
        <v>0</v>
      </c>
      <c r="Y1326" s="2">
        <f t="shared" si="727"/>
        <v>0</v>
      </c>
      <c r="Z1326" s="82">
        <f t="shared" si="714"/>
        <v>0</v>
      </c>
      <c r="AA1326" s="2">
        <f t="shared" si="724"/>
        <v>0</v>
      </c>
      <c r="AB1326" s="27">
        <f t="shared" si="722"/>
        <v>6.7299999999999999E-2</v>
      </c>
      <c r="AC1326" s="29">
        <f t="shared" si="702"/>
        <v>11</v>
      </c>
      <c r="AD1326" s="29">
        <v>252</v>
      </c>
      <c r="AE1326" s="11">
        <f t="shared" si="729"/>
        <v>1.0028471130000001</v>
      </c>
      <c r="AF1326" s="2">
        <f t="shared" si="725"/>
        <v>821.13513719000002</v>
      </c>
      <c r="AG1326" s="2">
        <f t="shared" si="716"/>
        <v>860.23499047999996</v>
      </c>
      <c r="AH1326" s="3">
        <f t="shared" si="717"/>
        <v>0</v>
      </c>
      <c r="AI1326" s="4" t="str">
        <f t="shared" si="730"/>
        <v>A+J=</v>
      </c>
      <c r="AJ1326" s="12">
        <f t="shared" si="723"/>
        <v>42461</v>
      </c>
      <c r="AK1326" s="12"/>
      <c r="AL1326" s="4"/>
      <c r="AM1326" s="1"/>
      <c r="AN1326" s="12"/>
      <c r="AO1326" s="1"/>
      <c r="AP1326" s="1"/>
      <c r="AQ1326" s="3"/>
      <c r="AR1326" s="3"/>
      <c r="AS1326" s="7"/>
      <c r="AT1326" s="1"/>
      <c r="AU1326" s="1"/>
      <c r="AV1326" s="1"/>
      <c r="AW1326" s="1"/>
      <c r="AX1326" s="1"/>
      <c r="AY1326" s="1"/>
      <c r="AZ1326" s="1"/>
      <c r="BA1326" s="1"/>
      <c r="BB1326" s="1"/>
    </row>
    <row r="1327" spans="1:54" x14ac:dyDescent="0.2">
      <c r="A1327" s="178">
        <f t="shared" si="718"/>
        <v>42446</v>
      </c>
      <c r="B1327" s="2">
        <f t="shared" si="703"/>
        <v>303195.95305021154</v>
      </c>
      <c r="C1327" s="2">
        <f t="shared" si="719"/>
        <v>230073.60184935</v>
      </c>
      <c r="D1327" s="2">
        <f>SUM(Y1327:Y$1495)</f>
        <v>17496.477679749998</v>
      </c>
      <c r="E1327" s="11">
        <f t="shared" si="704"/>
        <v>212577.12416959999</v>
      </c>
      <c r="F1327" s="99">
        <f t="shared" si="699"/>
        <v>4550.2299999999996</v>
      </c>
      <c r="G1327" s="3">
        <f>IF(N1327=1,VLOOKUP(A1326,[1]Plan1!$BG$69:$BI$188,3),G1326)</f>
        <v>4591.18</v>
      </c>
      <c r="H1327" s="200">
        <f t="shared" si="700"/>
        <v>42371</v>
      </c>
      <c r="I1327" s="200">
        <f t="shared" si="701"/>
        <v>42402</v>
      </c>
      <c r="J1327" s="27">
        <f t="shared" si="705"/>
        <v>8.9995450779412067E-3</v>
      </c>
      <c r="K1327" s="12">
        <f t="shared" si="720"/>
        <v>42461</v>
      </c>
      <c r="L1327" s="12">
        <f t="shared" si="706"/>
        <v>42461</v>
      </c>
      <c r="M1327" s="1">
        <f t="shared" si="721"/>
        <v>22</v>
      </c>
      <c r="N1327" s="1">
        <f t="shared" si="707"/>
        <v>12</v>
      </c>
      <c r="O1327" s="2">
        <f t="shared" si="708"/>
        <v>1.0048988400000001</v>
      </c>
      <c r="P1327" s="11">
        <f t="shared" si="732"/>
        <v>1.0126992699999999</v>
      </c>
      <c r="Q1327" s="11">
        <f t="shared" si="728"/>
        <v>1.3122657887193747</v>
      </c>
      <c r="R1327" s="2">
        <f t="shared" si="731"/>
        <v>1.3186943600000001</v>
      </c>
      <c r="S1327" s="2">
        <f t="shared" si="726"/>
        <v>1.25355427</v>
      </c>
      <c r="T1327" s="2">
        <f t="shared" si="709"/>
        <v>288409.74601253</v>
      </c>
      <c r="U1327" s="2">
        <f t="shared" si="710"/>
        <v>4436.3066256603042</v>
      </c>
      <c r="V1327" s="2">
        <f t="shared" si="711"/>
        <v>67747.130537871213</v>
      </c>
      <c r="W1327" s="2">
        <f t="shared" si="712"/>
        <v>302257.03901288152</v>
      </c>
      <c r="X1327" s="29">
        <f t="shared" si="713"/>
        <v>0</v>
      </c>
      <c r="Y1327" s="2">
        <f t="shared" si="727"/>
        <v>0</v>
      </c>
      <c r="Z1327" s="82">
        <f t="shared" si="714"/>
        <v>0</v>
      </c>
      <c r="AA1327" s="2">
        <f t="shared" si="724"/>
        <v>0</v>
      </c>
      <c r="AB1327" s="27">
        <f t="shared" si="722"/>
        <v>6.7299999999999999E-2</v>
      </c>
      <c r="AC1327" s="29">
        <f t="shared" si="702"/>
        <v>12</v>
      </c>
      <c r="AD1327" s="29">
        <v>252</v>
      </c>
      <c r="AE1327" s="11">
        <f t="shared" si="729"/>
        <v>1.003106343</v>
      </c>
      <c r="AF1327" s="2">
        <f t="shared" si="725"/>
        <v>895.89959565000004</v>
      </c>
      <c r="AG1327" s="2">
        <f t="shared" si="716"/>
        <v>938.91403733000004</v>
      </c>
      <c r="AH1327" s="3">
        <f t="shared" si="717"/>
        <v>0</v>
      </c>
      <c r="AI1327" s="4" t="str">
        <f t="shared" si="730"/>
        <v>A+J=</v>
      </c>
      <c r="AJ1327" s="12">
        <f t="shared" si="723"/>
        <v>42461</v>
      </c>
      <c r="AK1327" s="12"/>
      <c r="AL1327" s="4"/>
      <c r="AM1327" s="1"/>
      <c r="AN1327" s="12"/>
      <c r="AO1327" s="1"/>
      <c r="AP1327" s="1"/>
      <c r="AQ1327" s="3"/>
      <c r="AR1327" s="3"/>
      <c r="AS1327" s="7"/>
      <c r="AT1327" s="1"/>
      <c r="AU1327" s="1"/>
      <c r="AV1327" s="1"/>
      <c r="AW1327" s="1"/>
      <c r="AX1327" s="1"/>
      <c r="AY1327" s="1"/>
      <c r="AZ1327" s="1"/>
      <c r="BA1327" s="1"/>
      <c r="BB1327" s="1"/>
    </row>
    <row r="1328" spans="1:54" x14ac:dyDescent="0.2">
      <c r="A1328" s="178">
        <f t="shared" si="718"/>
        <v>42447</v>
      </c>
      <c r="B1328" s="2">
        <f t="shared" si="703"/>
        <v>303388.89537128794</v>
      </c>
      <c r="C1328" s="2">
        <f t="shared" si="719"/>
        <v>230073.60184935</v>
      </c>
      <c r="D1328" s="2">
        <f>SUM(Y1328:Y$1495)</f>
        <v>17496.477679749998</v>
      </c>
      <c r="E1328" s="11">
        <f t="shared" si="704"/>
        <v>212577.12416959999</v>
      </c>
      <c r="F1328" s="99">
        <f t="shared" si="699"/>
        <v>4550.2299999999996</v>
      </c>
      <c r="G1328" s="3">
        <f>IF(N1328=1,VLOOKUP(A1327,[1]Plan1!$BG$69:$BI$188,3),G1327)</f>
        <v>4591.18</v>
      </c>
      <c r="H1328" s="200">
        <f t="shared" si="700"/>
        <v>42371</v>
      </c>
      <c r="I1328" s="200">
        <f t="shared" si="701"/>
        <v>42402</v>
      </c>
      <c r="J1328" s="27">
        <f t="shared" si="705"/>
        <v>8.9995450779412067E-3</v>
      </c>
      <c r="K1328" s="12">
        <f t="shared" si="720"/>
        <v>42461</v>
      </c>
      <c r="L1328" s="12">
        <f t="shared" si="706"/>
        <v>42461</v>
      </c>
      <c r="M1328" s="1">
        <f t="shared" si="721"/>
        <v>22</v>
      </c>
      <c r="N1328" s="1">
        <f t="shared" si="707"/>
        <v>13</v>
      </c>
      <c r="O1328" s="2">
        <f t="shared" si="708"/>
        <v>1.00530816</v>
      </c>
      <c r="P1328" s="11">
        <f t="shared" si="732"/>
        <v>1.0126992699999999</v>
      </c>
      <c r="Q1328" s="11">
        <f t="shared" si="728"/>
        <v>1.3122657887193747</v>
      </c>
      <c r="R1328" s="2">
        <f t="shared" si="731"/>
        <v>1.3192314999999999</v>
      </c>
      <c r="S1328" s="2">
        <f t="shared" si="726"/>
        <v>1.25355427</v>
      </c>
      <c r="T1328" s="2">
        <f t="shared" si="709"/>
        <v>288409.74601253</v>
      </c>
      <c r="U1328" s="2">
        <f t="shared" si="710"/>
        <v>4436.3066256603042</v>
      </c>
      <c r="V1328" s="2">
        <f t="shared" si="711"/>
        <v>67861.314214347643</v>
      </c>
      <c r="W1328" s="2">
        <f t="shared" si="712"/>
        <v>302371.22268935794</v>
      </c>
      <c r="X1328" s="29">
        <f t="shared" si="713"/>
        <v>0</v>
      </c>
      <c r="Y1328" s="2">
        <f t="shared" si="727"/>
        <v>0</v>
      </c>
      <c r="Z1328" s="82">
        <f t="shared" si="714"/>
        <v>0</v>
      </c>
      <c r="AA1328" s="2">
        <f t="shared" si="724"/>
        <v>0</v>
      </c>
      <c r="AB1328" s="27">
        <f t="shared" si="722"/>
        <v>6.7299999999999999E-2</v>
      </c>
      <c r="AC1328" s="29">
        <f t="shared" si="702"/>
        <v>13</v>
      </c>
      <c r="AD1328" s="29">
        <v>252</v>
      </c>
      <c r="AE1328" s="11">
        <f t="shared" si="729"/>
        <v>1.0033656399999999</v>
      </c>
      <c r="AF1328" s="2">
        <f t="shared" si="725"/>
        <v>970.68337756000005</v>
      </c>
      <c r="AG1328" s="2">
        <f t="shared" si="716"/>
        <v>1017.67268193</v>
      </c>
      <c r="AH1328" s="3">
        <f t="shared" si="717"/>
        <v>0</v>
      </c>
      <c r="AI1328" s="4" t="str">
        <f t="shared" si="730"/>
        <v>A+J=</v>
      </c>
      <c r="AJ1328" s="12">
        <f t="shared" si="723"/>
        <v>42461</v>
      </c>
      <c r="AK1328" s="12"/>
      <c r="AL1328" s="4"/>
      <c r="AM1328" s="1"/>
      <c r="AN1328" s="12"/>
      <c r="AO1328" s="1"/>
      <c r="AP1328" s="1"/>
      <c r="AQ1328" s="3"/>
      <c r="AR1328" s="3"/>
      <c r="AS1328" s="7"/>
      <c r="AT1328" s="1"/>
      <c r="AU1328" s="1"/>
      <c r="AV1328" s="1"/>
      <c r="AW1328" s="1"/>
      <c r="AX1328" s="1"/>
      <c r="AY1328" s="1"/>
      <c r="AZ1328" s="1"/>
      <c r="BA1328" s="1"/>
      <c r="BB1328" s="1"/>
    </row>
    <row r="1329" spans="1:54" x14ac:dyDescent="0.2">
      <c r="A1329" s="178">
        <f t="shared" si="718"/>
        <v>42448</v>
      </c>
      <c r="B1329" s="2">
        <f t="shared" si="703"/>
        <v>303581.96411034174</v>
      </c>
      <c r="C1329" s="2">
        <f t="shared" si="719"/>
        <v>230073.60184935</v>
      </c>
      <c r="D1329" s="2">
        <f>SUM(Y1329:Y$1495)</f>
        <v>17496.477679749998</v>
      </c>
      <c r="E1329" s="11">
        <f t="shared" si="704"/>
        <v>212577.12416959999</v>
      </c>
      <c r="F1329" s="99">
        <f t="shared" si="699"/>
        <v>4550.2299999999996</v>
      </c>
      <c r="G1329" s="3">
        <f>IF(N1329=1,VLOOKUP(A1328,[1]Plan1!$BG$69:$BI$188,3),G1328)</f>
        <v>4591.18</v>
      </c>
      <c r="H1329" s="200">
        <f t="shared" si="700"/>
        <v>42371</v>
      </c>
      <c r="I1329" s="200">
        <f t="shared" si="701"/>
        <v>42402</v>
      </c>
      <c r="J1329" s="27">
        <f t="shared" si="705"/>
        <v>8.9995450779412067E-3</v>
      </c>
      <c r="K1329" s="12">
        <f t="shared" si="720"/>
        <v>42461</v>
      </c>
      <c r="L1329" s="12">
        <f t="shared" si="706"/>
        <v>42461</v>
      </c>
      <c r="M1329" s="1">
        <f t="shared" si="721"/>
        <v>22</v>
      </c>
      <c r="N1329" s="1">
        <f t="shared" si="707"/>
        <v>14</v>
      </c>
      <c r="O1329" s="2">
        <f t="shared" si="708"/>
        <v>1.00571765</v>
      </c>
      <c r="P1329" s="11">
        <f t="shared" si="732"/>
        <v>1.0126992699999999</v>
      </c>
      <c r="Q1329" s="11">
        <f t="shared" si="728"/>
        <v>1.3122657887193747</v>
      </c>
      <c r="R1329" s="2">
        <f t="shared" si="731"/>
        <v>1.3197688599999999</v>
      </c>
      <c r="S1329" s="2">
        <f t="shared" si="726"/>
        <v>1.25355427</v>
      </c>
      <c r="T1329" s="2">
        <f t="shared" si="709"/>
        <v>288409.74601253</v>
      </c>
      <c r="U1329" s="2">
        <f t="shared" si="710"/>
        <v>4436.3066256603042</v>
      </c>
      <c r="V1329" s="2">
        <f t="shared" si="711"/>
        <v>67975.544657791426</v>
      </c>
      <c r="W1329" s="2">
        <f t="shared" si="712"/>
        <v>302485.45313280175</v>
      </c>
      <c r="X1329" s="29">
        <f t="shared" si="713"/>
        <v>0</v>
      </c>
      <c r="Y1329" s="2">
        <f t="shared" si="727"/>
        <v>0</v>
      </c>
      <c r="Z1329" s="82">
        <f t="shared" si="714"/>
        <v>0</v>
      </c>
      <c r="AA1329" s="2">
        <f t="shared" si="724"/>
        <v>0</v>
      </c>
      <c r="AB1329" s="27">
        <f t="shared" si="722"/>
        <v>6.7299999999999999E-2</v>
      </c>
      <c r="AC1329" s="29">
        <f t="shared" si="702"/>
        <v>14</v>
      </c>
      <c r="AD1329" s="29">
        <v>252</v>
      </c>
      <c r="AE1329" s="11">
        <f t="shared" si="729"/>
        <v>1.0036250040000001</v>
      </c>
      <c r="AF1329" s="2">
        <f t="shared" si="725"/>
        <v>1045.48648293</v>
      </c>
      <c r="AG1329" s="2">
        <f t="shared" si="716"/>
        <v>1096.5109775400001</v>
      </c>
      <c r="AH1329" s="3">
        <f t="shared" si="717"/>
        <v>0</v>
      </c>
      <c r="AI1329" s="4" t="str">
        <f t="shared" si="730"/>
        <v>A+J=</v>
      </c>
      <c r="AJ1329" s="12">
        <f t="shared" si="723"/>
        <v>42461</v>
      </c>
      <c r="AK1329" s="12"/>
      <c r="AL1329" s="4"/>
      <c r="AM1329" s="1"/>
      <c r="AN1329" s="12"/>
      <c r="AO1329" s="1"/>
      <c r="AP1329" s="1"/>
      <c r="AQ1329" s="3"/>
      <c r="AR1329" s="3"/>
      <c r="AS1329" s="7"/>
      <c r="AT1329" s="1"/>
      <c r="AU1329" s="1"/>
      <c r="AV1329" s="1"/>
      <c r="AW1329" s="1"/>
      <c r="AX1329" s="1"/>
      <c r="AY1329" s="1"/>
      <c r="AZ1329" s="1"/>
      <c r="BA1329" s="1"/>
      <c r="BB1329" s="1"/>
    </row>
    <row r="1330" spans="1:54" x14ac:dyDescent="0.2">
      <c r="A1330" s="178">
        <f t="shared" si="718"/>
        <v>42449</v>
      </c>
      <c r="B1330" s="2">
        <f t="shared" si="703"/>
        <v>303581.96411034174</v>
      </c>
      <c r="C1330" s="2">
        <f t="shared" si="719"/>
        <v>230073.60184935</v>
      </c>
      <c r="D1330" s="2">
        <f>SUM(Y1330:Y$1495)</f>
        <v>17496.477679749998</v>
      </c>
      <c r="E1330" s="11">
        <f t="shared" si="704"/>
        <v>212577.12416959999</v>
      </c>
      <c r="F1330" s="99">
        <f t="shared" si="699"/>
        <v>4550.2299999999996</v>
      </c>
      <c r="G1330" s="3">
        <f>IF(N1330=1,VLOOKUP(A1329,[1]Plan1!$BG$69:$BI$188,3),G1329)</f>
        <v>4591.18</v>
      </c>
      <c r="H1330" s="200">
        <f t="shared" si="700"/>
        <v>42371</v>
      </c>
      <c r="I1330" s="200">
        <f t="shared" si="701"/>
        <v>42402</v>
      </c>
      <c r="J1330" s="27">
        <f t="shared" si="705"/>
        <v>8.9995450779412067E-3</v>
      </c>
      <c r="K1330" s="12">
        <f t="shared" si="720"/>
        <v>42461</v>
      </c>
      <c r="L1330" s="12">
        <f t="shared" si="706"/>
        <v>42461</v>
      </c>
      <c r="M1330" s="1">
        <f t="shared" si="721"/>
        <v>22</v>
      </c>
      <c r="N1330" s="1">
        <f t="shared" si="707"/>
        <v>14</v>
      </c>
      <c r="O1330" s="2">
        <f t="shared" si="708"/>
        <v>1.00571765</v>
      </c>
      <c r="P1330" s="11">
        <f t="shared" si="732"/>
        <v>1.0126992699999999</v>
      </c>
      <c r="Q1330" s="11">
        <f t="shared" si="728"/>
        <v>1.3122657887193747</v>
      </c>
      <c r="R1330" s="2">
        <f t="shared" si="731"/>
        <v>1.3197688599999999</v>
      </c>
      <c r="S1330" s="2">
        <f t="shared" si="726"/>
        <v>1.25355427</v>
      </c>
      <c r="T1330" s="2">
        <f t="shared" si="709"/>
        <v>288409.74601253</v>
      </c>
      <c r="U1330" s="2">
        <f t="shared" si="710"/>
        <v>4436.3066256603042</v>
      </c>
      <c r="V1330" s="2">
        <f t="shared" si="711"/>
        <v>67975.544657791426</v>
      </c>
      <c r="W1330" s="2">
        <f t="shared" si="712"/>
        <v>302485.45313280175</v>
      </c>
      <c r="X1330" s="29">
        <f t="shared" si="713"/>
        <v>0</v>
      </c>
      <c r="Y1330" s="2">
        <f t="shared" si="727"/>
        <v>0</v>
      </c>
      <c r="Z1330" s="82">
        <f t="shared" si="714"/>
        <v>0</v>
      </c>
      <c r="AA1330" s="2">
        <f t="shared" si="724"/>
        <v>0</v>
      </c>
      <c r="AB1330" s="27">
        <f t="shared" si="722"/>
        <v>6.7299999999999999E-2</v>
      </c>
      <c r="AC1330" s="29">
        <f t="shared" si="702"/>
        <v>14</v>
      </c>
      <c r="AD1330" s="29">
        <v>252</v>
      </c>
      <c r="AE1330" s="11">
        <f t="shared" si="729"/>
        <v>1.0036250040000001</v>
      </c>
      <c r="AF1330" s="2">
        <f t="shared" si="725"/>
        <v>1045.48648293</v>
      </c>
      <c r="AG1330" s="2">
        <f t="shared" si="716"/>
        <v>1096.5109775400001</v>
      </c>
      <c r="AH1330" s="3">
        <f t="shared" si="717"/>
        <v>0</v>
      </c>
      <c r="AI1330" s="4" t="str">
        <f t="shared" si="730"/>
        <v>A+J=</v>
      </c>
      <c r="AJ1330" s="12">
        <f t="shared" si="723"/>
        <v>42461</v>
      </c>
      <c r="AK1330" s="12"/>
      <c r="AL1330" s="4"/>
      <c r="AM1330" s="1"/>
      <c r="AN1330" s="12"/>
      <c r="AO1330" s="1"/>
      <c r="AP1330" s="1"/>
      <c r="AQ1330" s="3"/>
      <c r="AR1330" s="3"/>
      <c r="AS1330" s="7"/>
      <c r="AT1330" s="1"/>
      <c r="AU1330" s="1"/>
      <c r="AV1330" s="1"/>
      <c r="AW1330" s="1"/>
      <c r="AX1330" s="1"/>
      <c r="AY1330" s="1"/>
      <c r="AZ1330" s="1"/>
      <c r="BA1330" s="1"/>
      <c r="BB1330" s="1"/>
    </row>
    <row r="1331" spans="1:54" x14ac:dyDescent="0.2">
      <c r="A1331" s="178">
        <f t="shared" si="718"/>
        <v>42450</v>
      </c>
      <c r="B1331" s="2">
        <f t="shared" si="703"/>
        <v>303581.96411034174</v>
      </c>
      <c r="C1331" s="2">
        <f t="shared" si="719"/>
        <v>230073.60184935</v>
      </c>
      <c r="D1331" s="2">
        <f>SUM(Y1331:Y$1495)</f>
        <v>17496.477679749998</v>
      </c>
      <c r="E1331" s="11">
        <f t="shared" si="704"/>
        <v>212577.12416959999</v>
      </c>
      <c r="F1331" s="99">
        <f t="shared" si="699"/>
        <v>4550.2299999999996</v>
      </c>
      <c r="G1331" s="3">
        <f>IF(N1331=1,VLOOKUP(A1330,[1]Plan1!$BG$69:$BI$188,3),G1330)</f>
        <v>4591.18</v>
      </c>
      <c r="H1331" s="200">
        <f t="shared" si="700"/>
        <v>42371</v>
      </c>
      <c r="I1331" s="200">
        <f t="shared" si="701"/>
        <v>42402</v>
      </c>
      <c r="J1331" s="27">
        <f t="shared" si="705"/>
        <v>8.9995450779412067E-3</v>
      </c>
      <c r="K1331" s="12">
        <f t="shared" si="720"/>
        <v>42461</v>
      </c>
      <c r="L1331" s="12">
        <f t="shared" si="706"/>
        <v>42461</v>
      </c>
      <c r="M1331" s="1">
        <f t="shared" si="721"/>
        <v>22</v>
      </c>
      <c r="N1331" s="1">
        <f t="shared" si="707"/>
        <v>14</v>
      </c>
      <c r="O1331" s="2">
        <f t="shared" si="708"/>
        <v>1.00571765</v>
      </c>
      <c r="P1331" s="11">
        <f t="shared" si="732"/>
        <v>1.0126992699999999</v>
      </c>
      <c r="Q1331" s="11">
        <f t="shared" si="728"/>
        <v>1.3122657887193747</v>
      </c>
      <c r="R1331" s="2">
        <f t="shared" si="731"/>
        <v>1.3197688599999999</v>
      </c>
      <c r="S1331" s="2">
        <f t="shared" si="726"/>
        <v>1.25355427</v>
      </c>
      <c r="T1331" s="2">
        <f t="shared" si="709"/>
        <v>288409.74601253</v>
      </c>
      <c r="U1331" s="2">
        <f t="shared" si="710"/>
        <v>4436.3066256603042</v>
      </c>
      <c r="V1331" s="2">
        <f t="shared" si="711"/>
        <v>67975.544657791426</v>
      </c>
      <c r="W1331" s="2">
        <f t="shared" si="712"/>
        <v>302485.45313280175</v>
      </c>
      <c r="X1331" s="29">
        <f t="shared" si="713"/>
        <v>0</v>
      </c>
      <c r="Y1331" s="2">
        <f t="shared" si="727"/>
        <v>0</v>
      </c>
      <c r="Z1331" s="82">
        <f t="shared" si="714"/>
        <v>0</v>
      </c>
      <c r="AA1331" s="2">
        <f t="shared" si="724"/>
        <v>0</v>
      </c>
      <c r="AB1331" s="27">
        <f t="shared" si="722"/>
        <v>6.7299999999999999E-2</v>
      </c>
      <c r="AC1331" s="29">
        <f t="shared" si="702"/>
        <v>14</v>
      </c>
      <c r="AD1331" s="29">
        <v>252</v>
      </c>
      <c r="AE1331" s="11">
        <f t="shared" si="729"/>
        <v>1.0036250040000001</v>
      </c>
      <c r="AF1331" s="2">
        <f t="shared" si="725"/>
        <v>1045.48648293</v>
      </c>
      <c r="AG1331" s="2">
        <f t="shared" si="716"/>
        <v>1096.5109775400001</v>
      </c>
      <c r="AH1331" s="3">
        <f t="shared" si="717"/>
        <v>0</v>
      </c>
      <c r="AI1331" s="4" t="str">
        <f t="shared" si="730"/>
        <v>A+J=</v>
      </c>
      <c r="AJ1331" s="12">
        <f t="shared" si="723"/>
        <v>42461</v>
      </c>
      <c r="AK1331" s="12"/>
      <c r="AL1331" s="4"/>
      <c r="AM1331" s="1"/>
      <c r="AN1331" s="12"/>
      <c r="AO1331" s="1"/>
      <c r="AP1331" s="1"/>
      <c r="AQ1331" s="3"/>
      <c r="AR1331" s="3"/>
      <c r="AS1331" s="7"/>
      <c r="AT1331" s="1"/>
      <c r="AU1331" s="1"/>
      <c r="AV1331" s="1"/>
      <c r="AW1331" s="1"/>
      <c r="AX1331" s="1"/>
      <c r="AY1331" s="1"/>
      <c r="AZ1331" s="1"/>
      <c r="BA1331" s="1"/>
      <c r="BB1331" s="1"/>
    </row>
    <row r="1332" spans="1:54" x14ac:dyDescent="0.2">
      <c r="A1332" s="178">
        <f t="shared" si="718"/>
        <v>42451</v>
      </c>
      <c r="B1332" s="2">
        <f t="shared" si="703"/>
        <v>303775.1571927116</v>
      </c>
      <c r="C1332" s="2">
        <f t="shared" si="719"/>
        <v>230073.60184935</v>
      </c>
      <c r="D1332" s="2">
        <f>SUM(Y1332:Y$1495)</f>
        <v>17496.477679749998</v>
      </c>
      <c r="E1332" s="11">
        <f t="shared" si="704"/>
        <v>212577.12416959999</v>
      </c>
      <c r="F1332" s="99">
        <f t="shared" si="699"/>
        <v>4550.2299999999996</v>
      </c>
      <c r="G1332" s="3">
        <f>IF(N1332=1,VLOOKUP(A1331,[1]Plan1!$BG$69:$BI$188,3),G1331)</f>
        <v>4591.18</v>
      </c>
      <c r="H1332" s="200">
        <f t="shared" si="700"/>
        <v>42371</v>
      </c>
      <c r="I1332" s="200">
        <f t="shared" si="701"/>
        <v>42402</v>
      </c>
      <c r="J1332" s="27">
        <f t="shared" si="705"/>
        <v>8.9995450779412067E-3</v>
      </c>
      <c r="K1332" s="12">
        <f t="shared" si="720"/>
        <v>42461</v>
      </c>
      <c r="L1332" s="12">
        <f t="shared" si="706"/>
        <v>42461</v>
      </c>
      <c r="M1332" s="1">
        <f t="shared" si="721"/>
        <v>22</v>
      </c>
      <c r="N1332" s="1">
        <f t="shared" si="707"/>
        <v>15</v>
      </c>
      <c r="O1332" s="2">
        <f t="shared" si="708"/>
        <v>1.0061272999999999</v>
      </c>
      <c r="P1332" s="11">
        <f t="shared" si="732"/>
        <v>1.0126992699999999</v>
      </c>
      <c r="Q1332" s="11">
        <f t="shared" si="728"/>
        <v>1.3122657887193747</v>
      </c>
      <c r="R1332" s="2">
        <f t="shared" si="731"/>
        <v>1.32030643</v>
      </c>
      <c r="S1332" s="2">
        <f t="shared" si="726"/>
        <v>1.25355427</v>
      </c>
      <c r="T1332" s="2">
        <f t="shared" si="709"/>
        <v>288409.74601253</v>
      </c>
      <c r="U1332" s="2">
        <f t="shared" si="710"/>
        <v>4436.3066256603042</v>
      </c>
      <c r="V1332" s="2">
        <f t="shared" si="711"/>
        <v>68089.819742431297</v>
      </c>
      <c r="W1332" s="2">
        <f t="shared" si="712"/>
        <v>302599.72821744159</v>
      </c>
      <c r="X1332" s="29">
        <f t="shared" si="713"/>
        <v>0</v>
      </c>
      <c r="Y1332" s="2">
        <f t="shared" si="727"/>
        <v>0</v>
      </c>
      <c r="Z1332" s="82">
        <f t="shared" si="714"/>
        <v>0</v>
      </c>
      <c r="AA1332" s="2">
        <f t="shared" si="724"/>
        <v>0</v>
      </c>
      <c r="AB1332" s="27">
        <f t="shared" si="722"/>
        <v>6.7299999999999999E-2</v>
      </c>
      <c r="AC1332" s="29">
        <f t="shared" si="702"/>
        <v>15</v>
      </c>
      <c r="AD1332" s="29">
        <v>252</v>
      </c>
      <c r="AE1332" s="11">
        <f t="shared" si="729"/>
        <v>1.003884435</v>
      </c>
      <c r="AF1332" s="2">
        <f t="shared" si="725"/>
        <v>1120.3089117500001</v>
      </c>
      <c r="AG1332" s="2">
        <f t="shared" si="716"/>
        <v>1175.4289752699999</v>
      </c>
      <c r="AH1332" s="3">
        <f t="shared" si="717"/>
        <v>0</v>
      </c>
      <c r="AI1332" s="4" t="str">
        <f t="shared" si="730"/>
        <v>A+J=</v>
      </c>
      <c r="AJ1332" s="12">
        <f t="shared" si="723"/>
        <v>42461</v>
      </c>
      <c r="AK1332" s="12"/>
      <c r="AL1332" s="4"/>
      <c r="AM1332" s="1"/>
      <c r="AN1332" s="12"/>
      <c r="AO1332" s="1"/>
      <c r="AP1332" s="1"/>
      <c r="AQ1332" s="3"/>
      <c r="AR1332" s="3"/>
      <c r="AS1332" s="7"/>
      <c r="AT1332" s="1"/>
      <c r="AU1332" s="1"/>
      <c r="AV1332" s="1"/>
      <c r="AW1332" s="1"/>
      <c r="AX1332" s="1"/>
      <c r="AY1332" s="1"/>
      <c r="AZ1332" s="1"/>
      <c r="BA1332" s="1"/>
      <c r="BB1332" s="1"/>
    </row>
    <row r="1333" spans="1:54" x14ac:dyDescent="0.2">
      <c r="A1333" s="178">
        <f t="shared" si="718"/>
        <v>42452</v>
      </c>
      <c r="B1333" s="2">
        <f t="shared" si="703"/>
        <v>303968.47711339878</v>
      </c>
      <c r="C1333" s="2">
        <f t="shared" si="719"/>
        <v>230073.60184935</v>
      </c>
      <c r="D1333" s="2">
        <f>SUM(Y1333:Y$1495)</f>
        <v>17496.477679749998</v>
      </c>
      <c r="E1333" s="11">
        <f t="shared" si="704"/>
        <v>212577.12416959999</v>
      </c>
      <c r="F1333" s="99">
        <f t="shared" si="699"/>
        <v>4550.2299999999996</v>
      </c>
      <c r="G1333" s="3">
        <f>IF(N1333=1,VLOOKUP(A1332,[1]Plan1!$BG$69:$BI$188,3),G1332)</f>
        <v>4591.18</v>
      </c>
      <c r="H1333" s="200">
        <f t="shared" si="700"/>
        <v>42371</v>
      </c>
      <c r="I1333" s="200">
        <f t="shared" si="701"/>
        <v>42402</v>
      </c>
      <c r="J1333" s="27">
        <f t="shared" si="705"/>
        <v>8.9995450779412067E-3</v>
      </c>
      <c r="K1333" s="12">
        <f t="shared" si="720"/>
        <v>42461</v>
      </c>
      <c r="L1333" s="12">
        <f t="shared" si="706"/>
        <v>42461</v>
      </c>
      <c r="M1333" s="1">
        <f t="shared" si="721"/>
        <v>22</v>
      </c>
      <c r="N1333" s="1">
        <f t="shared" si="707"/>
        <v>16</v>
      </c>
      <c r="O1333" s="2">
        <f t="shared" si="708"/>
        <v>1.00653712</v>
      </c>
      <c r="P1333" s="11">
        <f t="shared" si="732"/>
        <v>1.0126992699999999</v>
      </c>
      <c r="Q1333" s="11">
        <f t="shared" si="728"/>
        <v>1.3122657887193747</v>
      </c>
      <c r="R1333" s="2">
        <f t="shared" si="731"/>
        <v>1.3208442199999999</v>
      </c>
      <c r="S1333" s="2">
        <f t="shared" si="726"/>
        <v>1.25355427</v>
      </c>
      <c r="T1333" s="2">
        <f t="shared" si="709"/>
        <v>288409.74601253</v>
      </c>
      <c r="U1333" s="2">
        <f t="shared" si="710"/>
        <v>4436.3066256603042</v>
      </c>
      <c r="V1333" s="2">
        <f t="shared" si="711"/>
        <v>68204.141594038432</v>
      </c>
      <c r="W1333" s="2">
        <f t="shared" si="712"/>
        <v>302714.05006904877</v>
      </c>
      <c r="X1333" s="29">
        <f t="shared" si="713"/>
        <v>0</v>
      </c>
      <c r="Y1333" s="2">
        <f t="shared" si="727"/>
        <v>0</v>
      </c>
      <c r="Z1333" s="82">
        <f t="shared" si="714"/>
        <v>0</v>
      </c>
      <c r="AA1333" s="2">
        <f t="shared" si="724"/>
        <v>0</v>
      </c>
      <c r="AB1333" s="27">
        <f t="shared" si="722"/>
        <v>6.7299999999999999E-2</v>
      </c>
      <c r="AC1333" s="29">
        <f t="shared" si="702"/>
        <v>16</v>
      </c>
      <c r="AD1333" s="29">
        <v>252</v>
      </c>
      <c r="AE1333" s="11">
        <f t="shared" si="729"/>
        <v>1.004143934</v>
      </c>
      <c r="AF1333" s="2">
        <f t="shared" si="725"/>
        <v>1195.15095243</v>
      </c>
      <c r="AG1333" s="2">
        <f t="shared" si="716"/>
        <v>1254.42704435</v>
      </c>
      <c r="AH1333" s="3">
        <f t="shared" si="717"/>
        <v>0</v>
      </c>
      <c r="AI1333" s="4" t="str">
        <f t="shared" si="730"/>
        <v>A+J=</v>
      </c>
      <c r="AJ1333" s="12">
        <f t="shared" si="723"/>
        <v>42461</v>
      </c>
      <c r="AK1333" s="12"/>
      <c r="AL1333" s="4"/>
      <c r="AM1333" s="1"/>
      <c r="AN1333" s="12"/>
      <c r="AO1333" s="1"/>
      <c r="AP1333" s="1"/>
      <c r="AQ1333" s="3"/>
      <c r="AR1333" s="3"/>
      <c r="AS1333" s="7"/>
      <c r="AT1333" s="1"/>
      <c r="AU1333" s="1"/>
      <c r="AV1333" s="1"/>
      <c r="AW1333" s="1"/>
      <c r="AX1333" s="1"/>
      <c r="AY1333" s="1"/>
      <c r="AZ1333" s="1"/>
      <c r="BA1333" s="1"/>
      <c r="BB1333" s="1"/>
    </row>
    <row r="1334" spans="1:54" x14ac:dyDescent="0.2">
      <c r="A1334" s="178">
        <f t="shared" si="718"/>
        <v>42453</v>
      </c>
      <c r="B1334" s="2">
        <f t="shared" si="703"/>
        <v>304161.92332648323</v>
      </c>
      <c r="C1334" s="2">
        <f t="shared" si="719"/>
        <v>230073.60184935</v>
      </c>
      <c r="D1334" s="2">
        <f>SUM(Y1334:Y$1495)</f>
        <v>17496.477679749998</v>
      </c>
      <c r="E1334" s="11">
        <f t="shared" si="704"/>
        <v>212577.12416959999</v>
      </c>
      <c r="F1334" s="99">
        <f t="shared" si="699"/>
        <v>4550.2299999999996</v>
      </c>
      <c r="G1334" s="3">
        <f>IF(N1334=1,VLOOKUP(A1333,[1]Plan1!$BG$69:$BI$188,3),G1333)</f>
        <v>4591.18</v>
      </c>
      <c r="H1334" s="200">
        <f t="shared" si="700"/>
        <v>42371</v>
      </c>
      <c r="I1334" s="200">
        <f t="shared" si="701"/>
        <v>42402</v>
      </c>
      <c r="J1334" s="27">
        <f t="shared" si="705"/>
        <v>8.9995450779412067E-3</v>
      </c>
      <c r="K1334" s="12">
        <f t="shared" si="720"/>
        <v>42461</v>
      </c>
      <c r="L1334" s="12">
        <f t="shared" si="706"/>
        <v>42461</v>
      </c>
      <c r="M1334" s="1">
        <f t="shared" si="721"/>
        <v>22</v>
      </c>
      <c r="N1334" s="1">
        <f t="shared" si="707"/>
        <v>17</v>
      </c>
      <c r="O1334" s="2">
        <f t="shared" si="708"/>
        <v>1.0069471000000001</v>
      </c>
      <c r="P1334" s="11">
        <f t="shared" si="732"/>
        <v>1.0126992699999999</v>
      </c>
      <c r="Q1334" s="11">
        <f t="shared" si="728"/>
        <v>1.3122657887193747</v>
      </c>
      <c r="R1334" s="2">
        <f t="shared" si="731"/>
        <v>1.32138223</v>
      </c>
      <c r="S1334" s="2">
        <f t="shared" si="726"/>
        <v>1.25355427</v>
      </c>
      <c r="T1334" s="2">
        <f t="shared" si="709"/>
        <v>288409.74601253</v>
      </c>
      <c r="U1334" s="2">
        <f t="shared" si="710"/>
        <v>4436.3066256603042</v>
      </c>
      <c r="V1334" s="2">
        <f t="shared" si="711"/>
        <v>68318.510212612935</v>
      </c>
      <c r="W1334" s="2">
        <f t="shared" si="712"/>
        <v>302828.41868762323</v>
      </c>
      <c r="X1334" s="29">
        <f t="shared" si="713"/>
        <v>0</v>
      </c>
      <c r="Y1334" s="2">
        <f t="shared" si="727"/>
        <v>0</v>
      </c>
      <c r="Z1334" s="82">
        <f t="shared" si="714"/>
        <v>0</v>
      </c>
      <c r="AA1334" s="2">
        <f t="shared" si="724"/>
        <v>0</v>
      </c>
      <c r="AB1334" s="27">
        <f t="shared" si="722"/>
        <v>6.7299999999999999E-2</v>
      </c>
      <c r="AC1334" s="29">
        <f t="shared" si="702"/>
        <v>17</v>
      </c>
      <c r="AD1334" s="29">
        <v>252</v>
      </c>
      <c r="AE1334" s="11">
        <f t="shared" si="729"/>
        <v>1.0044034989999999</v>
      </c>
      <c r="AF1334" s="2">
        <f t="shared" si="725"/>
        <v>1270.0120281500001</v>
      </c>
      <c r="AG1334" s="2">
        <f t="shared" si="716"/>
        <v>1333.5046388599999</v>
      </c>
      <c r="AH1334" s="3">
        <f t="shared" si="717"/>
        <v>0</v>
      </c>
      <c r="AI1334" s="4" t="str">
        <f t="shared" si="730"/>
        <v>A+J=</v>
      </c>
      <c r="AJ1334" s="12">
        <f t="shared" si="723"/>
        <v>42461</v>
      </c>
      <c r="AK1334" s="12"/>
      <c r="AL1334" s="4"/>
      <c r="AM1334" s="1"/>
      <c r="AN1334" s="12"/>
      <c r="AO1334" s="1"/>
      <c r="AP1334" s="1"/>
      <c r="AQ1334" s="3"/>
      <c r="AR1334" s="3"/>
      <c r="AS1334" s="7"/>
      <c r="AT1334" s="1"/>
      <c r="AU1334" s="1"/>
      <c r="AV1334" s="1"/>
      <c r="AW1334" s="1"/>
      <c r="AX1334" s="1"/>
      <c r="AY1334" s="1"/>
      <c r="AZ1334" s="1"/>
      <c r="BA1334" s="1"/>
      <c r="BB1334" s="1"/>
    </row>
    <row r="1335" spans="1:54" x14ac:dyDescent="0.2">
      <c r="A1335" s="178">
        <f t="shared" si="718"/>
        <v>42454</v>
      </c>
      <c r="B1335" s="2">
        <f t="shared" si="703"/>
        <v>304355.49619395507</v>
      </c>
      <c r="C1335" s="2">
        <f t="shared" si="719"/>
        <v>230073.60184935</v>
      </c>
      <c r="D1335" s="2">
        <f>SUM(Y1335:Y$1495)</f>
        <v>17496.477679749998</v>
      </c>
      <c r="E1335" s="11">
        <f t="shared" si="704"/>
        <v>212577.12416959999</v>
      </c>
      <c r="F1335" s="99">
        <f t="shared" si="699"/>
        <v>4550.2299999999996</v>
      </c>
      <c r="G1335" s="3">
        <f>IF(N1335=1,VLOOKUP(A1334,[1]Plan1!$BG$69:$BI$188,3),G1334)</f>
        <v>4591.18</v>
      </c>
      <c r="H1335" s="200">
        <f t="shared" si="700"/>
        <v>42371</v>
      </c>
      <c r="I1335" s="200">
        <f t="shared" si="701"/>
        <v>42402</v>
      </c>
      <c r="J1335" s="27">
        <f t="shared" si="705"/>
        <v>8.9995450779412067E-3</v>
      </c>
      <c r="K1335" s="12">
        <f t="shared" si="720"/>
        <v>42461</v>
      </c>
      <c r="L1335" s="12">
        <f t="shared" si="706"/>
        <v>42461</v>
      </c>
      <c r="M1335" s="1">
        <f t="shared" si="721"/>
        <v>22</v>
      </c>
      <c r="N1335" s="1">
        <f t="shared" si="707"/>
        <v>18</v>
      </c>
      <c r="O1335" s="2">
        <f t="shared" si="708"/>
        <v>1.00735726</v>
      </c>
      <c r="P1335" s="11">
        <f t="shared" si="732"/>
        <v>1.0126992699999999</v>
      </c>
      <c r="Q1335" s="11">
        <f t="shared" si="728"/>
        <v>1.3122657887193747</v>
      </c>
      <c r="R1335" s="2">
        <f t="shared" si="731"/>
        <v>1.3219204600000001</v>
      </c>
      <c r="S1335" s="2">
        <f t="shared" si="726"/>
        <v>1.25355427</v>
      </c>
      <c r="T1335" s="2">
        <f t="shared" si="709"/>
        <v>288409.74601253</v>
      </c>
      <c r="U1335" s="2">
        <f t="shared" si="710"/>
        <v>4436.3066256603042</v>
      </c>
      <c r="V1335" s="2">
        <f t="shared" si="711"/>
        <v>68432.925598154761</v>
      </c>
      <c r="W1335" s="2">
        <f t="shared" si="712"/>
        <v>302942.83407316508</v>
      </c>
      <c r="X1335" s="29">
        <f t="shared" si="713"/>
        <v>0</v>
      </c>
      <c r="Y1335" s="2">
        <f t="shared" si="727"/>
        <v>0</v>
      </c>
      <c r="Z1335" s="82">
        <f t="shared" si="714"/>
        <v>0</v>
      </c>
      <c r="AA1335" s="2">
        <f t="shared" si="724"/>
        <v>0</v>
      </c>
      <c r="AB1335" s="27">
        <f t="shared" si="722"/>
        <v>6.7299999999999999E-2</v>
      </c>
      <c r="AC1335" s="29">
        <f t="shared" si="702"/>
        <v>18</v>
      </c>
      <c r="AD1335" s="29">
        <v>252</v>
      </c>
      <c r="AE1335" s="11">
        <f t="shared" si="729"/>
        <v>1.004663131</v>
      </c>
      <c r="AF1335" s="2">
        <f t="shared" si="725"/>
        <v>1344.8924273299999</v>
      </c>
      <c r="AG1335" s="2">
        <f t="shared" si="716"/>
        <v>1412.66212079</v>
      </c>
      <c r="AH1335" s="3">
        <f t="shared" si="717"/>
        <v>0</v>
      </c>
      <c r="AI1335" s="4" t="str">
        <f t="shared" si="730"/>
        <v>A+J=</v>
      </c>
      <c r="AJ1335" s="12">
        <f t="shared" si="723"/>
        <v>42461</v>
      </c>
      <c r="AK1335" s="12"/>
      <c r="AL1335" s="4"/>
      <c r="AM1335" s="1"/>
      <c r="AN1335" s="12"/>
      <c r="AO1335" s="1"/>
      <c r="AP1335" s="1"/>
      <c r="AQ1335" s="3"/>
      <c r="AR1335" s="3"/>
      <c r="AS1335" s="7"/>
      <c r="AT1335" s="1"/>
      <c r="AU1335" s="1"/>
      <c r="AV1335" s="1"/>
      <c r="AW1335" s="1"/>
      <c r="AX1335" s="1"/>
      <c r="AY1335" s="1"/>
      <c r="AZ1335" s="1"/>
      <c r="BA1335" s="1"/>
      <c r="BB1335" s="1"/>
    </row>
    <row r="1336" spans="1:54" x14ac:dyDescent="0.2">
      <c r="A1336" s="178">
        <f t="shared" si="718"/>
        <v>42455</v>
      </c>
      <c r="B1336" s="2">
        <f t="shared" si="703"/>
        <v>304355.49619395507</v>
      </c>
      <c r="C1336" s="2">
        <f t="shared" si="719"/>
        <v>230073.60184935</v>
      </c>
      <c r="D1336" s="2">
        <f>SUM(Y1336:Y$1495)</f>
        <v>17496.477679749998</v>
      </c>
      <c r="E1336" s="11">
        <f t="shared" si="704"/>
        <v>212577.12416959999</v>
      </c>
      <c r="F1336" s="99">
        <f t="shared" si="699"/>
        <v>4550.2299999999996</v>
      </c>
      <c r="G1336" s="3">
        <f>IF(N1336=1,VLOOKUP(A1335,[1]Plan1!$BG$69:$BI$188,3),G1335)</f>
        <v>4591.18</v>
      </c>
      <c r="H1336" s="200">
        <f t="shared" si="700"/>
        <v>42371</v>
      </c>
      <c r="I1336" s="200">
        <f t="shared" si="701"/>
        <v>42402</v>
      </c>
      <c r="J1336" s="27">
        <f t="shared" si="705"/>
        <v>8.9995450779412067E-3</v>
      </c>
      <c r="K1336" s="12">
        <f t="shared" si="720"/>
        <v>42461</v>
      </c>
      <c r="L1336" s="12">
        <f t="shared" si="706"/>
        <v>42461</v>
      </c>
      <c r="M1336" s="1">
        <f t="shared" si="721"/>
        <v>22</v>
      </c>
      <c r="N1336" s="1">
        <f t="shared" si="707"/>
        <v>18</v>
      </c>
      <c r="O1336" s="2">
        <f t="shared" si="708"/>
        <v>1.00735726</v>
      </c>
      <c r="P1336" s="11">
        <f t="shared" si="732"/>
        <v>1.0126992699999999</v>
      </c>
      <c r="Q1336" s="11">
        <f t="shared" si="728"/>
        <v>1.3122657887193747</v>
      </c>
      <c r="R1336" s="2">
        <f t="shared" si="731"/>
        <v>1.3219204600000001</v>
      </c>
      <c r="S1336" s="2">
        <f t="shared" si="726"/>
        <v>1.25355427</v>
      </c>
      <c r="T1336" s="2">
        <f t="shared" si="709"/>
        <v>288409.74601253</v>
      </c>
      <c r="U1336" s="2">
        <f t="shared" si="710"/>
        <v>4436.3066256603042</v>
      </c>
      <c r="V1336" s="2">
        <f t="shared" si="711"/>
        <v>68432.925598154761</v>
      </c>
      <c r="W1336" s="2">
        <f t="shared" si="712"/>
        <v>302942.83407316508</v>
      </c>
      <c r="X1336" s="29">
        <f t="shared" si="713"/>
        <v>0</v>
      </c>
      <c r="Y1336" s="2">
        <f t="shared" si="727"/>
        <v>0</v>
      </c>
      <c r="Z1336" s="82">
        <f t="shared" si="714"/>
        <v>0</v>
      </c>
      <c r="AA1336" s="2">
        <f t="shared" si="724"/>
        <v>0</v>
      </c>
      <c r="AB1336" s="27">
        <f t="shared" si="722"/>
        <v>6.7299999999999999E-2</v>
      </c>
      <c r="AC1336" s="29">
        <f t="shared" si="702"/>
        <v>18</v>
      </c>
      <c r="AD1336" s="29">
        <v>252</v>
      </c>
      <c r="AE1336" s="11">
        <f t="shared" si="729"/>
        <v>1.004663131</v>
      </c>
      <c r="AF1336" s="2">
        <f t="shared" si="725"/>
        <v>1344.8924273299999</v>
      </c>
      <c r="AG1336" s="2">
        <f t="shared" si="716"/>
        <v>1412.66212079</v>
      </c>
      <c r="AH1336" s="3">
        <f t="shared" si="717"/>
        <v>0</v>
      </c>
      <c r="AI1336" s="4" t="str">
        <f t="shared" si="730"/>
        <v>A+J=</v>
      </c>
      <c r="AJ1336" s="12">
        <f t="shared" si="723"/>
        <v>42461</v>
      </c>
      <c r="AK1336" s="12"/>
      <c r="AL1336" s="4"/>
      <c r="AM1336" s="1"/>
      <c r="AN1336" s="12"/>
      <c r="AO1336" s="1"/>
      <c r="AP1336" s="1"/>
      <c r="AQ1336" s="3"/>
      <c r="AR1336" s="3"/>
      <c r="AS1336" s="7"/>
      <c r="AT1336" s="1"/>
      <c r="AU1336" s="1"/>
      <c r="AV1336" s="1"/>
      <c r="AW1336" s="1"/>
      <c r="AX1336" s="1"/>
      <c r="AY1336" s="1"/>
      <c r="AZ1336" s="1"/>
      <c r="BA1336" s="1"/>
      <c r="BB1336" s="1"/>
    </row>
    <row r="1337" spans="1:54" x14ac:dyDescent="0.2">
      <c r="A1337" s="178">
        <f t="shared" si="718"/>
        <v>42456</v>
      </c>
      <c r="B1337" s="2">
        <f t="shared" si="703"/>
        <v>304355.49619395507</v>
      </c>
      <c r="C1337" s="2">
        <f t="shared" si="719"/>
        <v>230073.60184935</v>
      </c>
      <c r="D1337" s="2">
        <f>SUM(Y1337:Y$1495)</f>
        <v>17496.477679749998</v>
      </c>
      <c r="E1337" s="11">
        <f t="shared" si="704"/>
        <v>212577.12416959999</v>
      </c>
      <c r="F1337" s="99">
        <f t="shared" si="699"/>
        <v>4550.2299999999996</v>
      </c>
      <c r="G1337" s="3">
        <f>IF(N1337=1,VLOOKUP(A1336,[1]Plan1!$BG$69:$BI$188,3),G1336)</f>
        <v>4591.18</v>
      </c>
      <c r="H1337" s="200">
        <f t="shared" si="700"/>
        <v>42371</v>
      </c>
      <c r="I1337" s="200">
        <f t="shared" si="701"/>
        <v>42402</v>
      </c>
      <c r="J1337" s="27">
        <f t="shared" si="705"/>
        <v>8.9995450779412067E-3</v>
      </c>
      <c r="K1337" s="12">
        <f t="shared" si="720"/>
        <v>42461</v>
      </c>
      <c r="L1337" s="12">
        <f t="shared" si="706"/>
        <v>42461</v>
      </c>
      <c r="M1337" s="1">
        <f t="shared" si="721"/>
        <v>22</v>
      </c>
      <c r="N1337" s="1">
        <f t="shared" si="707"/>
        <v>18</v>
      </c>
      <c r="O1337" s="2">
        <f t="shared" si="708"/>
        <v>1.00735726</v>
      </c>
      <c r="P1337" s="11">
        <f t="shared" si="732"/>
        <v>1.0126992699999999</v>
      </c>
      <c r="Q1337" s="11">
        <f t="shared" si="728"/>
        <v>1.3122657887193747</v>
      </c>
      <c r="R1337" s="2">
        <f t="shared" si="731"/>
        <v>1.3219204600000001</v>
      </c>
      <c r="S1337" s="2">
        <f t="shared" si="726"/>
        <v>1.25355427</v>
      </c>
      <c r="T1337" s="2">
        <f t="shared" si="709"/>
        <v>288409.74601253</v>
      </c>
      <c r="U1337" s="2">
        <f t="shared" si="710"/>
        <v>4436.3066256603042</v>
      </c>
      <c r="V1337" s="2">
        <f t="shared" si="711"/>
        <v>68432.925598154761</v>
      </c>
      <c r="W1337" s="2">
        <f t="shared" si="712"/>
        <v>302942.83407316508</v>
      </c>
      <c r="X1337" s="29">
        <f t="shared" si="713"/>
        <v>0</v>
      </c>
      <c r="Y1337" s="2">
        <f t="shared" si="727"/>
        <v>0</v>
      </c>
      <c r="Z1337" s="82">
        <f t="shared" si="714"/>
        <v>0</v>
      </c>
      <c r="AA1337" s="2">
        <f t="shared" si="724"/>
        <v>0</v>
      </c>
      <c r="AB1337" s="27">
        <f t="shared" si="722"/>
        <v>6.7299999999999999E-2</v>
      </c>
      <c r="AC1337" s="29">
        <f t="shared" si="702"/>
        <v>18</v>
      </c>
      <c r="AD1337" s="29">
        <v>252</v>
      </c>
      <c r="AE1337" s="11">
        <f t="shared" si="729"/>
        <v>1.004663131</v>
      </c>
      <c r="AF1337" s="2">
        <f t="shared" si="725"/>
        <v>1344.8924273299999</v>
      </c>
      <c r="AG1337" s="2">
        <f t="shared" si="716"/>
        <v>1412.66212079</v>
      </c>
      <c r="AH1337" s="3">
        <f t="shared" si="717"/>
        <v>0</v>
      </c>
      <c r="AI1337" s="4" t="str">
        <f t="shared" si="730"/>
        <v>A+J=</v>
      </c>
      <c r="AJ1337" s="12">
        <f t="shared" si="723"/>
        <v>42461</v>
      </c>
      <c r="AK1337" s="12"/>
      <c r="AL1337" s="4"/>
      <c r="AM1337" s="1"/>
      <c r="AN1337" s="12"/>
      <c r="AO1337" s="1"/>
      <c r="AP1337" s="1"/>
      <c r="AQ1337" s="3"/>
      <c r="AR1337" s="3"/>
      <c r="AS1337" s="7"/>
      <c r="AT1337" s="1"/>
      <c r="AU1337" s="1"/>
      <c r="AV1337" s="1"/>
      <c r="AW1337" s="1"/>
      <c r="AX1337" s="1"/>
      <c r="AY1337" s="1"/>
      <c r="AZ1337" s="1"/>
      <c r="BA1337" s="1"/>
      <c r="BB1337" s="1"/>
    </row>
    <row r="1338" spans="1:54" x14ac:dyDescent="0.2">
      <c r="A1338" s="178">
        <f t="shared" si="718"/>
        <v>42457</v>
      </c>
      <c r="B1338" s="2">
        <f t="shared" si="703"/>
        <v>304355.49619395507</v>
      </c>
      <c r="C1338" s="2">
        <f t="shared" si="719"/>
        <v>230073.60184935</v>
      </c>
      <c r="D1338" s="2">
        <f>SUM(Y1338:Y$1495)</f>
        <v>17496.477679749998</v>
      </c>
      <c r="E1338" s="11">
        <f t="shared" si="704"/>
        <v>212577.12416959999</v>
      </c>
      <c r="F1338" s="99">
        <f t="shared" si="699"/>
        <v>4550.2299999999996</v>
      </c>
      <c r="G1338" s="3">
        <f>IF(N1338=1,VLOOKUP(A1337,[1]Plan1!$BG$69:$BI$188,3),G1337)</f>
        <v>4591.18</v>
      </c>
      <c r="H1338" s="200">
        <f t="shared" si="700"/>
        <v>42371</v>
      </c>
      <c r="I1338" s="200">
        <f t="shared" si="701"/>
        <v>42402</v>
      </c>
      <c r="J1338" s="27">
        <f t="shared" si="705"/>
        <v>8.9995450779412067E-3</v>
      </c>
      <c r="K1338" s="12">
        <f t="shared" si="720"/>
        <v>42461</v>
      </c>
      <c r="L1338" s="12">
        <f t="shared" si="706"/>
        <v>42461</v>
      </c>
      <c r="M1338" s="1">
        <f t="shared" si="721"/>
        <v>22</v>
      </c>
      <c r="N1338" s="1">
        <f t="shared" si="707"/>
        <v>18</v>
      </c>
      <c r="O1338" s="2">
        <f t="shared" si="708"/>
        <v>1.00735726</v>
      </c>
      <c r="P1338" s="11">
        <f t="shared" si="732"/>
        <v>1.0126992699999999</v>
      </c>
      <c r="Q1338" s="11">
        <f t="shared" si="728"/>
        <v>1.3122657887193747</v>
      </c>
      <c r="R1338" s="2">
        <f t="shared" si="731"/>
        <v>1.3219204600000001</v>
      </c>
      <c r="S1338" s="2">
        <f t="shared" si="726"/>
        <v>1.25355427</v>
      </c>
      <c r="T1338" s="2">
        <f t="shared" si="709"/>
        <v>288409.74601253</v>
      </c>
      <c r="U1338" s="2">
        <f t="shared" si="710"/>
        <v>4436.3066256603042</v>
      </c>
      <c r="V1338" s="2">
        <f t="shared" si="711"/>
        <v>68432.925598154761</v>
      </c>
      <c r="W1338" s="2">
        <f t="shared" si="712"/>
        <v>302942.83407316508</v>
      </c>
      <c r="X1338" s="29">
        <f t="shared" si="713"/>
        <v>0</v>
      </c>
      <c r="Y1338" s="2">
        <f t="shared" si="727"/>
        <v>0</v>
      </c>
      <c r="Z1338" s="82">
        <f t="shared" si="714"/>
        <v>0</v>
      </c>
      <c r="AA1338" s="2">
        <f t="shared" si="724"/>
        <v>0</v>
      </c>
      <c r="AB1338" s="27">
        <f t="shared" si="722"/>
        <v>6.7299999999999999E-2</v>
      </c>
      <c r="AC1338" s="29">
        <f t="shared" si="702"/>
        <v>18</v>
      </c>
      <c r="AD1338" s="29">
        <v>252</v>
      </c>
      <c r="AE1338" s="11">
        <f t="shared" si="729"/>
        <v>1.004663131</v>
      </c>
      <c r="AF1338" s="2">
        <f t="shared" si="725"/>
        <v>1344.8924273299999</v>
      </c>
      <c r="AG1338" s="2">
        <f t="shared" si="716"/>
        <v>1412.66212079</v>
      </c>
      <c r="AH1338" s="3">
        <f t="shared" si="717"/>
        <v>0</v>
      </c>
      <c r="AI1338" s="4" t="str">
        <f t="shared" si="730"/>
        <v>A+J=</v>
      </c>
      <c r="AJ1338" s="12">
        <f t="shared" si="723"/>
        <v>42461</v>
      </c>
      <c r="AK1338" s="12"/>
      <c r="AL1338" s="4"/>
      <c r="AM1338" s="1"/>
      <c r="AN1338" s="12"/>
      <c r="AO1338" s="1"/>
      <c r="AP1338" s="1"/>
      <c r="AQ1338" s="3"/>
      <c r="AR1338" s="3"/>
      <c r="AS1338" s="7"/>
      <c r="AT1338" s="1"/>
      <c r="AU1338" s="1"/>
      <c r="AV1338" s="1"/>
      <c r="AW1338" s="1"/>
      <c r="AX1338" s="1"/>
      <c r="AY1338" s="1"/>
      <c r="AZ1338" s="1"/>
      <c r="BA1338" s="1"/>
      <c r="BB1338" s="1"/>
    </row>
    <row r="1339" spans="1:54" x14ac:dyDescent="0.2">
      <c r="A1339" s="178">
        <f t="shared" si="718"/>
        <v>42458</v>
      </c>
      <c r="B1339" s="2">
        <f t="shared" si="703"/>
        <v>304549.19607830414</v>
      </c>
      <c r="C1339" s="2">
        <f t="shared" si="719"/>
        <v>230073.60184935</v>
      </c>
      <c r="D1339" s="2">
        <f>SUM(Y1339:Y$1495)</f>
        <v>17496.477679749998</v>
      </c>
      <c r="E1339" s="11">
        <f t="shared" si="704"/>
        <v>212577.12416959999</v>
      </c>
      <c r="F1339" s="99">
        <f t="shared" si="699"/>
        <v>4550.2299999999996</v>
      </c>
      <c r="G1339" s="3">
        <f>IF(N1339=1,VLOOKUP(A1338,[1]Plan1!$BG$69:$BI$188,3),G1338)</f>
        <v>4591.18</v>
      </c>
      <c r="H1339" s="200">
        <f t="shared" si="700"/>
        <v>42371</v>
      </c>
      <c r="I1339" s="200">
        <f t="shared" si="701"/>
        <v>42402</v>
      </c>
      <c r="J1339" s="27">
        <f t="shared" si="705"/>
        <v>8.9995450779412067E-3</v>
      </c>
      <c r="K1339" s="12">
        <f t="shared" si="720"/>
        <v>42461</v>
      </c>
      <c r="L1339" s="12">
        <f t="shared" si="706"/>
        <v>42461</v>
      </c>
      <c r="M1339" s="1">
        <f t="shared" si="721"/>
        <v>22</v>
      </c>
      <c r="N1339" s="1">
        <f t="shared" si="707"/>
        <v>19</v>
      </c>
      <c r="O1339" s="2">
        <f t="shared" si="708"/>
        <v>1.0077675800000001</v>
      </c>
      <c r="P1339" s="11">
        <f t="shared" si="732"/>
        <v>1.0126992699999999</v>
      </c>
      <c r="Q1339" s="11">
        <f t="shared" si="728"/>
        <v>1.3122657887193747</v>
      </c>
      <c r="R1339" s="2">
        <f t="shared" si="731"/>
        <v>1.3224589099999999</v>
      </c>
      <c r="S1339" s="2">
        <f t="shared" si="726"/>
        <v>1.25355427</v>
      </c>
      <c r="T1339" s="2">
        <f t="shared" si="709"/>
        <v>288409.74601253</v>
      </c>
      <c r="U1339" s="2">
        <f t="shared" si="710"/>
        <v>4436.3066256603042</v>
      </c>
      <c r="V1339" s="2">
        <f t="shared" si="711"/>
        <v>68547.387750663853</v>
      </c>
      <c r="W1339" s="2">
        <f t="shared" si="712"/>
        <v>303057.29622567416</v>
      </c>
      <c r="X1339" s="29">
        <f t="shared" si="713"/>
        <v>0</v>
      </c>
      <c r="Y1339" s="2">
        <f t="shared" si="727"/>
        <v>0</v>
      </c>
      <c r="Z1339" s="82">
        <f t="shared" si="714"/>
        <v>0</v>
      </c>
      <c r="AA1339" s="2">
        <f t="shared" si="724"/>
        <v>0</v>
      </c>
      <c r="AB1339" s="27">
        <f t="shared" si="722"/>
        <v>6.7299999999999999E-2</v>
      </c>
      <c r="AC1339" s="29">
        <f t="shared" si="702"/>
        <v>19</v>
      </c>
      <c r="AD1339" s="29">
        <v>252</v>
      </c>
      <c r="AE1339" s="11">
        <f t="shared" si="729"/>
        <v>1.004922831</v>
      </c>
      <c r="AF1339" s="2">
        <f t="shared" si="725"/>
        <v>1419.7924383699999</v>
      </c>
      <c r="AG1339" s="2">
        <f t="shared" si="716"/>
        <v>1491.8998526299999</v>
      </c>
      <c r="AH1339" s="3">
        <f t="shared" si="717"/>
        <v>0</v>
      </c>
      <c r="AI1339" s="4" t="str">
        <f t="shared" si="730"/>
        <v>A+J=</v>
      </c>
      <c r="AJ1339" s="12">
        <f t="shared" si="723"/>
        <v>42461</v>
      </c>
      <c r="AK1339" s="12"/>
      <c r="AL1339" s="4"/>
      <c r="AM1339" s="1"/>
      <c r="AN1339" s="12"/>
      <c r="AO1339" s="1"/>
      <c r="AP1339" s="1"/>
      <c r="AQ1339" s="3"/>
      <c r="AR1339" s="3"/>
      <c r="AS1339" s="7"/>
      <c r="AT1339" s="1"/>
      <c r="AU1339" s="1"/>
      <c r="AV1339" s="1"/>
      <c r="AW1339" s="1"/>
      <c r="AX1339" s="1"/>
      <c r="AY1339" s="1"/>
      <c r="AZ1339" s="1"/>
      <c r="BA1339" s="1"/>
      <c r="BB1339" s="1"/>
    </row>
    <row r="1340" spans="1:54" x14ac:dyDescent="0.2">
      <c r="A1340" s="178">
        <f t="shared" si="718"/>
        <v>42459</v>
      </c>
      <c r="B1340" s="2">
        <f t="shared" si="703"/>
        <v>304743.02029618941</v>
      </c>
      <c r="C1340" s="2">
        <f t="shared" si="719"/>
        <v>230073.60184935</v>
      </c>
      <c r="D1340" s="2">
        <f>SUM(Y1340:Y$1495)</f>
        <v>17496.477679749998</v>
      </c>
      <c r="E1340" s="11">
        <f t="shared" si="704"/>
        <v>212577.12416959999</v>
      </c>
      <c r="F1340" s="99">
        <f t="shared" si="699"/>
        <v>4550.2299999999996</v>
      </c>
      <c r="G1340" s="3">
        <f>IF(N1340=1,VLOOKUP(A1339,[1]Plan1!$BG$69:$BI$188,3),G1339)</f>
        <v>4591.18</v>
      </c>
      <c r="H1340" s="200">
        <f t="shared" si="700"/>
        <v>42371</v>
      </c>
      <c r="I1340" s="200">
        <f t="shared" si="701"/>
        <v>42402</v>
      </c>
      <c r="J1340" s="27">
        <f t="shared" si="705"/>
        <v>8.9995450779412067E-3</v>
      </c>
      <c r="K1340" s="12">
        <f t="shared" si="720"/>
        <v>42461</v>
      </c>
      <c r="L1340" s="12">
        <f t="shared" si="706"/>
        <v>42461</v>
      </c>
      <c r="M1340" s="1">
        <f t="shared" si="721"/>
        <v>22</v>
      </c>
      <c r="N1340" s="1">
        <f t="shared" si="707"/>
        <v>20</v>
      </c>
      <c r="O1340" s="2">
        <f t="shared" si="708"/>
        <v>1.0081780600000001</v>
      </c>
      <c r="P1340" s="11">
        <f t="shared" si="732"/>
        <v>1.0126992699999999</v>
      </c>
      <c r="Q1340" s="11">
        <f t="shared" si="728"/>
        <v>1.3122657887193747</v>
      </c>
      <c r="R1340" s="2">
        <f t="shared" si="731"/>
        <v>1.3229975700000001</v>
      </c>
      <c r="S1340" s="2">
        <f t="shared" si="726"/>
        <v>1.25355427</v>
      </c>
      <c r="T1340" s="2">
        <f t="shared" si="709"/>
        <v>288409.74601253</v>
      </c>
      <c r="U1340" s="2">
        <f t="shared" si="710"/>
        <v>4436.3066256603042</v>
      </c>
      <c r="V1340" s="2">
        <f t="shared" si="711"/>
        <v>68661.894544369075</v>
      </c>
      <c r="W1340" s="2">
        <f t="shared" si="712"/>
        <v>303171.80301937938</v>
      </c>
      <c r="X1340" s="29">
        <f t="shared" si="713"/>
        <v>0</v>
      </c>
      <c r="Y1340" s="2">
        <f t="shared" si="727"/>
        <v>0</v>
      </c>
      <c r="Z1340" s="82">
        <f t="shared" si="714"/>
        <v>0</v>
      </c>
      <c r="AA1340" s="2">
        <f t="shared" si="724"/>
        <v>0</v>
      </c>
      <c r="AB1340" s="27">
        <f t="shared" si="722"/>
        <v>6.7299999999999999E-2</v>
      </c>
      <c r="AC1340" s="29">
        <f t="shared" si="702"/>
        <v>20</v>
      </c>
      <c r="AD1340" s="29">
        <v>252</v>
      </c>
      <c r="AE1340" s="11">
        <f t="shared" si="729"/>
        <v>1.0051825969999999</v>
      </c>
      <c r="AF1340" s="2">
        <f t="shared" si="725"/>
        <v>1494.7114844499999</v>
      </c>
      <c r="AG1340" s="2">
        <f t="shared" si="716"/>
        <v>1571.2172768099999</v>
      </c>
      <c r="AH1340" s="3">
        <f t="shared" si="717"/>
        <v>0</v>
      </c>
      <c r="AI1340" s="4" t="str">
        <f t="shared" si="730"/>
        <v>A+J=</v>
      </c>
      <c r="AJ1340" s="12">
        <f t="shared" si="723"/>
        <v>42461</v>
      </c>
      <c r="AK1340" s="12"/>
      <c r="AL1340" s="4"/>
      <c r="AM1340" s="1"/>
      <c r="AN1340" s="12"/>
      <c r="AO1340" s="1"/>
      <c r="AP1340" s="1"/>
      <c r="AQ1340" s="3"/>
      <c r="AR1340" s="3"/>
      <c r="AS1340" s="7"/>
      <c r="AT1340" s="1"/>
      <c r="AU1340" s="1"/>
      <c r="AV1340" s="1"/>
      <c r="AW1340" s="1"/>
      <c r="AX1340" s="1"/>
      <c r="AY1340" s="1"/>
      <c r="AZ1340" s="1"/>
      <c r="BA1340" s="1"/>
      <c r="BB1340" s="1"/>
    </row>
    <row r="1341" spans="1:54" x14ac:dyDescent="0.2">
      <c r="A1341" s="178">
        <f t="shared" si="718"/>
        <v>42460</v>
      </c>
      <c r="B1341" s="2">
        <f t="shared" si="703"/>
        <v>304936.97592365439</v>
      </c>
      <c r="C1341" s="2">
        <f t="shared" si="719"/>
        <v>230073.60184935</v>
      </c>
      <c r="D1341" s="2">
        <f>SUM(Y1341:Y$1495)</f>
        <v>17496.477679749998</v>
      </c>
      <c r="E1341" s="11">
        <f t="shared" si="704"/>
        <v>212577.12416959999</v>
      </c>
      <c r="F1341" s="99">
        <f t="shared" si="699"/>
        <v>4550.2299999999996</v>
      </c>
      <c r="G1341" s="3">
        <f>IF(N1341=1,VLOOKUP(A1340,[1]Plan1!$BG$69:$BI$188,3),G1340)</f>
        <v>4591.18</v>
      </c>
      <c r="H1341" s="200">
        <f t="shared" si="700"/>
        <v>42371</v>
      </c>
      <c r="I1341" s="200">
        <f t="shared" si="701"/>
        <v>42402</v>
      </c>
      <c r="J1341" s="27">
        <f t="shared" si="705"/>
        <v>8.9995450779412067E-3</v>
      </c>
      <c r="K1341" s="12">
        <f t="shared" si="720"/>
        <v>42461</v>
      </c>
      <c r="L1341" s="12">
        <f t="shared" si="706"/>
        <v>42461</v>
      </c>
      <c r="M1341" s="1">
        <f t="shared" si="721"/>
        <v>22</v>
      </c>
      <c r="N1341" s="1">
        <f t="shared" si="707"/>
        <v>21</v>
      </c>
      <c r="O1341" s="2">
        <f t="shared" si="708"/>
        <v>1.0085887200000001</v>
      </c>
      <c r="P1341" s="11">
        <f t="shared" si="732"/>
        <v>1.0126992699999999</v>
      </c>
      <c r="Q1341" s="11">
        <f t="shared" si="728"/>
        <v>1.3122657887193747</v>
      </c>
      <c r="R1341" s="2">
        <f t="shared" si="731"/>
        <v>1.3235364700000001</v>
      </c>
      <c r="S1341" s="2">
        <f t="shared" si="726"/>
        <v>1.25355427</v>
      </c>
      <c r="T1341" s="2">
        <f t="shared" si="709"/>
        <v>288409.74601253</v>
      </c>
      <c r="U1341" s="2">
        <f t="shared" si="710"/>
        <v>4436.3066256603042</v>
      </c>
      <c r="V1341" s="2">
        <f t="shared" si="711"/>
        <v>68776.452356584079</v>
      </c>
      <c r="W1341" s="2">
        <f t="shared" si="712"/>
        <v>303286.36083159439</v>
      </c>
      <c r="X1341" s="29">
        <f t="shared" si="713"/>
        <v>0</v>
      </c>
      <c r="Y1341" s="2">
        <f t="shared" si="727"/>
        <v>0</v>
      </c>
      <c r="Z1341" s="82">
        <f t="shared" si="714"/>
        <v>0</v>
      </c>
      <c r="AA1341" s="2">
        <f t="shared" si="724"/>
        <v>0</v>
      </c>
      <c r="AB1341" s="27">
        <f t="shared" si="722"/>
        <v>6.7299999999999999E-2</v>
      </c>
      <c r="AC1341" s="29">
        <f t="shared" si="702"/>
        <v>21</v>
      </c>
      <c r="AD1341" s="29">
        <v>252</v>
      </c>
      <c r="AE1341" s="11">
        <f t="shared" si="729"/>
        <v>1.0054424310000001</v>
      </c>
      <c r="AF1341" s="2">
        <f t="shared" si="725"/>
        <v>1569.6501424</v>
      </c>
      <c r="AG1341" s="2">
        <f t="shared" si="716"/>
        <v>1650.6150920600001</v>
      </c>
      <c r="AH1341" s="3">
        <f t="shared" si="717"/>
        <v>0</v>
      </c>
      <c r="AI1341" s="4" t="str">
        <f t="shared" si="730"/>
        <v>A+J=</v>
      </c>
      <c r="AJ1341" s="12">
        <f t="shared" si="723"/>
        <v>42461</v>
      </c>
      <c r="AK1341" s="12"/>
      <c r="AL1341" s="4"/>
      <c r="AM1341" s="1"/>
      <c r="AN1341" s="12"/>
      <c r="AO1341" s="1"/>
      <c r="AP1341" s="1"/>
      <c r="AQ1341" s="3"/>
      <c r="AR1341" s="3"/>
      <c r="AS1341" s="7"/>
      <c r="AT1341" s="1"/>
      <c r="AU1341" s="1"/>
      <c r="AV1341" s="1"/>
      <c r="AW1341" s="1"/>
      <c r="AX1341" s="1"/>
      <c r="AY1341" s="1"/>
      <c r="AZ1341" s="1"/>
      <c r="BA1341" s="1"/>
      <c r="BB1341" s="1"/>
    </row>
    <row r="1342" spans="1:54" x14ac:dyDescent="0.2">
      <c r="A1342" s="178">
        <f t="shared" si="718"/>
        <v>42461</v>
      </c>
      <c r="B1342" s="2">
        <f t="shared" si="703"/>
        <v>305131.05416887417</v>
      </c>
      <c r="C1342" s="2">
        <f t="shared" si="719"/>
        <v>230073.60184935</v>
      </c>
      <c r="D1342" s="2">
        <f>SUM(Y1342:Y$1495)</f>
        <v>17496.477679749998</v>
      </c>
      <c r="E1342" s="11">
        <f t="shared" si="704"/>
        <v>212577.12416959999</v>
      </c>
      <c r="F1342" s="99">
        <f t="shared" si="699"/>
        <v>4550.2299999999996</v>
      </c>
      <c r="G1342" s="3">
        <f>IF(N1342=1,VLOOKUP(A1341,[1]Plan1!$BG$69:$BI$188,3),G1341)</f>
        <v>4591.18</v>
      </c>
      <c r="H1342" s="200">
        <f t="shared" si="700"/>
        <v>42371</v>
      </c>
      <c r="I1342" s="200">
        <f t="shared" si="701"/>
        <v>42402</v>
      </c>
      <c r="J1342" s="27">
        <f t="shared" si="705"/>
        <v>8.9995450779412067E-3</v>
      </c>
      <c r="K1342" s="12">
        <f t="shared" si="720"/>
        <v>42492</v>
      </c>
      <c r="L1342" s="12">
        <f t="shared" si="706"/>
        <v>42461</v>
      </c>
      <c r="M1342" s="1">
        <f t="shared" si="721"/>
        <v>22</v>
      </c>
      <c r="N1342" s="1">
        <f t="shared" si="707"/>
        <v>22</v>
      </c>
      <c r="O1342" s="2">
        <f t="shared" si="708"/>
        <v>1.00899954</v>
      </c>
      <c r="P1342" s="11">
        <f t="shared" si="732"/>
        <v>1.0126992699999999</v>
      </c>
      <c r="Q1342" s="11">
        <f t="shared" si="728"/>
        <v>1.3122657887193747</v>
      </c>
      <c r="R1342" s="2">
        <f t="shared" si="731"/>
        <v>1.32407557</v>
      </c>
      <c r="S1342" s="2">
        <f t="shared" si="726"/>
        <v>1.25355427</v>
      </c>
      <c r="T1342" s="2">
        <f t="shared" si="709"/>
        <v>288409.74601253</v>
      </c>
      <c r="U1342" s="2">
        <f t="shared" si="710"/>
        <v>4436.3066256603042</v>
      </c>
      <c r="V1342" s="2">
        <f t="shared" si="711"/>
        <v>68891.052684223891</v>
      </c>
      <c r="W1342" s="2">
        <f t="shared" si="712"/>
        <v>303400.96115923417</v>
      </c>
      <c r="X1342" s="29">
        <f t="shared" si="713"/>
        <v>44</v>
      </c>
      <c r="Y1342" s="2">
        <f t="shared" si="727"/>
        <v>2845.0142361799999</v>
      </c>
      <c r="Z1342" s="82">
        <f t="shared" si="714"/>
        <v>1.236567E-2</v>
      </c>
      <c r="AA1342" s="2">
        <f t="shared" si="724"/>
        <v>3566.3797439700002</v>
      </c>
      <c r="AB1342" s="27">
        <f t="shared" si="722"/>
        <v>6.7299999999999999E-2</v>
      </c>
      <c r="AC1342" s="29">
        <f t="shared" si="702"/>
        <v>22</v>
      </c>
      <c r="AD1342" s="29">
        <v>252</v>
      </c>
      <c r="AE1342" s="11">
        <f t="shared" si="729"/>
        <v>1.005702332</v>
      </c>
      <c r="AF1342" s="2">
        <f t="shared" si="725"/>
        <v>1644.60812379</v>
      </c>
      <c r="AG1342" s="2">
        <f t="shared" si="716"/>
        <v>1730.09300964</v>
      </c>
      <c r="AH1342" s="3">
        <f t="shared" si="717"/>
        <v>5210.98786776</v>
      </c>
      <c r="AI1342" s="4" t="str">
        <f t="shared" si="730"/>
        <v>A+J=</v>
      </c>
      <c r="AJ1342" s="12">
        <f t="shared" si="723"/>
        <v>42461</v>
      </c>
      <c r="AK1342" s="12"/>
      <c r="AL1342" s="4"/>
      <c r="AM1342" s="1"/>
      <c r="AN1342" s="12"/>
      <c r="AO1342" s="1"/>
      <c r="AP1342" s="1"/>
      <c r="AQ1342" s="3"/>
      <c r="AR1342" s="3"/>
      <c r="AS1342" s="7"/>
      <c r="AT1342" s="1"/>
      <c r="AU1342" s="1"/>
      <c r="AV1342" s="1"/>
      <c r="AW1342" s="1"/>
      <c r="AX1342" s="1"/>
      <c r="AY1342" s="1"/>
      <c r="AZ1342" s="1"/>
      <c r="BA1342" s="1"/>
      <c r="BB1342" s="1"/>
    </row>
    <row r="1343" spans="1:54" x14ac:dyDescent="0.2">
      <c r="A1343" s="178">
        <f t="shared" si="718"/>
        <v>42462</v>
      </c>
      <c r="B1343" s="2">
        <f t="shared" si="703"/>
        <v>299972.48712251161</v>
      </c>
      <c r="C1343" s="2">
        <f t="shared" si="719"/>
        <v>227228.58761317001</v>
      </c>
      <c r="D1343" s="2">
        <f>SUM(Y1343:Y$1495)</f>
        <v>14651.463443570001</v>
      </c>
      <c r="E1343" s="11">
        <f t="shared" si="704"/>
        <v>212577.12416959999</v>
      </c>
      <c r="F1343" s="99">
        <f t="shared" si="699"/>
        <v>4591.18</v>
      </c>
      <c r="G1343" s="3">
        <f>IF(N1343=1,VLOOKUP(A1342,[1]Plan1!$BG$69:$BI$188,3),G1342)</f>
        <v>4610.92</v>
      </c>
      <c r="H1343" s="200">
        <f t="shared" si="700"/>
        <v>42402</v>
      </c>
      <c r="I1343" s="200">
        <f t="shared" si="701"/>
        <v>42431</v>
      </c>
      <c r="J1343" s="27">
        <f t="shared" si="705"/>
        <v>4.2995482642806948E-3</v>
      </c>
      <c r="K1343" s="12">
        <f t="shared" si="720"/>
        <v>42492</v>
      </c>
      <c r="L1343" s="12">
        <f t="shared" si="706"/>
        <v>42492</v>
      </c>
      <c r="M1343" s="1">
        <f t="shared" si="721"/>
        <v>20</v>
      </c>
      <c r="N1343" s="1">
        <f t="shared" si="707"/>
        <v>1</v>
      </c>
      <c r="O1343" s="2">
        <f t="shared" si="708"/>
        <v>1.00021453</v>
      </c>
      <c r="P1343" s="11">
        <f t="shared" si="732"/>
        <v>1.00899954</v>
      </c>
      <c r="Q1343" s="11">
        <f t="shared" si="728"/>
        <v>1.3240755771755863</v>
      </c>
      <c r="R1343" s="2">
        <f t="shared" si="731"/>
        <v>1.32435963</v>
      </c>
      <c r="S1343" s="2">
        <f t="shared" si="726"/>
        <v>1.25355427</v>
      </c>
      <c r="T1343" s="2">
        <f t="shared" si="709"/>
        <v>284843.36626854999</v>
      </c>
      <c r="U1343" s="2">
        <f t="shared" si="710"/>
        <v>3714.9411178660775</v>
      </c>
      <c r="V1343" s="2">
        <f t="shared" si="711"/>
        <v>68951.437342115518</v>
      </c>
      <c r="W1343" s="2">
        <f t="shared" si="712"/>
        <v>299894.96607315162</v>
      </c>
      <c r="X1343" s="29">
        <f t="shared" si="713"/>
        <v>0</v>
      </c>
      <c r="Y1343" s="2">
        <f t="shared" si="727"/>
        <v>0</v>
      </c>
      <c r="Z1343" s="82">
        <f t="shared" si="714"/>
        <v>0</v>
      </c>
      <c r="AA1343" s="2">
        <f t="shared" si="724"/>
        <v>0</v>
      </c>
      <c r="AB1343" s="27">
        <f t="shared" si="722"/>
        <v>6.7299999999999999E-2</v>
      </c>
      <c r="AC1343" s="29">
        <f t="shared" si="702"/>
        <v>1</v>
      </c>
      <c r="AD1343" s="29">
        <v>252</v>
      </c>
      <c r="AE1343" s="11">
        <f t="shared" si="729"/>
        <v>1.0002584940000001</v>
      </c>
      <c r="AF1343" s="2">
        <f t="shared" si="725"/>
        <v>73.630301119999999</v>
      </c>
      <c r="AG1343" s="2">
        <f t="shared" si="716"/>
        <v>77.521049360000006</v>
      </c>
      <c r="AH1343" s="3">
        <f t="shared" si="717"/>
        <v>0</v>
      </c>
      <c r="AI1343" s="4" t="str">
        <f t="shared" si="730"/>
        <v>A+J=</v>
      </c>
      <c r="AJ1343" s="12">
        <f t="shared" si="723"/>
        <v>42492</v>
      </c>
      <c r="AK1343" s="12"/>
      <c r="AL1343" s="4"/>
      <c r="AM1343" s="1"/>
      <c r="AN1343" s="12"/>
      <c r="AO1343" s="1"/>
      <c r="AP1343" s="1"/>
      <c r="AQ1343" s="3"/>
      <c r="AR1343" s="3"/>
      <c r="AS1343" s="7"/>
      <c r="AT1343" s="1"/>
      <c r="AU1343" s="1"/>
      <c r="AV1343" s="1"/>
      <c r="AW1343" s="1"/>
      <c r="AX1343" s="1"/>
      <c r="AY1343" s="1"/>
      <c r="AZ1343" s="1"/>
      <c r="BA1343" s="1"/>
      <c r="BB1343" s="1"/>
    </row>
    <row r="1344" spans="1:54" x14ac:dyDescent="0.2">
      <c r="A1344" s="178">
        <f t="shared" si="718"/>
        <v>42463</v>
      </c>
      <c r="B1344" s="2">
        <f t="shared" si="703"/>
        <v>299972.48712251161</v>
      </c>
      <c r="C1344" s="2">
        <f t="shared" si="719"/>
        <v>227228.58761317001</v>
      </c>
      <c r="D1344" s="2">
        <f>SUM(Y1344:Y$1495)</f>
        <v>14651.463443570001</v>
      </c>
      <c r="E1344" s="11">
        <f t="shared" si="704"/>
        <v>212577.12416959999</v>
      </c>
      <c r="F1344" s="99">
        <f t="shared" si="699"/>
        <v>4591.18</v>
      </c>
      <c r="G1344" s="3">
        <f>IF(N1344=1,VLOOKUP(A1343,[1]Plan1!$BG$69:$BI$188,3),G1343)</f>
        <v>4610.92</v>
      </c>
      <c r="H1344" s="200">
        <f t="shared" si="700"/>
        <v>42402</v>
      </c>
      <c r="I1344" s="200">
        <f t="shared" si="701"/>
        <v>42431</v>
      </c>
      <c r="J1344" s="27">
        <f t="shared" si="705"/>
        <v>4.2995482642806948E-3</v>
      </c>
      <c r="K1344" s="12">
        <f t="shared" si="720"/>
        <v>42492</v>
      </c>
      <c r="L1344" s="12">
        <f t="shared" si="706"/>
        <v>42492</v>
      </c>
      <c r="M1344" s="1">
        <f t="shared" si="721"/>
        <v>20</v>
      </c>
      <c r="N1344" s="1">
        <f t="shared" si="707"/>
        <v>1</v>
      </c>
      <c r="O1344" s="2">
        <f t="shared" si="708"/>
        <v>1.00021453</v>
      </c>
      <c r="P1344" s="11">
        <f t="shared" si="732"/>
        <v>1.00899954</v>
      </c>
      <c r="Q1344" s="11">
        <f t="shared" si="728"/>
        <v>1.3240755771755863</v>
      </c>
      <c r="R1344" s="2">
        <f t="shared" si="731"/>
        <v>1.32435963</v>
      </c>
      <c r="S1344" s="2">
        <f t="shared" si="726"/>
        <v>1.25355427</v>
      </c>
      <c r="T1344" s="2">
        <f t="shared" si="709"/>
        <v>284843.36626854999</v>
      </c>
      <c r="U1344" s="2">
        <f t="shared" si="710"/>
        <v>3714.9411178660775</v>
      </c>
      <c r="V1344" s="2">
        <f t="shared" si="711"/>
        <v>68951.437342115518</v>
      </c>
      <c r="W1344" s="2">
        <f t="shared" si="712"/>
        <v>299894.96607315162</v>
      </c>
      <c r="X1344" s="29">
        <f t="shared" si="713"/>
        <v>0</v>
      </c>
      <c r="Y1344" s="2">
        <f t="shared" si="727"/>
        <v>0</v>
      </c>
      <c r="Z1344" s="82">
        <f t="shared" si="714"/>
        <v>0</v>
      </c>
      <c r="AA1344" s="2">
        <f t="shared" si="724"/>
        <v>0</v>
      </c>
      <c r="AB1344" s="27">
        <f t="shared" si="722"/>
        <v>6.7299999999999999E-2</v>
      </c>
      <c r="AC1344" s="29">
        <f t="shared" si="702"/>
        <v>1</v>
      </c>
      <c r="AD1344" s="29">
        <v>252</v>
      </c>
      <c r="AE1344" s="11">
        <f t="shared" si="729"/>
        <v>1.0002584940000001</v>
      </c>
      <c r="AF1344" s="2">
        <f t="shared" si="725"/>
        <v>73.630301119999999</v>
      </c>
      <c r="AG1344" s="2">
        <f t="shared" si="716"/>
        <v>77.521049360000006</v>
      </c>
      <c r="AH1344" s="3">
        <f t="shared" si="717"/>
        <v>0</v>
      </c>
      <c r="AI1344" s="4" t="str">
        <f t="shared" si="730"/>
        <v>A+J=</v>
      </c>
      <c r="AJ1344" s="12">
        <f t="shared" si="723"/>
        <v>42492</v>
      </c>
      <c r="AK1344" s="12"/>
      <c r="AL1344" s="4"/>
      <c r="AM1344" s="1"/>
      <c r="AN1344" s="12"/>
      <c r="AO1344" s="1"/>
      <c r="AP1344" s="1"/>
      <c r="AQ1344" s="3"/>
      <c r="AR1344" s="3"/>
      <c r="AS1344" s="7"/>
      <c r="AT1344" s="1"/>
      <c r="AU1344" s="1"/>
      <c r="AV1344" s="1"/>
      <c r="AW1344" s="1"/>
      <c r="AX1344" s="1"/>
      <c r="AY1344" s="1"/>
      <c r="AZ1344" s="1"/>
      <c r="BA1344" s="1"/>
      <c r="BB1344" s="1"/>
    </row>
    <row r="1345" spans="1:54" x14ac:dyDescent="0.2">
      <c r="A1345" s="178">
        <f t="shared" si="718"/>
        <v>42464</v>
      </c>
      <c r="B1345" s="2">
        <f t="shared" si="703"/>
        <v>299972.48712251161</v>
      </c>
      <c r="C1345" s="2">
        <f t="shared" si="719"/>
        <v>227228.58761317001</v>
      </c>
      <c r="D1345" s="2">
        <f>SUM(Y1345:Y$1495)</f>
        <v>14651.463443570001</v>
      </c>
      <c r="E1345" s="11">
        <f t="shared" si="704"/>
        <v>212577.12416959999</v>
      </c>
      <c r="F1345" s="99">
        <f t="shared" ref="F1345:F1408" si="733">IF(G1345=G1344,F1344,G1344)</f>
        <v>4591.18</v>
      </c>
      <c r="G1345" s="3">
        <f>IF(N1345=1,VLOOKUP(A1344,[1]Plan1!$BG$69:$BI$188,3),G1344)</f>
        <v>4610.92</v>
      </c>
      <c r="H1345" s="200">
        <f t="shared" ref="H1345:H1408" si="734">EDATE(I1345,-1)</f>
        <v>42402</v>
      </c>
      <c r="I1345" s="200">
        <f t="shared" ref="I1345:I1408" si="735">IF(X1344&gt;0,EDATE(A1345,-1),+I1344)</f>
        <v>42431</v>
      </c>
      <c r="J1345" s="27">
        <f t="shared" si="705"/>
        <v>4.2995482642806948E-3</v>
      </c>
      <c r="K1345" s="12">
        <f t="shared" si="720"/>
        <v>42492</v>
      </c>
      <c r="L1345" s="12">
        <f t="shared" si="706"/>
        <v>42492</v>
      </c>
      <c r="M1345" s="1">
        <f t="shared" si="721"/>
        <v>20</v>
      </c>
      <c r="N1345" s="1">
        <f t="shared" si="707"/>
        <v>1</v>
      </c>
      <c r="O1345" s="2">
        <f t="shared" si="708"/>
        <v>1.00021453</v>
      </c>
      <c r="P1345" s="11">
        <f t="shared" si="732"/>
        <v>1.00899954</v>
      </c>
      <c r="Q1345" s="11">
        <f t="shared" si="728"/>
        <v>1.3240755771755863</v>
      </c>
      <c r="R1345" s="2">
        <f t="shared" si="731"/>
        <v>1.32435963</v>
      </c>
      <c r="S1345" s="2">
        <f t="shared" si="726"/>
        <v>1.25355427</v>
      </c>
      <c r="T1345" s="2">
        <f t="shared" si="709"/>
        <v>284843.36626854999</v>
      </c>
      <c r="U1345" s="2">
        <f t="shared" si="710"/>
        <v>3714.9411178660775</v>
      </c>
      <c r="V1345" s="2">
        <f t="shared" si="711"/>
        <v>68951.437342115518</v>
      </c>
      <c r="W1345" s="2">
        <f t="shared" si="712"/>
        <v>299894.96607315162</v>
      </c>
      <c r="X1345" s="29">
        <f t="shared" si="713"/>
        <v>0</v>
      </c>
      <c r="Y1345" s="2">
        <f t="shared" si="727"/>
        <v>0</v>
      </c>
      <c r="Z1345" s="82">
        <f t="shared" si="714"/>
        <v>0</v>
      </c>
      <c r="AA1345" s="2">
        <f t="shared" si="724"/>
        <v>0</v>
      </c>
      <c r="AB1345" s="27">
        <f t="shared" si="722"/>
        <v>6.7299999999999999E-2</v>
      </c>
      <c r="AC1345" s="29">
        <f t="shared" ref="AC1345:AC1408" si="736">N1345</f>
        <v>1</v>
      </c>
      <c r="AD1345" s="29">
        <v>252</v>
      </c>
      <c r="AE1345" s="11">
        <f t="shared" si="729"/>
        <v>1.0002584940000001</v>
      </c>
      <c r="AF1345" s="2">
        <f t="shared" si="725"/>
        <v>73.630301119999999</v>
      </c>
      <c r="AG1345" s="2">
        <f t="shared" si="716"/>
        <v>77.521049360000006</v>
      </c>
      <c r="AH1345" s="3">
        <f t="shared" si="717"/>
        <v>0</v>
      </c>
      <c r="AI1345" s="4" t="str">
        <f t="shared" si="730"/>
        <v>A+J=</v>
      </c>
      <c r="AJ1345" s="12">
        <f t="shared" si="723"/>
        <v>42492</v>
      </c>
      <c r="AK1345" s="12"/>
      <c r="AL1345" s="4"/>
      <c r="AM1345" s="1"/>
      <c r="AN1345" s="12"/>
      <c r="AO1345" s="1"/>
      <c r="AP1345" s="1"/>
      <c r="AQ1345" s="3"/>
      <c r="AR1345" s="3"/>
      <c r="AS1345" s="7"/>
      <c r="AT1345" s="1"/>
      <c r="AU1345" s="1"/>
      <c r="AV1345" s="1"/>
      <c r="AW1345" s="1"/>
      <c r="AX1345" s="1"/>
      <c r="AY1345" s="1"/>
      <c r="AZ1345" s="1"/>
      <c r="BA1345" s="1"/>
      <c r="BB1345" s="1"/>
    </row>
    <row r="1346" spans="1:54" x14ac:dyDescent="0.2">
      <c r="A1346" s="178">
        <f t="shared" si="718"/>
        <v>42465</v>
      </c>
      <c r="B1346" s="2">
        <f t="shared" si="703"/>
        <v>300110.45903300191</v>
      </c>
      <c r="C1346" s="2">
        <f t="shared" si="719"/>
        <v>227228.58761317001</v>
      </c>
      <c r="D1346" s="2">
        <f>SUM(Y1346:Y$1495)</f>
        <v>14651.463443570001</v>
      </c>
      <c r="E1346" s="11">
        <f t="shared" si="704"/>
        <v>212577.12416959999</v>
      </c>
      <c r="F1346" s="99">
        <f t="shared" si="733"/>
        <v>4591.18</v>
      </c>
      <c r="G1346" s="3">
        <f>IF(N1346=1,VLOOKUP(A1345,[1]Plan1!$BG$69:$BI$188,3),G1345)</f>
        <v>4610.92</v>
      </c>
      <c r="H1346" s="200">
        <f t="shared" si="734"/>
        <v>42402</v>
      </c>
      <c r="I1346" s="200">
        <f t="shared" si="735"/>
        <v>42431</v>
      </c>
      <c r="J1346" s="27">
        <f t="shared" si="705"/>
        <v>4.2995482642806948E-3</v>
      </c>
      <c r="K1346" s="12">
        <f t="shared" si="720"/>
        <v>42492</v>
      </c>
      <c r="L1346" s="12">
        <f t="shared" si="706"/>
        <v>42492</v>
      </c>
      <c r="M1346" s="1">
        <f t="shared" si="721"/>
        <v>20</v>
      </c>
      <c r="N1346" s="1">
        <f t="shared" si="707"/>
        <v>2</v>
      </c>
      <c r="O1346" s="2">
        <f t="shared" si="708"/>
        <v>1.0004291199999999</v>
      </c>
      <c r="P1346" s="11">
        <f t="shared" si="732"/>
        <v>1.00899954</v>
      </c>
      <c r="Q1346" s="11">
        <f t="shared" si="728"/>
        <v>1.3240755771755863</v>
      </c>
      <c r="R1346" s="2">
        <f t="shared" si="731"/>
        <v>1.3246437600000001</v>
      </c>
      <c r="S1346" s="2">
        <f t="shared" si="726"/>
        <v>1.25355427</v>
      </c>
      <c r="T1346" s="2">
        <f t="shared" si="709"/>
        <v>284843.36626854999</v>
      </c>
      <c r="U1346" s="2">
        <f t="shared" si="710"/>
        <v>3714.9411178660775</v>
      </c>
      <c r="V1346" s="2">
        <f t="shared" si="711"/>
        <v>69011.836880405826</v>
      </c>
      <c r="W1346" s="2">
        <f t="shared" si="712"/>
        <v>299955.3656114419</v>
      </c>
      <c r="X1346" s="29">
        <f t="shared" si="713"/>
        <v>0</v>
      </c>
      <c r="Y1346" s="2">
        <f t="shared" si="727"/>
        <v>0</v>
      </c>
      <c r="Z1346" s="82">
        <f t="shared" si="714"/>
        <v>0</v>
      </c>
      <c r="AA1346" s="2">
        <f t="shared" si="724"/>
        <v>0</v>
      </c>
      <c r="AB1346" s="27">
        <f t="shared" si="722"/>
        <v>6.7299999999999999E-2</v>
      </c>
      <c r="AC1346" s="29">
        <f t="shared" si="736"/>
        <v>2</v>
      </c>
      <c r="AD1346" s="29">
        <v>252</v>
      </c>
      <c r="AE1346" s="11">
        <f t="shared" si="729"/>
        <v>1.000517055</v>
      </c>
      <c r="AF1346" s="2">
        <f t="shared" si="725"/>
        <v>147.27968673999999</v>
      </c>
      <c r="AG1346" s="2">
        <f t="shared" si="716"/>
        <v>155.09342156</v>
      </c>
      <c r="AH1346" s="3">
        <f t="shared" si="717"/>
        <v>0</v>
      </c>
      <c r="AI1346" s="4" t="str">
        <f t="shared" si="730"/>
        <v>A+J=</v>
      </c>
      <c r="AJ1346" s="12">
        <f t="shared" si="723"/>
        <v>42492</v>
      </c>
      <c r="AK1346" s="12"/>
      <c r="AL1346" s="4"/>
      <c r="AM1346" s="1"/>
      <c r="AN1346" s="12"/>
      <c r="AO1346" s="1"/>
      <c r="AP1346" s="1"/>
      <c r="AQ1346" s="3"/>
      <c r="AR1346" s="3"/>
      <c r="AS1346" s="7"/>
      <c r="AT1346" s="1"/>
      <c r="AU1346" s="1"/>
      <c r="AV1346" s="1"/>
      <c r="AW1346" s="1"/>
      <c r="AX1346" s="1"/>
      <c r="AY1346" s="1"/>
      <c r="AZ1346" s="1"/>
      <c r="BA1346" s="1"/>
      <c r="BB1346" s="1"/>
    </row>
    <row r="1347" spans="1:54" x14ac:dyDescent="0.2">
      <c r="A1347" s="178">
        <f t="shared" si="718"/>
        <v>42466</v>
      </c>
      <c r="B1347" s="2">
        <f t="shared" si="703"/>
        <v>300248.49504300964</v>
      </c>
      <c r="C1347" s="2">
        <f t="shared" si="719"/>
        <v>227228.58761317001</v>
      </c>
      <c r="D1347" s="2">
        <f>SUM(Y1347:Y$1495)</f>
        <v>14651.463443570001</v>
      </c>
      <c r="E1347" s="11">
        <f t="shared" si="704"/>
        <v>212577.12416959999</v>
      </c>
      <c r="F1347" s="99">
        <f t="shared" si="733"/>
        <v>4591.18</v>
      </c>
      <c r="G1347" s="3">
        <f>IF(N1347=1,VLOOKUP(A1346,[1]Plan1!$BG$69:$BI$188,3),G1346)</f>
        <v>4610.92</v>
      </c>
      <c r="H1347" s="200">
        <f t="shared" si="734"/>
        <v>42402</v>
      </c>
      <c r="I1347" s="200">
        <f t="shared" si="735"/>
        <v>42431</v>
      </c>
      <c r="J1347" s="27">
        <f t="shared" si="705"/>
        <v>4.2995482642806948E-3</v>
      </c>
      <c r="K1347" s="12">
        <f t="shared" si="720"/>
        <v>42492</v>
      </c>
      <c r="L1347" s="12">
        <f t="shared" si="706"/>
        <v>42492</v>
      </c>
      <c r="M1347" s="1">
        <f t="shared" si="721"/>
        <v>20</v>
      </c>
      <c r="N1347" s="1">
        <f t="shared" si="707"/>
        <v>3</v>
      </c>
      <c r="O1347" s="2">
        <f t="shared" si="708"/>
        <v>1.0006437500000001</v>
      </c>
      <c r="P1347" s="11">
        <f t="shared" si="732"/>
        <v>1.00899954</v>
      </c>
      <c r="Q1347" s="11">
        <f t="shared" si="728"/>
        <v>1.3240755771755863</v>
      </c>
      <c r="R1347" s="2">
        <f t="shared" si="731"/>
        <v>1.32492795</v>
      </c>
      <c r="S1347" s="2">
        <f t="shared" si="726"/>
        <v>1.25355427</v>
      </c>
      <c r="T1347" s="2">
        <f t="shared" si="709"/>
        <v>284843.36626854999</v>
      </c>
      <c r="U1347" s="2">
        <f t="shared" si="710"/>
        <v>3714.9411178660775</v>
      </c>
      <c r="V1347" s="2">
        <f t="shared" si="711"/>
        <v>69072.249173323566</v>
      </c>
      <c r="W1347" s="2">
        <f t="shared" si="712"/>
        <v>300015.77790435962</v>
      </c>
      <c r="X1347" s="29">
        <f t="shared" si="713"/>
        <v>0</v>
      </c>
      <c r="Y1347" s="2">
        <f t="shared" si="727"/>
        <v>0</v>
      </c>
      <c r="Z1347" s="82">
        <f t="shared" si="714"/>
        <v>0</v>
      </c>
      <c r="AA1347" s="2">
        <f t="shared" si="724"/>
        <v>0</v>
      </c>
      <c r="AB1347" s="27">
        <f t="shared" si="722"/>
        <v>6.7299999999999999E-2</v>
      </c>
      <c r="AC1347" s="29">
        <f t="shared" si="736"/>
        <v>3</v>
      </c>
      <c r="AD1347" s="29">
        <v>252</v>
      </c>
      <c r="AE1347" s="11">
        <f t="shared" si="729"/>
        <v>1.0007756830000001</v>
      </c>
      <c r="AF1347" s="2">
        <f t="shared" si="725"/>
        <v>220.94815686999999</v>
      </c>
      <c r="AG1347" s="2">
        <f t="shared" si="716"/>
        <v>232.71713865000001</v>
      </c>
      <c r="AH1347" s="3">
        <f t="shared" si="717"/>
        <v>0</v>
      </c>
      <c r="AI1347" s="4" t="str">
        <f t="shared" si="730"/>
        <v>A+J=</v>
      </c>
      <c r="AJ1347" s="12">
        <f t="shared" si="723"/>
        <v>42492</v>
      </c>
      <c r="AK1347" s="12"/>
      <c r="AL1347" s="4"/>
      <c r="AM1347" s="1"/>
      <c r="AN1347" s="12"/>
      <c r="AO1347" s="1"/>
      <c r="AP1347" s="1"/>
      <c r="AQ1347" s="3"/>
      <c r="AR1347" s="3"/>
      <c r="AS1347" s="7"/>
      <c r="AT1347" s="1"/>
      <c r="AU1347" s="1"/>
      <c r="AV1347" s="1"/>
      <c r="AW1347" s="1"/>
      <c r="AX1347" s="1"/>
      <c r="AY1347" s="1"/>
      <c r="AZ1347" s="1"/>
      <c r="BA1347" s="1"/>
      <c r="BB1347" s="1"/>
    </row>
    <row r="1348" spans="1:54" x14ac:dyDescent="0.2">
      <c r="A1348" s="178">
        <f t="shared" si="718"/>
        <v>42467</v>
      </c>
      <c r="B1348" s="2">
        <f t="shared" si="703"/>
        <v>300386.59487448487</v>
      </c>
      <c r="C1348" s="2">
        <f t="shared" si="719"/>
        <v>227228.58761317001</v>
      </c>
      <c r="D1348" s="2">
        <f>SUM(Y1348:Y$1495)</f>
        <v>14651.463443570001</v>
      </c>
      <c r="E1348" s="11">
        <f t="shared" si="704"/>
        <v>212577.12416959999</v>
      </c>
      <c r="F1348" s="99">
        <f t="shared" si="733"/>
        <v>4591.18</v>
      </c>
      <c r="G1348" s="3">
        <f>IF(N1348=1,VLOOKUP(A1347,[1]Plan1!$BG$69:$BI$188,3),G1347)</f>
        <v>4610.92</v>
      </c>
      <c r="H1348" s="200">
        <f t="shared" si="734"/>
        <v>42402</v>
      </c>
      <c r="I1348" s="200">
        <f t="shared" si="735"/>
        <v>42431</v>
      </c>
      <c r="J1348" s="27">
        <f t="shared" si="705"/>
        <v>4.2995482642806948E-3</v>
      </c>
      <c r="K1348" s="12">
        <f t="shared" si="720"/>
        <v>42492</v>
      </c>
      <c r="L1348" s="12">
        <f t="shared" si="706"/>
        <v>42492</v>
      </c>
      <c r="M1348" s="1">
        <f t="shared" si="721"/>
        <v>20</v>
      </c>
      <c r="N1348" s="1">
        <f t="shared" si="707"/>
        <v>4</v>
      </c>
      <c r="O1348" s="2">
        <f t="shared" si="708"/>
        <v>1.0008584300000001</v>
      </c>
      <c r="P1348" s="11">
        <f t="shared" si="732"/>
        <v>1.00899954</v>
      </c>
      <c r="Q1348" s="11">
        <f t="shared" si="728"/>
        <v>1.3240755771755863</v>
      </c>
      <c r="R1348" s="2">
        <f t="shared" si="731"/>
        <v>1.3252122</v>
      </c>
      <c r="S1348" s="2">
        <f t="shared" si="726"/>
        <v>1.25355427</v>
      </c>
      <c r="T1348" s="2">
        <f t="shared" si="709"/>
        <v>284843.36626854999</v>
      </c>
      <c r="U1348" s="2">
        <f t="shared" si="710"/>
        <v>3714.9411178660775</v>
      </c>
      <c r="V1348" s="2">
        <f t="shared" si="711"/>
        <v>69132.674220868779</v>
      </c>
      <c r="W1348" s="2">
        <f t="shared" si="712"/>
        <v>300076.20295190485</v>
      </c>
      <c r="X1348" s="29">
        <f t="shared" si="713"/>
        <v>0</v>
      </c>
      <c r="Y1348" s="2">
        <f t="shared" si="727"/>
        <v>0</v>
      </c>
      <c r="Z1348" s="82">
        <f t="shared" si="714"/>
        <v>0</v>
      </c>
      <c r="AA1348" s="2">
        <f t="shared" si="724"/>
        <v>0</v>
      </c>
      <c r="AB1348" s="27">
        <f t="shared" si="722"/>
        <v>6.7299999999999999E-2</v>
      </c>
      <c r="AC1348" s="29">
        <f t="shared" si="736"/>
        <v>4</v>
      </c>
      <c r="AD1348" s="29">
        <v>252</v>
      </c>
      <c r="AE1348" s="11">
        <f t="shared" si="729"/>
        <v>1.0010343770000001</v>
      </c>
      <c r="AF1348" s="2">
        <f t="shared" si="725"/>
        <v>294.63542667000002</v>
      </c>
      <c r="AG1348" s="2">
        <f t="shared" si="716"/>
        <v>310.39192258000003</v>
      </c>
      <c r="AH1348" s="3">
        <f t="shared" si="717"/>
        <v>0</v>
      </c>
      <c r="AI1348" s="4" t="str">
        <f t="shared" si="730"/>
        <v>A+J=</v>
      </c>
      <c r="AJ1348" s="12">
        <f t="shared" si="723"/>
        <v>42492</v>
      </c>
      <c r="AK1348" s="12"/>
      <c r="AL1348" s="4"/>
      <c r="AM1348" s="1"/>
      <c r="AN1348" s="12"/>
      <c r="AO1348" s="1"/>
      <c r="AP1348" s="1"/>
      <c r="AQ1348" s="3"/>
      <c r="AR1348" s="3"/>
      <c r="AS1348" s="7"/>
      <c r="AT1348" s="1"/>
      <c r="AU1348" s="1"/>
      <c r="AV1348" s="1"/>
      <c r="AW1348" s="1"/>
      <c r="AX1348" s="1"/>
      <c r="AY1348" s="1"/>
      <c r="AZ1348" s="1"/>
      <c r="BA1348" s="1"/>
      <c r="BB1348" s="1"/>
    </row>
    <row r="1349" spans="1:54" x14ac:dyDescent="0.2">
      <c r="A1349" s="178">
        <f t="shared" si="718"/>
        <v>42468</v>
      </c>
      <c r="B1349" s="2">
        <f t="shared" si="703"/>
        <v>300524.75702103635</v>
      </c>
      <c r="C1349" s="2">
        <f t="shared" si="719"/>
        <v>227228.58761317001</v>
      </c>
      <c r="D1349" s="2">
        <f>SUM(Y1349:Y$1495)</f>
        <v>14651.463443570001</v>
      </c>
      <c r="E1349" s="11">
        <f t="shared" si="704"/>
        <v>212577.12416959999</v>
      </c>
      <c r="F1349" s="99">
        <f t="shared" si="733"/>
        <v>4591.18</v>
      </c>
      <c r="G1349" s="3">
        <f>IF(N1349=1,VLOOKUP(A1348,[1]Plan1!$BG$69:$BI$188,3),G1348)</f>
        <v>4610.92</v>
      </c>
      <c r="H1349" s="200">
        <f t="shared" si="734"/>
        <v>42402</v>
      </c>
      <c r="I1349" s="200">
        <f t="shared" si="735"/>
        <v>42431</v>
      </c>
      <c r="J1349" s="27">
        <f t="shared" si="705"/>
        <v>4.2995482642806948E-3</v>
      </c>
      <c r="K1349" s="12">
        <f t="shared" si="720"/>
        <v>42492</v>
      </c>
      <c r="L1349" s="12">
        <f t="shared" si="706"/>
        <v>42492</v>
      </c>
      <c r="M1349" s="1">
        <f t="shared" si="721"/>
        <v>20</v>
      </c>
      <c r="N1349" s="1">
        <f t="shared" si="707"/>
        <v>5</v>
      </c>
      <c r="O1349" s="2">
        <f t="shared" si="708"/>
        <v>1.0010731500000001</v>
      </c>
      <c r="P1349" s="11">
        <f t="shared" si="732"/>
        <v>1.00899954</v>
      </c>
      <c r="Q1349" s="11">
        <f t="shared" si="728"/>
        <v>1.3240755771755863</v>
      </c>
      <c r="R1349" s="2">
        <f t="shared" si="731"/>
        <v>1.3254965000000001</v>
      </c>
      <c r="S1349" s="2">
        <f t="shared" si="726"/>
        <v>1.25355427</v>
      </c>
      <c r="T1349" s="2">
        <f t="shared" si="709"/>
        <v>284843.36626854999</v>
      </c>
      <c r="U1349" s="2">
        <f t="shared" si="710"/>
        <v>3714.9411178660775</v>
      </c>
      <c r="V1349" s="2">
        <f t="shared" si="711"/>
        <v>69193.109897270217</v>
      </c>
      <c r="W1349" s="2">
        <f t="shared" si="712"/>
        <v>300136.63862830633</v>
      </c>
      <c r="X1349" s="29">
        <f t="shared" si="713"/>
        <v>0</v>
      </c>
      <c r="Y1349" s="2">
        <f t="shared" si="727"/>
        <v>0</v>
      </c>
      <c r="Z1349" s="82">
        <f t="shared" si="714"/>
        <v>0</v>
      </c>
      <c r="AA1349" s="2">
        <f t="shared" si="724"/>
        <v>0</v>
      </c>
      <c r="AB1349" s="27">
        <f t="shared" si="722"/>
        <v>6.7299999999999999E-2</v>
      </c>
      <c r="AC1349" s="29">
        <f t="shared" si="736"/>
        <v>5</v>
      </c>
      <c r="AD1349" s="29">
        <v>252</v>
      </c>
      <c r="AE1349" s="11">
        <f t="shared" si="729"/>
        <v>1.0012931389999999</v>
      </c>
      <c r="AF1349" s="2">
        <f t="shared" si="725"/>
        <v>368.34206581000001</v>
      </c>
      <c r="AG1349" s="2">
        <f t="shared" si="716"/>
        <v>388.11839272999998</v>
      </c>
      <c r="AH1349" s="3">
        <f t="shared" si="717"/>
        <v>0</v>
      </c>
      <c r="AI1349" s="4" t="str">
        <f t="shared" si="730"/>
        <v>A+J=</v>
      </c>
      <c r="AJ1349" s="12">
        <f t="shared" si="723"/>
        <v>42492</v>
      </c>
      <c r="AK1349" s="12"/>
      <c r="AL1349" s="4"/>
      <c r="AM1349" s="1"/>
      <c r="AN1349" s="12"/>
      <c r="AO1349" s="1"/>
      <c r="AP1349" s="1"/>
      <c r="AQ1349" s="3"/>
      <c r="AR1349" s="3"/>
      <c r="AS1349" s="7"/>
      <c r="AT1349" s="1"/>
      <c r="AU1349" s="1"/>
      <c r="AV1349" s="1"/>
      <c r="AW1349" s="1"/>
      <c r="AX1349" s="1"/>
      <c r="AY1349" s="1"/>
      <c r="AZ1349" s="1"/>
      <c r="BA1349" s="1"/>
      <c r="BB1349" s="1"/>
    </row>
    <row r="1350" spans="1:54" x14ac:dyDescent="0.2">
      <c r="A1350" s="178">
        <f t="shared" si="718"/>
        <v>42469</v>
      </c>
      <c r="B1350" s="2">
        <f t="shared" si="703"/>
        <v>300662.98729008762</v>
      </c>
      <c r="C1350" s="2">
        <f t="shared" si="719"/>
        <v>227228.58761317001</v>
      </c>
      <c r="D1350" s="2">
        <f>SUM(Y1350:Y$1495)</f>
        <v>14651.463443570001</v>
      </c>
      <c r="E1350" s="11">
        <f t="shared" si="704"/>
        <v>212577.12416959999</v>
      </c>
      <c r="F1350" s="99">
        <f t="shared" si="733"/>
        <v>4591.18</v>
      </c>
      <c r="G1350" s="3">
        <f>IF(N1350=1,VLOOKUP(A1349,[1]Plan1!$BG$69:$BI$188,3),G1349)</f>
        <v>4610.92</v>
      </c>
      <c r="H1350" s="200">
        <f t="shared" si="734"/>
        <v>42402</v>
      </c>
      <c r="I1350" s="200">
        <f t="shared" si="735"/>
        <v>42431</v>
      </c>
      <c r="J1350" s="27">
        <f t="shared" si="705"/>
        <v>4.2995482642806948E-3</v>
      </c>
      <c r="K1350" s="12">
        <f t="shared" si="720"/>
        <v>42492</v>
      </c>
      <c r="L1350" s="12">
        <f t="shared" si="706"/>
        <v>42492</v>
      </c>
      <c r="M1350" s="1">
        <f t="shared" si="721"/>
        <v>20</v>
      </c>
      <c r="N1350" s="1">
        <f t="shared" si="707"/>
        <v>6</v>
      </c>
      <c r="O1350" s="2">
        <f t="shared" si="708"/>
        <v>1.00128792</v>
      </c>
      <c r="P1350" s="11">
        <f t="shared" si="732"/>
        <v>1.00899954</v>
      </c>
      <c r="Q1350" s="11">
        <f t="shared" si="728"/>
        <v>1.3240755771755863</v>
      </c>
      <c r="R1350" s="2">
        <f t="shared" si="731"/>
        <v>1.3257808799999999</v>
      </c>
      <c r="S1350" s="2">
        <f t="shared" si="726"/>
        <v>1.25355427</v>
      </c>
      <c r="T1350" s="2">
        <f t="shared" si="709"/>
        <v>284843.36626854999</v>
      </c>
      <c r="U1350" s="2">
        <f t="shared" si="710"/>
        <v>3714.9411178660775</v>
      </c>
      <c r="V1350" s="2">
        <f t="shared" si="711"/>
        <v>69253.562579841542</v>
      </c>
      <c r="W1350" s="2">
        <f t="shared" si="712"/>
        <v>300197.09131087764</v>
      </c>
      <c r="X1350" s="29">
        <f t="shared" si="713"/>
        <v>0</v>
      </c>
      <c r="Y1350" s="2">
        <f t="shared" si="727"/>
        <v>0</v>
      </c>
      <c r="Z1350" s="82">
        <f t="shared" si="714"/>
        <v>0</v>
      </c>
      <c r="AA1350" s="2">
        <f t="shared" si="724"/>
        <v>0</v>
      </c>
      <c r="AB1350" s="27">
        <f t="shared" si="722"/>
        <v>6.7299999999999999E-2</v>
      </c>
      <c r="AC1350" s="29">
        <f t="shared" si="736"/>
        <v>6</v>
      </c>
      <c r="AD1350" s="29">
        <v>252</v>
      </c>
      <c r="AE1350" s="11">
        <f t="shared" si="729"/>
        <v>1.0015519669999999</v>
      </c>
      <c r="AF1350" s="2">
        <f t="shared" si="725"/>
        <v>442.06750461000001</v>
      </c>
      <c r="AG1350" s="2">
        <f t="shared" si="716"/>
        <v>465.89597921000001</v>
      </c>
      <c r="AH1350" s="3">
        <f t="shared" si="717"/>
        <v>0</v>
      </c>
      <c r="AI1350" s="4" t="str">
        <f t="shared" si="730"/>
        <v>A+J=</v>
      </c>
      <c r="AJ1350" s="12">
        <f t="shared" si="723"/>
        <v>42492</v>
      </c>
      <c r="AK1350" s="12"/>
      <c r="AL1350" s="4"/>
      <c r="AM1350" s="1"/>
      <c r="AN1350" s="12"/>
      <c r="AO1350" s="1"/>
      <c r="AP1350" s="1"/>
      <c r="AQ1350" s="3"/>
      <c r="AR1350" s="3"/>
      <c r="AS1350" s="7"/>
      <c r="AT1350" s="1"/>
      <c r="AU1350" s="1"/>
      <c r="AV1350" s="1"/>
      <c r="AW1350" s="1"/>
      <c r="AX1350" s="1"/>
      <c r="AY1350" s="1"/>
      <c r="AZ1350" s="1"/>
      <c r="BA1350" s="1"/>
      <c r="BB1350" s="1"/>
    </row>
    <row r="1351" spans="1:54" x14ac:dyDescent="0.2">
      <c r="A1351" s="178">
        <f t="shared" si="718"/>
        <v>42470</v>
      </c>
      <c r="B1351" s="2">
        <f t="shared" si="703"/>
        <v>300662.98729008762</v>
      </c>
      <c r="C1351" s="2">
        <f t="shared" si="719"/>
        <v>227228.58761317001</v>
      </c>
      <c r="D1351" s="2">
        <f>SUM(Y1351:Y$1495)</f>
        <v>14651.463443570001</v>
      </c>
      <c r="E1351" s="11">
        <f t="shared" si="704"/>
        <v>212577.12416959999</v>
      </c>
      <c r="F1351" s="99">
        <f t="shared" si="733"/>
        <v>4591.18</v>
      </c>
      <c r="G1351" s="3">
        <f>IF(N1351=1,VLOOKUP(A1350,[1]Plan1!$BG$69:$BI$188,3),G1350)</f>
        <v>4610.92</v>
      </c>
      <c r="H1351" s="200">
        <f t="shared" si="734"/>
        <v>42402</v>
      </c>
      <c r="I1351" s="200">
        <f t="shared" si="735"/>
        <v>42431</v>
      </c>
      <c r="J1351" s="27">
        <f t="shared" si="705"/>
        <v>4.2995482642806948E-3</v>
      </c>
      <c r="K1351" s="12">
        <f t="shared" si="720"/>
        <v>42492</v>
      </c>
      <c r="L1351" s="12">
        <f t="shared" si="706"/>
        <v>42492</v>
      </c>
      <c r="M1351" s="1">
        <f t="shared" si="721"/>
        <v>20</v>
      </c>
      <c r="N1351" s="1">
        <f t="shared" si="707"/>
        <v>6</v>
      </c>
      <c r="O1351" s="2">
        <f t="shared" si="708"/>
        <v>1.00128792</v>
      </c>
      <c r="P1351" s="11">
        <f t="shared" si="732"/>
        <v>1.00899954</v>
      </c>
      <c r="Q1351" s="11">
        <f t="shared" si="728"/>
        <v>1.3240755771755863</v>
      </c>
      <c r="R1351" s="2">
        <f t="shared" si="731"/>
        <v>1.3257808799999999</v>
      </c>
      <c r="S1351" s="2">
        <f t="shared" si="726"/>
        <v>1.25355427</v>
      </c>
      <c r="T1351" s="2">
        <f t="shared" si="709"/>
        <v>284843.36626854999</v>
      </c>
      <c r="U1351" s="2">
        <f t="shared" si="710"/>
        <v>3714.9411178660775</v>
      </c>
      <c r="V1351" s="2">
        <f t="shared" si="711"/>
        <v>69253.562579841542</v>
      </c>
      <c r="W1351" s="2">
        <f t="shared" si="712"/>
        <v>300197.09131087764</v>
      </c>
      <c r="X1351" s="29">
        <f t="shared" si="713"/>
        <v>0</v>
      </c>
      <c r="Y1351" s="2">
        <f t="shared" si="727"/>
        <v>0</v>
      </c>
      <c r="Z1351" s="82">
        <f t="shared" si="714"/>
        <v>0</v>
      </c>
      <c r="AA1351" s="2">
        <f t="shared" si="724"/>
        <v>0</v>
      </c>
      <c r="AB1351" s="27">
        <f t="shared" si="722"/>
        <v>6.7299999999999999E-2</v>
      </c>
      <c r="AC1351" s="29">
        <f t="shared" si="736"/>
        <v>6</v>
      </c>
      <c r="AD1351" s="29">
        <v>252</v>
      </c>
      <c r="AE1351" s="11">
        <f t="shared" si="729"/>
        <v>1.0015519669999999</v>
      </c>
      <c r="AF1351" s="2">
        <f t="shared" si="725"/>
        <v>442.06750461000001</v>
      </c>
      <c r="AG1351" s="2">
        <f t="shared" si="716"/>
        <v>465.89597921000001</v>
      </c>
      <c r="AH1351" s="3">
        <f t="shared" si="717"/>
        <v>0</v>
      </c>
      <c r="AI1351" s="4" t="str">
        <f t="shared" si="730"/>
        <v>A+J=</v>
      </c>
      <c r="AJ1351" s="12">
        <f t="shared" si="723"/>
        <v>42492</v>
      </c>
      <c r="AK1351" s="12"/>
      <c r="AL1351" s="4"/>
      <c r="AM1351" s="1"/>
      <c r="AN1351" s="12"/>
      <c r="AO1351" s="1"/>
      <c r="AP1351" s="1"/>
      <c r="AQ1351" s="3"/>
      <c r="AR1351" s="3"/>
      <c r="AS1351" s="7"/>
      <c r="AT1351" s="1"/>
      <c r="AU1351" s="1"/>
      <c r="AV1351" s="1"/>
      <c r="AW1351" s="1"/>
      <c r="AX1351" s="1"/>
      <c r="AY1351" s="1"/>
      <c r="AZ1351" s="1"/>
      <c r="BA1351" s="1"/>
      <c r="BB1351" s="1"/>
    </row>
    <row r="1352" spans="1:54" x14ac:dyDescent="0.2">
      <c r="A1352" s="178">
        <f t="shared" si="718"/>
        <v>42471</v>
      </c>
      <c r="B1352" s="2">
        <f t="shared" si="703"/>
        <v>300662.98729008762</v>
      </c>
      <c r="C1352" s="2">
        <f t="shared" si="719"/>
        <v>227228.58761317001</v>
      </c>
      <c r="D1352" s="2">
        <f>SUM(Y1352:Y$1495)</f>
        <v>14651.463443570001</v>
      </c>
      <c r="E1352" s="11">
        <f t="shared" si="704"/>
        <v>212577.12416959999</v>
      </c>
      <c r="F1352" s="99">
        <f t="shared" si="733"/>
        <v>4591.18</v>
      </c>
      <c r="G1352" s="3">
        <f>IF(N1352=1,VLOOKUP(A1351,[1]Plan1!$BG$69:$BI$188,3),G1351)</f>
        <v>4610.92</v>
      </c>
      <c r="H1352" s="200">
        <f t="shared" si="734"/>
        <v>42402</v>
      </c>
      <c r="I1352" s="200">
        <f t="shared" si="735"/>
        <v>42431</v>
      </c>
      <c r="J1352" s="27">
        <f t="shared" si="705"/>
        <v>4.2995482642806948E-3</v>
      </c>
      <c r="K1352" s="12">
        <f t="shared" si="720"/>
        <v>42492</v>
      </c>
      <c r="L1352" s="12">
        <f t="shared" si="706"/>
        <v>42492</v>
      </c>
      <c r="M1352" s="1">
        <f t="shared" si="721"/>
        <v>20</v>
      </c>
      <c r="N1352" s="1">
        <f t="shared" si="707"/>
        <v>6</v>
      </c>
      <c r="O1352" s="2">
        <f t="shared" si="708"/>
        <v>1.00128792</v>
      </c>
      <c r="P1352" s="11">
        <f t="shared" si="732"/>
        <v>1.00899954</v>
      </c>
      <c r="Q1352" s="11">
        <f t="shared" si="728"/>
        <v>1.3240755771755863</v>
      </c>
      <c r="R1352" s="2">
        <f t="shared" si="731"/>
        <v>1.3257808799999999</v>
      </c>
      <c r="S1352" s="2">
        <f t="shared" si="726"/>
        <v>1.25355427</v>
      </c>
      <c r="T1352" s="2">
        <f t="shared" si="709"/>
        <v>284843.36626854999</v>
      </c>
      <c r="U1352" s="2">
        <f t="shared" si="710"/>
        <v>3714.9411178660775</v>
      </c>
      <c r="V1352" s="2">
        <f t="shared" si="711"/>
        <v>69253.562579841542</v>
      </c>
      <c r="W1352" s="2">
        <f t="shared" si="712"/>
        <v>300197.09131087764</v>
      </c>
      <c r="X1352" s="29">
        <f t="shared" si="713"/>
        <v>0</v>
      </c>
      <c r="Y1352" s="2">
        <f t="shared" si="727"/>
        <v>0</v>
      </c>
      <c r="Z1352" s="82">
        <f t="shared" si="714"/>
        <v>0</v>
      </c>
      <c r="AA1352" s="2">
        <f t="shared" si="724"/>
        <v>0</v>
      </c>
      <c r="AB1352" s="27">
        <f t="shared" si="722"/>
        <v>6.7299999999999999E-2</v>
      </c>
      <c r="AC1352" s="29">
        <f t="shared" si="736"/>
        <v>6</v>
      </c>
      <c r="AD1352" s="29">
        <v>252</v>
      </c>
      <c r="AE1352" s="11">
        <f t="shared" si="729"/>
        <v>1.0015519669999999</v>
      </c>
      <c r="AF1352" s="2">
        <f t="shared" si="725"/>
        <v>442.06750461000001</v>
      </c>
      <c r="AG1352" s="2">
        <f t="shared" si="716"/>
        <v>465.89597921000001</v>
      </c>
      <c r="AH1352" s="3">
        <f t="shared" si="717"/>
        <v>0</v>
      </c>
      <c r="AI1352" s="4" t="str">
        <f t="shared" si="730"/>
        <v>A+J=</v>
      </c>
      <c r="AJ1352" s="12">
        <f t="shared" si="723"/>
        <v>42492</v>
      </c>
      <c r="AK1352" s="12"/>
      <c r="AL1352" s="4"/>
      <c r="AM1352" s="1"/>
      <c r="AN1352" s="12"/>
      <c r="AO1352" s="1"/>
      <c r="AP1352" s="1"/>
      <c r="AQ1352" s="3"/>
      <c r="AR1352" s="3"/>
      <c r="AS1352" s="7"/>
      <c r="AT1352" s="1"/>
      <c r="AU1352" s="1"/>
      <c r="AV1352" s="1"/>
      <c r="AW1352" s="1"/>
      <c r="AX1352" s="1"/>
      <c r="AY1352" s="1"/>
      <c r="AZ1352" s="1"/>
      <c r="BA1352" s="1"/>
      <c r="BB1352" s="1"/>
    </row>
    <row r="1353" spans="1:54" x14ac:dyDescent="0.2">
      <c r="A1353" s="178">
        <f t="shared" si="718"/>
        <v>42472</v>
      </c>
      <c r="B1353" s="2">
        <f t="shared" si="703"/>
        <v>300801.27961817523</v>
      </c>
      <c r="C1353" s="2">
        <f t="shared" si="719"/>
        <v>227228.58761317001</v>
      </c>
      <c r="D1353" s="2">
        <f>SUM(Y1353:Y$1495)</f>
        <v>14651.463443570001</v>
      </c>
      <c r="E1353" s="11">
        <f t="shared" si="704"/>
        <v>212577.12416959999</v>
      </c>
      <c r="F1353" s="99">
        <f t="shared" si="733"/>
        <v>4591.18</v>
      </c>
      <c r="G1353" s="3">
        <f>IF(N1353=1,VLOOKUP(A1352,[1]Plan1!$BG$69:$BI$188,3),G1352)</f>
        <v>4610.92</v>
      </c>
      <c r="H1353" s="200">
        <f t="shared" si="734"/>
        <v>42402</v>
      </c>
      <c r="I1353" s="200">
        <f t="shared" si="735"/>
        <v>42431</v>
      </c>
      <c r="J1353" s="27">
        <f t="shared" si="705"/>
        <v>4.2995482642806948E-3</v>
      </c>
      <c r="K1353" s="12">
        <f t="shared" si="720"/>
        <v>42492</v>
      </c>
      <c r="L1353" s="12">
        <f t="shared" si="706"/>
        <v>42492</v>
      </c>
      <c r="M1353" s="1">
        <f t="shared" si="721"/>
        <v>20</v>
      </c>
      <c r="N1353" s="1">
        <f t="shared" si="707"/>
        <v>7</v>
      </c>
      <c r="O1353" s="2">
        <f t="shared" si="708"/>
        <v>1.0015027400000001</v>
      </c>
      <c r="P1353" s="11">
        <f t="shared" si="732"/>
        <v>1.00899954</v>
      </c>
      <c r="Q1353" s="11">
        <f t="shared" si="728"/>
        <v>1.3240755771755863</v>
      </c>
      <c r="R1353" s="2">
        <f t="shared" si="731"/>
        <v>1.3260653099999999</v>
      </c>
      <c r="S1353" s="2">
        <f t="shared" si="726"/>
        <v>1.25355427</v>
      </c>
      <c r="T1353" s="2">
        <f t="shared" si="709"/>
        <v>284843.36626854999</v>
      </c>
      <c r="U1353" s="2">
        <f t="shared" si="710"/>
        <v>3714.9411178660775</v>
      </c>
      <c r="V1353" s="2">
        <f t="shared" si="711"/>
        <v>69314.025891269106</v>
      </c>
      <c r="W1353" s="2">
        <f t="shared" si="712"/>
        <v>300257.55462230521</v>
      </c>
      <c r="X1353" s="29">
        <f t="shared" si="713"/>
        <v>0</v>
      </c>
      <c r="Y1353" s="2">
        <f t="shared" si="727"/>
        <v>0</v>
      </c>
      <c r="Z1353" s="82">
        <f t="shared" si="714"/>
        <v>0</v>
      </c>
      <c r="AA1353" s="2">
        <f t="shared" si="724"/>
        <v>0</v>
      </c>
      <c r="AB1353" s="27">
        <f t="shared" si="722"/>
        <v>6.7299999999999999E-2</v>
      </c>
      <c r="AC1353" s="29">
        <f t="shared" si="736"/>
        <v>7</v>
      </c>
      <c r="AD1353" s="29">
        <v>252</v>
      </c>
      <c r="AE1353" s="11">
        <f t="shared" si="729"/>
        <v>1.0018108619999999</v>
      </c>
      <c r="AF1353" s="2">
        <f t="shared" si="725"/>
        <v>515.81202791999999</v>
      </c>
      <c r="AG1353" s="2">
        <f t="shared" si="716"/>
        <v>543.72499587000004</v>
      </c>
      <c r="AH1353" s="3">
        <f t="shared" si="717"/>
        <v>0</v>
      </c>
      <c r="AI1353" s="4" t="str">
        <f t="shared" si="730"/>
        <v>A+J=</v>
      </c>
      <c r="AJ1353" s="12">
        <f t="shared" si="723"/>
        <v>42492</v>
      </c>
      <c r="AK1353" s="12"/>
      <c r="AL1353" s="4"/>
      <c r="AM1353" s="1"/>
      <c r="AN1353" s="12"/>
      <c r="AO1353" s="1"/>
      <c r="AP1353" s="1"/>
      <c r="AQ1353" s="3"/>
      <c r="AR1353" s="3"/>
      <c r="AS1353" s="7"/>
      <c r="AT1353" s="1"/>
      <c r="AU1353" s="1"/>
      <c r="AV1353" s="1"/>
      <c r="AW1353" s="1"/>
      <c r="AX1353" s="1"/>
      <c r="AY1353" s="1"/>
      <c r="AZ1353" s="1"/>
      <c r="BA1353" s="1"/>
      <c r="BB1353" s="1"/>
    </row>
    <row r="1354" spans="1:54" x14ac:dyDescent="0.2">
      <c r="A1354" s="178">
        <f t="shared" si="718"/>
        <v>42473</v>
      </c>
      <c r="B1354" s="2">
        <f t="shared" ref="B1354:B1417" si="737">(W1354+AG1354)</f>
        <v>300939.63645622024</v>
      </c>
      <c r="C1354" s="2">
        <f t="shared" si="719"/>
        <v>227228.58761317001</v>
      </c>
      <c r="D1354" s="2">
        <f>SUM(Y1354:Y$1495)</f>
        <v>14651.463443570001</v>
      </c>
      <c r="E1354" s="11">
        <f t="shared" ref="E1354:E1417" si="738">(C1354-D1354)</f>
        <v>212577.12416959999</v>
      </c>
      <c r="F1354" s="99">
        <f t="shared" si="733"/>
        <v>4591.18</v>
      </c>
      <c r="G1354" s="3">
        <f>IF(N1354=1,VLOOKUP(A1353,[1]Plan1!$BG$69:$BI$188,3),G1353)</f>
        <v>4610.92</v>
      </c>
      <c r="H1354" s="200">
        <f t="shared" si="734"/>
        <v>42402</v>
      </c>
      <c r="I1354" s="200">
        <f t="shared" si="735"/>
        <v>42431</v>
      </c>
      <c r="J1354" s="27">
        <f t="shared" ref="J1354:J1417" si="739">(G1354/F1354)-1</f>
        <v>4.2995482642806948E-3</v>
      </c>
      <c r="K1354" s="12">
        <f t="shared" si="720"/>
        <v>42492</v>
      </c>
      <c r="L1354" s="12">
        <f t="shared" ref="L1354:L1417" si="740">IF(A1354&gt;L1353,K1354,L1353)</f>
        <v>42492</v>
      </c>
      <c r="M1354" s="1">
        <f t="shared" si="721"/>
        <v>20</v>
      </c>
      <c r="N1354" s="1">
        <f t="shared" ref="N1354:N1417" si="741">(M1354-(NETWORKDAYS(A1354,L1354,AN$137:AN$327)-1))</f>
        <v>8</v>
      </c>
      <c r="O1354" s="2">
        <f t="shared" ref="O1354:O1417" si="742">TRUNC((G1354/F1354)^TRUNC((N1354/M1354),9),8)</f>
        <v>1.0017176000000001</v>
      </c>
      <c r="P1354" s="11">
        <f t="shared" si="732"/>
        <v>1.00899954</v>
      </c>
      <c r="Q1354" s="11">
        <f t="shared" si="728"/>
        <v>1.3240755771755863</v>
      </c>
      <c r="R1354" s="2">
        <f t="shared" si="731"/>
        <v>1.3263498</v>
      </c>
      <c r="S1354" s="2">
        <f t="shared" si="726"/>
        <v>1.25355427</v>
      </c>
      <c r="T1354" s="2">
        <f t="shared" ref="T1354:T1417" si="743">TRUNC(C1354*S1354,8)</f>
        <v>284843.36626854999</v>
      </c>
      <c r="U1354" s="2">
        <f t="shared" ref="U1354:U1417" si="744">(D1354*(S1354-1))</f>
        <v>3714.9411178660775</v>
      </c>
      <c r="V1354" s="2">
        <f t="shared" ref="V1354:V1417" si="745">(E1354*(R1354-1))</f>
        <v>69374.50195732413</v>
      </c>
      <c r="W1354" s="2">
        <f t="shared" ref="W1354:W1417" si="746">(C1354+U1354+V1354)</f>
        <v>300318.03068836022</v>
      </c>
      <c r="X1354" s="29">
        <f t="shared" ref="X1354:X1417" si="747">IF(VLOOKUP(A1354,AN$10:AU$131,8)=VLOOKUP(A1353,AN$10:AU$131,8),0,VLOOKUP(A1354,AN$10:AU$131,8))</f>
        <v>0</v>
      </c>
      <c r="Y1354" s="2">
        <f t="shared" si="727"/>
        <v>0</v>
      </c>
      <c r="Z1354" s="82">
        <f t="shared" ref="Z1354:Z1417" si="748">IF(X1354&gt;0,VLOOKUP($A1354,$AN$10:$AS$131,6),0)</f>
        <v>0</v>
      </c>
      <c r="AA1354" s="2">
        <f t="shared" si="724"/>
        <v>0</v>
      </c>
      <c r="AB1354" s="27">
        <f t="shared" si="722"/>
        <v>6.7299999999999999E-2</v>
      </c>
      <c r="AC1354" s="29">
        <f t="shared" si="736"/>
        <v>8</v>
      </c>
      <c r="AD1354" s="29">
        <v>252</v>
      </c>
      <c r="AE1354" s="11">
        <f t="shared" si="729"/>
        <v>1.002069825</v>
      </c>
      <c r="AF1354" s="2">
        <f t="shared" si="725"/>
        <v>589.57592058</v>
      </c>
      <c r="AG1354" s="2">
        <f t="shared" ref="AG1354:AG1417" si="749">TRUNC((W1354*(AE1354-1)),8)</f>
        <v>621.60576786000001</v>
      </c>
      <c r="AH1354" s="3">
        <f t="shared" ref="AH1354:AH1417" si="750">IF(AA1354&gt;0,AA1354+AF1354,0)</f>
        <v>0</v>
      </c>
      <c r="AI1354" s="4" t="str">
        <f t="shared" si="730"/>
        <v>A+J=</v>
      </c>
      <c r="AJ1354" s="12">
        <f t="shared" si="723"/>
        <v>42492</v>
      </c>
      <c r="AK1354" s="12"/>
      <c r="AL1354" s="4"/>
      <c r="AM1354" s="1"/>
      <c r="AN1354" s="12"/>
      <c r="AO1354" s="1"/>
      <c r="AP1354" s="1"/>
      <c r="AQ1354" s="3"/>
      <c r="AR1354" s="3"/>
      <c r="AS1354" s="7"/>
      <c r="AT1354" s="1"/>
      <c r="AU1354" s="1"/>
      <c r="AV1354" s="1"/>
      <c r="AW1354" s="1"/>
      <c r="AX1354" s="1"/>
      <c r="AY1354" s="1"/>
      <c r="AZ1354" s="1"/>
      <c r="BA1354" s="1"/>
      <c r="BB1354" s="1"/>
    </row>
    <row r="1355" spans="1:54" x14ac:dyDescent="0.2">
      <c r="A1355" s="178">
        <f t="shared" ref="A1355:A1418" si="751">(A1354+1)</f>
        <v>42474</v>
      </c>
      <c r="B1355" s="2">
        <f t="shared" si="737"/>
        <v>301078.05935643386</v>
      </c>
      <c r="C1355" s="2">
        <f t="shared" ref="C1355:C1418" si="752">TRUNC(IF(X1354&gt;0,VLOOKUP(A1354,$AN$12:$AO$131,2),C1354),8)</f>
        <v>227228.58761317001</v>
      </c>
      <c r="D1355" s="2">
        <f>SUM(Y1355:Y$1495)</f>
        <v>14651.463443570001</v>
      </c>
      <c r="E1355" s="11">
        <f t="shared" si="738"/>
        <v>212577.12416959999</v>
      </c>
      <c r="F1355" s="99">
        <f t="shared" si="733"/>
        <v>4591.18</v>
      </c>
      <c r="G1355" s="3">
        <f>IF(N1355=1,VLOOKUP(A1354,[1]Plan1!$BG$69:$BI$188,3),G1354)</f>
        <v>4610.92</v>
      </c>
      <c r="H1355" s="200">
        <f t="shared" si="734"/>
        <v>42402</v>
      </c>
      <c r="I1355" s="200">
        <f t="shared" si="735"/>
        <v>42431</v>
      </c>
      <c r="J1355" s="27">
        <f t="shared" si="739"/>
        <v>4.2995482642806948E-3</v>
      </c>
      <c r="K1355" s="12">
        <f t="shared" ref="K1355:K1418" si="753">IF(DAY(A1355)=1,VLOOKUP(A1355,AR$137:AW$275,4),K1354)</f>
        <v>42492</v>
      </c>
      <c r="L1355" s="12">
        <f t="shared" si="740"/>
        <v>42492</v>
      </c>
      <c r="M1355" s="1">
        <f t="shared" ref="M1355:M1418" si="754">IF(L1355=L1354,M1354,NETWORKDAYS(L1354,L1355,$AN$137:$AN$327)-1)</f>
        <v>20</v>
      </c>
      <c r="N1355" s="1">
        <f t="shared" si="741"/>
        <v>9</v>
      </c>
      <c r="O1355" s="2">
        <f t="shared" si="742"/>
        <v>1.0019325100000001</v>
      </c>
      <c r="P1355" s="11">
        <f t="shared" si="732"/>
        <v>1.00899954</v>
      </c>
      <c r="Q1355" s="11">
        <f t="shared" si="728"/>
        <v>1.3240755771755863</v>
      </c>
      <c r="R1355" s="2">
        <f t="shared" si="731"/>
        <v>1.3266343599999999</v>
      </c>
      <c r="S1355" s="2">
        <f t="shared" si="726"/>
        <v>1.25355427</v>
      </c>
      <c r="T1355" s="2">
        <f t="shared" si="743"/>
        <v>284843.36626854999</v>
      </c>
      <c r="U1355" s="2">
        <f t="shared" si="744"/>
        <v>3714.9411178660775</v>
      </c>
      <c r="V1355" s="2">
        <f t="shared" si="745"/>
        <v>69434.992903777806</v>
      </c>
      <c r="W1355" s="2">
        <f t="shared" si="746"/>
        <v>300378.52163481386</v>
      </c>
      <c r="X1355" s="29">
        <f t="shared" si="747"/>
        <v>0</v>
      </c>
      <c r="Y1355" s="2">
        <f t="shared" si="727"/>
        <v>0</v>
      </c>
      <c r="Z1355" s="82">
        <f t="shared" si="748"/>
        <v>0</v>
      </c>
      <c r="AA1355" s="2">
        <f t="shared" si="724"/>
        <v>0</v>
      </c>
      <c r="AB1355" s="27">
        <f t="shared" ref="AB1355:AB1418" si="755">(AB1354)</f>
        <v>6.7299999999999999E-2</v>
      </c>
      <c r="AC1355" s="29">
        <f t="shared" si="736"/>
        <v>9</v>
      </c>
      <c r="AD1355" s="29">
        <v>252</v>
      </c>
      <c r="AE1355" s="11">
        <f t="shared" si="729"/>
        <v>1.0023288539999999</v>
      </c>
      <c r="AF1355" s="2">
        <f t="shared" si="725"/>
        <v>663.35861290000003</v>
      </c>
      <c r="AG1355" s="2">
        <f t="shared" si="749"/>
        <v>699.53772161999996</v>
      </c>
      <c r="AH1355" s="3">
        <f t="shared" si="750"/>
        <v>0</v>
      </c>
      <c r="AI1355" s="4" t="str">
        <f t="shared" si="730"/>
        <v>A+J=</v>
      </c>
      <c r="AJ1355" s="12">
        <f t="shared" ref="AJ1355:AJ1418" si="756">IF(X1354&gt;0,VLOOKUP(A1354,$AN$10:$AW$130,9),AJ1354)</f>
        <v>42492</v>
      </c>
      <c r="AK1355" s="12"/>
      <c r="AL1355" s="4"/>
      <c r="AM1355" s="1"/>
      <c r="AN1355" s="12"/>
      <c r="AO1355" s="1"/>
      <c r="AP1355" s="1"/>
      <c r="AQ1355" s="3"/>
      <c r="AR1355" s="3"/>
      <c r="AS1355" s="7"/>
      <c r="AT1355" s="1"/>
      <c r="AU1355" s="1"/>
      <c r="AV1355" s="1"/>
      <c r="AW1355" s="1"/>
      <c r="AX1355" s="1"/>
      <c r="AY1355" s="1"/>
      <c r="AZ1355" s="1"/>
      <c r="BA1355" s="1"/>
      <c r="BB1355" s="1"/>
    </row>
    <row r="1356" spans="1:54" x14ac:dyDescent="0.2">
      <c r="A1356" s="178">
        <f t="shared" si="751"/>
        <v>42475</v>
      </c>
      <c r="B1356" s="2">
        <f t="shared" si="737"/>
        <v>301216.5443802338</v>
      </c>
      <c r="C1356" s="2">
        <f t="shared" si="752"/>
        <v>227228.58761317001</v>
      </c>
      <c r="D1356" s="2">
        <f>SUM(Y1356:Y$1495)</f>
        <v>14651.463443570001</v>
      </c>
      <c r="E1356" s="11">
        <f t="shared" si="738"/>
        <v>212577.12416959999</v>
      </c>
      <c r="F1356" s="99">
        <f t="shared" si="733"/>
        <v>4591.18</v>
      </c>
      <c r="G1356" s="3">
        <f>IF(N1356=1,VLOOKUP(A1355,[1]Plan1!$BG$69:$BI$188,3),G1355)</f>
        <v>4610.92</v>
      </c>
      <c r="H1356" s="200">
        <f t="shared" si="734"/>
        <v>42402</v>
      </c>
      <c r="I1356" s="200">
        <f t="shared" si="735"/>
        <v>42431</v>
      </c>
      <c r="J1356" s="27">
        <f t="shared" si="739"/>
        <v>4.2995482642806948E-3</v>
      </c>
      <c r="K1356" s="12">
        <f t="shared" si="753"/>
        <v>42492</v>
      </c>
      <c r="L1356" s="12">
        <f t="shared" si="740"/>
        <v>42492</v>
      </c>
      <c r="M1356" s="1">
        <f t="shared" si="754"/>
        <v>20</v>
      </c>
      <c r="N1356" s="1">
        <f t="shared" si="741"/>
        <v>10</v>
      </c>
      <c r="O1356" s="2">
        <f t="shared" si="742"/>
        <v>1.00214746</v>
      </c>
      <c r="P1356" s="11">
        <f t="shared" si="732"/>
        <v>1.00899954</v>
      </c>
      <c r="Q1356" s="11">
        <f t="shared" si="728"/>
        <v>1.3240755771755863</v>
      </c>
      <c r="R1356" s="2">
        <f t="shared" si="731"/>
        <v>1.3269189699999999</v>
      </c>
      <c r="S1356" s="2">
        <f t="shared" si="726"/>
        <v>1.25355427</v>
      </c>
      <c r="T1356" s="2">
        <f t="shared" si="743"/>
        <v>284843.36626854999</v>
      </c>
      <c r="U1356" s="2">
        <f t="shared" si="744"/>
        <v>3714.9411178660775</v>
      </c>
      <c r="V1356" s="2">
        <f t="shared" si="745"/>
        <v>69495.49447908772</v>
      </c>
      <c r="W1356" s="2">
        <f t="shared" si="746"/>
        <v>300439.02321012382</v>
      </c>
      <c r="X1356" s="29">
        <f t="shared" si="747"/>
        <v>0</v>
      </c>
      <c r="Y1356" s="2">
        <f t="shared" si="727"/>
        <v>0</v>
      </c>
      <c r="Z1356" s="82">
        <f t="shared" si="748"/>
        <v>0</v>
      </c>
      <c r="AA1356" s="2">
        <f t="shared" si="724"/>
        <v>0</v>
      </c>
      <c r="AB1356" s="27">
        <f t="shared" si="755"/>
        <v>6.7299999999999999E-2</v>
      </c>
      <c r="AC1356" s="29">
        <f t="shared" si="736"/>
        <v>10</v>
      </c>
      <c r="AD1356" s="29">
        <v>252</v>
      </c>
      <c r="AE1356" s="11">
        <f t="shared" si="729"/>
        <v>1.0025879499999999</v>
      </c>
      <c r="AF1356" s="2">
        <f t="shared" si="725"/>
        <v>737.16038973000002</v>
      </c>
      <c r="AG1356" s="2">
        <f t="shared" si="749"/>
        <v>777.52117010999996</v>
      </c>
      <c r="AH1356" s="3">
        <f t="shared" si="750"/>
        <v>0</v>
      </c>
      <c r="AI1356" s="4" t="str">
        <f t="shared" si="730"/>
        <v>A+J=</v>
      </c>
      <c r="AJ1356" s="12">
        <f t="shared" si="756"/>
        <v>42492</v>
      </c>
      <c r="AK1356" s="12"/>
      <c r="AL1356" s="4"/>
      <c r="AM1356" s="1"/>
      <c r="AN1356" s="12"/>
      <c r="AO1356" s="1"/>
      <c r="AP1356" s="1"/>
      <c r="AQ1356" s="3"/>
      <c r="AR1356" s="3"/>
      <c r="AS1356" s="7"/>
      <c r="AT1356" s="1"/>
      <c r="AU1356" s="1"/>
      <c r="AV1356" s="1"/>
      <c r="AW1356" s="1"/>
      <c r="AX1356" s="1"/>
      <c r="AY1356" s="1"/>
      <c r="AZ1356" s="1"/>
      <c r="BA1356" s="1"/>
      <c r="BB1356" s="1"/>
    </row>
    <row r="1357" spans="1:54" x14ac:dyDescent="0.2">
      <c r="A1357" s="178">
        <f t="shared" si="751"/>
        <v>42476</v>
      </c>
      <c r="B1357" s="2">
        <f t="shared" si="737"/>
        <v>301355.09581170243</v>
      </c>
      <c r="C1357" s="2">
        <f t="shared" si="752"/>
        <v>227228.58761317001</v>
      </c>
      <c r="D1357" s="2">
        <f>SUM(Y1357:Y$1495)</f>
        <v>14651.463443570001</v>
      </c>
      <c r="E1357" s="11">
        <f t="shared" si="738"/>
        <v>212577.12416959999</v>
      </c>
      <c r="F1357" s="99">
        <f t="shared" si="733"/>
        <v>4591.18</v>
      </c>
      <c r="G1357" s="3">
        <f>IF(N1357=1,VLOOKUP(A1356,[1]Plan1!$BG$69:$BI$188,3),G1356)</f>
        <v>4610.92</v>
      </c>
      <c r="H1357" s="200">
        <f t="shared" si="734"/>
        <v>42402</v>
      </c>
      <c r="I1357" s="200">
        <f t="shared" si="735"/>
        <v>42431</v>
      </c>
      <c r="J1357" s="27">
        <f t="shared" si="739"/>
        <v>4.2995482642806948E-3</v>
      </c>
      <c r="K1357" s="12">
        <f t="shared" si="753"/>
        <v>42492</v>
      </c>
      <c r="L1357" s="12">
        <f t="shared" si="740"/>
        <v>42492</v>
      </c>
      <c r="M1357" s="1">
        <f t="shared" si="754"/>
        <v>20</v>
      </c>
      <c r="N1357" s="1">
        <f t="shared" si="741"/>
        <v>11</v>
      </c>
      <c r="O1357" s="2">
        <f t="shared" si="742"/>
        <v>1.0023624600000001</v>
      </c>
      <c r="P1357" s="11">
        <f t="shared" si="732"/>
        <v>1.00899954</v>
      </c>
      <c r="Q1357" s="11">
        <f t="shared" si="728"/>
        <v>1.3240755771755863</v>
      </c>
      <c r="R1357" s="2">
        <f t="shared" si="731"/>
        <v>1.32720365</v>
      </c>
      <c r="S1357" s="2">
        <f t="shared" si="726"/>
        <v>1.25355427</v>
      </c>
      <c r="T1357" s="2">
        <f t="shared" si="743"/>
        <v>284843.36626854999</v>
      </c>
      <c r="U1357" s="2">
        <f t="shared" si="744"/>
        <v>3714.9411178660775</v>
      </c>
      <c r="V1357" s="2">
        <f t="shared" si="745"/>
        <v>69556.01093479633</v>
      </c>
      <c r="W1357" s="2">
        <f t="shared" si="746"/>
        <v>300499.53966583242</v>
      </c>
      <c r="X1357" s="29">
        <f t="shared" si="747"/>
        <v>0</v>
      </c>
      <c r="Y1357" s="2">
        <f t="shared" si="727"/>
        <v>0</v>
      </c>
      <c r="Z1357" s="82">
        <f t="shared" si="748"/>
        <v>0</v>
      </c>
      <c r="AA1357" s="2">
        <f t="shared" si="724"/>
        <v>0</v>
      </c>
      <c r="AB1357" s="27">
        <f t="shared" si="755"/>
        <v>6.7299999999999999E-2</v>
      </c>
      <c r="AC1357" s="29">
        <f t="shared" si="736"/>
        <v>11</v>
      </c>
      <c r="AD1357" s="29">
        <v>252</v>
      </c>
      <c r="AE1357" s="11">
        <f t="shared" si="729"/>
        <v>1.0028471130000001</v>
      </c>
      <c r="AF1357" s="2">
        <f t="shared" si="725"/>
        <v>810.98125105999998</v>
      </c>
      <c r="AG1357" s="2">
        <f t="shared" si="749"/>
        <v>855.55614587000002</v>
      </c>
      <c r="AH1357" s="3">
        <f t="shared" si="750"/>
        <v>0</v>
      </c>
      <c r="AI1357" s="4" t="str">
        <f t="shared" si="730"/>
        <v>A+J=</v>
      </c>
      <c r="AJ1357" s="12">
        <f t="shared" si="756"/>
        <v>42492</v>
      </c>
      <c r="AK1357" s="12"/>
      <c r="AL1357" s="4"/>
      <c r="AM1357" s="1"/>
      <c r="AN1357" s="12"/>
      <c r="AO1357" s="1"/>
      <c r="AP1357" s="1"/>
      <c r="AQ1357" s="3"/>
      <c r="AR1357" s="3"/>
      <c r="AS1357" s="7"/>
      <c r="AT1357" s="1"/>
      <c r="AU1357" s="1"/>
      <c r="AV1357" s="1"/>
      <c r="AW1357" s="1"/>
      <c r="AX1357" s="1"/>
      <c r="AY1357" s="1"/>
      <c r="AZ1357" s="1"/>
      <c r="BA1357" s="1"/>
      <c r="BB1357" s="1"/>
    </row>
    <row r="1358" spans="1:54" x14ac:dyDescent="0.2">
      <c r="A1358" s="178">
        <f t="shared" si="751"/>
        <v>42477</v>
      </c>
      <c r="B1358" s="2">
        <f t="shared" si="737"/>
        <v>301355.09581170243</v>
      </c>
      <c r="C1358" s="2">
        <f t="shared" si="752"/>
        <v>227228.58761317001</v>
      </c>
      <c r="D1358" s="2">
        <f>SUM(Y1358:Y$1495)</f>
        <v>14651.463443570001</v>
      </c>
      <c r="E1358" s="11">
        <f t="shared" si="738"/>
        <v>212577.12416959999</v>
      </c>
      <c r="F1358" s="99">
        <f t="shared" si="733"/>
        <v>4591.18</v>
      </c>
      <c r="G1358" s="3">
        <f>IF(N1358=1,VLOOKUP(A1357,[1]Plan1!$BG$69:$BI$188,3),G1357)</f>
        <v>4610.92</v>
      </c>
      <c r="H1358" s="200">
        <f t="shared" si="734"/>
        <v>42402</v>
      </c>
      <c r="I1358" s="200">
        <f t="shared" si="735"/>
        <v>42431</v>
      </c>
      <c r="J1358" s="27">
        <f t="shared" si="739"/>
        <v>4.2995482642806948E-3</v>
      </c>
      <c r="K1358" s="12">
        <f t="shared" si="753"/>
        <v>42492</v>
      </c>
      <c r="L1358" s="12">
        <f t="shared" si="740"/>
        <v>42492</v>
      </c>
      <c r="M1358" s="1">
        <f t="shared" si="754"/>
        <v>20</v>
      </c>
      <c r="N1358" s="1">
        <f t="shared" si="741"/>
        <v>11</v>
      </c>
      <c r="O1358" s="2">
        <f t="shared" si="742"/>
        <v>1.0023624600000001</v>
      </c>
      <c r="P1358" s="11">
        <f t="shared" si="732"/>
        <v>1.00899954</v>
      </c>
      <c r="Q1358" s="11">
        <f t="shared" si="728"/>
        <v>1.3240755771755863</v>
      </c>
      <c r="R1358" s="2">
        <f t="shared" si="731"/>
        <v>1.32720365</v>
      </c>
      <c r="S1358" s="2">
        <f t="shared" si="726"/>
        <v>1.25355427</v>
      </c>
      <c r="T1358" s="2">
        <f t="shared" si="743"/>
        <v>284843.36626854999</v>
      </c>
      <c r="U1358" s="2">
        <f t="shared" si="744"/>
        <v>3714.9411178660775</v>
      </c>
      <c r="V1358" s="2">
        <f t="shared" si="745"/>
        <v>69556.01093479633</v>
      </c>
      <c r="W1358" s="2">
        <f t="shared" si="746"/>
        <v>300499.53966583242</v>
      </c>
      <c r="X1358" s="29">
        <f t="shared" si="747"/>
        <v>0</v>
      </c>
      <c r="Y1358" s="2">
        <f t="shared" si="727"/>
        <v>0</v>
      </c>
      <c r="Z1358" s="82">
        <f t="shared" si="748"/>
        <v>0</v>
      </c>
      <c r="AA1358" s="2">
        <f t="shared" si="724"/>
        <v>0</v>
      </c>
      <c r="AB1358" s="27">
        <f t="shared" si="755"/>
        <v>6.7299999999999999E-2</v>
      </c>
      <c r="AC1358" s="29">
        <f t="shared" si="736"/>
        <v>11</v>
      </c>
      <c r="AD1358" s="29">
        <v>252</v>
      </c>
      <c r="AE1358" s="11">
        <f t="shared" si="729"/>
        <v>1.0028471130000001</v>
      </c>
      <c r="AF1358" s="2">
        <f t="shared" si="725"/>
        <v>810.98125105999998</v>
      </c>
      <c r="AG1358" s="2">
        <f t="shared" si="749"/>
        <v>855.55614587000002</v>
      </c>
      <c r="AH1358" s="3">
        <f t="shared" si="750"/>
        <v>0</v>
      </c>
      <c r="AI1358" s="4" t="str">
        <f t="shared" si="730"/>
        <v>A+J=</v>
      </c>
      <c r="AJ1358" s="12">
        <f t="shared" si="756"/>
        <v>42492</v>
      </c>
      <c r="AK1358" s="12"/>
      <c r="AL1358" s="4"/>
      <c r="AM1358" s="1"/>
      <c r="AN1358" s="12"/>
      <c r="AO1358" s="1"/>
      <c r="AP1358" s="1"/>
      <c r="AQ1358" s="3"/>
      <c r="AR1358" s="3"/>
      <c r="AS1358" s="7"/>
      <c r="AT1358" s="1"/>
      <c r="AU1358" s="1"/>
      <c r="AV1358" s="1"/>
      <c r="AW1358" s="1"/>
      <c r="AX1358" s="1"/>
      <c r="AY1358" s="1"/>
      <c r="AZ1358" s="1"/>
      <c r="BA1358" s="1"/>
      <c r="BB1358" s="1"/>
    </row>
    <row r="1359" spans="1:54" x14ac:dyDescent="0.2">
      <c r="A1359" s="178">
        <f t="shared" si="751"/>
        <v>42478</v>
      </c>
      <c r="B1359" s="2">
        <f t="shared" si="737"/>
        <v>301355.09581170243</v>
      </c>
      <c r="C1359" s="2">
        <f t="shared" si="752"/>
        <v>227228.58761317001</v>
      </c>
      <c r="D1359" s="2">
        <f>SUM(Y1359:Y$1495)</f>
        <v>14651.463443570001</v>
      </c>
      <c r="E1359" s="11">
        <f t="shared" si="738"/>
        <v>212577.12416959999</v>
      </c>
      <c r="F1359" s="99">
        <f t="shared" si="733"/>
        <v>4591.18</v>
      </c>
      <c r="G1359" s="3">
        <f>IF(N1359=1,VLOOKUP(A1358,[1]Plan1!$BG$69:$BI$188,3),G1358)</f>
        <v>4610.92</v>
      </c>
      <c r="H1359" s="200">
        <f t="shared" si="734"/>
        <v>42402</v>
      </c>
      <c r="I1359" s="200">
        <f t="shared" si="735"/>
        <v>42431</v>
      </c>
      <c r="J1359" s="27">
        <f t="shared" si="739"/>
        <v>4.2995482642806948E-3</v>
      </c>
      <c r="K1359" s="12">
        <f t="shared" si="753"/>
        <v>42492</v>
      </c>
      <c r="L1359" s="12">
        <f t="shared" si="740"/>
        <v>42492</v>
      </c>
      <c r="M1359" s="1">
        <f t="shared" si="754"/>
        <v>20</v>
      </c>
      <c r="N1359" s="1">
        <f t="shared" si="741"/>
        <v>11</v>
      </c>
      <c r="O1359" s="2">
        <f t="shared" si="742"/>
        <v>1.0023624600000001</v>
      </c>
      <c r="P1359" s="11">
        <f t="shared" si="732"/>
        <v>1.00899954</v>
      </c>
      <c r="Q1359" s="11">
        <f t="shared" si="728"/>
        <v>1.3240755771755863</v>
      </c>
      <c r="R1359" s="2">
        <f t="shared" si="731"/>
        <v>1.32720365</v>
      </c>
      <c r="S1359" s="2">
        <f t="shared" si="726"/>
        <v>1.25355427</v>
      </c>
      <c r="T1359" s="2">
        <f t="shared" si="743"/>
        <v>284843.36626854999</v>
      </c>
      <c r="U1359" s="2">
        <f t="shared" si="744"/>
        <v>3714.9411178660775</v>
      </c>
      <c r="V1359" s="2">
        <f t="shared" si="745"/>
        <v>69556.01093479633</v>
      </c>
      <c r="W1359" s="2">
        <f t="shared" si="746"/>
        <v>300499.53966583242</v>
      </c>
      <c r="X1359" s="29">
        <f t="shared" si="747"/>
        <v>0</v>
      </c>
      <c r="Y1359" s="2">
        <f t="shared" si="727"/>
        <v>0</v>
      </c>
      <c r="Z1359" s="82">
        <f t="shared" si="748"/>
        <v>0</v>
      </c>
      <c r="AA1359" s="2">
        <f t="shared" ref="AA1359:AA1422" si="757">IF(Z1359&gt;0,TRUNC(Z1359*T1359,8),0)</f>
        <v>0</v>
      </c>
      <c r="AB1359" s="27">
        <f t="shared" si="755"/>
        <v>6.7299999999999999E-2</v>
      </c>
      <c r="AC1359" s="29">
        <f t="shared" si="736"/>
        <v>11</v>
      </c>
      <c r="AD1359" s="29">
        <v>252</v>
      </c>
      <c r="AE1359" s="11">
        <f t="shared" si="729"/>
        <v>1.0028471130000001</v>
      </c>
      <c r="AF1359" s="2">
        <f t="shared" ref="AF1359:AF1422" si="758">TRUNC((T1359*(AE1359-1)),8)</f>
        <v>810.98125105999998</v>
      </c>
      <c r="AG1359" s="2">
        <f t="shared" si="749"/>
        <v>855.55614587000002</v>
      </c>
      <c r="AH1359" s="3">
        <f t="shared" si="750"/>
        <v>0</v>
      </c>
      <c r="AI1359" s="4" t="str">
        <f t="shared" si="730"/>
        <v>A+J=</v>
      </c>
      <c r="AJ1359" s="12">
        <f t="shared" si="756"/>
        <v>42492</v>
      </c>
      <c r="AK1359" s="12"/>
      <c r="AL1359" s="4"/>
      <c r="AM1359" s="1"/>
      <c r="AN1359" s="12"/>
      <c r="AO1359" s="1"/>
      <c r="AP1359" s="1"/>
      <c r="AQ1359" s="3"/>
      <c r="AR1359" s="3"/>
      <c r="AS1359" s="7"/>
      <c r="AT1359" s="1"/>
      <c r="AU1359" s="1"/>
      <c r="AV1359" s="1"/>
      <c r="AW1359" s="1"/>
      <c r="AX1359" s="1"/>
      <c r="AY1359" s="1"/>
      <c r="AZ1359" s="1"/>
      <c r="BA1359" s="1"/>
      <c r="BB1359" s="1"/>
    </row>
    <row r="1360" spans="1:54" x14ac:dyDescent="0.2">
      <c r="A1360" s="178">
        <f t="shared" si="751"/>
        <v>42479</v>
      </c>
      <c r="B1360" s="2">
        <f t="shared" si="737"/>
        <v>301493.71154219843</v>
      </c>
      <c r="C1360" s="2">
        <f t="shared" si="752"/>
        <v>227228.58761317001</v>
      </c>
      <c r="D1360" s="2">
        <f>SUM(Y1360:Y$1495)</f>
        <v>14651.463443570001</v>
      </c>
      <c r="E1360" s="11">
        <f t="shared" si="738"/>
        <v>212577.12416959999</v>
      </c>
      <c r="F1360" s="99">
        <f t="shared" si="733"/>
        <v>4591.18</v>
      </c>
      <c r="G1360" s="3">
        <f>IF(N1360=1,VLOOKUP(A1359,[1]Plan1!$BG$69:$BI$188,3),G1359)</f>
        <v>4610.92</v>
      </c>
      <c r="H1360" s="200">
        <f t="shared" si="734"/>
        <v>42402</v>
      </c>
      <c r="I1360" s="200">
        <f t="shared" si="735"/>
        <v>42431</v>
      </c>
      <c r="J1360" s="27">
        <f t="shared" si="739"/>
        <v>4.2995482642806948E-3</v>
      </c>
      <c r="K1360" s="12">
        <f t="shared" si="753"/>
        <v>42492</v>
      </c>
      <c r="L1360" s="12">
        <f t="shared" si="740"/>
        <v>42492</v>
      </c>
      <c r="M1360" s="1">
        <f t="shared" si="754"/>
        <v>20</v>
      </c>
      <c r="N1360" s="1">
        <f t="shared" si="741"/>
        <v>12</v>
      </c>
      <c r="O1360" s="2">
        <f t="shared" si="742"/>
        <v>1.0025775100000001</v>
      </c>
      <c r="P1360" s="11">
        <f t="shared" si="732"/>
        <v>1.00899954</v>
      </c>
      <c r="Q1360" s="11">
        <f t="shared" si="728"/>
        <v>1.3240755771755863</v>
      </c>
      <c r="R1360" s="2">
        <f t="shared" si="731"/>
        <v>1.3274883900000001</v>
      </c>
      <c r="S1360" s="2">
        <f t="shared" si="726"/>
        <v>1.25355427</v>
      </c>
      <c r="T1360" s="2">
        <f t="shared" si="743"/>
        <v>284843.36626854999</v>
      </c>
      <c r="U1360" s="2">
        <f t="shared" si="744"/>
        <v>3714.9411178660775</v>
      </c>
      <c r="V1360" s="2">
        <f t="shared" si="745"/>
        <v>69616.5401451324</v>
      </c>
      <c r="W1360" s="2">
        <f t="shared" si="746"/>
        <v>300560.06887616846</v>
      </c>
      <c r="X1360" s="29">
        <f t="shared" si="747"/>
        <v>0</v>
      </c>
      <c r="Y1360" s="2">
        <f t="shared" si="727"/>
        <v>0</v>
      </c>
      <c r="Z1360" s="82">
        <f t="shared" si="748"/>
        <v>0</v>
      </c>
      <c r="AA1360" s="2">
        <f t="shared" si="757"/>
        <v>0</v>
      </c>
      <c r="AB1360" s="27">
        <f t="shared" si="755"/>
        <v>6.7299999999999999E-2</v>
      </c>
      <c r="AC1360" s="29">
        <f t="shared" si="736"/>
        <v>12</v>
      </c>
      <c r="AD1360" s="29">
        <v>252</v>
      </c>
      <c r="AE1360" s="11">
        <f t="shared" si="729"/>
        <v>1.003106343</v>
      </c>
      <c r="AF1360" s="2">
        <f t="shared" si="758"/>
        <v>884.82119690000002</v>
      </c>
      <c r="AG1360" s="2">
        <f t="shared" si="749"/>
        <v>933.64266602999999</v>
      </c>
      <c r="AH1360" s="3">
        <f t="shared" si="750"/>
        <v>0</v>
      </c>
      <c r="AI1360" s="4" t="str">
        <f t="shared" si="730"/>
        <v>A+J=</v>
      </c>
      <c r="AJ1360" s="12">
        <f t="shared" si="756"/>
        <v>42492</v>
      </c>
      <c r="AK1360" s="12"/>
      <c r="AL1360" s="4"/>
      <c r="AM1360" s="1"/>
      <c r="AN1360" s="12"/>
      <c r="AO1360" s="1"/>
      <c r="AP1360" s="1"/>
      <c r="AQ1360" s="3"/>
      <c r="AR1360" s="3"/>
      <c r="AS1360" s="7"/>
      <c r="AT1360" s="1"/>
      <c r="AU1360" s="1"/>
      <c r="AV1360" s="1"/>
      <c r="AW1360" s="1"/>
      <c r="AX1360" s="1"/>
      <c r="AY1360" s="1"/>
      <c r="AZ1360" s="1"/>
      <c r="BA1360" s="1"/>
      <c r="BB1360" s="1"/>
    </row>
    <row r="1361" spans="1:54" x14ac:dyDescent="0.2">
      <c r="A1361" s="178">
        <f t="shared" si="751"/>
        <v>42480</v>
      </c>
      <c r="B1361" s="2">
        <f t="shared" si="737"/>
        <v>301632.39159380202</v>
      </c>
      <c r="C1361" s="2">
        <f t="shared" si="752"/>
        <v>227228.58761317001</v>
      </c>
      <c r="D1361" s="2">
        <f>SUM(Y1361:Y$1495)</f>
        <v>14651.463443570001</v>
      </c>
      <c r="E1361" s="11">
        <f t="shared" si="738"/>
        <v>212577.12416959999</v>
      </c>
      <c r="F1361" s="99">
        <f t="shared" si="733"/>
        <v>4591.18</v>
      </c>
      <c r="G1361" s="3">
        <f>IF(N1361=1,VLOOKUP(A1360,[1]Plan1!$BG$69:$BI$188,3),G1360)</f>
        <v>4610.92</v>
      </c>
      <c r="H1361" s="200">
        <f t="shared" si="734"/>
        <v>42402</v>
      </c>
      <c r="I1361" s="200">
        <f t="shared" si="735"/>
        <v>42431</v>
      </c>
      <c r="J1361" s="27">
        <f t="shared" si="739"/>
        <v>4.2995482642806948E-3</v>
      </c>
      <c r="K1361" s="12">
        <f t="shared" si="753"/>
        <v>42492</v>
      </c>
      <c r="L1361" s="12">
        <f t="shared" si="740"/>
        <v>42492</v>
      </c>
      <c r="M1361" s="1">
        <f t="shared" si="754"/>
        <v>20</v>
      </c>
      <c r="N1361" s="1">
        <f t="shared" si="741"/>
        <v>13</v>
      </c>
      <c r="O1361" s="2">
        <f t="shared" si="742"/>
        <v>1.0027926</v>
      </c>
      <c r="P1361" s="11">
        <f t="shared" si="732"/>
        <v>1.00899954</v>
      </c>
      <c r="Q1361" s="11">
        <f t="shared" si="728"/>
        <v>1.3240755771755863</v>
      </c>
      <c r="R1361" s="2">
        <f t="shared" si="731"/>
        <v>1.32777319</v>
      </c>
      <c r="S1361" s="2">
        <f t="shared" si="726"/>
        <v>1.25355427</v>
      </c>
      <c r="T1361" s="2">
        <f t="shared" si="743"/>
        <v>284843.36626854999</v>
      </c>
      <c r="U1361" s="2">
        <f t="shared" si="744"/>
        <v>3714.9411178660775</v>
      </c>
      <c r="V1361" s="2">
        <f t="shared" si="745"/>
        <v>69677.0821100959</v>
      </c>
      <c r="W1361" s="2">
        <f t="shared" si="746"/>
        <v>300620.610841132</v>
      </c>
      <c r="X1361" s="29">
        <f t="shared" si="747"/>
        <v>0</v>
      </c>
      <c r="Y1361" s="2">
        <f t="shared" si="727"/>
        <v>0</v>
      </c>
      <c r="Z1361" s="82">
        <f t="shared" si="748"/>
        <v>0</v>
      </c>
      <c r="AA1361" s="2">
        <f t="shared" si="757"/>
        <v>0</v>
      </c>
      <c r="AB1361" s="27">
        <f t="shared" si="755"/>
        <v>6.7299999999999999E-2</v>
      </c>
      <c r="AC1361" s="29">
        <f t="shared" si="736"/>
        <v>13</v>
      </c>
      <c r="AD1361" s="29">
        <v>252</v>
      </c>
      <c r="AE1361" s="11">
        <f t="shared" si="729"/>
        <v>1.0033656399999999</v>
      </c>
      <c r="AF1361" s="2">
        <f t="shared" si="758"/>
        <v>958.68022724000002</v>
      </c>
      <c r="AG1361" s="2">
        <f t="shared" si="749"/>
        <v>1011.78075267</v>
      </c>
      <c r="AH1361" s="3">
        <f t="shared" si="750"/>
        <v>0</v>
      </c>
      <c r="AI1361" s="4" t="str">
        <f t="shared" si="730"/>
        <v>A+J=</v>
      </c>
      <c r="AJ1361" s="12">
        <f t="shared" si="756"/>
        <v>42492</v>
      </c>
      <c r="AK1361" s="12"/>
      <c r="AL1361" s="4"/>
      <c r="AM1361" s="1"/>
      <c r="AN1361" s="12"/>
      <c r="AO1361" s="1"/>
      <c r="AP1361" s="1"/>
      <c r="AQ1361" s="3"/>
      <c r="AR1361" s="3"/>
      <c r="AS1361" s="7"/>
      <c r="AT1361" s="1"/>
      <c r="AU1361" s="1"/>
      <c r="AV1361" s="1"/>
      <c r="AW1361" s="1"/>
      <c r="AX1361" s="1"/>
      <c r="AY1361" s="1"/>
      <c r="AZ1361" s="1"/>
      <c r="BA1361" s="1"/>
      <c r="BB1361" s="1"/>
    </row>
    <row r="1362" spans="1:54" x14ac:dyDescent="0.2">
      <c r="A1362" s="178">
        <f t="shared" si="751"/>
        <v>42481</v>
      </c>
      <c r="B1362" s="2">
        <f t="shared" si="737"/>
        <v>301771.13598860294</v>
      </c>
      <c r="C1362" s="2">
        <f t="shared" si="752"/>
        <v>227228.58761317001</v>
      </c>
      <c r="D1362" s="2">
        <f>SUM(Y1362:Y$1495)</f>
        <v>14651.463443570001</v>
      </c>
      <c r="E1362" s="11">
        <f t="shared" si="738"/>
        <v>212577.12416959999</v>
      </c>
      <c r="F1362" s="99">
        <f t="shared" si="733"/>
        <v>4591.18</v>
      </c>
      <c r="G1362" s="3">
        <f>IF(N1362=1,VLOOKUP(A1361,[1]Plan1!$BG$69:$BI$188,3),G1361)</f>
        <v>4610.92</v>
      </c>
      <c r="H1362" s="200">
        <f t="shared" si="734"/>
        <v>42402</v>
      </c>
      <c r="I1362" s="200">
        <f t="shared" si="735"/>
        <v>42431</v>
      </c>
      <c r="J1362" s="27">
        <f t="shared" si="739"/>
        <v>4.2995482642806948E-3</v>
      </c>
      <c r="K1362" s="12">
        <f t="shared" si="753"/>
        <v>42492</v>
      </c>
      <c r="L1362" s="12">
        <f t="shared" si="740"/>
        <v>42492</v>
      </c>
      <c r="M1362" s="1">
        <f t="shared" si="754"/>
        <v>20</v>
      </c>
      <c r="N1362" s="1">
        <f t="shared" si="741"/>
        <v>14</v>
      </c>
      <c r="O1362" s="2">
        <f t="shared" si="742"/>
        <v>1.0030077399999999</v>
      </c>
      <c r="P1362" s="11">
        <f t="shared" si="732"/>
        <v>1.00899954</v>
      </c>
      <c r="Q1362" s="11">
        <f t="shared" si="728"/>
        <v>1.3240755771755863</v>
      </c>
      <c r="R1362" s="2">
        <f t="shared" si="731"/>
        <v>1.3280580500000001</v>
      </c>
      <c r="S1362" s="2">
        <f t="shared" si="726"/>
        <v>1.25355427</v>
      </c>
      <c r="T1362" s="2">
        <f t="shared" si="743"/>
        <v>284843.36626854999</v>
      </c>
      <c r="U1362" s="2">
        <f t="shared" si="744"/>
        <v>3714.9411178660775</v>
      </c>
      <c r="V1362" s="2">
        <f t="shared" si="745"/>
        <v>69737.63682968686</v>
      </c>
      <c r="W1362" s="2">
        <f t="shared" si="746"/>
        <v>300681.16556072293</v>
      </c>
      <c r="X1362" s="29">
        <f t="shared" si="747"/>
        <v>0</v>
      </c>
      <c r="Y1362" s="2">
        <f t="shared" si="727"/>
        <v>0</v>
      </c>
      <c r="Z1362" s="82">
        <f t="shared" si="748"/>
        <v>0</v>
      </c>
      <c r="AA1362" s="2">
        <f t="shared" si="757"/>
        <v>0</v>
      </c>
      <c r="AB1362" s="27">
        <f t="shared" si="755"/>
        <v>6.7299999999999999E-2</v>
      </c>
      <c r="AC1362" s="29">
        <f t="shared" si="736"/>
        <v>14</v>
      </c>
      <c r="AD1362" s="29">
        <v>252</v>
      </c>
      <c r="AE1362" s="11">
        <f t="shared" si="729"/>
        <v>1.0036250040000001</v>
      </c>
      <c r="AF1362" s="2">
        <f t="shared" si="758"/>
        <v>1032.55834209</v>
      </c>
      <c r="AG1362" s="2">
        <f t="shared" si="749"/>
        <v>1089.97042788</v>
      </c>
      <c r="AH1362" s="3">
        <f t="shared" si="750"/>
        <v>0</v>
      </c>
      <c r="AI1362" s="4" t="str">
        <f t="shared" si="730"/>
        <v>A+J=</v>
      </c>
      <c r="AJ1362" s="12">
        <f t="shared" si="756"/>
        <v>42492</v>
      </c>
      <c r="AK1362" s="12"/>
      <c r="AL1362" s="4"/>
      <c r="AM1362" s="1"/>
      <c r="AN1362" s="12"/>
      <c r="AO1362" s="1"/>
      <c r="AP1362" s="1"/>
      <c r="AQ1362" s="3"/>
      <c r="AR1362" s="3"/>
      <c r="AS1362" s="7"/>
      <c r="AT1362" s="1"/>
      <c r="AU1362" s="1"/>
      <c r="AV1362" s="1"/>
      <c r="AW1362" s="1"/>
      <c r="AX1362" s="1"/>
      <c r="AY1362" s="1"/>
      <c r="AZ1362" s="1"/>
      <c r="BA1362" s="1"/>
      <c r="BB1362" s="1"/>
    </row>
    <row r="1363" spans="1:54" x14ac:dyDescent="0.2">
      <c r="A1363" s="178">
        <f t="shared" si="751"/>
        <v>42482</v>
      </c>
      <c r="B1363" s="2">
        <f t="shared" si="737"/>
        <v>301771.13598860294</v>
      </c>
      <c r="C1363" s="2">
        <f t="shared" si="752"/>
        <v>227228.58761317001</v>
      </c>
      <c r="D1363" s="2">
        <f>SUM(Y1363:Y$1495)</f>
        <v>14651.463443570001</v>
      </c>
      <c r="E1363" s="11">
        <f t="shared" si="738"/>
        <v>212577.12416959999</v>
      </c>
      <c r="F1363" s="99">
        <f t="shared" si="733"/>
        <v>4591.18</v>
      </c>
      <c r="G1363" s="3">
        <f>IF(N1363=1,VLOOKUP(A1362,[1]Plan1!$BG$69:$BI$188,3),G1362)</f>
        <v>4610.92</v>
      </c>
      <c r="H1363" s="200">
        <f t="shared" si="734"/>
        <v>42402</v>
      </c>
      <c r="I1363" s="200">
        <f t="shared" si="735"/>
        <v>42431</v>
      </c>
      <c r="J1363" s="27">
        <f t="shared" si="739"/>
        <v>4.2995482642806948E-3</v>
      </c>
      <c r="K1363" s="12">
        <f t="shared" si="753"/>
        <v>42492</v>
      </c>
      <c r="L1363" s="12">
        <f t="shared" si="740"/>
        <v>42492</v>
      </c>
      <c r="M1363" s="1">
        <f t="shared" si="754"/>
        <v>20</v>
      </c>
      <c r="N1363" s="1">
        <f t="shared" si="741"/>
        <v>14</v>
      </c>
      <c r="O1363" s="2">
        <f t="shared" si="742"/>
        <v>1.0030077399999999</v>
      </c>
      <c r="P1363" s="11">
        <f t="shared" si="732"/>
        <v>1.00899954</v>
      </c>
      <c r="Q1363" s="11">
        <f t="shared" si="728"/>
        <v>1.3240755771755863</v>
      </c>
      <c r="R1363" s="2">
        <f t="shared" si="731"/>
        <v>1.3280580500000001</v>
      </c>
      <c r="S1363" s="2">
        <f t="shared" si="726"/>
        <v>1.25355427</v>
      </c>
      <c r="T1363" s="2">
        <f t="shared" si="743"/>
        <v>284843.36626854999</v>
      </c>
      <c r="U1363" s="2">
        <f t="shared" si="744"/>
        <v>3714.9411178660775</v>
      </c>
      <c r="V1363" s="2">
        <f t="shared" si="745"/>
        <v>69737.63682968686</v>
      </c>
      <c r="W1363" s="2">
        <f t="shared" si="746"/>
        <v>300681.16556072293</v>
      </c>
      <c r="X1363" s="29">
        <f t="shared" si="747"/>
        <v>0</v>
      </c>
      <c r="Y1363" s="2">
        <f t="shared" si="727"/>
        <v>0</v>
      </c>
      <c r="Z1363" s="82">
        <f t="shared" si="748"/>
        <v>0</v>
      </c>
      <c r="AA1363" s="2">
        <f t="shared" si="757"/>
        <v>0</v>
      </c>
      <c r="AB1363" s="27">
        <f t="shared" si="755"/>
        <v>6.7299999999999999E-2</v>
      </c>
      <c r="AC1363" s="29">
        <f t="shared" si="736"/>
        <v>14</v>
      </c>
      <c r="AD1363" s="29">
        <v>252</v>
      </c>
      <c r="AE1363" s="11">
        <f t="shared" si="729"/>
        <v>1.0036250040000001</v>
      </c>
      <c r="AF1363" s="2">
        <f t="shared" si="758"/>
        <v>1032.55834209</v>
      </c>
      <c r="AG1363" s="2">
        <f t="shared" si="749"/>
        <v>1089.97042788</v>
      </c>
      <c r="AH1363" s="3">
        <f t="shared" si="750"/>
        <v>0</v>
      </c>
      <c r="AI1363" s="4" t="str">
        <f t="shared" si="730"/>
        <v>A+J=</v>
      </c>
      <c r="AJ1363" s="12">
        <f t="shared" si="756"/>
        <v>42492</v>
      </c>
      <c r="AK1363" s="12"/>
      <c r="AL1363" s="4"/>
      <c r="AM1363" s="1"/>
      <c r="AN1363" s="12"/>
      <c r="AO1363" s="1"/>
      <c r="AP1363" s="1"/>
      <c r="AQ1363" s="3"/>
      <c r="AR1363" s="3"/>
      <c r="AS1363" s="7"/>
      <c r="AT1363" s="1"/>
      <c r="AU1363" s="1"/>
      <c r="AV1363" s="1"/>
      <c r="AW1363" s="1"/>
      <c r="AX1363" s="1"/>
      <c r="AY1363" s="1"/>
      <c r="AZ1363" s="1"/>
      <c r="BA1363" s="1"/>
      <c r="BB1363" s="1"/>
    </row>
    <row r="1364" spans="1:54" x14ac:dyDescent="0.2">
      <c r="A1364" s="178">
        <f t="shared" si="751"/>
        <v>42483</v>
      </c>
      <c r="B1364" s="2">
        <f t="shared" si="737"/>
        <v>301909.94688272255</v>
      </c>
      <c r="C1364" s="2">
        <f t="shared" si="752"/>
        <v>227228.58761317001</v>
      </c>
      <c r="D1364" s="2">
        <f>SUM(Y1364:Y$1495)</f>
        <v>14651.463443570001</v>
      </c>
      <c r="E1364" s="11">
        <f t="shared" si="738"/>
        <v>212577.12416959999</v>
      </c>
      <c r="F1364" s="99">
        <f t="shared" si="733"/>
        <v>4591.18</v>
      </c>
      <c r="G1364" s="3">
        <f>IF(N1364=1,VLOOKUP(A1363,[1]Plan1!$BG$69:$BI$188,3),G1363)</f>
        <v>4610.92</v>
      </c>
      <c r="H1364" s="200">
        <f t="shared" si="734"/>
        <v>42402</v>
      </c>
      <c r="I1364" s="200">
        <f t="shared" si="735"/>
        <v>42431</v>
      </c>
      <c r="J1364" s="27">
        <f t="shared" si="739"/>
        <v>4.2995482642806948E-3</v>
      </c>
      <c r="K1364" s="12">
        <f t="shared" si="753"/>
        <v>42492</v>
      </c>
      <c r="L1364" s="12">
        <f t="shared" si="740"/>
        <v>42492</v>
      </c>
      <c r="M1364" s="1">
        <f t="shared" si="754"/>
        <v>20</v>
      </c>
      <c r="N1364" s="1">
        <f t="shared" si="741"/>
        <v>15</v>
      </c>
      <c r="O1364" s="2">
        <f t="shared" si="742"/>
        <v>1.00322293</v>
      </c>
      <c r="P1364" s="11">
        <f t="shared" si="732"/>
        <v>1.00899954</v>
      </c>
      <c r="Q1364" s="11">
        <f t="shared" si="728"/>
        <v>1.3240755771755863</v>
      </c>
      <c r="R1364" s="2">
        <f t="shared" si="731"/>
        <v>1.32834298</v>
      </c>
      <c r="S1364" s="2">
        <f t="shared" si="726"/>
        <v>1.25355427</v>
      </c>
      <c r="T1364" s="2">
        <f t="shared" si="743"/>
        <v>284843.36626854999</v>
      </c>
      <c r="U1364" s="2">
        <f t="shared" si="744"/>
        <v>3714.9411178660775</v>
      </c>
      <c r="V1364" s="2">
        <f t="shared" si="745"/>
        <v>69798.206429676473</v>
      </c>
      <c r="W1364" s="2">
        <f t="shared" si="746"/>
        <v>300741.73516071256</v>
      </c>
      <c r="X1364" s="29">
        <f t="shared" si="747"/>
        <v>0</v>
      </c>
      <c r="Y1364" s="2">
        <f t="shared" si="727"/>
        <v>0</v>
      </c>
      <c r="Z1364" s="82">
        <f t="shared" si="748"/>
        <v>0</v>
      </c>
      <c r="AA1364" s="2">
        <f t="shared" si="757"/>
        <v>0</v>
      </c>
      <c r="AB1364" s="27">
        <f t="shared" si="755"/>
        <v>6.7299999999999999E-2</v>
      </c>
      <c r="AC1364" s="29">
        <f t="shared" si="736"/>
        <v>15</v>
      </c>
      <c r="AD1364" s="29">
        <v>252</v>
      </c>
      <c r="AE1364" s="11">
        <f t="shared" si="729"/>
        <v>1.003884435</v>
      </c>
      <c r="AF1364" s="2">
        <f t="shared" si="758"/>
        <v>1106.4555414500001</v>
      </c>
      <c r="AG1364" s="2">
        <f t="shared" si="749"/>
        <v>1168.2117220099999</v>
      </c>
      <c r="AH1364" s="3">
        <f t="shared" si="750"/>
        <v>0</v>
      </c>
      <c r="AI1364" s="4" t="str">
        <f t="shared" si="730"/>
        <v>A+J=</v>
      </c>
      <c r="AJ1364" s="12">
        <f t="shared" si="756"/>
        <v>42492</v>
      </c>
      <c r="AK1364" s="12"/>
      <c r="AL1364" s="4"/>
      <c r="AM1364" s="1"/>
      <c r="AN1364" s="12"/>
      <c r="AO1364" s="1"/>
      <c r="AP1364" s="1"/>
      <c r="AQ1364" s="3"/>
      <c r="AR1364" s="3"/>
      <c r="AS1364" s="7"/>
      <c r="AT1364" s="1"/>
      <c r="AU1364" s="1"/>
      <c r="AV1364" s="1"/>
      <c r="AW1364" s="1"/>
      <c r="AX1364" s="1"/>
      <c r="AY1364" s="1"/>
      <c r="AZ1364" s="1"/>
      <c r="BA1364" s="1"/>
      <c r="BB1364" s="1"/>
    </row>
    <row r="1365" spans="1:54" x14ac:dyDescent="0.2">
      <c r="A1365" s="178">
        <f t="shared" si="751"/>
        <v>42484</v>
      </c>
      <c r="B1365" s="2">
        <f t="shared" si="737"/>
        <v>301909.94688272255</v>
      </c>
      <c r="C1365" s="2">
        <f t="shared" si="752"/>
        <v>227228.58761317001</v>
      </c>
      <c r="D1365" s="2">
        <f>SUM(Y1365:Y$1495)</f>
        <v>14651.463443570001</v>
      </c>
      <c r="E1365" s="11">
        <f t="shared" si="738"/>
        <v>212577.12416959999</v>
      </c>
      <c r="F1365" s="99">
        <f t="shared" si="733"/>
        <v>4591.18</v>
      </c>
      <c r="G1365" s="3">
        <f>IF(N1365=1,VLOOKUP(A1364,[1]Plan1!$BG$69:$BI$188,3),G1364)</f>
        <v>4610.92</v>
      </c>
      <c r="H1365" s="200">
        <f t="shared" si="734"/>
        <v>42402</v>
      </c>
      <c r="I1365" s="200">
        <f t="shared" si="735"/>
        <v>42431</v>
      </c>
      <c r="J1365" s="27">
        <f t="shared" si="739"/>
        <v>4.2995482642806948E-3</v>
      </c>
      <c r="K1365" s="12">
        <f t="shared" si="753"/>
        <v>42492</v>
      </c>
      <c r="L1365" s="12">
        <f t="shared" si="740"/>
        <v>42492</v>
      </c>
      <c r="M1365" s="1">
        <f t="shared" si="754"/>
        <v>20</v>
      </c>
      <c r="N1365" s="1">
        <f t="shared" si="741"/>
        <v>15</v>
      </c>
      <c r="O1365" s="2">
        <f t="shared" si="742"/>
        <v>1.00322293</v>
      </c>
      <c r="P1365" s="11">
        <f t="shared" si="732"/>
        <v>1.00899954</v>
      </c>
      <c r="Q1365" s="11">
        <f t="shared" si="728"/>
        <v>1.3240755771755863</v>
      </c>
      <c r="R1365" s="2">
        <f t="shared" si="731"/>
        <v>1.32834298</v>
      </c>
      <c r="S1365" s="2">
        <f t="shared" si="726"/>
        <v>1.25355427</v>
      </c>
      <c r="T1365" s="2">
        <f t="shared" si="743"/>
        <v>284843.36626854999</v>
      </c>
      <c r="U1365" s="2">
        <f t="shared" si="744"/>
        <v>3714.9411178660775</v>
      </c>
      <c r="V1365" s="2">
        <f t="shared" si="745"/>
        <v>69798.206429676473</v>
      </c>
      <c r="W1365" s="2">
        <f t="shared" si="746"/>
        <v>300741.73516071256</v>
      </c>
      <c r="X1365" s="29">
        <f t="shared" si="747"/>
        <v>0</v>
      </c>
      <c r="Y1365" s="2">
        <f t="shared" si="727"/>
        <v>0</v>
      </c>
      <c r="Z1365" s="82">
        <f t="shared" si="748"/>
        <v>0</v>
      </c>
      <c r="AA1365" s="2">
        <f t="shared" si="757"/>
        <v>0</v>
      </c>
      <c r="AB1365" s="27">
        <f t="shared" si="755"/>
        <v>6.7299999999999999E-2</v>
      </c>
      <c r="AC1365" s="29">
        <f t="shared" si="736"/>
        <v>15</v>
      </c>
      <c r="AD1365" s="29">
        <v>252</v>
      </c>
      <c r="AE1365" s="11">
        <f t="shared" si="729"/>
        <v>1.003884435</v>
      </c>
      <c r="AF1365" s="2">
        <f t="shared" si="758"/>
        <v>1106.4555414500001</v>
      </c>
      <c r="AG1365" s="2">
        <f t="shared" si="749"/>
        <v>1168.2117220099999</v>
      </c>
      <c r="AH1365" s="3">
        <f t="shared" si="750"/>
        <v>0</v>
      </c>
      <c r="AI1365" s="4" t="str">
        <f t="shared" si="730"/>
        <v>A+J=</v>
      </c>
      <c r="AJ1365" s="12">
        <f t="shared" si="756"/>
        <v>42492</v>
      </c>
      <c r="AK1365" s="12"/>
      <c r="AL1365" s="4"/>
      <c r="AM1365" s="1"/>
      <c r="AN1365" s="12"/>
      <c r="AO1365" s="1"/>
      <c r="AP1365" s="1"/>
      <c r="AQ1365" s="3"/>
      <c r="AR1365" s="3"/>
      <c r="AS1365" s="7"/>
      <c r="AT1365" s="1"/>
      <c r="AU1365" s="1"/>
      <c r="AV1365" s="1"/>
      <c r="AW1365" s="1"/>
      <c r="AX1365" s="1"/>
      <c r="AY1365" s="1"/>
      <c r="AZ1365" s="1"/>
      <c r="BA1365" s="1"/>
      <c r="BB1365" s="1"/>
    </row>
    <row r="1366" spans="1:54" x14ac:dyDescent="0.2">
      <c r="A1366" s="178">
        <f t="shared" si="751"/>
        <v>42485</v>
      </c>
      <c r="B1366" s="2">
        <f t="shared" si="737"/>
        <v>301909.94688272255</v>
      </c>
      <c r="C1366" s="2">
        <f t="shared" si="752"/>
        <v>227228.58761317001</v>
      </c>
      <c r="D1366" s="2">
        <f>SUM(Y1366:Y$1495)</f>
        <v>14651.463443570001</v>
      </c>
      <c r="E1366" s="11">
        <f t="shared" si="738"/>
        <v>212577.12416959999</v>
      </c>
      <c r="F1366" s="99">
        <f t="shared" si="733"/>
        <v>4591.18</v>
      </c>
      <c r="G1366" s="3">
        <f>IF(N1366=1,VLOOKUP(A1365,[1]Plan1!$BG$69:$BI$188,3),G1365)</f>
        <v>4610.92</v>
      </c>
      <c r="H1366" s="200">
        <f t="shared" si="734"/>
        <v>42402</v>
      </c>
      <c r="I1366" s="200">
        <f t="shared" si="735"/>
        <v>42431</v>
      </c>
      <c r="J1366" s="27">
        <f t="shared" si="739"/>
        <v>4.2995482642806948E-3</v>
      </c>
      <c r="K1366" s="12">
        <f t="shared" si="753"/>
        <v>42492</v>
      </c>
      <c r="L1366" s="12">
        <f t="shared" si="740"/>
        <v>42492</v>
      </c>
      <c r="M1366" s="1">
        <f t="shared" si="754"/>
        <v>20</v>
      </c>
      <c r="N1366" s="1">
        <f t="shared" si="741"/>
        <v>15</v>
      </c>
      <c r="O1366" s="2">
        <f t="shared" si="742"/>
        <v>1.00322293</v>
      </c>
      <c r="P1366" s="11">
        <f t="shared" si="732"/>
        <v>1.00899954</v>
      </c>
      <c r="Q1366" s="11">
        <f t="shared" si="728"/>
        <v>1.3240755771755863</v>
      </c>
      <c r="R1366" s="2">
        <f t="shared" si="731"/>
        <v>1.32834298</v>
      </c>
      <c r="S1366" s="2">
        <f t="shared" si="726"/>
        <v>1.25355427</v>
      </c>
      <c r="T1366" s="2">
        <f t="shared" si="743"/>
        <v>284843.36626854999</v>
      </c>
      <c r="U1366" s="2">
        <f t="shared" si="744"/>
        <v>3714.9411178660775</v>
      </c>
      <c r="V1366" s="2">
        <f t="shared" si="745"/>
        <v>69798.206429676473</v>
      </c>
      <c r="W1366" s="2">
        <f t="shared" si="746"/>
        <v>300741.73516071256</v>
      </c>
      <c r="X1366" s="29">
        <f t="shared" si="747"/>
        <v>0</v>
      </c>
      <c r="Y1366" s="2">
        <f t="shared" si="727"/>
        <v>0</v>
      </c>
      <c r="Z1366" s="82">
        <f t="shared" si="748"/>
        <v>0</v>
      </c>
      <c r="AA1366" s="2">
        <f t="shared" si="757"/>
        <v>0</v>
      </c>
      <c r="AB1366" s="27">
        <f t="shared" si="755"/>
        <v>6.7299999999999999E-2</v>
      </c>
      <c r="AC1366" s="29">
        <f t="shared" si="736"/>
        <v>15</v>
      </c>
      <c r="AD1366" s="29">
        <v>252</v>
      </c>
      <c r="AE1366" s="11">
        <f t="shared" si="729"/>
        <v>1.003884435</v>
      </c>
      <c r="AF1366" s="2">
        <f t="shared" si="758"/>
        <v>1106.4555414500001</v>
      </c>
      <c r="AG1366" s="2">
        <f t="shared" si="749"/>
        <v>1168.2117220099999</v>
      </c>
      <c r="AH1366" s="3">
        <f t="shared" si="750"/>
        <v>0</v>
      </c>
      <c r="AI1366" s="4" t="str">
        <f t="shared" si="730"/>
        <v>A+J=</v>
      </c>
      <c r="AJ1366" s="12">
        <f t="shared" si="756"/>
        <v>42492</v>
      </c>
      <c r="AK1366" s="12"/>
      <c r="AL1366" s="4"/>
      <c r="AM1366" s="1"/>
      <c r="AN1366" s="12"/>
      <c r="AO1366" s="1"/>
      <c r="AP1366" s="1"/>
      <c r="AQ1366" s="3"/>
      <c r="AR1366" s="3"/>
      <c r="AS1366" s="7"/>
      <c r="AT1366" s="1"/>
      <c r="AU1366" s="1"/>
      <c r="AV1366" s="1"/>
      <c r="AW1366" s="1"/>
      <c r="AX1366" s="1"/>
      <c r="AY1366" s="1"/>
      <c r="AZ1366" s="1"/>
      <c r="BA1366" s="1"/>
      <c r="BB1366" s="1"/>
    </row>
    <row r="1367" spans="1:54" x14ac:dyDescent="0.2">
      <c r="A1367" s="178">
        <f t="shared" si="751"/>
        <v>42486</v>
      </c>
      <c r="B1367" s="2">
        <f t="shared" si="737"/>
        <v>302048.82033157843</v>
      </c>
      <c r="C1367" s="2">
        <f t="shared" si="752"/>
        <v>227228.58761317001</v>
      </c>
      <c r="D1367" s="2">
        <f>SUM(Y1367:Y$1495)</f>
        <v>14651.463443570001</v>
      </c>
      <c r="E1367" s="11">
        <f t="shared" si="738"/>
        <v>212577.12416959999</v>
      </c>
      <c r="F1367" s="99">
        <f t="shared" si="733"/>
        <v>4591.18</v>
      </c>
      <c r="G1367" s="3">
        <f>IF(N1367=1,VLOOKUP(A1366,[1]Plan1!$BG$69:$BI$188,3),G1366)</f>
        <v>4610.92</v>
      </c>
      <c r="H1367" s="200">
        <f t="shared" si="734"/>
        <v>42402</v>
      </c>
      <c r="I1367" s="200">
        <f t="shared" si="735"/>
        <v>42431</v>
      </c>
      <c r="J1367" s="27">
        <f t="shared" si="739"/>
        <v>4.2995482642806948E-3</v>
      </c>
      <c r="K1367" s="12">
        <f t="shared" si="753"/>
        <v>42492</v>
      </c>
      <c r="L1367" s="12">
        <f t="shared" si="740"/>
        <v>42492</v>
      </c>
      <c r="M1367" s="1">
        <f t="shared" si="754"/>
        <v>20</v>
      </c>
      <c r="N1367" s="1">
        <f t="shared" si="741"/>
        <v>16</v>
      </c>
      <c r="O1367" s="2">
        <f t="shared" si="742"/>
        <v>1.00343816</v>
      </c>
      <c r="P1367" s="11">
        <f t="shared" si="732"/>
        <v>1.00899954</v>
      </c>
      <c r="Q1367" s="11">
        <f t="shared" si="728"/>
        <v>1.3240755771755863</v>
      </c>
      <c r="R1367" s="2">
        <f t="shared" si="731"/>
        <v>1.3286279599999999</v>
      </c>
      <c r="S1367" s="2">
        <f t="shared" si="726"/>
        <v>1.25355427</v>
      </c>
      <c r="T1367" s="2">
        <f t="shared" si="743"/>
        <v>284843.36626854999</v>
      </c>
      <c r="U1367" s="2">
        <f t="shared" si="744"/>
        <v>3714.9411178660775</v>
      </c>
      <c r="V1367" s="2">
        <f t="shared" si="745"/>
        <v>69858.786658522324</v>
      </c>
      <c r="W1367" s="2">
        <f t="shared" si="746"/>
        <v>300802.31538955844</v>
      </c>
      <c r="X1367" s="29">
        <f t="shared" si="747"/>
        <v>0</v>
      </c>
      <c r="Y1367" s="2">
        <f t="shared" si="727"/>
        <v>0</v>
      </c>
      <c r="Z1367" s="82">
        <f t="shared" si="748"/>
        <v>0</v>
      </c>
      <c r="AA1367" s="2">
        <f t="shared" si="757"/>
        <v>0</v>
      </c>
      <c r="AB1367" s="27">
        <f t="shared" si="755"/>
        <v>6.7299999999999999E-2</v>
      </c>
      <c r="AC1367" s="29">
        <f t="shared" si="736"/>
        <v>16</v>
      </c>
      <c r="AD1367" s="29">
        <v>252</v>
      </c>
      <c r="AE1367" s="11">
        <f t="shared" si="729"/>
        <v>1.004143934</v>
      </c>
      <c r="AF1367" s="2">
        <f t="shared" si="758"/>
        <v>1180.37211015</v>
      </c>
      <c r="AG1367" s="2">
        <f t="shared" si="749"/>
        <v>1246.50494202</v>
      </c>
      <c r="AH1367" s="3">
        <f t="shared" si="750"/>
        <v>0</v>
      </c>
      <c r="AI1367" s="4" t="str">
        <f t="shared" si="730"/>
        <v>A+J=</v>
      </c>
      <c r="AJ1367" s="12">
        <f t="shared" si="756"/>
        <v>42492</v>
      </c>
      <c r="AK1367" s="12"/>
      <c r="AL1367" s="4"/>
      <c r="AM1367" s="1"/>
      <c r="AN1367" s="12"/>
      <c r="AO1367" s="1"/>
      <c r="AP1367" s="1"/>
      <c r="AQ1367" s="3"/>
      <c r="AR1367" s="3"/>
      <c r="AS1367" s="7"/>
      <c r="AT1367" s="1"/>
      <c r="AU1367" s="1"/>
      <c r="AV1367" s="1"/>
      <c r="AW1367" s="1"/>
      <c r="AX1367" s="1"/>
      <c r="AY1367" s="1"/>
      <c r="AZ1367" s="1"/>
      <c r="BA1367" s="1"/>
      <c r="BB1367" s="1"/>
    </row>
    <row r="1368" spans="1:54" x14ac:dyDescent="0.2">
      <c r="A1368" s="178">
        <f t="shared" si="751"/>
        <v>42487</v>
      </c>
      <c r="B1368" s="2">
        <f t="shared" si="737"/>
        <v>302187.75575405051</v>
      </c>
      <c r="C1368" s="2">
        <f t="shared" si="752"/>
        <v>227228.58761317001</v>
      </c>
      <c r="D1368" s="2">
        <f>SUM(Y1368:Y$1495)</f>
        <v>14651.463443570001</v>
      </c>
      <c r="E1368" s="11">
        <f t="shared" si="738"/>
        <v>212577.12416959999</v>
      </c>
      <c r="F1368" s="99">
        <f t="shared" si="733"/>
        <v>4591.18</v>
      </c>
      <c r="G1368" s="3">
        <f>IF(N1368=1,VLOOKUP(A1367,[1]Plan1!$BG$69:$BI$188,3),G1367)</f>
        <v>4610.92</v>
      </c>
      <c r="H1368" s="200">
        <f t="shared" si="734"/>
        <v>42402</v>
      </c>
      <c r="I1368" s="200">
        <f t="shared" si="735"/>
        <v>42431</v>
      </c>
      <c r="J1368" s="27">
        <f t="shared" si="739"/>
        <v>4.2995482642806948E-3</v>
      </c>
      <c r="K1368" s="12">
        <f t="shared" si="753"/>
        <v>42492</v>
      </c>
      <c r="L1368" s="12">
        <f t="shared" si="740"/>
        <v>42492</v>
      </c>
      <c r="M1368" s="1">
        <f t="shared" si="754"/>
        <v>20</v>
      </c>
      <c r="N1368" s="1">
        <f t="shared" si="741"/>
        <v>17</v>
      </c>
      <c r="O1368" s="2">
        <f t="shared" si="742"/>
        <v>1.00365343</v>
      </c>
      <c r="P1368" s="11">
        <f t="shared" si="732"/>
        <v>1.00899954</v>
      </c>
      <c r="Q1368" s="11">
        <f t="shared" si="728"/>
        <v>1.3240755771755863</v>
      </c>
      <c r="R1368" s="2">
        <f t="shared" si="731"/>
        <v>1.3289129900000001</v>
      </c>
      <c r="S1368" s="2">
        <f t="shared" si="726"/>
        <v>1.25355427</v>
      </c>
      <c r="T1368" s="2">
        <f t="shared" si="743"/>
        <v>284843.36626854999</v>
      </c>
      <c r="U1368" s="2">
        <f t="shared" si="744"/>
        <v>3714.9411178660775</v>
      </c>
      <c r="V1368" s="2">
        <f t="shared" si="745"/>
        <v>69919.377516224413</v>
      </c>
      <c r="W1368" s="2">
        <f t="shared" si="746"/>
        <v>300862.90624726051</v>
      </c>
      <c r="X1368" s="29">
        <f t="shared" si="747"/>
        <v>0</v>
      </c>
      <c r="Y1368" s="2">
        <f t="shared" si="727"/>
        <v>0</v>
      </c>
      <c r="Z1368" s="82">
        <f t="shared" si="748"/>
        <v>0</v>
      </c>
      <c r="AA1368" s="2">
        <f t="shared" si="757"/>
        <v>0</v>
      </c>
      <c r="AB1368" s="27">
        <f t="shared" si="755"/>
        <v>6.7299999999999999E-2</v>
      </c>
      <c r="AC1368" s="29">
        <f t="shared" si="736"/>
        <v>17</v>
      </c>
      <c r="AD1368" s="29">
        <v>252</v>
      </c>
      <c r="AE1368" s="11">
        <f t="shared" si="729"/>
        <v>1.0044034989999999</v>
      </c>
      <c r="AF1368" s="2">
        <f t="shared" si="758"/>
        <v>1254.3074785199999</v>
      </c>
      <c r="AG1368" s="2">
        <f t="shared" si="749"/>
        <v>1324.8495067900001</v>
      </c>
      <c r="AH1368" s="3">
        <f t="shared" si="750"/>
        <v>0</v>
      </c>
      <c r="AI1368" s="4" t="str">
        <f t="shared" si="730"/>
        <v>A+J=</v>
      </c>
      <c r="AJ1368" s="12">
        <f t="shared" si="756"/>
        <v>42492</v>
      </c>
      <c r="AK1368" s="12"/>
      <c r="AL1368" s="4"/>
      <c r="AM1368" s="1"/>
      <c r="AN1368" s="12"/>
      <c r="AO1368" s="1"/>
      <c r="AP1368" s="1"/>
      <c r="AQ1368" s="3"/>
      <c r="AR1368" s="3"/>
      <c r="AS1368" s="7"/>
      <c r="AT1368" s="1"/>
      <c r="AU1368" s="1"/>
      <c r="AV1368" s="1"/>
      <c r="AW1368" s="1"/>
      <c r="AX1368" s="1"/>
      <c r="AY1368" s="1"/>
      <c r="AZ1368" s="1"/>
      <c r="BA1368" s="1"/>
      <c r="BB1368" s="1"/>
    </row>
    <row r="1369" spans="1:54" x14ac:dyDescent="0.2">
      <c r="A1369" s="178">
        <f t="shared" si="751"/>
        <v>42488</v>
      </c>
      <c r="B1369" s="2">
        <f t="shared" si="737"/>
        <v>302326.75987841247</v>
      </c>
      <c r="C1369" s="2">
        <f t="shared" si="752"/>
        <v>227228.58761317001</v>
      </c>
      <c r="D1369" s="2">
        <f>SUM(Y1369:Y$1495)</f>
        <v>14651.463443570001</v>
      </c>
      <c r="E1369" s="11">
        <f t="shared" si="738"/>
        <v>212577.12416959999</v>
      </c>
      <c r="F1369" s="99">
        <f t="shared" si="733"/>
        <v>4591.18</v>
      </c>
      <c r="G1369" s="3">
        <f>IF(N1369=1,VLOOKUP(A1368,[1]Plan1!$BG$69:$BI$188,3),G1368)</f>
        <v>4610.92</v>
      </c>
      <c r="H1369" s="200">
        <f t="shared" si="734"/>
        <v>42402</v>
      </c>
      <c r="I1369" s="200">
        <f t="shared" si="735"/>
        <v>42431</v>
      </c>
      <c r="J1369" s="27">
        <f t="shared" si="739"/>
        <v>4.2995482642806948E-3</v>
      </c>
      <c r="K1369" s="12">
        <f t="shared" si="753"/>
        <v>42492</v>
      </c>
      <c r="L1369" s="12">
        <f t="shared" si="740"/>
        <v>42492</v>
      </c>
      <c r="M1369" s="1">
        <f t="shared" si="754"/>
        <v>20</v>
      </c>
      <c r="N1369" s="1">
        <f t="shared" si="741"/>
        <v>18</v>
      </c>
      <c r="O1369" s="2">
        <f t="shared" si="742"/>
        <v>1.00386876</v>
      </c>
      <c r="P1369" s="11">
        <f t="shared" si="732"/>
        <v>1.00899954</v>
      </c>
      <c r="Q1369" s="11">
        <f t="shared" si="728"/>
        <v>1.3240755771755863</v>
      </c>
      <c r="R1369" s="2">
        <f t="shared" si="731"/>
        <v>1.3291980999999999</v>
      </c>
      <c r="S1369" s="2">
        <f t="shared" si="726"/>
        <v>1.25355427</v>
      </c>
      <c r="T1369" s="2">
        <f t="shared" si="743"/>
        <v>284843.36626854999</v>
      </c>
      <c r="U1369" s="2">
        <f t="shared" si="744"/>
        <v>3714.9411178660775</v>
      </c>
      <c r="V1369" s="2">
        <f t="shared" si="745"/>
        <v>69979.985380096376</v>
      </c>
      <c r="W1369" s="2">
        <f t="shared" si="746"/>
        <v>300923.51411113248</v>
      </c>
      <c r="X1369" s="29">
        <f t="shared" si="747"/>
        <v>0</v>
      </c>
      <c r="Y1369" s="2">
        <f t="shared" si="727"/>
        <v>0</v>
      </c>
      <c r="Z1369" s="82">
        <f t="shared" si="748"/>
        <v>0</v>
      </c>
      <c r="AA1369" s="2">
        <f t="shared" si="757"/>
        <v>0</v>
      </c>
      <c r="AB1369" s="27">
        <f t="shared" si="755"/>
        <v>6.7299999999999999E-2</v>
      </c>
      <c r="AC1369" s="29">
        <f t="shared" si="736"/>
        <v>18</v>
      </c>
      <c r="AD1369" s="29">
        <v>252</v>
      </c>
      <c r="AE1369" s="11">
        <f t="shared" si="729"/>
        <v>1.004663131</v>
      </c>
      <c r="AF1369" s="2">
        <f t="shared" si="758"/>
        <v>1328.26193139</v>
      </c>
      <c r="AG1369" s="2">
        <f t="shared" si="749"/>
        <v>1403.2457672800001</v>
      </c>
      <c r="AH1369" s="3">
        <f t="shared" si="750"/>
        <v>0</v>
      </c>
      <c r="AI1369" s="4" t="str">
        <f t="shared" si="730"/>
        <v>A+J=</v>
      </c>
      <c r="AJ1369" s="12">
        <f t="shared" si="756"/>
        <v>42492</v>
      </c>
      <c r="AK1369" s="12"/>
      <c r="AL1369" s="4"/>
      <c r="AM1369" s="1"/>
      <c r="AN1369" s="12"/>
      <c r="AO1369" s="1"/>
      <c r="AP1369" s="1"/>
      <c r="AQ1369" s="3"/>
      <c r="AR1369" s="3"/>
      <c r="AS1369" s="7"/>
      <c r="AT1369" s="1"/>
      <c r="AU1369" s="1"/>
      <c r="AV1369" s="1"/>
      <c r="AW1369" s="1"/>
      <c r="AX1369" s="1"/>
      <c r="AY1369" s="1"/>
      <c r="AZ1369" s="1"/>
      <c r="BA1369" s="1"/>
      <c r="BB1369" s="1"/>
    </row>
    <row r="1370" spans="1:54" x14ac:dyDescent="0.2">
      <c r="A1370" s="178">
        <f t="shared" si="751"/>
        <v>42489</v>
      </c>
      <c r="B1370" s="2">
        <f t="shared" si="737"/>
        <v>302465.82875858195</v>
      </c>
      <c r="C1370" s="2">
        <f t="shared" si="752"/>
        <v>227228.58761317001</v>
      </c>
      <c r="D1370" s="2">
        <f>SUM(Y1370:Y$1495)</f>
        <v>14651.463443570001</v>
      </c>
      <c r="E1370" s="11">
        <f t="shared" si="738"/>
        <v>212577.12416959999</v>
      </c>
      <c r="F1370" s="99">
        <f t="shared" si="733"/>
        <v>4591.18</v>
      </c>
      <c r="G1370" s="3">
        <f>IF(N1370=1,VLOOKUP(A1369,[1]Plan1!$BG$69:$BI$188,3),G1369)</f>
        <v>4610.92</v>
      </c>
      <c r="H1370" s="200">
        <f t="shared" si="734"/>
        <v>42402</v>
      </c>
      <c r="I1370" s="200">
        <f t="shared" si="735"/>
        <v>42431</v>
      </c>
      <c r="J1370" s="27">
        <f t="shared" si="739"/>
        <v>4.2995482642806948E-3</v>
      </c>
      <c r="K1370" s="12">
        <f t="shared" si="753"/>
        <v>42492</v>
      </c>
      <c r="L1370" s="12">
        <f t="shared" si="740"/>
        <v>42492</v>
      </c>
      <c r="M1370" s="1">
        <f t="shared" si="754"/>
        <v>20</v>
      </c>
      <c r="N1370" s="1">
        <f t="shared" si="741"/>
        <v>19</v>
      </c>
      <c r="O1370" s="2">
        <f t="shared" si="742"/>
        <v>1.0040841300000001</v>
      </c>
      <c r="P1370" s="11">
        <f t="shared" si="732"/>
        <v>1.00899954</v>
      </c>
      <c r="Q1370" s="11">
        <f t="shared" si="728"/>
        <v>1.3240755771755863</v>
      </c>
      <c r="R1370" s="2">
        <f t="shared" si="731"/>
        <v>1.3294832700000001</v>
      </c>
      <c r="S1370" s="2">
        <f t="shared" si="726"/>
        <v>1.25355427</v>
      </c>
      <c r="T1370" s="2">
        <f t="shared" si="743"/>
        <v>284843.36626854999</v>
      </c>
      <c r="U1370" s="2">
        <f t="shared" si="744"/>
        <v>3714.9411178660775</v>
      </c>
      <c r="V1370" s="2">
        <f t="shared" si="745"/>
        <v>70040.605998595856</v>
      </c>
      <c r="W1370" s="2">
        <f t="shared" si="746"/>
        <v>300984.13472963194</v>
      </c>
      <c r="X1370" s="29">
        <f t="shared" si="747"/>
        <v>0</v>
      </c>
      <c r="Y1370" s="2">
        <f t="shared" si="727"/>
        <v>0</v>
      </c>
      <c r="Z1370" s="82">
        <f t="shared" si="748"/>
        <v>0</v>
      </c>
      <c r="AA1370" s="2">
        <f t="shared" si="757"/>
        <v>0</v>
      </c>
      <c r="AB1370" s="27">
        <f t="shared" si="755"/>
        <v>6.7299999999999999E-2</v>
      </c>
      <c r="AC1370" s="29">
        <f t="shared" si="736"/>
        <v>19</v>
      </c>
      <c r="AD1370" s="29">
        <v>252</v>
      </c>
      <c r="AE1370" s="11">
        <f t="shared" si="729"/>
        <v>1.004922831</v>
      </c>
      <c r="AF1370" s="2">
        <f t="shared" si="758"/>
        <v>1402.2357536100001</v>
      </c>
      <c r="AG1370" s="2">
        <f t="shared" si="749"/>
        <v>1481.6940289500001</v>
      </c>
      <c r="AH1370" s="3">
        <f t="shared" si="750"/>
        <v>0</v>
      </c>
      <c r="AI1370" s="4" t="str">
        <f t="shared" si="730"/>
        <v>A+J=</v>
      </c>
      <c r="AJ1370" s="12">
        <f t="shared" si="756"/>
        <v>42492</v>
      </c>
      <c r="AK1370" s="12"/>
      <c r="AL1370" s="4"/>
      <c r="AM1370" s="1"/>
      <c r="AN1370" s="12"/>
      <c r="AO1370" s="1"/>
      <c r="AP1370" s="1"/>
      <c r="AQ1370" s="3"/>
      <c r="AR1370" s="3"/>
      <c r="AS1370" s="7"/>
      <c r="AT1370" s="1"/>
      <c r="AU1370" s="1"/>
      <c r="AV1370" s="1"/>
      <c r="AW1370" s="1"/>
      <c r="AX1370" s="1"/>
      <c r="AY1370" s="1"/>
      <c r="AZ1370" s="1"/>
      <c r="BA1370" s="1"/>
      <c r="BB1370" s="1"/>
    </row>
    <row r="1371" spans="1:54" x14ac:dyDescent="0.2">
      <c r="A1371" s="178">
        <f t="shared" si="751"/>
        <v>42490</v>
      </c>
      <c r="B1371" s="2">
        <f t="shared" si="737"/>
        <v>302604.95967799757</v>
      </c>
      <c r="C1371" s="2">
        <f t="shared" si="752"/>
        <v>227228.58761317001</v>
      </c>
      <c r="D1371" s="2">
        <f>SUM(Y1371:Y$1495)</f>
        <v>14651.463443570001</v>
      </c>
      <c r="E1371" s="11">
        <f t="shared" si="738"/>
        <v>212577.12416959999</v>
      </c>
      <c r="F1371" s="99">
        <f t="shared" si="733"/>
        <v>4591.18</v>
      </c>
      <c r="G1371" s="3">
        <f>IF(N1371=1,VLOOKUP(A1370,[1]Plan1!$BG$69:$BI$188,3),G1370)</f>
        <v>4610.92</v>
      </c>
      <c r="H1371" s="200">
        <f t="shared" si="734"/>
        <v>42402</v>
      </c>
      <c r="I1371" s="200">
        <f t="shared" si="735"/>
        <v>42431</v>
      </c>
      <c r="J1371" s="27">
        <f t="shared" si="739"/>
        <v>4.2995482642806948E-3</v>
      </c>
      <c r="K1371" s="12">
        <f t="shared" si="753"/>
        <v>42492</v>
      </c>
      <c r="L1371" s="12">
        <f t="shared" si="740"/>
        <v>42492</v>
      </c>
      <c r="M1371" s="1">
        <f t="shared" si="754"/>
        <v>20</v>
      </c>
      <c r="N1371" s="1">
        <f t="shared" si="741"/>
        <v>20</v>
      </c>
      <c r="O1371" s="2">
        <f t="shared" si="742"/>
        <v>1.0042995400000001</v>
      </c>
      <c r="P1371" s="11">
        <f t="shared" si="732"/>
        <v>1.00899954</v>
      </c>
      <c r="Q1371" s="11">
        <f t="shared" si="728"/>
        <v>1.3240755771755863</v>
      </c>
      <c r="R1371" s="2">
        <f t="shared" si="731"/>
        <v>1.32976849</v>
      </c>
      <c r="S1371" s="2">
        <f t="shared" si="726"/>
        <v>1.25355427</v>
      </c>
      <c r="T1371" s="2">
        <f t="shared" si="743"/>
        <v>284843.36626854999</v>
      </c>
      <c r="U1371" s="2">
        <f t="shared" si="744"/>
        <v>3714.9411178660775</v>
      </c>
      <c r="V1371" s="2">
        <f t="shared" si="745"/>
        <v>70101.237245951488</v>
      </c>
      <c r="W1371" s="2">
        <f t="shared" si="746"/>
        <v>301044.76597698755</v>
      </c>
      <c r="X1371" s="29">
        <f t="shared" si="747"/>
        <v>0</v>
      </c>
      <c r="Y1371" s="2">
        <f t="shared" si="727"/>
        <v>0</v>
      </c>
      <c r="Z1371" s="82">
        <f t="shared" si="748"/>
        <v>0</v>
      </c>
      <c r="AA1371" s="2">
        <f t="shared" si="757"/>
        <v>0</v>
      </c>
      <c r="AB1371" s="27">
        <f t="shared" si="755"/>
        <v>6.7299999999999999E-2</v>
      </c>
      <c r="AC1371" s="29">
        <f t="shared" si="736"/>
        <v>20</v>
      </c>
      <c r="AD1371" s="29">
        <v>252</v>
      </c>
      <c r="AE1371" s="11">
        <f t="shared" si="729"/>
        <v>1.0051825969999999</v>
      </c>
      <c r="AF1371" s="2">
        <f t="shared" si="758"/>
        <v>1476.22837549</v>
      </c>
      <c r="AG1371" s="2">
        <f t="shared" si="749"/>
        <v>1560.19370101</v>
      </c>
      <c r="AH1371" s="3">
        <f t="shared" si="750"/>
        <v>0</v>
      </c>
      <c r="AI1371" s="4" t="str">
        <f t="shared" si="730"/>
        <v>A+J=</v>
      </c>
      <c r="AJ1371" s="12">
        <f t="shared" si="756"/>
        <v>42492</v>
      </c>
      <c r="AK1371" s="12"/>
      <c r="AL1371" s="4"/>
      <c r="AM1371" s="1"/>
      <c r="AN1371" s="12"/>
      <c r="AO1371" s="1"/>
      <c r="AP1371" s="1"/>
      <c r="AQ1371" s="3"/>
      <c r="AR1371" s="3"/>
      <c r="AS1371" s="7"/>
      <c r="AT1371" s="1"/>
      <c r="AU1371" s="1"/>
      <c r="AV1371" s="1"/>
      <c r="AW1371" s="1"/>
      <c r="AX1371" s="1"/>
      <c r="AY1371" s="1"/>
      <c r="AZ1371" s="1"/>
      <c r="BA1371" s="1"/>
      <c r="BB1371" s="1"/>
    </row>
    <row r="1372" spans="1:54" x14ac:dyDescent="0.2">
      <c r="A1372" s="178">
        <f t="shared" si="751"/>
        <v>42491</v>
      </c>
      <c r="B1372" s="2">
        <f t="shared" si="737"/>
        <v>302604.95967799757</v>
      </c>
      <c r="C1372" s="2">
        <f t="shared" si="752"/>
        <v>227228.58761317001</v>
      </c>
      <c r="D1372" s="2">
        <f>SUM(Y1372:Y$1495)</f>
        <v>14651.463443570001</v>
      </c>
      <c r="E1372" s="11">
        <f t="shared" si="738"/>
        <v>212577.12416959999</v>
      </c>
      <c r="F1372" s="99">
        <f t="shared" si="733"/>
        <v>4591.18</v>
      </c>
      <c r="G1372" s="3">
        <f>IF(N1372=1,VLOOKUP(A1371,[1]Plan1!$BG$69:$BI$188,3),G1371)</f>
        <v>4610.92</v>
      </c>
      <c r="H1372" s="200">
        <f t="shared" si="734"/>
        <v>42402</v>
      </c>
      <c r="I1372" s="200">
        <f t="shared" si="735"/>
        <v>42431</v>
      </c>
      <c r="J1372" s="27">
        <f t="shared" si="739"/>
        <v>4.2995482642806948E-3</v>
      </c>
      <c r="K1372" s="12">
        <f t="shared" si="753"/>
        <v>42522</v>
      </c>
      <c r="L1372" s="12">
        <f t="shared" si="740"/>
        <v>42492</v>
      </c>
      <c r="M1372" s="1">
        <f t="shared" si="754"/>
        <v>20</v>
      </c>
      <c r="N1372" s="1">
        <f t="shared" si="741"/>
        <v>20</v>
      </c>
      <c r="O1372" s="2">
        <f t="shared" si="742"/>
        <v>1.0042995400000001</v>
      </c>
      <c r="P1372" s="11">
        <f t="shared" si="732"/>
        <v>1.00899954</v>
      </c>
      <c r="Q1372" s="11">
        <f t="shared" si="728"/>
        <v>1.3240755771755863</v>
      </c>
      <c r="R1372" s="2">
        <f t="shared" si="731"/>
        <v>1.32976849</v>
      </c>
      <c r="S1372" s="2">
        <f t="shared" si="726"/>
        <v>1.25355427</v>
      </c>
      <c r="T1372" s="2">
        <f t="shared" si="743"/>
        <v>284843.36626854999</v>
      </c>
      <c r="U1372" s="2">
        <f t="shared" si="744"/>
        <v>3714.9411178660775</v>
      </c>
      <c r="V1372" s="2">
        <f t="shared" si="745"/>
        <v>70101.237245951488</v>
      </c>
      <c r="W1372" s="2">
        <f t="shared" si="746"/>
        <v>301044.76597698755</v>
      </c>
      <c r="X1372" s="29">
        <f t="shared" si="747"/>
        <v>0</v>
      </c>
      <c r="Y1372" s="2">
        <f t="shared" si="727"/>
        <v>0</v>
      </c>
      <c r="Z1372" s="82">
        <f t="shared" si="748"/>
        <v>0</v>
      </c>
      <c r="AA1372" s="2">
        <f t="shared" si="757"/>
        <v>0</v>
      </c>
      <c r="AB1372" s="27">
        <f t="shared" si="755"/>
        <v>6.7299999999999999E-2</v>
      </c>
      <c r="AC1372" s="29">
        <f t="shared" si="736"/>
        <v>20</v>
      </c>
      <c r="AD1372" s="29">
        <v>252</v>
      </c>
      <c r="AE1372" s="11">
        <f t="shared" si="729"/>
        <v>1.0051825969999999</v>
      </c>
      <c r="AF1372" s="2">
        <f t="shared" si="758"/>
        <v>1476.22837549</v>
      </c>
      <c r="AG1372" s="2">
        <f t="shared" si="749"/>
        <v>1560.19370101</v>
      </c>
      <c r="AH1372" s="3">
        <f t="shared" si="750"/>
        <v>0</v>
      </c>
      <c r="AI1372" s="4" t="str">
        <f t="shared" si="730"/>
        <v>A+J=</v>
      </c>
      <c r="AJ1372" s="12">
        <f t="shared" si="756"/>
        <v>42492</v>
      </c>
      <c r="AK1372" s="12"/>
      <c r="AL1372" s="4"/>
      <c r="AM1372" s="1"/>
      <c r="AN1372" s="12"/>
      <c r="AO1372" s="1"/>
      <c r="AP1372" s="1"/>
      <c r="AQ1372" s="3"/>
      <c r="AR1372" s="3"/>
      <c r="AS1372" s="7"/>
      <c r="AT1372" s="1"/>
      <c r="AU1372" s="1"/>
      <c r="AV1372" s="1"/>
      <c r="AW1372" s="1"/>
      <c r="AX1372" s="1"/>
      <c r="AY1372" s="1"/>
      <c r="AZ1372" s="1"/>
      <c r="BA1372" s="1"/>
      <c r="BB1372" s="1"/>
    </row>
    <row r="1373" spans="1:54" x14ac:dyDescent="0.2">
      <c r="A1373" s="178">
        <f t="shared" si="751"/>
        <v>42492</v>
      </c>
      <c r="B1373" s="2">
        <f t="shared" si="737"/>
        <v>302604.95967799757</v>
      </c>
      <c r="C1373" s="2">
        <f t="shared" si="752"/>
        <v>227228.58761317001</v>
      </c>
      <c r="D1373" s="2">
        <f>SUM(Y1373:Y$1495)</f>
        <v>14651.463443570001</v>
      </c>
      <c r="E1373" s="11">
        <f t="shared" si="738"/>
        <v>212577.12416959999</v>
      </c>
      <c r="F1373" s="99">
        <f t="shared" si="733"/>
        <v>4591.18</v>
      </c>
      <c r="G1373" s="3">
        <f>IF(N1373=1,VLOOKUP(A1372,[1]Plan1!$BG$69:$BI$188,3),G1372)</f>
        <v>4610.92</v>
      </c>
      <c r="H1373" s="200">
        <f t="shared" si="734"/>
        <v>42402</v>
      </c>
      <c r="I1373" s="200">
        <f t="shared" si="735"/>
        <v>42431</v>
      </c>
      <c r="J1373" s="27">
        <f t="shared" si="739"/>
        <v>4.2995482642806948E-3</v>
      </c>
      <c r="K1373" s="12">
        <f t="shared" si="753"/>
        <v>42522</v>
      </c>
      <c r="L1373" s="12">
        <f t="shared" si="740"/>
        <v>42492</v>
      </c>
      <c r="M1373" s="1">
        <f t="shared" si="754"/>
        <v>20</v>
      </c>
      <c r="N1373" s="1">
        <f t="shared" si="741"/>
        <v>20</v>
      </c>
      <c r="O1373" s="2">
        <f t="shared" si="742"/>
        <v>1.0042995400000001</v>
      </c>
      <c r="P1373" s="11">
        <f t="shared" si="732"/>
        <v>1.00899954</v>
      </c>
      <c r="Q1373" s="11">
        <f t="shared" si="728"/>
        <v>1.3240755771755863</v>
      </c>
      <c r="R1373" s="2">
        <f t="shared" si="731"/>
        <v>1.32976849</v>
      </c>
      <c r="S1373" s="2">
        <f t="shared" si="726"/>
        <v>1.25355427</v>
      </c>
      <c r="T1373" s="2">
        <f t="shared" si="743"/>
        <v>284843.36626854999</v>
      </c>
      <c r="U1373" s="2">
        <f t="shared" si="744"/>
        <v>3714.9411178660775</v>
      </c>
      <c r="V1373" s="2">
        <f t="shared" si="745"/>
        <v>70101.237245951488</v>
      </c>
      <c r="W1373" s="2">
        <f t="shared" si="746"/>
        <v>301044.76597698755</v>
      </c>
      <c r="X1373" s="29">
        <f t="shared" si="747"/>
        <v>45</v>
      </c>
      <c r="Y1373" s="2">
        <f t="shared" si="727"/>
        <v>2979.3371662</v>
      </c>
      <c r="Z1373" s="82">
        <f t="shared" si="748"/>
        <v>1.3111630000000001E-2</v>
      </c>
      <c r="AA1373" s="2">
        <f t="shared" si="757"/>
        <v>3734.7608264599999</v>
      </c>
      <c r="AB1373" s="27">
        <f t="shared" si="755"/>
        <v>6.7299999999999999E-2</v>
      </c>
      <c r="AC1373" s="29">
        <f t="shared" si="736"/>
        <v>20</v>
      </c>
      <c r="AD1373" s="29">
        <v>252</v>
      </c>
      <c r="AE1373" s="11">
        <f t="shared" si="729"/>
        <v>1.0051825969999999</v>
      </c>
      <c r="AF1373" s="2">
        <f t="shared" si="758"/>
        <v>1476.22837549</v>
      </c>
      <c r="AG1373" s="2">
        <f t="shared" si="749"/>
        <v>1560.19370101</v>
      </c>
      <c r="AH1373" s="3">
        <f t="shared" si="750"/>
        <v>5210.9892019500003</v>
      </c>
      <c r="AI1373" s="4" t="str">
        <f t="shared" si="730"/>
        <v>A+J=</v>
      </c>
      <c r="AJ1373" s="12">
        <f t="shared" si="756"/>
        <v>42492</v>
      </c>
      <c r="AK1373" s="12"/>
      <c r="AL1373" s="4"/>
      <c r="AM1373" s="1"/>
      <c r="AN1373" s="12"/>
      <c r="AO1373" s="1"/>
      <c r="AP1373" s="1"/>
      <c r="AQ1373" s="3"/>
      <c r="AR1373" s="3"/>
      <c r="AS1373" s="7"/>
      <c r="AT1373" s="1"/>
      <c r="AU1373" s="1"/>
      <c r="AV1373" s="1"/>
      <c r="AW1373" s="1"/>
      <c r="AX1373" s="1"/>
      <c r="AY1373" s="1"/>
      <c r="AZ1373" s="1"/>
      <c r="BA1373" s="1"/>
      <c r="BB1373" s="1"/>
    </row>
    <row r="1374" spans="1:54" x14ac:dyDescent="0.2">
      <c r="A1374" s="178">
        <f t="shared" si="751"/>
        <v>42493</v>
      </c>
      <c r="B1374" s="2">
        <f t="shared" si="737"/>
        <v>297468.76175160671</v>
      </c>
      <c r="C1374" s="2">
        <f t="shared" si="752"/>
        <v>224249.25044696999</v>
      </c>
      <c r="D1374" s="2">
        <f>SUM(Y1374:Y$1495)</f>
        <v>11672.126277370002</v>
      </c>
      <c r="E1374" s="11">
        <f t="shared" si="738"/>
        <v>212577.12416959999</v>
      </c>
      <c r="F1374" s="99">
        <f t="shared" si="733"/>
        <v>4610.92</v>
      </c>
      <c r="G1374" s="3">
        <f>IF(N1374=1,VLOOKUP(A1373,[1]Plan1!$BG$69:$BI$188,3),G1373)</f>
        <v>4639.05</v>
      </c>
      <c r="H1374" s="200">
        <f t="shared" si="734"/>
        <v>42432</v>
      </c>
      <c r="I1374" s="200">
        <f t="shared" si="735"/>
        <v>42463</v>
      </c>
      <c r="J1374" s="27">
        <f t="shared" si="739"/>
        <v>6.1007347774413301E-3</v>
      </c>
      <c r="K1374" s="12">
        <f t="shared" si="753"/>
        <v>42522</v>
      </c>
      <c r="L1374" s="12">
        <f t="shared" si="740"/>
        <v>42522</v>
      </c>
      <c r="M1374" s="1">
        <f t="shared" si="754"/>
        <v>21</v>
      </c>
      <c r="N1374" s="1">
        <f t="shared" si="741"/>
        <v>1</v>
      </c>
      <c r="O1374" s="2">
        <f t="shared" si="742"/>
        <v>1.0002896699999999</v>
      </c>
      <c r="P1374" s="11">
        <f t="shared" si="732"/>
        <v>1.0042995400000001</v>
      </c>
      <c r="Q1374" s="11">
        <f t="shared" si="728"/>
        <v>1.3297684930826761</v>
      </c>
      <c r="R1374" s="2">
        <f t="shared" si="731"/>
        <v>1.33015368</v>
      </c>
      <c r="S1374" s="2">
        <f t="shared" ref="S1374:S1437" si="759">IF(AND(X1374&gt;0,MONTH(A1374)=10),R1374,S1373)</f>
        <v>1.25355427</v>
      </c>
      <c r="T1374" s="2">
        <f t="shared" si="743"/>
        <v>281108.60544209002</v>
      </c>
      <c r="U1374" s="2">
        <f t="shared" si="744"/>
        <v>2959.5174576063678</v>
      </c>
      <c r="V1374" s="2">
        <f t="shared" si="745"/>
        <v>70183.119828410388</v>
      </c>
      <c r="W1374" s="2">
        <f t="shared" si="746"/>
        <v>297391.88773298671</v>
      </c>
      <c r="X1374" s="29">
        <f t="shared" si="747"/>
        <v>0</v>
      </c>
      <c r="Y1374" s="2">
        <f t="shared" ref="Y1374:Y1437" si="760">IF(X1374&gt;0,VLOOKUP(A1374,AN$12:AR$131,5),0)</f>
        <v>0</v>
      </c>
      <c r="Z1374" s="82">
        <f t="shared" si="748"/>
        <v>0</v>
      </c>
      <c r="AA1374" s="2">
        <f t="shared" si="757"/>
        <v>0</v>
      </c>
      <c r="AB1374" s="27">
        <f t="shared" si="755"/>
        <v>6.7299999999999999E-2</v>
      </c>
      <c r="AC1374" s="29">
        <f t="shared" si="736"/>
        <v>1</v>
      </c>
      <c r="AD1374" s="29">
        <v>252</v>
      </c>
      <c r="AE1374" s="11">
        <f t="shared" si="729"/>
        <v>1.0002584940000001</v>
      </c>
      <c r="AF1374" s="2">
        <f t="shared" si="758"/>
        <v>72.66488785</v>
      </c>
      <c r="AG1374" s="2">
        <f t="shared" si="749"/>
        <v>76.874018620000001</v>
      </c>
      <c r="AH1374" s="3">
        <f t="shared" si="750"/>
        <v>0</v>
      </c>
      <c r="AI1374" s="4" t="str">
        <f t="shared" si="730"/>
        <v>A+J=</v>
      </c>
      <c r="AJ1374" s="12">
        <f t="shared" si="756"/>
        <v>42522</v>
      </c>
      <c r="AK1374" s="12"/>
      <c r="AL1374" s="4"/>
      <c r="AM1374" s="1"/>
      <c r="AN1374" s="12"/>
      <c r="AO1374" s="1"/>
      <c r="AP1374" s="1"/>
      <c r="AQ1374" s="3"/>
      <c r="AR1374" s="3"/>
      <c r="AS1374" s="7"/>
      <c r="AT1374" s="1"/>
      <c r="AU1374" s="1"/>
      <c r="AV1374" s="1"/>
      <c r="AW1374" s="1"/>
      <c r="AX1374" s="1"/>
      <c r="AY1374" s="1"/>
      <c r="AZ1374" s="1"/>
      <c r="BA1374" s="1"/>
      <c r="BB1374" s="1"/>
    </row>
    <row r="1375" spans="1:54" x14ac:dyDescent="0.2">
      <c r="A1375" s="178">
        <f t="shared" si="751"/>
        <v>42494</v>
      </c>
      <c r="B1375" s="2">
        <f t="shared" si="737"/>
        <v>297627.6040113293</v>
      </c>
      <c r="C1375" s="2">
        <f t="shared" si="752"/>
        <v>224249.25044696999</v>
      </c>
      <c r="D1375" s="2">
        <f>SUM(Y1375:Y$1495)</f>
        <v>11672.126277370002</v>
      </c>
      <c r="E1375" s="11">
        <f t="shared" si="738"/>
        <v>212577.12416959999</v>
      </c>
      <c r="F1375" s="99">
        <f t="shared" si="733"/>
        <v>4610.92</v>
      </c>
      <c r="G1375" s="3">
        <f>IF(N1375=1,VLOOKUP(A1374,[1]Plan1!$BG$69:$BI$188,3),G1374)</f>
        <v>4639.05</v>
      </c>
      <c r="H1375" s="200">
        <f t="shared" si="734"/>
        <v>42432</v>
      </c>
      <c r="I1375" s="200">
        <f t="shared" si="735"/>
        <v>42463</v>
      </c>
      <c r="J1375" s="27">
        <f t="shared" si="739"/>
        <v>6.1007347774413301E-3</v>
      </c>
      <c r="K1375" s="12">
        <f t="shared" si="753"/>
        <v>42522</v>
      </c>
      <c r="L1375" s="12">
        <f t="shared" si="740"/>
        <v>42522</v>
      </c>
      <c r="M1375" s="1">
        <f t="shared" si="754"/>
        <v>21</v>
      </c>
      <c r="N1375" s="1">
        <f t="shared" si="741"/>
        <v>2</v>
      </c>
      <c r="O1375" s="2">
        <f t="shared" si="742"/>
        <v>1.00057942</v>
      </c>
      <c r="P1375" s="11">
        <f t="shared" si="732"/>
        <v>1.0042995400000001</v>
      </c>
      <c r="Q1375" s="11">
        <f t="shared" ref="Q1375:Q1438" si="761">IF(L1375&gt;L1374,Q1374*P1375,Q1374)</f>
        <v>1.3297684930826761</v>
      </c>
      <c r="R1375" s="2">
        <f t="shared" si="731"/>
        <v>1.33053898</v>
      </c>
      <c r="S1375" s="2">
        <f t="shared" si="759"/>
        <v>1.25355427</v>
      </c>
      <c r="T1375" s="2">
        <f t="shared" si="743"/>
        <v>281108.60544209002</v>
      </c>
      <c r="U1375" s="2">
        <f t="shared" si="744"/>
        <v>2959.5174576063678</v>
      </c>
      <c r="V1375" s="2">
        <f t="shared" si="745"/>
        <v>70265.025794352943</v>
      </c>
      <c r="W1375" s="2">
        <f t="shared" si="746"/>
        <v>297473.79369892931</v>
      </c>
      <c r="X1375" s="29">
        <f t="shared" si="747"/>
        <v>0</v>
      </c>
      <c r="Y1375" s="2">
        <f t="shared" si="760"/>
        <v>0</v>
      </c>
      <c r="Z1375" s="82">
        <f t="shared" si="748"/>
        <v>0</v>
      </c>
      <c r="AA1375" s="2">
        <f t="shared" si="757"/>
        <v>0</v>
      </c>
      <c r="AB1375" s="27">
        <f t="shared" si="755"/>
        <v>6.7299999999999999E-2</v>
      </c>
      <c r="AC1375" s="29">
        <f t="shared" si="736"/>
        <v>2</v>
      </c>
      <c r="AD1375" s="29">
        <v>252</v>
      </c>
      <c r="AE1375" s="11">
        <f t="shared" ref="AE1375:AE1438" si="762">ROUND((1+AB1375)^TRUNC((AC1375/AD1375),9),9)</f>
        <v>1.000517055</v>
      </c>
      <c r="AF1375" s="2">
        <f t="shared" si="758"/>
        <v>145.34860997999999</v>
      </c>
      <c r="AG1375" s="2">
        <f t="shared" si="749"/>
        <v>153.81031239999999</v>
      </c>
      <c r="AH1375" s="3">
        <f t="shared" si="750"/>
        <v>0</v>
      </c>
      <c r="AI1375" s="4" t="str">
        <f t="shared" si="730"/>
        <v>A+J=</v>
      </c>
      <c r="AJ1375" s="12">
        <f t="shared" si="756"/>
        <v>42522</v>
      </c>
      <c r="AK1375" s="12"/>
      <c r="AL1375" s="4"/>
      <c r="AM1375" s="1"/>
      <c r="AN1375" s="12"/>
      <c r="AO1375" s="1"/>
      <c r="AP1375" s="1"/>
      <c r="AQ1375" s="3"/>
      <c r="AR1375" s="3"/>
      <c r="AS1375" s="7"/>
      <c r="AT1375" s="1"/>
      <c r="AU1375" s="1"/>
      <c r="AV1375" s="1"/>
      <c r="AW1375" s="1"/>
      <c r="AX1375" s="1"/>
      <c r="AY1375" s="1"/>
      <c r="AZ1375" s="1"/>
      <c r="BA1375" s="1"/>
      <c r="BB1375" s="1"/>
    </row>
    <row r="1376" spans="1:54" x14ac:dyDescent="0.2">
      <c r="A1376" s="178">
        <f t="shared" si="751"/>
        <v>42495</v>
      </c>
      <c r="B1376" s="2">
        <f t="shared" si="737"/>
        <v>297786.53409169673</v>
      </c>
      <c r="C1376" s="2">
        <f t="shared" si="752"/>
        <v>224249.25044696999</v>
      </c>
      <c r="D1376" s="2">
        <f>SUM(Y1376:Y$1495)</f>
        <v>11672.126277370002</v>
      </c>
      <c r="E1376" s="11">
        <f t="shared" si="738"/>
        <v>212577.12416959999</v>
      </c>
      <c r="F1376" s="99">
        <f t="shared" si="733"/>
        <v>4610.92</v>
      </c>
      <c r="G1376" s="3">
        <f>IF(N1376=1,VLOOKUP(A1375,[1]Plan1!$BG$69:$BI$188,3),G1375)</f>
        <v>4639.05</v>
      </c>
      <c r="H1376" s="200">
        <f t="shared" si="734"/>
        <v>42432</v>
      </c>
      <c r="I1376" s="200">
        <f t="shared" si="735"/>
        <v>42463</v>
      </c>
      <c r="J1376" s="27">
        <f t="shared" si="739"/>
        <v>6.1007347774413301E-3</v>
      </c>
      <c r="K1376" s="12">
        <f t="shared" si="753"/>
        <v>42522</v>
      </c>
      <c r="L1376" s="12">
        <f t="shared" si="740"/>
        <v>42522</v>
      </c>
      <c r="M1376" s="1">
        <f t="shared" si="754"/>
        <v>21</v>
      </c>
      <c r="N1376" s="1">
        <f t="shared" si="741"/>
        <v>3</v>
      </c>
      <c r="O1376" s="2">
        <f t="shared" si="742"/>
        <v>1.00086926</v>
      </c>
      <c r="P1376" s="11">
        <f t="shared" si="732"/>
        <v>1.0042995400000001</v>
      </c>
      <c r="Q1376" s="11">
        <f t="shared" si="761"/>
        <v>1.3297684930826761</v>
      </c>
      <c r="R1376" s="2">
        <f t="shared" si="731"/>
        <v>1.3309244</v>
      </c>
      <c r="S1376" s="2">
        <f t="shared" si="759"/>
        <v>1.25355427</v>
      </c>
      <c r="T1376" s="2">
        <f t="shared" si="743"/>
        <v>281108.60544209002</v>
      </c>
      <c r="U1376" s="2">
        <f t="shared" si="744"/>
        <v>2959.5174576063678</v>
      </c>
      <c r="V1376" s="2">
        <f t="shared" si="745"/>
        <v>70346.957269550374</v>
      </c>
      <c r="W1376" s="2">
        <f t="shared" si="746"/>
        <v>297555.72517412674</v>
      </c>
      <c r="X1376" s="29">
        <f t="shared" si="747"/>
        <v>0</v>
      </c>
      <c r="Y1376" s="2">
        <f t="shared" si="760"/>
        <v>0</v>
      </c>
      <c r="Z1376" s="82">
        <f t="shared" si="748"/>
        <v>0</v>
      </c>
      <c r="AA1376" s="2">
        <f t="shared" si="757"/>
        <v>0</v>
      </c>
      <c r="AB1376" s="27">
        <f t="shared" si="755"/>
        <v>6.7299999999999999E-2</v>
      </c>
      <c r="AC1376" s="29">
        <f t="shared" si="736"/>
        <v>3</v>
      </c>
      <c r="AD1376" s="29">
        <v>252</v>
      </c>
      <c r="AE1376" s="11">
        <f t="shared" si="762"/>
        <v>1.0007756830000001</v>
      </c>
      <c r="AF1376" s="2">
        <f t="shared" si="758"/>
        <v>218.05116638999999</v>
      </c>
      <c r="AG1376" s="2">
        <f t="shared" si="749"/>
        <v>230.80891757000001</v>
      </c>
      <c r="AH1376" s="3">
        <f t="shared" si="750"/>
        <v>0</v>
      </c>
      <c r="AI1376" s="4" t="str">
        <f t="shared" si="730"/>
        <v>A+J=</v>
      </c>
      <c r="AJ1376" s="12">
        <f t="shared" si="756"/>
        <v>42522</v>
      </c>
      <c r="AK1376" s="12"/>
      <c r="AL1376" s="4"/>
      <c r="AM1376" s="1"/>
      <c r="AN1376" s="12"/>
      <c r="AO1376" s="1"/>
      <c r="AP1376" s="1"/>
      <c r="AQ1376" s="3"/>
      <c r="AR1376" s="3"/>
      <c r="AS1376" s="7"/>
      <c r="AT1376" s="1"/>
      <c r="AU1376" s="1"/>
      <c r="AV1376" s="1"/>
      <c r="AW1376" s="1"/>
      <c r="AX1376" s="1"/>
      <c r="AY1376" s="1"/>
      <c r="AZ1376" s="1"/>
      <c r="BA1376" s="1"/>
      <c r="BB1376" s="1"/>
    </row>
    <row r="1377" spans="1:54" x14ac:dyDescent="0.2">
      <c r="A1377" s="178">
        <f t="shared" si="751"/>
        <v>42496</v>
      </c>
      <c r="B1377" s="2">
        <f t="shared" si="737"/>
        <v>297945.54960335779</v>
      </c>
      <c r="C1377" s="2">
        <f t="shared" si="752"/>
        <v>224249.25044696999</v>
      </c>
      <c r="D1377" s="2">
        <f>SUM(Y1377:Y$1495)</f>
        <v>11672.126277370002</v>
      </c>
      <c r="E1377" s="11">
        <f t="shared" si="738"/>
        <v>212577.12416959999</v>
      </c>
      <c r="F1377" s="99">
        <f t="shared" si="733"/>
        <v>4610.92</v>
      </c>
      <c r="G1377" s="3">
        <f>IF(N1377=1,VLOOKUP(A1376,[1]Plan1!$BG$69:$BI$188,3),G1376)</f>
        <v>4639.05</v>
      </c>
      <c r="H1377" s="200">
        <f t="shared" si="734"/>
        <v>42432</v>
      </c>
      <c r="I1377" s="200">
        <f t="shared" si="735"/>
        <v>42463</v>
      </c>
      <c r="J1377" s="27">
        <f t="shared" si="739"/>
        <v>6.1007347774413301E-3</v>
      </c>
      <c r="K1377" s="12">
        <f t="shared" si="753"/>
        <v>42522</v>
      </c>
      <c r="L1377" s="12">
        <f t="shared" si="740"/>
        <v>42522</v>
      </c>
      <c r="M1377" s="1">
        <f t="shared" si="754"/>
        <v>21</v>
      </c>
      <c r="N1377" s="1">
        <f t="shared" si="741"/>
        <v>4</v>
      </c>
      <c r="O1377" s="2">
        <f t="shared" si="742"/>
        <v>1.0011591799999999</v>
      </c>
      <c r="P1377" s="11">
        <f t="shared" si="732"/>
        <v>1.0042995400000001</v>
      </c>
      <c r="Q1377" s="11">
        <f t="shared" si="761"/>
        <v>1.3297684930826761</v>
      </c>
      <c r="R1377" s="2">
        <f t="shared" si="731"/>
        <v>1.33130993</v>
      </c>
      <c r="S1377" s="2">
        <f t="shared" si="759"/>
        <v>1.25355427</v>
      </c>
      <c r="T1377" s="2">
        <f t="shared" si="743"/>
        <v>281108.60544209002</v>
      </c>
      <c r="U1377" s="2">
        <f t="shared" si="744"/>
        <v>2959.5174576063678</v>
      </c>
      <c r="V1377" s="2">
        <f t="shared" si="745"/>
        <v>70428.912128231474</v>
      </c>
      <c r="W1377" s="2">
        <f t="shared" si="746"/>
        <v>297637.68003280781</v>
      </c>
      <c r="X1377" s="29">
        <f t="shared" si="747"/>
        <v>0</v>
      </c>
      <c r="Y1377" s="2">
        <f t="shared" si="760"/>
        <v>0</v>
      </c>
      <c r="Z1377" s="82">
        <f t="shared" si="748"/>
        <v>0</v>
      </c>
      <c r="AA1377" s="2">
        <f t="shared" si="757"/>
        <v>0</v>
      </c>
      <c r="AB1377" s="27">
        <f t="shared" si="755"/>
        <v>6.7299999999999999E-2</v>
      </c>
      <c r="AC1377" s="29">
        <f t="shared" si="736"/>
        <v>4</v>
      </c>
      <c r="AD1377" s="29">
        <v>252</v>
      </c>
      <c r="AE1377" s="11">
        <f t="shared" si="762"/>
        <v>1.0010343770000001</v>
      </c>
      <c r="AF1377" s="2">
        <f t="shared" si="758"/>
        <v>290.77227597000001</v>
      </c>
      <c r="AG1377" s="2">
        <f t="shared" si="749"/>
        <v>307.86957054999999</v>
      </c>
      <c r="AH1377" s="3">
        <f t="shared" si="750"/>
        <v>0</v>
      </c>
      <c r="AI1377" s="4" t="str">
        <f t="shared" si="730"/>
        <v>A+J=</v>
      </c>
      <c r="AJ1377" s="12">
        <f t="shared" si="756"/>
        <v>42522</v>
      </c>
      <c r="AK1377" s="12"/>
      <c r="AL1377" s="4"/>
      <c r="AM1377" s="1"/>
      <c r="AN1377" s="12"/>
      <c r="AO1377" s="1"/>
      <c r="AP1377" s="1"/>
      <c r="AQ1377" s="3"/>
      <c r="AR1377" s="3"/>
      <c r="AS1377" s="7"/>
      <c r="AT1377" s="1"/>
      <c r="AU1377" s="1"/>
      <c r="AV1377" s="1"/>
      <c r="AW1377" s="1"/>
      <c r="AX1377" s="1"/>
      <c r="AY1377" s="1"/>
      <c r="AZ1377" s="1"/>
      <c r="BA1377" s="1"/>
      <c r="BB1377" s="1"/>
    </row>
    <row r="1378" spans="1:54" x14ac:dyDescent="0.2">
      <c r="A1378" s="178">
        <f t="shared" si="751"/>
        <v>42497</v>
      </c>
      <c r="B1378" s="2">
        <f t="shared" si="737"/>
        <v>298104.65330467385</v>
      </c>
      <c r="C1378" s="2">
        <f t="shared" si="752"/>
        <v>224249.25044696999</v>
      </c>
      <c r="D1378" s="2">
        <f>SUM(Y1378:Y$1495)</f>
        <v>11672.126277370002</v>
      </c>
      <c r="E1378" s="11">
        <f t="shared" si="738"/>
        <v>212577.12416959999</v>
      </c>
      <c r="F1378" s="99">
        <f t="shared" si="733"/>
        <v>4610.92</v>
      </c>
      <c r="G1378" s="3">
        <f>IF(N1378=1,VLOOKUP(A1377,[1]Plan1!$BG$69:$BI$188,3),G1377)</f>
        <v>4639.05</v>
      </c>
      <c r="H1378" s="200">
        <f t="shared" si="734"/>
        <v>42432</v>
      </c>
      <c r="I1378" s="200">
        <f t="shared" si="735"/>
        <v>42463</v>
      </c>
      <c r="J1378" s="27">
        <f t="shared" si="739"/>
        <v>6.1007347774413301E-3</v>
      </c>
      <c r="K1378" s="12">
        <f t="shared" si="753"/>
        <v>42522</v>
      </c>
      <c r="L1378" s="12">
        <f t="shared" si="740"/>
        <v>42522</v>
      </c>
      <c r="M1378" s="1">
        <f t="shared" si="754"/>
        <v>21</v>
      </c>
      <c r="N1378" s="1">
        <f t="shared" si="741"/>
        <v>5</v>
      </c>
      <c r="O1378" s="2">
        <f t="shared" si="742"/>
        <v>1.00144919</v>
      </c>
      <c r="P1378" s="11">
        <f t="shared" si="732"/>
        <v>1.0042995400000001</v>
      </c>
      <c r="Q1378" s="11">
        <f t="shared" si="761"/>
        <v>1.3297684930826761</v>
      </c>
      <c r="R1378" s="2">
        <f t="shared" si="731"/>
        <v>1.3316955800000001</v>
      </c>
      <c r="S1378" s="2">
        <f t="shared" si="759"/>
        <v>1.25355427</v>
      </c>
      <c r="T1378" s="2">
        <f t="shared" si="743"/>
        <v>281108.60544209002</v>
      </c>
      <c r="U1378" s="2">
        <f t="shared" si="744"/>
        <v>2959.5174576063678</v>
      </c>
      <c r="V1378" s="2">
        <f t="shared" si="745"/>
        <v>70510.892496167507</v>
      </c>
      <c r="W1378" s="2">
        <f t="shared" si="746"/>
        <v>297719.66040074383</v>
      </c>
      <c r="X1378" s="29">
        <f t="shared" si="747"/>
        <v>0</v>
      </c>
      <c r="Y1378" s="2">
        <f t="shared" si="760"/>
        <v>0</v>
      </c>
      <c r="Z1378" s="82">
        <f t="shared" si="748"/>
        <v>0</v>
      </c>
      <c r="AA1378" s="2">
        <f t="shared" si="757"/>
        <v>0</v>
      </c>
      <c r="AB1378" s="27">
        <f t="shared" si="755"/>
        <v>6.7299999999999999E-2</v>
      </c>
      <c r="AC1378" s="29">
        <f t="shared" si="736"/>
        <v>5</v>
      </c>
      <c r="AD1378" s="29">
        <v>252</v>
      </c>
      <c r="AE1378" s="11">
        <f t="shared" si="762"/>
        <v>1.0012931389999999</v>
      </c>
      <c r="AF1378" s="2">
        <f t="shared" si="758"/>
        <v>363.51250092999999</v>
      </c>
      <c r="AG1378" s="2">
        <f t="shared" si="749"/>
        <v>384.99290393000001</v>
      </c>
      <c r="AH1378" s="3">
        <f t="shared" si="750"/>
        <v>0</v>
      </c>
      <c r="AI1378" s="4" t="str">
        <f t="shared" ref="AI1378:AI1441" si="763">AI1377</f>
        <v>A+J=</v>
      </c>
      <c r="AJ1378" s="12">
        <f t="shared" si="756"/>
        <v>42522</v>
      </c>
      <c r="AK1378" s="12"/>
      <c r="AL1378" s="4"/>
      <c r="AM1378" s="1"/>
      <c r="AN1378" s="12"/>
      <c r="AO1378" s="1"/>
      <c r="AP1378" s="1"/>
      <c r="AQ1378" s="3"/>
      <c r="AR1378" s="3"/>
      <c r="AS1378" s="7"/>
      <c r="AT1378" s="1"/>
      <c r="AU1378" s="1"/>
      <c r="AV1378" s="1"/>
      <c r="AW1378" s="1"/>
      <c r="AX1378" s="1"/>
      <c r="AY1378" s="1"/>
      <c r="AZ1378" s="1"/>
      <c r="BA1378" s="1"/>
      <c r="BB1378" s="1"/>
    </row>
    <row r="1379" spans="1:54" x14ac:dyDescent="0.2">
      <c r="A1379" s="178">
        <f t="shared" si="751"/>
        <v>42498</v>
      </c>
      <c r="B1379" s="2">
        <f t="shared" si="737"/>
        <v>298104.65330467385</v>
      </c>
      <c r="C1379" s="2">
        <f t="shared" si="752"/>
        <v>224249.25044696999</v>
      </c>
      <c r="D1379" s="2">
        <f>SUM(Y1379:Y$1495)</f>
        <v>11672.126277370002</v>
      </c>
      <c r="E1379" s="11">
        <f t="shared" si="738"/>
        <v>212577.12416959999</v>
      </c>
      <c r="F1379" s="99">
        <f t="shared" si="733"/>
        <v>4610.92</v>
      </c>
      <c r="G1379" s="3">
        <f>IF(N1379=1,VLOOKUP(A1378,[1]Plan1!$BG$69:$BI$188,3),G1378)</f>
        <v>4639.05</v>
      </c>
      <c r="H1379" s="200">
        <f t="shared" si="734"/>
        <v>42432</v>
      </c>
      <c r="I1379" s="200">
        <f t="shared" si="735"/>
        <v>42463</v>
      </c>
      <c r="J1379" s="27">
        <f t="shared" si="739"/>
        <v>6.1007347774413301E-3</v>
      </c>
      <c r="K1379" s="12">
        <f t="shared" si="753"/>
        <v>42522</v>
      </c>
      <c r="L1379" s="12">
        <f t="shared" si="740"/>
        <v>42522</v>
      </c>
      <c r="M1379" s="1">
        <f t="shared" si="754"/>
        <v>21</v>
      </c>
      <c r="N1379" s="1">
        <f t="shared" si="741"/>
        <v>5</v>
      </c>
      <c r="O1379" s="2">
        <f t="shared" si="742"/>
        <v>1.00144919</v>
      </c>
      <c r="P1379" s="11">
        <f t="shared" si="732"/>
        <v>1.0042995400000001</v>
      </c>
      <c r="Q1379" s="11">
        <f t="shared" si="761"/>
        <v>1.3297684930826761</v>
      </c>
      <c r="R1379" s="2">
        <f t="shared" si="731"/>
        <v>1.3316955800000001</v>
      </c>
      <c r="S1379" s="2">
        <f t="shared" si="759"/>
        <v>1.25355427</v>
      </c>
      <c r="T1379" s="2">
        <f t="shared" si="743"/>
        <v>281108.60544209002</v>
      </c>
      <c r="U1379" s="2">
        <f t="shared" si="744"/>
        <v>2959.5174576063678</v>
      </c>
      <c r="V1379" s="2">
        <f t="shared" si="745"/>
        <v>70510.892496167507</v>
      </c>
      <c r="W1379" s="2">
        <f t="shared" si="746"/>
        <v>297719.66040074383</v>
      </c>
      <c r="X1379" s="29">
        <f t="shared" si="747"/>
        <v>0</v>
      </c>
      <c r="Y1379" s="2">
        <f t="shared" si="760"/>
        <v>0</v>
      </c>
      <c r="Z1379" s="82">
        <f t="shared" si="748"/>
        <v>0</v>
      </c>
      <c r="AA1379" s="2">
        <f t="shared" si="757"/>
        <v>0</v>
      </c>
      <c r="AB1379" s="27">
        <f t="shared" si="755"/>
        <v>6.7299999999999999E-2</v>
      </c>
      <c r="AC1379" s="29">
        <f t="shared" si="736"/>
        <v>5</v>
      </c>
      <c r="AD1379" s="29">
        <v>252</v>
      </c>
      <c r="AE1379" s="11">
        <f t="shared" si="762"/>
        <v>1.0012931389999999</v>
      </c>
      <c r="AF1379" s="2">
        <f t="shared" si="758"/>
        <v>363.51250092999999</v>
      </c>
      <c r="AG1379" s="2">
        <f t="shared" si="749"/>
        <v>384.99290393000001</v>
      </c>
      <c r="AH1379" s="3">
        <f t="shared" si="750"/>
        <v>0</v>
      </c>
      <c r="AI1379" s="4" t="str">
        <f t="shared" si="763"/>
        <v>A+J=</v>
      </c>
      <c r="AJ1379" s="12">
        <f t="shared" si="756"/>
        <v>42522</v>
      </c>
      <c r="AK1379" s="12"/>
      <c r="AL1379" s="4"/>
      <c r="AM1379" s="1"/>
      <c r="AN1379" s="12"/>
      <c r="AO1379" s="1"/>
      <c r="AP1379" s="1"/>
      <c r="AQ1379" s="3"/>
      <c r="AR1379" s="3"/>
      <c r="AS1379" s="7"/>
      <c r="AT1379" s="1"/>
      <c r="AU1379" s="1"/>
      <c r="AV1379" s="1"/>
      <c r="AW1379" s="1"/>
      <c r="AX1379" s="1"/>
      <c r="AY1379" s="1"/>
      <c r="AZ1379" s="1"/>
      <c r="BA1379" s="1"/>
      <c r="BB1379" s="1"/>
    </row>
    <row r="1380" spans="1:54" x14ac:dyDescent="0.2">
      <c r="A1380" s="178">
        <f t="shared" si="751"/>
        <v>42499</v>
      </c>
      <c r="B1380" s="2">
        <f t="shared" si="737"/>
        <v>298104.65330467385</v>
      </c>
      <c r="C1380" s="2">
        <f t="shared" si="752"/>
        <v>224249.25044696999</v>
      </c>
      <c r="D1380" s="2">
        <f>SUM(Y1380:Y$1495)</f>
        <v>11672.126277370002</v>
      </c>
      <c r="E1380" s="11">
        <f t="shared" si="738"/>
        <v>212577.12416959999</v>
      </c>
      <c r="F1380" s="99">
        <f t="shared" si="733"/>
        <v>4610.92</v>
      </c>
      <c r="G1380" s="3">
        <f>IF(N1380=1,VLOOKUP(A1379,[1]Plan1!$BG$69:$BI$188,3),G1379)</f>
        <v>4639.05</v>
      </c>
      <c r="H1380" s="200">
        <f t="shared" si="734"/>
        <v>42432</v>
      </c>
      <c r="I1380" s="200">
        <f t="shared" si="735"/>
        <v>42463</v>
      </c>
      <c r="J1380" s="27">
        <f t="shared" si="739"/>
        <v>6.1007347774413301E-3</v>
      </c>
      <c r="K1380" s="12">
        <f t="shared" si="753"/>
        <v>42522</v>
      </c>
      <c r="L1380" s="12">
        <f t="shared" si="740"/>
        <v>42522</v>
      </c>
      <c r="M1380" s="1">
        <f t="shared" si="754"/>
        <v>21</v>
      </c>
      <c r="N1380" s="1">
        <f t="shared" si="741"/>
        <v>5</v>
      </c>
      <c r="O1380" s="2">
        <f t="shared" si="742"/>
        <v>1.00144919</v>
      </c>
      <c r="P1380" s="11">
        <f t="shared" si="732"/>
        <v>1.0042995400000001</v>
      </c>
      <c r="Q1380" s="11">
        <f t="shared" si="761"/>
        <v>1.3297684930826761</v>
      </c>
      <c r="R1380" s="2">
        <f t="shared" si="731"/>
        <v>1.3316955800000001</v>
      </c>
      <c r="S1380" s="2">
        <f t="shared" si="759"/>
        <v>1.25355427</v>
      </c>
      <c r="T1380" s="2">
        <f t="shared" si="743"/>
        <v>281108.60544209002</v>
      </c>
      <c r="U1380" s="2">
        <f t="shared" si="744"/>
        <v>2959.5174576063678</v>
      </c>
      <c r="V1380" s="2">
        <f t="shared" si="745"/>
        <v>70510.892496167507</v>
      </c>
      <c r="W1380" s="2">
        <f t="shared" si="746"/>
        <v>297719.66040074383</v>
      </c>
      <c r="X1380" s="29">
        <f t="shared" si="747"/>
        <v>0</v>
      </c>
      <c r="Y1380" s="2">
        <f t="shared" si="760"/>
        <v>0</v>
      </c>
      <c r="Z1380" s="82">
        <f t="shared" si="748"/>
        <v>0</v>
      </c>
      <c r="AA1380" s="2">
        <f t="shared" si="757"/>
        <v>0</v>
      </c>
      <c r="AB1380" s="27">
        <f t="shared" si="755"/>
        <v>6.7299999999999999E-2</v>
      </c>
      <c r="AC1380" s="29">
        <f t="shared" si="736"/>
        <v>5</v>
      </c>
      <c r="AD1380" s="29">
        <v>252</v>
      </c>
      <c r="AE1380" s="11">
        <f t="shared" si="762"/>
        <v>1.0012931389999999</v>
      </c>
      <c r="AF1380" s="2">
        <f t="shared" si="758"/>
        <v>363.51250092999999</v>
      </c>
      <c r="AG1380" s="2">
        <f t="shared" si="749"/>
        <v>384.99290393000001</v>
      </c>
      <c r="AH1380" s="3">
        <f t="shared" si="750"/>
        <v>0</v>
      </c>
      <c r="AI1380" s="4" t="str">
        <f t="shared" si="763"/>
        <v>A+J=</v>
      </c>
      <c r="AJ1380" s="12">
        <f t="shared" si="756"/>
        <v>42522</v>
      </c>
      <c r="AK1380" s="12"/>
      <c r="AL1380" s="4"/>
      <c r="AM1380" s="1"/>
      <c r="AN1380" s="12"/>
      <c r="AO1380" s="1"/>
      <c r="AP1380" s="1"/>
      <c r="AQ1380" s="3"/>
      <c r="AR1380" s="3"/>
      <c r="AS1380" s="7"/>
      <c r="AT1380" s="1"/>
      <c r="AU1380" s="1"/>
      <c r="AV1380" s="1"/>
      <c r="AW1380" s="1"/>
      <c r="AX1380" s="1"/>
      <c r="AY1380" s="1"/>
      <c r="AZ1380" s="1"/>
      <c r="BA1380" s="1"/>
      <c r="BB1380" s="1"/>
    </row>
    <row r="1381" spans="1:54" x14ac:dyDescent="0.2">
      <c r="A1381" s="178">
        <f t="shared" si="751"/>
        <v>42500</v>
      </c>
      <c r="B1381" s="2">
        <f t="shared" si="737"/>
        <v>298263.84037840232</v>
      </c>
      <c r="C1381" s="2">
        <f t="shared" si="752"/>
        <v>224249.25044696999</v>
      </c>
      <c r="D1381" s="2">
        <f>SUM(Y1381:Y$1495)</f>
        <v>11672.126277370002</v>
      </c>
      <c r="E1381" s="11">
        <f t="shared" si="738"/>
        <v>212577.12416959999</v>
      </c>
      <c r="F1381" s="99">
        <f t="shared" si="733"/>
        <v>4610.92</v>
      </c>
      <c r="G1381" s="3">
        <f>IF(N1381=1,VLOOKUP(A1380,[1]Plan1!$BG$69:$BI$188,3),G1380)</f>
        <v>4639.05</v>
      </c>
      <c r="H1381" s="200">
        <f t="shared" si="734"/>
        <v>42432</v>
      </c>
      <c r="I1381" s="200">
        <f t="shared" si="735"/>
        <v>42463</v>
      </c>
      <c r="J1381" s="27">
        <f t="shared" si="739"/>
        <v>6.1007347774413301E-3</v>
      </c>
      <c r="K1381" s="12">
        <f t="shared" si="753"/>
        <v>42522</v>
      </c>
      <c r="L1381" s="12">
        <f t="shared" si="740"/>
        <v>42522</v>
      </c>
      <c r="M1381" s="1">
        <f t="shared" si="754"/>
        <v>21</v>
      </c>
      <c r="N1381" s="1">
        <f t="shared" si="741"/>
        <v>6</v>
      </c>
      <c r="O1381" s="2">
        <f t="shared" si="742"/>
        <v>1.00173928</v>
      </c>
      <c r="P1381" s="11">
        <f t="shared" si="732"/>
        <v>1.0042995400000001</v>
      </c>
      <c r="Q1381" s="11">
        <f t="shared" si="761"/>
        <v>1.3297684930826761</v>
      </c>
      <c r="R1381" s="2">
        <f t="shared" si="731"/>
        <v>1.3320813300000001</v>
      </c>
      <c r="S1381" s="2">
        <f t="shared" si="759"/>
        <v>1.25355427</v>
      </c>
      <c r="T1381" s="2">
        <f t="shared" si="743"/>
        <v>281108.60544209002</v>
      </c>
      <c r="U1381" s="2">
        <f t="shared" si="744"/>
        <v>2959.5174576063678</v>
      </c>
      <c r="V1381" s="2">
        <f t="shared" si="745"/>
        <v>70592.894121815931</v>
      </c>
      <c r="W1381" s="2">
        <f t="shared" si="746"/>
        <v>297801.6620263923</v>
      </c>
      <c r="X1381" s="29">
        <f t="shared" si="747"/>
        <v>0</v>
      </c>
      <c r="Y1381" s="2">
        <f t="shared" si="760"/>
        <v>0</v>
      </c>
      <c r="Z1381" s="82">
        <f t="shared" si="748"/>
        <v>0</v>
      </c>
      <c r="AA1381" s="2">
        <f t="shared" si="757"/>
        <v>0</v>
      </c>
      <c r="AB1381" s="27">
        <f t="shared" si="755"/>
        <v>6.7299999999999999E-2</v>
      </c>
      <c r="AC1381" s="29">
        <f t="shared" si="736"/>
        <v>6</v>
      </c>
      <c r="AD1381" s="29">
        <v>252</v>
      </c>
      <c r="AE1381" s="11">
        <f t="shared" si="762"/>
        <v>1.0015519669999999</v>
      </c>
      <c r="AF1381" s="2">
        <f t="shared" si="758"/>
        <v>436.27127905999998</v>
      </c>
      <c r="AG1381" s="2">
        <f t="shared" si="749"/>
        <v>462.17835201000003</v>
      </c>
      <c r="AH1381" s="3">
        <f t="shared" si="750"/>
        <v>0</v>
      </c>
      <c r="AI1381" s="4" t="str">
        <f t="shared" si="763"/>
        <v>A+J=</v>
      </c>
      <c r="AJ1381" s="12">
        <f t="shared" si="756"/>
        <v>42522</v>
      </c>
      <c r="AK1381" s="12"/>
      <c r="AL1381" s="4"/>
      <c r="AM1381" s="1"/>
      <c r="AN1381" s="12"/>
      <c r="AO1381" s="1"/>
      <c r="AP1381" s="1"/>
      <c r="AQ1381" s="3"/>
      <c r="AR1381" s="3"/>
      <c r="AS1381" s="7"/>
      <c r="AT1381" s="1"/>
      <c r="AU1381" s="1"/>
      <c r="AV1381" s="1"/>
      <c r="AW1381" s="1"/>
      <c r="AX1381" s="1"/>
      <c r="AY1381" s="1"/>
      <c r="AZ1381" s="1"/>
      <c r="BA1381" s="1"/>
      <c r="BB1381" s="1"/>
    </row>
    <row r="1382" spans="1:54" x14ac:dyDescent="0.2">
      <c r="A1382" s="178">
        <f t="shared" si="751"/>
        <v>42501</v>
      </c>
      <c r="B1382" s="2">
        <f t="shared" si="737"/>
        <v>298423.11328479432</v>
      </c>
      <c r="C1382" s="2">
        <f t="shared" si="752"/>
        <v>224249.25044696999</v>
      </c>
      <c r="D1382" s="2">
        <f>SUM(Y1382:Y$1495)</f>
        <v>11672.126277370002</v>
      </c>
      <c r="E1382" s="11">
        <f t="shared" si="738"/>
        <v>212577.12416959999</v>
      </c>
      <c r="F1382" s="99">
        <f t="shared" si="733"/>
        <v>4610.92</v>
      </c>
      <c r="G1382" s="3">
        <f>IF(N1382=1,VLOOKUP(A1381,[1]Plan1!$BG$69:$BI$188,3),G1381)</f>
        <v>4639.05</v>
      </c>
      <c r="H1382" s="200">
        <f t="shared" si="734"/>
        <v>42432</v>
      </c>
      <c r="I1382" s="200">
        <f t="shared" si="735"/>
        <v>42463</v>
      </c>
      <c r="J1382" s="27">
        <f t="shared" si="739"/>
        <v>6.1007347774413301E-3</v>
      </c>
      <c r="K1382" s="12">
        <f t="shared" si="753"/>
        <v>42522</v>
      </c>
      <c r="L1382" s="12">
        <f t="shared" si="740"/>
        <v>42522</v>
      </c>
      <c r="M1382" s="1">
        <f t="shared" si="754"/>
        <v>21</v>
      </c>
      <c r="N1382" s="1">
        <f t="shared" si="741"/>
        <v>7</v>
      </c>
      <c r="O1382" s="2">
        <f t="shared" si="742"/>
        <v>1.00202945</v>
      </c>
      <c r="P1382" s="11">
        <f t="shared" si="732"/>
        <v>1.0042995400000001</v>
      </c>
      <c r="Q1382" s="11">
        <f t="shared" si="761"/>
        <v>1.3297684930826761</v>
      </c>
      <c r="R1382" s="2">
        <f t="shared" si="731"/>
        <v>1.33246719</v>
      </c>
      <c r="S1382" s="2">
        <f t="shared" si="759"/>
        <v>1.25355427</v>
      </c>
      <c r="T1382" s="2">
        <f t="shared" si="743"/>
        <v>281108.60544209002</v>
      </c>
      <c r="U1382" s="2">
        <f t="shared" si="744"/>
        <v>2959.5174576063678</v>
      </c>
      <c r="V1382" s="2">
        <f t="shared" si="745"/>
        <v>70674.919130947994</v>
      </c>
      <c r="W1382" s="2">
        <f t="shared" si="746"/>
        <v>297883.68703552434</v>
      </c>
      <c r="X1382" s="29">
        <f t="shared" si="747"/>
        <v>0</v>
      </c>
      <c r="Y1382" s="2">
        <f t="shared" si="760"/>
        <v>0</v>
      </c>
      <c r="Z1382" s="82">
        <f t="shared" si="748"/>
        <v>0</v>
      </c>
      <c r="AA1382" s="2">
        <f t="shared" si="757"/>
        <v>0</v>
      </c>
      <c r="AB1382" s="27">
        <f t="shared" si="755"/>
        <v>6.7299999999999999E-2</v>
      </c>
      <c r="AC1382" s="29">
        <f t="shared" si="736"/>
        <v>7</v>
      </c>
      <c r="AD1382" s="29">
        <v>252</v>
      </c>
      <c r="AE1382" s="11">
        <f t="shared" si="762"/>
        <v>1.0018108619999999</v>
      </c>
      <c r="AF1382" s="2">
        <f t="shared" si="758"/>
        <v>509.04889145999999</v>
      </c>
      <c r="AG1382" s="2">
        <f t="shared" si="749"/>
        <v>539.42624926999997</v>
      </c>
      <c r="AH1382" s="3">
        <f t="shared" si="750"/>
        <v>0</v>
      </c>
      <c r="AI1382" s="4" t="str">
        <f t="shared" si="763"/>
        <v>A+J=</v>
      </c>
      <c r="AJ1382" s="12">
        <f t="shared" si="756"/>
        <v>42522</v>
      </c>
      <c r="AK1382" s="12"/>
      <c r="AL1382" s="4"/>
      <c r="AM1382" s="1"/>
      <c r="AN1382" s="12"/>
      <c r="AO1382" s="1"/>
      <c r="AP1382" s="1"/>
      <c r="AQ1382" s="3"/>
      <c r="AR1382" s="3"/>
      <c r="AS1382" s="7"/>
      <c r="AT1382" s="1"/>
      <c r="AU1382" s="1"/>
      <c r="AV1382" s="1"/>
      <c r="AW1382" s="1"/>
      <c r="AX1382" s="1"/>
      <c r="AY1382" s="1"/>
      <c r="AZ1382" s="1"/>
      <c r="BA1382" s="1"/>
      <c r="BB1382" s="1"/>
    </row>
    <row r="1383" spans="1:54" x14ac:dyDescent="0.2">
      <c r="A1383" s="178">
        <f t="shared" si="751"/>
        <v>42502</v>
      </c>
      <c r="B1383" s="2">
        <f t="shared" si="737"/>
        <v>298582.47448664129</v>
      </c>
      <c r="C1383" s="2">
        <f t="shared" si="752"/>
        <v>224249.25044696999</v>
      </c>
      <c r="D1383" s="2">
        <f>SUM(Y1383:Y$1495)</f>
        <v>11672.126277370002</v>
      </c>
      <c r="E1383" s="11">
        <f t="shared" si="738"/>
        <v>212577.12416959999</v>
      </c>
      <c r="F1383" s="99">
        <f t="shared" si="733"/>
        <v>4610.92</v>
      </c>
      <c r="G1383" s="3">
        <f>IF(N1383=1,VLOOKUP(A1382,[1]Plan1!$BG$69:$BI$188,3),G1382)</f>
        <v>4639.05</v>
      </c>
      <c r="H1383" s="200">
        <f t="shared" si="734"/>
        <v>42432</v>
      </c>
      <c r="I1383" s="200">
        <f t="shared" si="735"/>
        <v>42463</v>
      </c>
      <c r="J1383" s="27">
        <f t="shared" si="739"/>
        <v>6.1007347774413301E-3</v>
      </c>
      <c r="K1383" s="12">
        <f t="shared" si="753"/>
        <v>42522</v>
      </c>
      <c r="L1383" s="12">
        <f t="shared" si="740"/>
        <v>42522</v>
      </c>
      <c r="M1383" s="1">
        <f t="shared" si="754"/>
        <v>21</v>
      </c>
      <c r="N1383" s="1">
        <f t="shared" si="741"/>
        <v>8</v>
      </c>
      <c r="O1383" s="2">
        <f t="shared" si="742"/>
        <v>1.0023197100000001</v>
      </c>
      <c r="P1383" s="11">
        <f t="shared" si="732"/>
        <v>1.0042995400000001</v>
      </c>
      <c r="Q1383" s="11">
        <f t="shared" si="761"/>
        <v>1.3297684930826761</v>
      </c>
      <c r="R1383" s="2">
        <f t="shared" si="731"/>
        <v>1.3328531699999999</v>
      </c>
      <c r="S1383" s="2">
        <f t="shared" si="759"/>
        <v>1.25355427</v>
      </c>
      <c r="T1383" s="2">
        <f t="shared" si="743"/>
        <v>281108.60544209002</v>
      </c>
      <c r="U1383" s="2">
        <f t="shared" si="744"/>
        <v>2959.5174576063678</v>
      </c>
      <c r="V1383" s="2">
        <f t="shared" si="745"/>
        <v>70756.969649334962</v>
      </c>
      <c r="W1383" s="2">
        <f t="shared" si="746"/>
        <v>297965.73755391128</v>
      </c>
      <c r="X1383" s="29">
        <f t="shared" si="747"/>
        <v>0</v>
      </c>
      <c r="Y1383" s="2">
        <f t="shared" si="760"/>
        <v>0</v>
      </c>
      <c r="Z1383" s="82">
        <f t="shared" si="748"/>
        <v>0</v>
      </c>
      <c r="AA1383" s="2">
        <f t="shared" si="757"/>
        <v>0</v>
      </c>
      <c r="AB1383" s="27">
        <f t="shared" si="755"/>
        <v>6.7299999999999999E-2</v>
      </c>
      <c r="AC1383" s="29">
        <f t="shared" si="736"/>
        <v>8</v>
      </c>
      <c r="AD1383" s="29">
        <v>252</v>
      </c>
      <c r="AE1383" s="11">
        <f t="shared" si="762"/>
        <v>1.002069825</v>
      </c>
      <c r="AF1383" s="2">
        <f t="shared" si="758"/>
        <v>581.84561925000003</v>
      </c>
      <c r="AG1383" s="2">
        <f t="shared" si="749"/>
        <v>616.73693273000004</v>
      </c>
      <c r="AH1383" s="3">
        <f t="shared" si="750"/>
        <v>0</v>
      </c>
      <c r="AI1383" s="4" t="str">
        <f t="shared" si="763"/>
        <v>A+J=</v>
      </c>
      <c r="AJ1383" s="12">
        <f t="shared" si="756"/>
        <v>42522</v>
      </c>
      <c r="AK1383" s="12"/>
      <c r="AL1383" s="4"/>
      <c r="AM1383" s="1"/>
      <c r="AN1383" s="12"/>
      <c r="AO1383" s="1"/>
      <c r="AP1383" s="1"/>
      <c r="AQ1383" s="3"/>
      <c r="AR1383" s="3"/>
      <c r="AS1383" s="7"/>
      <c r="AT1383" s="1"/>
      <c r="AU1383" s="1"/>
      <c r="AV1383" s="1"/>
      <c r="AW1383" s="1"/>
      <c r="AX1383" s="1"/>
      <c r="AY1383" s="1"/>
      <c r="AZ1383" s="1"/>
      <c r="BA1383" s="1"/>
      <c r="BB1383" s="1"/>
    </row>
    <row r="1384" spans="1:54" x14ac:dyDescent="0.2">
      <c r="A1384" s="178">
        <f t="shared" si="751"/>
        <v>42503</v>
      </c>
      <c r="B1384" s="2">
        <f t="shared" si="737"/>
        <v>298741.91916295071</v>
      </c>
      <c r="C1384" s="2">
        <f t="shared" si="752"/>
        <v>224249.25044696999</v>
      </c>
      <c r="D1384" s="2">
        <f>SUM(Y1384:Y$1495)</f>
        <v>11672.126277370002</v>
      </c>
      <c r="E1384" s="11">
        <f t="shared" si="738"/>
        <v>212577.12416959999</v>
      </c>
      <c r="F1384" s="99">
        <f t="shared" si="733"/>
        <v>4610.92</v>
      </c>
      <c r="G1384" s="3">
        <f>IF(N1384=1,VLOOKUP(A1383,[1]Plan1!$BG$69:$BI$188,3),G1383)</f>
        <v>4639.05</v>
      </c>
      <c r="H1384" s="200">
        <f t="shared" si="734"/>
        <v>42432</v>
      </c>
      <c r="I1384" s="200">
        <f t="shared" si="735"/>
        <v>42463</v>
      </c>
      <c r="J1384" s="27">
        <f t="shared" si="739"/>
        <v>6.1007347774413301E-3</v>
      </c>
      <c r="K1384" s="12">
        <f t="shared" si="753"/>
        <v>42522</v>
      </c>
      <c r="L1384" s="12">
        <f t="shared" si="740"/>
        <v>42522</v>
      </c>
      <c r="M1384" s="1">
        <f t="shared" si="754"/>
        <v>21</v>
      </c>
      <c r="N1384" s="1">
        <f t="shared" si="741"/>
        <v>9</v>
      </c>
      <c r="O1384" s="2">
        <f t="shared" si="742"/>
        <v>1.0026100499999999</v>
      </c>
      <c r="P1384" s="11">
        <f t="shared" si="732"/>
        <v>1.0042995400000001</v>
      </c>
      <c r="Q1384" s="11">
        <f t="shared" si="761"/>
        <v>1.3297684930826761</v>
      </c>
      <c r="R1384" s="2">
        <f t="shared" si="731"/>
        <v>1.3332392500000001</v>
      </c>
      <c r="S1384" s="2">
        <f t="shared" si="759"/>
        <v>1.25355427</v>
      </c>
      <c r="T1384" s="2">
        <f t="shared" si="743"/>
        <v>281108.60544209002</v>
      </c>
      <c r="U1384" s="2">
        <f t="shared" si="744"/>
        <v>2959.5174576063678</v>
      </c>
      <c r="V1384" s="2">
        <f t="shared" si="745"/>
        <v>70839.041425434392</v>
      </c>
      <c r="W1384" s="2">
        <f t="shared" si="746"/>
        <v>298047.80933001073</v>
      </c>
      <c r="X1384" s="29">
        <f t="shared" si="747"/>
        <v>0</v>
      </c>
      <c r="Y1384" s="2">
        <f t="shared" si="760"/>
        <v>0</v>
      </c>
      <c r="Z1384" s="82">
        <f t="shared" si="748"/>
        <v>0</v>
      </c>
      <c r="AA1384" s="2">
        <f t="shared" si="757"/>
        <v>0</v>
      </c>
      <c r="AB1384" s="27">
        <f t="shared" si="755"/>
        <v>6.7299999999999999E-2</v>
      </c>
      <c r="AC1384" s="29">
        <f t="shared" si="736"/>
        <v>9</v>
      </c>
      <c r="AD1384" s="29">
        <v>252</v>
      </c>
      <c r="AE1384" s="11">
        <f t="shared" si="762"/>
        <v>1.0023288539999999</v>
      </c>
      <c r="AF1384" s="2">
        <f t="shared" si="758"/>
        <v>654.66090021000002</v>
      </c>
      <c r="AG1384" s="2">
        <f t="shared" si="749"/>
        <v>694.10983294000005</v>
      </c>
      <c r="AH1384" s="3">
        <f t="shared" si="750"/>
        <v>0</v>
      </c>
      <c r="AI1384" s="4" t="str">
        <f t="shared" si="763"/>
        <v>A+J=</v>
      </c>
      <c r="AJ1384" s="12">
        <f t="shared" si="756"/>
        <v>42522</v>
      </c>
      <c r="AK1384" s="12"/>
      <c r="AL1384" s="4"/>
      <c r="AM1384" s="1"/>
      <c r="AN1384" s="12"/>
      <c r="AO1384" s="1"/>
      <c r="AP1384" s="1"/>
      <c r="AQ1384" s="3"/>
      <c r="AR1384" s="3"/>
      <c r="AS1384" s="7"/>
      <c r="AT1384" s="1"/>
      <c r="AU1384" s="1"/>
      <c r="AV1384" s="1"/>
      <c r="AW1384" s="1"/>
      <c r="AX1384" s="1"/>
      <c r="AY1384" s="1"/>
      <c r="AZ1384" s="1"/>
      <c r="BA1384" s="1"/>
      <c r="BB1384" s="1"/>
    </row>
    <row r="1385" spans="1:54" x14ac:dyDescent="0.2">
      <c r="A1385" s="178">
        <f t="shared" si="751"/>
        <v>42504</v>
      </c>
      <c r="B1385" s="2">
        <f t="shared" si="737"/>
        <v>298901.45403845626</v>
      </c>
      <c r="C1385" s="2">
        <f t="shared" si="752"/>
        <v>224249.25044696999</v>
      </c>
      <c r="D1385" s="2">
        <f>SUM(Y1385:Y$1495)</f>
        <v>11672.126277370002</v>
      </c>
      <c r="E1385" s="11">
        <f t="shared" si="738"/>
        <v>212577.12416959999</v>
      </c>
      <c r="F1385" s="99">
        <f t="shared" si="733"/>
        <v>4610.92</v>
      </c>
      <c r="G1385" s="3">
        <f>IF(N1385=1,VLOOKUP(A1384,[1]Plan1!$BG$69:$BI$188,3),G1384)</f>
        <v>4639.05</v>
      </c>
      <c r="H1385" s="200">
        <f t="shared" si="734"/>
        <v>42432</v>
      </c>
      <c r="I1385" s="200">
        <f t="shared" si="735"/>
        <v>42463</v>
      </c>
      <c r="J1385" s="27">
        <f t="shared" si="739"/>
        <v>6.1007347774413301E-3</v>
      </c>
      <c r="K1385" s="12">
        <f t="shared" si="753"/>
        <v>42522</v>
      </c>
      <c r="L1385" s="12">
        <f t="shared" si="740"/>
        <v>42522</v>
      </c>
      <c r="M1385" s="1">
        <f t="shared" si="754"/>
        <v>21</v>
      </c>
      <c r="N1385" s="1">
        <f t="shared" si="741"/>
        <v>10</v>
      </c>
      <c r="O1385" s="2">
        <f t="shared" si="742"/>
        <v>1.0029004800000001</v>
      </c>
      <c r="P1385" s="11">
        <f t="shared" si="732"/>
        <v>1.0042995400000001</v>
      </c>
      <c r="Q1385" s="11">
        <f t="shared" si="761"/>
        <v>1.3297684930826761</v>
      </c>
      <c r="R1385" s="2">
        <f t="shared" ref="R1385:R1448" si="764">TRUNC(TRUNC((O1385*Q1385),15),8)</f>
        <v>1.3336254599999999</v>
      </c>
      <c r="S1385" s="2">
        <f t="shared" si="759"/>
        <v>1.25355427</v>
      </c>
      <c r="T1385" s="2">
        <f t="shared" si="743"/>
        <v>281108.60544209002</v>
      </c>
      <c r="U1385" s="2">
        <f t="shared" si="744"/>
        <v>2959.5174576063678</v>
      </c>
      <c r="V1385" s="2">
        <f t="shared" si="745"/>
        <v>70921.140836559905</v>
      </c>
      <c r="W1385" s="2">
        <f t="shared" si="746"/>
        <v>298129.90874113626</v>
      </c>
      <c r="X1385" s="29">
        <f t="shared" si="747"/>
        <v>0</v>
      </c>
      <c r="Y1385" s="2">
        <f t="shared" si="760"/>
        <v>0</v>
      </c>
      <c r="Z1385" s="82">
        <f t="shared" si="748"/>
        <v>0</v>
      </c>
      <c r="AA1385" s="2">
        <f t="shared" si="757"/>
        <v>0</v>
      </c>
      <c r="AB1385" s="27">
        <f t="shared" si="755"/>
        <v>6.7299999999999999E-2</v>
      </c>
      <c r="AC1385" s="29">
        <f t="shared" si="736"/>
        <v>10</v>
      </c>
      <c r="AD1385" s="29">
        <v>252</v>
      </c>
      <c r="AE1385" s="11">
        <f t="shared" si="762"/>
        <v>1.0025879499999999</v>
      </c>
      <c r="AF1385" s="2">
        <f t="shared" si="758"/>
        <v>727.49501544999998</v>
      </c>
      <c r="AG1385" s="2">
        <f t="shared" si="749"/>
        <v>771.54529732000003</v>
      </c>
      <c r="AH1385" s="3">
        <f t="shared" si="750"/>
        <v>0</v>
      </c>
      <c r="AI1385" s="4" t="str">
        <f t="shared" si="763"/>
        <v>A+J=</v>
      </c>
      <c r="AJ1385" s="12">
        <f t="shared" si="756"/>
        <v>42522</v>
      </c>
      <c r="AK1385" s="12"/>
      <c r="AL1385" s="4"/>
      <c r="AM1385" s="1"/>
      <c r="AN1385" s="12"/>
      <c r="AO1385" s="1"/>
      <c r="AP1385" s="1"/>
      <c r="AQ1385" s="3"/>
      <c r="AR1385" s="3"/>
      <c r="AS1385" s="7"/>
      <c r="AT1385" s="1"/>
      <c r="AU1385" s="1"/>
      <c r="AV1385" s="1"/>
      <c r="AW1385" s="1"/>
      <c r="AX1385" s="1"/>
      <c r="AY1385" s="1"/>
      <c r="AZ1385" s="1"/>
      <c r="BA1385" s="1"/>
      <c r="BB1385" s="1"/>
    </row>
    <row r="1386" spans="1:54" x14ac:dyDescent="0.2">
      <c r="A1386" s="178">
        <f t="shared" si="751"/>
        <v>42505</v>
      </c>
      <c r="B1386" s="2">
        <f t="shared" si="737"/>
        <v>298901.45403845626</v>
      </c>
      <c r="C1386" s="2">
        <f t="shared" si="752"/>
        <v>224249.25044696999</v>
      </c>
      <c r="D1386" s="2">
        <f>SUM(Y1386:Y$1495)</f>
        <v>11672.126277370002</v>
      </c>
      <c r="E1386" s="11">
        <f t="shared" si="738"/>
        <v>212577.12416959999</v>
      </c>
      <c r="F1386" s="99">
        <f t="shared" si="733"/>
        <v>4610.92</v>
      </c>
      <c r="G1386" s="3">
        <f>IF(N1386=1,VLOOKUP(A1385,[1]Plan1!$BG$69:$BI$188,3),G1385)</f>
        <v>4639.05</v>
      </c>
      <c r="H1386" s="200">
        <f t="shared" si="734"/>
        <v>42432</v>
      </c>
      <c r="I1386" s="200">
        <f t="shared" si="735"/>
        <v>42463</v>
      </c>
      <c r="J1386" s="27">
        <f t="shared" si="739"/>
        <v>6.1007347774413301E-3</v>
      </c>
      <c r="K1386" s="12">
        <f t="shared" si="753"/>
        <v>42522</v>
      </c>
      <c r="L1386" s="12">
        <f t="shared" si="740"/>
        <v>42522</v>
      </c>
      <c r="M1386" s="1">
        <f t="shared" si="754"/>
        <v>21</v>
      </c>
      <c r="N1386" s="1">
        <f t="shared" si="741"/>
        <v>10</v>
      </c>
      <c r="O1386" s="2">
        <f t="shared" si="742"/>
        <v>1.0029004800000001</v>
      </c>
      <c r="P1386" s="11">
        <f t="shared" ref="P1386:P1449" si="765">IF(L1386&gt;L1385,O1385,P1385)</f>
        <v>1.0042995400000001</v>
      </c>
      <c r="Q1386" s="11">
        <f t="shared" si="761"/>
        <v>1.3297684930826761</v>
      </c>
      <c r="R1386" s="2">
        <f t="shared" si="764"/>
        <v>1.3336254599999999</v>
      </c>
      <c r="S1386" s="2">
        <f t="shared" si="759"/>
        <v>1.25355427</v>
      </c>
      <c r="T1386" s="2">
        <f t="shared" si="743"/>
        <v>281108.60544209002</v>
      </c>
      <c r="U1386" s="2">
        <f t="shared" si="744"/>
        <v>2959.5174576063678</v>
      </c>
      <c r="V1386" s="2">
        <f t="shared" si="745"/>
        <v>70921.140836559905</v>
      </c>
      <c r="W1386" s="2">
        <f t="shared" si="746"/>
        <v>298129.90874113626</v>
      </c>
      <c r="X1386" s="29">
        <f t="shared" si="747"/>
        <v>0</v>
      </c>
      <c r="Y1386" s="2">
        <f t="shared" si="760"/>
        <v>0</v>
      </c>
      <c r="Z1386" s="82">
        <f t="shared" si="748"/>
        <v>0</v>
      </c>
      <c r="AA1386" s="2">
        <f t="shared" si="757"/>
        <v>0</v>
      </c>
      <c r="AB1386" s="27">
        <f t="shared" si="755"/>
        <v>6.7299999999999999E-2</v>
      </c>
      <c r="AC1386" s="29">
        <f t="shared" si="736"/>
        <v>10</v>
      </c>
      <c r="AD1386" s="29">
        <v>252</v>
      </c>
      <c r="AE1386" s="11">
        <f t="shared" si="762"/>
        <v>1.0025879499999999</v>
      </c>
      <c r="AF1386" s="2">
        <f t="shared" si="758"/>
        <v>727.49501544999998</v>
      </c>
      <c r="AG1386" s="2">
        <f t="shared" si="749"/>
        <v>771.54529732000003</v>
      </c>
      <c r="AH1386" s="3">
        <f t="shared" si="750"/>
        <v>0</v>
      </c>
      <c r="AI1386" s="4" t="str">
        <f t="shared" si="763"/>
        <v>A+J=</v>
      </c>
      <c r="AJ1386" s="12">
        <f t="shared" si="756"/>
        <v>42522</v>
      </c>
      <c r="AK1386" s="12"/>
      <c r="AL1386" s="4"/>
      <c r="AM1386" s="1"/>
      <c r="AN1386" s="12"/>
      <c r="AO1386" s="1"/>
      <c r="AP1386" s="1"/>
      <c r="AQ1386" s="3"/>
      <c r="AR1386" s="3"/>
      <c r="AS1386" s="7"/>
      <c r="AT1386" s="1"/>
      <c r="AU1386" s="1"/>
      <c r="AV1386" s="1"/>
      <c r="AW1386" s="1"/>
      <c r="AX1386" s="1"/>
      <c r="AY1386" s="1"/>
      <c r="AZ1386" s="1"/>
      <c r="BA1386" s="1"/>
      <c r="BB1386" s="1"/>
    </row>
    <row r="1387" spans="1:54" x14ac:dyDescent="0.2">
      <c r="A1387" s="178">
        <f t="shared" si="751"/>
        <v>42506</v>
      </c>
      <c r="B1387" s="2">
        <f t="shared" si="737"/>
        <v>298901.45403845626</v>
      </c>
      <c r="C1387" s="2">
        <f t="shared" si="752"/>
        <v>224249.25044696999</v>
      </c>
      <c r="D1387" s="2">
        <f>SUM(Y1387:Y$1495)</f>
        <v>11672.126277370002</v>
      </c>
      <c r="E1387" s="11">
        <f t="shared" si="738"/>
        <v>212577.12416959999</v>
      </c>
      <c r="F1387" s="99">
        <f t="shared" si="733"/>
        <v>4610.92</v>
      </c>
      <c r="G1387" s="3">
        <f>IF(N1387=1,VLOOKUP(A1386,[1]Plan1!$BG$69:$BI$188,3),G1386)</f>
        <v>4639.05</v>
      </c>
      <c r="H1387" s="200">
        <f t="shared" si="734"/>
        <v>42432</v>
      </c>
      <c r="I1387" s="200">
        <f t="shared" si="735"/>
        <v>42463</v>
      </c>
      <c r="J1387" s="27">
        <f t="shared" si="739"/>
        <v>6.1007347774413301E-3</v>
      </c>
      <c r="K1387" s="12">
        <f t="shared" si="753"/>
        <v>42522</v>
      </c>
      <c r="L1387" s="12">
        <f t="shared" si="740"/>
        <v>42522</v>
      </c>
      <c r="M1387" s="1">
        <f t="shared" si="754"/>
        <v>21</v>
      </c>
      <c r="N1387" s="1">
        <f t="shared" si="741"/>
        <v>10</v>
      </c>
      <c r="O1387" s="2">
        <f t="shared" si="742"/>
        <v>1.0029004800000001</v>
      </c>
      <c r="P1387" s="11">
        <f t="shared" si="765"/>
        <v>1.0042995400000001</v>
      </c>
      <c r="Q1387" s="11">
        <f t="shared" si="761"/>
        <v>1.3297684930826761</v>
      </c>
      <c r="R1387" s="2">
        <f t="shared" si="764"/>
        <v>1.3336254599999999</v>
      </c>
      <c r="S1387" s="2">
        <f t="shared" si="759"/>
        <v>1.25355427</v>
      </c>
      <c r="T1387" s="2">
        <f t="shared" si="743"/>
        <v>281108.60544209002</v>
      </c>
      <c r="U1387" s="2">
        <f t="shared" si="744"/>
        <v>2959.5174576063678</v>
      </c>
      <c r="V1387" s="2">
        <f t="shared" si="745"/>
        <v>70921.140836559905</v>
      </c>
      <c r="W1387" s="2">
        <f t="shared" si="746"/>
        <v>298129.90874113626</v>
      </c>
      <c r="X1387" s="29">
        <f t="shared" si="747"/>
        <v>0</v>
      </c>
      <c r="Y1387" s="2">
        <f t="shared" si="760"/>
        <v>0</v>
      </c>
      <c r="Z1387" s="82">
        <f t="shared" si="748"/>
        <v>0</v>
      </c>
      <c r="AA1387" s="2">
        <f t="shared" si="757"/>
        <v>0</v>
      </c>
      <c r="AB1387" s="27">
        <f t="shared" si="755"/>
        <v>6.7299999999999999E-2</v>
      </c>
      <c r="AC1387" s="29">
        <f t="shared" si="736"/>
        <v>10</v>
      </c>
      <c r="AD1387" s="29">
        <v>252</v>
      </c>
      <c r="AE1387" s="11">
        <f t="shared" si="762"/>
        <v>1.0025879499999999</v>
      </c>
      <c r="AF1387" s="2">
        <f t="shared" si="758"/>
        <v>727.49501544999998</v>
      </c>
      <c r="AG1387" s="2">
        <f t="shared" si="749"/>
        <v>771.54529732000003</v>
      </c>
      <c r="AH1387" s="3">
        <f t="shared" si="750"/>
        <v>0</v>
      </c>
      <c r="AI1387" s="4" t="str">
        <f t="shared" si="763"/>
        <v>A+J=</v>
      </c>
      <c r="AJ1387" s="12">
        <f t="shared" si="756"/>
        <v>42522</v>
      </c>
      <c r="AK1387" s="12"/>
      <c r="AL1387" s="4"/>
      <c r="AM1387" s="1"/>
      <c r="AN1387" s="12"/>
      <c r="AO1387" s="1"/>
      <c r="AP1387" s="1"/>
      <c r="AQ1387" s="3"/>
      <c r="AR1387" s="3"/>
      <c r="AS1387" s="7"/>
      <c r="AT1387" s="1"/>
      <c r="AU1387" s="1"/>
      <c r="AV1387" s="1"/>
      <c r="AW1387" s="1"/>
      <c r="AX1387" s="1"/>
      <c r="AY1387" s="1"/>
      <c r="AZ1387" s="1"/>
      <c r="BA1387" s="1"/>
      <c r="BB1387" s="1"/>
    </row>
    <row r="1388" spans="1:54" x14ac:dyDescent="0.2">
      <c r="A1388" s="178">
        <f t="shared" si="751"/>
        <v>42507</v>
      </c>
      <c r="B1388" s="2">
        <f t="shared" si="737"/>
        <v>299061.07275565423</v>
      </c>
      <c r="C1388" s="2">
        <f t="shared" si="752"/>
        <v>224249.25044696999</v>
      </c>
      <c r="D1388" s="2">
        <f>SUM(Y1388:Y$1495)</f>
        <v>11672.126277370002</v>
      </c>
      <c r="E1388" s="11">
        <f t="shared" si="738"/>
        <v>212577.12416959999</v>
      </c>
      <c r="F1388" s="99">
        <f t="shared" si="733"/>
        <v>4610.92</v>
      </c>
      <c r="G1388" s="3">
        <f>IF(N1388=1,VLOOKUP(A1387,[1]Plan1!$BG$69:$BI$188,3),G1387)</f>
        <v>4639.05</v>
      </c>
      <c r="H1388" s="200">
        <f t="shared" si="734"/>
        <v>42432</v>
      </c>
      <c r="I1388" s="200">
        <f t="shared" si="735"/>
        <v>42463</v>
      </c>
      <c r="J1388" s="27">
        <f t="shared" si="739"/>
        <v>6.1007347774413301E-3</v>
      </c>
      <c r="K1388" s="12">
        <f t="shared" si="753"/>
        <v>42522</v>
      </c>
      <c r="L1388" s="12">
        <f t="shared" si="740"/>
        <v>42522</v>
      </c>
      <c r="M1388" s="1">
        <f t="shared" si="754"/>
        <v>21</v>
      </c>
      <c r="N1388" s="1">
        <f t="shared" si="741"/>
        <v>11</v>
      </c>
      <c r="O1388" s="2">
        <f t="shared" si="742"/>
        <v>1.00319099</v>
      </c>
      <c r="P1388" s="11">
        <f t="shared" si="765"/>
        <v>1.0042995400000001</v>
      </c>
      <c r="Q1388" s="11">
        <f t="shared" si="761"/>
        <v>1.3297684930826761</v>
      </c>
      <c r="R1388" s="2">
        <f t="shared" si="764"/>
        <v>1.33401177</v>
      </c>
      <c r="S1388" s="2">
        <f t="shared" si="759"/>
        <v>1.25355427</v>
      </c>
      <c r="T1388" s="2">
        <f t="shared" si="743"/>
        <v>281108.60544209002</v>
      </c>
      <c r="U1388" s="2">
        <f t="shared" si="744"/>
        <v>2959.5174576063678</v>
      </c>
      <c r="V1388" s="2">
        <f t="shared" si="745"/>
        <v>71003.261505397881</v>
      </c>
      <c r="W1388" s="2">
        <f t="shared" si="746"/>
        <v>298212.02940997423</v>
      </c>
      <c r="X1388" s="29">
        <f t="shared" si="747"/>
        <v>0</v>
      </c>
      <c r="Y1388" s="2">
        <f t="shared" si="760"/>
        <v>0</v>
      </c>
      <c r="Z1388" s="82">
        <f t="shared" si="748"/>
        <v>0</v>
      </c>
      <c r="AA1388" s="2">
        <f t="shared" si="757"/>
        <v>0</v>
      </c>
      <c r="AB1388" s="27">
        <f t="shared" si="755"/>
        <v>6.7299999999999999E-2</v>
      </c>
      <c r="AC1388" s="29">
        <f t="shared" si="736"/>
        <v>11</v>
      </c>
      <c r="AD1388" s="29">
        <v>252</v>
      </c>
      <c r="AE1388" s="11">
        <f t="shared" si="762"/>
        <v>1.0028471130000001</v>
      </c>
      <c r="AF1388" s="2">
        <f t="shared" si="758"/>
        <v>800.34796496000001</v>
      </c>
      <c r="AG1388" s="2">
        <f t="shared" si="749"/>
        <v>849.04334568000002</v>
      </c>
      <c r="AH1388" s="3">
        <f t="shared" si="750"/>
        <v>0</v>
      </c>
      <c r="AI1388" s="4" t="str">
        <f t="shared" si="763"/>
        <v>A+J=</v>
      </c>
      <c r="AJ1388" s="12">
        <f t="shared" si="756"/>
        <v>42522</v>
      </c>
      <c r="AK1388" s="12"/>
      <c r="AL1388" s="4"/>
      <c r="AM1388" s="1"/>
      <c r="AN1388" s="12"/>
      <c r="AO1388" s="1"/>
      <c r="AP1388" s="1"/>
      <c r="AQ1388" s="3"/>
      <c r="AR1388" s="3"/>
      <c r="AS1388" s="7"/>
      <c r="AT1388" s="1"/>
      <c r="AU1388" s="1"/>
      <c r="AV1388" s="1"/>
      <c r="AW1388" s="1"/>
      <c r="AX1388" s="1"/>
      <c r="AY1388" s="1"/>
      <c r="AZ1388" s="1"/>
      <c r="BA1388" s="1"/>
      <c r="BB1388" s="1"/>
    </row>
    <row r="1389" spans="1:54" x14ac:dyDescent="0.2">
      <c r="A1389" s="178">
        <f t="shared" si="751"/>
        <v>42508</v>
      </c>
      <c r="B1389" s="2">
        <f t="shared" si="737"/>
        <v>299220.77534759458</v>
      </c>
      <c r="C1389" s="2">
        <f t="shared" si="752"/>
        <v>224249.25044696999</v>
      </c>
      <c r="D1389" s="2">
        <f>SUM(Y1389:Y$1495)</f>
        <v>11672.126277370002</v>
      </c>
      <c r="E1389" s="11">
        <f t="shared" si="738"/>
        <v>212577.12416959999</v>
      </c>
      <c r="F1389" s="99">
        <f t="shared" si="733"/>
        <v>4610.92</v>
      </c>
      <c r="G1389" s="3">
        <f>IF(N1389=1,VLOOKUP(A1388,[1]Plan1!$BG$69:$BI$188,3),G1388)</f>
        <v>4639.05</v>
      </c>
      <c r="H1389" s="200">
        <f t="shared" si="734"/>
        <v>42432</v>
      </c>
      <c r="I1389" s="200">
        <f t="shared" si="735"/>
        <v>42463</v>
      </c>
      <c r="J1389" s="27">
        <f t="shared" si="739"/>
        <v>6.1007347774413301E-3</v>
      </c>
      <c r="K1389" s="12">
        <f t="shared" si="753"/>
        <v>42522</v>
      </c>
      <c r="L1389" s="12">
        <f t="shared" si="740"/>
        <v>42522</v>
      </c>
      <c r="M1389" s="1">
        <f t="shared" si="754"/>
        <v>21</v>
      </c>
      <c r="N1389" s="1">
        <f t="shared" si="741"/>
        <v>12</v>
      </c>
      <c r="O1389" s="2">
        <f t="shared" si="742"/>
        <v>1.0034815800000001</v>
      </c>
      <c r="P1389" s="11">
        <f t="shared" si="765"/>
        <v>1.0042995400000001</v>
      </c>
      <c r="Q1389" s="11">
        <f t="shared" si="761"/>
        <v>1.3297684930826761</v>
      </c>
      <c r="R1389" s="2">
        <f t="shared" si="764"/>
        <v>1.33439818</v>
      </c>
      <c r="S1389" s="2">
        <f t="shared" si="759"/>
        <v>1.25355427</v>
      </c>
      <c r="T1389" s="2">
        <f t="shared" si="743"/>
        <v>281108.60544209002</v>
      </c>
      <c r="U1389" s="2">
        <f t="shared" si="744"/>
        <v>2959.5174576063678</v>
      </c>
      <c r="V1389" s="2">
        <f t="shared" si="745"/>
        <v>71085.403431948245</v>
      </c>
      <c r="W1389" s="2">
        <f t="shared" si="746"/>
        <v>298294.1713365246</v>
      </c>
      <c r="X1389" s="29">
        <f t="shared" si="747"/>
        <v>0</v>
      </c>
      <c r="Y1389" s="2">
        <f t="shared" si="760"/>
        <v>0</v>
      </c>
      <c r="Z1389" s="82">
        <f t="shared" si="748"/>
        <v>0</v>
      </c>
      <c r="AA1389" s="2">
        <f t="shared" si="757"/>
        <v>0</v>
      </c>
      <c r="AB1389" s="27">
        <f t="shared" si="755"/>
        <v>6.7299999999999999E-2</v>
      </c>
      <c r="AC1389" s="29">
        <f t="shared" si="736"/>
        <v>12</v>
      </c>
      <c r="AD1389" s="29">
        <v>252</v>
      </c>
      <c r="AE1389" s="11">
        <f t="shared" si="762"/>
        <v>1.003106343</v>
      </c>
      <c r="AF1389" s="2">
        <f t="shared" si="758"/>
        <v>873.21974875000001</v>
      </c>
      <c r="AG1389" s="2">
        <f t="shared" si="749"/>
        <v>926.60401106999996</v>
      </c>
      <c r="AH1389" s="3">
        <f t="shared" si="750"/>
        <v>0</v>
      </c>
      <c r="AI1389" s="4" t="str">
        <f t="shared" si="763"/>
        <v>A+J=</v>
      </c>
      <c r="AJ1389" s="12">
        <f t="shared" si="756"/>
        <v>42522</v>
      </c>
      <c r="AK1389" s="12"/>
      <c r="AL1389" s="4"/>
      <c r="AM1389" s="1"/>
      <c r="AN1389" s="12"/>
      <c r="AO1389" s="1"/>
      <c r="AP1389" s="1"/>
      <c r="AQ1389" s="3"/>
      <c r="AR1389" s="3"/>
      <c r="AS1389" s="7"/>
      <c r="AT1389" s="1"/>
      <c r="AU1389" s="1"/>
      <c r="AV1389" s="1"/>
      <c r="AW1389" s="1"/>
      <c r="AX1389" s="1"/>
      <c r="AY1389" s="1"/>
      <c r="AZ1389" s="1"/>
      <c r="BA1389" s="1"/>
      <c r="BB1389" s="1"/>
    </row>
    <row r="1390" spans="1:54" x14ac:dyDescent="0.2">
      <c r="A1390" s="178">
        <f t="shared" si="751"/>
        <v>42509</v>
      </c>
      <c r="B1390" s="2">
        <f t="shared" si="737"/>
        <v>299380.56824608112</v>
      </c>
      <c r="C1390" s="2">
        <f t="shared" si="752"/>
        <v>224249.25044696999</v>
      </c>
      <c r="D1390" s="2">
        <f>SUM(Y1390:Y$1495)</f>
        <v>11672.126277370002</v>
      </c>
      <c r="E1390" s="11">
        <f t="shared" si="738"/>
        <v>212577.12416959999</v>
      </c>
      <c r="F1390" s="99">
        <f t="shared" si="733"/>
        <v>4610.92</v>
      </c>
      <c r="G1390" s="3">
        <f>IF(N1390=1,VLOOKUP(A1389,[1]Plan1!$BG$69:$BI$188,3),G1389)</f>
        <v>4639.05</v>
      </c>
      <c r="H1390" s="200">
        <f t="shared" si="734"/>
        <v>42432</v>
      </c>
      <c r="I1390" s="200">
        <f t="shared" si="735"/>
        <v>42463</v>
      </c>
      <c r="J1390" s="27">
        <f t="shared" si="739"/>
        <v>6.1007347774413301E-3</v>
      </c>
      <c r="K1390" s="12">
        <f t="shared" si="753"/>
        <v>42522</v>
      </c>
      <c r="L1390" s="12">
        <f t="shared" si="740"/>
        <v>42522</v>
      </c>
      <c r="M1390" s="1">
        <f t="shared" si="754"/>
        <v>21</v>
      </c>
      <c r="N1390" s="1">
        <f t="shared" si="741"/>
        <v>13</v>
      </c>
      <c r="O1390" s="2">
        <f t="shared" si="742"/>
        <v>1.0037722600000001</v>
      </c>
      <c r="P1390" s="11">
        <f t="shared" si="765"/>
        <v>1.0042995400000001</v>
      </c>
      <c r="Q1390" s="11">
        <f t="shared" si="761"/>
        <v>1.3297684930826761</v>
      </c>
      <c r="R1390" s="2">
        <f t="shared" si="764"/>
        <v>1.33478472</v>
      </c>
      <c r="S1390" s="2">
        <f t="shared" si="759"/>
        <v>1.25355427</v>
      </c>
      <c r="T1390" s="2">
        <f t="shared" si="743"/>
        <v>281108.60544209002</v>
      </c>
      <c r="U1390" s="2">
        <f t="shared" si="744"/>
        <v>2959.5174576063678</v>
      </c>
      <c r="V1390" s="2">
        <f t="shared" si="745"/>
        <v>71167.57299352478</v>
      </c>
      <c r="W1390" s="2">
        <f t="shared" si="746"/>
        <v>298376.3408981011</v>
      </c>
      <c r="X1390" s="29">
        <f t="shared" si="747"/>
        <v>0</v>
      </c>
      <c r="Y1390" s="2">
        <f t="shared" si="760"/>
        <v>0</v>
      </c>
      <c r="Z1390" s="82">
        <f t="shared" si="748"/>
        <v>0</v>
      </c>
      <c r="AA1390" s="2">
        <f t="shared" si="757"/>
        <v>0</v>
      </c>
      <c r="AB1390" s="27">
        <f t="shared" si="755"/>
        <v>6.7299999999999999E-2</v>
      </c>
      <c r="AC1390" s="29">
        <f t="shared" si="736"/>
        <v>13</v>
      </c>
      <c r="AD1390" s="29">
        <v>252</v>
      </c>
      <c r="AE1390" s="11">
        <f t="shared" si="762"/>
        <v>1.0033656399999999</v>
      </c>
      <c r="AF1390" s="2">
        <f t="shared" si="758"/>
        <v>946.11036681999997</v>
      </c>
      <c r="AG1390" s="2">
        <f t="shared" si="749"/>
        <v>1004.22734798</v>
      </c>
      <c r="AH1390" s="3">
        <f t="shared" si="750"/>
        <v>0</v>
      </c>
      <c r="AI1390" s="4" t="str">
        <f t="shared" si="763"/>
        <v>A+J=</v>
      </c>
      <c r="AJ1390" s="12">
        <f t="shared" si="756"/>
        <v>42522</v>
      </c>
      <c r="AK1390" s="12"/>
      <c r="AL1390" s="4"/>
      <c r="AM1390" s="1"/>
      <c r="AN1390" s="12"/>
      <c r="AO1390" s="1"/>
      <c r="AP1390" s="1"/>
      <c r="AQ1390" s="3"/>
      <c r="AR1390" s="3"/>
      <c r="AS1390" s="7"/>
      <c r="AT1390" s="1"/>
      <c r="AU1390" s="1"/>
      <c r="AV1390" s="1"/>
      <c r="AW1390" s="1"/>
      <c r="AX1390" s="1"/>
      <c r="AY1390" s="1"/>
      <c r="AZ1390" s="1"/>
      <c r="BA1390" s="1"/>
      <c r="BB1390" s="1"/>
    </row>
    <row r="1391" spans="1:54" x14ac:dyDescent="0.2">
      <c r="A1391" s="178">
        <f t="shared" si="751"/>
        <v>42510</v>
      </c>
      <c r="B1391" s="2">
        <f t="shared" si="737"/>
        <v>299540.44935565256</v>
      </c>
      <c r="C1391" s="2">
        <f t="shared" si="752"/>
        <v>224249.25044696999</v>
      </c>
      <c r="D1391" s="2">
        <f>SUM(Y1391:Y$1495)</f>
        <v>11672.126277370002</v>
      </c>
      <c r="E1391" s="11">
        <f t="shared" si="738"/>
        <v>212577.12416959999</v>
      </c>
      <c r="F1391" s="99">
        <f t="shared" si="733"/>
        <v>4610.92</v>
      </c>
      <c r="G1391" s="3">
        <f>IF(N1391=1,VLOOKUP(A1390,[1]Plan1!$BG$69:$BI$188,3),G1390)</f>
        <v>4639.05</v>
      </c>
      <c r="H1391" s="200">
        <f t="shared" si="734"/>
        <v>42432</v>
      </c>
      <c r="I1391" s="200">
        <f t="shared" si="735"/>
        <v>42463</v>
      </c>
      <c r="J1391" s="27">
        <f t="shared" si="739"/>
        <v>6.1007347774413301E-3</v>
      </c>
      <c r="K1391" s="12">
        <f t="shared" si="753"/>
        <v>42522</v>
      </c>
      <c r="L1391" s="12">
        <f t="shared" si="740"/>
        <v>42522</v>
      </c>
      <c r="M1391" s="1">
        <f t="shared" si="754"/>
        <v>21</v>
      </c>
      <c r="N1391" s="1">
        <f t="shared" si="741"/>
        <v>14</v>
      </c>
      <c r="O1391" s="2">
        <f t="shared" si="742"/>
        <v>1.00406303</v>
      </c>
      <c r="P1391" s="11">
        <f t="shared" si="765"/>
        <v>1.0042995400000001</v>
      </c>
      <c r="Q1391" s="11">
        <f t="shared" si="761"/>
        <v>1.3297684930826761</v>
      </c>
      <c r="R1391" s="2">
        <f t="shared" si="764"/>
        <v>1.33517138</v>
      </c>
      <c r="S1391" s="2">
        <f t="shared" si="759"/>
        <v>1.25355427</v>
      </c>
      <c r="T1391" s="2">
        <f t="shared" si="743"/>
        <v>281108.60544209002</v>
      </c>
      <c r="U1391" s="2">
        <f t="shared" si="744"/>
        <v>2959.5174576063678</v>
      </c>
      <c r="V1391" s="2">
        <f t="shared" si="745"/>
        <v>71249.768064356191</v>
      </c>
      <c r="W1391" s="2">
        <f t="shared" si="746"/>
        <v>298458.53596893256</v>
      </c>
      <c r="X1391" s="29">
        <f t="shared" si="747"/>
        <v>0</v>
      </c>
      <c r="Y1391" s="2">
        <f t="shared" si="760"/>
        <v>0</v>
      </c>
      <c r="Z1391" s="82">
        <f t="shared" si="748"/>
        <v>0</v>
      </c>
      <c r="AA1391" s="2">
        <f t="shared" si="757"/>
        <v>0</v>
      </c>
      <c r="AB1391" s="27">
        <f t="shared" si="755"/>
        <v>6.7299999999999999E-2</v>
      </c>
      <c r="AC1391" s="29">
        <f t="shared" si="736"/>
        <v>14</v>
      </c>
      <c r="AD1391" s="29">
        <v>252</v>
      </c>
      <c r="AE1391" s="11">
        <f t="shared" si="762"/>
        <v>1.0036250040000001</v>
      </c>
      <c r="AF1391" s="2">
        <f t="shared" si="758"/>
        <v>1019.01981916</v>
      </c>
      <c r="AG1391" s="2">
        <f t="shared" si="749"/>
        <v>1081.9133867200001</v>
      </c>
      <c r="AH1391" s="3">
        <f t="shared" si="750"/>
        <v>0</v>
      </c>
      <c r="AI1391" s="4" t="str">
        <f t="shared" si="763"/>
        <v>A+J=</v>
      </c>
      <c r="AJ1391" s="12">
        <f t="shared" si="756"/>
        <v>42522</v>
      </c>
      <c r="AK1391" s="12"/>
      <c r="AL1391" s="4"/>
      <c r="AM1391" s="1"/>
      <c r="AN1391" s="12"/>
      <c r="AO1391" s="1"/>
      <c r="AP1391" s="1"/>
      <c r="AQ1391" s="3"/>
      <c r="AR1391" s="3"/>
      <c r="AS1391" s="7"/>
      <c r="AT1391" s="1"/>
      <c r="AU1391" s="1"/>
      <c r="AV1391" s="1"/>
      <c r="AW1391" s="1"/>
      <c r="AX1391" s="1"/>
      <c r="AY1391" s="1"/>
      <c r="AZ1391" s="1"/>
      <c r="BA1391" s="1"/>
      <c r="BB1391" s="1"/>
    </row>
    <row r="1392" spans="1:54" x14ac:dyDescent="0.2">
      <c r="A1392" s="178">
        <f t="shared" si="751"/>
        <v>42511</v>
      </c>
      <c r="B1392" s="2">
        <f t="shared" si="737"/>
        <v>299700.4123105951</v>
      </c>
      <c r="C1392" s="2">
        <f t="shared" si="752"/>
        <v>224249.25044696999</v>
      </c>
      <c r="D1392" s="2">
        <f>SUM(Y1392:Y$1495)</f>
        <v>11672.126277370002</v>
      </c>
      <c r="E1392" s="11">
        <f t="shared" si="738"/>
        <v>212577.12416959999</v>
      </c>
      <c r="F1392" s="99">
        <f t="shared" si="733"/>
        <v>4610.92</v>
      </c>
      <c r="G1392" s="3">
        <f>IF(N1392=1,VLOOKUP(A1391,[1]Plan1!$BG$69:$BI$188,3),G1391)</f>
        <v>4639.05</v>
      </c>
      <c r="H1392" s="200">
        <f t="shared" si="734"/>
        <v>42432</v>
      </c>
      <c r="I1392" s="200">
        <f t="shared" si="735"/>
        <v>42463</v>
      </c>
      <c r="J1392" s="27">
        <f t="shared" si="739"/>
        <v>6.1007347774413301E-3</v>
      </c>
      <c r="K1392" s="12">
        <f t="shared" si="753"/>
        <v>42522</v>
      </c>
      <c r="L1392" s="12">
        <f t="shared" si="740"/>
        <v>42522</v>
      </c>
      <c r="M1392" s="1">
        <f t="shared" si="754"/>
        <v>21</v>
      </c>
      <c r="N1392" s="1">
        <f t="shared" si="741"/>
        <v>15</v>
      </c>
      <c r="O1392" s="2">
        <f t="shared" si="742"/>
        <v>1.0043538700000001</v>
      </c>
      <c r="P1392" s="11">
        <f t="shared" si="765"/>
        <v>1.0042995400000001</v>
      </c>
      <c r="Q1392" s="11">
        <f t="shared" si="761"/>
        <v>1.3297684930826761</v>
      </c>
      <c r="R1392" s="2">
        <f t="shared" si="764"/>
        <v>1.3355581299999999</v>
      </c>
      <c r="S1392" s="2">
        <f t="shared" si="759"/>
        <v>1.25355427</v>
      </c>
      <c r="T1392" s="2">
        <f t="shared" si="743"/>
        <v>281108.60544209002</v>
      </c>
      <c r="U1392" s="2">
        <f t="shared" si="744"/>
        <v>2959.5174576063678</v>
      </c>
      <c r="V1392" s="2">
        <f t="shared" si="745"/>
        <v>71331.982267128755</v>
      </c>
      <c r="W1392" s="2">
        <f t="shared" si="746"/>
        <v>298540.75017170509</v>
      </c>
      <c r="X1392" s="29">
        <f t="shared" si="747"/>
        <v>0</v>
      </c>
      <c r="Y1392" s="2">
        <f t="shared" si="760"/>
        <v>0</v>
      </c>
      <c r="Z1392" s="82">
        <f t="shared" si="748"/>
        <v>0</v>
      </c>
      <c r="AA1392" s="2">
        <f t="shared" si="757"/>
        <v>0</v>
      </c>
      <c r="AB1392" s="27">
        <f t="shared" si="755"/>
        <v>6.7299999999999999E-2</v>
      </c>
      <c r="AC1392" s="29">
        <f t="shared" si="736"/>
        <v>15</v>
      </c>
      <c r="AD1392" s="29">
        <v>252</v>
      </c>
      <c r="AE1392" s="11">
        <f t="shared" si="762"/>
        <v>1.003884435</v>
      </c>
      <c r="AF1392" s="2">
        <f t="shared" si="758"/>
        <v>1091.9481057800001</v>
      </c>
      <c r="AG1392" s="2">
        <f t="shared" si="749"/>
        <v>1159.6621388900001</v>
      </c>
      <c r="AH1392" s="3">
        <f t="shared" si="750"/>
        <v>0</v>
      </c>
      <c r="AI1392" s="4" t="str">
        <f t="shared" si="763"/>
        <v>A+J=</v>
      </c>
      <c r="AJ1392" s="12">
        <f t="shared" si="756"/>
        <v>42522</v>
      </c>
      <c r="AK1392" s="12"/>
      <c r="AL1392" s="4"/>
      <c r="AM1392" s="1"/>
      <c r="AN1392" s="12"/>
      <c r="AO1392" s="1"/>
      <c r="AP1392" s="1"/>
      <c r="AQ1392" s="3"/>
      <c r="AR1392" s="3"/>
      <c r="AS1392" s="7"/>
      <c r="AT1392" s="1"/>
      <c r="AU1392" s="1"/>
      <c r="AV1392" s="1"/>
      <c r="AW1392" s="1"/>
      <c r="AX1392" s="1"/>
      <c r="AY1392" s="1"/>
      <c r="AZ1392" s="1"/>
      <c r="BA1392" s="1"/>
      <c r="BB1392" s="1"/>
    </row>
    <row r="1393" spans="1:54" x14ac:dyDescent="0.2">
      <c r="A1393" s="178">
        <f t="shared" si="751"/>
        <v>42512</v>
      </c>
      <c r="B1393" s="2">
        <f t="shared" si="737"/>
        <v>299700.4123105951</v>
      </c>
      <c r="C1393" s="2">
        <f t="shared" si="752"/>
        <v>224249.25044696999</v>
      </c>
      <c r="D1393" s="2">
        <f>SUM(Y1393:Y$1495)</f>
        <v>11672.126277370002</v>
      </c>
      <c r="E1393" s="11">
        <f t="shared" si="738"/>
        <v>212577.12416959999</v>
      </c>
      <c r="F1393" s="99">
        <f t="shared" si="733"/>
        <v>4610.92</v>
      </c>
      <c r="G1393" s="3">
        <f>IF(N1393=1,VLOOKUP(A1392,[1]Plan1!$BG$69:$BI$188,3),G1392)</f>
        <v>4639.05</v>
      </c>
      <c r="H1393" s="200">
        <f t="shared" si="734"/>
        <v>42432</v>
      </c>
      <c r="I1393" s="200">
        <f t="shared" si="735"/>
        <v>42463</v>
      </c>
      <c r="J1393" s="27">
        <f t="shared" si="739"/>
        <v>6.1007347774413301E-3</v>
      </c>
      <c r="K1393" s="12">
        <f t="shared" si="753"/>
        <v>42522</v>
      </c>
      <c r="L1393" s="12">
        <f t="shared" si="740"/>
        <v>42522</v>
      </c>
      <c r="M1393" s="1">
        <f t="shared" si="754"/>
        <v>21</v>
      </c>
      <c r="N1393" s="1">
        <f t="shared" si="741"/>
        <v>15</v>
      </c>
      <c r="O1393" s="2">
        <f t="shared" si="742"/>
        <v>1.0043538700000001</v>
      </c>
      <c r="P1393" s="11">
        <f t="shared" si="765"/>
        <v>1.0042995400000001</v>
      </c>
      <c r="Q1393" s="11">
        <f t="shared" si="761"/>
        <v>1.3297684930826761</v>
      </c>
      <c r="R1393" s="2">
        <f t="shared" si="764"/>
        <v>1.3355581299999999</v>
      </c>
      <c r="S1393" s="2">
        <f t="shared" si="759"/>
        <v>1.25355427</v>
      </c>
      <c r="T1393" s="2">
        <f t="shared" si="743"/>
        <v>281108.60544209002</v>
      </c>
      <c r="U1393" s="2">
        <f t="shared" si="744"/>
        <v>2959.5174576063678</v>
      </c>
      <c r="V1393" s="2">
        <f t="shared" si="745"/>
        <v>71331.982267128755</v>
      </c>
      <c r="W1393" s="2">
        <f t="shared" si="746"/>
        <v>298540.75017170509</v>
      </c>
      <c r="X1393" s="29">
        <f t="shared" si="747"/>
        <v>0</v>
      </c>
      <c r="Y1393" s="2">
        <f t="shared" si="760"/>
        <v>0</v>
      </c>
      <c r="Z1393" s="82">
        <f t="shared" si="748"/>
        <v>0</v>
      </c>
      <c r="AA1393" s="2">
        <f t="shared" si="757"/>
        <v>0</v>
      </c>
      <c r="AB1393" s="27">
        <f t="shared" si="755"/>
        <v>6.7299999999999999E-2</v>
      </c>
      <c r="AC1393" s="29">
        <f t="shared" si="736"/>
        <v>15</v>
      </c>
      <c r="AD1393" s="29">
        <v>252</v>
      </c>
      <c r="AE1393" s="11">
        <f t="shared" si="762"/>
        <v>1.003884435</v>
      </c>
      <c r="AF1393" s="2">
        <f t="shared" si="758"/>
        <v>1091.9481057800001</v>
      </c>
      <c r="AG1393" s="2">
        <f t="shared" si="749"/>
        <v>1159.6621388900001</v>
      </c>
      <c r="AH1393" s="3">
        <f t="shared" si="750"/>
        <v>0</v>
      </c>
      <c r="AI1393" s="4" t="str">
        <f t="shared" si="763"/>
        <v>A+J=</v>
      </c>
      <c r="AJ1393" s="12">
        <f t="shared" si="756"/>
        <v>42522</v>
      </c>
      <c r="AK1393" s="12"/>
      <c r="AL1393" s="4"/>
      <c r="AM1393" s="1"/>
      <c r="AN1393" s="12"/>
      <c r="AO1393" s="1"/>
      <c r="AP1393" s="1"/>
      <c r="AQ1393" s="3"/>
      <c r="AR1393" s="3"/>
      <c r="AS1393" s="7"/>
      <c r="AT1393" s="1"/>
      <c r="AU1393" s="1"/>
      <c r="AV1393" s="1"/>
      <c r="AW1393" s="1"/>
      <c r="AX1393" s="1"/>
      <c r="AY1393" s="1"/>
      <c r="AZ1393" s="1"/>
      <c r="BA1393" s="1"/>
      <c r="BB1393" s="1"/>
    </row>
    <row r="1394" spans="1:54" x14ac:dyDescent="0.2">
      <c r="A1394" s="178">
        <f t="shared" si="751"/>
        <v>42513</v>
      </c>
      <c r="B1394" s="2">
        <f t="shared" si="737"/>
        <v>299700.4123105951</v>
      </c>
      <c r="C1394" s="2">
        <f t="shared" si="752"/>
        <v>224249.25044696999</v>
      </c>
      <c r="D1394" s="2">
        <f>SUM(Y1394:Y$1495)</f>
        <v>11672.126277370002</v>
      </c>
      <c r="E1394" s="11">
        <f t="shared" si="738"/>
        <v>212577.12416959999</v>
      </c>
      <c r="F1394" s="99">
        <f t="shared" si="733"/>
        <v>4610.92</v>
      </c>
      <c r="G1394" s="3">
        <f>IF(N1394=1,VLOOKUP(A1393,[1]Plan1!$BG$69:$BI$188,3),G1393)</f>
        <v>4639.05</v>
      </c>
      <c r="H1394" s="200">
        <f t="shared" si="734"/>
        <v>42432</v>
      </c>
      <c r="I1394" s="200">
        <f t="shared" si="735"/>
        <v>42463</v>
      </c>
      <c r="J1394" s="27">
        <f t="shared" si="739"/>
        <v>6.1007347774413301E-3</v>
      </c>
      <c r="K1394" s="12">
        <f t="shared" si="753"/>
        <v>42522</v>
      </c>
      <c r="L1394" s="12">
        <f t="shared" si="740"/>
        <v>42522</v>
      </c>
      <c r="M1394" s="1">
        <f t="shared" si="754"/>
        <v>21</v>
      </c>
      <c r="N1394" s="1">
        <f t="shared" si="741"/>
        <v>15</v>
      </c>
      <c r="O1394" s="2">
        <f t="shared" si="742"/>
        <v>1.0043538700000001</v>
      </c>
      <c r="P1394" s="11">
        <f t="shared" si="765"/>
        <v>1.0042995400000001</v>
      </c>
      <c r="Q1394" s="11">
        <f t="shared" si="761"/>
        <v>1.3297684930826761</v>
      </c>
      <c r="R1394" s="2">
        <f t="shared" si="764"/>
        <v>1.3355581299999999</v>
      </c>
      <c r="S1394" s="2">
        <f t="shared" si="759"/>
        <v>1.25355427</v>
      </c>
      <c r="T1394" s="2">
        <f t="shared" si="743"/>
        <v>281108.60544209002</v>
      </c>
      <c r="U1394" s="2">
        <f t="shared" si="744"/>
        <v>2959.5174576063678</v>
      </c>
      <c r="V1394" s="2">
        <f t="shared" si="745"/>
        <v>71331.982267128755</v>
      </c>
      <c r="W1394" s="2">
        <f t="shared" si="746"/>
        <v>298540.75017170509</v>
      </c>
      <c r="X1394" s="29">
        <f t="shared" si="747"/>
        <v>0</v>
      </c>
      <c r="Y1394" s="2">
        <f t="shared" si="760"/>
        <v>0</v>
      </c>
      <c r="Z1394" s="82">
        <f t="shared" si="748"/>
        <v>0</v>
      </c>
      <c r="AA1394" s="2">
        <f t="shared" si="757"/>
        <v>0</v>
      </c>
      <c r="AB1394" s="27">
        <f t="shared" si="755"/>
        <v>6.7299999999999999E-2</v>
      </c>
      <c r="AC1394" s="29">
        <f t="shared" si="736"/>
        <v>15</v>
      </c>
      <c r="AD1394" s="29">
        <v>252</v>
      </c>
      <c r="AE1394" s="11">
        <f t="shared" si="762"/>
        <v>1.003884435</v>
      </c>
      <c r="AF1394" s="2">
        <f t="shared" si="758"/>
        <v>1091.9481057800001</v>
      </c>
      <c r="AG1394" s="2">
        <f t="shared" si="749"/>
        <v>1159.6621388900001</v>
      </c>
      <c r="AH1394" s="3">
        <f t="shared" si="750"/>
        <v>0</v>
      </c>
      <c r="AI1394" s="4" t="str">
        <f t="shared" si="763"/>
        <v>A+J=</v>
      </c>
      <c r="AJ1394" s="12">
        <f t="shared" si="756"/>
        <v>42522</v>
      </c>
      <c r="AK1394" s="12"/>
      <c r="AL1394" s="4"/>
      <c r="AM1394" s="1"/>
      <c r="AN1394" s="12"/>
      <c r="AO1394" s="1"/>
      <c r="AP1394" s="1"/>
      <c r="AQ1394" s="3"/>
      <c r="AR1394" s="3"/>
      <c r="AS1394" s="7"/>
      <c r="AT1394" s="1"/>
      <c r="AU1394" s="1"/>
      <c r="AV1394" s="1"/>
      <c r="AW1394" s="1"/>
      <c r="AX1394" s="1"/>
      <c r="AY1394" s="1"/>
      <c r="AZ1394" s="1"/>
      <c r="BA1394" s="1"/>
      <c r="BB1394" s="1"/>
    </row>
    <row r="1395" spans="1:54" x14ac:dyDescent="0.2">
      <c r="A1395" s="178">
        <f t="shared" si="751"/>
        <v>42514</v>
      </c>
      <c r="B1395" s="2">
        <f t="shared" si="737"/>
        <v>299860.46597926388</v>
      </c>
      <c r="C1395" s="2">
        <f t="shared" si="752"/>
        <v>224249.25044696999</v>
      </c>
      <c r="D1395" s="2">
        <f>SUM(Y1395:Y$1495)</f>
        <v>11672.126277370002</v>
      </c>
      <c r="E1395" s="11">
        <f t="shared" si="738"/>
        <v>212577.12416959999</v>
      </c>
      <c r="F1395" s="99">
        <f t="shared" si="733"/>
        <v>4610.92</v>
      </c>
      <c r="G1395" s="3">
        <f>IF(N1395=1,VLOOKUP(A1394,[1]Plan1!$BG$69:$BI$188,3),G1394)</f>
        <v>4639.05</v>
      </c>
      <c r="H1395" s="200">
        <f t="shared" si="734"/>
        <v>42432</v>
      </c>
      <c r="I1395" s="200">
        <f t="shared" si="735"/>
        <v>42463</v>
      </c>
      <c r="J1395" s="27">
        <f t="shared" si="739"/>
        <v>6.1007347774413301E-3</v>
      </c>
      <c r="K1395" s="12">
        <f t="shared" si="753"/>
        <v>42522</v>
      </c>
      <c r="L1395" s="12">
        <f t="shared" si="740"/>
        <v>42522</v>
      </c>
      <c r="M1395" s="1">
        <f t="shared" si="754"/>
        <v>21</v>
      </c>
      <c r="N1395" s="1">
        <f t="shared" si="741"/>
        <v>16</v>
      </c>
      <c r="O1395" s="2">
        <f t="shared" si="742"/>
        <v>1.0046448100000001</v>
      </c>
      <c r="P1395" s="11">
        <f t="shared" si="765"/>
        <v>1.0042995400000001</v>
      </c>
      <c r="Q1395" s="11">
        <f t="shared" si="761"/>
        <v>1.3297684930826761</v>
      </c>
      <c r="R1395" s="2">
        <f t="shared" si="764"/>
        <v>1.3359450100000001</v>
      </c>
      <c r="S1395" s="2">
        <f t="shared" si="759"/>
        <v>1.25355427</v>
      </c>
      <c r="T1395" s="2">
        <f t="shared" si="743"/>
        <v>281108.60544209002</v>
      </c>
      <c r="U1395" s="2">
        <f t="shared" si="744"/>
        <v>2959.5174576063678</v>
      </c>
      <c r="V1395" s="2">
        <f t="shared" si="745"/>
        <v>71414.224104927533</v>
      </c>
      <c r="W1395" s="2">
        <f t="shared" si="746"/>
        <v>298622.99200950388</v>
      </c>
      <c r="X1395" s="29">
        <f t="shared" si="747"/>
        <v>0</v>
      </c>
      <c r="Y1395" s="2">
        <f t="shared" si="760"/>
        <v>0</v>
      </c>
      <c r="Z1395" s="82">
        <f t="shared" si="748"/>
        <v>0</v>
      </c>
      <c r="AA1395" s="2">
        <f t="shared" si="757"/>
        <v>0</v>
      </c>
      <c r="AB1395" s="27">
        <f t="shared" si="755"/>
        <v>6.7299999999999999E-2</v>
      </c>
      <c r="AC1395" s="29">
        <f t="shared" si="736"/>
        <v>16</v>
      </c>
      <c r="AD1395" s="29">
        <v>252</v>
      </c>
      <c r="AE1395" s="11">
        <f t="shared" si="762"/>
        <v>1.004143934</v>
      </c>
      <c r="AF1395" s="2">
        <f t="shared" si="758"/>
        <v>1164.8955077799999</v>
      </c>
      <c r="AG1395" s="2">
        <f t="shared" si="749"/>
        <v>1237.47396976</v>
      </c>
      <c r="AH1395" s="3">
        <f t="shared" si="750"/>
        <v>0</v>
      </c>
      <c r="AI1395" s="4" t="str">
        <f t="shared" si="763"/>
        <v>A+J=</v>
      </c>
      <c r="AJ1395" s="12">
        <f t="shared" si="756"/>
        <v>42522</v>
      </c>
      <c r="AK1395" s="12"/>
      <c r="AL1395" s="4"/>
      <c r="AM1395" s="1"/>
      <c r="AN1395" s="12"/>
      <c r="AO1395" s="1"/>
      <c r="AP1395" s="1"/>
      <c r="AQ1395" s="3"/>
      <c r="AR1395" s="3"/>
      <c r="AS1395" s="7"/>
      <c r="AT1395" s="1"/>
      <c r="AU1395" s="1"/>
      <c r="AV1395" s="1"/>
      <c r="AW1395" s="1"/>
      <c r="AX1395" s="1"/>
      <c r="AY1395" s="1"/>
      <c r="AZ1395" s="1"/>
      <c r="BA1395" s="1"/>
      <c r="BB1395" s="1"/>
    </row>
    <row r="1396" spans="1:54" x14ac:dyDescent="0.2">
      <c r="A1396" s="178">
        <f t="shared" si="751"/>
        <v>42515</v>
      </c>
      <c r="B1396" s="2">
        <f t="shared" si="737"/>
        <v>300020.60339715501</v>
      </c>
      <c r="C1396" s="2">
        <f t="shared" si="752"/>
        <v>224249.25044696999</v>
      </c>
      <c r="D1396" s="2">
        <f>SUM(Y1396:Y$1495)</f>
        <v>11672.126277370002</v>
      </c>
      <c r="E1396" s="11">
        <f t="shared" si="738"/>
        <v>212577.12416959999</v>
      </c>
      <c r="F1396" s="99">
        <f t="shared" si="733"/>
        <v>4610.92</v>
      </c>
      <c r="G1396" s="3">
        <f>IF(N1396=1,VLOOKUP(A1395,[1]Plan1!$BG$69:$BI$188,3),G1395)</f>
        <v>4639.05</v>
      </c>
      <c r="H1396" s="200">
        <f t="shared" si="734"/>
        <v>42432</v>
      </c>
      <c r="I1396" s="200">
        <f t="shared" si="735"/>
        <v>42463</v>
      </c>
      <c r="J1396" s="27">
        <f t="shared" si="739"/>
        <v>6.1007347774413301E-3</v>
      </c>
      <c r="K1396" s="12">
        <f t="shared" si="753"/>
        <v>42522</v>
      </c>
      <c r="L1396" s="12">
        <f t="shared" si="740"/>
        <v>42522</v>
      </c>
      <c r="M1396" s="1">
        <f t="shared" si="754"/>
        <v>21</v>
      </c>
      <c r="N1396" s="1">
        <f t="shared" si="741"/>
        <v>17</v>
      </c>
      <c r="O1396" s="2">
        <f t="shared" si="742"/>
        <v>1.00493582</v>
      </c>
      <c r="P1396" s="11">
        <f t="shared" si="765"/>
        <v>1.0042995400000001</v>
      </c>
      <c r="Q1396" s="11">
        <f t="shared" si="761"/>
        <v>1.3297684930826761</v>
      </c>
      <c r="R1396" s="2">
        <f t="shared" si="764"/>
        <v>1.3363319899999999</v>
      </c>
      <c r="S1396" s="2">
        <f t="shared" si="759"/>
        <v>1.25355427</v>
      </c>
      <c r="T1396" s="2">
        <f t="shared" si="743"/>
        <v>281108.60544209002</v>
      </c>
      <c r="U1396" s="2">
        <f t="shared" si="744"/>
        <v>2959.5174576063678</v>
      </c>
      <c r="V1396" s="2">
        <f t="shared" si="745"/>
        <v>71496.487200438642</v>
      </c>
      <c r="W1396" s="2">
        <f t="shared" si="746"/>
        <v>298705.25510501501</v>
      </c>
      <c r="X1396" s="29">
        <f t="shared" si="747"/>
        <v>0</v>
      </c>
      <c r="Y1396" s="2">
        <f t="shared" si="760"/>
        <v>0</v>
      </c>
      <c r="Z1396" s="82">
        <f t="shared" si="748"/>
        <v>0</v>
      </c>
      <c r="AA1396" s="2">
        <f t="shared" si="757"/>
        <v>0</v>
      </c>
      <c r="AB1396" s="27">
        <f t="shared" si="755"/>
        <v>6.7299999999999999E-2</v>
      </c>
      <c r="AC1396" s="29">
        <f t="shared" si="736"/>
        <v>17</v>
      </c>
      <c r="AD1396" s="29">
        <v>252</v>
      </c>
      <c r="AE1396" s="11">
        <f t="shared" si="762"/>
        <v>1.0044034989999999</v>
      </c>
      <c r="AF1396" s="2">
        <f t="shared" si="758"/>
        <v>1237.86146295</v>
      </c>
      <c r="AG1396" s="2">
        <f t="shared" si="749"/>
        <v>1315.34829214</v>
      </c>
      <c r="AH1396" s="3">
        <f t="shared" si="750"/>
        <v>0</v>
      </c>
      <c r="AI1396" s="4" t="str">
        <f t="shared" si="763"/>
        <v>A+J=</v>
      </c>
      <c r="AJ1396" s="12">
        <f t="shared" si="756"/>
        <v>42522</v>
      </c>
      <c r="AK1396" s="12"/>
      <c r="AL1396" s="4"/>
      <c r="AM1396" s="1"/>
      <c r="AN1396" s="12"/>
      <c r="AO1396" s="1"/>
      <c r="AP1396" s="1"/>
      <c r="AQ1396" s="3"/>
      <c r="AR1396" s="3"/>
      <c r="AS1396" s="7"/>
      <c r="AT1396" s="1"/>
      <c r="AU1396" s="1"/>
      <c r="AV1396" s="1"/>
      <c r="AW1396" s="1"/>
      <c r="AX1396" s="1"/>
      <c r="AY1396" s="1"/>
      <c r="AZ1396" s="1"/>
      <c r="BA1396" s="1"/>
      <c r="BB1396" s="1"/>
    </row>
    <row r="1397" spans="1:54" x14ac:dyDescent="0.2">
      <c r="A1397" s="178">
        <f t="shared" si="751"/>
        <v>42516</v>
      </c>
      <c r="B1397" s="2">
        <f t="shared" si="737"/>
        <v>300180.8270315798</v>
      </c>
      <c r="C1397" s="2">
        <f t="shared" si="752"/>
        <v>224249.25044696999</v>
      </c>
      <c r="D1397" s="2">
        <f>SUM(Y1397:Y$1495)</f>
        <v>11672.126277370002</v>
      </c>
      <c r="E1397" s="11">
        <f t="shared" si="738"/>
        <v>212577.12416959999</v>
      </c>
      <c r="F1397" s="99">
        <f t="shared" si="733"/>
        <v>4610.92</v>
      </c>
      <c r="G1397" s="3">
        <f>IF(N1397=1,VLOOKUP(A1396,[1]Plan1!$BG$69:$BI$188,3),G1396)</f>
        <v>4639.05</v>
      </c>
      <c r="H1397" s="200">
        <f t="shared" si="734"/>
        <v>42432</v>
      </c>
      <c r="I1397" s="200">
        <f t="shared" si="735"/>
        <v>42463</v>
      </c>
      <c r="J1397" s="27">
        <f t="shared" si="739"/>
        <v>6.1007347774413301E-3</v>
      </c>
      <c r="K1397" s="12">
        <f t="shared" si="753"/>
        <v>42522</v>
      </c>
      <c r="L1397" s="12">
        <f t="shared" si="740"/>
        <v>42522</v>
      </c>
      <c r="M1397" s="1">
        <f t="shared" si="754"/>
        <v>21</v>
      </c>
      <c r="N1397" s="1">
        <f t="shared" si="741"/>
        <v>18</v>
      </c>
      <c r="O1397" s="2">
        <f t="shared" si="742"/>
        <v>1.0052269199999999</v>
      </c>
      <c r="P1397" s="11">
        <f t="shared" si="765"/>
        <v>1.0042995400000001</v>
      </c>
      <c r="Q1397" s="11">
        <f t="shared" si="761"/>
        <v>1.3297684930826761</v>
      </c>
      <c r="R1397" s="2">
        <f t="shared" si="764"/>
        <v>1.3367190799999999</v>
      </c>
      <c r="S1397" s="2">
        <f t="shared" si="759"/>
        <v>1.25355427</v>
      </c>
      <c r="T1397" s="2">
        <f t="shared" si="743"/>
        <v>281108.60544209002</v>
      </c>
      <c r="U1397" s="2">
        <f t="shared" si="744"/>
        <v>2959.5174576063678</v>
      </c>
      <c r="V1397" s="2">
        <f t="shared" si="745"/>
        <v>71578.773679433463</v>
      </c>
      <c r="W1397" s="2">
        <f t="shared" si="746"/>
        <v>298787.54158400983</v>
      </c>
      <c r="X1397" s="29">
        <f t="shared" si="747"/>
        <v>0</v>
      </c>
      <c r="Y1397" s="2">
        <f t="shared" si="760"/>
        <v>0</v>
      </c>
      <c r="Z1397" s="82">
        <f t="shared" si="748"/>
        <v>0</v>
      </c>
      <c r="AA1397" s="2">
        <f t="shared" si="757"/>
        <v>0</v>
      </c>
      <c r="AB1397" s="27">
        <f t="shared" si="755"/>
        <v>6.7299999999999999E-2</v>
      </c>
      <c r="AC1397" s="29">
        <f t="shared" si="736"/>
        <v>18</v>
      </c>
      <c r="AD1397" s="29">
        <v>252</v>
      </c>
      <c r="AE1397" s="11">
        <f t="shared" si="762"/>
        <v>1.004663131</v>
      </c>
      <c r="AF1397" s="2">
        <f t="shared" si="758"/>
        <v>1310.8462523999999</v>
      </c>
      <c r="AG1397" s="2">
        <f t="shared" si="749"/>
        <v>1393.2854475700001</v>
      </c>
      <c r="AH1397" s="3">
        <f t="shared" si="750"/>
        <v>0</v>
      </c>
      <c r="AI1397" s="4" t="str">
        <f t="shared" si="763"/>
        <v>A+J=</v>
      </c>
      <c r="AJ1397" s="12">
        <f t="shared" si="756"/>
        <v>42522</v>
      </c>
      <c r="AK1397" s="12"/>
      <c r="AL1397" s="4"/>
      <c r="AM1397" s="1"/>
      <c r="AN1397" s="12"/>
      <c r="AO1397" s="1"/>
      <c r="AP1397" s="1"/>
      <c r="AQ1397" s="3"/>
      <c r="AR1397" s="3"/>
      <c r="AS1397" s="7"/>
      <c r="AT1397" s="1"/>
      <c r="AU1397" s="1"/>
      <c r="AV1397" s="1"/>
      <c r="AW1397" s="1"/>
      <c r="AX1397" s="1"/>
      <c r="AY1397" s="1"/>
      <c r="AZ1397" s="1"/>
      <c r="BA1397" s="1"/>
      <c r="BB1397" s="1"/>
    </row>
    <row r="1398" spans="1:54" x14ac:dyDescent="0.2">
      <c r="A1398" s="178">
        <f t="shared" si="751"/>
        <v>42517</v>
      </c>
      <c r="B1398" s="2">
        <f t="shared" si="737"/>
        <v>300180.8270315798</v>
      </c>
      <c r="C1398" s="2">
        <f t="shared" si="752"/>
        <v>224249.25044696999</v>
      </c>
      <c r="D1398" s="2">
        <f>SUM(Y1398:Y$1495)</f>
        <v>11672.126277370002</v>
      </c>
      <c r="E1398" s="11">
        <f t="shared" si="738"/>
        <v>212577.12416959999</v>
      </c>
      <c r="F1398" s="99">
        <f t="shared" si="733"/>
        <v>4610.92</v>
      </c>
      <c r="G1398" s="3">
        <f>IF(N1398=1,VLOOKUP(A1397,[1]Plan1!$BG$69:$BI$188,3),G1397)</f>
        <v>4639.05</v>
      </c>
      <c r="H1398" s="200">
        <f t="shared" si="734"/>
        <v>42432</v>
      </c>
      <c r="I1398" s="200">
        <f t="shared" si="735"/>
        <v>42463</v>
      </c>
      <c r="J1398" s="27">
        <f t="shared" si="739"/>
        <v>6.1007347774413301E-3</v>
      </c>
      <c r="K1398" s="12">
        <f t="shared" si="753"/>
        <v>42522</v>
      </c>
      <c r="L1398" s="12">
        <f t="shared" si="740"/>
        <v>42522</v>
      </c>
      <c r="M1398" s="1">
        <f t="shared" si="754"/>
        <v>21</v>
      </c>
      <c r="N1398" s="1">
        <f t="shared" si="741"/>
        <v>18</v>
      </c>
      <c r="O1398" s="2">
        <f t="shared" si="742"/>
        <v>1.0052269199999999</v>
      </c>
      <c r="P1398" s="11">
        <f t="shared" si="765"/>
        <v>1.0042995400000001</v>
      </c>
      <c r="Q1398" s="11">
        <f t="shared" si="761"/>
        <v>1.3297684930826761</v>
      </c>
      <c r="R1398" s="2">
        <f t="shared" si="764"/>
        <v>1.3367190799999999</v>
      </c>
      <c r="S1398" s="2">
        <f t="shared" si="759"/>
        <v>1.25355427</v>
      </c>
      <c r="T1398" s="2">
        <f t="shared" si="743"/>
        <v>281108.60544209002</v>
      </c>
      <c r="U1398" s="2">
        <f t="shared" si="744"/>
        <v>2959.5174576063678</v>
      </c>
      <c r="V1398" s="2">
        <f t="shared" si="745"/>
        <v>71578.773679433463</v>
      </c>
      <c r="W1398" s="2">
        <f t="shared" si="746"/>
        <v>298787.54158400983</v>
      </c>
      <c r="X1398" s="29">
        <f t="shared" si="747"/>
        <v>0</v>
      </c>
      <c r="Y1398" s="2">
        <f t="shared" si="760"/>
        <v>0</v>
      </c>
      <c r="Z1398" s="82">
        <f t="shared" si="748"/>
        <v>0</v>
      </c>
      <c r="AA1398" s="2">
        <f t="shared" si="757"/>
        <v>0</v>
      </c>
      <c r="AB1398" s="27">
        <f t="shared" si="755"/>
        <v>6.7299999999999999E-2</v>
      </c>
      <c r="AC1398" s="29">
        <f t="shared" si="736"/>
        <v>18</v>
      </c>
      <c r="AD1398" s="29">
        <v>252</v>
      </c>
      <c r="AE1398" s="11">
        <f t="shared" si="762"/>
        <v>1.004663131</v>
      </c>
      <c r="AF1398" s="2">
        <f t="shared" si="758"/>
        <v>1310.8462523999999</v>
      </c>
      <c r="AG1398" s="2">
        <f t="shared" si="749"/>
        <v>1393.2854475700001</v>
      </c>
      <c r="AH1398" s="3">
        <f t="shared" si="750"/>
        <v>0</v>
      </c>
      <c r="AI1398" s="4" t="str">
        <f t="shared" si="763"/>
        <v>A+J=</v>
      </c>
      <c r="AJ1398" s="12">
        <f t="shared" si="756"/>
        <v>42522</v>
      </c>
      <c r="AK1398" s="12"/>
      <c r="AL1398" s="4"/>
      <c r="AM1398" s="1"/>
      <c r="AN1398" s="12"/>
      <c r="AO1398" s="1"/>
      <c r="AP1398" s="1"/>
      <c r="AQ1398" s="3"/>
      <c r="AR1398" s="3"/>
      <c r="AS1398" s="7"/>
      <c r="AT1398" s="1"/>
      <c r="AU1398" s="1"/>
      <c r="AV1398" s="1"/>
      <c r="AW1398" s="1"/>
      <c r="AX1398" s="1"/>
      <c r="AY1398" s="1"/>
      <c r="AZ1398" s="1"/>
      <c r="BA1398" s="1"/>
      <c r="BB1398" s="1"/>
    </row>
    <row r="1399" spans="1:54" x14ac:dyDescent="0.2">
      <c r="A1399" s="178">
        <f t="shared" si="751"/>
        <v>42518</v>
      </c>
      <c r="B1399" s="2">
        <f t="shared" si="737"/>
        <v>300341.14148862078</v>
      </c>
      <c r="C1399" s="2">
        <f t="shared" si="752"/>
        <v>224249.25044696999</v>
      </c>
      <c r="D1399" s="2">
        <f>SUM(Y1399:Y$1495)</f>
        <v>11672.126277370002</v>
      </c>
      <c r="E1399" s="11">
        <f t="shared" si="738"/>
        <v>212577.12416959999</v>
      </c>
      <c r="F1399" s="99">
        <f t="shared" si="733"/>
        <v>4610.92</v>
      </c>
      <c r="G1399" s="3">
        <f>IF(N1399=1,VLOOKUP(A1398,[1]Plan1!$BG$69:$BI$188,3),G1398)</f>
        <v>4639.05</v>
      </c>
      <c r="H1399" s="200">
        <f t="shared" si="734"/>
        <v>42432</v>
      </c>
      <c r="I1399" s="200">
        <f t="shared" si="735"/>
        <v>42463</v>
      </c>
      <c r="J1399" s="27">
        <f t="shared" si="739"/>
        <v>6.1007347774413301E-3</v>
      </c>
      <c r="K1399" s="12">
        <f t="shared" si="753"/>
        <v>42522</v>
      </c>
      <c r="L1399" s="12">
        <f t="shared" si="740"/>
        <v>42522</v>
      </c>
      <c r="M1399" s="1">
        <f t="shared" si="754"/>
        <v>21</v>
      </c>
      <c r="N1399" s="1">
        <f t="shared" si="741"/>
        <v>19</v>
      </c>
      <c r="O1399" s="2">
        <f t="shared" si="742"/>
        <v>1.0055181099999999</v>
      </c>
      <c r="P1399" s="11">
        <f t="shared" si="765"/>
        <v>1.0042995400000001</v>
      </c>
      <c r="Q1399" s="11">
        <f t="shared" si="761"/>
        <v>1.3297684930826761</v>
      </c>
      <c r="R1399" s="2">
        <f t="shared" si="764"/>
        <v>1.3371063000000001</v>
      </c>
      <c r="S1399" s="2">
        <f t="shared" si="759"/>
        <v>1.25355427</v>
      </c>
      <c r="T1399" s="2">
        <f t="shared" si="743"/>
        <v>281108.60544209002</v>
      </c>
      <c r="U1399" s="2">
        <f t="shared" si="744"/>
        <v>2959.5174576063678</v>
      </c>
      <c r="V1399" s="2">
        <f t="shared" si="745"/>
        <v>71661.087793454441</v>
      </c>
      <c r="W1399" s="2">
        <f t="shared" si="746"/>
        <v>298869.85569803079</v>
      </c>
      <c r="X1399" s="29">
        <f t="shared" si="747"/>
        <v>0</v>
      </c>
      <c r="Y1399" s="2">
        <f t="shared" si="760"/>
        <v>0</v>
      </c>
      <c r="Z1399" s="82">
        <f t="shared" si="748"/>
        <v>0</v>
      </c>
      <c r="AA1399" s="2">
        <f t="shared" si="757"/>
        <v>0</v>
      </c>
      <c r="AB1399" s="27">
        <f t="shared" si="755"/>
        <v>6.7299999999999999E-2</v>
      </c>
      <c r="AC1399" s="29">
        <f t="shared" si="736"/>
        <v>19</v>
      </c>
      <c r="AD1399" s="29">
        <v>252</v>
      </c>
      <c r="AE1399" s="11">
        <f t="shared" si="762"/>
        <v>1.004922831</v>
      </c>
      <c r="AF1399" s="2">
        <f t="shared" si="758"/>
        <v>1383.8501572299999</v>
      </c>
      <c r="AG1399" s="2">
        <f t="shared" si="749"/>
        <v>1471.28579059</v>
      </c>
      <c r="AH1399" s="3">
        <f t="shared" si="750"/>
        <v>0</v>
      </c>
      <c r="AI1399" s="4" t="str">
        <f t="shared" si="763"/>
        <v>A+J=</v>
      </c>
      <c r="AJ1399" s="12">
        <f t="shared" si="756"/>
        <v>42522</v>
      </c>
      <c r="AK1399" s="12"/>
      <c r="AL1399" s="4"/>
      <c r="AM1399" s="1"/>
      <c r="AN1399" s="12"/>
      <c r="AO1399" s="1"/>
      <c r="AP1399" s="1"/>
      <c r="AQ1399" s="3"/>
      <c r="AR1399" s="3"/>
      <c r="AS1399" s="7"/>
      <c r="AT1399" s="1"/>
      <c r="AU1399" s="1"/>
      <c r="AV1399" s="1"/>
      <c r="AW1399" s="1"/>
      <c r="AX1399" s="1"/>
      <c r="AY1399" s="1"/>
      <c r="AZ1399" s="1"/>
      <c r="BA1399" s="1"/>
      <c r="BB1399" s="1"/>
    </row>
    <row r="1400" spans="1:54" x14ac:dyDescent="0.2">
      <c r="A1400" s="178">
        <f t="shared" si="751"/>
        <v>42519</v>
      </c>
      <c r="B1400" s="2">
        <f t="shared" si="737"/>
        <v>300341.14148862078</v>
      </c>
      <c r="C1400" s="2">
        <f t="shared" si="752"/>
        <v>224249.25044696999</v>
      </c>
      <c r="D1400" s="2">
        <f>SUM(Y1400:Y$1495)</f>
        <v>11672.126277370002</v>
      </c>
      <c r="E1400" s="11">
        <f t="shared" si="738"/>
        <v>212577.12416959999</v>
      </c>
      <c r="F1400" s="99">
        <f t="shared" si="733"/>
        <v>4610.92</v>
      </c>
      <c r="G1400" s="3">
        <f>IF(N1400=1,VLOOKUP(A1399,[1]Plan1!$BG$69:$BI$188,3),G1399)</f>
        <v>4639.05</v>
      </c>
      <c r="H1400" s="200">
        <f t="shared" si="734"/>
        <v>42432</v>
      </c>
      <c r="I1400" s="200">
        <f t="shared" si="735"/>
        <v>42463</v>
      </c>
      <c r="J1400" s="27">
        <f t="shared" si="739"/>
        <v>6.1007347774413301E-3</v>
      </c>
      <c r="K1400" s="12">
        <f t="shared" si="753"/>
        <v>42522</v>
      </c>
      <c r="L1400" s="12">
        <f t="shared" si="740"/>
        <v>42522</v>
      </c>
      <c r="M1400" s="1">
        <f t="shared" si="754"/>
        <v>21</v>
      </c>
      <c r="N1400" s="1">
        <f t="shared" si="741"/>
        <v>19</v>
      </c>
      <c r="O1400" s="2">
        <f t="shared" si="742"/>
        <v>1.0055181099999999</v>
      </c>
      <c r="P1400" s="11">
        <f t="shared" si="765"/>
        <v>1.0042995400000001</v>
      </c>
      <c r="Q1400" s="11">
        <f t="shared" si="761"/>
        <v>1.3297684930826761</v>
      </c>
      <c r="R1400" s="2">
        <f t="shared" si="764"/>
        <v>1.3371063000000001</v>
      </c>
      <c r="S1400" s="2">
        <f t="shared" si="759"/>
        <v>1.25355427</v>
      </c>
      <c r="T1400" s="2">
        <f t="shared" si="743"/>
        <v>281108.60544209002</v>
      </c>
      <c r="U1400" s="2">
        <f t="shared" si="744"/>
        <v>2959.5174576063678</v>
      </c>
      <c r="V1400" s="2">
        <f t="shared" si="745"/>
        <v>71661.087793454441</v>
      </c>
      <c r="W1400" s="2">
        <f t="shared" si="746"/>
        <v>298869.85569803079</v>
      </c>
      <c r="X1400" s="29">
        <f t="shared" si="747"/>
        <v>0</v>
      </c>
      <c r="Y1400" s="2">
        <f t="shared" si="760"/>
        <v>0</v>
      </c>
      <c r="Z1400" s="82">
        <f t="shared" si="748"/>
        <v>0</v>
      </c>
      <c r="AA1400" s="2">
        <f t="shared" si="757"/>
        <v>0</v>
      </c>
      <c r="AB1400" s="27">
        <f t="shared" si="755"/>
        <v>6.7299999999999999E-2</v>
      </c>
      <c r="AC1400" s="29">
        <f t="shared" si="736"/>
        <v>19</v>
      </c>
      <c r="AD1400" s="29">
        <v>252</v>
      </c>
      <c r="AE1400" s="11">
        <f t="shared" si="762"/>
        <v>1.004922831</v>
      </c>
      <c r="AF1400" s="2">
        <f t="shared" si="758"/>
        <v>1383.8501572299999</v>
      </c>
      <c r="AG1400" s="2">
        <f t="shared" si="749"/>
        <v>1471.28579059</v>
      </c>
      <c r="AH1400" s="3">
        <f t="shared" si="750"/>
        <v>0</v>
      </c>
      <c r="AI1400" s="4" t="str">
        <f t="shared" si="763"/>
        <v>A+J=</v>
      </c>
      <c r="AJ1400" s="12">
        <f t="shared" si="756"/>
        <v>42522</v>
      </c>
      <c r="AK1400" s="12"/>
      <c r="AL1400" s="4"/>
      <c r="AM1400" s="1"/>
      <c r="AN1400" s="12"/>
      <c r="AO1400" s="1"/>
      <c r="AP1400" s="1"/>
      <c r="AQ1400" s="3"/>
      <c r="AR1400" s="3"/>
      <c r="AS1400" s="7"/>
      <c r="AT1400" s="1"/>
      <c r="AU1400" s="1"/>
      <c r="AV1400" s="1"/>
      <c r="AW1400" s="1"/>
      <c r="AX1400" s="1"/>
      <c r="AY1400" s="1"/>
      <c r="AZ1400" s="1"/>
      <c r="BA1400" s="1"/>
      <c r="BB1400" s="1"/>
    </row>
    <row r="1401" spans="1:54" x14ac:dyDescent="0.2">
      <c r="A1401" s="178">
        <f t="shared" si="751"/>
        <v>42520</v>
      </c>
      <c r="B1401" s="2">
        <f t="shared" si="737"/>
        <v>300341.14148862078</v>
      </c>
      <c r="C1401" s="2">
        <f t="shared" si="752"/>
        <v>224249.25044696999</v>
      </c>
      <c r="D1401" s="2">
        <f>SUM(Y1401:Y$1495)</f>
        <v>11672.126277370002</v>
      </c>
      <c r="E1401" s="11">
        <f t="shared" si="738"/>
        <v>212577.12416959999</v>
      </c>
      <c r="F1401" s="99">
        <f t="shared" si="733"/>
        <v>4610.92</v>
      </c>
      <c r="G1401" s="3">
        <f>IF(N1401=1,VLOOKUP(A1400,[1]Plan1!$BG$69:$BI$188,3),G1400)</f>
        <v>4639.05</v>
      </c>
      <c r="H1401" s="200">
        <f t="shared" si="734"/>
        <v>42432</v>
      </c>
      <c r="I1401" s="200">
        <f t="shared" si="735"/>
        <v>42463</v>
      </c>
      <c r="J1401" s="27">
        <f t="shared" si="739"/>
        <v>6.1007347774413301E-3</v>
      </c>
      <c r="K1401" s="12">
        <f t="shared" si="753"/>
        <v>42522</v>
      </c>
      <c r="L1401" s="12">
        <f t="shared" si="740"/>
        <v>42522</v>
      </c>
      <c r="M1401" s="1">
        <f t="shared" si="754"/>
        <v>21</v>
      </c>
      <c r="N1401" s="1">
        <f t="shared" si="741"/>
        <v>19</v>
      </c>
      <c r="O1401" s="2">
        <f t="shared" si="742"/>
        <v>1.0055181099999999</v>
      </c>
      <c r="P1401" s="11">
        <f t="shared" si="765"/>
        <v>1.0042995400000001</v>
      </c>
      <c r="Q1401" s="11">
        <f t="shared" si="761"/>
        <v>1.3297684930826761</v>
      </c>
      <c r="R1401" s="2">
        <f t="shared" si="764"/>
        <v>1.3371063000000001</v>
      </c>
      <c r="S1401" s="2">
        <f t="shared" si="759"/>
        <v>1.25355427</v>
      </c>
      <c r="T1401" s="2">
        <f t="shared" si="743"/>
        <v>281108.60544209002</v>
      </c>
      <c r="U1401" s="2">
        <f t="shared" si="744"/>
        <v>2959.5174576063678</v>
      </c>
      <c r="V1401" s="2">
        <f t="shared" si="745"/>
        <v>71661.087793454441</v>
      </c>
      <c r="W1401" s="2">
        <f t="shared" si="746"/>
        <v>298869.85569803079</v>
      </c>
      <c r="X1401" s="29">
        <f t="shared" si="747"/>
        <v>0</v>
      </c>
      <c r="Y1401" s="2">
        <f t="shared" si="760"/>
        <v>0</v>
      </c>
      <c r="Z1401" s="82">
        <f t="shared" si="748"/>
        <v>0</v>
      </c>
      <c r="AA1401" s="2">
        <f t="shared" si="757"/>
        <v>0</v>
      </c>
      <c r="AB1401" s="27">
        <f t="shared" si="755"/>
        <v>6.7299999999999999E-2</v>
      </c>
      <c r="AC1401" s="29">
        <f t="shared" si="736"/>
        <v>19</v>
      </c>
      <c r="AD1401" s="29">
        <v>252</v>
      </c>
      <c r="AE1401" s="11">
        <f t="shared" si="762"/>
        <v>1.004922831</v>
      </c>
      <c r="AF1401" s="2">
        <f t="shared" si="758"/>
        <v>1383.8501572299999</v>
      </c>
      <c r="AG1401" s="2">
        <f t="shared" si="749"/>
        <v>1471.28579059</v>
      </c>
      <c r="AH1401" s="3">
        <f t="shared" si="750"/>
        <v>0</v>
      </c>
      <c r="AI1401" s="4" t="str">
        <f t="shared" si="763"/>
        <v>A+J=</v>
      </c>
      <c r="AJ1401" s="12">
        <f t="shared" si="756"/>
        <v>42522</v>
      </c>
      <c r="AK1401" s="12"/>
      <c r="AL1401" s="4"/>
      <c r="AM1401" s="1"/>
      <c r="AN1401" s="12"/>
      <c r="AO1401" s="1"/>
      <c r="AP1401" s="1"/>
      <c r="AQ1401" s="3"/>
      <c r="AR1401" s="3"/>
      <c r="AS1401" s="7"/>
      <c r="AT1401" s="1"/>
      <c r="AU1401" s="1"/>
      <c r="AV1401" s="1"/>
      <c r="AW1401" s="1"/>
      <c r="AX1401" s="1"/>
      <c r="AY1401" s="1"/>
      <c r="AZ1401" s="1"/>
      <c r="BA1401" s="1"/>
      <c r="BB1401" s="1"/>
    </row>
    <row r="1402" spans="1:54" x14ac:dyDescent="0.2">
      <c r="A1402" s="178">
        <f t="shared" si="751"/>
        <v>42521</v>
      </c>
      <c r="B1402" s="2">
        <f t="shared" si="737"/>
        <v>300501.53979834414</v>
      </c>
      <c r="C1402" s="2">
        <f t="shared" si="752"/>
        <v>224249.25044696999</v>
      </c>
      <c r="D1402" s="2">
        <f>SUM(Y1402:Y$1495)</f>
        <v>11672.126277370002</v>
      </c>
      <c r="E1402" s="11">
        <f t="shared" si="738"/>
        <v>212577.12416959999</v>
      </c>
      <c r="F1402" s="99">
        <f t="shared" si="733"/>
        <v>4610.92</v>
      </c>
      <c r="G1402" s="3">
        <f>IF(N1402=1,VLOOKUP(A1401,[1]Plan1!$BG$69:$BI$188,3),G1401)</f>
        <v>4639.05</v>
      </c>
      <c r="H1402" s="200">
        <f t="shared" si="734"/>
        <v>42432</v>
      </c>
      <c r="I1402" s="200">
        <f t="shared" si="735"/>
        <v>42463</v>
      </c>
      <c r="J1402" s="27">
        <f t="shared" si="739"/>
        <v>6.1007347774413301E-3</v>
      </c>
      <c r="K1402" s="12">
        <f t="shared" si="753"/>
        <v>42522</v>
      </c>
      <c r="L1402" s="12">
        <f t="shared" si="740"/>
        <v>42522</v>
      </c>
      <c r="M1402" s="1">
        <f t="shared" si="754"/>
        <v>21</v>
      </c>
      <c r="N1402" s="1">
        <f t="shared" si="741"/>
        <v>20</v>
      </c>
      <c r="O1402" s="2">
        <f t="shared" si="742"/>
        <v>1.0058093800000001</v>
      </c>
      <c r="P1402" s="11">
        <f t="shared" si="765"/>
        <v>1.0042995400000001</v>
      </c>
      <c r="Q1402" s="11">
        <f t="shared" si="761"/>
        <v>1.3297684930826761</v>
      </c>
      <c r="R1402" s="2">
        <f t="shared" si="764"/>
        <v>1.33749362</v>
      </c>
      <c r="S1402" s="2">
        <f t="shared" si="759"/>
        <v>1.25355427</v>
      </c>
      <c r="T1402" s="2">
        <f t="shared" si="743"/>
        <v>281108.60544209002</v>
      </c>
      <c r="U1402" s="2">
        <f t="shared" si="744"/>
        <v>2959.5174576063678</v>
      </c>
      <c r="V1402" s="2">
        <f t="shared" si="745"/>
        <v>71743.423165187807</v>
      </c>
      <c r="W1402" s="2">
        <f t="shared" si="746"/>
        <v>298952.19106976414</v>
      </c>
      <c r="X1402" s="29">
        <f t="shared" si="747"/>
        <v>0</v>
      </c>
      <c r="Y1402" s="2">
        <f t="shared" si="760"/>
        <v>0</v>
      </c>
      <c r="Z1402" s="82">
        <f t="shared" si="748"/>
        <v>0</v>
      </c>
      <c r="AA1402" s="2">
        <f t="shared" si="757"/>
        <v>0</v>
      </c>
      <c r="AB1402" s="27">
        <f t="shared" si="755"/>
        <v>6.7299999999999999E-2</v>
      </c>
      <c r="AC1402" s="29">
        <f t="shared" si="736"/>
        <v>20</v>
      </c>
      <c r="AD1402" s="29">
        <v>252</v>
      </c>
      <c r="AE1402" s="11">
        <f t="shared" si="762"/>
        <v>1.0051825969999999</v>
      </c>
      <c r="AF1402" s="2">
        <f t="shared" si="758"/>
        <v>1456.8726152300001</v>
      </c>
      <c r="AG1402" s="2">
        <f t="shared" si="749"/>
        <v>1549.3487285799999</v>
      </c>
      <c r="AH1402" s="3">
        <f t="shared" si="750"/>
        <v>0</v>
      </c>
      <c r="AI1402" s="4" t="str">
        <f t="shared" si="763"/>
        <v>A+J=</v>
      </c>
      <c r="AJ1402" s="12">
        <f t="shared" si="756"/>
        <v>42522</v>
      </c>
      <c r="AK1402" s="12"/>
      <c r="AL1402" s="4"/>
      <c r="AM1402" s="1"/>
      <c r="AN1402" s="12"/>
      <c r="AO1402" s="1"/>
      <c r="AP1402" s="1"/>
      <c r="AQ1402" s="3"/>
      <c r="AR1402" s="3"/>
      <c r="AS1402" s="7"/>
      <c r="AT1402" s="1"/>
      <c r="AU1402" s="1"/>
      <c r="AV1402" s="1"/>
      <c r="AW1402" s="1"/>
      <c r="AX1402" s="1"/>
      <c r="AY1402" s="1"/>
      <c r="AZ1402" s="1"/>
      <c r="BA1402" s="1"/>
      <c r="BB1402" s="1"/>
    </row>
    <row r="1403" spans="1:54" x14ac:dyDescent="0.2">
      <c r="A1403" s="178">
        <f t="shared" si="751"/>
        <v>42522</v>
      </c>
      <c r="B1403" s="2">
        <f t="shared" si="737"/>
        <v>300662.02472901117</v>
      </c>
      <c r="C1403" s="2">
        <f t="shared" si="752"/>
        <v>224249.25044696999</v>
      </c>
      <c r="D1403" s="2">
        <f>SUM(Y1403:Y$1495)</f>
        <v>11672.126277370002</v>
      </c>
      <c r="E1403" s="11">
        <f t="shared" si="738"/>
        <v>212577.12416959999</v>
      </c>
      <c r="F1403" s="99">
        <f t="shared" si="733"/>
        <v>4610.92</v>
      </c>
      <c r="G1403" s="3">
        <f>IF(N1403=1,VLOOKUP(A1402,[1]Plan1!$BG$69:$BI$188,3),G1402)</f>
        <v>4639.05</v>
      </c>
      <c r="H1403" s="200">
        <f t="shared" si="734"/>
        <v>42432</v>
      </c>
      <c r="I1403" s="200">
        <f t="shared" si="735"/>
        <v>42463</v>
      </c>
      <c r="J1403" s="27">
        <f t="shared" si="739"/>
        <v>6.1007347774413301E-3</v>
      </c>
      <c r="K1403" s="12">
        <f t="shared" si="753"/>
        <v>42552</v>
      </c>
      <c r="L1403" s="12">
        <f t="shared" si="740"/>
        <v>42522</v>
      </c>
      <c r="M1403" s="1">
        <f t="shared" si="754"/>
        <v>21</v>
      </c>
      <c r="N1403" s="1">
        <f t="shared" si="741"/>
        <v>21</v>
      </c>
      <c r="O1403" s="2">
        <f t="shared" si="742"/>
        <v>1.00610073</v>
      </c>
      <c r="P1403" s="11">
        <f t="shared" si="765"/>
        <v>1.0042995400000001</v>
      </c>
      <c r="Q1403" s="11">
        <f t="shared" si="761"/>
        <v>1.3297684930826761</v>
      </c>
      <c r="R1403" s="2">
        <f t="shared" si="764"/>
        <v>1.33788105</v>
      </c>
      <c r="S1403" s="2">
        <f t="shared" si="759"/>
        <v>1.25355427</v>
      </c>
      <c r="T1403" s="2">
        <f t="shared" si="743"/>
        <v>281108.60544209002</v>
      </c>
      <c r="U1403" s="2">
        <f t="shared" si="744"/>
        <v>2959.5174576063678</v>
      </c>
      <c r="V1403" s="2">
        <f t="shared" si="745"/>
        <v>71825.781920404828</v>
      </c>
      <c r="W1403" s="2">
        <f t="shared" si="746"/>
        <v>299034.54982498119</v>
      </c>
      <c r="X1403" s="29">
        <f t="shared" si="747"/>
        <v>46</v>
      </c>
      <c r="Y1403" s="2">
        <f t="shared" si="760"/>
        <v>2936.5102972099999</v>
      </c>
      <c r="Z1403" s="82">
        <f t="shared" si="748"/>
        <v>1.309485E-2</v>
      </c>
      <c r="AA1403" s="2">
        <f t="shared" si="757"/>
        <v>3681.0750219699999</v>
      </c>
      <c r="AB1403" s="27">
        <f t="shared" si="755"/>
        <v>6.7299999999999999E-2</v>
      </c>
      <c r="AC1403" s="29">
        <f t="shared" si="736"/>
        <v>21</v>
      </c>
      <c r="AD1403" s="29">
        <v>252</v>
      </c>
      <c r="AE1403" s="11">
        <f t="shared" si="762"/>
        <v>1.0054424310000001</v>
      </c>
      <c r="AF1403" s="2">
        <f t="shared" si="758"/>
        <v>1529.91418862</v>
      </c>
      <c r="AG1403" s="2">
        <f t="shared" si="749"/>
        <v>1627.4749040300001</v>
      </c>
      <c r="AH1403" s="3">
        <f t="shared" si="750"/>
        <v>5210.9892105899999</v>
      </c>
      <c r="AI1403" s="4" t="str">
        <f t="shared" si="763"/>
        <v>A+J=</v>
      </c>
      <c r="AJ1403" s="12">
        <f t="shared" si="756"/>
        <v>42522</v>
      </c>
      <c r="AK1403" s="12"/>
      <c r="AL1403" s="4"/>
      <c r="AM1403" s="1"/>
      <c r="AN1403" s="12"/>
      <c r="AO1403" s="1"/>
      <c r="AP1403" s="1"/>
      <c r="AQ1403" s="3"/>
      <c r="AR1403" s="3"/>
      <c r="AS1403" s="7"/>
      <c r="AT1403" s="1"/>
      <c r="AU1403" s="1"/>
      <c r="AV1403" s="1"/>
      <c r="AW1403" s="1"/>
      <c r="AX1403" s="1"/>
      <c r="AY1403" s="1"/>
      <c r="AZ1403" s="1"/>
      <c r="BA1403" s="1"/>
      <c r="BB1403" s="1"/>
    </row>
    <row r="1404" spans="1:54" x14ac:dyDescent="0.2">
      <c r="A1404" s="178">
        <f t="shared" si="751"/>
        <v>42523</v>
      </c>
      <c r="B1404" s="2">
        <f t="shared" si="737"/>
        <v>295530.29268544604</v>
      </c>
      <c r="C1404" s="2">
        <f t="shared" si="752"/>
        <v>221312.74014976001</v>
      </c>
      <c r="D1404" s="2">
        <f>SUM(Y1404:Y$1495)</f>
        <v>8735.6159801600006</v>
      </c>
      <c r="E1404" s="11">
        <f t="shared" si="738"/>
        <v>212577.12416960002</v>
      </c>
      <c r="F1404" s="99">
        <f t="shared" si="733"/>
        <v>4639.05</v>
      </c>
      <c r="G1404" s="3">
        <f>IF(N1404=1,VLOOKUP(A1403,[1]Plan1!$BG$69:$BI$188,3),G1403)</f>
        <v>4675.2299999999996</v>
      </c>
      <c r="H1404" s="200">
        <f t="shared" si="734"/>
        <v>42462</v>
      </c>
      <c r="I1404" s="200">
        <f t="shared" si="735"/>
        <v>42492</v>
      </c>
      <c r="J1404" s="27">
        <f t="shared" si="739"/>
        <v>7.7990105732852477E-3</v>
      </c>
      <c r="K1404" s="12">
        <f t="shared" si="753"/>
        <v>42552</v>
      </c>
      <c r="L1404" s="12">
        <f t="shared" si="740"/>
        <v>42552</v>
      </c>
      <c r="M1404" s="1">
        <f t="shared" si="754"/>
        <v>22</v>
      </c>
      <c r="N1404" s="1">
        <f t="shared" si="741"/>
        <v>1</v>
      </c>
      <c r="O1404" s="2">
        <f t="shared" si="742"/>
        <v>1.0003531800000001</v>
      </c>
      <c r="P1404" s="11">
        <f t="shared" si="765"/>
        <v>1.00610073</v>
      </c>
      <c r="Q1404" s="11">
        <f t="shared" si="761"/>
        <v>1.3378810516214803</v>
      </c>
      <c r="R1404" s="2">
        <f t="shared" si="764"/>
        <v>1.3383535600000001</v>
      </c>
      <c r="S1404" s="2">
        <f t="shared" si="759"/>
        <v>1.25355427</v>
      </c>
      <c r="T1404" s="2">
        <f t="shared" si="743"/>
        <v>277427.53042013</v>
      </c>
      <c r="U1404" s="2">
        <f t="shared" si="744"/>
        <v>2214.9527328498034</v>
      </c>
      <c r="V1404" s="2">
        <f t="shared" si="745"/>
        <v>71926.226737346224</v>
      </c>
      <c r="W1404" s="2">
        <f t="shared" si="746"/>
        <v>295453.91961995605</v>
      </c>
      <c r="X1404" s="29">
        <f t="shared" si="747"/>
        <v>0</v>
      </c>
      <c r="Y1404" s="2">
        <f t="shared" si="760"/>
        <v>0</v>
      </c>
      <c r="Z1404" s="82">
        <f t="shared" si="748"/>
        <v>0</v>
      </c>
      <c r="AA1404" s="2">
        <f t="shared" si="757"/>
        <v>0</v>
      </c>
      <c r="AB1404" s="27">
        <f t="shared" si="755"/>
        <v>6.7299999999999999E-2</v>
      </c>
      <c r="AC1404" s="29">
        <f t="shared" si="736"/>
        <v>1</v>
      </c>
      <c r="AD1404" s="29">
        <v>252</v>
      </c>
      <c r="AE1404" s="11">
        <f t="shared" si="762"/>
        <v>1.0002584940000001</v>
      </c>
      <c r="AF1404" s="2">
        <f t="shared" si="758"/>
        <v>71.713352040000004</v>
      </c>
      <c r="AG1404" s="2">
        <f t="shared" si="749"/>
        <v>76.373065490000002</v>
      </c>
      <c r="AH1404" s="3">
        <f t="shared" si="750"/>
        <v>0</v>
      </c>
      <c r="AI1404" s="4" t="str">
        <f t="shared" si="763"/>
        <v>A+J=</v>
      </c>
      <c r="AJ1404" s="12">
        <f t="shared" si="756"/>
        <v>42552</v>
      </c>
      <c r="AK1404" s="12"/>
      <c r="AL1404" s="4"/>
      <c r="AM1404" s="1"/>
      <c r="AN1404" s="12"/>
      <c r="AO1404" s="1"/>
      <c r="AP1404" s="1"/>
      <c r="AQ1404" s="3"/>
      <c r="AR1404" s="3"/>
      <c r="AS1404" s="7"/>
      <c r="AT1404" s="1"/>
      <c r="AU1404" s="1"/>
      <c r="AV1404" s="1"/>
      <c r="AW1404" s="1"/>
      <c r="AX1404" s="1"/>
      <c r="AY1404" s="1"/>
      <c r="AZ1404" s="1"/>
      <c r="BA1404" s="1"/>
      <c r="BB1404" s="1"/>
    </row>
    <row r="1405" spans="1:54" x14ac:dyDescent="0.2">
      <c r="A1405" s="178">
        <f t="shared" si="751"/>
        <v>42524</v>
      </c>
      <c r="B1405" s="2">
        <f t="shared" si="737"/>
        <v>295707.22058245976</v>
      </c>
      <c r="C1405" s="2">
        <f t="shared" si="752"/>
        <v>221312.74014976001</v>
      </c>
      <c r="D1405" s="2">
        <f>SUM(Y1405:Y$1495)</f>
        <v>8735.6159801600006</v>
      </c>
      <c r="E1405" s="11">
        <f t="shared" si="738"/>
        <v>212577.12416960002</v>
      </c>
      <c r="F1405" s="99">
        <f t="shared" si="733"/>
        <v>4639.05</v>
      </c>
      <c r="G1405" s="3">
        <f>IF(N1405=1,VLOOKUP(A1404,[1]Plan1!$BG$69:$BI$188,3),G1404)</f>
        <v>4675.2299999999996</v>
      </c>
      <c r="H1405" s="200">
        <f t="shared" si="734"/>
        <v>42462</v>
      </c>
      <c r="I1405" s="200">
        <f t="shared" si="735"/>
        <v>42492</v>
      </c>
      <c r="J1405" s="27">
        <f t="shared" si="739"/>
        <v>7.7990105732852477E-3</v>
      </c>
      <c r="K1405" s="12">
        <f t="shared" si="753"/>
        <v>42552</v>
      </c>
      <c r="L1405" s="12">
        <f t="shared" si="740"/>
        <v>42552</v>
      </c>
      <c r="M1405" s="1">
        <f t="shared" si="754"/>
        <v>22</v>
      </c>
      <c r="N1405" s="1">
        <f t="shared" si="741"/>
        <v>2</v>
      </c>
      <c r="O1405" s="2">
        <f t="shared" si="742"/>
        <v>1.00070649</v>
      </c>
      <c r="P1405" s="11">
        <f t="shared" si="765"/>
        <v>1.00610073</v>
      </c>
      <c r="Q1405" s="11">
        <f t="shared" si="761"/>
        <v>1.3378810516214803</v>
      </c>
      <c r="R1405" s="2">
        <f t="shared" si="764"/>
        <v>1.3388262500000001</v>
      </c>
      <c r="S1405" s="2">
        <f t="shared" si="759"/>
        <v>1.25355427</v>
      </c>
      <c r="T1405" s="2">
        <f t="shared" si="743"/>
        <v>277427.53042013</v>
      </c>
      <c r="U1405" s="2">
        <f t="shared" si="744"/>
        <v>2214.9527328498034</v>
      </c>
      <c r="V1405" s="2">
        <f t="shared" si="745"/>
        <v>72026.709818169955</v>
      </c>
      <c r="W1405" s="2">
        <f t="shared" si="746"/>
        <v>295554.40270077978</v>
      </c>
      <c r="X1405" s="29">
        <f t="shared" si="747"/>
        <v>0</v>
      </c>
      <c r="Y1405" s="2">
        <f t="shared" si="760"/>
        <v>0</v>
      </c>
      <c r="Z1405" s="82">
        <f t="shared" si="748"/>
        <v>0</v>
      </c>
      <c r="AA1405" s="2">
        <f t="shared" si="757"/>
        <v>0</v>
      </c>
      <c r="AB1405" s="27">
        <f t="shared" si="755"/>
        <v>6.7299999999999999E-2</v>
      </c>
      <c r="AC1405" s="29">
        <f t="shared" si="736"/>
        <v>2</v>
      </c>
      <c r="AD1405" s="29">
        <v>252</v>
      </c>
      <c r="AE1405" s="11">
        <f t="shared" si="762"/>
        <v>1.000517055</v>
      </c>
      <c r="AF1405" s="2">
        <f t="shared" si="758"/>
        <v>143.44529173999999</v>
      </c>
      <c r="AG1405" s="2">
        <f t="shared" si="749"/>
        <v>152.81788168</v>
      </c>
      <c r="AH1405" s="3">
        <f t="shared" si="750"/>
        <v>0</v>
      </c>
      <c r="AI1405" s="4" t="str">
        <f t="shared" si="763"/>
        <v>A+J=</v>
      </c>
      <c r="AJ1405" s="12">
        <f t="shared" si="756"/>
        <v>42552</v>
      </c>
      <c r="AK1405" s="12"/>
      <c r="AL1405" s="4"/>
      <c r="AM1405" s="1"/>
      <c r="AN1405" s="12"/>
      <c r="AO1405" s="1"/>
      <c r="AP1405" s="1"/>
      <c r="AQ1405" s="3"/>
      <c r="AR1405" s="3"/>
      <c r="AS1405" s="7"/>
      <c r="AT1405" s="1"/>
      <c r="AU1405" s="1"/>
      <c r="AV1405" s="1"/>
      <c r="AW1405" s="1"/>
      <c r="AX1405" s="1"/>
      <c r="AY1405" s="1"/>
      <c r="AZ1405" s="1"/>
      <c r="BA1405" s="1"/>
      <c r="BB1405" s="1"/>
    </row>
    <row r="1406" spans="1:54" x14ac:dyDescent="0.2">
      <c r="A1406" s="178">
        <f t="shared" si="751"/>
        <v>42525</v>
      </c>
      <c r="B1406" s="2">
        <f t="shared" si="737"/>
        <v>295884.25641650462</v>
      </c>
      <c r="C1406" s="2">
        <f t="shared" si="752"/>
        <v>221312.74014976001</v>
      </c>
      <c r="D1406" s="2">
        <f>SUM(Y1406:Y$1495)</f>
        <v>8735.6159801600006</v>
      </c>
      <c r="E1406" s="11">
        <f t="shared" si="738"/>
        <v>212577.12416960002</v>
      </c>
      <c r="F1406" s="99">
        <f t="shared" si="733"/>
        <v>4639.05</v>
      </c>
      <c r="G1406" s="3">
        <f>IF(N1406=1,VLOOKUP(A1405,[1]Plan1!$BG$69:$BI$188,3),G1405)</f>
        <v>4675.2299999999996</v>
      </c>
      <c r="H1406" s="200">
        <f t="shared" si="734"/>
        <v>42462</v>
      </c>
      <c r="I1406" s="200">
        <f t="shared" si="735"/>
        <v>42492</v>
      </c>
      <c r="J1406" s="27">
        <f t="shared" si="739"/>
        <v>7.7990105732852477E-3</v>
      </c>
      <c r="K1406" s="12">
        <f t="shared" si="753"/>
        <v>42552</v>
      </c>
      <c r="L1406" s="12">
        <f t="shared" si="740"/>
        <v>42552</v>
      </c>
      <c r="M1406" s="1">
        <f t="shared" si="754"/>
        <v>22</v>
      </c>
      <c r="N1406" s="1">
        <f t="shared" si="741"/>
        <v>3</v>
      </c>
      <c r="O1406" s="2">
        <f t="shared" si="742"/>
        <v>1.00105993</v>
      </c>
      <c r="P1406" s="11">
        <f t="shared" si="765"/>
        <v>1.00610073</v>
      </c>
      <c r="Q1406" s="11">
        <f t="shared" si="761"/>
        <v>1.3378810516214803</v>
      </c>
      <c r="R1406" s="2">
        <f t="shared" si="764"/>
        <v>1.33929911</v>
      </c>
      <c r="S1406" s="2">
        <f t="shared" si="759"/>
        <v>1.25355427</v>
      </c>
      <c r="T1406" s="2">
        <f t="shared" si="743"/>
        <v>277427.53042013</v>
      </c>
      <c r="U1406" s="2">
        <f t="shared" si="744"/>
        <v>2214.9527328498034</v>
      </c>
      <c r="V1406" s="2">
        <f t="shared" si="745"/>
        <v>72127.229037104786</v>
      </c>
      <c r="W1406" s="2">
        <f t="shared" si="746"/>
        <v>295654.9219197146</v>
      </c>
      <c r="X1406" s="29">
        <f t="shared" si="747"/>
        <v>0</v>
      </c>
      <c r="Y1406" s="2">
        <f t="shared" si="760"/>
        <v>0</v>
      </c>
      <c r="Z1406" s="82">
        <f t="shared" si="748"/>
        <v>0</v>
      </c>
      <c r="AA1406" s="2">
        <f t="shared" si="757"/>
        <v>0</v>
      </c>
      <c r="AB1406" s="27">
        <f t="shared" si="755"/>
        <v>6.7299999999999999E-2</v>
      </c>
      <c r="AC1406" s="29">
        <f t="shared" si="736"/>
        <v>3</v>
      </c>
      <c r="AD1406" s="29">
        <v>252</v>
      </c>
      <c r="AE1406" s="11">
        <f t="shared" si="762"/>
        <v>1.0007756830000001</v>
      </c>
      <c r="AF1406" s="2">
        <f t="shared" si="758"/>
        <v>215.19581907</v>
      </c>
      <c r="AG1406" s="2">
        <f t="shared" si="749"/>
        <v>229.33449679</v>
      </c>
      <c r="AH1406" s="3">
        <f t="shared" si="750"/>
        <v>0</v>
      </c>
      <c r="AI1406" s="4" t="str">
        <f t="shared" si="763"/>
        <v>A+J=</v>
      </c>
      <c r="AJ1406" s="12">
        <f t="shared" si="756"/>
        <v>42552</v>
      </c>
      <c r="AK1406" s="12"/>
      <c r="AL1406" s="4"/>
      <c r="AM1406" s="1"/>
      <c r="AN1406" s="12"/>
      <c r="AO1406" s="1"/>
      <c r="AP1406" s="1"/>
      <c r="AQ1406" s="3"/>
      <c r="AR1406" s="3"/>
      <c r="AS1406" s="7"/>
      <c r="AT1406" s="1"/>
      <c r="AU1406" s="1"/>
      <c r="AV1406" s="1"/>
      <c r="AW1406" s="1"/>
      <c r="AX1406" s="1"/>
      <c r="AY1406" s="1"/>
      <c r="AZ1406" s="1"/>
      <c r="BA1406" s="1"/>
      <c r="BB1406" s="1"/>
    </row>
    <row r="1407" spans="1:54" x14ac:dyDescent="0.2">
      <c r="A1407" s="178">
        <f t="shared" si="751"/>
        <v>42526</v>
      </c>
      <c r="B1407" s="2">
        <f t="shared" si="737"/>
        <v>295884.25641650462</v>
      </c>
      <c r="C1407" s="2">
        <f t="shared" si="752"/>
        <v>221312.74014976001</v>
      </c>
      <c r="D1407" s="2">
        <f>SUM(Y1407:Y$1495)</f>
        <v>8735.6159801600006</v>
      </c>
      <c r="E1407" s="11">
        <f t="shared" si="738"/>
        <v>212577.12416960002</v>
      </c>
      <c r="F1407" s="99">
        <f t="shared" si="733"/>
        <v>4639.05</v>
      </c>
      <c r="G1407" s="3">
        <f>IF(N1407=1,VLOOKUP(A1406,[1]Plan1!$BG$69:$BI$188,3),G1406)</f>
        <v>4675.2299999999996</v>
      </c>
      <c r="H1407" s="200">
        <f t="shared" si="734"/>
        <v>42462</v>
      </c>
      <c r="I1407" s="200">
        <f t="shared" si="735"/>
        <v>42492</v>
      </c>
      <c r="J1407" s="27">
        <f t="shared" si="739"/>
        <v>7.7990105732852477E-3</v>
      </c>
      <c r="K1407" s="12">
        <f t="shared" si="753"/>
        <v>42552</v>
      </c>
      <c r="L1407" s="12">
        <f t="shared" si="740"/>
        <v>42552</v>
      </c>
      <c r="M1407" s="1">
        <f t="shared" si="754"/>
        <v>22</v>
      </c>
      <c r="N1407" s="1">
        <f t="shared" si="741"/>
        <v>3</v>
      </c>
      <c r="O1407" s="2">
        <f t="shared" si="742"/>
        <v>1.00105993</v>
      </c>
      <c r="P1407" s="11">
        <f t="shared" si="765"/>
        <v>1.00610073</v>
      </c>
      <c r="Q1407" s="11">
        <f t="shared" si="761"/>
        <v>1.3378810516214803</v>
      </c>
      <c r="R1407" s="2">
        <f t="shared" si="764"/>
        <v>1.33929911</v>
      </c>
      <c r="S1407" s="2">
        <f t="shared" si="759"/>
        <v>1.25355427</v>
      </c>
      <c r="T1407" s="2">
        <f t="shared" si="743"/>
        <v>277427.53042013</v>
      </c>
      <c r="U1407" s="2">
        <f t="shared" si="744"/>
        <v>2214.9527328498034</v>
      </c>
      <c r="V1407" s="2">
        <f t="shared" si="745"/>
        <v>72127.229037104786</v>
      </c>
      <c r="W1407" s="2">
        <f t="shared" si="746"/>
        <v>295654.9219197146</v>
      </c>
      <c r="X1407" s="29">
        <f t="shared" si="747"/>
        <v>0</v>
      </c>
      <c r="Y1407" s="2">
        <f t="shared" si="760"/>
        <v>0</v>
      </c>
      <c r="Z1407" s="82">
        <f t="shared" si="748"/>
        <v>0</v>
      </c>
      <c r="AA1407" s="2">
        <f t="shared" si="757"/>
        <v>0</v>
      </c>
      <c r="AB1407" s="27">
        <f t="shared" si="755"/>
        <v>6.7299999999999999E-2</v>
      </c>
      <c r="AC1407" s="29">
        <f t="shared" si="736"/>
        <v>3</v>
      </c>
      <c r="AD1407" s="29">
        <v>252</v>
      </c>
      <c r="AE1407" s="11">
        <f t="shared" si="762"/>
        <v>1.0007756830000001</v>
      </c>
      <c r="AF1407" s="2">
        <f t="shared" si="758"/>
        <v>215.19581907</v>
      </c>
      <c r="AG1407" s="2">
        <f t="shared" si="749"/>
        <v>229.33449679</v>
      </c>
      <c r="AH1407" s="3">
        <f t="shared" si="750"/>
        <v>0</v>
      </c>
      <c r="AI1407" s="4" t="str">
        <f t="shared" si="763"/>
        <v>A+J=</v>
      </c>
      <c r="AJ1407" s="12">
        <f t="shared" si="756"/>
        <v>42552</v>
      </c>
      <c r="AK1407" s="12"/>
      <c r="AL1407" s="4"/>
      <c r="AM1407" s="1"/>
      <c r="AN1407" s="12"/>
      <c r="AO1407" s="1"/>
      <c r="AP1407" s="1"/>
      <c r="AQ1407" s="3"/>
      <c r="AR1407" s="3"/>
      <c r="AS1407" s="7"/>
      <c r="AT1407" s="1"/>
      <c r="AU1407" s="1"/>
      <c r="AV1407" s="1"/>
      <c r="AW1407" s="1"/>
      <c r="AX1407" s="1"/>
      <c r="AY1407" s="1"/>
      <c r="AZ1407" s="1"/>
      <c r="BA1407" s="1"/>
      <c r="BB1407" s="1"/>
    </row>
    <row r="1408" spans="1:54" x14ac:dyDescent="0.2">
      <c r="A1408" s="178">
        <f t="shared" si="751"/>
        <v>42527</v>
      </c>
      <c r="B1408" s="2">
        <f t="shared" si="737"/>
        <v>295884.25641650462</v>
      </c>
      <c r="C1408" s="2">
        <f t="shared" si="752"/>
        <v>221312.74014976001</v>
      </c>
      <c r="D1408" s="2">
        <f>SUM(Y1408:Y$1495)</f>
        <v>8735.6159801600006</v>
      </c>
      <c r="E1408" s="11">
        <f t="shared" si="738"/>
        <v>212577.12416960002</v>
      </c>
      <c r="F1408" s="99">
        <f t="shared" si="733"/>
        <v>4639.05</v>
      </c>
      <c r="G1408" s="3">
        <f>IF(N1408=1,VLOOKUP(A1407,[1]Plan1!$BG$69:$BI$188,3),G1407)</f>
        <v>4675.2299999999996</v>
      </c>
      <c r="H1408" s="200">
        <f t="shared" si="734"/>
        <v>42462</v>
      </c>
      <c r="I1408" s="200">
        <f t="shared" si="735"/>
        <v>42492</v>
      </c>
      <c r="J1408" s="27">
        <f t="shared" si="739"/>
        <v>7.7990105732852477E-3</v>
      </c>
      <c r="K1408" s="12">
        <f t="shared" si="753"/>
        <v>42552</v>
      </c>
      <c r="L1408" s="12">
        <f t="shared" si="740"/>
        <v>42552</v>
      </c>
      <c r="M1408" s="1">
        <f t="shared" si="754"/>
        <v>22</v>
      </c>
      <c r="N1408" s="1">
        <f t="shared" si="741"/>
        <v>3</v>
      </c>
      <c r="O1408" s="2">
        <f t="shared" si="742"/>
        <v>1.00105993</v>
      </c>
      <c r="P1408" s="11">
        <f t="shared" si="765"/>
        <v>1.00610073</v>
      </c>
      <c r="Q1408" s="11">
        <f t="shared" si="761"/>
        <v>1.3378810516214803</v>
      </c>
      <c r="R1408" s="2">
        <f t="shared" si="764"/>
        <v>1.33929911</v>
      </c>
      <c r="S1408" s="2">
        <f t="shared" si="759"/>
        <v>1.25355427</v>
      </c>
      <c r="T1408" s="2">
        <f t="shared" si="743"/>
        <v>277427.53042013</v>
      </c>
      <c r="U1408" s="2">
        <f t="shared" si="744"/>
        <v>2214.9527328498034</v>
      </c>
      <c r="V1408" s="2">
        <f t="shared" si="745"/>
        <v>72127.229037104786</v>
      </c>
      <c r="W1408" s="2">
        <f t="shared" si="746"/>
        <v>295654.9219197146</v>
      </c>
      <c r="X1408" s="29">
        <f t="shared" si="747"/>
        <v>0</v>
      </c>
      <c r="Y1408" s="2">
        <f t="shared" si="760"/>
        <v>0</v>
      </c>
      <c r="Z1408" s="82">
        <f t="shared" si="748"/>
        <v>0</v>
      </c>
      <c r="AA1408" s="2">
        <f t="shared" si="757"/>
        <v>0</v>
      </c>
      <c r="AB1408" s="27">
        <f t="shared" si="755"/>
        <v>6.7299999999999999E-2</v>
      </c>
      <c r="AC1408" s="29">
        <f t="shared" si="736"/>
        <v>3</v>
      </c>
      <c r="AD1408" s="29">
        <v>252</v>
      </c>
      <c r="AE1408" s="11">
        <f t="shared" si="762"/>
        <v>1.0007756830000001</v>
      </c>
      <c r="AF1408" s="2">
        <f t="shared" si="758"/>
        <v>215.19581907</v>
      </c>
      <c r="AG1408" s="2">
        <f t="shared" si="749"/>
        <v>229.33449679</v>
      </c>
      <c r="AH1408" s="3">
        <f t="shared" si="750"/>
        <v>0</v>
      </c>
      <c r="AI1408" s="4" t="str">
        <f t="shared" si="763"/>
        <v>A+J=</v>
      </c>
      <c r="AJ1408" s="12">
        <f t="shared" si="756"/>
        <v>42552</v>
      </c>
      <c r="AK1408" s="12"/>
      <c r="AL1408" s="4"/>
      <c r="AM1408" s="1"/>
      <c r="AN1408" s="12"/>
      <c r="AO1408" s="1"/>
      <c r="AP1408" s="1"/>
      <c r="AQ1408" s="3"/>
      <c r="AR1408" s="3"/>
      <c r="AS1408" s="7"/>
      <c r="AT1408" s="1"/>
      <c r="AU1408" s="1"/>
      <c r="AV1408" s="1"/>
      <c r="AW1408" s="1"/>
      <c r="AX1408" s="1"/>
      <c r="AY1408" s="1"/>
      <c r="AZ1408" s="1"/>
      <c r="BA1408" s="1"/>
      <c r="BB1408" s="1"/>
    </row>
    <row r="1409" spans="1:54" x14ac:dyDescent="0.2">
      <c r="A1409" s="178">
        <f t="shared" si="751"/>
        <v>42528</v>
      </c>
      <c r="B1409" s="2">
        <f t="shared" si="737"/>
        <v>296061.39781210932</v>
      </c>
      <c r="C1409" s="2">
        <f t="shared" si="752"/>
        <v>221312.74014976001</v>
      </c>
      <c r="D1409" s="2">
        <f>SUM(Y1409:Y$1495)</f>
        <v>8735.6159801600006</v>
      </c>
      <c r="E1409" s="11">
        <f t="shared" si="738"/>
        <v>212577.12416960002</v>
      </c>
      <c r="F1409" s="99">
        <f t="shared" ref="F1409:F1472" si="766">IF(G1409=G1408,F1408,G1408)</f>
        <v>4639.05</v>
      </c>
      <c r="G1409" s="3">
        <f>IF(N1409=1,VLOOKUP(A1408,[1]Plan1!$BG$69:$BI$188,3),G1408)</f>
        <v>4675.2299999999996</v>
      </c>
      <c r="H1409" s="200">
        <f t="shared" ref="H1409:H1472" si="767">EDATE(I1409,-1)</f>
        <v>42462</v>
      </c>
      <c r="I1409" s="200">
        <f t="shared" ref="I1409:I1472" si="768">IF(X1408&gt;0,EDATE(A1409,-1),+I1408)</f>
        <v>42492</v>
      </c>
      <c r="J1409" s="27">
        <f t="shared" si="739"/>
        <v>7.7990105732852477E-3</v>
      </c>
      <c r="K1409" s="12">
        <f t="shared" si="753"/>
        <v>42552</v>
      </c>
      <c r="L1409" s="12">
        <f t="shared" si="740"/>
        <v>42552</v>
      </c>
      <c r="M1409" s="1">
        <f t="shared" si="754"/>
        <v>22</v>
      </c>
      <c r="N1409" s="1">
        <f t="shared" si="741"/>
        <v>4</v>
      </c>
      <c r="O1409" s="2">
        <f t="shared" si="742"/>
        <v>1.00141349</v>
      </c>
      <c r="P1409" s="11">
        <f t="shared" si="765"/>
        <v>1.00610073</v>
      </c>
      <c r="Q1409" s="11">
        <f t="shared" si="761"/>
        <v>1.3378810516214803</v>
      </c>
      <c r="R1409" s="2">
        <f t="shared" si="764"/>
        <v>1.3397721300000001</v>
      </c>
      <c r="S1409" s="2">
        <f t="shared" si="759"/>
        <v>1.25355427</v>
      </c>
      <c r="T1409" s="2">
        <f t="shared" si="743"/>
        <v>277427.53042013</v>
      </c>
      <c r="U1409" s="2">
        <f t="shared" si="744"/>
        <v>2214.9527328498034</v>
      </c>
      <c r="V1409" s="2">
        <f t="shared" si="745"/>
        <v>72227.782268379495</v>
      </c>
      <c r="W1409" s="2">
        <f t="shared" si="746"/>
        <v>295755.47515098931</v>
      </c>
      <c r="X1409" s="29">
        <f t="shared" si="747"/>
        <v>0</v>
      </c>
      <c r="Y1409" s="2">
        <f t="shared" si="760"/>
        <v>0</v>
      </c>
      <c r="Z1409" s="82">
        <f t="shared" si="748"/>
        <v>0</v>
      </c>
      <c r="AA1409" s="2">
        <f t="shared" si="757"/>
        <v>0</v>
      </c>
      <c r="AB1409" s="27">
        <f t="shared" si="755"/>
        <v>6.7299999999999999E-2</v>
      </c>
      <c r="AC1409" s="29">
        <f t="shared" ref="AC1409:AC1472" si="769">N1409</f>
        <v>4</v>
      </c>
      <c r="AD1409" s="29">
        <v>252</v>
      </c>
      <c r="AE1409" s="11">
        <f t="shared" si="762"/>
        <v>1.0010343770000001</v>
      </c>
      <c r="AF1409" s="2">
        <f t="shared" si="758"/>
        <v>286.96465662999998</v>
      </c>
      <c r="AG1409" s="2">
        <f t="shared" si="749"/>
        <v>305.92266111999999</v>
      </c>
      <c r="AH1409" s="3">
        <f t="shared" si="750"/>
        <v>0</v>
      </c>
      <c r="AI1409" s="4" t="str">
        <f t="shared" si="763"/>
        <v>A+J=</v>
      </c>
      <c r="AJ1409" s="12">
        <f t="shared" si="756"/>
        <v>42552</v>
      </c>
      <c r="AK1409" s="12"/>
      <c r="AL1409" s="4"/>
      <c r="AM1409" s="1"/>
      <c r="AN1409" s="12"/>
      <c r="AO1409" s="1"/>
      <c r="AP1409" s="1"/>
      <c r="AQ1409" s="3"/>
      <c r="AR1409" s="3"/>
      <c r="AS1409" s="7"/>
      <c r="AT1409" s="1"/>
      <c r="AU1409" s="1"/>
      <c r="AV1409" s="1"/>
      <c r="AW1409" s="1"/>
      <c r="AX1409" s="1"/>
      <c r="AY1409" s="1"/>
      <c r="AZ1409" s="1"/>
      <c r="BA1409" s="1"/>
      <c r="BB1409" s="1"/>
    </row>
    <row r="1410" spans="1:54" x14ac:dyDescent="0.2">
      <c r="A1410" s="178">
        <f t="shared" si="751"/>
        <v>42529</v>
      </c>
      <c r="B1410" s="2">
        <f t="shared" si="737"/>
        <v>296238.6475357851</v>
      </c>
      <c r="C1410" s="2">
        <f t="shared" si="752"/>
        <v>221312.74014976001</v>
      </c>
      <c r="D1410" s="2">
        <f>SUM(Y1410:Y$1495)</f>
        <v>8735.6159801600006</v>
      </c>
      <c r="E1410" s="11">
        <f t="shared" si="738"/>
        <v>212577.12416960002</v>
      </c>
      <c r="F1410" s="99">
        <f t="shared" si="766"/>
        <v>4639.05</v>
      </c>
      <c r="G1410" s="3">
        <f>IF(N1410=1,VLOOKUP(A1409,[1]Plan1!$BG$69:$BI$188,3),G1409)</f>
        <v>4675.2299999999996</v>
      </c>
      <c r="H1410" s="200">
        <f t="shared" si="767"/>
        <v>42462</v>
      </c>
      <c r="I1410" s="200">
        <f t="shared" si="768"/>
        <v>42492</v>
      </c>
      <c r="J1410" s="27">
        <f t="shared" si="739"/>
        <v>7.7990105732852477E-3</v>
      </c>
      <c r="K1410" s="12">
        <f t="shared" si="753"/>
        <v>42552</v>
      </c>
      <c r="L1410" s="12">
        <f t="shared" si="740"/>
        <v>42552</v>
      </c>
      <c r="M1410" s="1">
        <f t="shared" si="754"/>
        <v>22</v>
      </c>
      <c r="N1410" s="1">
        <f t="shared" si="741"/>
        <v>5</v>
      </c>
      <c r="O1410" s="2">
        <f t="shared" si="742"/>
        <v>1.0017671800000001</v>
      </c>
      <c r="P1410" s="11">
        <f t="shared" si="765"/>
        <v>1.00610073</v>
      </c>
      <c r="Q1410" s="11">
        <f t="shared" si="761"/>
        <v>1.3378810516214803</v>
      </c>
      <c r="R1410" s="2">
        <f t="shared" si="764"/>
        <v>1.34024532</v>
      </c>
      <c r="S1410" s="2">
        <f t="shared" si="759"/>
        <v>1.25355427</v>
      </c>
      <c r="T1410" s="2">
        <f t="shared" si="743"/>
        <v>277427.53042013</v>
      </c>
      <c r="U1410" s="2">
        <f t="shared" si="744"/>
        <v>2214.9527328498034</v>
      </c>
      <c r="V1410" s="2">
        <f t="shared" si="745"/>
        <v>72328.371637765289</v>
      </c>
      <c r="W1410" s="2">
        <f t="shared" si="746"/>
        <v>295856.0645203751</v>
      </c>
      <c r="X1410" s="29">
        <f t="shared" si="747"/>
        <v>0</v>
      </c>
      <c r="Y1410" s="2">
        <f t="shared" si="760"/>
        <v>0</v>
      </c>
      <c r="Z1410" s="82">
        <f t="shared" si="748"/>
        <v>0</v>
      </c>
      <c r="AA1410" s="2">
        <f t="shared" si="757"/>
        <v>0</v>
      </c>
      <c r="AB1410" s="27">
        <f t="shared" si="755"/>
        <v>6.7299999999999999E-2</v>
      </c>
      <c r="AC1410" s="29">
        <f t="shared" si="769"/>
        <v>5</v>
      </c>
      <c r="AD1410" s="29">
        <v>252</v>
      </c>
      <c r="AE1410" s="11">
        <f t="shared" si="762"/>
        <v>1.0012931389999999</v>
      </c>
      <c r="AF1410" s="2">
        <f t="shared" si="758"/>
        <v>358.75235924999998</v>
      </c>
      <c r="AG1410" s="2">
        <f t="shared" si="749"/>
        <v>382.58301540999997</v>
      </c>
      <c r="AH1410" s="3">
        <f t="shared" si="750"/>
        <v>0</v>
      </c>
      <c r="AI1410" s="4" t="str">
        <f t="shared" si="763"/>
        <v>A+J=</v>
      </c>
      <c r="AJ1410" s="12">
        <f t="shared" si="756"/>
        <v>42552</v>
      </c>
      <c r="AK1410" s="12"/>
      <c r="AL1410" s="4"/>
      <c r="AM1410" s="1"/>
      <c r="AN1410" s="12"/>
      <c r="AO1410" s="1"/>
      <c r="AP1410" s="1"/>
      <c r="AQ1410" s="3"/>
      <c r="AR1410" s="3"/>
      <c r="AS1410" s="7"/>
      <c r="AT1410" s="1"/>
      <c r="AU1410" s="1"/>
      <c r="AV1410" s="1"/>
      <c r="AW1410" s="1"/>
      <c r="AX1410" s="1"/>
      <c r="AY1410" s="1"/>
      <c r="AZ1410" s="1"/>
      <c r="BA1410" s="1"/>
      <c r="BB1410" s="1"/>
    </row>
    <row r="1411" spans="1:54" x14ac:dyDescent="0.2">
      <c r="A1411" s="178">
        <f t="shared" si="751"/>
        <v>42530</v>
      </c>
      <c r="B1411" s="2">
        <f t="shared" si="737"/>
        <v>296416.00504422199</v>
      </c>
      <c r="C1411" s="2">
        <f t="shared" si="752"/>
        <v>221312.74014976001</v>
      </c>
      <c r="D1411" s="2">
        <f>SUM(Y1411:Y$1495)</f>
        <v>8735.6159801600006</v>
      </c>
      <c r="E1411" s="11">
        <f t="shared" si="738"/>
        <v>212577.12416960002</v>
      </c>
      <c r="F1411" s="99">
        <f t="shared" si="766"/>
        <v>4639.05</v>
      </c>
      <c r="G1411" s="3">
        <f>IF(N1411=1,VLOOKUP(A1410,[1]Plan1!$BG$69:$BI$188,3),G1410)</f>
        <v>4675.2299999999996</v>
      </c>
      <c r="H1411" s="200">
        <f t="shared" si="767"/>
        <v>42462</v>
      </c>
      <c r="I1411" s="200">
        <f t="shared" si="768"/>
        <v>42492</v>
      </c>
      <c r="J1411" s="27">
        <f t="shared" si="739"/>
        <v>7.7990105732852477E-3</v>
      </c>
      <c r="K1411" s="12">
        <f t="shared" si="753"/>
        <v>42552</v>
      </c>
      <c r="L1411" s="12">
        <f t="shared" si="740"/>
        <v>42552</v>
      </c>
      <c r="M1411" s="1">
        <f t="shared" si="754"/>
        <v>22</v>
      </c>
      <c r="N1411" s="1">
        <f t="shared" si="741"/>
        <v>6</v>
      </c>
      <c r="O1411" s="2">
        <f t="shared" si="742"/>
        <v>1.0021209900000001</v>
      </c>
      <c r="P1411" s="11">
        <f t="shared" si="765"/>
        <v>1.00610073</v>
      </c>
      <c r="Q1411" s="11">
        <f t="shared" si="761"/>
        <v>1.3378810516214803</v>
      </c>
      <c r="R1411" s="2">
        <f t="shared" si="764"/>
        <v>1.3407186799999999</v>
      </c>
      <c r="S1411" s="2">
        <f t="shared" si="759"/>
        <v>1.25355427</v>
      </c>
      <c r="T1411" s="2">
        <f t="shared" si="743"/>
        <v>277427.53042013</v>
      </c>
      <c r="U1411" s="2">
        <f t="shared" si="744"/>
        <v>2214.9527328498034</v>
      </c>
      <c r="V1411" s="2">
        <f t="shared" si="745"/>
        <v>72428.997145262198</v>
      </c>
      <c r="W1411" s="2">
        <f t="shared" si="746"/>
        <v>295956.69002787198</v>
      </c>
      <c r="X1411" s="29">
        <f t="shared" si="747"/>
        <v>0</v>
      </c>
      <c r="Y1411" s="2">
        <f t="shared" si="760"/>
        <v>0</v>
      </c>
      <c r="Z1411" s="82">
        <f t="shared" si="748"/>
        <v>0</v>
      </c>
      <c r="AA1411" s="2">
        <f t="shared" si="757"/>
        <v>0</v>
      </c>
      <c r="AB1411" s="27">
        <f t="shared" si="755"/>
        <v>6.7299999999999999E-2</v>
      </c>
      <c r="AC1411" s="29">
        <f t="shared" si="769"/>
        <v>6</v>
      </c>
      <c r="AD1411" s="29">
        <v>252</v>
      </c>
      <c r="AE1411" s="11">
        <f t="shared" si="762"/>
        <v>1.0015519669999999</v>
      </c>
      <c r="AF1411" s="2">
        <f t="shared" si="758"/>
        <v>430.55837209999999</v>
      </c>
      <c r="AG1411" s="2">
        <f t="shared" si="749"/>
        <v>459.31501635000001</v>
      </c>
      <c r="AH1411" s="3">
        <f t="shared" si="750"/>
        <v>0</v>
      </c>
      <c r="AI1411" s="4" t="str">
        <f t="shared" si="763"/>
        <v>A+J=</v>
      </c>
      <c r="AJ1411" s="12">
        <f t="shared" si="756"/>
        <v>42552</v>
      </c>
      <c r="AK1411" s="12"/>
      <c r="AL1411" s="4"/>
      <c r="AM1411" s="1"/>
      <c r="AN1411" s="12"/>
      <c r="AO1411" s="1"/>
      <c r="AP1411" s="1"/>
      <c r="AQ1411" s="3"/>
      <c r="AR1411" s="3"/>
      <c r="AS1411" s="7"/>
      <c r="AT1411" s="1"/>
      <c r="AU1411" s="1"/>
      <c r="AV1411" s="1"/>
      <c r="AW1411" s="1"/>
      <c r="AX1411" s="1"/>
      <c r="AY1411" s="1"/>
      <c r="AZ1411" s="1"/>
      <c r="BA1411" s="1"/>
      <c r="BB1411" s="1"/>
    </row>
    <row r="1412" spans="1:54" x14ac:dyDescent="0.2">
      <c r="A1412" s="178">
        <f t="shared" si="751"/>
        <v>42531</v>
      </c>
      <c r="B1412" s="2">
        <f t="shared" si="737"/>
        <v>296593.47068144009</v>
      </c>
      <c r="C1412" s="2">
        <f t="shared" si="752"/>
        <v>221312.74014976001</v>
      </c>
      <c r="D1412" s="2">
        <f>SUM(Y1412:Y$1495)</f>
        <v>8735.6159801600006</v>
      </c>
      <c r="E1412" s="11">
        <f t="shared" si="738"/>
        <v>212577.12416960002</v>
      </c>
      <c r="F1412" s="99">
        <f t="shared" si="766"/>
        <v>4639.05</v>
      </c>
      <c r="G1412" s="3">
        <f>IF(N1412=1,VLOOKUP(A1411,[1]Plan1!$BG$69:$BI$188,3),G1411)</f>
        <v>4675.2299999999996</v>
      </c>
      <c r="H1412" s="200">
        <f t="shared" si="767"/>
        <v>42462</v>
      </c>
      <c r="I1412" s="200">
        <f t="shared" si="768"/>
        <v>42492</v>
      </c>
      <c r="J1412" s="27">
        <f t="shared" si="739"/>
        <v>7.7990105732852477E-3</v>
      </c>
      <c r="K1412" s="12">
        <f t="shared" si="753"/>
        <v>42552</v>
      </c>
      <c r="L1412" s="12">
        <f t="shared" si="740"/>
        <v>42552</v>
      </c>
      <c r="M1412" s="1">
        <f t="shared" si="754"/>
        <v>22</v>
      </c>
      <c r="N1412" s="1">
        <f t="shared" si="741"/>
        <v>7</v>
      </c>
      <c r="O1412" s="2">
        <f t="shared" si="742"/>
        <v>1.00247493</v>
      </c>
      <c r="P1412" s="11">
        <f t="shared" si="765"/>
        <v>1.00610073</v>
      </c>
      <c r="Q1412" s="11">
        <f t="shared" si="761"/>
        <v>1.3378810516214803</v>
      </c>
      <c r="R1412" s="2">
        <f t="shared" si="764"/>
        <v>1.34119221</v>
      </c>
      <c r="S1412" s="2">
        <f t="shared" si="759"/>
        <v>1.25355427</v>
      </c>
      <c r="T1412" s="2">
        <f t="shared" si="743"/>
        <v>277427.53042013</v>
      </c>
      <c r="U1412" s="2">
        <f t="shared" si="744"/>
        <v>2214.9527328498034</v>
      </c>
      <c r="V1412" s="2">
        <f t="shared" si="745"/>
        <v>72529.65879087025</v>
      </c>
      <c r="W1412" s="2">
        <f t="shared" si="746"/>
        <v>296057.35167348007</v>
      </c>
      <c r="X1412" s="29">
        <f t="shared" si="747"/>
        <v>0</v>
      </c>
      <c r="Y1412" s="2">
        <f t="shared" si="760"/>
        <v>0</v>
      </c>
      <c r="Z1412" s="82">
        <f t="shared" si="748"/>
        <v>0</v>
      </c>
      <c r="AA1412" s="2">
        <f t="shared" si="757"/>
        <v>0</v>
      </c>
      <c r="AB1412" s="27">
        <f t="shared" si="755"/>
        <v>6.7299999999999999E-2</v>
      </c>
      <c r="AC1412" s="29">
        <f t="shared" si="769"/>
        <v>7</v>
      </c>
      <c r="AD1412" s="29">
        <v>252</v>
      </c>
      <c r="AE1412" s="11">
        <f t="shared" si="762"/>
        <v>1.0018108619999999</v>
      </c>
      <c r="AF1412" s="2">
        <f t="shared" si="758"/>
        <v>502.38297259000001</v>
      </c>
      <c r="AG1412" s="2">
        <f t="shared" si="749"/>
        <v>536.11900795999998</v>
      </c>
      <c r="AH1412" s="3">
        <f t="shared" si="750"/>
        <v>0</v>
      </c>
      <c r="AI1412" s="4" t="str">
        <f t="shared" si="763"/>
        <v>A+J=</v>
      </c>
      <c r="AJ1412" s="12">
        <f t="shared" si="756"/>
        <v>42552</v>
      </c>
      <c r="AK1412" s="12"/>
      <c r="AL1412" s="4"/>
      <c r="AM1412" s="1"/>
      <c r="AN1412" s="12"/>
      <c r="AO1412" s="1"/>
      <c r="AP1412" s="1"/>
      <c r="AQ1412" s="3"/>
      <c r="AR1412" s="3"/>
      <c r="AS1412" s="7"/>
      <c r="AT1412" s="1"/>
      <c r="AU1412" s="1"/>
      <c r="AV1412" s="1"/>
      <c r="AW1412" s="1"/>
      <c r="AX1412" s="1"/>
      <c r="AY1412" s="1"/>
      <c r="AZ1412" s="1"/>
      <c r="BA1412" s="1"/>
      <c r="BB1412" s="1"/>
    </row>
    <row r="1413" spans="1:54" x14ac:dyDescent="0.2">
      <c r="A1413" s="178">
        <f t="shared" si="751"/>
        <v>42532</v>
      </c>
      <c r="B1413" s="2">
        <f t="shared" si="737"/>
        <v>296771.04266173794</v>
      </c>
      <c r="C1413" s="2">
        <f t="shared" si="752"/>
        <v>221312.74014976001</v>
      </c>
      <c r="D1413" s="2">
        <f>SUM(Y1413:Y$1495)</f>
        <v>8735.6159801600006</v>
      </c>
      <c r="E1413" s="11">
        <f t="shared" si="738"/>
        <v>212577.12416960002</v>
      </c>
      <c r="F1413" s="99">
        <f t="shared" si="766"/>
        <v>4639.05</v>
      </c>
      <c r="G1413" s="3">
        <f>IF(N1413=1,VLOOKUP(A1412,[1]Plan1!$BG$69:$BI$188,3),G1412)</f>
        <v>4675.2299999999996</v>
      </c>
      <c r="H1413" s="200">
        <f t="shared" si="767"/>
        <v>42462</v>
      </c>
      <c r="I1413" s="200">
        <f t="shared" si="768"/>
        <v>42492</v>
      </c>
      <c r="J1413" s="27">
        <f t="shared" si="739"/>
        <v>7.7990105732852477E-3</v>
      </c>
      <c r="K1413" s="12">
        <f t="shared" si="753"/>
        <v>42552</v>
      </c>
      <c r="L1413" s="12">
        <f t="shared" si="740"/>
        <v>42552</v>
      </c>
      <c r="M1413" s="1">
        <f t="shared" si="754"/>
        <v>22</v>
      </c>
      <c r="N1413" s="1">
        <f t="shared" si="741"/>
        <v>8</v>
      </c>
      <c r="O1413" s="2">
        <f t="shared" si="742"/>
        <v>1.00282899</v>
      </c>
      <c r="P1413" s="11">
        <f t="shared" si="765"/>
        <v>1.00610073</v>
      </c>
      <c r="Q1413" s="11">
        <f t="shared" si="761"/>
        <v>1.3378810516214803</v>
      </c>
      <c r="R1413" s="2">
        <f t="shared" si="764"/>
        <v>1.3416659</v>
      </c>
      <c r="S1413" s="2">
        <f t="shared" si="759"/>
        <v>1.25355427</v>
      </c>
      <c r="T1413" s="2">
        <f t="shared" si="743"/>
        <v>277427.53042013</v>
      </c>
      <c r="U1413" s="2">
        <f t="shared" si="744"/>
        <v>2214.9527328498034</v>
      </c>
      <c r="V1413" s="2">
        <f t="shared" si="745"/>
        <v>72630.354448818136</v>
      </c>
      <c r="W1413" s="2">
        <f t="shared" si="746"/>
        <v>296158.04733142792</v>
      </c>
      <c r="X1413" s="29">
        <f t="shared" si="747"/>
        <v>0</v>
      </c>
      <c r="Y1413" s="2">
        <f t="shared" si="760"/>
        <v>0</v>
      </c>
      <c r="Z1413" s="82">
        <f t="shared" si="748"/>
        <v>0</v>
      </c>
      <c r="AA1413" s="2">
        <f t="shared" si="757"/>
        <v>0</v>
      </c>
      <c r="AB1413" s="27">
        <f t="shared" si="755"/>
        <v>6.7299999999999999E-2</v>
      </c>
      <c r="AC1413" s="29">
        <f t="shared" si="769"/>
        <v>8</v>
      </c>
      <c r="AD1413" s="29">
        <v>252</v>
      </c>
      <c r="AE1413" s="11">
        <f t="shared" si="762"/>
        <v>1.002069825</v>
      </c>
      <c r="AF1413" s="2">
        <f t="shared" si="758"/>
        <v>574.22643815000004</v>
      </c>
      <c r="AG1413" s="2">
        <f t="shared" si="749"/>
        <v>612.99533030999999</v>
      </c>
      <c r="AH1413" s="3">
        <f t="shared" si="750"/>
        <v>0</v>
      </c>
      <c r="AI1413" s="4" t="str">
        <f t="shared" si="763"/>
        <v>A+J=</v>
      </c>
      <c r="AJ1413" s="12">
        <f t="shared" si="756"/>
        <v>42552</v>
      </c>
      <c r="AK1413" s="12"/>
      <c r="AL1413" s="4"/>
      <c r="AM1413" s="1"/>
      <c r="AN1413" s="12"/>
      <c r="AO1413" s="1"/>
      <c r="AP1413" s="1"/>
      <c r="AQ1413" s="3"/>
      <c r="AR1413" s="3"/>
      <c r="AS1413" s="7"/>
      <c r="AT1413" s="1"/>
      <c r="AU1413" s="1"/>
      <c r="AV1413" s="1"/>
      <c r="AW1413" s="1"/>
      <c r="AX1413" s="1"/>
      <c r="AY1413" s="1"/>
      <c r="AZ1413" s="1"/>
      <c r="BA1413" s="1"/>
      <c r="BB1413" s="1"/>
    </row>
    <row r="1414" spans="1:54" x14ac:dyDescent="0.2">
      <c r="A1414" s="178">
        <f t="shared" si="751"/>
        <v>42533</v>
      </c>
      <c r="B1414" s="2">
        <f t="shared" si="737"/>
        <v>296771.04266173794</v>
      </c>
      <c r="C1414" s="2">
        <f t="shared" si="752"/>
        <v>221312.74014976001</v>
      </c>
      <c r="D1414" s="2">
        <f>SUM(Y1414:Y$1495)</f>
        <v>8735.6159801600006</v>
      </c>
      <c r="E1414" s="11">
        <f t="shared" si="738"/>
        <v>212577.12416960002</v>
      </c>
      <c r="F1414" s="99">
        <f t="shared" si="766"/>
        <v>4639.05</v>
      </c>
      <c r="G1414" s="3">
        <f>IF(N1414=1,VLOOKUP(A1413,[1]Plan1!$BG$69:$BI$188,3),G1413)</f>
        <v>4675.2299999999996</v>
      </c>
      <c r="H1414" s="200">
        <f t="shared" si="767"/>
        <v>42462</v>
      </c>
      <c r="I1414" s="200">
        <f t="shared" si="768"/>
        <v>42492</v>
      </c>
      <c r="J1414" s="27">
        <f t="shared" si="739"/>
        <v>7.7990105732852477E-3</v>
      </c>
      <c r="K1414" s="12">
        <f t="shared" si="753"/>
        <v>42552</v>
      </c>
      <c r="L1414" s="12">
        <f t="shared" si="740"/>
        <v>42552</v>
      </c>
      <c r="M1414" s="1">
        <f t="shared" si="754"/>
        <v>22</v>
      </c>
      <c r="N1414" s="1">
        <f t="shared" si="741"/>
        <v>8</v>
      </c>
      <c r="O1414" s="2">
        <f t="shared" si="742"/>
        <v>1.00282899</v>
      </c>
      <c r="P1414" s="11">
        <f t="shared" si="765"/>
        <v>1.00610073</v>
      </c>
      <c r="Q1414" s="11">
        <f t="shared" si="761"/>
        <v>1.3378810516214803</v>
      </c>
      <c r="R1414" s="2">
        <f t="shared" si="764"/>
        <v>1.3416659</v>
      </c>
      <c r="S1414" s="2">
        <f t="shared" si="759"/>
        <v>1.25355427</v>
      </c>
      <c r="T1414" s="2">
        <f t="shared" si="743"/>
        <v>277427.53042013</v>
      </c>
      <c r="U1414" s="2">
        <f t="shared" si="744"/>
        <v>2214.9527328498034</v>
      </c>
      <c r="V1414" s="2">
        <f t="shared" si="745"/>
        <v>72630.354448818136</v>
      </c>
      <c r="W1414" s="2">
        <f t="shared" si="746"/>
        <v>296158.04733142792</v>
      </c>
      <c r="X1414" s="29">
        <f t="shared" si="747"/>
        <v>0</v>
      </c>
      <c r="Y1414" s="2">
        <f t="shared" si="760"/>
        <v>0</v>
      </c>
      <c r="Z1414" s="82">
        <f t="shared" si="748"/>
        <v>0</v>
      </c>
      <c r="AA1414" s="2">
        <f t="shared" si="757"/>
        <v>0</v>
      </c>
      <c r="AB1414" s="27">
        <f t="shared" si="755"/>
        <v>6.7299999999999999E-2</v>
      </c>
      <c r="AC1414" s="29">
        <f t="shared" si="769"/>
        <v>8</v>
      </c>
      <c r="AD1414" s="29">
        <v>252</v>
      </c>
      <c r="AE1414" s="11">
        <f t="shared" si="762"/>
        <v>1.002069825</v>
      </c>
      <c r="AF1414" s="2">
        <f t="shared" si="758"/>
        <v>574.22643815000004</v>
      </c>
      <c r="AG1414" s="2">
        <f t="shared" si="749"/>
        <v>612.99533030999999</v>
      </c>
      <c r="AH1414" s="3">
        <f t="shared" si="750"/>
        <v>0</v>
      </c>
      <c r="AI1414" s="4" t="str">
        <f t="shared" si="763"/>
        <v>A+J=</v>
      </c>
      <c r="AJ1414" s="12">
        <f t="shared" si="756"/>
        <v>42552</v>
      </c>
      <c r="AK1414" s="12"/>
      <c r="AL1414" s="4"/>
      <c r="AM1414" s="1"/>
      <c r="AN1414" s="12"/>
      <c r="AO1414" s="1"/>
      <c r="AP1414" s="1"/>
      <c r="AQ1414" s="3"/>
      <c r="AR1414" s="3"/>
      <c r="AS1414" s="7"/>
      <c r="AT1414" s="1"/>
      <c r="AU1414" s="1"/>
      <c r="AV1414" s="1"/>
      <c r="AW1414" s="1"/>
      <c r="AX1414" s="1"/>
      <c r="AY1414" s="1"/>
      <c r="AZ1414" s="1"/>
      <c r="BA1414" s="1"/>
      <c r="BB1414" s="1"/>
    </row>
    <row r="1415" spans="1:54" x14ac:dyDescent="0.2">
      <c r="A1415" s="178">
        <f t="shared" si="751"/>
        <v>42534</v>
      </c>
      <c r="B1415" s="2">
        <f t="shared" si="737"/>
        <v>296771.04266173794</v>
      </c>
      <c r="C1415" s="2">
        <f t="shared" si="752"/>
        <v>221312.74014976001</v>
      </c>
      <c r="D1415" s="2">
        <f>SUM(Y1415:Y$1495)</f>
        <v>8735.6159801600006</v>
      </c>
      <c r="E1415" s="11">
        <f t="shared" si="738"/>
        <v>212577.12416960002</v>
      </c>
      <c r="F1415" s="99">
        <f t="shared" si="766"/>
        <v>4639.05</v>
      </c>
      <c r="G1415" s="3">
        <f>IF(N1415=1,VLOOKUP(A1414,[1]Plan1!$BG$69:$BI$188,3),G1414)</f>
        <v>4675.2299999999996</v>
      </c>
      <c r="H1415" s="200">
        <f t="shared" si="767"/>
        <v>42462</v>
      </c>
      <c r="I1415" s="200">
        <f t="shared" si="768"/>
        <v>42492</v>
      </c>
      <c r="J1415" s="27">
        <f t="shared" si="739"/>
        <v>7.7990105732852477E-3</v>
      </c>
      <c r="K1415" s="12">
        <f t="shared" si="753"/>
        <v>42552</v>
      </c>
      <c r="L1415" s="12">
        <f t="shared" si="740"/>
        <v>42552</v>
      </c>
      <c r="M1415" s="1">
        <f t="shared" si="754"/>
        <v>22</v>
      </c>
      <c r="N1415" s="1">
        <f t="shared" si="741"/>
        <v>8</v>
      </c>
      <c r="O1415" s="2">
        <f t="shared" si="742"/>
        <v>1.00282899</v>
      </c>
      <c r="P1415" s="11">
        <f t="shared" si="765"/>
        <v>1.00610073</v>
      </c>
      <c r="Q1415" s="11">
        <f t="shared" si="761"/>
        <v>1.3378810516214803</v>
      </c>
      <c r="R1415" s="2">
        <f t="shared" si="764"/>
        <v>1.3416659</v>
      </c>
      <c r="S1415" s="2">
        <f t="shared" si="759"/>
        <v>1.25355427</v>
      </c>
      <c r="T1415" s="2">
        <f t="shared" si="743"/>
        <v>277427.53042013</v>
      </c>
      <c r="U1415" s="2">
        <f t="shared" si="744"/>
        <v>2214.9527328498034</v>
      </c>
      <c r="V1415" s="2">
        <f t="shared" si="745"/>
        <v>72630.354448818136</v>
      </c>
      <c r="W1415" s="2">
        <f t="shared" si="746"/>
        <v>296158.04733142792</v>
      </c>
      <c r="X1415" s="29">
        <f t="shared" si="747"/>
        <v>0</v>
      </c>
      <c r="Y1415" s="2">
        <f t="shared" si="760"/>
        <v>0</v>
      </c>
      <c r="Z1415" s="82">
        <f t="shared" si="748"/>
        <v>0</v>
      </c>
      <c r="AA1415" s="2">
        <f t="shared" si="757"/>
        <v>0</v>
      </c>
      <c r="AB1415" s="27">
        <f t="shared" si="755"/>
        <v>6.7299999999999999E-2</v>
      </c>
      <c r="AC1415" s="29">
        <f t="shared" si="769"/>
        <v>8</v>
      </c>
      <c r="AD1415" s="29">
        <v>252</v>
      </c>
      <c r="AE1415" s="11">
        <f t="shared" si="762"/>
        <v>1.002069825</v>
      </c>
      <c r="AF1415" s="2">
        <f t="shared" si="758"/>
        <v>574.22643815000004</v>
      </c>
      <c r="AG1415" s="2">
        <f t="shared" si="749"/>
        <v>612.99533030999999</v>
      </c>
      <c r="AH1415" s="3">
        <f t="shared" si="750"/>
        <v>0</v>
      </c>
      <c r="AI1415" s="4" t="str">
        <f t="shared" si="763"/>
        <v>A+J=</v>
      </c>
      <c r="AJ1415" s="12">
        <f t="shared" si="756"/>
        <v>42552</v>
      </c>
      <c r="AK1415" s="12"/>
      <c r="AL1415" s="4"/>
      <c r="AM1415" s="1"/>
      <c r="AN1415" s="12"/>
      <c r="AO1415" s="1"/>
      <c r="AP1415" s="1"/>
      <c r="AQ1415" s="3"/>
      <c r="AR1415" s="3"/>
      <c r="AS1415" s="7"/>
      <c r="AT1415" s="1"/>
      <c r="AU1415" s="1"/>
      <c r="AV1415" s="1"/>
      <c r="AW1415" s="1"/>
      <c r="AX1415" s="1"/>
      <c r="AY1415" s="1"/>
      <c r="AZ1415" s="1"/>
      <c r="BA1415" s="1"/>
      <c r="BB1415" s="1"/>
    </row>
    <row r="1416" spans="1:54" x14ac:dyDescent="0.2">
      <c r="A1416" s="178">
        <f t="shared" si="751"/>
        <v>42535</v>
      </c>
      <c r="B1416" s="2">
        <f t="shared" si="737"/>
        <v>296948.72257028701</v>
      </c>
      <c r="C1416" s="2">
        <f t="shared" si="752"/>
        <v>221312.74014976001</v>
      </c>
      <c r="D1416" s="2">
        <f>SUM(Y1416:Y$1495)</f>
        <v>8735.6159801600006</v>
      </c>
      <c r="E1416" s="11">
        <f t="shared" si="738"/>
        <v>212577.12416960002</v>
      </c>
      <c r="F1416" s="99">
        <f t="shared" si="766"/>
        <v>4639.05</v>
      </c>
      <c r="G1416" s="3">
        <f>IF(N1416=1,VLOOKUP(A1415,[1]Plan1!$BG$69:$BI$188,3),G1415)</f>
        <v>4675.2299999999996</v>
      </c>
      <c r="H1416" s="200">
        <f t="shared" si="767"/>
        <v>42462</v>
      </c>
      <c r="I1416" s="200">
        <f t="shared" si="768"/>
        <v>42492</v>
      </c>
      <c r="J1416" s="27">
        <f t="shared" si="739"/>
        <v>7.7990105732852477E-3</v>
      </c>
      <c r="K1416" s="12">
        <f t="shared" si="753"/>
        <v>42552</v>
      </c>
      <c r="L1416" s="12">
        <f t="shared" si="740"/>
        <v>42552</v>
      </c>
      <c r="M1416" s="1">
        <f t="shared" si="754"/>
        <v>22</v>
      </c>
      <c r="N1416" s="1">
        <f t="shared" si="741"/>
        <v>9</v>
      </c>
      <c r="O1416" s="2">
        <f t="shared" si="742"/>
        <v>1.00318318</v>
      </c>
      <c r="P1416" s="11">
        <f t="shared" si="765"/>
        <v>1.00610073</v>
      </c>
      <c r="Q1416" s="11">
        <f t="shared" si="761"/>
        <v>1.3378810516214803</v>
      </c>
      <c r="R1416" s="2">
        <f t="shared" si="764"/>
        <v>1.34213976</v>
      </c>
      <c r="S1416" s="2">
        <f t="shared" si="759"/>
        <v>1.25355427</v>
      </c>
      <c r="T1416" s="2">
        <f t="shared" si="743"/>
        <v>277427.53042013</v>
      </c>
      <c r="U1416" s="2">
        <f t="shared" si="744"/>
        <v>2214.9527328498034</v>
      </c>
      <c r="V1416" s="2">
        <f t="shared" si="745"/>
        <v>72731.086244877151</v>
      </c>
      <c r="W1416" s="2">
        <f t="shared" si="746"/>
        <v>296258.77912748698</v>
      </c>
      <c r="X1416" s="29">
        <f t="shared" si="747"/>
        <v>0</v>
      </c>
      <c r="Y1416" s="2">
        <f t="shared" si="760"/>
        <v>0</v>
      </c>
      <c r="Z1416" s="82">
        <f t="shared" si="748"/>
        <v>0</v>
      </c>
      <c r="AA1416" s="2">
        <f t="shared" si="757"/>
        <v>0</v>
      </c>
      <c r="AB1416" s="27">
        <f t="shared" si="755"/>
        <v>6.7299999999999999E-2</v>
      </c>
      <c r="AC1416" s="29">
        <f t="shared" si="769"/>
        <v>9</v>
      </c>
      <c r="AD1416" s="29">
        <v>252</v>
      </c>
      <c r="AE1416" s="11">
        <f t="shared" si="762"/>
        <v>1.0023288539999999</v>
      </c>
      <c r="AF1416" s="2">
        <f t="shared" si="758"/>
        <v>646.08821392000004</v>
      </c>
      <c r="AG1416" s="2">
        <f t="shared" si="749"/>
        <v>689.94344279999996</v>
      </c>
      <c r="AH1416" s="3">
        <f t="shared" si="750"/>
        <v>0</v>
      </c>
      <c r="AI1416" s="4" t="str">
        <f t="shared" si="763"/>
        <v>A+J=</v>
      </c>
      <c r="AJ1416" s="12">
        <f t="shared" si="756"/>
        <v>42552</v>
      </c>
      <c r="AK1416" s="12"/>
      <c r="AL1416" s="4"/>
      <c r="AM1416" s="1"/>
      <c r="AN1416" s="12"/>
      <c r="AO1416" s="1"/>
      <c r="AP1416" s="1"/>
      <c r="AQ1416" s="3"/>
      <c r="AR1416" s="3"/>
      <c r="AS1416" s="7"/>
      <c r="AT1416" s="1"/>
      <c r="AU1416" s="1"/>
      <c r="AV1416" s="1"/>
      <c r="AW1416" s="1"/>
      <c r="AX1416" s="1"/>
      <c r="AY1416" s="1"/>
      <c r="AZ1416" s="1"/>
      <c r="BA1416" s="1"/>
      <c r="BB1416" s="1"/>
    </row>
    <row r="1417" spans="1:54" x14ac:dyDescent="0.2">
      <c r="A1417" s="178">
        <f t="shared" si="751"/>
        <v>42536</v>
      </c>
      <c r="B1417" s="2">
        <f t="shared" si="737"/>
        <v>297126.51075146708</v>
      </c>
      <c r="C1417" s="2">
        <f t="shared" si="752"/>
        <v>221312.74014976001</v>
      </c>
      <c r="D1417" s="2">
        <f>SUM(Y1417:Y$1495)</f>
        <v>8735.6159801600006</v>
      </c>
      <c r="E1417" s="11">
        <f t="shared" si="738"/>
        <v>212577.12416960002</v>
      </c>
      <c r="F1417" s="99">
        <f t="shared" si="766"/>
        <v>4639.05</v>
      </c>
      <c r="G1417" s="3">
        <f>IF(N1417=1,VLOOKUP(A1416,[1]Plan1!$BG$69:$BI$188,3),G1416)</f>
        <v>4675.2299999999996</v>
      </c>
      <c r="H1417" s="200">
        <f t="shared" si="767"/>
        <v>42462</v>
      </c>
      <c r="I1417" s="200">
        <f t="shared" si="768"/>
        <v>42492</v>
      </c>
      <c r="J1417" s="27">
        <f t="shared" si="739"/>
        <v>7.7990105732852477E-3</v>
      </c>
      <c r="K1417" s="12">
        <f t="shared" si="753"/>
        <v>42552</v>
      </c>
      <c r="L1417" s="12">
        <f t="shared" si="740"/>
        <v>42552</v>
      </c>
      <c r="M1417" s="1">
        <f t="shared" si="754"/>
        <v>22</v>
      </c>
      <c r="N1417" s="1">
        <f t="shared" si="741"/>
        <v>10</v>
      </c>
      <c r="O1417" s="2">
        <f t="shared" si="742"/>
        <v>1.00353749</v>
      </c>
      <c r="P1417" s="11">
        <f t="shared" si="765"/>
        <v>1.00610073</v>
      </c>
      <c r="Q1417" s="11">
        <f t="shared" si="761"/>
        <v>1.3378810516214803</v>
      </c>
      <c r="R1417" s="2">
        <f t="shared" si="764"/>
        <v>1.3426137899999999</v>
      </c>
      <c r="S1417" s="2">
        <f t="shared" si="759"/>
        <v>1.25355427</v>
      </c>
      <c r="T1417" s="2">
        <f t="shared" si="743"/>
        <v>277427.53042013</v>
      </c>
      <c r="U1417" s="2">
        <f t="shared" si="744"/>
        <v>2214.9527328498034</v>
      </c>
      <c r="V1417" s="2">
        <f t="shared" si="745"/>
        <v>72831.854179047252</v>
      </c>
      <c r="W1417" s="2">
        <f t="shared" si="746"/>
        <v>296359.54706165707</v>
      </c>
      <c r="X1417" s="29">
        <f t="shared" si="747"/>
        <v>0</v>
      </c>
      <c r="Y1417" s="2">
        <f t="shared" si="760"/>
        <v>0</v>
      </c>
      <c r="Z1417" s="82">
        <f t="shared" si="748"/>
        <v>0</v>
      </c>
      <c r="AA1417" s="2">
        <f t="shared" si="757"/>
        <v>0</v>
      </c>
      <c r="AB1417" s="27">
        <f t="shared" si="755"/>
        <v>6.7299999999999999E-2</v>
      </c>
      <c r="AC1417" s="29">
        <f t="shared" si="769"/>
        <v>10</v>
      </c>
      <c r="AD1417" s="29">
        <v>252</v>
      </c>
      <c r="AE1417" s="11">
        <f t="shared" si="762"/>
        <v>1.0025879499999999</v>
      </c>
      <c r="AF1417" s="2">
        <f t="shared" si="758"/>
        <v>717.96857735000003</v>
      </c>
      <c r="AG1417" s="2">
        <f t="shared" si="749"/>
        <v>766.96368981000001</v>
      </c>
      <c r="AH1417" s="3">
        <f t="shared" si="750"/>
        <v>0</v>
      </c>
      <c r="AI1417" s="4" t="str">
        <f t="shared" si="763"/>
        <v>A+J=</v>
      </c>
      <c r="AJ1417" s="12">
        <f t="shared" si="756"/>
        <v>42552</v>
      </c>
      <c r="AK1417" s="12"/>
      <c r="AL1417" s="4"/>
      <c r="AM1417" s="1"/>
      <c r="AN1417" s="12"/>
      <c r="AO1417" s="1"/>
      <c r="AP1417" s="1"/>
      <c r="AQ1417" s="3"/>
      <c r="AR1417" s="3"/>
      <c r="AS1417" s="7"/>
      <c r="AT1417" s="1"/>
      <c r="AU1417" s="1"/>
      <c r="AV1417" s="1"/>
      <c r="AW1417" s="1"/>
      <c r="AX1417" s="1"/>
      <c r="AY1417" s="1"/>
      <c r="AZ1417" s="1"/>
      <c r="BA1417" s="1"/>
      <c r="BB1417" s="1"/>
    </row>
    <row r="1418" spans="1:54" x14ac:dyDescent="0.2">
      <c r="A1418" s="178">
        <f t="shared" si="751"/>
        <v>42537</v>
      </c>
      <c r="B1418" s="2">
        <f t="shared" ref="B1418:B1481" si="770">(W1418+AG1418)</f>
        <v>297304.40725362831</v>
      </c>
      <c r="C1418" s="2">
        <f t="shared" si="752"/>
        <v>221312.74014976001</v>
      </c>
      <c r="D1418" s="2">
        <f>SUM(Y1418:Y$1495)</f>
        <v>8735.6159801600006</v>
      </c>
      <c r="E1418" s="11">
        <f t="shared" ref="E1418:E1481" si="771">(C1418-D1418)</f>
        <v>212577.12416960002</v>
      </c>
      <c r="F1418" s="99">
        <f t="shared" si="766"/>
        <v>4639.05</v>
      </c>
      <c r="G1418" s="3">
        <f>IF(N1418=1,VLOOKUP(A1417,[1]Plan1!$BG$69:$BI$188,3),G1417)</f>
        <v>4675.2299999999996</v>
      </c>
      <c r="H1418" s="200">
        <f t="shared" si="767"/>
        <v>42462</v>
      </c>
      <c r="I1418" s="200">
        <f t="shared" si="768"/>
        <v>42492</v>
      </c>
      <c r="J1418" s="27">
        <f t="shared" ref="J1418:J1481" si="772">(G1418/F1418)-1</f>
        <v>7.7990105732852477E-3</v>
      </c>
      <c r="K1418" s="12">
        <f t="shared" si="753"/>
        <v>42552</v>
      </c>
      <c r="L1418" s="12">
        <f t="shared" ref="L1418:L1481" si="773">IF(A1418&gt;L1417,K1418,L1417)</f>
        <v>42552</v>
      </c>
      <c r="M1418" s="1">
        <f t="shared" si="754"/>
        <v>22</v>
      </c>
      <c r="N1418" s="1">
        <f t="shared" ref="N1418:N1481" si="774">(M1418-(NETWORKDAYS(A1418,L1418,AN$137:AN$327)-1))</f>
        <v>11</v>
      </c>
      <c r="O1418" s="2">
        <f t="shared" ref="O1418:O1481" si="775">TRUNC((G1418/F1418)^TRUNC((N1418/M1418),9),8)</f>
        <v>1.00389193</v>
      </c>
      <c r="P1418" s="11">
        <f t="shared" si="765"/>
        <v>1.00610073</v>
      </c>
      <c r="Q1418" s="11">
        <f t="shared" si="761"/>
        <v>1.3378810516214803</v>
      </c>
      <c r="R1418" s="2">
        <f t="shared" si="764"/>
        <v>1.3430879899999999</v>
      </c>
      <c r="S1418" s="2">
        <f t="shared" si="759"/>
        <v>1.25355427</v>
      </c>
      <c r="T1418" s="2">
        <f t="shared" ref="T1418:T1481" si="776">TRUNC(C1418*S1418,8)</f>
        <v>277427.53042013</v>
      </c>
      <c r="U1418" s="2">
        <f t="shared" ref="U1418:U1481" si="777">(D1418*(S1418-1))</f>
        <v>2214.9527328498034</v>
      </c>
      <c r="V1418" s="2">
        <f t="shared" ref="V1418:V1481" si="778">(E1418*(R1418-1))</f>
        <v>72932.658251328467</v>
      </c>
      <c r="W1418" s="2">
        <f t="shared" ref="W1418:W1481" si="779">(C1418+U1418+V1418)</f>
        <v>296460.3511339383</v>
      </c>
      <c r="X1418" s="29">
        <f t="shared" ref="X1418:X1481" si="780">IF(VLOOKUP(A1418,AN$10:AU$131,8)=VLOOKUP(A1417,AN$10:AU$131,8),0,VLOOKUP(A1418,AN$10:AU$131,8))</f>
        <v>0</v>
      </c>
      <c r="Y1418" s="2">
        <f t="shared" si="760"/>
        <v>0</v>
      </c>
      <c r="Z1418" s="82">
        <f t="shared" ref="Z1418:Z1481" si="781">IF(X1418&gt;0,VLOOKUP($A1418,$AN$10:$AS$131,6),0)</f>
        <v>0</v>
      </c>
      <c r="AA1418" s="2">
        <f t="shared" si="757"/>
        <v>0</v>
      </c>
      <c r="AB1418" s="27">
        <f t="shared" si="755"/>
        <v>6.7299999999999999E-2</v>
      </c>
      <c r="AC1418" s="29">
        <f t="shared" si="769"/>
        <v>11</v>
      </c>
      <c r="AD1418" s="29">
        <v>252</v>
      </c>
      <c r="AE1418" s="11">
        <f t="shared" si="762"/>
        <v>1.0028471130000001</v>
      </c>
      <c r="AF1418" s="2">
        <f t="shared" si="758"/>
        <v>789.86752840999998</v>
      </c>
      <c r="AG1418" s="2">
        <f t="shared" ref="AG1418:AG1481" si="782">TRUNC((W1418*(AE1418-1)),8)</f>
        <v>844.05611968999995</v>
      </c>
      <c r="AH1418" s="3">
        <f t="shared" ref="AH1418:AH1481" si="783">IF(AA1418&gt;0,AA1418+AF1418,0)</f>
        <v>0</v>
      </c>
      <c r="AI1418" s="4" t="str">
        <f t="shared" si="763"/>
        <v>A+J=</v>
      </c>
      <c r="AJ1418" s="12">
        <f t="shared" si="756"/>
        <v>42552</v>
      </c>
      <c r="AK1418" s="12"/>
      <c r="AL1418" s="4"/>
      <c r="AM1418" s="1"/>
      <c r="AN1418" s="12"/>
      <c r="AO1418" s="1"/>
      <c r="AP1418" s="1"/>
      <c r="AQ1418" s="3"/>
      <c r="AR1418" s="3"/>
      <c r="AS1418" s="7"/>
      <c r="AT1418" s="1"/>
      <c r="AU1418" s="1"/>
      <c r="AV1418" s="1"/>
      <c r="AW1418" s="1"/>
      <c r="AX1418" s="1"/>
      <c r="AY1418" s="1"/>
      <c r="AZ1418" s="1"/>
      <c r="BA1418" s="1"/>
      <c r="BB1418" s="1"/>
    </row>
    <row r="1419" spans="1:54" x14ac:dyDescent="0.2">
      <c r="A1419" s="178">
        <f t="shared" ref="A1419:A1482" si="784">(A1418+1)</f>
        <v>42538</v>
      </c>
      <c r="B1419" s="2">
        <f t="shared" si="770"/>
        <v>297482.40999275941</v>
      </c>
      <c r="C1419" s="2">
        <f t="shared" ref="C1419:C1482" si="785">TRUNC(IF(X1418&gt;0,VLOOKUP(A1418,$AN$12:$AO$131,2),C1418),8)</f>
        <v>221312.74014976001</v>
      </c>
      <c r="D1419" s="2">
        <f>SUM(Y1419:Y$1495)</f>
        <v>8735.6159801600006</v>
      </c>
      <c r="E1419" s="11">
        <f t="shared" si="771"/>
        <v>212577.12416960002</v>
      </c>
      <c r="F1419" s="99">
        <f t="shared" si="766"/>
        <v>4639.05</v>
      </c>
      <c r="G1419" s="3">
        <f>IF(N1419=1,VLOOKUP(A1418,[1]Plan1!$BG$69:$BI$188,3),G1418)</f>
        <v>4675.2299999999996</v>
      </c>
      <c r="H1419" s="200">
        <f t="shared" si="767"/>
        <v>42462</v>
      </c>
      <c r="I1419" s="200">
        <f t="shared" si="768"/>
        <v>42492</v>
      </c>
      <c r="J1419" s="27">
        <f t="shared" si="772"/>
        <v>7.7990105732852477E-3</v>
      </c>
      <c r="K1419" s="12">
        <f t="shared" ref="K1419:K1482" si="786">IF(DAY(A1419)=1,VLOOKUP(A1419,AR$137:AW$275,4),K1418)</f>
        <v>42552</v>
      </c>
      <c r="L1419" s="12">
        <f t="shared" si="773"/>
        <v>42552</v>
      </c>
      <c r="M1419" s="1">
        <f t="shared" ref="M1419:M1482" si="787">IF(L1419=L1418,M1418,NETWORKDAYS(L1418,L1419,$AN$137:$AN$327)-1)</f>
        <v>22</v>
      </c>
      <c r="N1419" s="1">
        <f t="shared" si="774"/>
        <v>12</v>
      </c>
      <c r="O1419" s="2">
        <f t="shared" si="775"/>
        <v>1.0042464900000001</v>
      </c>
      <c r="P1419" s="11">
        <f t="shared" si="765"/>
        <v>1.00610073</v>
      </c>
      <c r="Q1419" s="11">
        <f t="shared" si="761"/>
        <v>1.3378810516214803</v>
      </c>
      <c r="R1419" s="2">
        <f t="shared" si="764"/>
        <v>1.34356235</v>
      </c>
      <c r="S1419" s="2">
        <f t="shared" si="759"/>
        <v>1.25355427</v>
      </c>
      <c r="T1419" s="2">
        <f t="shared" si="776"/>
        <v>277427.53042013</v>
      </c>
      <c r="U1419" s="2">
        <f t="shared" si="777"/>
        <v>2214.9527328498034</v>
      </c>
      <c r="V1419" s="2">
        <f t="shared" si="778"/>
        <v>73033.496335949589</v>
      </c>
      <c r="W1419" s="2">
        <f t="shared" si="779"/>
        <v>296561.18921855942</v>
      </c>
      <c r="X1419" s="29">
        <f t="shared" si="780"/>
        <v>0</v>
      </c>
      <c r="Y1419" s="2">
        <f t="shared" si="760"/>
        <v>0</v>
      </c>
      <c r="Z1419" s="82">
        <f t="shared" si="781"/>
        <v>0</v>
      </c>
      <c r="AA1419" s="2">
        <f t="shared" si="757"/>
        <v>0</v>
      </c>
      <c r="AB1419" s="27">
        <f t="shared" ref="AB1419:AB1482" si="788">(AB1418)</f>
        <v>6.7299999999999999E-2</v>
      </c>
      <c r="AC1419" s="29">
        <f t="shared" si="769"/>
        <v>12</v>
      </c>
      <c r="AD1419" s="29">
        <v>252</v>
      </c>
      <c r="AE1419" s="11">
        <f t="shared" si="762"/>
        <v>1.003106343</v>
      </c>
      <c r="AF1419" s="2">
        <f t="shared" si="758"/>
        <v>861.78506712000001</v>
      </c>
      <c r="AG1419" s="2">
        <f t="shared" si="782"/>
        <v>921.22077420000005</v>
      </c>
      <c r="AH1419" s="3">
        <f t="shared" si="783"/>
        <v>0</v>
      </c>
      <c r="AI1419" s="4" t="str">
        <f t="shared" si="763"/>
        <v>A+J=</v>
      </c>
      <c r="AJ1419" s="12">
        <f t="shared" ref="AJ1419:AJ1482" si="789">IF(X1418&gt;0,VLOOKUP(A1418,$AN$10:$AW$130,9),AJ1418)</f>
        <v>42552</v>
      </c>
      <c r="AK1419" s="12"/>
      <c r="AL1419" s="4"/>
      <c r="AM1419" s="1"/>
      <c r="AN1419" s="12"/>
      <c r="AO1419" s="1"/>
      <c r="AP1419" s="1"/>
      <c r="AQ1419" s="3"/>
      <c r="AR1419" s="3"/>
      <c r="AS1419" s="7"/>
      <c r="AT1419" s="1"/>
      <c r="AU1419" s="1"/>
      <c r="AV1419" s="1"/>
      <c r="AW1419" s="1"/>
      <c r="AX1419" s="1"/>
      <c r="AY1419" s="1"/>
      <c r="AZ1419" s="1"/>
      <c r="BA1419" s="1"/>
      <c r="BB1419" s="1"/>
    </row>
    <row r="1420" spans="1:54" x14ac:dyDescent="0.2">
      <c r="A1420" s="178">
        <f t="shared" si="784"/>
        <v>42539</v>
      </c>
      <c r="B1420" s="2">
        <f t="shared" si="770"/>
        <v>297660.52114849159</v>
      </c>
      <c r="C1420" s="2">
        <f t="shared" si="785"/>
        <v>221312.74014976001</v>
      </c>
      <c r="D1420" s="2">
        <f>SUM(Y1420:Y$1495)</f>
        <v>8735.6159801600006</v>
      </c>
      <c r="E1420" s="11">
        <f t="shared" si="771"/>
        <v>212577.12416960002</v>
      </c>
      <c r="F1420" s="99">
        <f t="shared" si="766"/>
        <v>4639.05</v>
      </c>
      <c r="G1420" s="3">
        <f>IF(N1420=1,VLOOKUP(A1419,[1]Plan1!$BG$69:$BI$188,3),G1419)</f>
        <v>4675.2299999999996</v>
      </c>
      <c r="H1420" s="200">
        <f t="shared" si="767"/>
        <v>42462</v>
      </c>
      <c r="I1420" s="200">
        <f t="shared" si="768"/>
        <v>42492</v>
      </c>
      <c r="J1420" s="27">
        <f t="shared" si="772"/>
        <v>7.7990105732852477E-3</v>
      </c>
      <c r="K1420" s="12">
        <f t="shared" si="786"/>
        <v>42552</v>
      </c>
      <c r="L1420" s="12">
        <f t="shared" si="773"/>
        <v>42552</v>
      </c>
      <c r="M1420" s="1">
        <f t="shared" si="787"/>
        <v>22</v>
      </c>
      <c r="N1420" s="1">
        <f t="shared" si="774"/>
        <v>13</v>
      </c>
      <c r="O1420" s="2">
        <f t="shared" si="775"/>
        <v>1.0046011800000001</v>
      </c>
      <c r="P1420" s="11">
        <f t="shared" si="765"/>
        <v>1.00610073</v>
      </c>
      <c r="Q1420" s="11">
        <f t="shared" si="761"/>
        <v>1.3378810516214803</v>
      </c>
      <c r="R1420" s="2">
        <f t="shared" si="764"/>
        <v>1.34403688</v>
      </c>
      <c r="S1420" s="2">
        <f t="shared" si="759"/>
        <v>1.25355427</v>
      </c>
      <c r="T1420" s="2">
        <f t="shared" si="776"/>
        <v>277427.53042013</v>
      </c>
      <c r="U1420" s="2">
        <f t="shared" si="777"/>
        <v>2214.9527328498034</v>
      </c>
      <c r="V1420" s="2">
        <f t="shared" si="778"/>
        <v>73134.370558681781</v>
      </c>
      <c r="W1420" s="2">
        <f t="shared" si="779"/>
        <v>296662.06344129157</v>
      </c>
      <c r="X1420" s="29">
        <f t="shared" si="780"/>
        <v>0</v>
      </c>
      <c r="Y1420" s="2">
        <f t="shared" si="760"/>
        <v>0</v>
      </c>
      <c r="Z1420" s="82">
        <f t="shared" si="781"/>
        <v>0</v>
      </c>
      <c r="AA1420" s="2">
        <f t="shared" si="757"/>
        <v>0</v>
      </c>
      <c r="AB1420" s="27">
        <f t="shared" si="788"/>
        <v>6.7299999999999999E-2</v>
      </c>
      <c r="AC1420" s="29">
        <f t="shared" si="769"/>
        <v>13</v>
      </c>
      <c r="AD1420" s="29">
        <v>252</v>
      </c>
      <c r="AE1420" s="11">
        <f t="shared" si="762"/>
        <v>1.0033656399999999</v>
      </c>
      <c r="AF1420" s="2">
        <f t="shared" si="758"/>
        <v>933.72119348000001</v>
      </c>
      <c r="AG1420" s="2">
        <f t="shared" si="782"/>
        <v>998.45770719999996</v>
      </c>
      <c r="AH1420" s="3">
        <f t="shared" si="783"/>
        <v>0</v>
      </c>
      <c r="AI1420" s="4" t="str">
        <f t="shared" si="763"/>
        <v>A+J=</v>
      </c>
      <c r="AJ1420" s="12">
        <f t="shared" si="789"/>
        <v>42552</v>
      </c>
      <c r="AK1420" s="12"/>
      <c r="AL1420" s="4"/>
      <c r="AM1420" s="1"/>
      <c r="AN1420" s="12"/>
      <c r="AO1420" s="1"/>
      <c r="AP1420" s="1"/>
      <c r="AQ1420" s="3"/>
      <c r="AR1420" s="3"/>
      <c r="AS1420" s="7"/>
      <c r="AT1420" s="1"/>
      <c r="AU1420" s="1"/>
      <c r="AV1420" s="1"/>
      <c r="AW1420" s="1"/>
      <c r="AX1420" s="1"/>
      <c r="AY1420" s="1"/>
      <c r="AZ1420" s="1"/>
      <c r="BA1420" s="1"/>
      <c r="BB1420" s="1"/>
    </row>
    <row r="1421" spans="1:54" x14ac:dyDescent="0.2">
      <c r="A1421" s="178">
        <f t="shared" si="784"/>
        <v>42540</v>
      </c>
      <c r="B1421" s="2">
        <f t="shared" si="770"/>
        <v>297660.52114849159</v>
      </c>
      <c r="C1421" s="2">
        <f t="shared" si="785"/>
        <v>221312.74014976001</v>
      </c>
      <c r="D1421" s="2">
        <f>SUM(Y1421:Y$1495)</f>
        <v>8735.6159801600006</v>
      </c>
      <c r="E1421" s="11">
        <f t="shared" si="771"/>
        <v>212577.12416960002</v>
      </c>
      <c r="F1421" s="99">
        <f t="shared" si="766"/>
        <v>4639.05</v>
      </c>
      <c r="G1421" s="3">
        <f>IF(N1421=1,VLOOKUP(A1420,[1]Plan1!$BG$69:$BI$188,3),G1420)</f>
        <v>4675.2299999999996</v>
      </c>
      <c r="H1421" s="200">
        <f t="shared" si="767"/>
        <v>42462</v>
      </c>
      <c r="I1421" s="200">
        <f t="shared" si="768"/>
        <v>42492</v>
      </c>
      <c r="J1421" s="27">
        <f t="shared" si="772"/>
        <v>7.7990105732852477E-3</v>
      </c>
      <c r="K1421" s="12">
        <f t="shared" si="786"/>
        <v>42552</v>
      </c>
      <c r="L1421" s="12">
        <f t="shared" si="773"/>
        <v>42552</v>
      </c>
      <c r="M1421" s="1">
        <f t="shared" si="787"/>
        <v>22</v>
      </c>
      <c r="N1421" s="1">
        <f t="shared" si="774"/>
        <v>13</v>
      </c>
      <c r="O1421" s="2">
        <f t="shared" si="775"/>
        <v>1.0046011800000001</v>
      </c>
      <c r="P1421" s="11">
        <f t="shared" si="765"/>
        <v>1.00610073</v>
      </c>
      <c r="Q1421" s="11">
        <f t="shared" si="761"/>
        <v>1.3378810516214803</v>
      </c>
      <c r="R1421" s="2">
        <f t="shared" si="764"/>
        <v>1.34403688</v>
      </c>
      <c r="S1421" s="2">
        <f t="shared" si="759"/>
        <v>1.25355427</v>
      </c>
      <c r="T1421" s="2">
        <f t="shared" si="776"/>
        <v>277427.53042013</v>
      </c>
      <c r="U1421" s="2">
        <f t="shared" si="777"/>
        <v>2214.9527328498034</v>
      </c>
      <c r="V1421" s="2">
        <f t="shared" si="778"/>
        <v>73134.370558681781</v>
      </c>
      <c r="W1421" s="2">
        <f t="shared" si="779"/>
        <v>296662.06344129157</v>
      </c>
      <c r="X1421" s="29">
        <f t="shared" si="780"/>
        <v>0</v>
      </c>
      <c r="Y1421" s="2">
        <f t="shared" si="760"/>
        <v>0</v>
      </c>
      <c r="Z1421" s="82">
        <f t="shared" si="781"/>
        <v>0</v>
      </c>
      <c r="AA1421" s="2">
        <f t="shared" si="757"/>
        <v>0</v>
      </c>
      <c r="AB1421" s="27">
        <f t="shared" si="788"/>
        <v>6.7299999999999999E-2</v>
      </c>
      <c r="AC1421" s="29">
        <f t="shared" si="769"/>
        <v>13</v>
      </c>
      <c r="AD1421" s="29">
        <v>252</v>
      </c>
      <c r="AE1421" s="11">
        <f t="shared" si="762"/>
        <v>1.0033656399999999</v>
      </c>
      <c r="AF1421" s="2">
        <f t="shared" si="758"/>
        <v>933.72119348000001</v>
      </c>
      <c r="AG1421" s="2">
        <f t="shared" si="782"/>
        <v>998.45770719999996</v>
      </c>
      <c r="AH1421" s="3">
        <f t="shared" si="783"/>
        <v>0</v>
      </c>
      <c r="AI1421" s="4" t="str">
        <f t="shared" si="763"/>
        <v>A+J=</v>
      </c>
      <c r="AJ1421" s="12">
        <f t="shared" si="789"/>
        <v>42552</v>
      </c>
      <c r="AK1421" s="12"/>
      <c r="AL1421" s="4"/>
      <c r="AM1421" s="1"/>
      <c r="AN1421" s="12"/>
      <c r="AO1421" s="1"/>
      <c r="AP1421" s="1"/>
      <c r="AQ1421" s="3"/>
      <c r="AR1421" s="3"/>
      <c r="AS1421" s="7"/>
      <c r="AT1421" s="1"/>
      <c r="AU1421" s="1"/>
      <c r="AV1421" s="1"/>
      <c r="AW1421" s="1"/>
      <c r="AX1421" s="1"/>
      <c r="AY1421" s="1"/>
      <c r="AZ1421" s="1"/>
      <c r="BA1421" s="1"/>
      <c r="BB1421" s="1"/>
    </row>
    <row r="1422" spans="1:54" x14ac:dyDescent="0.2">
      <c r="A1422" s="178">
        <f t="shared" si="784"/>
        <v>42541</v>
      </c>
      <c r="B1422" s="2">
        <f t="shared" si="770"/>
        <v>297660.52114849159</v>
      </c>
      <c r="C1422" s="2">
        <f t="shared" si="785"/>
        <v>221312.74014976001</v>
      </c>
      <c r="D1422" s="2">
        <f>SUM(Y1422:Y$1495)</f>
        <v>8735.6159801600006</v>
      </c>
      <c r="E1422" s="11">
        <f t="shared" si="771"/>
        <v>212577.12416960002</v>
      </c>
      <c r="F1422" s="99">
        <f t="shared" si="766"/>
        <v>4639.05</v>
      </c>
      <c r="G1422" s="3">
        <f>IF(N1422=1,VLOOKUP(A1421,[1]Plan1!$BG$69:$BI$188,3),G1421)</f>
        <v>4675.2299999999996</v>
      </c>
      <c r="H1422" s="200">
        <f t="shared" si="767"/>
        <v>42462</v>
      </c>
      <c r="I1422" s="200">
        <f t="shared" si="768"/>
        <v>42492</v>
      </c>
      <c r="J1422" s="27">
        <f t="shared" si="772"/>
        <v>7.7990105732852477E-3</v>
      </c>
      <c r="K1422" s="12">
        <f t="shared" si="786"/>
        <v>42552</v>
      </c>
      <c r="L1422" s="12">
        <f t="shared" si="773"/>
        <v>42552</v>
      </c>
      <c r="M1422" s="1">
        <f t="shared" si="787"/>
        <v>22</v>
      </c>
      <c r="N1422" s="1">
        <f t="shared" si="774"/>
        <v>13</v>
      </c>
      <c r="O1422" s="2">
        <f t="shared" si="775"/>
        <v>1.0046011800000001</v>
      </c>
      <c r="P1422" s="11">
        <f t="shared" si="765"/>
        <v>1.00610073</v>
      </c>
      <c r="Q1422" s="11">
        <f t="shared" si="761"/>
        <v>1.3378810516214803</v>
      </c>
      <c r="R1422" s="2">
        <f t="shared" si="764"/>
        <v>1.34403688</v>
      </c>
      <c r="S1422" s="2">
        <f t="shared" si="759"/>
        <v>1.25355427</v>
      </c>
      <c r="T1422" s="2">
        <f t="shared" si="776"/>
        <v>277427.53042013</v>
      </c>
      <c r="U1422" s="2">
        <f t="shared" si="777"/>
        <v>2214.9527328498034</v>
      </c>
      <c r="V1422" s="2">
        <f t="shared" si="778"/>
        <v>73134.370558681781</v>
      </c>
      <c r="W1422" s="2">
        <f t="shared" si="779"/>
        <v>296662.06344129157</v>
      </c>
      <c r="X1422" s="29">
        <f t="shared" si="780"/>
        <v>0</v>
      </c>
      <c r="Y1422" s="2">
        <f t="shared" si="760"/>
        <v>0</v>
      </c>
      <c r="Z1422" s="82">
        <f t="shared" si="781"/>
        <v>0</v>
      </c>
      <c r="AA1422" s="2">
        <f t="shared" si="757"/>
        <v>0</v>
      </c>
      <c r="AB1422" s="27">
        <f t="shared" si="788"/>
        <v>6.7299999999999999E-2</v>
      </c>
      <c r="AC1422" s="29">
        <f t="shared" si="769"/>
        <v>13</v>
      </c>
      <c r="AD1422" s="29">
        <v>252</v>
      </c>
      <c r="AE1422" s="11">
        <f t="shared" si="762"/>
        <v>1.0033656399999999</v>
      </c>
      <c r="AF1422" s="2">
        <f t="shared" si="758"/>
        <v>933.72119348000001</v>
      </c>
      <c r="AG1422" s="2">
        <f t="shared" si="782"/>
        <v>998.45770719999996</v>
      </c>
      <c r="AH1422" s="3">
        <f t="shared" si="783"/>
        <v>0</v>
      </c>
      <c r="AI1422" s="4" t="str">
        <f t="shared" si="763"/>
        <v>A+J=</v>
      </c>
      <c r="AJ1422" s="12">
        <f t="shared" si="789"/>
        <v>42552</v>
      </c>
      <c r="AK1422" s="12"/>
      <c r="AL1422" s="4"/>
      <c r="AM1422" s="1"/>
      <c r="AN1422" s="12"/>
      <c r="AO1422" s="1"/>
      <c r="AP1422" s="1"/>
      <c r="AQ1422" s="3"/>
      <c r="AR1422" s="3"/>
      <c r="AS1422" s="7"/>
      <c r="AT1422" s="1"/>
      <c r="AU1422" s="1"/>
      <c r="AV1422" s="1"/>
      <c r="AW1422" s="1"/>
      <c r="AX1422" s="1"/>
      <c r="AY1422" s="1"/>
      <c r="AZ1422" s="1"/>
      <c r="BA1422" s="1"/>
      <c r="BB1422" s="1"/>
    </row>
    <row r="1423" spans="1:54" x14ac:dyDescent="0.2">
      <c r="A1423" s="178">
        <f t="shared" si="784"/>
        <v>42542</v>
      </c>
      <c r="B1423" s="2">
        <f t="shared" si="770"/>
        <v>297838.73863573367</v>
      </c>
      <c r="C1423" s="2">
        <f t="shared" si="785"/>
        <v>221312.74014976001</v>
      </c>
      <c r="D1423" s="2">
        <f>SUM(Y1423:Y$1495)</f>
        <v>8735.6159801600006</v>
      </c>
      <c r="E1423" s="11">
        <f t="shared" si="771"/>
        <v>212577.12416960002</v>
      </c>
      <c r="F1423" s="99">
        <f t="shared" si="766"/>
        <v>4639.05</v>
      </c>
      <c r="G1423" s="3">
        <f>IF(N1423=1,VLOOKUP(A1422,[1]Plan1!$BG$69:$BI$188,3),G1422)</f>
        <v>4675.2299999999996</v>
      </c>
      <c r="H1423" s="200">
        <f t="shared" si="767"/>
        <v>42462</v>
      </c>
      <c r="I1423" s="200">
        <f t="shared" si="768"/>
        <v>42492</v>
      </c>
      <c r="J1423" s="27">
        <f t="shared" si="772"/>
        <v>7.7990105732852477E-3</v>
      </c>
      <c r="K1423" s="12">
        <f t="shared" si="786"/>
        <v>42552</v>
      </c>
      <c r="L1423" s="12">
        <f t="shared" si="773"/>
        <v>42552</v>
      </c>
      <c r="M1423" s="1">
        <f t="shared" si="787"/>
        <v>22</v>
      </c>
      <c r="N1423" s="1">
        <f t="shared" si="774"/>
        <v>14</v>
      </c>
      <c r="O1423" s="2">
        <f t="shared" si="775"/>
        <v>1.00495599</v>
      </c>
      <c r="P1423" s="11">
        <f t="shared" si="765"/>
        <v>1.00610073</v>
      </c>
      <c r="Q1423" s="11">
        <f t="shared" si="761"/>
        <v>1.3378810516214803</v>
      </c>
      <c r="R1423" s="2">
        <f t="shared" si="764"/>
        <v>1.3445115700000001</v>
      </c>
      <c r="S1423" s="2">
        <f t="shared" si="759"/>
        <v>1.25355427</v>
      </c>
      <c r="T1423" s="2">
        <f t="shared" si="776"/>
        <v>277427.53042013</v>
      </c>
      <c r="U1423" s="2">
        <f t="shared" si="777"/>
        <v>2214.9527328498034</v>
      </c>
      <c r="V1423" s="2">
        <f t="shared" si="778"/>
        <v>73235.278793753867</v>
      </c>
      <c r="W1423" s="2">
        <f t="shared" si="779"/>
        <v>296762.97167636367</v>
      </c>
      <c r="X1423" s="29">
        <f t="shared" si="780"/>
        <v>0</v>
      </c>
      <c r="Y1423" s="2">
        <f t="shared" si="760"/>
        <v>0</v>
      </c>
      <c r="Z1423" s="82">
        <f t="shared" si="781"/>
        <v>0</v>
      </c>
      <c r="AA1423" s="2">
        <f t="shared" ref="AA1423:AA1486" si="790">IF(Z1423&gt;0,TRUNC(Z1423*T1423,8),0)</f>
        <v>0</v>
      </c>
      <c r="AB1423" s="27">
        <f t="shared" si="788"/>
        <v>6.7299999999999999E-2</v>
      </c>
      <c r="AC1423" s="29">
        <f t="shared" si="769"/>
        <v>14</v>
      </c>
      <c r="AD1423" s="29">
        <v>252</v>
      </c>
      <c r="AE1423" s="11">
        <f t="shared" si="762"/>
        <v>1.0036250040000001</v>
      </c>
      <c r="AF1423" s="2">
        <f t="shared" ref="AF1423:AF1486" si="791">TRUNC((T1423*(AE1423-1)),8)</f>
        <v>1005.67590748</v>
      </c>
      <c r="AG1423" s="2">
        <f t="shared" si="782"/>
        <v>1075.76695937</v>
      </c>
      <c r="AH1423" s="3">
        <f t="shared" si="783"/>
        <v>0</v>
      </c>
      <c r="AI1423" s="4" t="str">
        <f t="shared" si="763"/>
        <v>A+J=</v>
      </c>
      <c r="AJ1423" s="12">
        <f t="shared" si="789"/>
        <v>42552</v>
      </c>
      <c r="AK1423" s="12"/>
      <c r="AL1423" s="4"/>
      <c r="AM1423" s="1"/>
      <c r="AN1423" s="12"/>
      <c r="AO1423" s="1"/>
      <c r="AP1423" s="1"/>
      <c r="AQ1423" s="3"/>
      <c r="AR1423" s="3"/>
      <c r="AS1423" s="7"/>
      <c r="AT1423" s="1"/>
      <c r="AU1423" s="1"/>
      <c r="AV1423" s="1"/>
      <c r="AW1423" s="1"/>
      <c r="AX1423" s="1"/>
      <c r="AY1423" s="1"/>
      <c r="AZ1423" s="1"/>
      <c r="BA1423" s="1"/>
      <c r="BB1423" s="1"/>
    </row>
    <row r="1424" spans="1:54" x14ac:dyDescent="0.2">
      <c r="A1424" s="178">
        <f t="shared" si="784"/>
        <v>42543</v>
      </c>
      <c r="B1424" s="2">
        <f t="shared" si="770"/>
        <v>298017.06676930812</v>
      </c>
      <c r="C1424" s="2">
        <f t="shared" si="785"/>
        <v>221312.74014976001</v>
      </c>
      <c r="D1424" s="2">
        <f>SUM(Y1424:Y$1495)</f>
        <v>8735.6159801600006</v>
      </c>
      <c r="E1424" s="11">
        <f t="shared" si="771"/>
        <v>212577.12416960002</v>
      </c>
      <c r="F1424" s="99">
        <f t="shared" si="766"/>
        <v>4639.05</v>
      </c>
      <c r="G1424" s="3">
        <f>IF(N1424=1,VLOOKUP(A1423,[1]Plan1!$BG$69:$BI$188,3),G1423)</f>
        <v>4675.2299999999996</v>
      </c>
      <c r="H1424" s="200">
        <f t="shared" si="767"/>
        <v>42462</v>
      </c>
      <c r="I1424" s="200">
        <f t="shared" si="768"/>
        <v>42492</v>
      </c>
      <c r="J1424" s="27">
        <f t="shared" si="772"/>
        <v>7.7990105732852477E-3</v>
      </c>
      <c r="K1424" s="12">
        <f t="shared" si="786"/>
        <v>42552</v>
      </c>
      <c r="L1424" s="12">
        <f t="shared" si="773"/>
        <v>42552</v>
      </c>
      <c r="M1424" s="1">
        <f t="shared" si="787"/>
        <v>22</v>
      </c>
      <c r="N1424" s="1">
        <f t="shared" si="774"/>
        <v>15</v>
      </c>
      <c r="O1424" s="2">
        <f t="shared" si="775"/>
        <v>1.00531093</v>
      </c>
      <c r="P1424" s="11">
        <f t="shared" si="765"/>
        <v>1.00610073</v>
      </c>
      <c r="Q1424" s="11">
        <f t="shared" si="761"/>
        <v>1.3378810516214803</v>
      </c>
      <c r="R1424" s="2">
        <f t="shared" si="764"/>
        <v>1.34498644</v>
      </c>
      <c r="S1424" s="2">
        <f t="shared" si="759"/>
        <v>1.25355427</v>
      </c>
      <c r="T1424" s="2">
        <f t="shared" si="776"/>
        <v>277427.53042013</v>
      </c>
      <c r="U1424" s="2">
        <f t="shared" si="777"/>
        <v>2214.9527328498034</v>
      </c>
      <c r="V1424" s="2">
        <f t="shared" si="778"/>
        <v>73336.225292708274</v>
      </c>
      <c r="W1424" s="2">
        <f t="shared" si="779"/>
        <v>296863.9181753181</v>
      </c>
      <c r="X1424" s="29">
        <f t="shared" si="780"/>
        <v>0</v>
      </c>
      <c r="Y1424" s="2">
        <f t="shared" si="760"/>
        <v>0</v>
      </c>
      <c r="Z1424" s="82">
        <f t="shared" si="781"/>
        <v>0</v>
      </c>
      <c r="AA1424" s="2">
        <f t="shared" si="790"/>
        <v>0</v>
      </c>
      <c r="AB1424" s="27">
        <f t="shared" si="788"/>
        <v>6.7299999999999999E-2</v>
      </c>
      <c r="AC1424" s="29">
        <f t="shared" si="769"/>
        <v>15</v>
      </c>
      <c r="AD1424" s="29">
        <v>252</v>
      </c>
      <c r="AE1424" s="11">
        <f t="shared" si="762"/>
        <v>1.003884435</v>
      </c>
      <c r="AF1424" s="2">
        <f t="shared" si="791"/>
        <v>1077.64920912</v>
      </c>
      <c r="AG1424" s="2">
        <f t="shared" si="782"/>
        <v>1153.1485939900001</v>
      </c>
      <c r="AH1424" s="3">
        <f t="shared" si="783"/>
        <v>0</v>
      </c>
      <c r="AI1424" s="4" t="str">
        <f t="shared" si="763"/>
        <v>A+J=</v>
      </c>
      <c r="AJ1424" s="12">
        <f t="shared" si="789"/>
        <v>42552</v>
      </c>
      <c r="AK1424" s="12"/>
      <c r="AL1424" s="4"/>
      <c r="AM1424" s="1"/>
      <c r="AN1424" s="12"/>
      <c r="AO1424" s="1"/>
      <c r="AP1424" s="1"/>
      <c r="AQ1424" s="3"/>
      <c r="AR1424" s="3"/>
      <c r="AS1424" s="7"/>
      <c r="AT1424" s="1"/>
      <c r="AU1424" s="1"/>
      <c r="AV1424" s="1"/>
      <c r="AW1424" s="1"/>
      <c r="AX1424" s="1"/>
      <c r="AY1424" s="1"/>
      <c r="AZ1424" s="1"/>
      <c r="BA1424" s="1"/>
      <c r="BB1424" s="1"/>
    </row>
    <row r="1425" spans="1:54" x14ac:dyDescent="0.2">
      <c r="A1425" s="178">
        <f t="shared" si="784"/>
        <v>42544</v>
      </c>
      <c r="B1425" s="2">
        <f t="shared" si="770"/>
        <v>298195.50162708235</v>
      </c>
      <c r="C1425" s="2">
        <f t="shared" si="785"/>
        <v>221312.74014976001</v>
      </c>
      <c r="D1425" s="2">
        <f>SUM(Y1425:Y$1495)</f>
        <v>8735.6159801600006</v>
      </c>
      <c r="E1425" s="11">
        <f t="shared" si="771"/>
        <v>212577.12416960002</v>
      </c>
      <c r="F1425" s="99">
        <f t="shared" si="766"/>
        <v>4639.05</v>
      </c>
      <c r="G1425" s="3">
        <f>IF(N1425=1,VLOOKUP(A1424,[1]Plan1!$BG$69:$BI$188,3),G1424)</f>
        <v>4675.2299999999996</v>
      </c>
      <c r="H1425" s="200">
        <f t="shared" si="767"/>
        <v>42462</v>
      </c>
      <c r="I1425" s="200">
        <f t="shared" si="768"/>
        <v>42492</v>
      </c>
      <c r="J1425" s="27">
        <f t="shared" si="772"/>
        <v>7.7990105732852477E-3</v>
      </c>
      <c r="K1425" s="12">
        <f t="shared" si="786"/>
        <v>42552</v>
      </c>
      <c r="L1425" s="12">
        <f t="shared" si="773"/>
        <v>42552</v>
      </c>
      <c r="M1425" s="1">
        <f t="shared" si="787"/>
        <v>22</v>
      </c>
      <c r="N1425" s="1">
        <f t="shared" si="774"/>
        <v>16</v>
      </c>
      <c r="O1425" s="2">
        <f t="shared" si="775"/>
        <v>1.00566599</v>
      </c>
      <c r="P1425" s="11">
        <f t="shared" si="765"/>
        <v>1.00610073</v>
      </c>
      <c r="Q1425" s="11">
        <f t="shared" si="761"/>
        <v>1.3378810516214803</v>
      </c>
      <c r="R1425" s="2">
        <f t="shared" si="764"/>
        <v>1.34546147</v>
      </c>
      <c r="S1425" s="2">
        <f t="shared" si="759"/>
        <v>1.25355427</v>
      </c>
      <c r="T1425" s="2">
        <f t="shared" si="776"/>
        <v>277427.53042013</v>
      </c>
      <c r="U1425" s="2">
        <f t="shared" si="777"/>
        <v>2214.9527328498034</v>
      </c>
      <c r="V1425" s="2">
        <f t="shared" si="778"/>
        <v>73437.205804002559</v>
      </c>
      <c r="W1425" s="2">
        <f t="shared" si="779"/>
        <v>296964.89868661237</v>
      </c>
      <c r="X1425" s="29">
        <f t="shared" si="780"/>
        <v>0</v>
      </c>
      <c r="Y1425" s="2">
        <f t="shared" si="760"/>
        <v>0</v>
      </c>
      <c r="Z1425" s="82">
        <f t="shared" si="781"/>
        <v>0</v>
      </c>
      <c r="AA1425" s="2">
        <f t="shared" si="790"/>
        <v>0</v>
      </c>
      <c r="AB1425" s="27">
        <f t="shared" si="788"/>
        <v>6.7299999999999999E-2</v>
      </c>
      <c r="AC1425" s="29">
        <f t="shared" si="769"/>
        <v>16</v>
      </c>
      <c r="AD1425" s="29">
        <v>252</v>
      </c>
      <c r="AE1425" s="11">
        <f t="shared" si="762"/>
        <v>1.004143934</v>
      </c>
      <c r="AF1425" s="2">
        <f t="shared" si="791"/>
        <v>1149.6413758399999</v>
      </c>
      <c r="AG1425" s="2">
        <f t="shared" si="782"/>
        <v>1230.60294047</v>
      </c>
      <c r="AH1425" s="3">
        <f t="shared" si="783"/>
        <v>0</v>
      </c>
      <c r="AI1425" s="4" t="str">
        <f t="shared" si="763"/>
        <v>A+J=</v>
      </c>
      <c r="AJ1425" s="12">
        <f t="shared" si="789"/>
        <v>42552</v>
      </c>
      <c r="AK1425" s="12"/>
      <c r="AL1425" s="4"/>
      <c r="AM1425" s="1"/>
      <c r="AN1425" s="12"/>
      <c r="AO1425" s="1"/>
      <c r="AP1425" s="1"/>
      <c r="AQ1425" s="3"/>
      <c r="AR1425" s="3"/>
      <c r="AS1425" s="7"/>
      <c r="AT1425" s="1"/>
      <c r="AU1425" s="1"/>
      <c r="AV1425" s="1"/>
      <c r="AW1425" s="1"/>
      <c r="AX1425" s="1"/>
      <c r="AY1425" s="1"/>
      <c r="AZ1425" s="1"/>
      <c r="BA1425" s="1"/>
      <c r="BB1425" s="1"/>
    </row>
    <row r="1426" spans="1:54" x14ac:dyDescent="0.2">
      <c r="A1426" s="178">
        <f t="shared" si="784"/>
        <v>42545</v>
      </c>
      <c r="B1426" s="2">
        <f t="shared" si="770"/>
        <v>298374.04479712772</v>
      </c>
      <c r="C1426" s="2">
        <f t="shared" si="785"/>
        <v>221312.74014976001</v>
      </c>
      <c r="D1426" s="2">
        <f>SUM(Y1426:Y$1495)</f>
        <v>8735.6159801600006</v>
      </c>
      <c r="E1426" s="11">
        <f t="shared" si="771"/>
        <v>212577.12416960002</v>
      </c>
      <c r="F1426" s="99">
        <f t="shared" si="766"/>
        <v>4639.05</v>
      </c>
      <c r="G1426" s="3">
        <f>IF(N1426=1,VLOOKUP(A1425,[1]Plan1!$BG$69:$BI$188,3),G1425)</f>
        <v>4675.2299999999996</v>
      </c>
      <c r="H1426" s="200">
        <f t="shared" si="767"/>
        <v>42462</v>
      </c>
      <c r="I1426" s="200">
        <f t="shared" si="768"/>
        <v>42492</v>
      </c>
      <c r="J1426" s="27">
        <f t="shared" si="772"/>
        <v>7.7990105732852477E-3</v>
      </c>
      <c r="K1426" s="12">
        <f t="shared" si="786"/>
        <v>42552</v>
      </c>
      <c r="L1426" s="12">
        <f t="shared" si="773"/>
        <v>42552</v>
      </c>
      <c r="M1426" s="1">
        <f t="shared" si="787"/>
        <v>22</v>
      </c>
      <c r="N1426" s="1">
        <f t="shared" si="774"/>
        <v>17</v>
      </c>
      <c r="O1426" s="2">
        <f t="shared" si="775"/>
        <v>1.0060211800000001</v>
      </c>
      <c r="P1426" s="11">
        <f t="shared" si="765"/>
        <v>1.00610073</v>
      </c>
      <c r="Q1426" s="11">
        <f t="shared" si="761"/>
        <v>1.3378810516214803</v>
      </c>
      <c r="R1426" s="2">
        <f t="shared" si="764"/>
        <v>1.3459366699999999</v>
      </c>
      <c r="S1426" s="2">
        <f t="shared" si="759"/>
        <v>1.25355427</v>
      </c>
      <c r="T1426" s="2">
        <f t="shared" si="776"/>
        <v>277427.53042013</v>
      </c>
      <c r="U1426" s="2">
        <f t="shared" si="777"/>
        <v>2214.9527328498034</v>
      </c>
      <c r="V1426" s="2">
        <f t="shared" si="778"/>
        <v>73538.222453407929</v>
      </c>
      <c r="W1426" s="2">
        <f t="shared" si="779"/>
        <v>297065.91533601773</v>
      </c>
      <c r="X1426" s="29">
        <f t="shared" si="780"/>
        <v>0</v>
      </c>
      <c r="Y1426" s="2">
        <f t="shared" si="760"/>
        <v>0</v>
      </c>
      <c r="Z1426" s="82">
        <f t="shared" si="781"/>
        <v>0</v>
      </c>
      <c r="AA1426" s="2">
        <f t="shared" si="790"/>
        <v>0</v>
      </c>
      <c r="AB1426" s="27">
        <f t="shared" si="788"/>
        <v>6.7299999999999999E-2</v>
      </c>
      <c r="AC1426" s="29">
        <f t="shared" si="769"/>
        <v>17</v>
      </c>
      <c r="AD1426" s="29">
        <v>252</v>
      </c>
      <c r="AE1426" s="11">
        <f t="shared" si="762"/>
        <v>1.0044034989999999</v>
      </c>
      <c r="AF1426" s="2">
        <f t="shared" si="791"/>
        <v>1221.65185277</v>
      </c>
      <c r="AG1426" s="2">
        <f t="shared" si="782"/>
        <v>1308.12946111</v>
      </c>
      <c r="AH1426" s="3">
        <f t="shared" si="783"/>
        <v>0</v>
      </c>
      <c r="AI1426" s="4" t="str">
        <f t="shared" si="763"/>
        <v>A+J=</v>
      </c>
      <c r="AJ1426" s="12">
        <f t="shared" si="789"/>
        <v>42552</v>
      </c>
      <c r="AK1426" s="12"/>
      <c r="AL1426" s="4"/>
      <c r="AM1426" s="1"/>
      <c r="AN1426" s="12"/>
      <c r="AO1426" s="1"/>
      <c r="AP1426" s="1"/>
      <c r="AQ1426" s="3"/>
      <c r="AR1426" s="3"/>
      <c r="AS1426" s="7"/>
      <c r="AT1426" s="1"/>
      <c r="AU1426" s="1"/>
      <c r="AV1426" s="1"/>
      <c r="AW1426" s="1"/>
      <c r="AX1426" s="1"/>
      <c r="AY1426" s="1"/>
      <c r="AZ1426" s="1"/>
      <c r="BA1426" s="1"/>
      <c r="BB1426" s="1"/>
    </row>
    <row r="1427" spans="1:54" x14ac:dyDescent="0.2">
      <c r="A1427" s="178">
        <f t="shared" si="784"/>
        <v>42546</v>
      </c>
      <c r="B1427" s="2">
        <f t="shared" si="770"/>
        <v>298552.69448908302</v>
      </c>
      <c r="C1427" s="2">
        <f t="shared" si="785"/>
        <v>221312.74014976001</v>
      </c>
      <c r="D1427" s="2">
        <f>SUM(Y1427:Y$1495)</f>
        <v>8735.6159801600006</v>
      </c>
      <c r="E1427" s="11">
        <f t="shared" si="771"/>
        <v>212577.12416960002</v>
      </c>
      <c r="F1427" s="99">
        <f t="shared" si="766"/>
        <v>4639.05</v>
      </c>
      <c r="G1427" s="3">
        <f>IF(N1427=1,VLOOKUP(A1426,[1]Plan1!$BG$69:$BI$188,3),G1426)</f>
        <v>4675.2299999999996</v>
      </c>
      <c r="H1427" s="200">
        <f t="shared" si="767"/>
        <v>42462</v>
      </c>
      <c r="I1427" s="200">
        <f t="shared" si="768"/>
        <v>42492</v>
      </c>
      <c r="J1427" s="27">
        <f t="shared" si="772"/>
        <v>7.7990105732852477E-3</v>
      </c>
      <c r="K1427" s="12">
        <f t="shared" si="786"/>
        <v>42552</v>
      </c>
      <c r="L1427" s="12">
        <f t="shared" si="773"/>
        <v>42552</v>
      </c>
      <c r="M1427" s="1">
        <f t="shared" si="787"/>
        <v>22</v>
      </c>
      <c r="N1427" s="1">
        <f t="shared" si="774"/>
        <v>18</v>
      </c>
      <c r="O1427" s="2">
        <f t="shared" si="775"/>
        <v>1.0063764900000001</v>
      </c>
      <c r="P1427" s="11">
        <f t="shared" si="765"/>
        <v>1.00610073</v>
      </c>
      <c r="Q1427" s="11">
        <f t="shared" si="761"/>
        <v>1.3378810516214803</v>
      </c>
      <c r="R1427" s="2">
        <f t="shared" si="764"/>
        <v>1.34641203</v>
      </c>
      <c r="S1427" s="2">
        <f t="shared" si="759"/>
        <v>1.25355427</v>
      </c>
      <c r="T1427" s="2">
        <f t="shared" si="776"/>
        <v>277427.53042013</v>
      </c>
      <c r="U1427" s="2">
        <f t="shared" si="777"/>
        <v>2214.9527328498034</v>
      </c>
      <c r="V1427" s="2">
        <f t="shared" si="778"/>
        <v>73639.273115153206</v>
      </c>
      <c r="W1427" s="2">
        <f t="shared" si="779"/>
        <v>297166.96599776304</v>
      </c>
      <c r="X1427" s="29">
        <f t="shared" si="780"/>
        <v>0</v>
      </c>
      <c r="Y1427" s="2">
        <f t="shared" si="760"/>
        <v>0</v>
      </c>
      <c r="Z1427" s="82">
        <f t="shared" si="781"/>
        <v>0</v>
      </c>
      <c r="AA1427" s="2">
        <f t="shared" si="790"/>
        <v>0</v>
      </c>
      <c r="AB1427" s="27">
        <f t="shared" si="788"/>
        <v>6.7299999999999999E-2</v>
      </c>
      <c r="AC1427" s="29">
        <f t="shared" si="769"/>
        <v>18</v>
      </c>
      <c r="AD1427" s="29">
        <v>252</v>
      </c>
      <c r="AE1427" s="11">
        <f t="shared" si="762"/>
        <v>1.004663131</v>
      </c>
      <c r="AF1427" s="2">
        <f t="shared" si="791"/>
        <v>1293.6809173500001</v>
      </c>
      <c r="AG1427" s="2">
        <f t="shared" si="782"/>
        <v>1385.7284913200001</v>
      </c>
      <c r="AH1427" s="3">
        <f t="shared" si="783"/>
        <v>0</v>
      </c>
      <c r="AI1427" s="4" t="str">
        <f t="shared" si="763"/>
        <v>A+J=</v>
      </c>
      <c r="AJ1427" s="12">
        <f t="shared" si="789"/>
        <v>42552</v>
      </c>
      <c r="AK1427" s="12"/>
      <c r="AL1427" s="4"/>
      <c r="AM1427" s="1"/>
      <c r="AN1427" s="12"/>
      <c r="AO1427" s="1"/>
      <c r="AP1427" s="1"/>
      <c r="AQ1427" s="3"/>
      <c r="AR1427" s="3"/>
      <c r="AS1427" s="7"/>
      <c r="AT1427" s="1"/>
      <c r="AU1427" s="1"/>
      <c r="AV1427" s="1"/>
      <c r="AW1427" s="1"/>
      <c r="AX1427" s="1"/>
      <c r="AY1427" s="1"/>
      <c r="AZ1427" s="1"/>
      <c r="BA1427" s="1"/>
      <c r="BB1427" s="1"/>
    </row>
    <row r="1428" spans="1:54" x14ac:dyDescent="0.2">
      <c r="A1428" s="178">
        <f t="shared" si="784"/>
        <v>42547</v>
      </c>
      <c r="B1428" s="2">
        <f t="shared" si="770"/>
        <v>298552.69448908302</v>
      </c>
      <c r="C1428" s="2">
        <f t="shared" si="785"/>
        <v>221312.74014976001</v>
      </c>
      <c r="D1428" s="2">
        <f>SUM(Y1428:Y$1495)</f>
        <v>8735.6159801600006</v>
      </c>
      <c r="E1428" s="11">
        <f t="shared" si="771"/>
        <v>212577.12416960002</v>
      </c>
      <c r="F1428" s="99">
        <f t="shared" si="766"/>
        <v>4639.05</v>
      </c>
      <c r="G1428" s="3">
        <f>IF(N1428=1,VLOOKUP(A1427,[1]Plan1!$BG$69:$BI$188,3),G1427)</f>
        <v>4675.2299999999996</v>
      </c>
      <c r="H1428" s="200">
        <f t="shared" si="767"/>
        <v>42462</v>
      </c>
      <c r="I1428" s="200">
        <f t="shared" si="768"/>
        <v>42492</v>
      </c>
      <c r="J1428" s="27">
        <f t="shared" si="772"/>
        <v>7.7990105732852477E-3</v>
      </c>
      <c r="K1428" s="12">
        <f t="shared" si="786"/>
        <v>42552</v>
      </c>
      <c r="L1428" s="12">
        <f t="shared" si="773"/>
        <v>42552</v>
      </c>
      <c r="M1428" s="1">
        <f t="shared" si="787"/>
        <v>22</v>
      </c>
      <c r="N1428" s="1">
        <f t="shared" si="774"/>
        <v>18</v>
      </c>
      <c r="O1428" s="2">
        <f t="shared" si="775"/>
        <v>1.0063764900000001</v>
      </c>
      <c r="P1428" s="11">
        <f t="shared" si="765"/>
        <v>1.00610073</v>
      </c>
      <c r="Q1428" s="11">
        <f t="shared" si="761"/>
        <v>1.3378810516214803</v>
      </c>
      <c r="R1428" s="2">
        <f t="shared" si="764"/>
        <v>1.34641203</v>
      </c>
      <c r="S1428" s="2">
        <f t="shared" si="759"/>
        <v>1.25355427</v>
      </c>
      <c r="T1428" s="2">
        <f t="shared" si="776"/>
        <v>277427.53042013</v>
      </c>
      <c r="U1428" s="2">
        <f t="shared" si="777"/>
        <v>2214.9527328498034</v>
      </c>
      <c r="V1428" s="2">
        <f t="shared" si="778"/>
        <v>73639.273115153206</v>
      </c>
      <c r="W1428" s="2">
        <f t="shared" si="779"/>
        <v>297166.96599776304</v>
      </c>
      <c r="X1428" s="29">
        <f t="shared" si="780"/>
        <v>0</v>
      </c>
      <c r="Y1428" s="2">
        <f t="shared" si="760"/>
        <v>0</v>
      </c>
      <c r="Z1428" s="82">
        <f t="shared" si="781"/>
        <v>0</v>
      </c>
      <c r="AA1428" s="2">
        <f t="shared" si="790"/>
        <v>0</v>
      </c>
      <c r="AB1428" s="27">
        <f t="shared" si="788"/>
        <v>6.7299999999999999E-2</v>
      </c>
      <c r="AC1428" s="29">
        <f t="shared" si="769"/>
        <v>18</v>
      </c>
      <c r="AD1428" s="29">
        <v>252</v>
      </c>
      <c r="AE1428" s="11">
        <f t="shared" si="762"/>
        <v>1.004663131</v>
      </c>
      <c r="AF1428" s="2">
        <f t="shared" si="791"/>
        <v>1293.6809173500001</v>
      </c>
      <c r="AG1428" s="2">
        <f t="shared" si="782"/>
        <v>1385.7284913200001</v>
      </c>
      <c r="AH1428" s="3">
        <f t="shared" si="783"/>
        <v>0</v>
      </c>
      <c r="AI1428" s="4" t="str">
        <f t="shared" si="763"/>
        <v>A+J=</v>
      </c>
      <c r="AJ1428" s="12">
        <f t="shared" si="789"/>
        <v>42552</v>
      </c>
      <c r="AK1428" s="12"/>
      <c r="AL1428" s="4"/>
      <c r="AM1428" s="1"/>
      <c r="AN1428" s="12"/>
      <c r="AO1428" s="1"/>
      <c r="AP1428" s="1"/>
      <c r="AQ1428" s="3"/>
      <c r="AR1428" s="3"/>
      <c r="AS1428" s="7"/>
      <c r="AT1428" s="1"/>
      <c r="AU1428" s="1"/>
      <c r="AV1428" s="1"/>
      <c r="AW1428" s="1"/>
      <c r="AX1428" s="1"/>
      <c r="AY1428" s="1"/>
      <c r="AZ1428" s="1"/>
      <c r="BA1428" s="1"/>
      <c r="BB1428" s="1"/>
    </row>
    <row r="1429" spans="1:54" x14ac:dyDescent="0.2">
      <c r="A1429" s="178">
        <f t="shared" si="784"/>
        <v>42548</v>
      </c>
      <c r="B1429" s="2">
        <f t="shared" si="770"/>
        <v>298552.69448908302</v>
      </c>
      <c r="C1429" s="2">
        <f t="shared" si="785"/>
        <v>221312.74014976001</v>
      </c>
      <c r="D1429" s="2">
        <f>SUM(Y1429:Y$1495)</f>
        <v>8735.6159801600006</v>
      </c>
      <c r="E1429" s="11">
        <f t="shared" si="771"/>
        <v>212577.12416960002</v>
      </c>
      <c r="F1429" s="99">
        <f t="shared" si="766"/>
        <v>4639.05</v>
      </c>
      <c r="G1429" s="3">
        <f>IF(N1429=1,VLOOKUP(A1428,[1]Plan1!$BG$69:$BI$188,3),G1428)</f>
        <v>4675.2299999999996</v>
      </c>
      <c r="H1429" s="200">
        <f t="shared" si="767"/>
        <v>42462</v>
      </c>
      <c r="I1429" s="200">
        <f t="shared" si="768"/>
        <v>42492</v>
      </c>
      <c r="J1429" s="27">
        <f t="shared" si="772"/>
        <v>7.7990105732852477E-3</v>
      </c>
      <c r="K1429" s="12">
        <f t="shared" si="786"/>
        <v>42552</v>
      </c>
      <c r="L1429" s="12">
        <f t="shared" si="773"/>
        <v>42552</v>
      </c>
      <c r="M1429" s="1">
        <f t="shared" si="787"/>
        <v>22</v>
      </c>
      <c r="N1429" s="1">
        <f t="shared" si="774"/>
        <v>18</v>
      </c>
      <c r="O1429" s="2">
        <f t="shared" si="775"/>
        <v>1.0063764900000001</v>
      </c>
      <c r="P1429" s="11">
        <f t="shared" si="765"/>
        <v>1.00610073</v>
      </c>
      <c r="Q1429" s="11">
        <f t="shared" si="761"/>
        <v>1.3378810516214803</v>
      </c>
      <c r="R1429" s="2">
        <f t="shared" si="764"/>
        <v>1.34641203</v>
      </c>
      <c r="S1429" s="2">
        <f t="shared" si="759"/>
        <v>1.25355427</v>
      </c>
      <c r="T1429" s="2">
        <f t="shared" si="776"/>
        <v>277427.53042013</v>
      </c>
      <c r="U1429" s="2">
        <f t="shared" si="777"/>
        <v>2214.9527328498034</v>
      </c>
      <c r="V1429" s="2">
        <f t="shared" si="778"/>
        <v>73639.273115153206</v>
      </c>
      <c r="W1429" s="2">
        <f t="shared" si="779"/>
        <v>297166.96599776304</v>
      </c>
      <c r="X1429" s="29">
        <f t="shared" si="780"/>
        <v>0</v>
      </c>
      <c r="Y1429" s="2">
        <f t="shared" si="760"/>
        <v>0</v>
      </c>
      <c r="Z1429" s="82">
        <f t="shared" si="781"/>
        <v>0</v>
      </c>
      <c r="AA1429" s="2">
        <f t="shared" si="790"/>
        <v>0</v>
      </c>
      <c r="AB1429" s="27">
        <f t="shared" si="788"/>
        <v>6.7299999999999999E-2</v>
      </c>
      <c r="AC1429" s="29">
        <f t="shared" si="769"/>
        <v>18</v>
      </c>
      <c r="AD1429" s="29">
        <v>252</v>
      </c>
      <c r="AE1429" s="11">
        <f t="shared" si="762"/>
        <v>1.004663131</v>
      </c>
      <c r="AF1429" s="2">
        <f t="shared" si="791"/>
        <v>1293.6809173500001</v>
      </c>
      <c r="AG1429" s="2">
        <f t="shared" si="782"/>
        <v>1385.7284913200001</v>
      </c>
      <c r="AH1429" s="3">
        <f t="shared" si="783"/>
        <v>0</v>
      </c>
      <c r="AI1429" s="4" t="str">
        <f t="shared" si="763"/>
        <v>A+J=</v>
      </c>
      <c r="AJ1429" s="12">
        <f t="shared" si="789"/>
        <v>42552</v>
      </c>
      <c r="AK1429" s="12"/>
      <c r="AL1429" s="4"/>
      <c r="AM1429" s="1"/>
      <c r="AN1429" s="12"/>
      <c r="AO1429" s="1"/>
      <c r="AP1429" s="1"/>
      <c r="AQ1429" s="3"/>
      <c r="AR1429" s="3"/>
      <c r="AS1429" s="7"/>
      <c r="AT1429" s="1"/>
      <c r="AU1429" s="1"/>
      <c r="AV1429" s="1"/>
      <c r="AW1429" s="1"/>
      <c r="AX1429" s="1"/>
      <c r="AY1429" s="1"/>
      <c r="AZ1429" s="1"/>
      <c r="BA1429" s="1"/>
      <c r="BB1429" s="1"/>
    </row>
    <row r="1430" spans="1:54" x14ac:dyDescent="0.2">
      <c r="A1430" s="178">
        <f t="shared" si="784"/>
        <v>42549</v>
      </c>
      <c r="B1430" s="2">
        <f t="shared" si="770"/>
        <v>298731.45531947061</v>
      </c>
      <c r="C1430" s="2">
        <f t="shared" si="785"/>
        <v>221312.74014976001</v>
      </c>
      <c r="D1430" s="2">
        <f>SUM(Y1430:Y$1495)</f>
        <v>8735.6159801600006</v>
      </c>
      <c r="E1430" s="11">
        <f t="shared" si="771"/>
        <v>212577.12416960002</v>
      </c>
      <c r="F1430" s="99">
        <f t="shared" si="766"/>
        <v>4639.05</v>
      </c>
      <c r="G1430" s="3">
        <f>IF(N1430=1,VLOOKUP(A1429,[1]Plan1!$BG$69:$BI$188,3),G1429)</f>
        <v>4675.2299999999996</v>
      </c>
      <c r="H1430" s="200">
        <f t="shared" si="767"/>
        <v>42462</v>
      </c>
      <c r="I1430" s="200">
        <f t="shared" si="768"/>
        <v>42492</v>
      </c>
      <c r="J1430" s="27">
        <f t="shared" si="772"/>
        <v>7.7990105732852477E-3</v>
      </c>
      <c r="K1430" s="12">
        <f t="shared" si="786"/>
        <v>42552</v>
      </c>
      <c r="L1430" s="12">
        <f t="shared" si="773"/>
        <v>42552</v>
      </c>
      <c r="M1430" s="1">
        <f t="shared" si="787"/>
        <v>22</v>
      </c>
      <c r="N1430" s="1">
        <f t="shared" si="774"/>
        <v>19</v>
      </c>
      <c r="O1430" s="2">
        <f t="shared" si="775"/>
        <v>1.0067319299999999</v>
      </c>
      <c r="P1430" s="11">
        <f t="shared" si="765"/>
        <v>1.00610073</v>
      </c>
      <c r="Q1430" s="11">
        <f t="shared" si="761"/>
        <v>1.3378810516214803</v>
      </c>
      <c r="R1430" s="2">
        <f t="shared" si="764"/>
        <v>1.34688757</v>
      </c>
      <c r="S1430" s="2">
        <f t="shared" si="759"/>
        <v>1.25355427</v>
      </c>
      <c r="T1430" s="2">
        <f t="shared" si="776"/>
        <v>277427.53042013</v>
      </c>
      <c r="U1430" s="2">
        <f t="shared" si="777"/>
        <v>2214.9527328498034</v>
      </c>
      <c r="V1430" s="2">
        <f t="shared" si="778"/>
        <v>73740.362040780819</v>
      </c>
      <c r="W1430" s="2">
        <f t="shared" si="779"/>
        <v>297268.05492339062</v>
      </c>
      <c r="X1430" s="29">
        <f t="shared" si="780"/>
        <v>0</v>
      </c>
      <c r="Y1430" s="2">
        <f t="shared" si="760"/>
        <v>0</v>
      </c>
      <c r="Z1430" s="82">
        <f t="shared" si="781"/>
        <v>0</v>
      </c>
      <c r="AA1430" s="2">
        <f t="shared" si="790"/>
        <v>0</v>
      </c>
      <c r="AB1430" s="27">
        <f t="shared" si="788"/>
        <v>6.7299999999999999E-2</v>
      </c>
      <c r="AC1430" s="29">
        <f t="shared" si="769"/>
        <v>19</v>
      </c>
      <c r="AD1430" s="29">
        <v>252</v>
      </c>
      <c r="AE1430" s="11">
        <f t="shared" si="762"/>
        <v>1.004922831</v>
      </c>
      <c r="AF1430" s="2">
        <f t="shared" si="791"/>
        <v>1365.7288470000001</v>
      </c>
      <c r="AG1430" s="2">
        <f t="shared" si="782"/>
        <v>1463.4003960800001</v>
      </c>
      <c r="AH1430" s="3">
        <f t="shared" si="783"/>
        <v>0</v>
      </c>
      <c r="AI1430" s="4" t="str">
        <f t="shared" si="763"/>
        <v>A+J=</v>
      </c>
      <c r="AJ1430" s="12">
        <f t="shared" si="789"/>
        <v>42552</v>
      </c>
      <c r="AK1430" s="12"/>
      <c r="AL1430" s="4"/>
      <c r="AM1430" s="1"/>
      <c r="AN1430" s="12"/>
      <c r="AO1430" s="1"/>
      <c r="AP1430" s="1"/>
      <c r="AQ1430" s="3"/>
      <c r="AR1430" s="3"/>
      <c r="AS1430" s="7"/>
      <c r="AT1430" s="1"/>
      <c r="AU1430" s="1"/>
      <c r="AV1430" s="1"/>
      <c r="AW1430" s="1"/>
      <c r="AX1430" s="1"/>
      <c r="AY1430" s="1"/>
      <c r="AZ1430" s="1"/>
      <c r="BA1430" s="1"/>
      <c r="BB1430" s="1"/>
    </row>
    <row r="1431" spans="1:54" x14ac:dyDescent="0.2">
      <c r="A1431" s="178">
        <f t="shared" si="784"/>
        <v>42550</v>
      </c>
      <c r="B1431" s="2">
        <f t="shared" si="770"/>
        <v>298910.32460721937</v>
      </c>
      <c r="C1431" s="2">
        <f t="shared" si="785"/>
        <v>221312.74014976001</v>
      </c>
      <c r="D1431" s="2">
        <f>SUM(Y1431:Y$1495)</f>
        <v>8735.6159801600006</v>
      </c>
      <c r="E1431" s="11">
        <f t="shared" si="771"/>
        <v>212577.12416960002</v>
      </c>
      <c r="F1431" s="99">
        <f t="shared" si="766"/>
        <v>4639.05</v>
      </c>
      <c r="G1431" s="3">
        <f>IF(N1431=1,VLOOKUP(A1430,[1]Plan1!$BG$69:$BI$188,3),G1430)</f>
        <v>4675.2299999999996</v>
      </c>
      <c r="H1431" s="200">
        <f t="shared" si="767"/>
        <v>42462</v>
      </c>
      <c r="I1431" s="200">
        <f t="shared" si="768"/>
        <v>42492</v>
      </c>
      <c r="J1431" s="27">
        <f t="shared" si="772"/>
        <v>7.7990105732852477E-3</v>
      </c>
      <c r="K1431" s="12">
        <f t="shared" si="786"/>
        <v>42552</v>
      </c>
      <c r="L1431" s="12">
        <f t="shared" si="773"/>
        <v>42552</v>
      </c>
      <c r="M1431" s="1">
        <f t="shared" si="787"/>
        <v>22</v>
      </c>
      <c r="N1431" s="1">
        <f t="shared" si="774"/>
        <v>20</v>
      </c>
      <c r="O1431" s="2">
        <f t="shared" si="775"/>
        <v>1.0070874999999999</v>
      </c>
      <c r="P1431" s="11">
        <f t="shared" si="765"/>
        <v>1.00610073</v>
      </c>
      <c r="Q1431" s="11">
        <f t="shared" si="761"/>
        <v>1.3378810516214803</v>
      </c>
      <c r="R1431" s="2">
        <f t="shared" si="764"/>
        <v>1.3473632799999999</v>
      </c>
      <c r="S1431" s="2">
        <f t="shared" si="759"/>
        <v>1.25355427</v>
      </c>
      <c r="T1431" s="2">
        <f t="shared" si="776"/>
        <v>277427.53042013</v>
      </c>
      <c r="U1431" s="2">
        <f t="shared" si="777"/>
        <v>2214.9527328498034</v>
      </c>
      <c r="V1431" s="2">
        <f t="shared" si="778"/>
        <v>73841.487104519532</v>
      </c>
      <c r="W1431" s="2">
        <f t="shared" si="779"/>
        <v>297369.17998712935</v>
      </c>
      <c r="X1431" s="29">
        <f t="shared" si="780"/>
        <v>0</v>
      </c>
      <c r="Y1431" s="2">
        <f t="shared" si="760"/>
        <v>0</v>
      </c>
      <c r="Z1431" s="82">
        <f t="shared" si="781"/>
        <v>0</v>
      </c>
      <c r="AA1431" s="2">
        <f t="shared" si="790"/>
        <v>0</v>
      </c>
      <c r="AB1431" s="27">
        <f t="shared" si="788"/>
        <v>6.7299999999999999E-2</v>
      </c>
      <c r="AC1431" s="29">
        <f t="shared" si="769"/>
        <v>20</v>
      </c>
      <c r="AD1431" s="29">
        <v>252</v>
      </c>
      <c r="AE1431" s="11">
        <f t="shared" si="762"/>
        <v>1.0051825969999999</v>
      </c>
      <c r="AF1431" s="2">
        <f t="shared" si="791"/>
        <v>1437.79508687</v>
      </c>
      <c r="AG1431" s="2">
        <f t="shared" si="782"/>
        <v>1541.14462009</v>
      </c>
      <c r="AH1431" s="3">
        <f t="shared" si="783"/>
        <v>0</v>
      </c>
      <c r="AI1431" s="4" t="str">
        <f t="shared" si="763"/>
        <v>A+J=</v>
      </c>
      <c r="AJ1431" s="12">
        <f t="shared" si="789"/>
        <v>42552</v>
      </c>
      <c r="AK1431" s="12"/>
      <c r="AL1431" s="4"/>
      <c r="AM1431" s="1"/>
      <c r="AN1431" s="12"/>
      <c r="AO1431" s="1"/>
      <c r="AP1431" s="1"/>
      <c r="AQ1431" s="3"/>
      <c r="AR1431" s="3"/>
      <c r="AS1431" s="7"/>
      <c r="AT1431" s="1"/>
      <c r="AU1431" s="1"/>
      <c r="AV1431" s="1"/>
      <c r="AW1431" s="1"/>
      <c r="AX1431" s="1"/>
      <c r="AY1431" s="1"/>
      <c r="AZ1431" s="1"/>
      <c r="BA1431" s="1"/>
      <c r="BB1431" s="1"/>
    </row>
    <row r="1432" spans="1:54" x14ac:dyDescent="0.2">
      <c r="A1432" s="178">
        <f t="shared" si="784"/>
        <v>42551</v>
      </c>
      <c r="B1432" s="2">
        <f t="shared" si="770"/>
        <v>299089.30085809797</v>
      </c>
      <c r="C1432" s="2">
        <f t="shared" si="785"/>
        <v>221312.74014976001</v>
      </c>
      <c r="D1432" s="2">
        <f>SUM(Y1432:Y$1495)</f>
        <v>8735.6159801600006</v>
      </c>
      <c r="E1432" s="11">
        <f t="shared" si="771"/>
        <v>212577.12416960002</v>
      </c>
      <c r="F1432" s="99">
        <f t="shared" si="766"/>
        <v>4639.05</v>
      </c>
      <c r="G1432" s="3">
        <f>IF(N1432=1,VLOOKUP(A1431,[1]Plan1!$BG$69:$BI$188,3),G1431)</f>
        <v>4675.2299999999996</v>
      </c>
      <c r="H1432" s="200">
        <f t="shared" si="767"/>
        <v>42462</v>
      </c>
      <c r="I1432" s="200">
        <f t="shared" si="768"/>
        <v>42492</v>
      </c>
      <c r="J1432" s="27">
        <f t="shared" si="772"/>
        <v>7.7990105732852477E-3</v>
      </c>
      <c r="K1432" s="12">
        <f t="shared" si="786"/>
        <v>42552</v>
      </c>
      <c r="L1432" s="12">
        <f t="shared" si="773"/>
        <v>42552</v>
      </c>
      <c r="M1432" s="1">
        <f t="shared" si="787"/>
        <v>22</v>
      </c>
      <c r="N1432" s="1">
        <f t="shared" si="774"/>
        <v>21</v>
      </c>
      <c r="O1432" s="2">
        <f t="shared" si="775"/>
        <v>1.00744319</v>
      </c>
      <c r="P1432" s="11">
        <f t="shared" si="765"/>
        <v>1.00610073</v>
      </c>
      <c r="Q1432" s="11">
        <f t="shared" si="761"/>
        <v>1.3378810516214803</v>
      </c>
      <c r="R1432" s="2">
        <f t="shared" si="764"/>
        <v>1.34783915</v>
      </c>
      <c r="S1432" s="2">
        <f t="shared" si="759"/>
        <v>1.25355427</v>
      </c>
      <c r="T1432" s="2">
        <f t="shared" si="776"/>
        <v>277427.53042013</v>
      </c>
      <c r="U1432" s="2">
        <f t="shared" si="777"/>
        <v>2214.9527328498034</v>
      </c>
      <c r="V1432" s="2">
        <f t="shared" si="778"/>
        <v>73942.646180598123</v>
      </c>
      <c r="W1432" s="2">
        <f t="shared" si="779"/>
        <v>297470.33906320797</v>
      </c>
      <c r="X1432" s="29">
        <f t="shared" si="780"/>
        <v>0</v>
      </c>
      <c r="Y1432" s="2">
        <f t="shared" si="760"/>
        <v>0</v>
      </c>
      <c r="Z1432" s="82">
        <f t="shared" si="781"/>
        <v>0</v>
      </c>
      <c r="AA1432" s="2">
        <f t="shared" si="790"/>
        <v>0</v>
      </c>
      <c r="AB1432" s="27">
        <f t="shared" si="788"/>
        <v>6.7299999999999999E-2</v>
      </c>
      <c r="AC1432" s="29">
        <f t="shared" si="769"/>
        <v>21</v>
      </c>
      <c r="AD1432" s="29">
        <v>252</v>
      </c>
      <c r="AE1432" s="11">
        <f t="shared" si="762"/>
        <v>1.0054424310000001</v>
      </c>
      <c r="AF1432" s="2">
        <f t="shared" si="791"/>
        <v>1509.88019181</v>
      </c>
      <c r="AG1432" s="2">
        <f t="shared" si="782"/>
        <v>1618.96179489</v>
      </c>
      <c r="AH1432" s="3">
        <f t="shared" si="783"/>
        <v>0</v>
      </c>
      <c r="AI1432" s="4" t="str">
        <f t="shared" si="763"/>
        <v>A+J=</v>
      </c>
      <c r="AJ1432" s="12">
        <f t="shared" si="789"/>
        <v>42552</v>
      </c>
      <c r="AK1432" s="12"/>
      <c r="AL1432" s="4"/>
      <c r="AM1432" s="1"/>
      <c r="AN1432" s="12"/>
      <c r="AO1432" s="1"/>
      <c r="AP1432" s="1"/>
      <c r="AQ1432" s="3"/>
      <c r="AR1432" s="3"/>
      <c r="AS1432" s="7"/>
      <c r="AT1432" s="1"/>
      <c r="AU1432" s="1"/>
      <c r="AV1432" s="1"/>
      <c r="AW1432" s="1"/>
      <c r="AX1432" s="1"/>
      <c r="AY1432" s="1"/>
      <c r="AZ1432" s="1"/>
      <c r="BA1432" s="1"/>
      <c r="BB1432" s="1"/>
    </row>
    <row r="1433" spans="1:54" x14ac:dyDescent="0.2">
      <c r="A1433" s="178">
        <f t="shared" si="784"/>
        <v>42552</v>
      </c>
      <c r="B1433" s="2">
        <f t="shared" si="770"/>
        <v>299268.3859595877</v>
      </c>
      <c r="C1433" s="2">
        <f t="shared" si="785"/>
        <v>221312.74014976001</v>
      </c>
      <c r="D1433" s="2">
        <f>SUM(Y1433:Y$1495)</f>
        <v>8735.6159801600006</v>
      </c>
      <c r="E1433" s="11">
        <f t="shared" si="771"/>
        <v>212577.12416960002</v>
      </c>
      <c r="F1433" s="99">
        <f t="shared" si="766"/>
        <v>4639.05</v>
      </c>
      <c r="G1433" s="3">
        <f>IF(N1433=1,VLOOKUP(A1432,[1]Plan1!$BG$69:$BI$188,3),G1432)</f>
        <v>4675.2299999999996</v>
      </c>
      <c r="H1433" s="200">
        <f t="shared" si="767"/>
        <v>42462</v>
      </c>
      <c r="I1433" s="200">
        <f t="shared" si="768"/>
        <v>42492</v>
      </c>
      <c r="J1433" s="27">
        <f t="shared" si="772"/>
        <v>7.7990105732852477E-3</v>
      </c>
      <c r="K1433" s="12">
        <f t="shared" si="786"/>
        <v>42583</v>
      </c>
      <c r="L1433" s="12">
        <f t="shared" si="773"/>
        <v>42552</v>
      </c>
      <c r="M1433" s="1">
        <f t="shared" si="787"/>
        <v>22</v>
      </c>
      <c r="N1433" s="1">
        <f t="shared" si="774"/>
        <v>22</v>
      </c>
      <c r="O1433" s="2">
        <f t="shared" si="775"/>
        <v>1.0077990100000001</v>
      </c>
      <c r="P1433" s="11">
        <f t="shared" si="765"/>
        <v>1.00610073</v>
      </c>
      <c r="Q1433" s="11">
        <f t="shared" si="761"/>
        <v>1.3378810516214803</v>
      </c>
      <c r="R1433" s="2">
        <f t="shared" si="764"/>
        <v>1.3483151900000001</v>
      </c>
      <c r="S1433" s="2">
        <f t="shared" si="759"/>
        <v>1.25355427</v>
      </c>
      <c r="T1433" s="2">
        <f t="shared" si="776"/>
        <v>277427.53042013</v>
      </c>
      <c r="U1433" s="2">
        <f t="shared" si="777"/>
        <v>2214.9527328498034</v>
      </c>
      <c r="V1433" s="2">
        <f t="shared" si="778"/>
        <v>74043.841394787843</v>
      </c>
      <c r="W1433" s="2">
        <f t="shared" si="779"/>
        <v>297571.53427739767</v>
      </c>
      <c r="X1433" s="29">
        <f t="shared" si="780"/>
        <v>47</v>
      </c>
      <c r="Y1433" s="2">
        <f t="shared" si="760"/>
        <v>2894.97203575</v>
      </c>
      <c r="Z1433" s="82">
        <f t="shared" si="781"/>
        <v>1.3080909999999999E-2</v>
      </c>
      <c r="AA1433" s="2">
        <f t="shared" si="790"/>
        <v>3629.0045569399999</v>
      </c>
      <c r="AB1433" s="27">
        <f t="shared" si="788"/>
        <v>6.7299999999999999E-2</v>
      </c>
      <c r="AC1433" s="29">
        <f t="shared" si="769"/>
        <v>22</v>
      </c>
      <c r="AD1433" s="29">
        <v>252</v>
      </c>
      <c r="AE1433" s="11">
        <f t="shared" si="762"/>
        <v>1.005702332</v>
      </c>
      <c r="AF1433" s="2">
        <f t="shared" si="791"/>
        <v>1581.98388439</v>
      </c>
      <c r="AG1433" s="2">
        <f t="shared" si="782"/>
        <v>1696.85168219</v>
      </c>
      <c r="AH1433" s="3">
        <f t="shared" si="783"/>
        <v>5210.9884413299997</v>
      </c>
      <c r="AI1433" s="4" t="str">
        <f t="shared" si="763"/>
        <v>A+J=</v>
      </c>
      <c r="AJ1433" s="12">
        <f t="shared" si="789"/>
        <v>42552</v>
      </c>
      <c r="AK1433" s="12"/>
      <c r="AL1433" s="4"/>
      <c r="AM1433" s="1"/>
      <c r="AN1433" s="12"/>
      <c r="AO1433" s="1"/>
      <c r="AP1433" s="1"/>
      <c r="AQ1433" s="3"/>
      <c r="AR1433" s="3"/>
      <c r="AS1433" s="7"/>
      <c r="AT1433" s="1"/>
      <c r="AU1433" s="1"/>
      <c r="AV1433" s="1"/>
      <c r="AW1433" s="1"/>
      <c r="AX1433" s="1"/>
      <c r="AY1433" s="1"/>
      <c r="AZ1433" s="1"/>
      <c r="BA1433" s="1"/>
      <c r="BB1433" s="1"/>
    </row>
    <row r="1434" spans="1:54" x14ac:dyDescent="0.2">
      <c r="A1434" s="178">
        <f t="shared" si="784"/>
        <v>42553</v>
      </c>
      <c r="B1434" s="2">
        <f t="shared" si="770"/>
        <v>294066.20547494385</v>
      </c>
      <c r="C1434" s="2">
        <f t="shared" si="785"/>
        <v>218417.76811400999</v>
      </c>
      <c r="D1434" s="2">
        <f>SUM(Y1434:Y$1495)</f>
        <v>5840.6439444099997</v>
      </c>
      <c r="E1434" s="11">
        <f t="shared" si="771"/>
        <v>212577.12416959999</v>
      </c>
      <c r="F1434" s="99">
        <f t="shared" si="766"/>
        <v>4675.2299999999996</v>
      </c>
      <c r="G1434" s="3">
        <f>IF(N1434=1,VLOOKUP(A1433,[1]Plan1!$BG$69:$BI$188,3),G1433)</f>
        <v>4691.59</v>
      </c>
      <c r="H1434" s="200">
        <f t="shared" si="767"/>
        <v>42492</v>
      </c>
      <c r="I1434" s="200">
        <f t="shared" si="768"/>
        <v>42523</v>
      </c>
      <c r="J1434" s="27">
        <f t="shared" si="772"/>
        <v>3.4992930829071955E-3</v>
      </c>
      <c r="K1434" s="12">
        <f t="shared" si="786"/>
        <v>42583</v>
      </c>
      <c r="L1434" s="12">
        <f t="shared" si="773"/>
        <v>42583</v>
      </c>
      <c r="M1434" s="1">
        <f t="shared" si="787"/>
        <v>21</v>
      </c>
      <c r="N1434" s="1">
        <f t="shared" si="774"/>
        <v>1</v>
      </c>
      <c r="O1434" s="2">
        <f t="shared" si="775"/>
        <v>1.00016635</v>
      </c>
      <c r="P1434" s="11">
        <f t="shared" si="765"/>
        <v>1.0077990100000001</v>
      </c>
      <c r="Q1434" s="11">
        <f t="shared" si="761"/>
        <v>1.3483151993218867</v>
      </c>
      <c r="R1434" s="2">
        <f t="shared" si="764"/>
        <v>1.3485394900000001</v>
      </c>
      <c r="S1434" s="2">
        <f t="shared" si="759"/>
        <v>1.25355427</v>
      </c>
      <c r="T1434" s="2">
        <f t="shared" si="776"/>
        <v>273798.52586318</v>
      </c>
      <c r="U1434" s="2">
        <f t="shared" si="777"/>
        <v>1480.9202116547979</v>
      </c>
      <c r="V1434" s="2">
        <f t="shared" si="778"/>
        <v>74091.522443739072</v>
      </c>
      <c r="W1434" s="2">
        <f t="shared" si="779"/>
        <v>293990.21076940384</v>
      </c>
      <c r="X1434" s="29">
        <f t="shared" si="780"/>
        <v>0</v>
      </c>
      <c r="Y1434" s="2">
        <f t="shared" si="760"/>
        <v>0</v>
      </c>
      <c r="Z1434" s="82">
        <f t="shared" si="781"/>
        <v>0</v>
      </c>
      <c r="AA1434" s="2">
        <f t="shared" si="790"/>
        <v>0</v>
      </c>
      <c r="AB1434" s="27">
        <f t="shared" si="788"/>
        <v>6.7299999999999999E-2</v>
      </c>
      <c r="AC1434" s="29">
        <f t="shared" si="769"/>
        <v>1</v>
      </c>
      <c r="AD1434" s="29">
        <v>252</v>
      </c>
      <c r="AE1434" s="11">
        <f t="shared" si="762"/>
        <v>1.0002584940000001</v>
      </c>
      <c r="AF1434" s="2">
        <f t="shared" si="791"/>
        <v>70.775276140000003</v>
      </c>
      <c r="AG1434" s="2">
        <f t="shared" si="782"/>
        <v>75.994705539999998</v>
      </c>
      <c r="AH1434" s="3">
        <f t="shared" si="783"/>
        <v>0</v>
      </c>
      <c r="AI1434" s="4" t="str">
        <f t="shared" si="763"/>
        <v>A+J=</v>
      </c>
      <c r="AJ1434" s="12">
        <f t="shared" si="789"/>
        <v>42583</v>
      </c>
      <c r="AK1434" s="12"/>
      <c r="AL1434" s="4"/>
      <c r="AM1434" s="1"/>
      <c r="AN1434" s="12"/>
      <c r="AO1434" s="1"/>
      <c r="AP1434" s="1"/>
      <c r="AQ1434" s="3"/>
      <c r="AR1434" s="3"/>
      <c r="AS1434" s="7"/>
      <c r="AT1434" s="1"/>
      <c r="AU1434" s="1"/>
      <c r="AV1434" s="1"/>
      <c r="AW1434" s="1"/>
      <c r="AX1434" s="1"/>
      <c r="AY1434" s="1"/>
      <c r="AZ1434" s="1"/>
      <c r="BA1434" s="1"/>
      <c r="BB1434" s="1"/>
    </row>
    <row r="1435" spans="1:54" x14ac:dyDescent="0.2">
      <c r="A1435" s="178">
        <f t="shared" si="784"/>
        <v>42554</v>
      </c>
      <c r="B1435" s="2">
        <f t="shared" si="770"/>
        <v>294066.20547494385</v>
      </c>
      <c r="C1435" s="2">
        <f t="shared" si="785"/>
        <v>218417.76811400999</v>
      </c>
      <c r="D1435" s="2">
        <f>SUM(Y1435:Y$1495)</f>
        <v>5840.6439444099997</v>
      </c>
      <c r="E1435" s="11">
        <f t="shared" si="771"/>
        <v>212577.12416959999</v>
      </c>
      <c r="F1435" s="99">
        <f t="shared" si="766"/>
        <v>4675.2299999999996</v>
      </c>
      <c r="G1435" s="3">
        <f>IF(N1435=1,VLOOKUP(A1434,[1]Plan1!$BG$69:$BI$188,3),G1434)</f>
        <v>4691.59</v>
      </c>
      <c r="H1435" s="200">
        <f t="shared" si="767"/>
        <v>42492</v>
      </c>
      <c r="I1435" s="200">
        <f t="shared" si="768"/>
        <v>42523</v>
      </c>
      <c r="J1435" s="27">
        <f t="shared" si="772"/>
        <v>3.4992930829071955E-3</v>
      </c>
      <c r="K1435" s="12">
        <f t="shared" si="786"/>
        <v>42583</v>
      </c>
      <c r="L1435" s="12">
        <f t="shared" si="773"/>
        <v>42583</v>
      </c>
      <c r="M1435" s="1">
        <f t="shared" si="787"/>
        <v>21</v>
      </c>
      <c r="N1435" s="1">
        <f t="shared" si="774"/>
        <v>1</v>
      </c>
      <c r="O1435" s="2">
        <f t="shared" si="775"/>
        <v>1.00016635</v>
      </c>
      <c r="P1435" s="11">
        <f t="shared" si="765"/>
        <v>1.0077990100000001</v>
      </c>
      <c r="Q1435" s="11">
        <f t="shared" si="761"/>
        <v>1.3483151993218867</v>
      </c>
      <c r="R1435" s="2">
        <f t="shared" si="764"/>
        <v>1.3485394900000001</v>
      </c>
      <c r="S1435" s="2">
        <f t="shared" si="759"/>
        <v>1.25355427</v>
      </c>
      <c r="T1435" s="2">
        <f t="shared" si="776"/>
        <v>273798.52586318</v>
      </c>
      <c r="U1435" s="2">
        <f t="shared" si="777"/>
        <v>1480.9202116547979</v>
      </c>
      <c r="V1435" s="2">
        <f t="shared" si="778"/>
        <v>74091.522443739072</v>
      </c>
      <c r="W1435" s="2">
        <f t="shared" si="779"/>
        <v>293990.21076940384</v>
      </c>
      <c r="X1435" s="29">
        <f t="shared" si="780"/>
        <v>0</v>
      </c>
      <c r="Y1435" s="2">
        <f t="shared" si="760"/>
        <v>0</v>
      </c>
      <c r="Z1435" s="82">
        <f t="shared" si="781"/>
        <v>0</v>
      </c>
      <c r="AA1435" s="2">
        <f t="shared" si="790"/>
        <v>0</v>
      </c>
      <c r="AB1435" s="27">
        <f t="shared" si="788"/>
        <v>6.7299999999999999E-2</v>
      </c>
      <c r="AC1435" s="29">
        <f t="shared" si="769"/>
        <v>1</v>
      </c>
      <c r="AD1435" s="29">
        <v>252</v>
      </c>
      <c r="AE1435" s="11">
        <f t="shared" si="762"/>
        <v>1.0002584940000001</v>
      </c>
      <c r="AF1435" s="2">
        <f t="shared" si="791"/>
        <v>70.775276140000003</v>
      </c>
      <c r="AG1435" s="2">
        <f t="shared" si="782"/>
        <v>75.994705539999998</v>
      </c>
      <c r="AH1435" s="3">
        <f t="shared" si="783"/>
        <v>0</v>
      </c>
      <c r="AI1435" s="4" t="str">
        <f t="shared" si="763"/>
        <v>A+J=</v>
      </c>
      <c r="AJ1435" s="12">
        <f t="shared" si="789"/>
        <v>42583</v>
      </c>
      <c r="AK1435" s="12"/>
      <c r="AL1435" s="4"/>
      <c r="AM1435" s="1"/>
      <c r="AN1435" s="12"/>
      <c r="AO1435" s="1"/>
      <c r="AP1435" s="1"/>
      <c r="AQ1435" s="3"/>
      <c r="AR1435" s="3"/>
      <c r="AS1435" s="7"/>
      <c r="AT1435" s="1"/>
      <c r="AU1435" s="1"/>
      <c r="AV1435" s="1"/>
      <c r="AW1435" s="1"/>
      <c r="AX1435" s="1"/>
      <c r="AY1435" s="1"/>
      <c r="AZ1435" s="1"/>
      <c r="BA1435" s="1"/>
      <c r="BB1435" s="1"/>
    </row>
    <row r="1436" spans="1:54" x14ac:dyDescent="0.2">
      <c r="A1436" s="178">
        <f t="shared" si="784"/>
        <v>42555</v>
      </c>
      <c r="B1436" s="2">
        <f t="shared" si="770"/>
        <v>294066.20547494385</v>
      </c>
      <c r="C1436" s="2">
        <f t="shared" si="785"/>
        <v>218417.76811400999</v>
      </c>
      <c r="D1436" s="2">
        <f>SUM(Y1436:Y$1495)</f>
        <v>5840.6439444099997</v>
      </c>
      <c r="E1436" s="11">
        <f t="shared" si="771"/>
        <v>212577.12416959999</v>
      </c>
      <c r="F1436" s="99">
        <f t="shared" si="766"/>
        <v>4675.2299999999996</v>
      </c>
      <c r="G1436" s="3">
        <f>IF(N1436=1,VLOOKUP(A1435,[1]Plan1!$BG$69:$BI$188,3),G1435)</f>
        <v>4691.59</v>
      </c>
      <c r="H1436" s="200">
        <f t="shared" si="767"/>
        <v>42492</v>
      </c>
      <c r="I1436" s="200">
        <f t="shared" si="768"/>
        <v>42523</v>
      </c>
      <c r="J1436" s="27">
        <f t="shared" si="772"/>
        <v>3.4992930829071955E-3</v>
      </c>
      <c r="K1436" s="12">
        <f t="shared" si="786"/>
        <v>42583</v>
      </c>
      <c r="L1436" s="12">
        <f t="shared" si="773"/>
        <v>42583</v>
      </c>
      <c r="M1436" s="1">
        <f t="shared" si="787"/>
        <v>21</v>
      </c>
      <c r="N1436" s="1">
        <f t="shared" si="774"/>
        <v>1</v>
      </c>
      <c r="O1436" s="2">
        <f t="shared" si="775"/>
        <v>1.00016635</v>
      </c>
      <c r="P1436" s="11">
        <f t="shared" si="765"/>
        <v>1.0077990100000001</v>
      </c>
      <c r="Q1436" s="11">
        <f t="shared" si="761"/>
        <v>1.3483151993218867</v>
      </c>
      <c r="R1436" s="2">
        <f t="shared" si="764"/>
        <v>1.3485394900000001</v>
      </c>
      <c r="S1436" s="2">
        <f t="shared" si="759"/>
        <v>1.25355427</v>
      </c>
      <c r="T1436" s="2">
        <f t="shared" si="776"/>
        <v>273798.52586318</v>
      </c>
      <c r="U1436" s="2">
        <f t="shared" si="777"/>
        <v>1480.9202116547979</v>
      </c>
      <c r="V1436" s="2">
        <f t="shared" si="778"/>
        <v>74091.522443739072</v>
      </c>
      <c r="W1436" s="2">
        <f t="shared" si="779"/>
        <v>293990.21076940384</v>
      </c>
      <c r="X1436" s="29">
        <f t="shared" si="780"/>
        <v>0</v>
      </c>
      <c r="Y1436" s="2">
        <f t="shared" si="760"/>
        <v>0</v>
      </c>
      <c r="Z1436" s="82">
        <f t="shared" si="781"/>
        <v>0</v>
      </c>
      <c r="AA1436" s="2">
        <f t="shared" si="790"/>
        <v>0</v>
      </c>
      <c r="AB1436" s="27">
        <f t="shared" si="788"/>
        <v>6.7299999999999999E-2</v>
      </c>
      <c r="AC1436" s="29">
        <f t="shared" si="769"/>
        <v>1</v>
      </c>
      <c r="AD1436" s="29">
        <v>252</v>
      </c>
      <c r="AE1436" s="11">
        <f t="shared" si="762"/>
        <v>1.0002584940000001</v>
      </c>
      <c r="AF1436" s="2">
        <f t="shared" si="791"/>
        <v>70.775276140000003</v>
      </c>
      <c r="AG1436" s="2">
        <f t="shared" si="782"/>
        <v>75.994705539999998</v>
      </c>
      <c r="AH1436" s="3">
        <f t="shared" si="783"/>
        <v>0</v>
      </c>
      <c r="AI1436" s="4" t="str">
        <f t="shared" si="763"/>
        <v>A+J=</v>
      </c>
      <c r="AJ1436" s="12">
        <f t="shared" si="789"/>
        <v>42583</v>
      </c>
      <c r="AK1436" s="12"/>
      <c r="AL1436" s="4"/>
      <c r="AM1436" s="1"/>
      <c r="AN1436" s="12"/>
      <c r="AO1436" s="1"/>
      <c r="AP1436" s="1"/>
      <c r="AQ1436" s="3"/>
      <c r="AR1436" s="3"/>
      <c r="AS1436" s="7"/>
      <c r="AT1436" s="1"/>
      <c r="AU1436" s="1"/>
      <c r="AV1436" s="1"/>
      <c r="AW1436" s="1"/>
      <c r="AX1436" s="1"/>
      <c r="AY1436" s="1"/>
      <c r="AZ1436" s="1"/>
      <c r="BA1436" s="1"/>
      <c r="BB1436" s="1"/>
    </row>
    <row r="1437" spans="1:54" x14ac:dyDescent="0.2">
      <c r="A1437" s="178">
        <f t="shared" si="784"/>
        <v>42556</v>
      </c>
      <c r="B1437" s="2">
        <f t="shared" si="770"/>
        <v>294189.93196111883</v>
      </c>
      <c r="C1437" s="2">
        <f t="shared" si="785"/>
        <v>218417.76811400999</v>
      </c>
      <c r="D1437" s="2">
        <f>SUM(Y1437:Y$1495)</f>
        <v>5840.6439444099997</v>
      </c>
      <c r="E1437" s="11">
        <f t="shared" si="771"/>
        <v>212577.12416959999</v>
      </c>
      <c r="F1437" s="99">
        <f t="shared" si="766"/>
        <v>4675.2299999999996</v>
      </c>
      <c r="G1437" s="3">
        <f>IF(N1437=1,VLOOKUP(A1436,[1]Plan1!$BG$69:$BI$188,3),G1436)</f>
        <v>4691.59</v>
      </c>
      <c r="H1437" s="200">
        <f t="shared" si="767"/>
        <v>42492</v>
      </c>
      <c r="I1437" s="200">
        <f t="shared" si="768"/>
        <v>42523</v>
      </c>
      <c r="J1437" s="27">
        <f t="shared" si="772"/>
        <v>3.4992930829071955E-3</v>
      </c>
      <c r="K1437" s="12">
        <f t="shared" si="786"/>
        <v>42583</v>
      </c>
      <c r="L1437" s="12">
        <f t="shared" si="773"/>
        <v>42583</v>
      </c>
      <c r="M1437" s="1">
        <f t="shared" si="787"/>
        <v>21</v>
      </c>
      <c r="N1437" s="1">
        <f t="shared" si="774"/>
        <v>2</v>
      </c>
      <c r="O1437" s="2">
        <f t="shared" si="775"/>
        <v>1.00033273</v>
      </c>
      <c r="P1437" s="11">
        <f t="shared" si="765"/>
        <v>1.0077990100000001</v>
      </c>
      <c r="Q1437" s="11">
        <f t="shared" si="761"/>
        <v>1.3483151993218867</v>
      </c>
      <c r="R1437" s="2">
        <f t="shared" si="764"/>
        <v>1.3487638200000001</v>
      </c>
      <c r="S1437" s="2">
        <f t="shared" si="759"/>
        <v>1.25355427</v>
      </c>
      <c r="T1437" s="2">
        <f t="shared" si="776"/>
        <v>273798.52586318</v>
      </c>
      <c r="U1437" s="2">
        <f t="shared" si="777"/>
        <v>1480.9202116547979</v>
      </c>
      <c r="V1437" s="2">
        <f t="shared" si="778"/>
        <v>74139.209870004037</v>
      </c>
      <c r="W1437" s="2">
        <f t="shared" si="779"/>
        <v>294037.89819566882</v>
      </c>
      <c r="X1437" s="29">
        <f t="shared" si="780"/>
        <v>0</v>
      </c>
      <c r="Y1437" s="2">
        <f t="shared" si="760"/>
        <v>0</v>
      </c>
      <c r="Z1437" s="82">
        <f t="shared" si="781"/>
        <v>0</v>
      </c>
      <c r="AA1437" s="2">
        <f t="shared" si="790"/>
        <v>0</v>
      </c>
      <c r="AB1437" s="27">
        <f t="shared" si="788"/>
        <v>6.7299999999999999E-2</v>
      </c>
      <c r="AC1437" s="29">
        <f t="shared" si="769"/>
        <v>2</v>
      </c>
      <c r="AD1437" s="29">
        <v>252</v>
      </c>
      <c r="AE1437" s="11">
        <f t="shared" si="762"/>
        <v>1.000517055</v>
      </c>
      <c r="AF1437" s="2">
        <f t="shared" si="791"/>
        <v>141.56889679</v>
      </c>
      <c r="AG1437" s="2">
        <f t="shared" si="782"/>
        <v>152.03376545</v>
      </c>
      <c r="AH1437" s="3">
        <f t="shared" si="783"/>
        <v>0</v>
      </c>
      <c r="AI1437" s="4" t="str">
        <f t="shared" si="763"/>
        <v>A+J=</v>
      </c>
      <c r="AJ1437" s="12">
        <f t="shared" si="789"/>
        <v>42583</v>
      </c>
      <c r="AK1437" s="12"/>
      <c r="AL1437" s="4"/>
      <c r="AM1437" s="1"/>
      <c r="AN1437" s="12"/>
      <c r="AO1437" s="1"/>
      <c r="AP1437" s="1"/>
      <c r="AQ1437" s="3"/>
      <c r="AR1437" s="3"/>
      <c r="AS1437" s="7"/>
      <c r="AT1437" s="1"/>
      <c r="AU1437" s="1"/>
      <c r="AV1437" s="1"/>
      <c r="AW1437" s="1"/>
      <c r="AX1437" s="1"/>
      <c r="AY1437" s="1"/>
      <c r="AZ1437" s="1"/>
      <c r="BA1437" s="1"/>
      <c r="BB1437" s="1"/>
    </row>
    <row r="1438" spans="1:54" x14ac:dyDescent="0.2">
      <c r="A1438" s="178">
        <f t="shared" si="784"/>
        <v>42557</v>
      </c>
      <c r="B1438" s="2">
        <f t="shared" si="770"/>
        <v>294313.71557576116</v>
      </c>
      <c r="C1438" s="2">
        <f t="shared" si="785"/>
        <v>218417.76811400999</v>
      </c>
      <c r="D1438" s="2">
        <f>SUM(Y1438:Y$1495)</f>
        <v>5840.6439444099997</v>
      </c>
      <c r="E1438" s="11">
        <f t="shared" si="771"/>
        <v>212577.12416959999</v>
      </c>
      <c r="F1438" s="99">
        <f t="shared" si="766"/>
        <v>4675.2299999999996</v>
      </c>
      <c r="G1438" s="3">
        <f>IF(N1438=1,VLOOKUP(A1437,[1]Plan1!$BG$69:$BI$188,3),G1437)</f>
        <v>4691.59</v>
      </c>
      <c r="H1438" s="200">
        <f t="shared" si="767"/>
        <v>42492</v>
      </c>
      <c r="I1438" s="200">
        <f t="shared" si="768"/>
        <v>42523</v>
      </c>
      <c r="J1438" s="27">
        <f t="shared" si="772"/>
        <v>3.4992930829071955E-3</v>
      </c>
      <c r="K1438" s="12">
        <f t="shared" si="786"/>
        <v>42583</v>
      </c>
      <c r="L1438" s="12">
        <f t="shared" si="773"/>
        <v>42583</v>
      </c>
      <c r="M1438" s="1">
        <f t="shared" si="787"/>
        <v>21</v>
      </c>
      <c r="N1438" s="1">
        <f t="shared" si="774"/>
        <v>3</v>
      </c>
      <c r="O1438" s="2">
        <f t="shared" si="775"/>
        <v>1.00049915</v>
      </c>
      <c r="P1438" s="11">
        <f t="shared" si="765"/>
        <v>1.0077990100000001</v>
      </c>
      <c r="Q1438" s="11">
        <f t="shared" si="761"/>
        <v>1.3483151993218867</v>
      </c>
      <c r="R1438" s="2">
        <f t="shared" si="764"/>
        <v>1.3489882099999999</v>
      </c>
      <c r="S1438" s="2">
        <f t="shared" ref="S1438:S1501" si="792">IF(AND(X1438&gt;0,MONTH(A1438)=10),R1438,S1437)</f>
        <v>1.25355427</v>
      </c>
      <c r="T1438" s="2">
        <f t="shared" si="776"/>
        <v>273798.52586318</v>
      </c>
      <c r="U1438" s="2">
        <f t="shared" si="777"/>
        <v>1480.9202116547979</v>
      </c>
      <c r="V1438" s="2">
        <f t="shared" si="778"/>
        <v>74186.910050896418</v>
      </c>
      <c r="W1438" s="2">
        <f t="shared" si="779"/>
        <v>294085.59837656119</v>
      </c>
      <c r="X1438" s="29">
        <f t="shared" si="780"/>
        <v>0</v>
      </c>
      <c r="Y1438" s="2">
        <f t="shared" ref="Y1438:Y1501" si="793">IF(X1438&gt;0,VLOOKUP(A1438,AN$12:AR$131,5),0)</f>
        <v>0</v>
      </c>
      <c r="Z1438" s="82">
        <f t="shared" si="781"/>
        <v>0</v>
      </c>
      <c r="AA1438" s="2">
        <f t="shared" si="790"/>
        <v>0</v>
      </c>
      <c r="AB1438" s="27">
        <f t="shared" si="788"/>
        <v>6.7299999999999999E-2</v>
      </c>
      <c r="AC1438" s="29">
        <f t="shared" si="769"/>
        <v>3</v>
      </c>
      <c r="AD1438" s="29">
        <v>252</v>
      </c>
      <c r="AE1438" s="11">
        <f t="shared" si="762"/>
        <v>1.0007756830000001</v>
      </c>
      <c r="AF1438" s="2">
        <f t="shared" si="791"/>
        <v>212.38086193000001</v>
      </c>
      <c r="AG1438" s="2">
        <f t="shared" si="782"/>
        <v>228.11719919999999</v>
      </c>
      <c r="AH1438" s="3">
        <f t="shared" si="783"/>
        <v>0</v>
      </c>
      <c r="AI1438" s="4" t="str">
        <f t="shared" si="763"/>
        <v>A+J=</v>
      </c>
      <c r="AJ1438" s="12">
        <f t="shared" si="789"/>
        <v>42583</v>
      </c>
      <c r="AK1438" s="12"/>
      <c r="AL1438" s="4"/>
      <c r="AM1438" s="1"/>
      <c r="AN1438" s="12"/>
      <c r="AO1438" s="1"/>
      <c r="AP1438" s="1"/>
      <c r="AQ1438" s="3"/>
      <c r="AR1438" s="3"/>
      <c r="AS1438" s="7"/>
      <c r="AT1438" s="1"/>
      <c r="AU1438" s="1"/>
      <c r="AV1438" s="1"/>
      <c r="AW1438" s="1"/>
      <c r="AX1438" s="1"/>
      <c r="AY1438" s="1"/>
      <c r="AZ1438" s="1"/>
      <c r="BA1438" s="1"/>
      <c r="BB1438" s="1"/>
    </row>
    <row r="1439" spans="1:54" x14ac:dyDescent="0.2">
      <c r="A1439" s="178">
        <f t="shared" si="784"/>
        <v>42558</v>
      </c>
      <c r="B1439" s="2">
        <f t="shared" si="770"/>
        <v>294437.54540438484</v>
      </c>
      <c r="C1439" s="2">
        <f t="shared" si="785"/>
        <v>218417.76811400999</v>
      </c>
      <c r="D1439" s="2">
        <f>SUM(Y1439:Y$1495)</f>
        <v>5840.6439444099997</v>
      </c>
      <c r="E1439" s="11">
        <f t="shared" si="771"/>
        <v>212577.12416959999</v>
      </c>
      <c r="F1439" s="99">
        <f t="shared" si="766"/>
        <v>4675.2299999999996</v>
      </c>
      <c r="G1439" s="3">
        <f>IF(N1439=1,VLOOKUP(A1438,[1]Plan1!$BG$69:$BI$188,3),G1438)</f>
        <v>4691.59</v>
      </c>
      <c r="H1439" s="200">
        <f t="shared" si="767"/>
        <v>42492</v>
      </c>
      <c r="I1439" s="200">
        <f t="shared" si="768"/>
        <v>42523</v>
      </c>
      <c r="J1439" s="27">
        <f t="shared" si="772"/>
        <v>3.4992930829071955E-3</v>
      </c>
      <c r="K1439" s="12">
        <f t="shared" si="786"/>
        <v>42583</v>
      </c>
      <c r="L1439" s="12">
        <f t="shared" si="773"/>
        <v>42583</v>
      </c>
      <c r="M1439" s="1">
        <f t="shared" si="787"/>
        <v>21</v>
      </c>
      <c r="N1439" s="1">
        <f t="shared" si="774"/>
        <v>4</v>
      </c>
      <c r="O1439" s="2">
        <f t="shared" si="775"/>
        <v>1.0006655799999999</v>
      </c>
      <c r="P1439" s="11">
        <f t="shared" si="765"/>
        <v>1.0077990100000001</v>
      </c>
      <c r="Q1439" s="11">
        <f t="shared" ref="Q1439:Q1502" si="794">IF(L1439&gt;L1438,Q1438*P1439,Q1438)</f>
        <v>1.3483151993218867</v>
      </c>
      <c r="R1439" s="2">
        <f t="shared" si="764"/>
        <v>1.3492126099999999</v>
      </c>
      <c r="S1439" s="2">
        <f t="shared" si="792"/>
        <v>1.25355427</v>
      </c>
      <c r="T1439" s="2">
        <f t="shared" si="776"/>
        <v>273798.52586318</v>
      </c>
      <c r="U1439" s="2">
        <f t="shared" si="777"/>
        <v>1480.9202116547979</v>
      </c>
      <c r="V1439" s="2">
        <f t="shared" si="778"/>
        <v>74234.61235756008</v>
      </c>
      <c r="W1439" s="2">
        <f t="shared" si="779"/>
        <v>294133.30068322486</v>
      </c>
      <c r="X1439" s="29">
        <f t="shared" si="780"/>
        <v>0</v>
      </c>
      <c r="Y1439" s="2">
        <f t="shared" si="793"/>
        <v>0</v>
      </c>
      <c r="Z1439" s="82">
        <f t="shared" si="781"/>
        <v>0</v>
      </c>
      <c r="AA1439" s="2">
        <f t="shared" si="790"/>
        <v>0</v>
      </c>
      <c r="AB1439" s="27">
        <f t="shared" si="788"/>
        <v>6.7299999999999999E-2</v>
      </c>
      <c r="AC1439" s="29">
        <f t="shared" si="769"/>
        <v>4</v>
      </c>
      <c r="AD1439" s="29">
        <v>252</v>
      </c>
      <c r="AE1439" s="11">
        <f t="shared" ref="AE1439:AE1502" si="795">ROUND((1+AB1439)^TRUNC((AC1439/AD1439),9),9)</f>
        <v>1.0010343770000001</v>
      </c>
      <c r="AF1439" s="2">
        <f t="shared" si="791"/>
        <v>283.21089777999998</v>
      </c>
      <c r="AG1439" s="2">
        <f t="shared" si="782"/>
        <v>304.24472115999998</v>
      </c>
      <c r="AH1439" s="3">
        <f t="shared" si="783"/>
        <v>0</v>
      </c>
      <c r="AI1439" s="4" t="str">
        <f t="shared" si="763"/>
        <v>A+J=</v>
      </c>
      <c r="AJ1439" s="12">
        <f t="shared" si="789"/>
        <v>42583</v>
      </c>
      <c r="AK1439" s="12"/>
      <c r="AL1439" s="4"/>
      <c r="AM1439" s="1"/>
      <c r="AN1439" s="12"/>
      <c r="AO1439" s="1"/>
      <c r="AP1439" s="1"/>
      <c r="AQ1439" s="3"/>
      <c r="AR1439" s="3"/>
      <c r="AS1439" s="7"/>
      <c r="AT1439" s="1"/>
      <c r="AU1439" s="1"/>
      <c r="AV1439" s="1"/>
      <c r="AW1439" s="1"/>
      <c r="AX1439" s="1"/>
      <c r="AY1439" s="1"/>
      <c r="AZ1439" s="1"/>
      <c r="BA1439" s="1"/>
      <c r="BB1439" s="1"/>
    </row>
    <row r="1440" spans="1:54" x14ac:dyDescent="0.2">
      <c r="A1440" s="178">
        <f t="shared" si="784"/>
        <v>42559</v>
      </c>
      <c r="B1440" s="2">
        <f t="shared" si="770"/>
        <v>294561.43056050478</v>
      </c>
      <c r="C1440" s="2">
        <f t="shared" si="785"/>
        <v>218417.76811400999</v>
      </c>
      <c r="D1440" s="2">
        <f>SUM(Y1440:Y$1495)</f>
        <v>5840.6439444099997</v>
      </c>
      <c r="E1440" s="11">
        <f t="shared" si="771"/>
        <v>212577.12416959999</v>
      </c>
      <c r="F1440" s="99">
        <f t="shared" si="766"/>
        <v>4675.2299999999996</v>
      </c>
      <c r="G1440" s="3">
        <f>IF(N1440=1,VLOOKUP(A1439,[1]Plan1!$BG$69:$BI$188,3),G1439)</f>
        <v>4691.59</v>
      </c>
      <c r="H1440" s="200">
        <f t="shared" si="767"/>
        <v>42492</v>
      </c>
      <c r="I1440" s="200">
        <f t="shared" si="768"/>
        <v>42523</v>
      </c>
      <c r="J1440" s="27">
        <f t="shared" si="772"/>
        <v>3.4992930829071955E-3</v>
      </c>
      <c r="K1440" s="12">
        <f t="shared" si="786"/>
        <v>42583</v>
      </c>
      <c r="L1440" s="12">
        <f t="shared" si="773"/>
        <v>42583</v>
      </c>
      <c r="M1440" s="1">
        <f t="shared" si="787"/>
        <v>21</v>
      </c>
      <c r="N1440" s="1">
        <f t="shared" si="774"/>
        <v>5</v>
      </c>
      <c r="O1440" s="2">
        <f t="shared" si="775"/>
        <v>1.0008320500000001</v>
      </c>
      <c r="P1440" s="11">
        <f t="shared" si="765"/>
        <v>1.0077990100000001</v>
      </c>
      <c r="Q1440" s="11">
        <f t="shared" si="794"/>
        <v>1.3483151993218867</v>
      </c>
      <c r="R1440" s="2">
        <f t="shared" si="764"/>
        <v>1.3494370600000001</v>
      </c>
      <c r="S1440" s="2">
        <f t="shared" si="792"/>
        <v>1.25355427</v>
      </c>
      <c r="T1440" s="2">
        <f t="shared" si="776"/>
        <v>273798.52586318</v>
      </c>
      <c r="U1440" s="2">
        <f t="shared" si="777"/>
        <v>1480.9202116547979</v>
      </c>
      <c r="V1440" s="2">
        <f t="shared" si="778"/>
        <v>74282.325293079979</v>
      </c>
      <c r="W1440" s="2">
        <f t="shared" si="779"/>
        <v>294181.01361874479</v>
      </c>
      <c r="X1440" s="29">
        <f t="shared" si="780"/>
        <v>0</v>
      </c>
      <c r="Y1440" s="2">
        <f t="shared" si="793"/>
        <v>0</v>
      </c>
      <c r="Z1440" s="82">
        <f t="shared" si="781"/>
        <v>0</v>
      </c>
      <c r="AA1440" s="2">
        <f t="shared" si="790"/>
        <v>0</v>
      </c>
      <c r="AB1440" s="27">
        <f t="shared" si="788"/>
        <v>6.7299999999999999E-2</v>
      </c>
      <c r="AC1440" s="29">
        <f t="shared" si="769"/>
        <v>5</v>
      </c>
      <c r="AD1440" s="29">
        <v>252</v>
      </c>
      <c r="AE1440" s="11">
        <f t="shared" si="795"/>
        <v>1.0012931389999999</v>
      </c>
      <c r="AF1440" s="2">
        <f t="shared" si="791"/>
        <v>354.05955193</v>
      </c>
      <c r="AG1440" s="2">
        <f t="shared" si="782"/>
        <v>380.41694175999999</v>
      </c>
      <c r="AH1440" s="3">
        <f t="shared" si="783"/>
        <v>0</v>
      </c>
      <c r="AI1440" s="4" t="str">
        <f t="shared" si="763"/>
        <v>A+J=</v>
      </c>
      <c r="AJ1440" s="12">
        <f t="shared" si="789"/>
        <v>42583</v>
      </c>
      <c r="AK1440" s="12"/>
      <c r="AL1440" s="4"/>
      <c r="AM1440" s="1"/>
      <c r="AN1440" s="12"/>
      <c r="AO1440" s="1"/>
      <c r="AP1440" s="1"/>
      <c r="AQ1440" s="3"/>
      <c r="AR1440" s="3"/>
      <c r="AS1440" s="7"/>
      <c r="AT1440" s="1"/>
      <c r="AU1440" s="1"/>
      <c r="AV1440" s="1"/>
      <c r="AW1440" s="1"/>
      <c r="AX1440" s="1"/>
      <c r="AY1440" s="1"/>
      <c r="AZ1440" s="1"/>
      <c r="BA1440" s="1"/>
      <c r="BB1440" s="1"/>
    </row>
    <row r="1441" spans="1:54" x14ac:dyDescent="0.2">
      <c r="A1441" s="178">
        <f t="shared" si="784"/>
        <v>42560</v>
      </c>
      <c r="B1441" s="2">
        <f t="shared" si="770"/>
        <v>294685.36834460957</v>
      </c>
      <c r="C1441" s="2">
        <f t="shared" si="785"/>
        <v>218417.76811400999</v>
      </c>
      <c r="D1441" s="2">
        <f>SUM(Y1441:Y$1495)</f>
        <v>5840.6439444099997</v>
      </c>
      <c r="E1441" s="11">
        <f t="shared" si="771"/>
        <v>212577.12416959999</v>
      </c>
      <c r="F1441" s="99">
        <f t="shared" si="766"/>
        <v>4675.2299999999996</v>
      </c>
      <c r="G1441" s="3">
        <f>IF(N1441=1,VLOOKUP(A1440,[1]Plan1!$BG$69:$BI$188,3),G1440)</f>
        <v>4691.59</v>
      </c>
      <c r="H1441" s="200">
        <f t="shared" si="767"/>
        <v>42492</v>
      </c>
      <c r="I1441" s="200">
        <f t="shared" si="768"/>
        <v>42523</v>
      </c>
      <c r="J1441" s="27">
        <f t="shared" si="772"/>
        <v>3.4992930829071955E-3</v>
      </c>
      <c r="K1441" s="12">
        <f t="shared" si="786"/>
        <v>42583</v>
      </c>
      <c r="L1441" s="12">
        <f t="shared" si="773"/>
        <v>42583</v>
      </c>
      <c r="M1441" s="1">
        <f t="shared" si="787"/>
        <v>21</v>
      </c>
      <c r="N1441" s="1">
        <f t="shared" si="774"/>
        <v>6</v>
      </c>
      <c r="O1441" s="2">
        <f t="shared" si="775"/>
        <v>1.00099855</v>
      </c>
      <c r="P1441" s="11">
        <f t="shared" si="765"/>
        <v>1.0077990100000001</v>
      </c>
      <c r="Q1441" s="11">
        <f t="shared" si="794"/>
        <v>1.3483151993218867</v>
      </c>
      <c r="R1441" s="2">
        <f t="shared" si="764"/>
        <v>1.34966155</v>
      </c>
      <c r="S1441" s="2">
        <f t="shared" si="792"/>
        <v>1.25355427</v>
      </c>
      <c r="T1441" s="2">
        <f t="shared" si="776"/>
        <v>273798.52586318</v>
      </c>
      <c r="U1441" s="2">
        <f t="shared" si="777"/>
        <v>1480.9202116547979</v>
      </c>
      <c r="V1441" s="2">
        <f t="shared" si="778"/>
        <v>74330.046731684793</v>
      </c>
      <c r="W1441" s="2">
        <f t="shared" si="779"/>
        <v>294228.73505734955</v>
      </c>
      <c r="X1441" s="29">
        <f t="shared" si="780"/>
        <v>0</v>
      </c>
      <c r="Y1441" s="2">
        <f t="shared" si="793"/>
        <v>0</v>
      </c>
      <c r="Z1441" s="82">
        <f t="shared" si="781"/>
        <v>0</v>
      </c>
      <c r="AA1441" s="2">
        <f t="shared" si="790"/>
        <v>0</v>
      </c>
      <c r="AB1441" s="27">
        <f t="shared" si="788"/>
        <v>6.7299999999999999E-2</v>
      </c>
      <c r="AC1441" s="29">
        <f t="shared" si="769"/>
        <v>6</v>
      </c>
      <c r="AD1441" s="29">
        <v>252</v>
      </c>
      <c r="AE1441" s="11">
        <f t="shared" si="795"/>
        <v>1.0015519669999999</v>
      </c>
      <c r="AF1441" s="2">
        <f t="shared" si="791"/>
        <v>424.92627678000002</v>
      </c>
      <c r="AG1441" s="2">
        <f t="shared" si="782"/>
        <v>456.63328725999997</v>
      </c>
      <c r="AH1441" s="3">
        <f t="shared" si="783"/>
        <v>0</v>
      </c>
      <c r="AI1441" s="4" t="str">
        <f t="shared" si="763"/>
        <v>A+J=</v>
      </c>
      <c r="AJ1441" s="12">
        <f t="shared" si="789"/>
        <v>42583</v>
      </c>
      <c r="AK1441" s="12"/>
      <c r="AL1441" s="4"/>
      <c r="AM1441" s="1"/>
      <c r="AN1441" s="12"/>
      <c r="AO1441" s="1"/>
      <c r="AP1441" s="1"/>
      <c r="AQ1441" s="3"/>
      <c r="AR1441" s="3"/>
      <c r="AS1441" s="7"/>
      <c r="AT1441" s="1"/>
      <c r="AU1441" s="1"/>
      <c r="AV1441" s="1"/>
      <c r="AW1441" s="1"/>
      <c r="AX1441" s="1"/>
      <c r="AY1441" s="1"/>
      <c r="AZ1441" s="1"/>
      <c r="BA1441" s="1"/>
      <c r="BB1441" s="1"/>
    </row>
    <row r="1442" spans="1:54" x14ac:dyDescent="0.2">
      <c r="A1442" s="178">
        <f t="shared" si="784"/>
        <v>42561</v>
      </c>
      <c r="B1442" s="2">
        <f t="shared" si="770"/>
        <v>294685.36834460957</v>
      </c>
      <c r="C1442" s="2">
        <f t="shared" si="785"/>
        <v>218417.76811400999</v>
      </c>
      <c r="D1442" s="2">
        <f>SUM(Y1442:Y$1495)</f>
        <v>5840.6439444099997</v>
      </c>
      <c r="E1442" s="11">
        <f t="shared" si="771"/>
        <v>212577.12416959999</v>
      </c>
      <c r="F1442" s="99">
        <f t="shared" si="766"/>
        <v>4675.2299999999996</v>
      </c>
      <c r="G1442" s="3">
        <f>IF(N1442=1,VLOOKUP(A1441,[1]Plan1!$BG$69:$BI$188,3),G1441)</f>
        <v>4691.59</v>
      </c>
      <c r="H1442" s="200">
        <f t="shared" si="767"/>
        <v>42492</v>
      </c>
      <c r="I1442" s="200">
        <f t="shared" si="768"/>
        <v>42523</v>
      </c>
      <c r="J1442" s="27">
        <f t="shared" si="772"/>
        <v>3.4992930829071955E-3</v>
      </c>
      <c r="K1442" s="12">
        <f t="shared" si="786"/>
        <v>42583</v>
      </c>
      <c r="L1442" s="12">
        <f t="shared" si="773"/>
        <v>42583</v>
      </c>
      <c r="M1442" s="1">
        <f t="shared" si="787"/>
        <v>21</v>
      </c>
      <c r="N1442" s="1">
        <f t="shared" si="774"/>
        <v>6</v>
      </c>
      <c r="O1442" s="2">
        <f t="shared" si="775"/>
        <v>1.00099855</v>
      </c>
      <c r="P1442" s="11">
        <f t="shared" si="765"/>
        <v>1.0077990100000001</v>
      </c>
      <c r="Q1442" s="11">
        <f t="shared" si="794"/>
        <v>1.3483151993218867</v>
      </c>
      <c r="R1442" s="2">
        <f t="shared" si="764"/>
        <v>1.34966155</v>
      </c>
      <c r="S1442" s="2">
        <f t="shared" si="792"/>
        <v>1.25355427</v>
      </c>
      <c r="T1442" s="2">
        <f t="shared" si="776"/>
        <v>273798.52586318</v>
      </c>
      <c r="U1442" s="2">
        <f t="shared" si="777"/>
        <v>1480.9202116547979</v>
      </c>
      <c r="V1442" s="2">
        <f t="shared" si="778"/>
        <v>74330.046731684793</v>
      </c>
      <c r="W1442" s="2">
        <f t="shared" si="779"/>
        <v>294228.73505734955</v>
      </c>
      <c r="X1442" s="29">
        <f t="shared" si="780"/>
        <v>0</v>
      </c>
      <c r="Y1442" s="2">
        <f t="shared" si="793"/>
        <v>0</v>
      </c>
      <c r="Z1442" s="82">
        <f t="shared" si="781"/>
        <v>0</v>
      </c>
      <c r="AA1442" s="2">
        <f t="shared" si="790"/>
        <v>0</v>
      </c>
      <c r="AB1442" s="27">
        <f t="shared" si="788"/>
        <v>6.7299999999999999E-2</v>
      </c>
      <c r="AC1442" s="29">
        <f t="shared" si="769"/>
        <v>6</v>
      </c>
      <c r="AD1442" s="29">
        <v>252</v>
      </c>
      <c r="AE1442" s="11">
        <f t="shared" si="795"/>
        <v>1.0015519669999999</v>
      </c>
      <c r="AF1442" s="2">
        <f t="shared" si="791"/>
        <v>424.92627678000002</v>
      </c>
      <c r="AG1442" s="2">
        <f t="shared" si="782"/>
        <v>456.63328725999997</v>
      </c>
      <c r="AH1442" s="3">
        <f t="shared" si="783"/>
        <v>0</v>
      </c>
      <c r="AI1442" s="4" t="str">
        <f t="shared" ref="AI1442:AI1505" si="796">AI1441</f>
        <v>A+J=</v>
      </c>
      <c r="AJ1442" s="12">
        <f t="shared" si="789"/>
        <v>42583</v>
      </c>
      <c r="AK1442" s="12"/>
      <c r="AL1442" s="4"/>
      <c r="AM1442" s="1"/>
      <c r="AN1442" s="12"/>
      <c r="AO1442" s="1"/>
      <c r="AP1442" s="1"/>
      <c r="AQ1442" s="3"/>
      <c r="AR1442" s="3"/>
      <c r="AS1442" s="7"/>
      <c r="AT1442" s="1"/>
      <c r="AU1442" s="1"/>
      <c r="AV1442" s="1"/>
      <c r="AW1442" s="1"/>
      <c r="AX1442" s="1"/>
      <c r="AY1442" s="1"/>
      <c r="AZ1442" s="1"/>
      <c r="BA1442" s="1"/>
      <c r="BB1442" s="1"/>
    </row>
    <row r="1443" spans="1:54" x14ac:dyDescent="0.2">
      <c r="A1443" s="178">
        <f t="shared" si="784"/>
        <v>42562</v>
      </c>
      <c r="B1443" s="2">
        <f t="shared" si="770"/>
        <v>294685.36834460957</v>
      </c>
      <c r="C1443" s="2">
        <f t="shared" si="785"/>
        <v>218417.76811400999</v>
      </c>
      <c r="D1443" s="2">
        <f>SUM(Y1443:Y$1495)</f>
        <v>5840.6439444099997</v>
      </c>
      <c r="E1443" s="11">
        <f t="shared" si="771"/>
        <v>212577.12416959999</v>
      </c>
      <c r="F1443" s="99">
        <f t="shared" si="766"/>
        <v>4675.2299999999996</v>
      </c>
      <c r="G1443" s="3">
        <f>IF(N1443=1,VLOOKUP(A1442,[1]Plan1!$BG$69:$BI$188,3),G1442)</f>
        <v>4691.59</v>
      </c>
      <c r="H1443" s="200">
        <f t="shared" si="767"/>
        <v>42492</v>
      </c>
      <c r="I1443" s="200">
        <f t="shared" si="768"/>
        <v>42523</v>
      </c>
      <c r="J1443" s="27">
        <f t="shared" si="772"/>
        <v>3.4992930829071955E-3</v>
      </c>
      <c r="K1443" s="12">
        <f t="shared" si="786"/>
        <v>42583</v>
      </c>
      <c r="L1443" s="12">
        <f t="shared" si="773"/>
        <v>42583</v>
      </c>
      <c r="M1443" s="1">
        <f t="shared" si="787"/>
        <v>21</v>
      </c>
      <c r="N1443" s="1">
        <f t="shared" si="774"/>
        <v>6</v>
      </c>
      <c r="O1443" s="2">
        <f t="shared" si="775"/>
        <v>1.00099855</v>
      </c>
      <c r="P1443" s="11">
        <f t="shared" si="765"/>
        <v>1.0077990100000001</v>
      </c>
      <c r="Q1443" s="11">
        <f t="shared" si="794"/>
        <v>1.3483151993218867</v>
      </c>
      <c r="R1443" s="2">
        <f t="shared" si="764"/>
        <v>1.34966155</v>
      </c>
      <c r="S1443" s="2">
        <f t="shared" si="792"/>
        <v>1.25355427</v>
      </c>
      <c r="T1443" s="2">
        <f t="shared" si="776"/>
        <v>273798.52586318</v>
      </c>
      <c r="U1443" s="2">
        <f t="shared" si="777"/>
        <v>1480.9202116547979</v>
      </c>
      <c r="V1443" s="2">
        <f t="shared" si="778"/>
        <v>74330.046731684793</v>
      </c>
      <c r="W1443" s="2">
        <f t="shared" si="779"/>
        <v>294228.73505734955</v>
      </c>
      <c r="X1443" s="29">
        <f t="shared" si="780"/>
        <v>0</v>
      </c>
      <c r="Y1443" s="2">
        <f t="shared" si="793"/>
        <v>0</v>
      </c>
      <c r="Z1443" s="82">
        <f t="shared" si="781"/>
        <v>0</v>
      </c>
      <c r="AA1443" s="2">
        <f t="shared" si="790"/>
        <v>0</v>
      </c>
      <c r="AB1443" s="27">
        <f t="shared" si="788"/>
        <v>6.7299999999999999E-2</v>
      </c>
      <c r="AC1443" s="29">
        <f t="shared" si="769"/>
        <v>6</v>
      </c>
      <c r="AD1443" s="29">
        <v>252</v>
      </c>
      <c r="AE1443" s="11">
        <f t="shared" si="795"/>
        <v>1.0015519669999999</v>
      </c>
      <c r="AF1443" s="2">
        <f t="shared" si="791"/>
        <v>424.92627678000002</v>
      </c>
      <c r="AG1443" s="2">
        <f t="shared" si="782"/>
        <v>456.63328725999997</v>
      </c>
      <c r="AH1443" s="3">
        <f t="shared" si="783"/>
        <v>0</v>
      </c>
      <c r="AI1443" s="4" t="str">
        <f t="shared" si="796"/>
        <v>A+J=</v>
      </c>
      <c r="AJ1443" s="12">
        <f t="shared" si="789"/>
        <v>42583</v>
      </c>
      <c r="AK1443" s="12"/>
      <c r="AL1443" s="4"/>
      <c r="AM1443" s="1"/>
      <c r="AN1443" s="12"/>
      <c r="AO1443" s="1"/>
      <c r="AP1443" s="1"/>
      <c r="AQ1443" s="3"/>
      <c r="AR1443" s="3"/>
      <c r="AS1443" s="7"/>
      <c r="AT1443" s="1"/>
      <c r="AU1443" s="1"/>
      <c r="AV1443" s="1"/>
      <c r="AW1443" s="1"/>
      <c r="AX1443" s="1"/>
      <c r="AY1443" s="1"/>
      <c r="AZ1443" s="1"/>
      <c r="BA1443" s="1"/>
      <c r="BB1443" s="1"/>
    </row>
    <row r="1444" spans="1:54" x14ac:dyDescent="0.2">
      <c r="A1444" s="178">
        <f t="shared" si="784"/>
        <v>42563</v>
      </c>
      <c r="B1444" s="2">
        <f t="shared" si="770"/>
        <v>294809.3590669994</v>
      </c>
      <c r="C1444" s="2">
        <f t="shared" si="785"/>
        <v>218417.76811400999</v>
      </c>
      <c r="D1444" s="2">
        <f>SUM(Y1444:Y$1495)</f>
        <v>5840.6439444099997</v>
      </c>
      <c r="E1444" s="11">
        <f t="shared" si="771"/>
        <v>212577.12416959999</v>
      </c>
      <c r="F1444" s="99">
        <f t="shared" si="766"/>
        <v>4675.2299999999996</v>
      </c>
      <c r="G1444" s="3">
        <f>IF(N1444=1,VLOOKUP(A1443,[1]Plan1!$BG$69:$BI$188,3),G1443)</f>
        <v>4691.59</v>
      </c>
      <c r="H1444" s="200">
        <f t="shared" si="767"/>
        <v>42492</v>
      </c>
      <c r="I1444" s="200">
        <f t="shared" si="768"/>
        <v>42523</v>
      </c>
      <c r="J1444" s="27">
        <f t="shared" si="772"/>
        <v>3.4992930829071955E-3</v>
      </c>
      <c r="K1444" s="12">
        <f t="shared" si="786"/>
        <v>42583</v>
      </c>
      <c r="L1444" s="12">
        <f t="shared" si="773"/>
        <v>42583</v>
      </c>
      <c r="M1444" s="1">
        <f t="shared" si="787"/>
        <v>21</v>
      </c>
      <c r="N1444" s="1">
        <f t="shared" si="774"/>
        <v>7</v>
      </c>
      <c r="O1444" s="2">
        <f t="shared" si="775"/>
        <v>1.0011650700000001</v>
      </c>
      <c r="P1444" s="11">
        <f t="shared" si="765"/>
        <v>1.0077990100000001</v>
      </c>
      <c r="Q1444" s="11">
        <f t="shared" si="794"/>
        <v>1.3483151993218867</v>
      </c>
      <c r="R1444" s="2">
        <f t="shared" si="764"/>
        <v>1.3498860800000001</v>
      </c>
      <c r="S1444" s="2">
        <f t="shared" si="792"/>
        <v>1.25355427</v>
      </c>
      <c r="T1444" s="2">
        <f t="shared" si="776"/>
        <v>273798.52586318</v>
      </c>
      <c r="U1444" s="2">
        <f t="shared" si="777"/>
        <v>1480.9202116547979</v>
      </c>
      <c r="V1444" s="2">
        <f t="shared" si="778"/>
        <v>74377.776673374625</v>
      </c>
      <c r="W1444" s="2">
        <f t="shared" si="779"/>
        <v>294276.46499903942</v>
      </c>
      <c r="X1444" s="29">
        <f t="shared" si="780"/>
        <v>0</v>
      </c>
      <c r="Y1444" s="2">
        <f t="shared" si="793"/>
        <v>0</v>
      </c>
      <c r="Z1444" s="82">
        <f t="shared" si="781"/>
        <v>0</v>
      </c>
      <c r="AA1444" s="2">
        <f t="shared" si="790"/>
        <v>0</v>
      </c>
      <c r="AB1444" s="27">
        <f t="shared" si="788"/>
        <v>6.7299999999999999E-2</v>
      </c>
      <c r="AC1444" s="29">
        <f t="shared" si="769"/>
        <v>7</v>
      </c>
      <c r="AD1444" s="29">
        <v>252</v>
      </c>
      <c r="AE1444" s="11">
        <f t="shared" si="795"/>
        <v>1.0018108619999999</v>
      </c>
      <c r="AF1444" s="2">
        <f t="shared" si="791"/>
        <v>495.81134614000001</v>
      </c>
      <c r="AG1444" s="2">
        <f t="shared" si="782"/>
        <v>532.89406796000003</v>
      </c>
      <c r="AH1444" s="3">
        <f t="shared" si="783"/>
        <v>0</v>
      </c>
      <c r="AI1444" s="4" t="str">
        <f t="shared" si="796"/>
        <v>A+J=</v>
      </c>
      <c r="AJ1444" s="12">
        <f t="shared" si="789"/>
        <v>42583</v>
      </c>
      <c r="AK1444" s="12"/>
      <c r="AL1444" s="4"/>
      <c r="AM1444" s="1"/>
      <c r="AN1444" s="12"/>
      <c r="AO1444" s="1"/>
      <c r="AP1444" s="1"/>
      <c r="AQ1444" s="3"/>
      <c r="AR1444" s="3"/>
      <c r="AS1444" s="7"/>
      <c r="AT1444" s="1"/>
      <c r="AU1444" s="1"/>
      <c r="AV1444" s="1"/>
      <c r="AW1444" s="1"/>
      <c r="AX1444" s="1"/>
      <c r="AY1444" s="1"/>
      <c r="AZ1444" s="1"/>
      <c r="BA1444" s="1"/>
      <c r="BB1444" s="1"/>
    </row>
    <row r="1445" spans="1:54" x14ac:dyDescent="0.2">
      <c r="A1445" s="178">
        <f t="shared" si="784"/>
        <v>42564</v>
      </c>
      <c r="B1445" s="2">
        <f t="shared" si="770"/>
        <v>294933.40090803296</v>
      </c>
      <c r="C1445" s="2">
        <f t="shared" si="785"/>
        <v>218417.76811400999</v>
      </c>
      <c r="D1445" s="2">
        <f>SUM(Y1445:Y$1495)</f>
        <v>5840.6439444099997</v>
      </c>
      <c r="E1445" s="11">
        <f t="shared" si="771"/>
        <v>212577.12416959999</v>
      </c>
      <c r="F1445" s="99">
        <f t="shared" si="766"/>
        <v>4675.2299999999996</v>
      </c>
      <c r="G1445" s="3">
        <f>IF(N1445=1,VLOOKUP(A1444,[1]Plan1!$BG$69:$BI$188,3),G1444)</f>
        <v>4691.59</v>
      </c>
      <c r="H1445" s="200">
        <f t="shared" si="767"/>
        <v>42492</v>
      </c>
      <c r="I1445" s="200">
        <f t="shared" si="768"/>
        <v>42523</v>
      </c>
      <c r="J1445" s="27">
        <f t="shared" si="772"/>
        <v>3.4992930829071955E-3</v>
      </c>
      <c r="K1445" s="12">
        <f t="shared" si="786"/>
        <v>42583</v>
      </c>
      <c r="L1445" s="12">
        <f t="shared" si="773"/>
        <v>42583</v>
      </c>
      <c r="M1445" s="1">
        <f t="shared" si="787"/>
        <v>21</v>
      </c>
      <c r="N1445" s="1">
        <f t="shared" si="774"/>
        <v>8</v>
      </c>
      <c r="O1445" s="2">
        <f t="shared" si="775"/>
        <v>1.00133162</v>
      </c>
      <c r="P1445" s="11">
        <f t="shared" si="765"/>
        <v>1.0077990100000001</v>
      </c>
      <c r="Q1445" s="11">
        <f t="shared" si="794"/>
        <v>1.3483151993218867</v>
      </c>
      <c r="R1445" s="2">
        <f t="shared" si="764"/>
        <v>1.35011064</v>
      </c>
      <c r="S1445" s="2">
        <f t="shared" si="792"/>
        <v>1.25355427</v>
      </c>
      <c r="T1445" s="2">
        <f t="shared" si="776"/>
        <v>273798.52586318</v>
      </c>
      <c r="U1445" s="2">
        <f t="shared" si="777"/>
        <v>1480.9202116547979</v>
      </c>
      <c r="V1445" s="2">
        <f t="shared" si="778"/>
        <v>74425.512992378135</v>
      </c>
      <c r="W1445" s="2">
        <f t="shared" si="779"/>
        <v>294324.20131804293</v>
      </c>
      <c r="X1445" s="29">
        <f t="shared" si="780"/>
        <v>0</v>
      </c>
      <c r="Y1445" s="2">
        <f t="shared" si="793"/>
        <v>0</v>
      </c>
      <c r="Z1445" s="82">
        <f t="shared" si="781"/>
        <v>0</v>
      </c>
      <c r="AA1445" s="2">
        <f t="shared" si="790"/>
        <v>0</v>
      </c>
      <c r="AB1445" s="27">
        <f t="shared" si="788"/>
        <v>6.7299999999999999E-2</v>
      </c>
      <c r="AC1445" s="29">
        <f t="shared" si="769"/>
        <v>8</v>
      </c>
      <c r="AD1445" s="29">
        <v>252</v>
      </c>
      <c r="AE1445" s="11">
        <f t="shared" si="795"/>
        <v>1.002069825</v>
      </c>
      <c r="AF1445" s="2">
        <f t="shared" si="791"/>
        <v>566.71503379000001</v>
      </c>
      <c r="AG1445" s="2">
        <f t="shared" si="782"/>
        <v>609.19958999000005</v>
      </c>
      <c r="AH1445" s="3">
        <f t="shared" si="783"/>
        <v>0</v>
      </c>
      <c r="AI1445" s="4" t="str">
        <f t="shared" si="796"/>
        <v>A+J=</v>
      </c>
      <c r="AJ1445" s="12">
        <f t="shared" si="789"/>
        <v>42583</v>
      </c>
      <c r="AK1445" s="12"/>
      <c r="AL1445" s="4"/>
      <c r="AM1445" s="1"/>
      <c r="AN1445" s="12"/>
      <c r="AO1445" s="1"/>
      <c r="AP1445" s="1"/>
      <c r="AQ1445" s="3"/>
      <c r="AR1445" s="3"/>
      <c r="AS1445" s="7"/>
      <c r="AT1445" s="1"/>
      <c r="AU1445" s="1"/>
      <c r="AV1445" s="1"/>
      <c r="AW1445" s="1"/>
      <c r="AX1445" s="1"/>
      <c r="AY1445" s="1"/>
      <c r="AZ1445" s="1"/>
      <c r="BA1445" s="1"/>
      <c r="BB1445" s="1"/>
    </row>
    <row r="1446" spans="1:54" x14ac:dyDescent="0.2">
      <c r="A1446" s="178">
        <f t="shared" si="784"/>
        <v>42565</v>
      </c>
      <c r="B1446" s="2">
        <f t="shared" si="770"/>
        <v>295057.4954243814</v>
      </c>
      <c r="C1446" s="2">
        <f t="shared" si="785"/>
        <v>218417.76811400999</v>
      </c>
      <c r="D1446" s="2">
        <f>SUM(Y1446:Y$1495)</f>
        <v>5840.6439444099997</v>
      </c>
      <c r="E1446" s="11">
        <f t="shared" si="771"/>
        <v>212577.12416959999</v>
      </c>
      <c r="F1446" s="99">
        <f t="shared" si="766"/>
        <v>4675.2299999999996</v>
      </c>
      <c r="G1446" s="3">
        <f>IF(N1446=1,VLOOKUP(A1445,[1]Plan1!$BG$69:$BI$188,3),G1445)</f>
        <v>4691.59</v>
      </c>
      <c r="H1446" s="200">
        <f t="shared" si="767"/>
        <v>42492</v>
      </c>
      <c r="I1446" s="200">
        <f t="shared" si="768"/>
        <v>42523</v>
      </c>
      <c r="J1446" s="27">
        <f t="shared" si="772"/>
        <v>3.4992930829071955E-3</v>
      </c>
      <c r="K1446" s="12">
        <f t="shared" si="786"/>
        <v>42583</v>
      </c>
      <c r="L1446" s="12">
        <f t="shared" si="773"/>
        <v>42583</v>
      </c>
      <c r="M1446" s="1">
        <f t="shared" si="787"/>
        <v>21</v>
      </c>
      <c r="N1446" s="1">
        <f t="shared" si="774"/>
        <v>9</v>
      </c>
      <c r="O1446" s="2">
        <f t="shared" si="775"/>
        <v>1.0014981999999999</v>
      </c>
      <c r="P1446" s="11">
        <f t="shared" si="765"/>
        <v>1.0077990100000001</v>
      </c>
      <c r="Q1446" s="11">
        <f t="shared" si="794"/>
        <v>1.3483151993218867</v>
      </c>
      <c r="R1446" s="2">
        <f t="shared" si="764"/>
        <v>1.3503352399999999</v>
      </c>
      <c r="S1446" s="2">
        <f t="shared" si="792"/>
        <v>1.25355427</v>
      </c>
      <c r="T1446" s="2">
        <f t="shared" si="776"/>
        <v>273798.52586318</v>
      </c>
      <c r="U1446" s="2">
        <f t="shared" si="777"/>
        <v>1480.9202116547979</v>
      </c>
      <c r="V1446" s="2">
        <f t="shared" si="778"/>
        <v>74473.257814466604</v>
      </c>
      <c r="W1446" s="2">
        <f t="shared" si="779"/>
        <v>294371.94614013139</v>
      </c>
      <c r="X1446" s="29">
        <f t="shared" si="780"/>
        <v>0</v>
      </c>
      <c r="Y1446" s="2">
        <f t="shared" si="793"/>
        <v>0</v>
      </c>
      <c r="Z1446" s="82">
        <f t="shared" si="781"/>
        <v>0</v>
      </c>
      <c r="AA1446" s="2">
        <f t="shared" si="790"/>
        <v>0</v>
      </c>
      <c r="AB1446" s="27">
        <f t="shared" si="788"/>
        <v>6.7299999999999999E-2</v>
      </c>
      <c r="AC1446" s="29">
        <f t="shared" si="769"/>
        <v>9</v>
      </c>
      <c r="AD1446" s="29">
        <v>252</v>
      </c>
      <c r="AE1446" s="11">
        <f t="shared" si="795"/>
        <v>1.0023288539999999</v>
      </c>
      <c r="AF1446" s="2">
        <f t="shared" si="791"/>
        <v>637.63679215000002</v>
      </c>
      <c r="AG1446" s="2">
        <f t="shared" si="782"/>
        <v>685.54928425000003</v>
      </c>
      <c r="AH1446" s="3">
        <f t="shared" si="783"/>
        <v>0</v>
      </c>
      <c r="AI1446" s="4" t="str">
        <f t="shared" si="796"/>
        <v>A+J=</v>
      </c>
      <c r="AJ1446" s="12">
        <f t="shared" si="789"/>
        <v>42583</v>
      </c>
      <c r="AK1446" s="12"/>
      <c r="AL1446" s="4"/>
      <c r="AM1446" s="1"/>
      <c r="AN1446" s="12"/>
      <c r="AO1446" s="1"/>
      <c r="AP1446" s="1"/>
      <c r="AQ1446" s="3"/>
      <c r="AR1446" s="3"/>
      <c r="AS1446" s="7"/>
      <c r="AT1446" s="1"/>
      <c r="AU1446" s="1"/>
      <c r="AV1446" s="1"/>
      <c r="AW1446" s="1"/>
      <c r="AX1446" s="1"/>
      <c r="AY1446" s="1"/>
      <c r="AZ1446" s="1"/>
      <c r="BA1446" s="1"/>
      <c r="BB1446" s="1"/>
    </row>
    <row r="1447" spans="1:54" x14ac:dyDescent="0.2">
      <c r="A1447" s="178">
        <f t="shared" si="784"/>
        <v>42566</v>
      </c>
      <c r="B1447" s="2">
        <f t="shared" si="770"/>
        <v>295181.64079525362</v>
      </c>
      <c r="C1447" s="2">
        <f t="shared" si="785"/>
        <v>218417.76811400999</v>
      </c>
      <c r="D1447" s="2">
        <f>SUM(Y1447:Y$1495)</f>
        <v>5840.6439444099997</v>
      </c>
      <c r="E1447" s="11">
        <f t="shared" si="771"/>
        <v>212577.12416959999</v>
      </c>
      <c r="F1447" s="99">
        <f t="shared" si="766"/>
        <v>4675.2299999999996</v>
      </c>
      <c r="G1447" s="3">
        <f>IF(N1447=1,VLOOKUP(A1446,[1]Plan1!$BG$69:$BI$188,3),G1446)</f>
        <v>4691.59</v>
      </c>
      <c r="H1447" s="200">
        <f t="shared" si="767"/>
        <v>42492</v>
      </c>
      <c r="I1447" s="200">
        <f t="shared" si="768"/>
        <v>42523</v>
      </c>
      <c r="J1447" s="27">
        <f t="shared" si="772"/>
        <v>3.4992930829071955E-3</v>
      </c>
      <c r="K1447" s="12">
        <f t="shared" si="786"/>
        <v>42583</v>
      </c>
      <c r="L1447" s="12">
        <f t="shared" si="773"/>
        <v>42583</v>
      </c>
      <c r="M1447" s="1">
        <f t="shared" si="787"/>
        <v>21</v>
      </c>
      <c r="N1447" s="1">
        <f t="shared" si="774"/>
        <v>10</v>
      </c>
      <c r="O1447" s="2">
        <f t="shared" si="775"/>
        <v>1.0016647999999999</v>
      </c>
      <c r="P1447" s="11">
        <f t="shared" si="765"/>
        <v>1.0077990100000001</v>
      </c>
      <c r="Q1447" s="11">
        <f t="shared" si="794"/>
        <v>1.3483151993218867</v>
      </c>
      <c r="R1447" s="2">
        <f t="shared" si="764"/>
        <v>1.3505598700000001</v>
      </c>
      <c r="S1447" s="2">
        <f t="shared" si="792"/>
        <v>1.25355427</v>
      </c>
      <c r="T1447" s="2">
        <f t="shared" si="776"/>
        <v>273798.52586318</v>
      </c>
      <c r="U1447" s="2">
        <f t="shared" si="777"/>
        <v>1480.9202116547979</v>
      </c>
      <c r="V1447" s="2">
        <f t="shared" si="778"/>
        <v>74521.009013868854</v>
      </c>
      <c r="W1447" s="2">
        <f t="shared" si="779"/>
        <v>294419.69733953365</v>
      </c>
      <c r="X1447" s="29">
        <f t="shared" si="780"/>
        <v>0</v>
      </c>
      <c r="Y1447" s="2">
        <f t="shared" si="793"/>
        <v>0</v>
      </c>
      <c r="Z1447" s="82">
        <f t="shared" si="781"/>
        <v>0</v>
      </c>
      <c r="AA1447" s="2">
        <f t="shared" si="790"/>
        <v>0</v>
      </c>
      <c r="AB1447" s="27">
        <f t="shared" si="788"/>
        <v>6.7299999999999999E-2</v>
      </c>
      <c r="AC1447" s="29">
        <f t="shared" si="769"/>
        <v>10</v>
      </c>
      <c r="AD1447" s="29">
        <v>252</v>
      </c>
      <c r="AE1447" s="11">
        <f t="shared" si="795"/>
        <v>1.0025879499999999</v>
      </c>
      <c r="AF1447" s="2">
        <f t="shared" si="791"/>
        <v>708.57689500000004</v>
      </c>
      <c r="AG1447" s="2">
        <f t="shared" si="782"/>
        <v>761.94345571999997</v>
      </c>
      <c r="AH1447" s="3">
        <f t="shared" si="783"/>
        <v>0</v>
      </c>
      <c r="AI1447" s="4" t="str">
        <f t="shared" si="796"/>
        <v>A+J=</v>
      </c>
      <c r="AJ1447" s="12">
        <f t="shared" si="789"/>
        <v>42583</v>
      </c>
      <c r="AK1447" s="12"/>
      <c r="AL1447" s="4"/>
      <c r="AM1447" s="1"/>
      <c r="AN1447" s="12"/>
      <c r="AO1447" s="1"/>
      <c r="AP1447" s="1"/>
      <c r="AQ1447" s="3"/>
      <c r="AR1447" s="3"/>
      <c r="AS1447" s="7"/>
      <c r="AT1447" s="1"/>
      <c r="AU1447" s="1"/>
      <c r="AV1447" s="1"/>
      <c r="AW1447" s="1"/>
      <c r="AX1447" s="1"/>
      <c r="AY1447" s="1"/>
      <c r="AZ1447" s="1"/>
      <c r="BA1447" s="1"/>
      <c r="BB1447" s="1"/>
    </row>
    <row r="1448" spans="1:54" x14ac:dyDescent="0.2">
      <c r="A1448" s="178">
        <f t="shared" si="784"/>
        <v>42567</v>
      </c>
      <c r="B1448" s="2">
        <f t="shared" si="770"/>
        <v>295305.83916704083</v>
      </c>
      <c r="C1448" s="2">
        <f t="shared" si="785"/>
        <v>218417.76811400999</v>
      </c>
      <c r="D1448" s="2">
        <f>SUM(Y1448:Y$1495)</f>
        <v>5840.6439444099997</v>
      </c>
      <c r="E1448" s="11">
        <f t="shared" si="771"/>
        <v>212577.12416959999</v>
      </c>
      <c r="F1448" s="99">
        <f t="shared" si="766"/>
        <v>4675.2299999999996</v>
      </c>
      <c r="G1448" s="3">
        <f>IF(N1448=1,VLOOKUP(A1447,[1]Plan1!$BG$69:$BI$188,3),G1447)</f>
        <v>4691.59</v>
      </c>
      <c r="H1448" s="200">
        <f t="shared" si="767"/>
        <v>42492</v>
      </c>
      <c r="I1448" s="200">
        <f t="shared" si="768"/>
        <v>42523</v>
      </c>
      <c r="J1448" s="27">
        <f t="shared" si="772"/>
        <v>3.4992930829071955E-3</v>
      </c>
      <c r="K1448" s="12">
        <f t="shared" si="786"/>
        <v>42583</v>
      </c>
      <c r="L1448" s="12">
        <f t="shared" si="773"/>
        <v>42583</v>
      </c>
      <c r="M1448" s="1">
        <f t="shared" si="787"/>
        <v>21</v>
      </c>
      <c r="N1448" s="1">
        <f t="shared" si="774"/>
        <v>11</v>
      </c>
      <c r="O1448" s="2">
        <f t="shared" si="775"/>
        <v>1.00183143</v>
      </c>
      <c r="P1448" s="11">
        <f t="shared" si="765"/>
        <v>1.0077990100000001</v>
      </c>
      <c r="Q1448" s="11">
        <f t="shared" si="794"/>
        <v>1.3483151993218867</v>
      </c>
      <c r="R1448" s="2">
        <f t="shared" si="764"/>
        <v>1.35078454</v>
      </c>
      <c r="S1448" s="2">
        <f t="shared" si="792"/>
        <v>1.25355427</v>
      </c>
      <c r="T1448" s="2">
        <f t="shared" si="776"/>
        <v>273798.52586318</v>
      </c>
      <c r="U1448" s="2">
        <f t="shared" si="777"/>
        <v>1480.9202116547979</v>
      </c>
      <c r="V1448" s="2">
        <f t="shared" si="778"/>
        <v>74568.768716356019</v>
      </c>
      <c r="W1448" s="2">
        <f t="shared" si="779"/>
        <v>294467.4570420208</v>
      </c>
      <c r="X1448" s="29">
        <f t="shared" si="780"/>
        <v>0</v>
      </c>
      <c r="Y1448" s="2">
        <f t="shared" si="793"/>
        <v>0</v>
      </c>
      <c r="Z1448" s="82">
        <f t="shared" si="781"/>
        <v>0</v>
      </c>
      <c r="AA1448" s="2">
        <f t="shared" si="790"/>
        <v>0</v>
      </c>
      <c r="AB1448" s="27">
        <f t="shared" si="788"/>
        <v>6.7299999999999999E-2</v>
      </c>
      <c r="AC1448" s="29">
        <f t="shared" si="769"/>
        <v>11</v>
      </c>
      <c r="AD1448" s="29">
        <v>252</v>
      </c>
      <c r="AE1448" s="11">
        <f t="shared" si="795"/>
        <v>1.0028471130000001</v>
      </c>
      <c r="AF1448" s="2">
        <f t="shared" si="791"/>
        <v>779.53534235999996</v>
      </c>
      <c r="AG1448" s="2">
        <f t="shared" si="782"/>
        <v>838.38212501999999</v>
      </c>
      <c r="AH1448" s="3">
        <f t="shared" si="783"/>
        <v>0</v>
      </c>
      <c r="AI1448" s="4" t="str">
        <f t="shared" si="796"/>
        <v>A+J=</v>
      </c>
      <c r="AJ1448" s="12">
        <f t="shared" si="789"/>
        <v>42583</v>
      </c>
      <c r="AK1448" s="12"/>
      <c r="AL1448" s="4"/>
      <c r="AM1448" s="1"/>
      <c r="AN1448" s="12"/>
      <c r="AO1448" s="1"/>
      <c r="AP1448" s="1"/>
      <c r="AQ1448" s="3"/>
      <c r="AR1448" s="3"/>
      <c r="AS1448" s="7"/>
      <c r="AT1448" s="1"/>
      <c r="AU1448" s="1"/>
      <c r="AV1448" s="1"/>
      <c r="AW1448" s="1"/>
      <c r="AX1448" s="1"/>
      <c r="AY1448" s="1"/>
      <c r="AZ1448" s="1"/>
      <c r="BA1448" s="1"/>
      <c r="BB1448" s="1"/>
    </row>
    <row r="1449" spans="1:54" x14ac:dyDescent="0.2">
      <c r="A1449" s="178">
        <f t="shared" si="784"/>
        <v>42568</v>
      </c>
      <c r="B1449" s="2">
        <f t="shared" si="770"/>
        <v>295305.83916704083</v>
      </c>
      <c r="C1449" s="2">
        <f t="shared" si="785"/>
        <v>218417.76811400999</v>
      </c>
      <c r="D1449" s="2">
        <f>SUM(Y1449:Y$1495)</f>
        <v>5840.6439444099997</v>
      </c>
      <c r="E1449" s="11">
        <f t="shared" si="771"/>
        <v>212577.12416959999</v>
      </c>
      <c r="F1449" s="99">
        <f t="shared" si="766"/>
        <v>4675.2299999999996</v>
      </c>
      <c r="G1449" s="3">
        <f>IF(N1449=1,VLOOKUP(A1448,[1]Plan1!$BG$69:$BI$188,3),G1448)</f>
        <v>4691.59</v>
      </c>
      <c r="H1449" s="200">
        <f t="shared" si="767"/>
        <v>42492</v>
      </c>
      <c r="I1449" s="200">
        <f t="shared" si="768"/>
        <v>42523</v>
      </c>
      <c r="J1449" s="27">
        <f t="shared" si="772"/>
        <v>3.4992930829071955E-3</v>
      </c>
      <c r="K1449" s="12">
        <f t="shared" si="786"/>
        <v>42583</v>
      </c>
      <c r="L1449" s="12">
        <f t="shared" si="773"/>
        <v>42583</v>
      </c>
      <c r="M1449" s="1">
        <f t="shared" si="787"/>
        <v>21</v>
      </c>
      <c r="N1449" s="1">
        <f t="shared" si="774"/>
        <v>11</v>
      </c>
      <c r="O1449" s="2">
        <f t="shared" si="775"/>
        <v>1.00183143</v>
      </c>
      <c r="P1449" s="11">
        <f t="shared" si="765"/>
        <v>1.0077990100000001</v>
      </c>
      <c r="Q1449" s="11">
        <f t="shared" si="794"/>
        <v>1.3483151993218867</v>
      </c>
      <c r="R1449" s="2">
        <f t="shared" ref="R1449:R1512" si="797">TRUNC(TRUNC((O1449*Q1449),15),8)</f>
        <v>1.35078454</v>
      </c>
      <c r="S1449" s="2">
        <f t="shared" si="792"/>
        <v>1.25355427</v>
      </c>
      <c r="T1449" s="2">
        <f t="shared" si="776"/>
        <v>273798.52586318</v>
      </c>
      <c r="U1449" s="2">
        <f t="shared" si="777"/>
        <v>1480.9202116547979</v>
      </c>
      <c r="V1449" s="2">
        <f t="shared" si="778"/>
        <v>74568.768716356019</v>
      </c>
      <c r="W1449" s="2">
        <f t="shared" si="779"/>
        <v>294467.4570420208</v>
      </c>
      <c r="X1449" s="29">
        <f t="shared" si="780"/>
        <v>0</v>
      </c>
      <c r="Y1449" s="2">
        <f t="shared" si="793"/>
        <v>0</v>
      </c>
      <c r="Z1449" s="82">
        <f t="shared" si="781"/>
        <v>0</v>
      </c>
      <c r="AA1449" s="2">
        <f t="shared" si="790"/>
        <v>0</v>
      </c>
      <c r="AB1449" s="27">
        <f t="shared" si="788"/>
        <v>6.7299999999999999E-2</v>
      </c>
      <c r="AC1449" s="29">
        <f t="shared" si="769"/>
        <v>11</v>
      </c>
      <c r="AD1449" s="29">
        <v>252</v>
      </c>
      <c r="AE1449" s="11">
        <f t="shared" si="795"/>
        <v>1.0028471130000001</v>
      </c>
      <c r="AF1449" s="2">
        <f t="shared" si="791"/>
        <v>779.53534235999996</v>
      </c>
      <c r="AG1449" s="2">
        <f t="shared" si="782"/>
        <v>838.38212501999999</v>
      </c>
      <c r="AH1449" s="3">
        <f t="shared" si="783"/>
        <v>0</v>
      </c>
      <c r="AI1449" s="4" t="str">
        <f t="shared" si="796"/>
        <v>A+J=</v>
      </c>
      <c r="AJ1449" s="12">
        <f t="shared" si="789"/>
        <v>42583</v>
      </c>
      <c r="AK1449" s="12"/>
      <c r="AL1449" s="4"/>
      <c r="AM1449" s="1"/>
      <c r="AN1449" s="12"/>
      <c r="AO1449" s="1"/>
      <c r="AP1449" s="1"/>
      <c r="AQ1449" s="3"/>
      <c r="AR1449" s="3"/>
      <c r="AS1449" s="7"/>
      <c r="AT1449" s="1"/>
      <c r="AU1449" s="1"/>
      <c r="AV1449" s="1"/>
      <c r="AW1449" s="1"/>
      <c r="AX1449" s="1"/>
      <c r="AY1449" s="1"/>
      <c r="AZ1449" s="1"/>
      <c r="BA1449" s="1"/>
      <c r="BB1449" s="1"/>
    </row>
    <row r="1450" spans="1:54" x14ac:dyDescent="0.2">
      <c r="A1450" s="178">
        <f t="shared" si="784"/>
        <v>42569</v>
      </c>
      <c r="B1450" s="2">
        <f t="shared" si="770"/>
        <v>295305.83916704083</v>
      </c>
      <c r="C1450" s="2">
        <f t="shared" si="785"/>
        <v>218417.76811400999</v>
      </c>
      <c r="D1450" s="2">
        <f>SUM(Y1450:Y$1495)</f>
        <v>5840.6439444099997</v>
      </c>
      <c r="E1450" s="11">
        <f t="shared" si="771"/>
        <v>212577.12416959999</v>
      </c>
      <c r="F1450" s="99">
        <f t="shared" si="766"/>
        <v>4675.2299999999996</v>
      </c>
      <c r="G1450" s="3">
        <f>IF(N1450=1,VLOOKUP(A1449,[1]Plan1!$BG$69:$BI$188,3),G1449)</f>
        <v>4691.59</v>
      </c>
      <c r="H1450" s="200">
        <f t="shared" si="767"/>
        <v>42492</v>
      </c>
      <c r="I1450" s="200">
        <f t="shared" si="768"/>
        <v>42523</v>
      </c>
      <c r="J1450" s="27">
        <f t="shared" si="772"/>
        <v>3.4992930829071955E-3</v>
      </c>
      <c r="K1450" s="12">
        <f t="shared" si="786"/>
        <v>42583</v>
      </c>
      <c r="L1450" s="12">
        <f t="shared" si="773"/>
        <v>42583</v>
      </c>
      <c r="M1450" s="1">
        <f t="shared" si="787"/>
        <v>21</v>
      </c>
      <c r="N1450" s="1">
        <f t="shared" si="774"/>
        <v>11</v>
      </c>
      <c r="O1450" s="2">
        <f t="shared" si="775"/>
        <v>1.00183143</v>
      </c>
      <c r="P1450" s="11">
        <f t="shared" ref="P1450:P1513" si="798">IF(L1450&gt;L1449,O1449,P1449)</f>
        <v>1.0077990100000001</v>
      </c>
      <c r="Q1450" s="11">
        <f t="shared" si="794"/>
        <v>1.3483151993218867</v>
      </c>
      <c r="R1450" s="2">
        <f t="shared" si="797"/>
        <v>1.35078454</v>
      </c>
      <c r="S1450" s="2">
        <f t="shared" si="792"/>
        <v>1.25355427</v>
      </c>
      <c r="T1450" s="2">
        <f t="shared" si="776"/>
        <v>273798.52586318</v>
      </c>
      <c r="U1450" s="2">
        <f t="shared" si="777"/>
        <v>1480.9202116547979</v>
      </c>
      <c r="V1450" s="2">
        <f t="shared" si="778"/>
        <v>74568.768716356019</v>
      </c>
      <c r="W1450" s="2">
        <f t="shared" si="779"/>
        <v>294467.4570420208</v>
      </c>
      <c r="X1450" s="29">
        <f t="shared" si="780"/>
        <v>0</v>
      </c>
      <c r="Y1450" s="2">
        <f t="shared" si="793"/>
        <v>0</v>
      </c>
      <c r="Z1450" s="82">
        <f t="shared" si="781"/>
        <v>0</v>
      </c>
      <c r="AA1450" s="2">
        <f t="shared" si="790"/>
        <v>0</v>
      </c>
      <c r="AB1450" s="27">
        <f t="shared" si="788"/>
        <v>6.7299999999999999E-2</v>
      </c>
      <c r="AC1450" s="29">
        <f t="shared" si="769"/>
        <v>11</v>
      </c>
      <c r="AD1450" s="29">
        <v>252</v>
      </c>
      <c r="AE1450" s="11">
        <f t="shared" si="795"/>
        <v>1.0028471130000001</v>
      </c>
      <c r="AF1450" s="2">
        <f t="shared" si="791"/>
        <v>779.53534235999996</v>
      </c>
      <c r="AG1450" s="2">
        <f t="shared" si="782"/>
        <v>838.38212501999999</v>
      </c>
      <c r="AH1450" s="3">
        <f t="shared" si="783"/>
        <v>0</v>
      </c>
      <c r="AI1450" s="4" t="str">
        <f t="shared" si="796"/>
        <v>A+J=</v>
      </c>
      <c r="AJ1450" s="12">
        <f t="shared" si="789"/>
        <v>42583</v>
      </c>
      <c r="AK1450" s="12"/>
      <c r="AL1450" s="4"/>
      <c r="AM1450" s="1"/>
      <c r="AN1450" s="12"/>
      <c r="AO1450" s="1"/>
      <c r="AP1450" s="1"/>
      <c r="AQ1450" s="3"/>
      <c r="AR1450" s="3"/>
      <c r="AS1450" s="7"/>
      <c r="AT1450" s="1"/>
      <c r="AU1450" s="1"/>
      <c r="AV1450" s="1"/>
      <c r="AW1450" s="1"/>
      <c r="AX1450" s="1"/>
      <c r="AY1450" s="1"/>
      <c r="AZ1450" s="1"/>
      <c r="BA1450" s="1"/>
      <c r="BB1450" s="1"/>
    </row>
    <row r="1451" spans="1:54" x14ac:dyDescent="0.2">
      <c r="A1451" s="178">
        <f t="shared" si="784"/>
        <v>42570</v>
      </c>
      <c r="B1451" s="2">
        <f t="shared" si="770"/>
        <v>295430.09055593295</v>
      </c>
      <c r="C1451" s="2">
        <f t="shared" si="785"/>
        <v>218417.76811400999</v>
      </c>
      <c r="D1451" s="2">
        <f>SUM(Y1451:Y$1495)</f>
        <v>5840.6439444099997</v>
      </c>
      <c r="E1451" s="11">
        <f t="shared" si="771"/>
        <v>212577.12416959999</v>
      </c>
      <c r="F1451" s="99">
        <f t="shared" si="766"/>
        <v>4675.2299999999996</v>
      </c>
      <c r="G1451" s="3">
        <f>IF(N1451=1,VLOOKUP(A1450,[1]Plan1!$BG$69:$BI$188,3),G1450)</f>
        <v>4691.59</v>
      </c>
      <c r="H1451" s="200">
        <f t="shared" si="767"/>
        <v>42492</v>
      </c>
      <c r="I1451" s="200">
        <f t="shared" si="768"/>
        <v>42523</v>
      </c>
      <c r="J1451" s="27">
        <f t="shared" si="772"/>
        <v>3.4992930829071955E-3</v>
      </c>
      <c r="K1451" s="12">
        <f t="shared" si="786"/>
        <v>42583</v>
      </c>
      <c r="L1451" s="12">
        <f t="shared" si="773"/>
        <v>42583</v>
      </c>
      <c r="M1451" s="1">
        <f t="shared" si="787"/>
        <v>21</v>
      </c>
      <c r="N1451" s="1">
        <f t="shared" si="774"/>
        <v>12</v>
      </c>
      <c r="O1451" s="2">
        <f t="shared" si="775"/>
        <v>1.0019980900000001</v>
      </c>
      <c r="P1451" s="11">
        <f t="shared" si="798"/>
        <v>1.0077990100000001</v>
      </c>
      <c r="Q1451" s="11">
        <f t="shared" si="794"/>
        <v>1.3483151993218867</v>
      </c>
      <c r="R1451" s="2">
        <f t="shared" si="797"/>
        <v>1.3510092499999999</v>
      </c>
      <c r="S1451" s="2">
        <f t="shared" si="792"/>
        <v>1.25355427</v>
      </c>
      <c r="T1451" s="2">
        <f t="shared" si="776"/>
        <v>273798.52586318</v>
      </c>
      <c r="U1451" s="2">
        <f t="shared" si="777"/>
        <v>1480.9202116547979</v>
      </c>
      <c r="V1451" s="2">
        <f t="shared" si="778"/>
        <v>74616.536921928157</v>
      </c>
      <c r="W1451" s="2">
        <f t="shared" si="779"/>
        <v>294515.22524759296</v>
      </c>
      <c r="X1451" s="29">
        <f t="shared" si="780"/>
        <v>0</v>
      </c>
      <c r="Y1451" s="2">
        <f t="shared" si="793"/>
        <v>0</v>
      </c>
      <c r="Z1451" s="82">
        <f t="shared" si="781"/>
        <v>0</v>
      </c>
      <c r="AA1451" s="2">
        <f t="shared" si="790"/>
        <v>0</v>
      </c>
      <c r="AB1451" s="27">
        <f t="shared" si="788"/>
        <v>6.7299999999999999E-2</v>
      </c>
      <c r="AC1451" s="29">
        <f t="shared" si="769"/>
        <v>12</v>
      </c>
      <c r="AD1451" s="29">
        <v>252</v>
      </c>
      <c r="AE1451" s="11">
        <f t="shared" si="795"/>
        <v>1.003106343</v>
      </c>
      <c r="AF1451" s="2">
        <f t="shared" si="791"/>
        <v>850.51213422000001</v>
      </c>
      <c r="AG1451" s="2">
        <f t="shared" si="782"/>
        <v>914.86530833999996</v>
      </c>
      <c r="AH1451" s="3">
        <f t="shared" si="783"/>
        <v>0</v>
      </c>
      <c r="AI1451" s="4" t="str">
        <f t="shared" si="796"/>
        <v>A+J=</v>
      </c>
      <c r="AJ1451" s="12">
        <f t="shared" si="789"/>
        <v>42583</v>
      </c>
      <c r="AK1451" s="12"/>
      <c r="AL1451" s="4"/>
      <c r="AM1451" s="1"/>
      <c r="AN1451" s="12"/>
      <c r="AO1451" s="1"/>
      <c r="AP1451" s="1"/>
      <c r="AQ1451" s="3"/>
      <c r="AR1451" s="3"/>
      <c r="AS1451" s="7"/>
      <c r="AT1451" s="1"/>
      <c r="AU1451" s="1"/>
      <c r="AV1451" s="1"/>
      <c r="AW1451" s="1"/>
      <c r="AX1451" s="1"/>
      <c r="AY1451" s="1"/>
      <c r="AZ1451" s="1"/>
      <c r="BA1451" s="1"/>
      <c r="BB1451" s="1"/>
    </row>
    <row r="1452" spans="1:54" x14ac:dyDescent="0.2">
      <c r="A1452" s="178">
        <f t="shared" si="784"/>
        <v>42571</v>
      </c>
      <c r="B1452" s="2">
        <f t="shared" si="770"/>
        <v>295554.39497815003</v>
      </c>
      <c r="C1452" s="2">
        <f t="shared" si="785"/>
        <v>218417.76811400999</v>
      </c>
      <c r="D1452" s="2">
        <f>SUM(Y1452:Y$1495)</f>
        <v>5840.6439444099997</v>
      </c>
      <c r="E1452" s="11">
        <f t="shared" si="771"/>
        <v>212577.12416959999</v>
      </c>
      <c r="F1452" s="99">
        <f t="shared" si="766"/>
        <v>4675.2299999999996</v>
      </c>
      <c r="G1452" s="3">
        <f>IF(N1452=1,VLOOKUP(A1451,[1]Plan1!$BG$69:$BI$188,3),G1451)</f>
        <v>4691.59</v>
      </c>
      <c r="H1452" s="200">
        <f t="shared" si="767"/>
        <v>42492</v>
      </c>
      <c r="I1452" s="200">
        <f t="shared" si="768"/>
        <v>42523</v>
      </c>
      <c r="J1452" s="27">
        <f t="shared" si="772"/>
        <v>3.4992930829071955E-3</v>
      </c>
      <c r="K1452" s="12">
        <f t="shared" si="786"/>
        <v>42583</v>
      </c>
      <c r="L1452" s="12">
        <f t="shared" si="773"/>
        <v>42583</v>
      </c>
      <c r="M1452" s="1">
        <f t="shared" si="787"/>
        <v>21</v>
      </c>
      <c r="N1452" s="1">
        <f t="shared" si="774"/>
        <v>13</v>
      </c>
      <c r="O1452" s="2">
        <f t="shared" si="775"/>
        <v>1.00216478</v>
      </c>
      <c r="P1452" s="11">
        <f t="shared" si="798"/>
        <v>1.0077990100000001</v>
      </c>
      <c r="Q1452" s="11">
        <f t="shared" si="794"/>
        <v>1.3483151993218867</v>
      </c>
      <c r="R1452" s="2">
        <f t="shared" si="797"/>
        <v>1.351234</v>
      </c>
      <c r="S1452" s="2">
        <f t="shared" si="792"/>
        <v>1.25355427</v>
      </c>
      <c r="T1452" s="2">
        <f t="shared" si="776"/>
        <v>273798.52586318</v>
      </c>
      <c r="U1452" s="2">
        <f t="shared" si="777"/>
        <v>1480.9202116547979</v>
      </c>
      <c r="V1452" s="2">
        <f t="shared" si="778"/>
        <v>74664.313630585297</v>
      </c>
      <c r="W1452" s="2">
        <f t="shared" si="779"/>
        <v>294563.00195625005</v>
      </c>
      <c r="X1452" s="29">
        <f t="shared" si="780"/>
        <v>0</v>
      </c>
      <c r="Y1452" s="2">
        <f t="shared" si="793"/>
        <v>0</v>
      </c>
      <c r="Z1452" s="82">
        <f t="shared" si="781"/>
        <v>0</v>
      </c>
      <c r="AA1452" s="2">
        <f t="shared" si="790"/>
        <v>0</v>
      </c>
      <c r="AB1452" s="27">
        <f t="shared" si="788"/>
        <v>6.7299999999999999E-2</v>
      </c>
      <c r="AC1452" s="29">
        <f t="shared" si="769"/>
        <v>13</v>
      </c>
      <c r="AD1452" s="29">
        <v>252</v>
      </c>
      <c r="AE1452" s="11">
        <f t="shared" si="795"/>
        <v>1.0033656399999999</v>
      </c>
      <c r="AF1452" s="2">
        <f t="shared" si="791"/>
        <v>921.50727057999995</v>
      </c>
      <c r="AG1452" s="2">
        <f t="shared" si="782"/>
        <v>991.39302190000001</v>
      </c>
      <c r="AH1452" s="3">
        <f t="shared" si="783"/>
        <v>0</v>
      </c>
      <c r="AI1452" s="4" t="str">
        <f t="shared" si="796"/>
        <v>A+J=</v>
      </c>
      <c r="AJ1452" s="12">
        <f t="shared" si="789"/>
        <v>42583</v>
      </c>
      <c r="AK1452" s="12"/>
      <c r="AL1452" s="4"/>
      <c r="AM1452" s="1"/>
      <c r="AN1452" s="12"/>
      <c r="AO1452" s="1"/>
      <c r="AP1452" s="1"/>
      <c r="AQ1452" s="3"/>
      <c r="AR1452" s="3"/>
      <c r="AS1452" s="7"/>
      <c r="AT1452" s="1"/>
      <c r="AU1452" s="1"/>
      <c r="AV1452" s="1"/>
      <c r="AW1452" s="1"/>
      <c r="AX1452" s="1"/>
      <c r="AY1452" s="1"/>
      <c r="AZ1452" s="1"/>
      <c r="BA1452" s="1"/>
      <c r="BB1452" s="1"/>
    </row>
    <row r="1453" spans="1:54" x14ac:dyDescent="0.2">
      <c r="A1453" s="178">
        <f t="shared" si="784"/>
        <v>42572</v>
      </c>
      <c r="B1453" s="2">
        <f t="shared" si="770"/>
        <v>295678.75244991214</v>
      </c>
      <c r="C1453" s="2">
        <f t="shared" si="785"/>
        <v>218417.76811400999</v>
      </c>
      <c r="D1453" s="2">
        <f>SUM(Y1453:Y$1495)</f>
        <v>5840.6439444099997</v>
      </c>
      <c r="E1453" s="11">
        <f t="shared" si="771"/>
        <v>212577.12416959999</v>
      </c>
      <c r="F1453" s="99">
        <f t="shared" si="766"/>
        <v>4675.2299999999996</v>
      </c>
      <c r="G1453" s="3">
        <f>IF(N1453=1,VLOOKUP(A1452,[1]Plan1!$BG$69:$BI$188,3),G1452)</f>
        <v>4691.59</v>
      </c>
      <c r="H1453" s="200">
        <f t="shared" si="767"/>
        <v>42492</v>
      </c>
      <c r="I1453" s="200">
        <f t="shared" si="768"/>
        <v>42523</v>
      </c>
      <c r="J1453" s="27">
        <f t="shared" si="772"/>
        <v>3.4992930829071955E-3</v>
      </c>
      <c r="K1453" s="12">
        <f t="shared" si="786"/>
        <v>42583</v>
      </c>
      <c r="L1453" s="12">
        <f t="shared" si="773"/>
        <v>42583</v>
      </c>
      <c r="M1453" s="1">
        <f t="shared" si="787"/>
        <v>21</v>
      </c>
      <c r="N1453" s="1">
        <f t="shared" si="774"/>
        <v>14</v>
      </c>
      <c r="O1453" s="2">
        <f t="shared" si="775"/>
        <v>1.0023314999999999</v>
      </c>
      <c r="P1453" s="11">
        <f t="shared" si="798"/>
        <v>1.0077990100000001</v>
      </c>
      <c r="Q1453" s="11">
        <f t="shared" si="794"/>
        <v>1.3483151993218867</v>
      </c>
      <c r="R1453" s="2">
        <f t="shared" si="797"/>
        <v>1.3514587899999999</v>
      </c>
      <c r="S1453" s="2">
        <f t="shared" si="792"/>
        <v>1.25355427</v>
      </c>
      <c r="T1453" s="2">
        <f t="shared" si="776"/>
        <v>273798.52586318</v>
      </c>
      <c r="U1453" s="2">
        <f t="shared" si="777"/>
        <v>1480.9202116547979</v>
      </c>
      <c r="V1453" s="2">
        <f t="shared" si="778"/>
        <v>74712.098842327352</v>
      </c>
      <c r="W1453" s="2">
        <f t="shared" si="779"/>
        <v>294610.78716799215</v>
      </c>
      <c r="X1453" s="29">
        <f t="shared" si="780"/>
        <v>0</v>
      </c>
      <c r="Y1453" s="2">
        <f t="shared" si="793"/>
        <v>0</v>
      </c>
      <c r="Z1453" s="82">
        <f t="shared" si="781"/>
        <v>0</v>
      </c>
      <c r="AA1453" s="2">
        <f t="shared" si="790"/>
        <v>0</v>
      </c>
      <c r="AB1453" s="27">
        <f t="shared" si="788"/>
        <v>6.7299999999999999E-2</v>
      </c>
      <c r="AC1453" s="29">
        <f t="shared" si="769"/>
        <v>14</v>
      </c>
      <c r="AD1453" s="29">
        <v>252</v>
      </c>
      <c r="AE1453" s="11">
        <f t="shared" si="795"/>
        <v>1.0036250040000001</v>
      </c>
      <c r="AF1453" s="2">
        <f t="shared" si="791"/>
        <v>992.52075144000003</v>
      </c>
      <c r="AG1453" s="2">
        <f t="shared" si="782"/>
        <v>1067.9652819200001</v>
      </c>
      <c r="AH1453" s="3">
        <f t="shared" si="783"/>
        <v>0</v>
      </c>
      <c r="AI1453" s="4" t="str">
        <f t="shared" si="796"/>
        <v>A+J=</v>
      </c>
      <c r="AJ1453" s="12">
        <f t="shared" si="789"/>
        <v>42583</v>
      </c>
      <c r="AK1453" s="12"/>
      <c r="AL1453" s="4"/>
      <c r="AM1453" s="1"/>
      <c r="AN1453" s="12"/>
      <c r="AO1453" s="1"/>
      <c r="AP1453" s="1"/>
      <c r="AQ1453" s="3"/>
      <c r="AR1453" s="3"/>
      <c r="AS1453" s="7"/>
      <c r="AT1453" s="1"/>
      <c r="AU1453" s="1"/>
      <c r="AV1453" s="1"/>
      <c r="AW1453" s="1"/>
      <c r="AX1453" s="1"/>
      <c r="AY1453" s="1"/>
      <c r="AZ1453" s="1"/>
      <c r="BA1453" s="1"/>
      <c r="BB1453" s="1"/>
    </row>
    <row r="1454" spans="1:54" x14ac:dyDescent="0.2">
      <c r="A1454" s="178">
        <f t="shared" si="784"/>
        <v>42573</v>
      </c>
      <c r="B1454" s="2">
        <f t="shared" si="770"/>
        <v>295803.160853418</v>
      </c>
      <c r="C1454" s="2">
        <f t="shared" si="785"/>
        <v>218417.76811400999</v>
      </c>
      <c r="D1454" s="2">
        <f>SUM(Y1454:Y$1495)</f>
        <v>5840.6439444099997</v>
      </c>
      <c r="E1454" s="11">
        <f t="shared" si="771"/>
        <v>212577.12416959999</v>
      </c>
      <c r="F1454" s="99">
        <f t="shared" si="766"/>
        <v>4675.2299999999996</v>
      </c>
      <c r="G1454" s="3">
        <f>IF(N1454=1,VLOOKUP(A1453,[1]Plan1!$BG$69:$BI$188,3),G1453)</f>
        <v>4691.59</v>
      </c>
      <c r="H1454" s="200">
        <f t="shared" si="767"/>
        <v>42492</v>
      </c>
      <c r="I1454" s="200">
        <f t="shared" si="768"/>
        <v>42523</v>
      </c>
      <c r="J1454" s="27">
        <f t="shared" si="772"/>
        <v>3.4992930829071955E-3</v>
      </c>
      <c r="K1454" s="12">
        <f t="shared" si="786"/>
        <v>42583</v>
      </c>
      <c r="L1454" s="12">
        <f t="shared" si="773"/>
        <v>42583</v>
      </c>
      <c r="M1454" s="1">
        <f t="shared" si="787"/>
        <v>21</v>
      </c>
      <c r="N1454" s="1">
        <f t="shared" si="774"/>
        <v>15</v>
      </c>
      <c r="O1454" s="2">
        <f t="shared" si="775"/>
        <v>1.00249824</v>
      </c>
      <c r="P1454" s="11">
        <f t="shared" si="798"/>
        <v>1.0077990100000001</v>
      </c>
      <c r="Q1454" s="11">
        <f t="shared" si="794"/>
        <v>1.3483151993218867</v>
      </c>
      <c r="R1454" s="2">
        <f t="shared" si="797"/>
        <v>1.35168361</v>
      </c>
      <c r="S1454" s="2">
        <f t="shared" si="792"/>
        <v>1.25355427</v>
      </c>
      <c r="T1454" s="2">
        <f t="shared" si="776"/>
        <v>273798.52586318</v>
      </c>
      <c r="U1454" s="2">
        <f t="shared" si="777"/>
        <v>1480.9202116547979</v>
      </c>
      <c r="V1454" s="2">
        <f t="shared" si="778"/>
        <v>74759.890431383188</v>
      </c>
      <c r="W1454" s="2">
        <f t="shared" si="779"/>
        <v>294658.578757048</v>
      </c>
      <c r="X1454" s="29">
        <f t="shared" si="780"/>
        <v>0</v>
      </c>
      <c r="Y1454" s="2">
        <f t="shared" si="793"/>
        <v>0</v>
      </c>
      <c r="Z1454" s="82">
        <f t="shared" si="781"/>
        <v>0</v>
      </c>
      <c r="AA1454" s="2">
        <f t="shared" si="790"/>
        <v>0</v>
      </c>
      <c r="AB1454" s="27">
        <f t="shared" si="788"/>
        <v>6.7299999999999999E-2</v>
      </c>
      <c r="AC1454" s="29">
        <f t="shared" si="769"/>
        <v>15</v>
      </c>
      <c r="AD1454" s="29">
        <v>252</v>
      </c>
      <c r="AE1454" s="11">
        <f t="shared" si="795"/>
        <v>1.003884435</v>
      </c>
      <c r="AF1454" s="2">
        <f t="shared" si="791"/>
        <v>1063.5525768099999</v>
      </c>
      <c r="AG1454" s="2">
        <f t="shared" si="782"/>
        <v>1144.58209637</v>
      </c>
      <c r="AH1454" s="3">
        <f t="shared" si="783"/>
        <v>0</v>
      </c>
      <c r="AI1454" s="4" t="str">
        <f t="shared" si="796"/>
        <v>A+J=</v>
      </c>
      <c r="AJ1454" s="12">
        <f t="shared" si="789"/>
        <v>42583</v>
      </c>
      <c r="AK1454" s="12"/>
      <c r="AL1454" s="4"/>
      <c r="AM1454" s="1"/>
      <c r="AN1454" s="12"/>
      <c r="AO1454" s="1"/>
      <c r="AP1454" s="1"/>
      <c r="AQ1454" s="3"/>
      <c r="AR1454" s="3"/>
      <c r="AS1454" s="7"/>
      <c r="AT1454" s="1"/>
      <c r="AU1454" s="1"/>
      <c r="AV1454" s="1"/>
      <c r="AW1454" s="1"/>
      <c r="AX1454" s="1"/>
      <c r="AY1454" s="1"/>
      <c r="AZ1454" s="1"/>
      <c r="BA1454" s="1"/>
      <c r="BB1454" s="1"/>
    </row>
    <row r="1455" spans="1:54" x14ac:dyDescent="0.2">
      <c r="A1455" s="178">
        <f t="shared" si="784"/>
        <v>42574</v>
      </c>
      <c r="B1455" s="2">
        <f t="shared" si="770"/>
        <v>295927.62263251876</v>
      </c>
      <c r="C1455" s="2">
        <f t="shared" si="785"/>
        <v>218417.76811400999</v>
      </c>
      <c r="D1455" s="2">
        <f>SUM(Y1455:Y$1495)</f>
        <v>5840.6439444099997</v>
      </c>
      <c r="E1455" s="11">
        <f t="shared" si="771"/>
        <v>212577.12416959999</v>
      </c>
      <c r="F1455" s="99">
        <f t="shared" si="766"/>
        <v>4675.2299999999996</v>
      </c>
      <c r="G1455" s="3">
        <f>IF(N1455=1,VLOOKUP(A1454,[1]Plan1!$BG$69:$BI$188,3),G1454)</f>
        <v>4691.59</v>
      </c>
      <c r="H1455" s="200">
        <f t="shared" si="767"/>
        <v>42492</v>
      </c>
      <c r="I1455" s="200">
        <f t="shared" si="768"/>
        <v>42523</v>
      </c>
      <c r="J1455" s="27">
        <f t="shared" si="772"/>
        <v>3.4992930829071955E-3</v>
      </c>
      <c r="K1455" s="12">
        <f t="shared" si="786"/>
        <v>42583</v>
      </c>
      <c r="L1455" s="12">
        <f t="shared" si="773"/>
        <v>42583</v>
      </c>
      <c r="M1455" s="1">
        <f t="shared" si="787"/>
        <v>21</v>
      </c>
      <c r="N1455" s="1">
        <f t="shared" si="774"/>
        <v>16</v>
      </c>
      <c r="O1455" s="2">
        <f t="shared" si="775"/>
        <v>1.0026650100000001</v>
      </c>
      <c r="P1455" s="11">
        <f t="shared" si="798"/>
        <v>1.0077990100000001</v>
      </c>
      <c r="Q1455" s="11">
        <f t="shared" si="794"/>
        <v>1.3483151993218867</v>
      </c>
      <c r="R1455" s="2">
        <f t="shared" si="797"/>
        <v>1.3519084699999999</v>
      </c>
      <c r="S1455" s="2">
        <f t="shared" si="792"/>
        <v>1.25355427</v>
      </c>
      <c r="T1455" s="2">
        <f t="shared" si="776"/>
        <v>273798.52586318</v>
      </c>
      <c r="U1455" s="2">
        <f t="shared" si="777"/>
        <v>1480.9202116547979</v>
      </c>
      <c r="V1455" s="2">
        <f t="shared" si="778"/>
        <v>74807.690523523939</v>
      </c>
      <c r="W1455" s="2">
        <f t="shared" si="779"/>
        <v>294706.37884918874</v>
      </c>
      <c r="X1455" s="29">
        <f t="shared" si="780"/>
        <v>0</v>
      </c>
      <c r="Y1455" s="2">
        <f t="shared" si="793"/>
        <v>0</v>
      </c>
      <c r="Z1455" s="82">
        <f t="shared" si="781"/>
        <v>0</v>
      </c>
      <c r="AA1455" s="2">
        <f t="shared" si="790"/>
        <v>0</v>
      </c>
      <c r="AB1455" s="27">
        <f t="shared" si="788"/>
        <v>6.7299999999999999E-2</v>
      </c>
      <c r="AC1455" s="29">
        <f t="shared" si="769"/>
        <v>16</v>
      </c>
      <c r="AD1455" s="29">
        <v>252</v>
      </c>
      <c r="AE1455" s="11">
        <f t="shared" si="795"/>
        <v>1.004143934</v>
      </c>
      <c r="AF1455" s="2">
        <f t="shared" si="791"/>
        <v>1134.60302047</v>
      </c>
      <c r="AG1455" s="2">
        <f t="shared" si="782"/>
        <v>1221.24378333</v>
      </c>
      <c r="AH1455" s="3">
        <f t="shared" si="783"/>
        <v>0</v>
      </c>
      <c r="AI1455" s="4" t="str">
        <f t="shared" si="796"/>
        <v>A+J=</v>
      </c>
      <c r="AJ1455" s="12">
        <f t="shared" si="789"/>
        <v>42583</v>
      </c>
      <c r="AK1455" s="12"/>
      <c r="AL1455" s="4"/>
      <c r="AM1455" s="1"/>
      <c r="AN1455" s="12"/>
      <c r="AO1455" s="1"/>
      <c r="AP1455" s="1"/>
      <c r="AQ1455" s="3"/>
      <c r="AR1455" s="3"/>
      <c r="AS1455" s="7"/>
      <c r="AT1455" s="1"/>
      <c r="AU1455" s="1"/>
      <c r="AV1455" s="1"/>
      <c r="AW1455" s="1"/>
      <c r="AX1455" s="1"/>
      <c r="AY1455" s="1"/>
      <c r="AZ1455" s="1"/>
      <c r="BA1455" s="1"/>
      <c r="BB1455" s="1"/>
    </row>
    <row r="1456" spans="1:54" x14ac:dyDescent="0.2">
      <c r="A1456" s="178">
        <f t="shared" si="784"/>
        <v>42575</v>
      </c>
      <c r="B1456" s="2">
        <f t="shared" si="770"/>
        <v>295927.62263251876</v>
      </c>
      <c r="C1456" s="2">
        <f t="shared" si="785"/>
        <v>218417.76811400999</v>
      </c>
      <c r="D1456" s="2">
        <f>SUM(Y1456:Y$1495)</f>
        <v>5840.6439444099997</v>
      </c>
      <c r="E1456" s="11">
        <f t="shared" si="771"/>
        <v>212577.12416959999</v>
      </c>
      <c r="F1456" s="99">
        <f t="shared" si="766"/>
        <v>4675.2299999999996</v>
      </c>
      <c r="G1456" s="3">
        <f>IF(N1456=1,VLOOKUP(A1455,[1]Plan1!$BG$69:$BI$188,3),G1455)</f>
        <v>4691.59</v>
      </c>
      <c r="H1456" s="200">
        <f t="shared" si="767"/>
        <v>42492</v>
      </c>
      <c r="I1456" s="200">
        <f t="shared" si="768"/>
        <v>42523</v>
      </c>
      <c r="J1456" s="27">
        <f t="shared" si="772"/>
        <v>3.4992930829071955E-3</v>
      </c>
      <c r="K1456" s="12">
        <f t="shared" si="786"/>
        <v>42583</v>
      </c>
      <c r="L1456" s="12">
        <f t="shared" si="773"/>
        <v>42583</v>
      </c>
      <c r="M1456" s="1">
        <f t="shared" si="787"/>
        <v>21</v>
      </c>
      <c r="N1456" s="1">
        <f t="shared" si="774"/>
        <v>16</v>
      </c>
      <c r="O1456" s="2">
        <f t="shared" si="775"/>
        <v>1.0026650100000001</v>
      </c>
      <c r="P1456" s="11">
        <f t="shared" si="798"/>
        <v>1.0077990100000001</v>
      </c>
      <c r="Q1456" s="11">
        <f t="shared" si="794"/>
        <v>1.3483151993218867</v>
      </c>
      <c r="R1456" s="2">
        <f t="shared" si="797"/>
        <v>1.3519084699999999</v>
      </c>
      <c r="S1456" s="2">
        <f t="shared" si="792"/>
        <v>1.25355427</v>
      </c>
      <c r="T1456" s="2">
        <f t="shared" si="776"/>
        <v>273798.52586318</v>
      </c>
      <c r="U1456" s="2">
        <f t="shared" si="777"/>
        <v>1480.9202116547979</v>
      </c>
      <c r="V1456" s="2">
        <f t="shared" si="778"/>
        <v>74807.690523523939</v>
      </c>
      <c r="W1456" s="2">
        <f t="shared" si="779"/>
        <v>294706.37884918874</v>
      </c>
      <c r="X1456" s="29">
        <f t="shared" si="780"/>
        <v>0</v>
      </c>
      <c r="Y1456" s="2">
        <f t="shared" si="793"/>
        <v>0</v>
      </c>
      <c r="Z1456" s="82">
        <f t="shared" si="781"/>
        <v>0</v>
      </c>
      <c r="AA1456" s="2">
        <f t="shared" si="790"/>
        <v>0</v>
      </c>
      <c r="AB1456" s="27">
        <f t="shared" si="788"/>
        <v>6.7299999999999999E-2</v>
      </c>
      <c r="AC1456" s="29">
        <f t="shared" si="769"/>
        <v>16</v>
      </c>
      <c r="AD1456" s="29">
        <v>252</v>
      </c>
      <c r="AE1456" s="11">
        <f t="shared" si="795"/>
        <v>1.004143934</v>
      </c>
      <c r="AF1456" s="2">
        <f t="shared" si="791"/>
        <v>1134.60302047</v>
      </c>
      <c r="AG1456" s="2">
        <f t="shared" si="782"/>
        <v>1221.24378333</v>
      </c>
      <c r="AH1456" s="3">
        <f t="shared" si="783"/>
        <v>0</v>
      </c>
      <c r="AI1456" s="4" t="str">
        <f t="shared" si="796"/>
        <v>A+J=</v>
      </c>
      <c r="AJ1456" s="12">
        <f t="shared" si="789"/>
        <v>42583</v>
      </c>
      <c r="AK1456" s="12"/>
      <c r="AL1456" s="4"/>
      <c r="AM1456" s="1"/>
      <c r="AN1456" s="12"/>
      <c r="AO1456" s="1"/>
      <c r="AP1456" s="1"/>
      <c r="AQ1456" s="3"/>
      <c r="AR1456" s="3"/>
      <c r="AS1456" s="7"/>
      <c r="AT1456" s="1"/>
      <c r="AU1456" s="1"/>
      <c r="AV1456" s="1"/>
      <c r="AW1456" s="1"/>
      <c r="AX1456" s="1"/>
      <c r="AY1456" s="1"/>
      <c r="AZ1456" s="1"/>
      <c r="BA1456" s="1"/>
      <c r="BB1456" s="1"/>
    </row>
    <row r="1457" spans="1:54" x14ac:dyDescent="0.2">
      <c r="A1457" s="178">
        <f t="shared" si="784"/>
        <v>42576</v>
      </c>
      <c r="B1457" s="2">
        <f t="shared" si="770"/>
        <v>295927.62263251876</v>
      </c>
      <c r="C1457" s="2">
        <f t="shared" si="785"/>
        <v>218417.76811400999</v>
      </c>
      <c r="D1457" s="2">
        <f>SUM(Y1457:Y$1495)</f>
        <v>5840.6439444099997</v>
      </c>
      <c r="E1457" s="11">
        <f t="shared" si="771"/>
        <v>212577.12416959999</v>
      </c>
      <c r="F1457" s="99">
        <f t="shared" si="766"/>
        <v>4675.2299999999996</v>
      </c>
      <c r="G1457" s="3">
        <f>IF(N1457=1,VLOOKUP(A1456,[1]Plan1!$BG$69:$BI$188,3),G1456)</f>
        <v>4691.59</v>
      </c>
      <c r="H1457" s="200">
        <f t="shared" si="767"/>
        <v>42492</v>
      </c>
      <c r="I1457" s="200">
        <f t="shared" si="768"/>
        <v>42523</v>
      </c>
      <c r="J1457" s="27">
        <f t="shared" si="772"/>
        <v>3.4992930829071955E-3</v>
      </c>
      <c r="K1457" s="12">
        <f t="shared" si="786"/>
        <v>42583</v>
      </c>
      <c r="L1457" s="12">
        <f t="shared" si="773"/>
        <v>42583</v>
      </c>
      <c r="M1457" s="1">
        <f t="shared" si="787"/>
        <v>21</v>
      </c>
      <c r="N1457" s="1">
        <f t="shared" si="774"/>
        <v>16</v>
      </c>
      <c r="O1457" s="2">
        <f t="shared" si="775"/>
        <v>1.0026650100000001</v>
      </c>
      <c r="P1457" s="11">
        <f t="shared" si="798"/>
        <v>1.0077990100000001</v>
      </c>
      <c r="Q1457" s="11">
        <f t="shared" si="794"/>
        <v>1.3483151993218867</v>
      </c>
      <c r="R1457" s="2">
        <f t="shared" si="797"/>
        <v>1.3519084699999999</v>
      </c>
      <c r="S1457" s="2">
        <f t="shared" si="792"/>
        <v>1.25355427</v>
      </c>
      <c r="T1457" s="2">
        <f t="shared" si="776"/>
        <v>273798.52586318</v>
      </c>
      <c r="U1457" s="2">
        <f t="shared" si="777"/>
        <v>1480.9202116547979</v>
      </c>
      <c r="V1457" s="2">
        <f t="shared" si="778"/>
        <v>74807.690523523939</v>
      </c>
      <c r="W1457" s="2">
        <f t="shared" si="779"/>
        <v>294706.37884918874</v>
      </c>
      <c r="X1457" s="29">
        <f t="shared" si="780"/>
        <v>0</v>
      </c>
      <c r="Y1457" s="2">
        <f t="shared" si="793"/>
        <v>0</v>
      </c>
      <c r="Z1457" s="82">
        <f t="shared" si="781"/>
        <v>0</v>
      </c>
      <c r="AA1457" s="2">
        <f t="shared" si="790"/>
        <v>0</v>
      </c>
      <c r="AB1457" s="27">
        <f t="shared" si="788"/>
        <v>6.7299999999999999E-2</v>
      </c>
      <c r="AC1457" s="29">
        <f t="shared" si="769"/>
        <v>16</v>
      </c>
      <c r="AD1457" s="29">
        <v>252</v>
      </c>
      <c r="AE1457" s="11">
        <f t="shared" si="795"/>
        <v>1.004143934</v>
      </c>
      <c r="AF1457" s="2">
        <f t="shared" si="791"/>
        <v>1134.60302047</v>
      </c>
      <c r="AG1457" s="2">
        <f t="shared" si="782"/>
        <v>1221.24378333</v>
      </c>
      <c r="AH1457" s="3">
        <f t="shared" si="783"/>
        <v>0</v>
      </c>
      <c r="AI1457" s="4" t="str">
        <f t="shared" si="796"/>
        <v>A+J=</v>
      </c>
      <c r="AJ1457" s="12">
        <f t="shared" si="789"/>
        <v>42583</v>
      </c>
      <c r="AK1457" s="12"/>
      <c r="AL1457" s="4"/>
      <c r="AM1457" s="1"/>
      <c r="AN1457" s="12"/>
      <c r="AO1457" s="1"/>
      <c r="AP1457" s="1"/>
      <c r="AQ1457" s="3"/>
      <c r="AR1457" s="3"/>
      <c r="AS1457" s="7"/>
      <c r="AT1457" s="1"/>
      <c r="AU1457" s="1"/>
      <c r="AV1457" s="1"/>
      <c r="AW1457" s="1"/>
      <c r="AX1457" s="1"/>
      <c r="AY1457" s="1"/>
      <c r="AZ1457" s="1"/>
      <c r="BA1457" s="1"/>
      <c r="BB1457" s="1"/>
    </row>
    <row r="1458" spans="1:54" x14ac:dyDescent="0.2">
      <c r="A1458" s="178">
        <f t="shared" si="784"/>
        <v>42577</v>
      </c>
      <c r="B1458" s="2">
        <f t="shared" si="770"/>
        <v>296052.13721406448</v>
      </c>
      <c r="C1458" s="2">
        <f t="shared" si="785"/>
        <v>218417.76811400999</v>
      </c>
      <c r="D1458" s="2">
        <f>SUM(Y1458:Y$1495)</f>
        <v>5840.6439444099997</v>
      </c>
      <c r="E1458" s="11">
        <f t="shared" si="771"/>
        <v>212577.12416959999</v>
      </c>
      <c r="F1458" s="99">
        <f t="shared" si="766"/>
        <v>4675.2299999999996</v>
      </c>
      <c r="G1458" s="3">
        <f>IF(N1458=1,VLOOKUP(A1457,[1]Plan1!$BG$69:$BI$188,3),G1457)</f>
        <v>4691.59</v>
      </c>
      <c r="H1458" s="200">
        <f t="shared" si="767"/>
        <v>42492</v>
      </c>
      <c r="I1458" s="200">
        <f t="shared" si="768"/>
        <v>42523</v>
      </c>
      <c r="J1458" s="27">
        <f t="shared" si="772"/>
        <v>3.4992930829071955E-3</v>
      </c>
      <c r="K1458" s="12">
        <f t="shared" si="786"/>
        <v>42583</v>
      </c>
      <c r="L1458" s="12">
        <f t="shared" si="773"/>
        <v>42583</v>
      </c>
      <c r="M1458" s="1">
        <f t="shared" si="787"/>
        <v>21</v>
      </c>
      <c r="N1458" s="1">
        <f t="shared" si="774"/>
        <v>17</v>
      </c>
      <c r="O1458" s="2">
        <f t="shared" si="775"/>
        <v>1.00283181</v>
      </c>
      <c r="P1458" s="11">
        <f t="shared" si="798"/>
        <v>1.0077990100000001</v>
      </c>
      <c r="Q1458" s="11">
        <f t="shared" si="794"/>
        <v>1.3483151993218867</v>
      </c>
      <c r="R1458" s="2">
        <f t="shared" si="797"/>
        <v>1.35213337</v>
      </c>
      <c r="S1458" s="2">
        <f t="shared" si="792"/>
        <v>1.25355427</v>
      </c>
      <c r="T1458" s="2">
        <f t="shared" si="776"/>
        <v>273798.52586318</v>
      </c>
      <c r="U1458" s="2">
        <f t="shared" si="777"/>
        <v>1480.9202116547979</v>
      </c>
      <c r="V1458" s="2">
        <f t="shared" si="778"/>
        <v>74855.499118749693</v>
      </c>
      <c r="W1458" s="2">
        <f t="shared" si="779"/>
        <v>294754.18744441448</v>
      </c>
      <c r="X1458" s="29">
        <f t="shared" si="780"/>
        <v>0</v>
      </c>
      <c r="Y1458" s="2">
        <f t="shared" si="793"/>
        <v>0</v>
      </c>
      <c r="Z1458" s="82">
        <f t="shared" si="781"/>
        <v>0</v>
      </c>
      <c r="AA1458" s="2">
        <f t="shared" si="790"/>
        <v>0</v>
      </c>
      <c r="AB1458" s="27">
        <f t="shared" si="788"/>
        <v>6.7299999999999999E-2</v>
      </c>
      <c r="AC1458" s="29">
        <f t="shared" si="769"/>
        <v>17</v>
      </c>
      <c r="AD1458" s="29">
        <v>252</v>
      </c>
      <c r="AE1458" s="11">
        <f t="shared" si="795"/>
        <v>1.0044034989999999</v>
      </c>
      <c r="AF1458" s="2">
        <f t="shared" si="791"/>
        <v>1205.6715348299999</v>
      </c>
      <c r="AG1458" s="2">
        <f t="shared" si="782"/>
        <v>1297.94976965</v>
      </c>
      <c r="AH1458" s="3">
        <f t="shared" si="783"/>
        <v>0</v>
      </c>
      <c r="AI1458" s="4" t="str">
        <f t="shared" si="796"/>
        <v>A+J=</v>
      </c>
      <c r="AJ1458" s="12">
        <f t="shared" si="789"/>
        <v>42583</v>
      </c>
      <c r="AK1458" s="12"/>
      <c r="AL1458" s="4"/>
      <c r="AM1458" s="1"/>
      <c r="AN1458" s="12"/>
      <c r="AO1458" s="1"/>
      <c r="AP1458" s="1"/>
      <c r="AQ1458" s="3"/>
      <c r="AR1458" s="3"/>
      <c r="AS1458" s="7"/>
      <c r="AT1458" s="1"/>
      <c r="AU1458" s="1"/>
      <c r="AV1458" s="1"/>
      <c r="AW1458" s="1"/>
      <c r="AX1458" s="1"/>
      <c r="AY1458" s="1"/>
      <c r="AZ1458" s="1"/>
      <c r="BA1458" s="1"/>
      <c r="BB1458" s="1"/>
    </row>
    <row r="1459" spans="1:54" x14ac:dyDescent="0.2">
      <c r="A1459" s="178">
        <f t="shared" si="784"/>
        <v>42578</v>
      </c>
      <c r="B1459" s="2">
        <f t="shared" si="770"/>
        <v>296176.70490896521</v>
      </c>
      <c r="C1459" s="2">
        <f t="shared" si="785"/>
        <v>218417.76811400999</v>
      </c>
      <c r="D1459" s="2">
        <f>SUM(Y1459:Y$1495)</f>
        <v>5840.6439444099997</v>
      </c>
      <c r="E1459" s="11">
        <f t="shared" si="771"/>
        <v>212577.12416959999</v>
      </c>
      <c r="F1459" s="99">
        <f t="shared" si="766"/>
        <v>4675.2299999999996</v>
      </c>
      <c r="G1459" s="3">
        <f>IF(N1459=1,VLOOKUP(A1458,[1]Plan1!$BG$69:$BI$188,3),G1458)</f>
        <v>4691.59</v>
      </c>
      <c r="H1459" s="200">
        <f t="shared" si="767"/>
        <v>42492</v>
      </c>
      <c r="I1459" s="200">
        <f t="shared" si="768"/>
        <v>42523</v>
      </c>
      <c r="J1459" s="27">
        <f t="shared" si="772"/>
        <v>3.4992930829071955E-3</v>
      </c>
      <c r="K1459" s="12">
        <f t="shared" si="786"/>
        <v>42583</v>
      </c>
      <c r="L1459" s="12">
        <f t="shared" si="773"/>
        <v>42583</v>
      </c>
      <c r="M1459" s="1">
        <f t="shared" si="787"/>
        <v>21</v>
      </c>
      <c r="N1459" s="1">
        <f t="shared" si="774"/>
        <v>18</v>
      </c>
      <c r="O1459" s="2">
        <f t="shared" si="775"/>
        <v>1.0029986399999999</v>
      </c>
      <c r="P1459" s="11">
        <f t="shared" si="798"/>
        <v>1.0077990100000001</v>
      </c>
      <c r="Q1459" s="11">
        <f t="shared" si="794"/>
        <v>1.3483151993218867</v>
      </c>
      <c r="R1459" s="2">
        <f t="shared" si="797"/>
        <v>1.3523583100000001</v>
      </c>
      <c r="S1459" s="2">
        <f t="shared" si="792"/>
        <v>1.25355427</v>
      </c>
      <c r="T1459" s="2">
        <f t="shared" si="776"/>
        <v>273798.52586318</v>
      </c>
      <c r="U1459" s="2">
        <f t="shared" si="777"/>
        <v>1480.9202116547979</v>
      </c>
      <c r="V1459" s="2">
        <f t="shared" si="778"/>
        <v>74903.316217060419</v>
      </c>
      <c r="W1459" s="2">
        <f t="shared" si="779"/>
        <v>294802.00454272522</v>
      </c>
      <c r="X1459" s="29">
        <f t="shared" si="780"/>
        <v>0</v>
      </c>
      <c r="Y1459" s="2">
        <f t="shared" si="793"/>
        <v>0</v>
      </c>
      <c r="Z1459" s="82">
        <f t="shared" si="781"/>
        <v>0</v>
      </c>
      <c r="AA1459" s="2">
        <f t="shared" si="790"/>
        <v>0</v>
      </c>
      <c r="AB1459" s="27">
        <f t="shared" si="788"/>
        <v>6.7299999999999999E-2</v>
      </c>
      <c r="AC1459" s="29">
        <f t="shared" si="769"/>
        <v>18</v>
      </c>
      <c r="AD1459" s="29">
        <v>252</v>
      </c>
      <c r="AE1459" s="11">
        <f t="shared" si="795"/>
        <v>1.004663131</v>
      </c>
      <c r="AF1459" s="2">
        <f t="shared" si="791"/>
        <v>1276.7583936999999</v>
      </c>
      <c r="AG1459" s="2">
        <f t="shared" si="782"/>
        <v>1374.70036624</v>
      </c>
      <c r="AH1459" s="3">
        <f t="shared" si="783"/>
        <v>0</v>
      </c>
      <c r="AI1459" s="4" t="str">
        <f t="shared" si="796"/>
        <v>A+J=</v>
      </c>
      <c r="AJ1459" s="12">
        <f t="shared" si="789"/>
        <v>42583</v>
      </c>
      <c r="AK1459" s="12"/>
      <c r="AL1459" s="4"/>
      <c r="AM1459" s="1"/>
      <c r="AN1459" s="12"/>
      <c r="AO1459" s="1"/>
      <c r="AP1459" s="1"/>
      <c r="AQ1459" s="3"/>
      <c r="AR1459" s="3"/>
      <c r="AS1459" s="7"/>
      <c r="AT1459" s="1"/>
      <c r="AU1459" s="1"/>
      <c r="AV1459" s="1"/>
      <c r="AW1459" s="1"/>
      <c r="AX1459" s="1"/>
      <c r="AY1459" s="1"/>
      <c r="AZ1459" s="1"/>
      <c r="BA1459" s="1"/>
      <c r="BB1459" s="1"/>
    </row>
    <row r="1460" spans="1:54" x14ac:dyDescent="0.2">
      <c r="A1460" s="178">
        <f t="shared" si="784"/>
        <v>42579</v>
      </c>
      <c r="B1460" s="2">
        <f t="shared" si="770"/>
        <v>296301.3260282909</v>
      </c>
      <c r="C1460" s="2">
        <f t="shared" si="785"/>
        <v>218417.76811400999</v>
      </c>
      <c r="D1460" s="2">
        <f>SUM(Y1460:Y$1495)</f>
        <v>5840.6439444099997</v>
      </c>
      <c r="E1460" s="11">
        <f t="shared" si="771"/>
        <v>212577.12416959999</v>
      </c>
      <c r="F1460" s="99">
        <f t="shared" si="766"/>
        <v>4675.2299999999996</v>
      </c>
      <c r="G1460" s="3">
        <f>IF(N1460=1,VLOOKUP(A1459,[1]Plan1!$BG$69:$BI$188,3),G1459)</f>
        <v>4691.59</v>
      </c>
      <c r="H1460" s="200">
        <f t="shared" si="767"/>
        <v>42492</v>
      </c>
      <c r="I1460" s="200">
        <f t="shared" si="768"/>
        <v>42523</v>
      </c>
      <c r="J1460" s="27">
        <f t="shared" si="772"/>
        <v>3.4992930829071955E-3</v>
      </c>
      <c r="K1460" s="12">
        <f t="shared" si="786"/>
        <v>42583</v>
      </c>
      <c r="L1460" s="12">
        <f t="shared" si="773"/>
        <v>42583</v>
      </c>
      <c r="M1460" s="1">
        <f t="shared" si="787"/>
        <v>21</v>
      </c>
      <c r="N1460" s="1">
        <f t="shared" si="774"/>
        <v>19</v>
      </c>
      <c r="O1460" s="2">
        <f t="shared" si="775"/>
        <v>1.0031654999999999</v>
      </c>
      <c r="P1460" s="11">
        <f t="shared" si="798"/>
        <v>1.0077990100000001</v>
      </c>
      <c r="Q1460" s="11">
        <f t="shared" si="794"/>
        <v>1.3483151993218867</v>
      </c>
      <c r="R1460" s="2">
        <f t="shared" si="797"/>
        <v>1.3525832900000001</v>
      </c>
      <c r="S1460" s="2">
        <f t="shared" si="792"/>
        <v>1.25355427</v>
      </c>
      <c r="T1460" s="2">
        <f t="shared" si="776"/>
        <v>273798.52586318</v>
      </c>
      <c r="U1460" s="2">
        <f t="shared" si="777"/>
        <v>1480.9202116547979</v>
      </c>
      <c r="V1460" s="2">
        <f t="shared" si="778"/>
        <v>74951.141818456104</v>
      </c>
      <c r="W1460" s="2">
        <f t="shared" si="779"/>
        <v>294849.8301441209</v>
      </c>
      <c r="X1460" s="29">
        <f t="shared" si="780"/>
        <v>0</v>
      </c>
      <c r="Y1460" s="2">
        <f t="shared" si="793"/>
        <v>0</v>
      </c>
      <c r="Z1460" s="82">
        <f t="shared" si="781"/>
        <v>0</v>
      </c>
      <c r="AA1460" s="2">
        <f t="shared" si="790"/>
        <v>0</v>
      </c>
      <c r="AB1460" s="27">
        <f t="shared" si="788"/>
        <v>6.7299999999999999E-2</v>
      </c>
      <c r="AC1460" s="29">
        <f t="shared" si="769"/>
        <v>19</v>
      </c>
      <c r="AD1460" s="29">
        <v>252</v>
      </c>
      <c r="AE1460" s="11">
        <f t="shared" si="795"/>
        <v>1.004922831</v>
      </c>
      <c r="AF1460" s="2">
        <f t="shared" si="791"/>
        <v>1347.86387087</v>
      </c>
      <c r="AG1460" s="2">
        <f t="shared" si="782"/>
        <v>1451.49588417</v>
      </c>
      <c r="AH1460" s="3">
        <f t="shared" si="783"/>
        <v>0</v>
      </c>
      <c r="AI1460" s="4" t="str">
        <f t="shared" si="796"/>
        <v>A+J=</v>
      </c>
      <c r="AJ1460" s="12">
        <f t="shared" si="789"/>
        <v>42583</v>
      </c>
      <c r="AK1460" s="12"/>
      <c r="AL1460" s="4"/>
      <c r="AM1460" s="1"/>
      <c r="AN1460" s="12"/>
      <c r="AO1460" s="1"/>
      <c r="AP1460" s="1"/>
      <c r="AQ1460" s="3"/>
      <c r="AR1460" s="3"/>
      <c r="AS1460" s="7"/>
      <c r="AT1460" s="1"/>
      <c r="AU1460" s="1"/>
      <c r="AV1460" s="1"/>
      <c r="AW1460" s="1"/>
      <c r="AX1460" s="1"/>
      <c r="AY1460" s="1"/>
      <c r="AZ1460" s="1"/>
      <c r="BA1460" s="1"/>
      <c r="BB1460" s="1"/>
    </row>
    <row r="1461" spans="1:54" x14ac:dyDescent="0.2">
      <c r="A1461" s="178">
        <f t="shared" si="784"/>
        <v>42580</v>
      </c>
      <c r="B1461" s="2">
        <f t="shared" si="770"/>
        <v>296425.99572505901</v>
      </c>
      <c r="C1461" s="2">
        <f t="shared" si="785"/>
        <v>218417.76811400999</v>
      </c>
      <c r="D1461" s="2">
        <f>SUM(Y1461:Y$1495)</f>
        <v>5840.6439444099997</v>
      </c>
      <c r="E1461" s="11">
        <f t="shared" si="771"/>
        <v>212577.12416959999</v>
      </c>
      <c r="F1461" s="99">
        <f t="shared" si="766"/>
        <v>4675.2299999999996</v>
      </c>
      <c r="G1461" s="3">
        <f>IF(N1461=1,VLOOKUP(A1460,[1]Plan1!$BG$69:$BI$188,3),G1460)</f>
        <v>4691.59</v>
      </c>
      <c r="H1461" s="200">
        <f t="shared" si="767"/>
        <v>42492</v>
      </c>
      <c r="I1461" s="200">
        <f t="shared" si="768"/>
        <v>42523</v>
      </c>
      <c r="J1461" s="27">
        <f t="shared" si="772"/>
        <v>3.4992930829071955E-3</v>
      </c>
      <c r="K1461" s="12">
        <f t="shared" si="786"/>
        <v>42583</v>
      </c>
      <c r="L1461" s="12">
        <f t="shared" si="773"/>
        <v>42583</v>
      </c>
      <c r="M1461" s="1">
        <f t="shared" si="787"/>
        <v>21</v>
      </c>
      <c r="N1461" s="1">
        <f t="shared" si="774"/>
        <v>20</v>
      </c>
      <c r="O1461" s="2">
        <f t="shared" si="775"/>
        <v>1.00333238</v>
      </c>
      <c r="P1461" s="11">
        <f t="shared" si="798"/>
        <v>1.0077990100000001</v>
      </c>
      <c r="Q1461" s="11">
        <f t="shared" si="794"/>
        <v>1.3483151993218867</v>
      </c>
      <c r="R1461" s="2">
        <f t="shared" si="797"/>
        <v>1.35280829</v>
      </c>
      <c r="S1461" s="2">
        <f t="shared" si="792"/>
        <v>1.25355427</v>
      </c>
      <c r="T1461" s="2">
        <f t="shared" si="776"/>
        <v>273798.52586318</v>
      </c>
      <c r="U1461" s="2">
        <f t="shared" si="777"/>
        <v>1480.9202116547979</v>
      </c>
      <c r="V1461" s="2">
        <f t="shared" si="778"/>
        <v>74998.971671394247</v>
      </c>
      <c r="W1461" s="2">
        <f t="shared" si="779"/>
        <v>294897.65999705903</v>
      </c>
      <c r="X1461" s="29">
        <f t="shared" si="780"/>
        <v>0</v>
      </c>
      <c r="Y1461" s="2">
        <f t="shared" si="793"/>
        <v>0</v>
      </c>
      <c r="Z1461" s="82">
        <f t="shared" si="781"/>
        <v>0</v>
      </c>
      <c r="AA1461" s="2">
        <f t="shared" si="790"/>
        <v>0</v>
      </c>
      <c r="AB1461" s="27">
        <f t="shared" si="788"/>
        <v>6.7299999999999999E-2</v>
      </c>
      <c r="AC1461" s="29">
        <f t="shared" si="769"/>
        <v>20</v>
      </c>
      <c r="AD1461" s="29">
        <v>252</v>
      </c>
      <c r="AE1461" s="11">
        <f t="shared" si="795"/>
        <v>1.0051825969999999</v>
      </c>
      <c r="AF1461" s="2">
        <f t="shared" si="791"/>
        <v>1418.9874187400001</v>
      </c>
      <c r="AG1461" s="2">
        <f t="shared" si="782"/>
        <v>1528.335728</v>
      </c>
      <c r="AH1461" s="3">
        <f t="shared" si="783"/>
        <v>0</v>
      </c>
      <c r="AI1461" s="4" t="str">
        <f t="shared" si="796"/>
        <v>A+J=</v>
      </c>
      <c r="AJ1461" s="12">
        <f t="shared" si="789"/>
        <v>42583</v>
      </c>
      <c r="AK1461" s="12"/>
      <c r="AL1461" s="4"/>
      <c r="AM1461" s="1"/>
      <c r="AN1461" s="12"/>
      <c r="AO1461" s="1"/>
      <c r="AP1461" s="1"/>
      <c r="AQ1461" s="3"/>
      <c r="AR1461" s="3"/>
      <c r="AS1461" s="7"/>
      <c r="AT1461" s="1"/>
      <c r="AU1461" s="1"/>
      <c r="AV1461" s="1"/>
      <c r="AW1461" s="1"/>
      <c r="AX1461" s="1"/>
      <c r="AY1461" s="1"/>
      <c r="AZ1461" s="1"/>
      <c r="BA1461" s="1"/>
      <c r="BB1461" s="1"/>
    </row>
    <row r="1462" spans="1:54" x14ac:dyDescent="0.2">
      <c r="A1462" s="178">
        <f t="shared" si="784"/>
        <v>42581</v>
      </c>
      <c r="B1462" s="2">
        <f t="shared" si="770"/>
        <v>296550.7210139634</v>
      </c>
      <c r="C1462" s="2">
        <f t="shared" si="785"/>
        <v>218417.76811400999</v>
      </c>
      <c r="D1462" s="2">
        <f>SUM(Y1462:Y$1495)</f>
        <v>5840.6439444099997</v>
      </c>
      <c r="E1462" s="11">
        <f t="shared" si="771"/>
        <v>212577.12416959999</v>
      </c>
      <c r="F1462" s="99">
        <f t="shared" si="766"/>
        <v>4675.2299999999996</v>
      </c>
      <c r="G1462" s="3">
        <f>IF(N1462=1,VLOOKUP(A1461,[1]Plan1!$BG$69:$BI$188,3),G1461)</f>
        <v>4691.59</v>
      </c>
      <c r="H1462" s="200">
        <f t="shared" si="767"/>
        <v>42492</v>
      </c>
      <c r="I1462" s="200">
        <f t="shared" si="768"/>
        <v>42523</v>
      </c>
      <c r="J1462" s="27">
        <f t="shared" si="772"/>
        <v>3.4992930829071955E-3</v>
      </c>
      <c r="K1462" s="12">
        <f t="shared" si="786"/>
        <v>42583</v>
      </c>
      <c r="L1462" s="12">
        <f t="shared" si="773"/>
        <v>42583</v>
      </c>
      <c r="M1462" s="1">
        <f t="shared" si="787"/>
        <v>21</v>
      </c>
      <c r="N1462" s="1">
        <f t="shared" si="774"/>
        <v>21</v>
      </c>
      <c r="O1462" s="2">
        <f t="shared" si="775"/>
        <v>1.0034992899999999</v>
      </c>
      <c r="P1462" s="11">
        <f t="shared" si="798"/>
        <v>1.0077990100000001</v>
      </c>
      <c r="Q1462" s="11">
        <f t="shared" si="794"/>
        <v>1.3483151993218867</v>
      </c>
      <c r="R1462" s="2">
        <f t="shared" si="797"/>
        <v>1.3530333400000001</v>
      </c>
      <c r="S1462" s="2">
        <f t="shared" si="792"/>
        <v>1.25355427</v>
      </c>
      <c r="T1462" s="2">
        <f t="shared" si="776"/>
        <v>273798.52586318</v>
      </c>
      <c r="U1462" s="2">
        <f t="shared" si="777"/>
        <v>1480.9202116547979</v>
      </c>
      <c r="V1462" s="2">
        <f t="shared" si="778"/>
        <v>75046.812153188628</v>
      </c>
      <c r="W1462" s="2">
        <f t="shared" si="779"/>
        <v>294945.50047885341</v>
      </c>
      <c r="X1462" s="29">
        <f t="shared" si="780"/>
        <v>0</v>
      </c>
      <c r="Y1462" s="2">
        <f t="shared" si="793"/>
        <v>0</v>
      </c>
      <c r="Z1462" s="82">
        <f t="shared" si="781"/>
        <v>0</v>
      </c>
      <c r="AA1462" s="2">
        <f t="shared" si="790"/>
        <v>0</v>
      </c>
      <c r="AB1462" s="27">
        <f t="shared" si="788"/>
        <v>6.7299999999999999E-2</v>
      </c>
      <c r="AC1462" s="29">
        <f t="shared" si="769"/>
        <v>21</v>
      </c>
      <c r="AD1462" s="29">
        <v>252</v>
      </c>
      <c r="AE1462" s="11">
        <f t="shared" si="795"/>
        <v>1.0054424310000001</v>
      </c>
      <c r="AF1462" s="2">
        <f t="shared" si="791"/>
        <v>1490.1295849099999</v>
      </c>
      <c r="AG1462" s="2">
        <f t="shared" si="782"/>
        <v>1605.2205351099999</v>
      </c>
      <c r="AH1462" s="3">
        <f t="shared" si="783"/>
        <v>0</v>
      </c>
      <c r="AI1462" s="4" t="str">
        <f t="shared" si="796"/>
        <v>A+J=</v>
      </c>
      <c r="AJ1462" s="12">
        <f t="shared" si="789"/>
        <v>42583</v>
      </c>
      <c r="AK1462" s="12"/>
      <c r="AL1462" s="4"/>
      <c r="AM1462" s="1"/>
      <c r="AN1462" s="12"/>
      <c r="AO1462" s="1"/>
      <c r="AP1462" s="1"/>
      <c r="AQ1462" s="3"/>
      <c r="AR1462" s="3"/>
      <c r="AS1462" s="7"/>
      <c r="AT1462" s="1"/>
      <c r="AU1462" s="1"/>
      <c r="AV1462" s="1"/>
      <c r="AW1462" s="1"/>
      <c r="AX1462" s="1"/>
      <c r="AY1462" s="1"/>
      <c r="AZ1462" s="1"/>
      <c r="BA1462" s="1"/>
      <c r="BB1462" s="1"/>
    </row>
    <row r="1463" spans="1:54" x14ac:dyDescent="0.2">
      <c r="A1463" s="178">
        <f t="shared" si="784"/>
        <v>42582</v>
      </c>
      <c r="B1463" s="2">
        <f t="shared" si="770"/>
        <v>296550.7210139634</v>
      </c>
      <c r="C1463" s="2">
        <f t="shared" si="785"/>
        <v>218417.76811400999</v>
      </c>
      <c r="D1463" s="2">
        <f>SUM(Y1463:Y$1495)</f>
        <v>5840.6439444099997</v>
      </c>
      <c r="E1463" s="11">
        <f t="shared" si="771"/>
        <v>212577.12416959999</v>
      </c>
      <c r="F1463" s="99">
        <f t="shared" si="766"/>
        <v>4675.2299999999996</v>
      </c>
      <c r="G1463" s="3">
        <f>IF(N1463=1,VLOOKUP(A1462,[1]Plan1!$BG$69:$BI$188,3),G1462)</f>
        <v>4691.59</v>
      </c>
      <c r="H1463" s="200">
        <f t="shared" si="767"/>
        <v>42492</v>
      </c>
      <c r="I1463" s="200">
        <f t="shared" si="768"/>
        <v>42523</v>
      </c>
      <c r="J1463" s="27">
        <f t="shared" si="772"/>
        <v>3.4992930829071955E-3</v>
      </c>
      <c r="K1463" s="12">
        <f t="shared" si="786"/>
        <v>42583</v>
      </c>
      <c r="L1463" s="12">
        <f t="shared" si="773"/>
        <v>42583</v>
      </c>
      <c r="M1463" s="1">
        <f t="shared" si="787"/>
        <v>21</v>
      </c>
      <c r="N1463" s="1">
        <f t="shared" si="774"/>
        <v>21</v>
      </c>
      <c r="O1463" s="2">
        <f t="shared" si="775"/>
        <v>1.0034992899999999</v>
      </c>
      <c r="P1463" s="11">
        <f t="shared" si="798"/>
        <v>1.0077990100000001</v>
      </c>
      <c r="Q1463" s="11">
        <f t="shared" si="794"/>
        <v>1.3483151993218867</v>
      </c>
      <c r="R1463" s="2">
        <f t="shared" si="797"/>
        <v>1.3530333400000001</v>
      </c>
      <c r="S1463" s="2">
        <f t="shared" si="792"/>
        <v>1.25355427</v>
      </c>
      <c r="T1463" s="2">
        <f t="shared" si="776"/>
        <v>273798.52586318</v>
      </c>
      <c r="U1463" s="2">
        <f t="shared" si="777"/>
        <v>1480.9202116547979</v>
      </c>
      <c r="V1463" s="2">
        <f t="shared" si="778"/>
        <v>75046.812153188628</v>
      </c>
      <c r="W1463" s="2">
        <f t="shared" si="779"/>
        <v>294945.50047885341</v>
      </c>
      <c r="X1463" s="29">
        <f t="shared" si="780"/>
        <v>0</v>
      </c>
      <c r="Y1463" s="2">
        <f t="shared" si="793"/>
        <v>0</v>
      </c>
      <c r="Z1463" s="82">
        <f t="shared" si="781"/>
        <v>0</v>
      </c>
      <c r="AA1463" s="2">
        <f t="shared" si="790"/>
        <v>0</v>
      </c>
      <c r="AB1463" s="27">
        <f t="shared" si="788"/>
        <v>6.7299999999999999E-2</v>
      </c>
      <c r="AC1463" s="29">
        <f t="shared" si="769"/>
        <v>21</v>
      </c>
      <c r="AD1463" s="29">
        <v>252</v>
      </c>
      <c r="AE1463" s="11">
        <f t="shared" si="795"/>
        <v>1.0054424310000001</v>
      </c>
      <c r="AF1463" s="2">
        <f t="shared" si="791"/>
        <v>1490.1295849099999</v>
      </c>
      <c r="AG1463" s="2">
        <f t="shared" si="782"/>
        <v>1605.2205351099999</v>
      </c>
      <c r="AH1463" s="3">
        <f t="shared" si="783"/>
        <v>0</v>
      </c>
      <c r="AI1463" s="4" t="str">
        <f t="shared" si="796"/>
        <v>A+J=</v>
      </c>
      <c r="AJ1463" s="12">
        <f t="shared" si="789"/>
        <v>42583</v>
      </c>
      <c r="AK1463" s="12"/>
      <c r="AL1463" s="4"/>
      <c r="AM1463" s="1"/>
      <c r="AN1463" s="12"/>
      <c r="AO1463" s="1"/>
      <c r="AP1463" s="1"/>
      <c r="AQ1463" s="3"/>
      <c r="AR1463" s="3"/>
      <c r="AS1463" s="7"/>
      <c r="AT1463" s="1"/>
      <c r="AU1463" s="1"/>
      <c r="AV1463" s="1"/>
      <c r="AW1463" s="1"/>
      <c r="AX1463" s="1"/>
      <c r="AY1463" s="1"/>
      <c r="AZ1463" s="1"/>
      <c r="BA1463" s="1"/>
      <c r="BB1463" s="1"/>
    </row>
    <row r="1464" spans="1:54" x14ac:dyDescent="0.2">
      <c r="A1464" s="178">
        <f t="shared" si="784"/>
        <v>42583</v>
      </c>
      <c r="B1464" s="2">
        <f t="shared" si="770"/>
        <v>296550.7210139634</v>
      </c>
      <c r="C1464" s="2">
        <f t="shared" si="785"/>
        <v>218417.76811400999</v>
      </c>
      <c r="D1464" s="2">
        <f>SUM(Y1464:Y$1495)</f>
        <v>5840.6439444099997</v>
      </c>
      <c r="E1464" s="11">
        <f t="shared" si="771"/>
        <v>212577.12416959999</v>
      </c>
      <c r="F1464" s="99">
        <f t="shared" si="766"/>
        <v>4675.2299999999996</v>
      </c>
      <c r="G1464" s="3">
        <f>IF(N1464=1,VLOOKUP(A1463,[1]Plan1!$BG$69:$BI$188,3),G1463)</f>
        <v>4691.59</v>
      </c>
      <c r="H1464" s="200">
        <f t="shared" si="767"/>
        <v>42492</v>
      </c>
      <c r="I1464" s="200">
        <f t="shared" si="768"/>
        <v>42523</v>
      </c>
      <c r="J1464" s="27">
        <f t="shared" si="772"/>
        <v>3.4992930829071955E-3</v>
      </c>
      <c r="K1464" s="12">
        <f t="shared" si="786"/>
        <v>42614</v>
      </c>
      <c r="L1464" s="12">
        <f t="shared" si="773"/>
        <v>42583</v>
      </c>
      <c r="M1464" s="1">
        <f t="shared" si="787"/>
        <v>21</v>
      </c>
      <c r="N1464" s="1">
        <f t="shared" si="774"/>
        <v>21</v>
      </c>
      <c r="O1464" s="2">
        <f t="shared" si="775"/>
        <v>1.0034992899999999</v>
      </c>
      <c r="P1464" s="11">
        <f t="shared" si="798"/>
        <v>1.0077990100000001</v>
      </c>
      <c r="Q1464" s="11">
        <f t="shared" si="794"/>
        <v>1.3483151993218867</v>
      </c>
      <c r="R1464" s="2">
        <f t="shared" si="797"/>
        <v>1.3530333400000001</v>
      </c>
      <c r="S1464" s="2">
        <f t="shared" si="792"/>
        <v>1.25355427</v>
      </c>
      <c r="T1464" s="2">
        <f t="shared" si="776"/>
        <v>273798.52586318</v>
      </c>
      <c r="U1464" s="2">
        <f t="shared" si="777"/>
        <v>1480.9202116547979</v>
      </c>
      <c r="V1464" s="2">
        <f t="shared" si="778"/>
        <v>75046.812153188628</v>
      </c>
      <c r="W1464" s="2">
        <f t="shared" si="779"/>
        <v>294945.50047885341</v>
      </c>
      <c r="X1464" s="29">
        <f t="shared" si="780"/>
        <v>48</v>
      </c>
      <c r="Y1464" s="2">
        <f t="shared" si="793"/>
        <v>2968.2472325799999</v>
      </c>
      <c r="Z1464" s="82">
        <f t="shared" si="781"/>
        <v>1.3589769999999999E-2</v>
      </c>
      <c r="AA1464" s="2">
        <f t="shared" si="790"/>
        <v>3720.85899281</v>
      </c>
      <c r="AB1464" s="27">
        <f t="shared" si="788"/>
        <v>6.7299999999999999E-2</v>
      </c>
      <c r="AC1464" s="29">
        <f t="shared" si="769"/>
        <v>21</v>
      </c>
      <c r="AD1464" s="29">
        <v>252</v>
      </c>
      <c r="AE1464" s="11">
        <f t="shared" si="795"/>
        <v>1.0054424310000001</v>
      </c>
      <c r="AF1464" s="2">
        <f t="shared" si="791"/>
        <v>1490.1295849099999</v>
      </c>
      <c r="AG1464" s="2">
        <f t="shared" si="782"/>
        <v>1605.2205351099999</v>
      </c>
      <c r="AH1464" s="3">
        <f t="shared" si="783"/>
        <v>5210.9885777199997</v>
      </c>
      <c r="AI1464" s="4" t="str">
        <f t="shared" si="796"/>
        <v>A+J=</v>
      </c>
      <c r="AJ1464" s="12">
        <f t="shared" si="789"/>
        <v>42583</v>
      </c>
      <c r="AK1464" s="12"/>
      <c r="AL1464" s="4"/>
      <c r="AM1464" s="1"/>
      <c r="AN1464" s="12"/>
      <c r="AO1464" s="1"/>
      <c r="AP1464" s="1"/>
      <c r="AQ1464" s="3"/>
      <c r="AR1464" s="3"/>
      <c r="AS1464" s="7"/>
      <c r="AT1464" s="1"/>
      <c r="AU1464" s="1"/>
      <c r="AV1464" s="1"/>
      <c r="AW1464" s="1"/>
      <c r="AX1464" s="1"/>
      <c r="AY1464" s="1"/>
      <c r="AZ1464" s="1"/>
      <c r="BA1464" s="1"/>
      <c r="BB1464" s="1"/>
    </row>
    <row r="1465" spans="1:54" x14ac:dyDescent="0.2">
      <c r="A1465" s="178">
        <f t="shared" si="784"/>
        <v>42584</v>
      </c>
      <c r="B1465" s="2">
        <f t="shared" si="770"/>
        <v>291364.8144911924</v>
      </c>
      <c r="C1465" s="2">
        <f t="shared" si="785"/>
        <v>215449.52088143001</v>
      </c>
      <c r="D1465" s="2">
        <f>SUM(Y1465:Y$1495)</f>
        <v>2872.3967118300002</v>
      </c>
      <c r="E1465" s="11">
        <f t="shared" si="771"/>
        <v>212577.12416960002</v>
      </c>
      <c r="F1465" s="99">
        <f t="shared" si="766"/>
        <v>4691.59</v>
      </c>
      <c r="G1465" s="3">
        <f>IF(N1465=1,VLOOKUP(A1464,[1]Plan1!$BG$69:$BI$188,3),G1464)</f>
        <v>4715.99</v>
      </c>
      <c r="H1465" s="200">
        <f t="shared" si="767"/>
        <v>42523</v>
      </c>
      <c r="I1465" s="200">
        <f t="shared" si="768"/>
        <v>42553</v>
      </c>
      <c r="J1465" s="27">
        <f t="shared" si="772"/>
        <v>5.200795465929442E-3</v>
      </c>
      <c r="K1465" s="12">
        <f t="shared" si="786"/>
        <v>42614</v>
      </c>
      <c r="L1465" s="12">
        <f t="shared" si="773"/>
        <v>42614</v>
      </c>
      <c r="M1465" s="1">
        <f t="shared" si="787"/>
        <v>23</v>
      </c>
      <c r="N1465" s="1">
        <f t="shared" si="774"/>
        <v>1</v>
      </c>
      <c r="O1465" s="2">
        <f t="shared" si="775"/>
        <v>1.0002255600000001</v>
      </c>
      <c r="P1465" s="11">
        <f t="shared" si="798"/>
        <v>1.0034992899999999</v>
      </c>
      <c r="Q1465" s="11">
        <f t="shared" si="794"/>
        <v>1.3530333452157217</v>
      </c>
      <c r="R1465" s="2">
        <f t="shared" si="797"/>
        <v>1.35333853</v>
      </c>
      <c r="S1465" s="2">
        <f t="shared" si="792"/>
        <v>1.25355427</v>
      </c>
      <c r="T1465" s="2">
        <f t="shared" si="776"/>
        <v>270077.66687036998</v>
      </c>
      <c r="U1465" s="2">
        <f t="shared" si="777"/>
        <v>728.308451418456</v>
      </c>
      <c r="V1465" s="2">
        <f t="shared" si="778"/>
        <v>75111.68856571395</v>
      </c>
      <c r="W1465" s="2">
        <f t="shared" si="779"/>
        <v>291289.51789856242</v>
      </c>
      <c r="X1465" s="29">
        <f t="shared" si="780"/>
        <v>0</v>
      </c>
      <c r="Y1465" s="2">
        <f t="shared" si="793"/>
        <v>0</v>
      </c>
      <c r="Z1465" s="82">
        <f t="shared" si="781"/>
        <v>0</v>
      </c>
      <c r="AA1465" s="2">
        <f t="shared" si="790"/>
        <v>0</v>
      </c>
      <c r="AB1465" s="27">
        <f t="shared" si="788"/>
        <v>6.7299999999999999E-2</v>
      </c>
      <c r="AC1465" s="29">
        <f t="shared" si="769"/>
        <v>1</v>
      </c>
      <c r="AD1465" s="29">
        <v>252</v>
      </c>
      <c r="AE1465" s="11">
        <f t="shared" si="795"/>
        <v>1.0002584940000001</v>
      </c>
      <c r="AF1465" s="2">
        <f t="shared" si="791"/>
        <v>69.813456419999994</v>
      </c>
      <c r="AG1465" s="2">
        <f t="shared" si="782"/>
        <v>75.296592630000006</v>
      </c>
      <c r="AH1465" s="3">
        <f t="shared" si="783"/>
        <v>0</v>
      </c>
      <c r="AI1465" s="4" t="str">
        <f t="shared" si="796"/>
        <v>A+J=</v>
      </c>
      <c r="AJ1465" s="12">
        <f t="shared" si="789"/>
        <v>42614</v>
      </c>
      <c r="AK1465" s="12"/>
      <c r="AL1465" s="4"/>
      <c r="AM1465" s="1"/>
      <c r="AN1465" s="12"/>
      <c r="AO1465" s="1"/>
      <c r="AP1465" s="1"/>
      <c r="AQ1465" s="3"/>
      <c r="AR1465" s="3"/>
      <c r="AS1465" s="7"/>
      <c r="AT1465" s="1"/>
      <c r="AU1465" s="1"/>
      <c r="AV1465" s="1"/>
      <c r="AW1465" s="1"/>
      <c r="AX1465" s="1"/>
      <c r="AY1465" s="1"/>
      <c r="AZ1465" s="1"/>
      <c r="BA1465" s="1"/>
      <c r="BB1465" s="1"/>
    </row>
    <row r="1466" spans="1:54" x14ac:dyDescent="0.2">
      <c r="A1466" s="178">
        <f t="shared" si="784"/>
        <v>42585</v>
      </c>
      <c r="B1466" s="2">
        <f t="shared" si="770"/>
        <v>291505.05544552644</v>
      </c>
      <c r="C1466" s="2">
        <f t="shared" si="785"/>
        <v>215449.52088143001</v>
      </c>
      <c r="D1466" s="2">
        <f>SUM(Y1466:Y$1495)</f>
        <v>2872.3967118300002</v>
      </c>
      <c r="E1466" s="11">
        <f t="shared" si="771"/>
        <v>212577.12416960002</v>
      </c>
      <c r="F1466" s="99">
        <f t="shared" si="766"/>
        <v>4691.59</v>
      </c>
      <c r="G1466" s="3">
        <f>IF(N1466=1,VLOOKUP(A1465,[1]Plan1!$BG$69:$BI$188,3),G1465)</f>
        <v>4715.99</v>
      </c>
      <c r="H1466" s="200">
        <f t="shared" si="767"/>
        <v>42523</v>
      </c>
      <c r="I1466" s="200">
        <f t="shared" si="768"/>
        <v>42553</v>
      </c>
      <c r="J1466" s="27">
        <f t="shared" si="772"/>
        <v>5.200795465929442E-3</v>
      </c>
      <c r="K1466" s="12">
        <f t="shared" si="786"/>
        <v>42614</v>
      </c>
      <c r="L1466" s="12">
        <f t="shared" si="773"/>
        <v>42614</v>
      </c>
      <c r="M1466" s="1">
        <f t="shared" si="787"/>
        <v>23</v>
      </c>
      <c r="N1466" s="1">
        <f t="shared" si="774"/>
        <v>2</v>
      </c>
      <c r="O1466" s="2">
        <f t="shared" si="775"/>
        <v>1.0004511700000001</v>
      </c>
      <c r="P1466" s="11">
        <f t="shared" si="798"/>
        <v>1.0034992899999999</v>
      </c>
      <c r="Q1466" s="11">
        <f t="shared" si="794"/>
        <v>1.3530333452157217</v>
      </c>
      <c r="R1466" s="2">
        <f t="shared" si="797"/>
        <v>1.35364379</v>
      </c>
      <c r="S1466" s="2">
        <f t="shared" si="792"/>
        <v>1.25355427</v>
      </c>
      <c r="T1466" s="2">
        <f t="shared" si="776"/>
        <v>270077.66687036998</v>
      </c>
      <c r="U1466" s="2">
        <f t="shared" si="777"/>
        <v>728.308451418456</v>
      </c>
      <c r="V1466" s="2">
        <f t="shared" si="778"/>
        <v>75176.579858637953</v>
      </c>
      <c r="W1466" s="2">
        <f t="shared" si="779"/>
        <v>291354.40919148643</v>
      </c>
      <c r="X1466" s="29">
        <f t="shared" si="780"/>
        <v>0</v>
      </c>
      <c r="Y1466" s="2">
        <f t="shared" si="793"/>
        <v>0</v>
      </c>
      <c r="Z1466" s="82">
        <f t="shared" si="781"/>
        <v>0</v>
      </c>
      <c r="AA1466" s="2">
        <f t="shared" si="790"/>
        <v>0</v>
      </c>
      <c r="AB1466" s="27">
        <f t="shared" si="788"/>
        <v>6.7299999999999999E-2</v>
      </c>
      <c r="AC1466" s="29">
        <f t="shared" si="769"/>
        <v>2</v>
      </c>
      <c r="AD1466" s="29">
        <v>252</v>
      </c>
      <c r="AE1466" s="11">
        <f t="shared" si="795"/>
        <v>1.000517055</v>
      </c>
      <c r="AF1466" s="2">
        <f t="shared" si="791"/>
        <v>139.64500803999999</v>
      </c>
      <c r="AG1466" s="2">
        <f t="shared" si="782"/>
        <v>150.64625404</v>
      </c>
      <c r="AH1466" s="3">
        <f t="shared" si="783"/>
        <v>0</v>
      </c>
      <c r="AI1466" s="4" t="str">
        <f t="shared" si="796"/>
        <v>A+J=</v>
      </c>
      <c r="AJ1466" s="12">
        <f t="shared" si="789"/>
        <v>42614</v>
      </c>
      <c r="AK1466" s="12"/>
      <c r="AL1466" s="4"/>
      <c r="AM1466" s="1"/>
      <c r="AN1466" s="12"/>
      <c r="AO1466" s="1"/>
      <c r="AP1466" s="1"/>
      <c r="AQ1466" s="3"/>
      <c r="AR1466" s="3"/>
      <c r="AS1466" s="7"/>
      <c r="AT1466" s="1"/>
      <c r="AU1466" s="1"/>
      <c r="AV1466" s="1"/>
      <c r="AW1466" s="1"/>
      <c r="AX1466" s="1"/>
      <c r="AY1466" s="1"/>
      <c r="AZ1466" s="1"/>
      <c r="BA1466" s="1"/>
      <c r="BB1466" s="1"/>
    </row>
    <row r="1467" spans="1:54" x14ac:dyDescent="0.2">
      <c r="A1467" s="178">
        <f t="shared" si="784"/>
        <v>42586</v>
      </c>
      <c r="B1467" s="2">
        <f t="shared" si="770"/>
        <v>291645.36224618787</v>
      </c>
      <c r="C1467" s="2">
        <f t="shared" si="785"/>
        <v>215449.52088143001</v>
      </c>
      <c r="D1467" s="2">
        <f>SUM(Y1467:Y$1495)</f>
        <v>2872.3967118300002</v>
      </c>
      <c r="E1467" s="11">
        <f t="shared" si="771"/>
        <v>212577.12416960002</v>
      </c>
      <c r="F1467" s="99">
        <f t="shared" si="766"/>
        <v>4691.59</v>
      </c>
      <c r="G1467" s="3">
        <f>IF(N1467=1,VLOOKUP(A1466,[1]Plan1!$BG$69:$BI$188,3),G1466)</f>
        <v>4715.99</v>
      </c>
      <c r="H1467" s="200">
        <f t="shared" si="767"/>
        <v>42523</v>
      </c>
      <c r="I1467" s="200">
        <f t="shared" si="768"/>
        <v>42553</v>
      </c>
      <c r="J1467" s="27">
        <f t="shared" si="772"/>
        <v>5.200795465929442E-3</v>
      </c>
      <c r="K1467" s="12">
        <f t="shared" si="786"/>
        <v>42614</v>
      </c>
      <c r="L1467" s="12">
        <f t="shared" si="773"/>
        <v>42614</v>
      </c>
      <c r="M1467" s="1">
        <f t="shared" si="787"/>
        <v>23</v>
      </c>
      <c r="N1467" s="1">
        <f t="shared" si="774"/>
        <v>3</v>
      </c>
      <c r="O1467" s="2">
        <f t="shared" si="775"/>
        <v>1.00067683</v>
      </c>
      <c r="P1467" s="11">
        <f t="shared" si="798"/>
        <v>1.0034992899999999</v>
      </c>
      <c r="Q1467" s="11">
        <f t="shared" si="794"/>
        <v>1.3530333452157217</v>
      </c>
      <c r="R1467" s="2">
        <f t="shared" si="797"/>
        <v>1.3539491100000001</v>
      </c>
      <c r="S1467" s="2">
        <f t="shared" si="792"/>
        <v>1.25355427</v>
      </c>
      <c r="T1467" s="2">
        <f t="shared" si="776"/>
        <v>270077.66687036998</v>
      </c>
      <c r="U1467" s="2">
        <f t="shared" si="777"/>
        <v>728.308451418456</v>
      </c>
      <c r="V1467" s="2">
        <f t="shared" si="778"/>
        <v>75241.483906189431</v>
      </c>
      <c r="W1467" s="2">
        <f t="shared" si="779"/>
        <v>291419.31323903787</v>
      </c>
      <c r="X1467" s="29">
        <f t="shared" si="780"/>
        <v>0</v>
      </c>
      <c r="Y1467" s="2">
        <f t="shared" si="793"/>
        <v>0</v>
      </c>
      <c r="Z1467" s="82">
        <f t="shared" si="781"/>
        <v>0</v>
      </c>
      <c r="AA1467" s="2">
        <f t="shared" si="790"/>
        <v>0</v>
      </c>
      <c r="AB1467" s="27">
        <f t="shared" si="788"/>
        <v>6.7299999999999999E-2</v>
      </c>
      <c r="AC1467" s="29">
        <f t="shared" si="769"/>
        <v>3</v>
      </c>
      <c r="AD1467" s="29">
        <v>252</v>
      </c>
      <c r="AE1467" s="11">
        <f t="shared" si="795"/>
        <v>1.0007756830000001</v>
      </c>
      <c r="AF1467" s="2">
        <f t="shared" si="791"/>
        <v>209.49465487000001</v>
      </c>
      <c r="AG1467" s="2">
        <f t="shared" si="782"/>
        <v>226.04900714999999</v>
      </c>
      <c r="AH1467" s="3">
        <f t="shared" si="783"/>
        <v>0</v>
      </c>
      <c r="AI1467" s="4" t="str">
        <f t="shared" si="796"/>
        <v>A+J=</v>
      </c>
      <c r="AJ1467" s="12">
        <f t="shared" si="789"/>
        <v>42614</v>
      </c>
      <c r="AK1467" s="12"/>
      <c r="AL1467" s="4"/>
      <c r="AM1467" s="1"/>
      <c r="AN1467" s="12"/>
      <c r="AO1467" s="1"/>
      <c r="AP1467" s="1"/>
      <c r="AQ1467" s="3"/>
      <c r="AR1467" s="3"/>
      <c r="AS1467" s="7"/>
      <c r="AT1467" s="1"/>
      <c r="AU1467" s="1"/>
      <c r="AV1467" s="1"/>
      <c r="AW1467" s="1"/>
      <c r="AX1467" s="1"/>
      <c r="AY1467" s="1"/>
      <c r="AZ1467" s="1"/>
      <c r="BA1467" s="1"/>
      <c r="BB1467" s="1"/>
    </row>
    <row r="1468" spans="1:54" x14ac:dyDescent="0.2">
      <c r="A1468" s="178">
        <f t="shared" si="784"/>
        <v>42587</v>
      </c>
      <c r="B1468" s="2">
        <f t="shared" si="770"/>
        <v>291785.73888056929</v>
      </c>
      <c r="C1468" s="2">
        <f t="shared" si="785"/>
        <v>215449.52088143001</v>
      </c>
      <c r="D1468" s="2">
        <f>SUM(Y1468:Y$1495)</f>
        <v>2872.3967118300002</v>
      </c>
      <c r="E1468" s="11">
        <f t="shared" si="771"/>
        <v>212577.12416960002</v>
      </c>
      <c r="F1468" s="99">
        <f t="shared" si="766"/>
        <v>4691.59</v>
      </c>
      <c r="G1468" s="3">
        <f>IF(N1468=1,VLOOKUP(A1467,[1]Plan1!$BG$69:$BI$188,3),G1467)</f>
        <v>4715.99</v>
      </c>
      <c r="H1468" s="200">
        <f t="shared" si="767"/>
        <v>42523</v>
      </c>
      <c r="I1468" s="200">
        <f t="shared" si="768"/>
        <v>42553</v>
      </c>
      <c r="J1468" s="27">
        <f t="shared" si="772"/>
        <v>5.200795465929442E-3</v>
      </c>
      <c r="K1468" s="12">
        <f t="shared" si="786"/>
        <v>42614</v>
      </c>
      <c r="L1468" s="12">
        <f t="shared" si="773"/>
        <v>42614</v>
      </c>
      <c r="M1468" s="1">
        <f t="shared" si="787"/>
        <v>23</v>
      </c>
      <c r="N1468" s="1">
        <f t="shared" si="774"/>
        <v>4</v>
      </c>
      <c r="O1468" s="2">
        <f t="shared" si="775"/>
        <v>1.00090254</v>
      </c>
      <c r="P1468" s="11">
        <f t="shared" si="798"/>
        <v>1.0034992899999999</v>
      </c>
      <c r="Q1468" s="11">
        <f t="shared" si="794"/>
        <v>1.3530333452157217</v>
      </c>
      <c r="R1468" s="2">
        <f t="shared" si="797"/>
        <v>1.3542545100000001</v>
      </c>
      <c r="S1468" s="2">
        <f t="shared" si="792"/>
        <v>1.25355427</v>
      </c>
      <c r="T1468" s="2">
        <f t="shared" si="776"/>
        <v>270077.66687036998</v>
      </c>
      <c r="U1468" s="2">
        <f t="shared" si="777"/>
        <v>728.308451418456</v>
      </c>
      <c r="V1468" s="2">
        <f t="shared" si="778"/>
        <v>75306.404959910826</v>
      </c>
      <c r="W1468" s="2">
        <f t="shared" si="779"/>
        <v>291484.23429275927</v>
      </c>
      <c r="X1468" s="29">
        <f t="shared" si="780"/>
        <v>0</v>
      </c>
      <c r="Y1468" s="2">
        <f t="shared" si="793"/>
        <v>0</v>
      </c>
      <c r="Z1468" s="82">
        <f t="shared" si="781"/>
        <v>0</v>
      </c>
      <c r="AA1468" s="2">
        <f t="shared" si="790"/>
        <v>0</v>
      </c>
      <c r="AB1468" s="27">
        <f t="shared" si="788"/>
        <v>6.7299999999999999E-2</v>
      </c>
      <c r="AC1468" s="29">
        <f t="shared" si="769"/>
        <v>4</v>
      </c>
      <c r="AD1468" s="29">
        <v>252</v>
      </c>
      <c r="AE1468" s="11">
        <f t="shared" si="795"/>
        <v>1.0010343770000001</v>
      </c>
      <c r="AF1468" s="2">
        <f t="shared" si="791"/>
        <v>279.36212682000001</v>
      </c>
      <c r="AG1468" s="2">
        <f t="shared" si="782"/>
        <v>301.50458780999998</v>
      </c>
      <c r="AH1468" s="3">
        <f t="shared" si="783"/>
        <v>0</v>
      </c>
      <c r="AI1468" s="4" t="str">
        <f t="shared" si="796"/>
        <v>A+J=</v>
      </c>
      <c r="AJ1468" s="12">
        <f t="shared" si="789"/>
        <v>42614</v>
      </c>
      <c r="AK1468" s="12"/>
      <c r="AL1468" s="4"/>
      <c r="AM1468" s="1"/>
      <c r="AN1468" s="12"/>
      <c r="AO1468" s="1"/>
      <c r="AP1468" s="1"/>
      <c r="AQ1468" s="3"/>
      <c r="AR1468" s="3"/>
      <c r="AS1468" s="7"/>
      <c r="AT1468" s="1"/>
      <c r="AU1468" s="1"/>
      <c r="AV1468" s="1"/>
      <c r="AW1468" s="1"/>
      <c r="AX1468" s="1"/>
      <c r="AY1468" s="1"/>
      <c r="AZ1468" s="1"/>
      <c r="BA1468" s="1"/>
      <c r="BB1468" s="1"/>
    </row>
    <row r="1469" spans="1:54" x14ac:dyDescent="0.2">
      <c r="A1469" s="178">
        <f t="shared" si="784"/>
        <v>42588</v>
      </c>
      <c r="B1469" s="2">
        <f t="shared" si="770"/>
        <v>291926.18382930936</v>
      </c>
      <c r="C1469" s="2">
        <f t="shared" si="785"/>
        <v>215449.52088143001</v>
      </c>
      <c r="D1469" s="2">
        <f>SUM(Y1469:Y$1495)</f>
        <v>2872.3967118300002</v>
      </c>
      <c r="E1469" s="11">
        <f t="shared" si="771"/>
        <v>212577.12416960002</v>
      </c>
      <c r="F1469" s="99">
        <f t="shared" si="766"/>
        <v>4691.59</v>
      </c>
      <c r="G1469" s="3">
        <f>IF(N1469=1,VLOOKUP(A1468,[1]Plan1!$BG$69:$BI$188,3),G1468)</f>
        <v>4715.99</v>
      </c>
      <c r="H1469" s="200">
        <f t="shared" si="767"/>
        <v>42523</v>
      </c>
      <c r="I1469" s="200">
        <f t="shared" si="768"/>
        <v>42553</v>
      </c>
      <c r="J1469" s="27">
        <f t="shared" si="772"/>
        <v>5.200795465929442E-3</v>
      </c>
      <c r="K1469" s="12">
        <f t="shared" si="786"/>
        <v>42614</v>
      </c>
      <c r="L1469" s="12">
        <f t="shared" si="773"/>
        <v>42614</v>
      </c>
      <c r="M1469" s="1">
        <f t="shared" si="787"/>
        <v>23</v>
      </c>
      <c r="N1469" s="1">
        <f t="shared" si="774"/>
        <v>5</v>
      </c>
      <c r="O1469" s="2">
        <f t="shared" si="775"/>
        <v>1.0011283099999999</v>
      </c>
      <c r="P1469" s="11">
        <f t="shared" si="798"/>
        <v>1.0034992899999999</v>
      </c>
      <c r="Q1469" s="11">
        <f t="shared" si="794"/>
        <v>1.3530333452157217</v>
      </c>
      <c r="R1469" s="2">
        <f t="shared" si="797"/>
        <v>1.3545599800000001</v>
      </c>
      <c r="S1469" s="2">
        <f t="shared" si="792"/>
        <v>1.25355427</v>
      </c>
      <c r="T1469" s="2">
        <f t="shared" si="776"/>
        <v>270077.66687036998</v>
      </c>
      <c r="U1469" s="2">
        <f t="shared" si="777"/>
        <v>728.308451418456</v>
      </c>
      <c r="V1469" s="2">
        <f t="shared" si="778"/>
        <v>75371.340894030916</v>
      </c>
      <c r="W1469" s="2">
        <f t="shared" si="779"/>
        <v>291549.17022687936</v>
      </c>
      <c r="X1469" s="29">
        <f t="shared" si="780"/>
        <v>0</v>
      </c>
      <c r="Y1469" s="2">
        <f t="shared" si="793"/>
        <v>0</v>
      </c>
      <c r="Z1469" s="82">
        <f t="shared" si="781"/>
        <v>0</v>
      </c>
      <c r="AA1469" s="2">
        <f t="shared" si="790"/>
        <v>0</v>
      </c>
      <c r="AB1469" s="27">
        <f t="shared" si="788"/>
        <v>6.7299999999999999E-2</v>
      </c>
      <c r="AC1469" s="29">
        <f t="shared" si="769"/>
        <v>5</v>
      </c>
      <c r="AD1469" s="29">
        <v>252</v>
      </c>
      <c r="AE1469" s="11">
        <f t="shared" si="795"/>
        <v>1.0012931389999999</v>
      </c>
      <c r="AF1469" s="2">
        <f t="shared" si="791"/>
        <v>349.24796405000001</v>
      </c>
      <c r="AG1469" s="2">
        <f t="shared" si="782"/>
        <v>377.01360242999999</v>
      </c>
      <c r="AH1469" s="3">
        <f t="shared" si="783"/>
        <v>0</v>
      </c>
      <c r="AI1469" s="4" t="str">
        <f t="shared" si="796"/>
        <v>A+J=</v>
      </c>
      <c r="AJ1469" s="12">
        <f t="shared" si="789"/>
        <v>42614</v>
      </c>
      <c r="AK1469" s="12"/>
      <c r="AL1469" s="98"/>
      <c r="AM1469" s="38"/>
      <c r="AN1469" s="16"/>
      <c r="AO1469" s="38"/>
      <c r="AP1469" s="38"/>
      <c r="AQ1469" s="49"/>
      <c r="AR1469" s="49"/>
      <c r="AS1469" s="80"/>
      <c r="AT1469" s="38"/>
      <c r="AU1469" s="38"/>
      <c r="AV1469" s="38"/>
      <c r="AW1469" s="38"/>
      <c r="AX1469" s="38"/>
      <c r="AY1469" s="38"/>
      <c r="AZ1469" s="38"/>
      <c r="BA1469" s="38"/>
      <c r="BB1469" s="38"/>
    </row>
    <row r="1470" spans="1:54" x14ac:dyDescent="0.2">
      <c r="A1470" s="178">
        <f t="shared" si="784"/>
        <v>42589</v>
      </c>
      <c r="B1470" s="2">
        <f t="shared" si="770"/>
        <v>291926.18382930936</v>
      </c>
      <c r="C1470" s="2">
        <f t="shared" si="785"/>
        <v>215449.52088143001</v>
      </c>
      <c r="D1470" s="2">
        <f>SUM(Y1470:Y$1495)</f>
        <v>2872.3967118300002</v>
      </c>
      <c r="E1470" s="11">
        <f t="shared" si="771"/>
        <v>212577.12416960002</v>
      </c>
      <c r="F1470" s="99">
        <f t="shared" si="766"/>
        <v>4691.59</v>
      </c>
      <c r="G1470" s="3">
        <f>IF(N1470=1,VLOOKUP(A1469,[1]Plan1!$BG$69:$BI$188,3),G1469)</f>
        <v>4715.99</v>
      </c>
      <c r="H1470" s="200">
        <f t="shared" si="767"/>
        <v>42523</v>
      </c>
      <c r="I1470" s="200">
        <f t="shared" si="768"/>
        <v>42553</v>
      </c>
      <c r="J1470" s="27">
        <f t="shared" si="772"/>
        <v>5.200795465929442E-3</v>
      </c>
      <c r="K1470" s="12">
        <f t="shared" si="786"/>
        <v>42614</v>
      </c>
      <c r="L1470" s="12">
        <f t="shared" si="773"/>
        <v>42614</v>
      </c>
      <c r="M1470" s="1">
        <f t="shared" si="787"/>
        <v>23</v>
      </c>
      <c r="N1470" s="1">
        <f t="shared" si="774"/>
        <v>5</v>
      </c>
      <c r="O1470" s="2">
        <f t="shared" si="775"/>
        <v>1.0011283099999999</v>
      </c>
      <c r="P1470" s="11">
        <f t="shared" si="798"/>
        <v>1.0034992899999999</v>
      </c>
      <c r="Q1470" s="11">
        <f t="shared" si="794"/>
        <v>1.3530333452157217</v>
      </c>
      <c r="R1470" s="2">
        <f t="shared" si="797"/>
        <v>1.3545599800000001</v>
      </c>
      <c r="S1470" s="2">
        <f t="shared" si="792"/>
        <v>1.25355427</v>
      </c>
      <c r="T1470" s="2">
        <f t="shared" si="776"/>
        <v>270077.66687036998</v>
      </c>
      <c r="U1470" s="2">
        <f t="shared" si="777"/>
        <v>728.308451418456</v>
      </c>
      <c r="V1470" s="2">
        <f t="shared" si="778"/>
        <v>75371.340894030916</v>
      </c>
      <c r="W1470" s="2">
        <f t="shared" si="779"/>
        <v>291549.17022687936</v>
      </c>
      <c r="X1470" s="29">
        <f t="shared" si="780"/>
        <v>0</v>
      </c>
      <c r="Y1470" s="2">
        <f t="shared" si="793"/>
        <v>0</v>
      </c>
      <c r="Z1470" s="82">
        <f t="shared" si="781"/>
        <v>0</v>
      </c>
      <c r="AA1470" s="2">
        <f t="shared" si="790"/>
        <v>0</v>
      </c>
      <c r="AB1470" s="27">
        <f t="shared" si="788"/>
        <v>6.7299999999999999E-2</v>
      </c>
      <c r="AC1470" s="29">
        <f t="shared" si="769"/>
        <v>5</v>
      </c>
      <c r="AD1470" s="29">
        <v>252</v>
      </c>
      <c r="AE1470" s="11">
        <f t="shared" si="795"/>
        <v>1.0012931389999999</v>
      </c>
      <c r="AF1470" s="2">
        <f t="shared" si="791"/>
        <v>349.24796405000001</v>
      </c>
      <c r="AG1470" s="2">
        <f t="shared" si="782"/>
        <v>377.01360242999999</v>
      </c>
      <c r="AH1470" s="3">
        <f t="shared" si="783"/>
        <v>0</v>
      </c>
      <c r="AI1470" s="4" t="str">
        <f t="shared" si="796"/>
        <v>A+J=</v>
      </c>
      <c r="AJ1470" s="12">
        <f t="shared" si="789"/>
        <v>42614</v>
      </c>
      <c r="AK1470" s="12"/>
      <c r="AL1470" s="4"/>
      <c r="AM1470" s="1"/>
      <c r="AN1470" s="12"/>
      <c r="AO1470" s="1"/>
      <c r="AP1470" s="1"/>
      <c r="AQ1470" s="3"/>
      <c r="AR1470" s="3"/>
      <c r="AS1470" s="7"/>
      <c r="AT1470" s="1"/>
      <c r="AU1470" s="1"/>
      <c r="AV1470" s="1"/>
      <c r="AW1470" s="1"/>
      <c r="AX1470" s="1"/>
      <c r="AY1470" s="1"/>
      <c r="AZ1470" s="1"/>
      <c r="BA1470" s="1"/>
      <c r="BB1470" s="1"/>
    </row>
    <row r="1471" spans="1:54" x14ac:dyDescent="0.2">
      <c r="A1471" s="178">
        <f t="shared" si="784"/>
        <v>42590</v>
      </c>
      <c r="B1471" s="2">
        <f t="shared" si="770"/>
        <v>291926.18382930936</v>
      </c>
      <c r="C1471" s="2">
        <f t="shared" si="785"/>
        <v>215449.52088143001</v>
      </c>
      <c r="D1471" s="2">
        <f>SUM(Y1471:Y$1495)</f>
        <v>2872.3967118300002</v>
      </c>
      <c r="E1471" s="11">
        <f t="shared" si="771"/>
        <v>212577.12416960002</v>
      </c>
      <c r="F1471" s="99">
        <f t="shared" si="766"/>
        <v>4691.59</v>
      </c>
      <c r="G1471" s="3">
        <f>IF(N1471=1,VLOOKUP(A1470,[1]Plan1!$BG$69:$BI$188,3),G1470)</f>
        <v>4715.99</v>
      </c>
      <c r="H1471" s="200">
        <f t="shared" si="767"/>
        <v>42523</v>
      </c>
      <c r="I1471" s="200">
        <f t="shared" si="768"/>
        <v>42553</v>
      </c>
      <c r="J1471" s="27">
        <f t="shared" si="772"/>
        <v>5.200795465929442E-3</v>
      </c>
      <c r="K1471" s="12">
        <f t="shared" si="786"/>
        <v>42614</v>
      </c>
      <c r="L1471" s="12">
        <f t="shared" si="773"/>
        <v>42614</v>
      </c>
      <c r="M1471" s="1">
        <f t="shared" si="787"/>
        <v>23</v>
      </c>
      <c r="N1471" s="1">
        <f t="shared" si="774"/>
        <v>5</v>
      </c>
      <c r="O1471" s="2">
        <f t="shared" si="775"/>
        <v>1.0011283099999999</v>
      </c>
      <c r="P1471" s="11">
        <f t="shared" si="798"/>
        <v>1.0034992899999999</v>
      </c>
      <c r="Q1471" s="11">
        <f t="shared" si="794"/>
        <v>1.3530333452157217</v>
      </c>
      <c r="R1471" s="2">
        <f t="shared" si="797"/>
        <v>1.3545599800000001</v>
      </c>
      <c r="S1471" s="2">
        <f t="shared" si="792"/>
        <v>1.25355427</v>
      </c>
      <c r="T1471" s="2">
        <f t="shared" si="776"/>
        <v>270077.66687036998</v>
      </c>
      <c r="U1471" s="2">
        <f t="shared" si="777"/>
        <v>728.308451418456</v>
      </c>
      <c r="V1471" s="2">
        <f t="shared" si="778"/>
        <v>75371.340894030916</v>
      </c>
      <c r="W1471" s="2">
        <f t="shared" si="779"/>
        <v>291549.17022687936</v>
      </c>
      <c r="X1471" s="29">
        <f t="shared" si="780"/>
        <v>0</v>
      </c>
      <c r="Y1471" s="2">
        <f t="shared" si="793"/>
        <v>0</v>
      </c>
      <c r="Z1471" s="82">
        <f t="shared" si="781"/>
        <v>0</v>
      </c>
      <c r="AA1471" s="2">
        <f t="shared" si="790"/>
        <v>0</v>
      </c>
      <c r="AB1471" s="27">
        <f t="shared" si="788"/>
        <v>6.7299999999999999E-2</v>
      </c>
      <c r="AC1471" s="29">
        <f t="shared" si="769"/>
        <v>5</v>
      </c>
      <c r="AD1471" s="29">
        <v>252</v>
      </c>
      <c r="AE1471" s="11">
        <f t="shared" si="795"/>
        <v>1.0012931389999999</v>
      </c>
      <c r="AF1471" s="2">
        <f t="shared" si="791"/>
        <v>349.24796405000001</v>
      </c>
      <c r="AG1471" s="2">
        <f t="shared" si="782"/>
        <v>377.01360242999999</v>
      </c>
      <c r="AH1471" s="3">
        <f t="shared" si="783"/>
        <v>0</v>
      </c>
      <c r="AI1471" s="4" t="str">
        <f t="shared" si="796"/>
        <v>A+J=</v>
      </c>
      <c r="AJ1471" s="12">
        <f t="shared" si="789"/>
        <v>42614</v>
      </c>
      <c r="AK1471" s="12"/>
      <c r="AL1471" s="4"/>
      <c r="AM1471" s="1"/>
      <c r="AN1471" s="12"/>
      <c r="AO1471" s="1"/>
      <c r="AP1471" s="1"/>
      <c r="AQ1471" s="3"/>
      <c r="AR1471" s="3"/>
      <c r="AS1471" s="7"/>
      <c r="AT1471" s="1"/>
      <c r="AU1471" s="1"/>
      <c r="AV1471" s="1"/>
      <c r="AW1471" s="1"/>
      <c r="AX1471" s="1"/>
      <c r="AY1471" s="1"/>
      <c r="AZ1471" s="1"/>
      <c r="BA1471" s="1"/>
      <c r="BB1471" s="1"/>
    </row>
    <row r="1472" spans="1:54" x14ac:dyDescent="0.2">
      <c r="A1472" s="178">
        <f t="shared" si="784"/>
        <v>42591</v>
      </c>
      <c r="B1472" s="2">
        <f t="shared" si="770"/>
        <v>292066.6944049169</v>
      </c>
      <c r="C1472" s="2">
        <f t="shared" si="785"/>
        <v>215449.52088143001</v>
      </c>
      <c r="D1472" s="2">
        <f>SUM(Y1472:Y$1495)</f>
        <v>2872.3967118300002</v>
      </c>
      <c r="E1472" s="11">
        <f t="shared" si="771"/>
        <v>212577.12416960002</v>
      </c>
      <c r="F1472" s="99">
        <f t="shared" si="766"/>
        <v>4691.59</v>
      </c>
      <c r="G1472" s="3">
        <f>IF(N1472=1,VLOOKUP(A1471,[1]Plan1!$BG$69:$BI$188,3),G1471)</f>
        <v>4715.99</v>
      </c>
      <c r="H1472" s="200">
        <f t="shared" si="767"/>
        <v>42523</v>
      </c>
      <c r="I1472" s="200">
        <f t="shared" si="768"/>
        <v>42553</v>
      </c>
      <c r="J1472" s="27">
        <f t="shared" si="772"/>
        <v>5.200795465929442E-3</v>
      </c>
      <c r="K1472" s="12">
        <f t="shared" si="786"/>
        <v>42614</v>
      </c>
      <c r="L1472" s="12">
        <f t="shared" si="773"/>
        <v>42614</v>
      </c>
      <c r="M1472" s="1">
        <f t="shared" si="787"/>
        <v>23</v>
      </c>
      <c r="N1472" s="1">
        <f t="shared" si="774"/>
        <v>6</v>
      </c>
      <c r="O1472" s="2">
        <f t="shared" si="775"/>
        <v>1.00135412</v>
      </c>
      <c r="P1472" s="11">
        <f t="shared" si="798"/>
        <v>1.0034992899999999</v>
      </c>
      <c r="Q1472" s="11">
        <f t="shared" si="794"/>
        <v>1.3530333452157217</v>
      </c>
      <c r="R1472" s="2">
        <f t="shared" si="797"/>
        <v>1.35486551</v>
      </c>
      <c r="S1472" s="2">
        <f t="shared" si="792"/>
        <v>1.25355427</v>
      </c>
      <c r="T1472" s="2">
        <f t="shared" si="776"/>
        <v>270077.66687036998</v>
      </c>
      <c r="U1472" s="2">
        <f t="shared" si="777"/>
        <v>728.308451418456</v>
      </c>
      <c r="V1472" s="2">
        <f t="shared" si="778"/>
        <v>75436.289582778438</v>
      </c>
      <c r="W1472" s="2">
        <f t="shared" si="779"/>
        <v>291614.1189156269</v>
      </c>
      <c r="X1472" s="29">
        <f t="shared" si="780"/>
        <v>0</v>
      </c>
      <c r="Y1472" s="2">
        <f t="shared" si="793"/>
        <v>0</v>
      </c>
      <c r="Z1472" s="82">
        <f t="shared" si="781"/>
        <v>0</v>
      </c>
      <c r="AA1472" s="2">
        <f t="shared" si="790"/>
        <v>0</v>
      </c>
      <c r="AB1472" s="27">
        <f t="shared" si="788"/>
        <v>6.7299999999999999E-2</v>
      </c>
      <c r="AC1472" s="29">
        <f t="shared" si="769"/>
        <v>6</v>
      </c>
      <c r="AD1472" s="29">
        <v>252</v>
      </c>
      <c r="AE1472" s="11">
        <f t="shared" si="795"/>
        <v>1.0015519669999999</v>
      </c>
      <c r="AF1472" s="2">
        <f t="shared" si="791"/>
        <v>419.15162641000001</v>
      </c>
      <c r="AG1472" s="2">
        <f t="shared" si="782"/>
        <v>452.57548929000001</v>
      </c>
      <c r="AH1472" s="3">
        <f t="shared" si="783"/>
        <v>0</v>
      </c>
      <c r="AI1472" s="4" t="str">
        <f t="shared" si="796"/>
        <v>A+J=</v>
      </c>
      <c r="AJ1472" s="12">
        <f t="shared" si="789"/>
        <v>42614</v>
      </c>
      <c r="AK1472" s="12"/>
      <c r="AL1472" s="4"/>
      <c r="AM1472" s="1"/>
      <c r="AN1472" s="12"/>
      <c r="AO1472" s="1"/>
      <c r="AP1472" s="1"/>
      <c r="AQ1472" s="3"/>
      <c r="AR1472" s="3"/>
      <c r="AS1472" s="7"/>
      <c r="AT1472" s="1"/>
      <c r="AU1472" s="1"/>
      <c r="AV1472" s="1"/>
      <c r="AW1472" s="1"/>
      <c r="AX1472" s="1"/>
      <c r="AY1472" s="1"/>
      <c r="AZ1472" s="1"/>
      <c r="BA1472" s="1"/>
      <c r="BB1472" s="1"/>
    </row>
    <row r="1473" spans="1:54" x14ac:dyDescent="0.2">
      <c r="A1473" s="178">
        <f t="shared" si="784"/>
        <v>42592</v>
      </c>
      <c r="B1473" s="2">
        <f t="shared" si="770"/>
        <v>292207.27518105437</v>
      </c>
      <c r="C1473" s="2">
        <f t="shared" si="785"/>
        <v>215449.52088143001</v>
      </c>
      <c r="D1473" s="2">
        <f>SUM(Y1473:Y$1495)</f>
        <v>2872.3967118300002</v>
      </c>
      <c r="E1473" s="11">
        <f t="shared" si="771"/>
        <v>212577.12416960002</v>
      </c>
      <c r="F1473" s="99">
        <f t="shared" ref="F1473:F1536" si="799">IF(G1473=G1472,F1472,G1472)</f>
        <v>4691.59</v>
      </c>
      <c r="G1473" s="3">
        <f>IF(N1473=1,VLOOKUP(A1472,[1]Plan1!$BG$69:$BI$188,3),G1472)</f>
        <v>4715.99</v>
      </c>
      <c r="H1473" s="200">
        <f t="shared" ref="H1473:H1536" si="800">EDATE(I1473,-1)</f>
        <v>42523</v>
      </c>
      <c r="I1473" s="200">
        <f t="shared" ref="I1473:I1536" si="801">IF(X1472&gt;0,EDATE(A1473,-1),+I1472)</f>
        <v>42553</v>
      </c>
      <c r="J1473" s="27">
        <f t="shared" si="772"/>
        <v>5.200795465929442E-3</v>
      </c>
      <c r="K1473" s="12">
        <f t="shared" si="786"/>
        <v>42614</v>
      </c>
      <c r="L1473" s="12">
        <f t="shared" si="773"/>
        <v>42614</v>
      </c>
      <c r="M1473" s="1">
        <f t="shared" si="787"/>
        <v>23</v>
      </c>
      <c r="N1473" s="1">
        <f t="shared" si="774"/>
        <v>7</v>
      </c>
      <c r="O1473" s="2">
        <f t="shared" si="775"/>
        <v>1.00157999</v>
      </c>
      <c r="P1473" s="11">
        <f t="shared" si="798"/>
        <v>1.0034992899999999</v>
      </c>
      <c r="Q1473" s="11">
        <f t="shared" si="794"/>
        <v>1.3530333452157217</v>
      </c>
      <c r="R1473" s="2">
        <f t="shared" si="797"/>
        <v>1.3551711200000001</v>
      </c>
      <c r="S1473" s="2">
        <f t="shared" si="792"/>
        <v>1.25355427</v>
      </c>
      <c r="T1473" s="2">
        <f t="shared" si="776"/>
        <v>270077.66687036998</v>
      </c>
      <c r="U1473" s="2">
        <f t="shared" si="777"/>
        <v>728.308451418456</v>
      </c>
      <c r="V1473" s="2">
        <f t="shared" si="778"/>
        <v>75501.25527769592</v>
      </c>
      <c r="W1473" s="2">
        <f t="shared" si="779"/>
        <v>291679.08461054438</v>
      </c>
      <c r="X1473" s="29">
        <f t="shared" si="780"/>
        <v>0</v>
      </c>
      <c r="Y1473" s="2">
        <f t="shared" si="793"/>
        <v>0</v>
      </c>
      <c r="Z1473" s="82">
        <f t="shared" si="781"/>
        <v>0</v>
      </c>
      <c r="AA1473" s="2">
        <f t="shared" si="790"/>
        <v>0</v>
      </c>
      <c r="AB1473" s="27">
        <f t="shared" si="788"/>
        <v>6.7299999999999999E-2</v>
      </c>
      <c r="AC1473" s="29">
        <f t="shared" ref="AC1473:AC1536" si="802">N1473</f>
        <v>7</v>
      </c>
      <c r="AD1473" s="29">
        <v>252</v>
      </c>
      <c r="AE1473" s="11">
        <f t="shared" si="795"/>
        <v>1.0018108619999999</v>
      </c>
      <c r="AF1473" s="2">
        <f t="shared" si="791"/>
        <v>489.07338398000002</v>
      </c>
      <c r="AG1473" s="2">
        <f t="shared" si="782"/>
        <v>528.19057051000004</v>
      </c>
      <c r="AH1473" s="3">
        <f t="shared" si="783"/>
        <v>0</v>
      </c>
      <c r="AI1473" s="4" t="str">
        <f t="shared" si="796"/>
        <v>A+J=</v>
      </c>
      <c r="AJ1473" s="12">
        <f t="shared" si="789"/>
        <v>42614</v>
      </c>
      <c r="AK1473" s="12"/>
      <c r="AL1473" s="4"/>
      <c r="AM1473" s="1"/>
      <c r="AN1473" s="12"/>
      <c r="AO1473" s="1"/>
      <c r="AP1473" s="1"/>
      <c r="AQ1473" s="3"/>
      <c r="AR1473" s="3"/>
      <c r="AS1473" s="7"/>
      <c r="AT1473" s="1"/>
      <c r="AU1473" s="1"/>
      <c r="AV1473" s="1"/>
      <c r="AW1473" s="1"/>
      <c r="AX1473" s="1"/>
      <c r="AY1473" s="1"/>
      <c r="AZ1473" s="1"/>
      <c r="BA1473" s="1"/>
      <c r="BB1473" s="1"/>
    </row>
    <row r="1474" spans="1:54" x14ac:dyDescent="0.2">
      <c r="A1474" s="178">
        <f t="shared" si="784"/>
        <v>42593</v>
      </c>
      <c r="B1474" s="2">
        <f t="shared" si="770"/>
        <v>292347.92434558051</v>
      </c>
      <c r="C1474" s="2">
        <f t="shared" si="785"/>
        <v>215449.52088143001</v>
      </c>
      <c r="D1474" s="2">
        <f>SUM(Y1474:Y$1495)</f>
        <v>2872.3967118300002</v>
      </c>
      <c r="E1474" s="11">
        <f t="shared" si="771"/>
        <v>212577.12416960002</v>
      </c>
      <c r="F1474" s="99">
        <f t="shared" si="799"/>
        <v>4691.59</v>
      </c>
      <c r="G1474" s="3">
        <f>IF(N1474=1,VLOOKUP(A1473,[1]Plan1!$BG$69:$BI$188,3),G1473)</f>
        <v>4715.99</v>
      </c>
      <c r="H1474" s="200">
        <f t="shared" si="800"/>
        <v>42523</v>
      </c>
      <c r="I1474" s="200">
        <f t="shared" si="801"/>
        <v>42553</v>
      </c>
      <c r="J1474" s="27">
        <f t="shared" si="772"/>
        <v>5.200795465929442E-3</v>
      </c>
      <c r="K1474" s="12">
        <f t="shared" si="786"/>
        <v>42614</v>
      </c>
      <c r="L1474" s="12">
        <f t="shared" si="773"/>
        <v>42614</v>
      </c>
      <c r="M1474" s="1">
        <f t="shared" si="787"/>
        <v>23</v>
      </c>
      <c r="N1474" s="1">
        <f t="shared" si="774"/>
        <v>8</v>
      </c>
      <c r="O1474" s="2">
        <f t="shared" si="775"/>
        <v>1.0018059100000001</v>
      </c>
      <c r="P1474" s="11">
        <f t="shared" si="798"/>
        <v>1.0034992899999999</v>
      </c>
      <c r="Q1474" s="11">
        <f t="shared" si="794"/>
        <v>1.3530333452157217</v>
      </c>
      <c r="R1474" s="2">
        <f t="shared" si="797"/>
        <v>1.3554767999999999</v>
      </c>
      <c r="S1474" s="2">
        <f t="shared" si="792"/>
        <v>1.25355427</v>
      </c>
      <c r="T1474" s="2">
        <f t="shared" si="776"/>
        <v>270077.66687036998</v>
      </c>
      <c r="U1474" s="2">
        <f t="shared" si="777"/>
        <v>728.308451418456</v>
      </c>
      <c r="V1474" s="2">
        <f t="shared" si="778"/>
        <v>75566.235853012055</v>
      </c>
      <c r="W1474" s="2">
        <f t="shared" si="779"/>
        <v>291744.0651858605</v>
      </c>
      <c r="X1474" s="29">
        <f t="shared" si="780"/>
        <v>0</v>
      </c>
      <c r="Y1474" s="2">
        <f t="shared" si="793"/>
        <v>0</v>
      </c>
      <c r="Z1474" s="82">
        <f t="shared" si="781"/>
        <v>0</v>
      </c>
      <c r="AA1474" s="2">
        <f t="shared" si="790"/>
        <v>0</v>
      </c>
      <c r="AB1474" s="27">
        <f t="shared" si="788"/>
        <v>6.7299999999999999E-2</v>
      </c>
      <c r="AC1474" s="29">
        <f t="shared" si="802"/>
        <v>8</v>
      </c>
      <c r="AD1474" s="29">
        <v>252</v>
      </c>
      <c r="AE1474" s="11">
        <f t="shared" si="795"/>
        <v>1.002069825</v>
      </c>
      <c r="AF1474" s="2">
        <f t="shared" si="791"/>
        <v>559.01350681999998</v>
      </c>
      <c r="AG1474" s="2">
        <f t="shared" si="782"/>
        <v>603.85915971999998</v>
      </c>
      <c r="AH1474" s="3">
        <f t="shared" si="783"/>
        <v>0</v>
      </c>
      <c r="AI1474" s="4" t="str">
        <f t="shared" si="796"/>
        <v>A+J=</v>
      </c>
      <c r="AJ1474" s="12">
        <f t="shared" si="789"/>
        <v>42614</v>
      </c>
      <c r="AK1474" s="12"/>
      <c r="AL1474" s="4"/>
      <c r="AM1474" s="1"/>
      <c r="AN1474" s="12"/>
      <c r="AO1474" s="1"/>
      <c r="AP1474" s="1"/>
      <c r="AQ1474" s="3"/>
      <c r="AR1474" s="3"/>
      <c r="AS1474" s="7"/>
      <c r="AT1474" s="1"/>
      <c r="AU1474" s="1"/>
      <c r="AV1474" s="1"/>
      <c r="AW1474" s="1"/>
      <c r="AX1474" s="1"/>
      <c r="AY1474" s="1"/>
      <c r="AZ1474" s="1"/>
      <c r="BA1474" s="1"/>
      <c r="BB1474" s="1"/>
    </row>
    <row r="1475" spans="1:54" x14ac:dyDescent="0.2">
      <c r="A1475" s="178">
        <f t="shared" si="784"/>
        <v>42594</v>
      </c>
      <c r="B1475" s="2">
        <f t="shared" si="770"/>
        <v>292488.63920896419</v>
      </c>
      <c r="C1475" s="2">
        <f t="shared" si="785"/>
        <v>215449.52088143001</v>
      </c>
      <c r="D1475" s="2">
        <f>SUM(Y1475:Y$1495)</f>
        <v>2872.3967118300002</v>
      </c>
      <c r="E1475" s="11">
        <f t="shared" si="771"/>
        <v>212577.12416960002</v>
      </c>
      <c r="F1475" s="99">
        <f t="shared" si="799"/>
        <v>4691.59</v>
      </c>
      <c r="G1475" s="3">
        <f>IF(N1475=1,VLOOKUP(A1474,[1]Plan1!$BG$69:$BI$188,3),G1474)</f>
        <v>4715.99</v>
      </c>
      <c r="H1475" s="200">
        <f t="shared" si="800"/>
        <v>42523</v>
      </c>
      <c r="I1475" s="200">
        <f t="shared" si="801"/>
        <v>42553</v>
      </c>
      <c r="J1475" s="27">
        <f t="shared" si="772"/>
        <v>5.200795465929442E-3</v>
      </c>
      <c r="K1475" s="12">
        <f t="shared" si="786"/>
        <v>42614</v>
      </c>
      <c r="L1475" s="12">
        <f t="shared" si="773"/>
        <v>42614</v>
      </c>
      <c r="M1475" s="1">
        <f t="shared" si="787"/>
        <v>23</v>
      </c>
      <c r="N1475" s="1">
        <f t="shared" si="774"/>
        <v>9</v>
      </c>
      <c r="O1475" s="2">
        <f t="shared" si="775"/>
        <v>1.0020318800000001</v>
      </c>
      <c r="P1475" s="11">
        <f t="shared" si="798"/>
        <v>1.0034992899999999</v>
      </c>
      <c r="Q1475" s="11">
        <f t="shared" si="794"/>
        <v>1.3530333452157217</v>
      </c>
      <c r="R1475" s="2">
        <f t="shared" si="797"/>
        <v>1.3557825400000001</v>
      </c>
      <c r="S1475" s="2">
        <f t="shared" si="792"/>
        <v>1.25355427</v>
      </c>
      <c r="T1475" s="2">
        <f t="shared" si="776"/>
        <v>270077.66687036998</v>
      </c>
      <c r="U1475" s="2">
        <f t="shared" si="777"/>
        <v>728.308451418456</v>
      </c>
      <c r="V1475" s="2">
        <f t="shared" si="778"/>
        <v>75631.229182955707</v>
      </c>
      <c r="W1475" s="2">
        <f t="shared" si="779"/>
        <v>291809.05851580418</v>
      </c>
      <c r="X1475" s="29">
        <f t="shared" si="780"/>
        <v>0</v>
      </c>
      <c r="Y1475" s="2">
        <f t="shared" si="793"/>
        <v>0</v>
      </c>
      <c r="Z1475" s="82">
        <f t="shared" si="781"/>
        <v>0</v>
      </c>
      <c r="AA1475" s="2">
        <f t="shared" si="790"/>
        <v>0</v>
      </c>
      <c r="AB1475" s="27">
        <f t="shared" si="788"/>
        <v>6.7299999999999999E-2</v>
      </c>
      <c r="AC1475" s="29">
        <f t="shared" si="802"/>
        <v>9</v>
      </c>
      <c r="AD1475" s="29">
        <v>252</v>
      </c>
      <c r="AE1475" s="11">
        <f t="shared" si="795"/>
        <v>1.0023288539999999</v>
      </c>
      <c r="AF1475" s="2">
        <f t="shared" si="791"/>
        <v>628.97145479999995</v>
      </c>
      <c r="AG1475" s="2">
        <f t="shared" si="782"/>
        <v>679.58069316000001</v>
      </c>
      <c r="AH1475" s="3">
        <f t="shared" si="783"/>
        <v>0</v>
      </c>
      <c r="AI1475" s="4" t="str">
        <f t="shared" si="796"/>
        <v>A+J=</v>
      </c>
      <c r="AJ1475" s="12">
        <f t="shared" si="789"/>
        <v>42614</v>
      </c>
      <c r="AK1475" s="12"/>
      <c r="AL1475" s="4"/>
      <c r="AM1475" s="1"/>
      <c r="AN1475" s="12"/>
      <c r="AO1475" s="1"/>
      <c r="AP1475" s="1"/>
      <c r="AQ1475" s="3"/>
      <c r="AR1475" s="3"/>
      <c r="AS1475" s="7"/>
      <c r="AT1475" s="1"/>
      <c r="AU1475" s="1"/>
      <c r="AV1475" s="1"/>
      <c r="AW1475" s="1"/>
      <c r="AX1475" s="1"/>
      <c r="AY1475" s="1"/>
      <c r="AZ1475" s="1"/>
      <c r="BA1475" s="1"/>
      <c r="BB1475" s="1"/>
    </row>
    <row r="1476" spans="1:54" x14ac:dyDescent="0.2">
      <c r="A1476" s="178">
        <f t="shared" si="784"/>
        <v>42595</v>
      </c>
      <c r="B1476" s="2">
        <f t="shared" si="770"/>
        <v>292629.42221712641</v>
      </c>
      <c r="C1476" s="2">
        <f t="shared" si="785"/>
        <v>215449.52088143001</v>
      </c>
      <c r="D1476" s="2">
        <f>SUM(Y1476:Y$1495)</f>
        <v>2872.3967118300002</v>
      </c>
      <c r="E1476" s="11">
        <f t="shared" si="771"/>
        <v>212577.12416960002</v>
      </c>
      <c r="F1476" s="99">
        <f t="shared" si="799"/>
        <v>4691.59</v>
      </c>
      <c r="G1476" s="3">
        <f>IF(N1476=1,VLOOKUP(A1475,[1]Plan1!$BG$69:$BI$188,3),G1475)</f>
        <v>4715.99</v>
      </c>
      <c r="H1476" s="200">
        <f t="shared" si="800"/>
        <v>42523</v>
      </c>
      <c r="I1476" s="200">
        <f t="shared" si="801"/>
        <v>42553</v>
      </c>
      <c r="J1476" s="27">
        <f t="shared" si="772"/>
        <v>5.200795465929442E-3</v>
      </c>
      <c r="K1476" s="12">
        <f t="shared" si="786"/>
        <v>42614</v>
      </c>
      <c r="L1476" s="12">
        <f t="shared" si="773"/>
        <v>42614</v>
      </c>
      <c r="M1476" s="1">
        <f t="shared" si="787"/>
        <v>23</v>
      </c>
      <c r="N1476" s="1">
        <f t="shared" si="774"/>
        <v>10</v>
      </c>
      <c r="O1476" s="2">
        <f t="shared" si="775"/>
        <v>1.0022579</v>
      </c>
      <c r="P1476" s="11">
        <f t="shared" si="798"/>
        <v>1.0034992899999999</v>
      </c>
      <c r="Q1476" s="11">
        <f t="shared" si="794"/>
        <v>1.3530333452157217</v>
      </c>
      <c r="R1476" s="2">
        <f t="shared" si="797"/>
        <v>1.3560883500000001</v>
      </c>
      <c r="S1476" s="2">
        <f t="shared" si="792"/>
        <v>1.25355427</v>
      </c>
      <c r="T1476" s="2">
        <f t="shared" si="776"/>
        <v>270077.66687036998</v>
      </c>
      <c r="U1476" s="2">
        <f t="shared" si="777"/>
        <v>728.308451418456</v>
      </c>
      <c r="V1476" s="2">
        <f t="shared" si="778"/>
        <v>75696.237393297997</v>
      </c>
      <c r="W1476" s="2">
        <f t="shared" si="779"/>
        <v>291874.06672614644</v>
      </c>
      <c r="X1476" s="29">
        <f t="shared" si="780"/>
        <v>0</v>
      </c>
      <c r="Y1476" s="2">
        <f t="shared" si="793"/>
        <v>0</v>
      </c>
      <c r="Z1476" s="82">
        <f t="shared" si="781"/>
        <v>0</v>
      </c>
      <c r="AA1476" s="2">
        <f t="shared" si="790"/>
        <v>0</v>
      </c>
      <c r="AB1476" s="27">
        <f t="shared" si="788"/>
        <v>6.7299999999999999E-2</v>
      </c>
      <c r="AC1476" s="29">
        <f t="shared" si="802"/>
        <v>10</v>
      </c>
      <c r="AD1476" s="29">
        <v>252</v>
      </c>
      <c r="AE1476" s="11">
        <f t="shared" si="795"/>
        <v>1.0025879499999999</v>
      </c>
      <c r="AF1476" s="2">
        <f t="shared" si="791"/>
        <v>698.94749796999997</v>
      </c>
      <c r="AG1476" s="2">
        <f t="shared" si="782"/>
        <v>755.35549098000001</v>
      </c>
      <c r="AH1476" s="3">
        <f t="shared" si="783"/>
        <v>0</v>
      </c>
      <c r="AI1476" s="4" t="str">
        <f t="shared" si="796"/>
        <v>A+J=</v>
      </c>
      <c r="AJ1476" s="12">
        <f t="shared" si="789"/>
        <v>42614</v>
      </c>
      <c r="AK1476" s="12"/>
      <c r="AL1476" s="4"/>
      <c r="AM1476" s="1"/>
      <c r="AN1476" s="12"/>
      <c r="AO1476" s="1"/>
      <c r="AP1476" s="1"/>
      <c r="AQ1476" s="3"/>
      <c r="AR1476" s="3"/>
      <c r="AS1476" s="7"/>
      <c r="AT1476" s="1"/>
      <c r="AU1476" s="1"/>
      <c r="AV1476" s="1"/>
      <c r="AW1476" s="1"/>
      <c r="AX1476" s="1"/>
      <c r="AY1476" s="1"/>
      <c r="AZ1476" s="1"/>
      <c r="BA1476" s="1"/>
      <c r="BB1476" s="1"/>
    </row>
    <row r="1477" spans="1:54" x14ac:dyDescent="0.2">
      <c r="A1477" s="178">
        <f t="shared" si="784"/>
        <v>42596</v>
      </c>
      <c r="B1477" s="2">
        <f t="shared" si="770"/>
        <v>292629.42221712641</v>
      </c>
      <c r="C1477" s="2">
        <f t="shared" si="785"/>
        <v>215449.52088143001</v>
      </c>
      <c r="D1477" s="2">
        <f>SUM(Y1477:Y$1495)</f>
        <v>2872.3967118300002</v>
      </c>
      <c r="E1477" s="11">
        <f t="shared" si="771"/>
        <v>212577.12416960002</v>
      </c>
      <c r="F1477" s="99">
        <f t="shared" si="799"/>
        <v>4691.59</v>
      </c>
      <c r="G1477" s="3">
        <f>IF(N1477=1,VLOOKUP(A1476,[1]Plan1!$BG$69:$BI$188,3),G1476)</f>
        <v>4715.99</v>
      </c>
      <c r="H1477" s="200">
        <f t="shared" si="800"/>
        <v>42523</v>
      </c>
      <c r="I1477" s="200">
        <f t="shared" si="801"/>
        <v>42553</v>
      </c>
      <c r="J1477" s="27">
        <f t="shared" si="772"/>
        <v>5.200795465929442E-3</v>
      </c>
      <c r="K1477" s="12">
        <f t="shared" si="786"/>
        <v>42614</v>
      </c>
      <c r="L1477" s="12">
        <f t="shared" si="773"/>
        <v>42614</v>
      </c>
      <c r="M1477" s="1">
        <f t="shared" si="787"/>
        <v>23</v>
      </c>
      <c r="N1477" s="1">
        <f t="shared" si="774"/>
        <v>10</v>
      </c>
      <c r="O1477" s="2">
        <f t="shared" si="775"/>
        <v>1.0022579</v>
      </c>
      <c r="P1477" s="11">
        <f t="shared" si="798"/>
        <v>1.0034992899999999</v>
      </c>
      <c r="Q1477" s="11">
        <f t="shared" si="794"/>
        <v>1.3530333452157217</v>
      </c>
      <c r="R1477" s="2">
        <f t="shared" si="797"/>
        <v>1.3560883500000001</v>
      </c>
      <c r="S1477" s="2">
        <f t="shared" si="792"/>
        <v>1.25355427</v>
      </c>
      <c r="T1477" s="2">
        <f t="shared" si="776"/>
        <v>270077.66687036998</v>
      </c>
      <c r="U1477" s="2">
        <f t="shared" si="777"/>
        <v>728.308451418456</v>
      </c>
      <c r="V1477" s="2">
        <f t="shared" si="778"/>
        <v>75696.237393297997</v>
      </c>
      <c r="W1477" s="2">
        <f t="shared" si="779"/>
        <v>291874.06672614644</v>
      </c>
      <c r="X1477" s="29">
        <f t="shared" si="780"/>
        <v>0</v>
      </c>
      <c r="Y1477" s="2">
        <f t="shared" si="793"/>
        <v>0</v>
      </c>
      <c r="Z1477" s="82">
        <f t="shared" si="781"/>
        <v>0</v>
      </c>
      <c r="AA1477" s="2">
        <f t="shared" si="790"/>
        <v>0</v>
      </c>
      <c r="AB1477" s="27">
        <f t="shared" si="788"/>
        <v>6.7299999999999999E-2</v>
      </c>
      <c r="AC1477" s="29">
        <f t="shared" si="802"/>
        <v>10</v>
      </c>
      <c r="AD1477" s="29">
        <v>252</v>
      </c>
      <c r="AE1477" s="11">
        <f t="shared" si="795"/>
        <v>1.0025879499999999</v>
      </c>
      <c r="AF1477" s="2">
        <f t="shared" si="791"/>
        <v>698.94749796999997</v>
      </c>
      <c r="AG1477" s="2">
        <f t="shared" si="782"/>
        <v>755.35549098000001</v>
      </c>
      <c r="AH1477" s="3">
        <f t="shared" si="783"/>
        <v>0</v>
      </c>
      <c r="AI1477" s="4" t="str">
        <f t="shared" si="796"/>
        <v>A+J=</v>
      </c>
      <c r="AJ1477" s="12">
        <f t="shared" si="789"/>
        <v>42614</v>
      </c>
      <c r="AK1477" s="12"/>
      <c r="AL1477" s="4"/>
      <c r="AM1477" s="1"/>
      <c r="AN1477" s="12"/>
      <c r="AO1477" s="1"/>
      <c r="AP1477" s="1"/>
      <c r="AQ1477" s="3"/>
      <c r="AR1477" s="3"/>
      <c r="AS1477" s="7"/>
      <c r="AT1477" s="1"/>
      <c r="AU1477" s="1"/>
      <c r="AV1477" s="1"/>
      <c r="AW1477" s="1"/>
      <c r="AX1477" s="1"/>
      <c r="AY1477" s="1"/>
      <c r="AZ1477" s="1"/>
      <c r="BA1477" s="1"/>
      <c r="BB1477" s="1"/>
    </row>
    <row r="1478" spans="1:54" x14ac:dyDescent="0.2">
      <c r="A1478" s="178">
        <f t="shared" si="784"/>
        <v>42597</v>
      </c>
      <c r="B1478" s="2">
        <f t="shared" si="770"/>
        <v>292629.42221712641</v>
      </c>
      <c r="C1478" s="2">
        <f t="shared" si="785"/>
        <v>215449.52088143001</v>
      </c>
      <c r="D1478" s="2">
        <f>SUM(Y1478:Y$1495)</f>
        <v>2872.3967118300002</v>
      </c>
      <c r="E1478" s="11">
        <f t="shared" si="771"/>
        <v>212577.12416960002</v>
      </c>
      <c r="F1478" s="99">
        <f t="shared" si="799"/>
        <v>4691.59</v>
      </c>
      <c r="G1478" s="3">
        <f>IF(N1478=1,VLOOKUP(A1477,[1]Plan1!$BG$69:$BI$188,3),G1477)</f>
        <v>4715.99</v>
      </c>
      <c r="H1478" s="200">
        <f t="shared" si="800"/>
        <v>42523</v>
      </c>
      <c r="I1478" s="200">
        <f t="shared" si="801"/>
        <v>42553</v>
      </c>
      <c r="J1478" s="27">
        <f t="shared" si="772"/>
        <v>5.200795465929442E-3</v>
      </c>
      <c r="K1478" s="12">
        <f t="shared" si="786"/>
        <v>42614</v>
      </c>
      <c r="L1478" s="12">
        <f t="shared" si="773"/>
        <v>42614</v>
      </c>
      <c r="M1478" s="1">
        <f t="shared" si="787"/>
        <v>23</v>
      </c>
      <c r="N1478" s="1">
        <f t="shared" si="774"/>
        <v>10</v>
      </c>
      <c r="O1478" s="2">
        <f t="shared" si="775"/>
        <v>1.0022579</v>
      </c>
      <c r="P1478" s="11">
        <f t="shared" si="798"/>
        <v>1.0034992899999999</v>
      </c>
      <c r="Q1478" s="11">
        <f t="shared" si="794"/>
        <v>1.3530333452157217</v>
      </c>
      <c r="R1478" s="2">
        <f t="shared" si="797"/>
        <v>1.3560883500000001</v>
      </c>
      <c r="S1478" s="2">
        <f t="shared" si="792"/>
        <v>1.25355427</v>
      </c>
      <c r="T1478" s="2">
        <f t="shared" si="776"/>
        <v>270077.66687036998</v>
      </c>
      <c r="U1478" s="2">
        <f t="shared" si="777"/>
        <v>728.308451418456</v>
      </c>
      <c r="V1478" s="2">
        <f t="shared" si="778"/>
        <v>75696.237393297997</v>
      </c>
      <c r="W1478" s="2">
        <f t="shared" si="779"/>
        <v>291874.06672614644</v>
      </c>
      <c r="X1478" s="29">
        <f t="shared" si="780"/>
        <v>0</v>
      </c>
      <c r="Y1478" s="2">
        <f t="shared" si="793"/>
        <v>0</v>
      </c>
      <c r="Z1478" s="82">
        <f t="shared" si="781"/>
        <v>0</v>
      </c>
      <c r="AA1478" s="2">
        <f t="shared" si="790"/>
        <v>0</v>
      </c>
      <c r="AB1478" s="27">
        <f t="shared" si="788"/>
        <v>6.7299999999999999E-2</v>
      </c>
      <c r="AC1478" s="29">
        <f t="shared" si="802"/>
        <v>10</v>
      </c>
      <c r="AD1478" s="29">
        <v>252</v>
      </c>
      <c r="AE1478" s="11">
        <f t="shared" si="795"/>
        <v>1.0025879499999999</v>
      </c>
      <c r="AF1478" s="2">
        <f t="shared" si="791"/>
        <v>698.94749796999997</v>
      </c>
      <c r="AG1478" s="2">
        <f t="shared" si="782"/>
        <v>755.35549098000001</v>
      </c>
      <c r="AH1478" s="3">
        <f t="shared" si="783"/>
        <v>0</v>
      </c>
      <c r="AI1478" s="4" t="str">
        <f t="shared" si="796"/>
        <v>A+J=</v>
      </c>
      <c r="AJ1478" s="12">
        <f t="shared" si="789"/>
        <v>42614</v>
      </c>
      <c r="AK1478" s="12"/>
      <c r="AL1478" s="4"/>
      <c r="AM1478" s="1"/>
      <c r="AN1478" s="12"/>
      <c r="AO1478" s="1"/>
      <c r="AP1478" s="1"/>
      <c r="AQ1478" s="3"/>
      <c r="AR1478" s="3"/>
      <c r="AS1478" s="7"/>
      <c r="AT1478" s="1"/>
      <c r="AU1478" s="1"/>
      <c r="AV1478" s="1"/>
      <c r="AW1478" s="1"/>
      <c r="AX1478" s="1"/>
      <c r="AY1478" s="1"/>
      <c r="AZ1478" s="1"/>
      <c r="BA1478" s="1"/>
      <c r="BB1478" s="1"/>
    </row>
    <row r="1479" spans="1:54" x14ac:dyDescent="0.2">
      <c r="A1479" s="178">
        <f t="shared" si="784"/>
        <v>42598</v>
      </c>
      <c r="B1479" s="2">
        <f t="shared" si="770"/>
        <v>292770.27339470747</v>
      </c>
      <c r="C1479" s="2">
        <f t="shared" si="785"/>
        <v>215449.52088143001</v>
      </c>
      <c r="D1479" s="2">
        <f>SUM(Y1479:Y$1495)</f>
        <v>2872.3967118300002</v>
      </c>
      <c r="E1479" s="11">
        <f t="shared" si="771"/>
        <v>212577.12416960002</v>
      </c>
      <c r="F1479" s="99">
        <f t="shared" si="799"/>
        <v>4691.59</v>
      </c>
      <c r="G1479" s="3">
        <f>IF(N1479=1,VLOOKUP(A1478,[1]Plan1!$BG$69:$BI$188,3),G1478)</f>
        <v>4715.99</v>
      </c>
      <c r="H1479" s="200">
        <f t="shared" si="800"/>
        <v>42523</v>
      </c>
      <c r="I1479" s="200">
        <f t="shared" si="801"/>
        <v>42553</v>
      </c>
      <c r="J1479" s="27">
        <f t="shared" si="772"/>
        <v>5.200795465929442E-3</v>
      </c>
      <c r="K1479" s="12">
        <f t="shared" si="786"/>
        <v>42614</v>
      </c>
      <c r="L1479" s="12">
        <f t="shared" si="773"/>
        <v>42614</v>
      </c>
      <c r="M1479" s="1">
        <f t="shared" si="787"/>
        <v>23</v>
      </c>
      <c r="N1479" s="1">
        <f t="shared" si="774"/>
        <v>11</v>
      </c>
      <c r="O1479" s="2">
        <f t="shared" si="775"/>
        <v>1.0024839699999999</v>
      </c>
      <c r="P1479" s="11">
        <f t="shared" si="798"/>
        <v>1.0034992899999999</v>
      </c>
      <c r="Q1479" s="11">
        <f t="shared" si="794"/>
        <v>1.3530333452157217</v>
      </c>
      <c r="R1479" s="2">
        <f t="shared" si="797"/>
        <v>1.35639423</v>
      </c>
      <c r="S1479" s="2">
        <f t="shared" si="792"/>
        <v>1.25355427</v>
      </c>
      <c r="T1479" s="2">
        <f t="shared" si="776"/>
        <v>270077.66687036998</v>
      </c>
      <c r="U1479" s="2">
        <f t="shared" si="777"/>
        <v>728.308451418456</v>
      </c>
      <c r="V1479" s="2">
        <f t="shared" si="778"/>
        <v>75761.260484038998</v>
      </c>
      <c r="W1479" s="2">
        <f t="shared" si="779"/>
        <v>291939.08981688746</v>
      </c>
      <c r="X1479" s="29">
        <f t="shared" si="780"/>
        <v>0</v>
      </c>
      <c r="Y1479" s="2">
        <f t="shared" si="793"/>
        <v>0</v>
      </c>
      <c r="Z1479" s="82">
        <f t="shared" si="781"/>
        <v>0</v>
      </c>
      <c r="AA1479" s="2">
        <f t="shared" si="790"/>
        <v>0</v>
      </c>
      <c r="AB1479" s="27">
        <f t="shared" si="788"/>
        <v>6.7299999999999999E-2</v>
      </c>
      <c r="AC1479" s="29">
        <f t="shared" si="802"/>
        <v>11</v>
      </c>
      <c r="AD1479" s="29">
        <v>252</v>
      </c>
      <c r="AE1479" s="11">
        <f t="shared" si="795"/>
        <v>1.0028471130000001</v>
      </c>
      <c r="AF1479" s="2">
        <f t="shared" si="791"/>
        <v>768.94163634999995</v>
      </c>
      <c r="AG1479" s="2">
        <f t="shared" si="782"/>
        <v>831.18357781999998</v>
      </c>
      <c r="AH1479" s="3">
        <f t="shared" si="783"/>
        <v>0</v>
      </c>
      <c r="AI1479" s="4" t="str">
        <f t="shared" si="796"/>
        <v>A+J=</v>
      </c>
      <c r="AJ1479" s="12">
        <f t="shared" si="789"/>
        <v>42614</v>
      </c>
      <c r="AK1479" s="12"/>
      <c r="AL1479" s="4"/>
      <c r="AM1479" s="1"/>
      <c r="AN1479" s="12"/>
      <c r="AO1479" s="1"/>
      <c r="AP1479" s="1"/>
      <c r="AQ1479" s="3"/>
      <c r="AR1479" s="3"/>
      <c r="AS1479" s="7"/>
      <c r="AT1479" s="1"/>
      <c r="AU1479" s="1"/>
      <c r="AV1479" s="1"/>
      <c r="AW1479" s="1"/>
      <c r="AX1479" s="1"/>
      <c r="AY1479" s="1"/>
      <c r="AZ1479" s="1"/>
      <c r="BA1479" s="1"/>
      <c r="BB1479" s="1"/>
    </row>
    <row r="1480" spans="1:54" x14ac:dyDescent="0.2">
      <c r="A1480" s="178">
        <f t="shared" si="784"/>
        <v>42599</v>
      </c>
      <c r="B1480" s="2">
        <f t="shared" si="770"/>
        <v>292911.19276634714</v>
      </c>
      <c r="C1480" s="2">
        <f t="shared" si="785"/>
        <v>215449.52088143001</v>
      </c>
      <c r="D1480" s="2">
        <f>SUM(Y1480:Y$1495)</f>
        <v>2872.3967118300002</v>
      </c>
      <c r="E1480" s="11">
        <f t="shared" si="771"/>
        <v>212577.12416960002</v>
      </c>
      <c r="F1480" s="99">
        <f t="shared" si="799"/>
        <v>4691.59</v>
      </c>
      <c r="G1480" s="3">
        <f>IF(N1480=1,VLOOKUP(A1479,[1]Plan1!$BG$69:$BI$188,3),G1479)</f>
        <v>4715.99</v>
      </c>
      <c r="H1480" s="200">
        <f t="shared" si="800"/>
        <v>42523</v>
      </c>
      <c r="I1480" s="200">
        <f t="shared" si="801"/>
        <v>42553</v>
      </c>
      <c r="J1480" s="27">
        <f t="shared" si="772"/>
        <v>5.200795465929442E-3</v>
      </c>
      <c r="K1480" s="12">
        <f t="shared" si="786"/>
        <v>42614</v>
      </c>
      <c r="L1480" s="12">
        <f t="shared" si="773"/>
        <v>42614</v>
      </c>
      <c r="M1480" s="1">
        <f t="shared" si="787"/>
        <v>23</v>
      </c>
      <c r="N1480" s="1">
        <f t="shared" si="774"/>
        <v>12</v>
      </c>
      <c r="O1480" s="2">
        <f t="shared" si="775"/>
        <v>1.0027100900000001</v>
      </c>
      <c r="P1480" s="11">
        <f t="shared" si="798"/>
        <v>1.0034992899999999</v>
      </c>
      <c r="Q1480" s="11">
        <f t="shared" si="794"/>
        <v>1.3530333452157217</v>
      </c>
      <c r="R1480" s="2">
        <f t="shared" si="797"/>
        <v>1.35670018</v>
      </c>
      <c r="S1480" s="2">
        <f t="shared" si="792"/>
        <v>1.25355427</v>
      </c>
      <c r="T1480" s="2">
        <f t="shared" si="776"/>
        <v>270077.66687036998</v>
      </c>
      <c r="U1480" s="2">
        <f t="shared" si="777"/>
        <v>728.308451418456</v>
      </c>
      <c r="V1480" s="2">
        <f t="shared" si="778"/>
        <v>75826.298455178679</v>
      </c>
      <c r="W1480" s="2">
        <f t="shared" si="779"/>
        <v>292004.12778802717</v>
      </c>
      <c r="X1480" s="29">
        <f t="shared" si="780"/>
        <v>0</v>
      </c>
      <c r="Y1480" s="2">
        <f t="shared" si="793"/>
        <v>0</v>
      </c>
      <c r="Z1480" s="82">
        <f t="shared" si="781"/>
        <v>0</v>
      </c>
      <c r="AA1480" s="2">
        <f t="shared" si="790"/>
        <v>0</v>
      </c>
      <c r="AB1480" s="27">
        <f t="shared" si="788"/>
        <v>6.7299999999999999E-2</v>
      </c>
      <c r="AC1480" s="29">
        <f t="shared" si="802"/>
        <v>12</v>
      </c>
      <c r="AD1480" s="29">
        <v>252</v>
      </c>
      <c r="AE1480" s="11">
        <f t="shared" si="795"/>
        <v>1.003106343</v>
      </c>
      <c r="AF1480" s="2">
        <f t="shared" si="791"/>
        <v>838.95386993</v>
      </c>
      <c r="AG1480" s="2">
        <f t="shared" si="782"/>
        <v>907.06497832000002</v>
      </c>
      <c r="AH1480" s="3">
        <f t="shared" si="783"/>
        <v>0</v>
      </c>
      <c r="AI1480" s="4" t="str">
        <f t="shared" si="796"/>
        <v>A+J=</v>
      </c>
      <c r="AJ1480" s="12">
        <f t="shared" si="789"/>
        <v>42614</v>
      </c>
      <c r="AK1480" s="12"/>
      <c r="AL1480" s="4"/>
      <c r="AM1480" s="1"/>
      <c r="AN1480" s="12"/>
      <c r="AO1480" s="1"/>
      <c r="AP1480" s="1"/>
      <c r="AQ1480" s="3"/>
      <c r="AR1480" s="3"/>
      <c r="AS1480" s="7"/>
      <c r="AT1480" s="1"/>
      <c r="AU1480" s="1"/>
      <c r="AV1480" s="1"/>
      <c r="AW1480" s="1"/>
      <c r="AX1480" s="1"/>
      <c r="AY1480" s="1"/>
      <c r="AZ1480" s="1"/>
      <c r="BA1480" s="1"/>
      <c r="BB1480" s="1"/>
    </row>
    <row r="1481" spans="1:54" x14ac:dyDescent="0.2">
      <c r="A1481" s="178">
        <f t="shared" si="784"/>
        <v>42600</v>
      </c>
      <c r="B1481" s="2">
        <f t="shared" si="770"/>
        <v>293052.18035668554</v>
      </c>
      <c r="C1481" s="2">
        <f t="shared" si="785"/>
        <v>215449.52088143001</v>
      </c>
      <c r="D1481" s="2">
        <f>SUM(Y1481:Y$1495)</f>
        <v>2872.3967118300002</v>
      </c>
      <c r="E1481" s="11">
        <f t="shared" si="771"/>
        <v>212577.12416960002</v>
      </c>
      <c r="F1481" s="99">
        <f t="shared" si="799"/>
        <v>4691.59</v>
      </c>
      <c r="G1481" s="3">
        <f>IF(N1481=1,VLOOKUP(A1480,[1]Plan1!$BG$69:$BI$188,3),G1480)</f>
        <v>4715.99</v>
      </c>
      <c r="H1481" s="200">
        <f t="shared" si="800"/>
        <v>42523</v>
      </c>
      <c r="I1481" s="200">
        <f t="shared" si="801"/>
        <v>42553</v>
      </c>
      <c r="J1481" s="27">
        <f t="shared" si="772"/>
        <v>5.200795465929442E-3</v>
      </c>
      <c r="K1481" s="12">
        <f t="shared" si="786"/>
        <v>42614</v>
      </c>
      <c r="L1481" s="12">
        <f t="shared" si="773"/>
        <v>42614</v>
      </c>
      <c r="M1481" s="1">
        <f t="shared" si="787"/>
        <v>23</v>
      </c>
      <c r="N1481" s="1">
        <f t="shared" si="774"/>
        <v>13</v>
      </c>
      <c r="O1481" s="2">
        <f t="shared" si="775"/>
        <v>1.00293626</v>
      </c>
      <c r="P1481" s="11">
        <f t="shared" si="798"/>
        <v>1.0034992899999999</v>
      </c>
      <c r="Q1481" s="11">
        <f t="shared" si="794"/>
        <v>1.3530333452157217</v>
      </c>
      <c r="R1481" s="2">
        <f t="shared" si="797"/>
        <v>1.3570062000000001</v>
      </c>
      <c r="S1481" s="2">
        <f t="shared" si="792"/>
        <v>1.25355427</v>
      </c>
      <c r="T1481" s="2">
        <f t="shared" si="776"/>
        <v>270077.66687036998</v>
      </c>
      <c r="U1481" s="2">
        <f t="shared" si="777"/>
        <v>728.308451418456</v>
      </c>
      <c r="V1481" s="2">
        <f t="shared" si="778"/>
        <v>75891.351306717072</v>
      </c>
      <c r="W1481" s="2">
        <f t="shared" si="779"/>
        <v>292069.18063956551</v>
      </c>
      <c r="X1481" s="29">
        <f t="shared" si="780"/>
        <v>0</v>
      </c>
      <c r="Y1481" s="2">
        <f t="shared" si="793"/>
        <v>0</v>
      </c>
      <c r="Z1481" s="82">
        <f t="shared" si="781"/>
        <v>0</v>
      </c>
      <c r="AA1481" s="2">
        <f t="shared" si="790"/>
        <v>0</v>
      </c>
      <c r="AB1481" s="27">
        <f t="shared" si="788"/>
        <v>6.7299999999999999E-2</v>
      </c>
      <c r="AC1481" s="29">
        <f t="shared" si="802"/>
        <v>13</v>
      </c>
      <c r="AD1481" s="29">
        <v>252</v>
      </c>
      <c r="AE1481" s="11">
        <f t="shared" si="795"/>
        <v>1.0033656399999999</v>
      </c>
      <c r="AF1481" s="2">
        <f t="shared" si="791"/>
        <v>908.98419871999999</v>
      </c>
      <c r="AG1481" s="2">
        <f t="shared" si="782"/>
        <v>982.99971712000001</v>
      </c>
      <c r="AH1481" s="3">
        <f t="shared" si="783"/>
        <v>0</v>
      </c>
      <c r="AI1481" s="4" t="str">
        <f t="shared" si="796"/>
        <v>A+J=</v>
      </c>
      <c r="AJ1481" s="12">
        <f t="shared" si="789"/>
        <v>42614</v>
      </c>
      <c r="AK1481" s="12"/>
      <c r="AL1481" s="4"/>
      <c r="AM1481" s="1"/>
      <c r="AN1481" s="12"/>
      <c r="AO1481" s="1"/>
      <c r="AP1481" s="1"/>
      <c r="AQ1481" s="3"/>
      <c r="AR1481" s="3"/>
      <c r="AS1481" s="7"/>
      <c r="AT1481" s="1"/>
      <c r="AU1481" s="1"/>
      <c r="AV1481" s="1"/>
      <c r="AW1481" s="1"/>
      <c r="AX1481" s="1"/>
      <c r="AY1481" s="1"/>
      <c r="AZ1481" s="1"/>
      <c r="BA1481" s="1"/>
      <c r="BB1481" s="1"/>
    </row>
    <row r="1482" spans="1:54" x14ac:dyDescent="0.2">
      <c r="A1482" s="178">
        <f t="shared" si="784"/>
        <v>42601</v>
      </c>
      <c r="B1482" s="2">
        <f t="shared" ref="B1482:B1545" si="803">(W1482+AG1482)</f>
        <v>293193.23405690136</v>
      </c>
      <c r="C1482" s="2">
        <f t="shared" si="785"/>
        <v>215449.52088143001</v>
      </c>
      <c r="D1482" s="2">
        <f>SUM(Y1482:Y$1495)</f>
        <v>2872.3967118300002</v>
      </c>
      <c r="E1482" s="11">
        <f t="shared" ref="E1482:E1545" si="804">(C1482-D1482)</f>
        <v>212577.12416960002</v>
      </c>
      <c r="F1482" s="99">
        <f t="shared" si="799"/>
        <v>4691.59</v>
      </c>
      <c r="G1482" s="3">
        <f>IF(N1482=1,VLOOKUP(A1481,[1]Plan1!$BG$69:$BI$188,3),G1481)</f>
        <v>4715.99</v>
      </c>
      <c r="H1482" s="200">
        <f t="shared" si="800"/>
        <v>42523</v>
      </c>
      <c r="I1482" s="200">
        <f t="shared" si="801"/>
        <v>42553</v>
      </c>
      <c r="J1482" s="27">
        <f t="shared" ref="J1482:J1545" si="805">(G1482/F1482)-1</f>
        <v>5.200795465929442E-3</v>
      </c>
      <c r="K1482" s="12">
        <f t="shared" si="786"/>
        <v>42614</v>
      </c>
      <c r="L1482" s="12">
        <f t="shared" ref="L1482:L1545" si="806">IF(A1482&gt;L1481,K1482,L1481)</f>
        <v>42614</v>
      </c>
      <c r="M1482" s="1">
        <f t="shared" si="787"/>
        <v>23</v>
      </c>
      <c r="N1482" s="1">
        <f t="shared" ref="N1482:N1545" si="807">(M1482-(NETWORKDAYS(A1482,L1482,AN$137:AN$327)-1))</f>
        <v>14</v>
      </c>
      <c r="O1482" s="2">
        <f t="shared" ref="O1482:O1545" si="808">TRUNC((G1482/F1482)^TRUNC((N1482/M1482),9),8)</f>
        <v>1.0031624800000001</v>
      </c>
      <c r="P1482" s="11">
        <f t="shared" si="798"/>
        <v>1.0034992899999999</v>
      </c>
      <c r="Q1482" s="11">
        <f t="shared" si="794"/>
        <v>1.3530333452157217</v>
      </c>
      <c r="R1482" s="2">
        <f t="shared" si="797"/>
        <v>1.3573122799999999</v>
      </c>
      <c r="S1482" s="2">
        <f t="shared" si="792"/>
        <v>1.25355427</v>
      </c>
      <c r="T1482" s="2">
        <f t="shared" ref="T1482:T1545" si="809">TRUNC(C1482*S1482,8)</f>
        <v>270077.66687036998</v>
      </c>
      <c r="U1482" s="2">
        <f t="shared" ref="U1482:U1545" si="810">(D1482*(S1482-1))</f>
        <v>728.308451418456</v>
      </c>
      <c r="V1482" s="2">
        <f t="shared" ref="V1482:V1545" si="811">(E1482*(R1482-1))</f>
        <v>75956.41691288288</v>
      </c>
      <c r="W1482" s="2">
        <f t="shared" ref="W1482:W1545" si="812">(C1482+U1482+V1482)</f>
        <v>292134.24624573137</v>
      </c>
      <c r="X1482" s="29">
        <f t="shared" ref="X1482:X1545" si="813">IF(VLOOKUP(A1482,AN$10:AU$131,8)=VLOOKUP(A1481,AN$10:AU$131,8),0,VLOOKUP(A1482,AN$10:AU$131,8))</f>
        <v>0</v>
      </c>
      <c r="Y1482" s="2">
        <f t="shared" si="793"/>
        <v>0</v>
      </c>
      <c r="Z1482" s="82">
        <f t="shared" ref="Z1482:Z1545" si="814">IF(X1482&gt;0,VLOOKUP($A1482,$AN$10:$AS$131,6),0)</f>
        <v>0</v>
      </c>
      <c r="AA1482" s="2">
        <f t="shared" si="790"/>
        <v>0</v>
      </c>
      <c r="AB1482" s="27">
        <f t="shared" si="788"/>
        <v>6.7299999999999999E-2</v>
      </c>
      <c r="AC1482" s="29">
        <f t="shared" si="802"/>
        <v>14</v>
      </c>
      <c r="AD1482" s="29">
        <v>252</v>
      </c>
      <c r="AE1482" s="11">
        <f t="shared" si="795"/>
        <v>1.0036250040000001</v>
      </c>
      <c r="AF1482" s="2">
        <f t="shared" si="791"/>
        <v>979.03262271000006</v>
      </c>
      <c r="AG1482" s="2">
        <f t="shared" ref="AG1482:AG1545" si="815">TRUNC((W1482*(AE1482-1)),8)</f>
        <v>1058.98781117</v>
      </c>
      <c r="AH1482" s="3">
        <f t="shared" ref="AH1482:AH1545" si="816">IF(AA1482&gt;0,AA1482+AF1482,0)</f>
        <v>0</v>
      </c>
      <c r="AI1482" s="4" t="str">
        <f t="shared" si="796"/>
        <v>A+J=</v>
      </c>
      <c r="AJ1482" s="12">
        <f t="shared" si="789"/>
        <v>42614</v>
      </c>
      <c r="AK1482" s="12"/>
      <c r="AL1482" s="4"/>
      <c r="AM1482" s="1"/>
      <c r="AN1482" s="12"/>
      <c r="AO1482" s="1"/>
      <c r="AP1482" s="1"/>
      <c r="AQ1482" s="3"/>
      <c r="AR1482" s="3"/>
      <c r="AS1482" s="7"/>
      <c r="AT1482" s="1"/>
      <c r="AU1482" s="1"/>
      <c r="AV1482" s="1"/>
      <c r="AW1482" s="1"/>
      <c r="AX1482" s="1"/>
      <c r="AY1482" s="1"/>
      <c r="AZ1482" s="1"/>
      <c r="BA1482" s="1"/>
      <c r="BB1482" s="1"/>
    </row>
    <row r="1483" spans="1:54" x14ac:dyDescent="0.2">
      <c r="A1483" s="178">
        <f t="shared" ref="A1483:A1546" si="817">(A1482+1)</f>
        <v>42602</v>
      </c>
      <c r="B1483" s="2">
        <f t="shared" si="803"/>
        <v>293334.36029208836</v>
      </c>
      <c r="C1483" s="2">
        <f t="shared" ref="C1483:C1546" si="818">TRUNC(IF(X1482&gt;0,VLOOKUP(A1482,$AN$12:$AO$131,2),C1482),8)</f>
        <v>215449.52088143001</v>
      </c>
      <c r="D1483" s="2">
        <f>SUM(Y1483:Y$1495)</f>
        <v>2872.3967118300002</v>
      </c>
      <c r="E1483" s="11">
        <f t="shared" si="804"/>
        <v>212577.12416960002</v>
      </c>
      <c r="F1483" s="99">
        <f t="shared" si="799"/>
        <v>4691.59</v>
      </c>
      <c r="G1483" s="3">
        <f>IF(N1483=1,VLOOKUP(A1482,[1]Plan1!$BG$69:$BI$188,3),G1482)</f>
        <v>4715.99</v>
      </c>
      <c r="H1483" s="200">
        <f t="shared" si="800"/>
        <v>42523</v>
      </c>
      <c r="I1483" s="200">
        <f t="shared" si="801"/>
        <v>42553</v>
      </c>
      <c r="J1483" s="27">
        <f t="shared" si="805"/>
        <v>5.200795465929442E-3</v>
      </c>
      <c r="K1483" s="12">
        <f t="shared" ref="K1483:K1546" si="819">IF(DAY(A1483)=1,VLOOKUP(A1483,AR$137:AW$275,4),K1482)</f>
        <v>42614</v>
      </c>
      <c r="L1483" s="12">
        <f t="shared" si="806"/>
        <v>42614</v>
      </c>
      <c r="M1483" s="1">
        <f t="shared" ref="M1483:M1546" si="820">IF(L1483=L1482,M1482,NETWORKDAYS(L1482,L1483,$AN$137:$AN$327)-1)</f>
        <v>23</v>
      </c>
      <c r="N1483" s="1">
        <f t="shared" si="807"/>
        <v>15</v>
      </c>
      <c r="O1483" s="2">
        <f t="shared" si="808"/>
        <v>1.00338876</v>
      </c>
      <c r="P1483" s="11">
        <f t="shared" si="798"/>
        <v>1.0034992899999999</v>
      </c>
      <c r="Q1483" s="11">
        <f t="shared" si="794"/>
        <v>1.3530333452157217</v>
      </c>
      <c r="R1483" s="2">
        <f t="shared" si="797"/>
        <v>1.3576184499999999</v>
      </c>
      <c r="S1483" s="2">
        <f t="shared" si="792"/>
        <v>1.25355427</v>
      </c>
      <c r="T1483" s="2">
        <f t="shared" si="809"/>
        <v>270077.66687036998</v>
      </c>
      <c r="U1483" s="2">
        <f t="shared" si="810"/>
        <v>728.308451418456</v>
      </c>
      <c r="V1483" s="2">
        <f t="shared" si="811"/>
        <v>76021.501650989885</v>
      </c>
      <c r="W1483" s="2">
        <f t="shared" si="812"/>
        <v>292199.33098383836</v>
      </c>
      <c r="X1483" s="29">
        <f t="shared" si="813"/>
        <v>0</v>
      </c>
      <c r="Y1483" s="2">
        <f t="shared" si="793"/>
        <v>0</v>
      </c>
      <c r="Z1483" s="82">
        <f t="shared" si="814"/>
        <v>0</v>
      </c>
      <c r="AA1483" s="2">
        <f t="shared" si="790"/>
        <v>0</v>
      </c>
      <c r="AB1483" s="27">
        <f t="shared" ref="AB1483:AB1546" si="821">(AB1482)</f>
        <v>6.7299999999999999E-2</v>
      </c>
      <c r="AC1483" s="29">
        <f t="shared" si="802"/>
        <v>15</v>
      </c>
      <c r="AD1483" s="29">
        <v>252</v>
      </c>
      <c r="AE1483" s="11">
        <f t="shared" si="795"/>
        <v>1.003884435</v>
      </c>
      <c r="AF1483" s="2">
        <f t="shared" si="791"/>
        <v>1049.0991418999999</v>
      </c>
      <c r="AG1483" s="2">
        <f t="shared" si="815"/>
        <v>1135.02930825</v>
      </c>
      <c r="AH1483" s="3">
        <f t="shared" si="816"/>
        <v>0</v>
      </c>
      <c r="AI1483" s="4" t="str">
        <f t="shared" si="796"/>
        <v>A+J=</v>
      </c>
      <c r="AJ1483" s="12">
        <f t="shared" ref="AJ1483:AJ1546" si="822">IF(X1482&gt;0,VLOOKUP(A1482,$AN$10:$AW$130,9),AJ1482)</f>
        <v>42614</v>
      </c>
      <c r="AK1483" s="12"/>
      <c r="AL1483" s="4"/>
      <c r="AM1483" s="1"/>
      <c r="AN1483" s="12"/>
      <c r="AO1483" s="1"/>
      <c r="AP1483" s="1"/>
      <c r="AQ1483" s="3"/>
      <c r="AR1483" s="3"/>
      <c r="AS1483" s="7"/>
      <c r="AT1483" s="1"/>
      <c r="AU1483" s="1"/>
      <c r="AV1483" s="1"/>
      <c r="AW1483" s="1"/>
      <c r="AX1483" s="1"/>
      <c r="AY1483" s="1"/>
      <c r="AZ1483" s="1"/>
      <c r="BA1483" s="1"/>
      <c r="BB1483" s="1"/>
    </row>
    <row r="1484" spans="1:54" x14ac:dyDescent="0.2">
      <c r="A1484" s="178">
        <f t="shared" si="817"/>
        <v>42603</v>
      </c>
      <c r="B1484" s="2">
        <f t="shared" si="803"/>
        <v>293334.36029208836</v>
      </c>
      <c r="C1484" s="2">
        <f t="shared" si="818"/>
        <v>215449.52088143001</v>
      </c>
      <c r="D1484" s="2">
        <f>SUM(Y1484:Y$1495)</f>
        <v>2872.3967118300002</v>
      </c>
      <c r="E1484" s="11">
        <f t="shared" si="804"/>
        <v>212577.12416960002</v>
      </c>
      <c r="F1484" s="99">
        <f t="shared" si="799"/>
        <v>4691.59</v>
      </c>
      <c r="G1484" s="3">
        <f>IF(N1484=1,VLOOKUP(A1483,[1]Plan1!$BG$69:$BI$188,3),G1483)</f>
        <v>4715.99</v>
      </c>
      <c r="H1484" s="200">
        <f t="shared" si="800"/>
        <v>42523</v>
      </c>
      <c r="I1484" s="200">
        <f t="shared" si="801"/>
        <v>42553</v>
      </c>
      <c r="J1484" s="27">
        <f t="shared" si="805"/>
        <v>5.200795465929442E-3</v>
      </c>
      <c r="K1484" s="12">
        <f t="shared" si="819"/>
        <v>42614</v>
      </c>
      <c r="L1484" s="12">
        <f t="shared" si="806"/>
        <v>42614</v>
      </c>
      <c r="M1484" s="1">
        <f t="shared" si="820"/>
        <v>23</v>
      </c>
      <c r="N1484" s="1">
        <f t="shared" si="807"/>
        <v>15</v>
      </c>
      <c r="O1484" s="2">
        <f t="shared" si="808"/>
        <v>1.00338876</v>
      </c>
      <c r="P1484" s="11">
        <f t="shared" si="798"/>
        <v>1.0034992899999999</v>
      </c>
      <c r="Q1484" s="11">
        <f t="shared" si="794"/>
        <v>1.3530333452157217</v>
      </c>
      <c r="R1484" s="2">
        <f t="shared" si="797"/>
        <v>1.3576184499999999</v>
      </c>
      <c r="S1484" s="2">
        <f t="shared" si="792"/>
        <v>1.25355427</v>
      </c>
      <c r="T1484" s="2">
        <f t="shared" si="809"/>
        <v>270077.66687036998</v>
      </c>
      <c r="U1484" s="2">
        <f t="shared" si="810"/>
        <v>728.308451418456</v>
      </c>
      <c r="V1484" s="2">
        <f t="shared" si="811"/>
        <v>76021.501650989885</v>
      </c>
      <c r="W1484" s="2">
        <f t="shared" si="812"/>
        <v>292199.33098383836</v>
      </c>
      <c r="X1484" s="29">
        <f t="shared" si="813"/>
        <v>0</v>
      </c>
      <c r="Y1484" s="2">
        <f t="shared" si="793"/>
        <v>0</v>
      </c>
      <c r="Z1484" s="82">
        <f t="shared" si="814"/>
        <v>0</v>
      </c>
      <c r="AA1484" s="2">
        <f t="shared" si="790"/>
        <v>0</v>
      </c>
      <c r="AB1484" s="27">
        <f t="shared" si="821"/>
        <v>6.7299999999999999E-2</v>
      </c>
      <c r="AC1484" s="29">
        <f t="shared" si="802"/>
        <v>15</v>
      </c>
      <c r="AD1484" s="29">
        <v>252</v>
      </c>
      <c r="AE1484" s="11">
        <f t="shared" si="795"/>
        <v>1.003884435</v>
      </c>
      <c r="AF1484" s="2">
        <f t="shared" si="791"/>
        <v>1049.0991418999999</v>
      </c>
      <c r="AG1484" s="2">
        <f t="shared" si="815"/>
        <v>1135.02930825</v>
      </c>
      <c r="AH1484" s="3">
        <f t="shared" si="816"/>
        <v>0</v>
      </c>
      <c r="AI1484" s="4" t="str">
        <f t="shared" si="796"/>
        <v>A+J=</v>
      </c>
      <c r="AJ1484" s="12">
        <f t="shared" si="822"/>
        <v>42614</v>
      </c>
      <c r="AK1484" s="12"/>
      <c r="AL1484" s="4"/>
      <c r="AM1484" s="1"/>
      <c r="AN1484" s="12"/>
      <c r="AO1484" s="1"/>
      <c r="AP1484" s="1"/>
      <c r="AQ1484" s="3"/>
      <c r="AR1484" s="3"/>
      <c r="AS1484" s="7"/>
      <c r="AT1484" s="1"/>
      <c r="AU1484" s="1"/>
      <c r="AV1484" s="1"/>
      <c r="AW1484" s="1"/>
      <c r="AX1484" s="1"/>
      <c r="AY1484" s="1"/>
      <c r="AZ1484" s="1"/>
      <c r="BA1484" s="1"/>
      <c r="BB1484" s="1"/>
    </row>
    <row r="1485" spans="1:54" x14ac:dyDescent="0.2">
      <c r="A1485" s="178">
        <f t="shared" si="817"/>
        <v>42604</v>
      </c>
      <c r="B1485" s="2">
        <f t="shared" si="803"/>
        <v>293334.36029208836</v>
      </c>
      <c r="C1485" s="2">
        <f t="shared" si="818"/>
        <v>215449.52088143001</v>
      </c>
      <c r="D1485" s="2">
        <f>SUM(Y1485:Y$1495)</f>
        <v>2872.3967118300002</v>
      </c>
      <c r="E1485" s="11">
        <f t="shared" si="804"/>
        <v>212577.12416960002</v>
      </c>
      <c r="F1485" s="99">
        <f t="shared" si="799"/>
        <v>4691.59</v>
      </c>
      <c r="G1485" s="3">
        <f>IF(N1485=1,VLOOKUP(A1484,[1]Plan1!$BG$69:$BI$188,3),G1484)</f>
        <v>4715.99</v>
      </c>
      <c r="H1485" s="200">
        <f t="shared" si="800"/>
        <v>42523</v>
      </c>
      <c r="I1485" s="200">
        <f t="shared" si="801"/>
        <v>42553</v>
      </c>
      <c r="J1485" s="27">
        <f t="shared" si="805"/>
        <v>5.200795465929442E-3</v>
      </c>
      <c r="K1485" s="12">
        <f t="shared" si="819"/>
        <v>42614</v>
      </c>
      <c r="L1485" s="12">
        <f t="shared" si="806"/>
        <v>42614</v>
      </c>
      <c r="M1485" s="1">
        <f t="shared" si="820"/>
        <v>23</v>
      </c>
      <c r="N1485" s="1">
        <f t="shared" si="807"/>
        <v>15</v>
      </c>
      <c r="O1485" s="2">
        <f t="shared" si="808"/>
        <v>1.00338876</v>
      </c>
      <c r="P1485" s="11">
        <f t="shared" si="798"/>
        <v>1.0034992899999999</v>
      </c>
      <c r="Q1485" s="11">
        <f t="shared" si="794"/>
        <v>1.3530333452157217</v>
      </c>
      <c r="R1485" s="2">
        <f t="shared" si="797"/>
        <v>1.3576184499999999</v>
      </c>
      <c r="S1485" s="2">
        <f t="shared" si="792"/>
        <v>1.25355427</v>
      </c>
      <c r="T1485" s="2">
        <f t="shared" si="809"/>
        <v>270077.66687036998</v>
      </c>
      <c r="U1485" s="2">
        <f t="shared" si="810"/>
        <v>728.308451418456</v>
      </c>
      <c r="V1485" s="2">
        <f t="shared" si="811"/>
        <v>76021.501650989885</v>
      </c>
      <c r="W1485" s="2">
        <f t="shared" si="812"/>
        <v>292199.33098383836</v>
      </c>
      <c r="X1485" s="29">
        <f t="shared" si="813"/>
        <v>0</v>
      </c>
      <c r="Y1485" s="2">
        <f t="shared" si="793"/>
        <v>0</v>
      </c>
      <c r="Z1485" s="82">
        <f t="shared" si="814"/>
        <v>0</v>
      </c>
      <c r="AA1485" s="2">
        <f t="shared" si="790"/>
        <v>0</v>
      </c>
      <c r="AB1485" s="27">
        <f t="shared" si="821"/>
        <v>6.7299999999999999E-2</v>
      </c>
      <c r="AC1485" s="29">
        <f t="shared" si="802"/>
        <v>15</v>
      </c>
      <c r="AD1485" s="29">
        <v>252</v>
      </c>
      <c r="AE1485" s="11">
        <f t="shared" si="795"/>
        <v>1.003884435</v>
      </c>
      <c r="AF1485" s="2">
        <f t="shared" si="791"/>
        <v>1049.0991418999999</v>
      </c>
      <c r="AG1485" s="2">
        <f t="shared" si="815"/>
        <v>1135.02930825</v>
      </c>
      <c r="AH1485" s="3">
        <f t="shared" si="816"/>
        <v>0</v>
      </c>
      <c r="AI1485" s="4" t="str">
        <f t="shared" si="796"/>
        <v>A+J=</v>
      </c>
      <c r="AJ1485" s="12">
        <f t="shared" si="822"/>
        <v>42614</v>
      </c>
      <c r="AK1485" s="12"/>
      <c r="AL1485" s="4"/>
      <c r="AM1485" s="1"/>
      <c r="AN1485" s="12"/>
      <c r="AO1485" s="1"/>
      <c r="AP1485" s="1"/>
      <c r="AQ1485" s="3"/>
      <c r="AR1485" s="3"/>
      <c r="AS1485" s="7"/>
      <c r="AT1485" s="1"/>
      <c r="AU1485" s="1"/>
      <c r="AV1485" s="1"/>
      <c r="AW1485" s="1"/>
      <c r="AX1485" s="1"/>
      <c r="AY1485" s="1"/>
      <c r="AZ1485" s="1"/>
      <c r="BA1485" s="1"/>
      <c r="BB1485" s="1"/>
    </row>
    <row r="1486" spans="1:54" x14ac:dyDescent="0.2">
      <c r="A1486" s="178">
        <f t="shared" si="817"/>
        <v>42605</v>
      </c>
      <c r="B1486" s="2">
        <f t="shared" si="803"/>
        <v>293475.5487095603</v>
      </c>
      <c r="C1486" s="2">
        <f t="shared" si="818"/>
        <v>215449.52088143001</v>
      </c>
      <c r="D1486" s="2">
        <f>SUM(Y1486:Y$1495)</f>
        <v>2872.3967118300002</v>
      </c>
      <c r="E1486" s="11">
        <f t="shared" si="804"/>
        <v>212577.12416960002</v>
      </c>
      <c r="F1486" s="99">
        <f t="shared" si="799"/>
        <v>4691.59</v>
      </c>
      <c r="G1486" s="3">
        <f>IF(N1486=1,VLOOKUP(A1485,[1]Plan1!$BG$69:$BI$188,3),G1485)</f>
        <v>4715.99</v>
      </c>
      <c r="H1486" s="200">
        <f t="shared" si="800"/>
        <v>42523</v>
      </c>
      <c r="I1486" s="200">
        <f t="shared" si="801"/>
        <v>42553</v>
      </c>
      <c r="J1486" s="27">
        <f t="shared" si="805"/>
        <v>5.200795465929442E-3</v>
      </c>
      <c r="K1486" s="12">
        <f t="shared" si="819"/>
        <v>42614</v>
      </c>
      <c r="L1486" s="12">
        <f t="shared" si="806"/>
        <v>42614</v>
      </c>
      <c r="M1486" s="1">
        <f t="shared" si="820"/>
        <v>23</v>
      </c>
      <c r="N1486" s="1">
        <f t="shared" si="807"/>
        <v>16</v>
      </c>
      <c r="O1486" s="2">
        <f t="shared" si="808"/>
        <v>1.0036150800000001</v>
      </c>
      <c r="P1486" s="11">
        <f t="shared" si="798"/>
        <v>1.0034992899999999</v>
      </c>
      <c r="Q1486" s="11">
        <f t="shared" si="794"/>
        <v>1.3530333452157217</v>
      </c>
      <c r="R1486" s="2">
        <f t="shared" si="797"/>
        <v>1.3579246599999999</v>
      </c>
      <c r="S1486" s="2">
        <f t="shared" si="792"/>
        <v>1.25355427</v>
      </c>
      <c r="T1486" s="2">
        <f t="shared" si="809"/>
        <v>270077.66687036998</v>
      </c>
      <c r="U1486" s="2">
        <f t="shared" si="810"/>
        <v>728.308451418456</v>
      </c>
      <c r="V1486" s="2">
        <f t="shared" si="811"/>
        <v>76086.594892181849</v>
      </c>
      <c r="W1486" s="2">
        <f t="shared" si="812"/>
        <v>292264.42422503029</v>
      </c>
      <c r="X1486" s="29">
        <f t="shared" si="813"/>
        <v>0</v>
      </c>
      <c r="Y1486" s="2">
        <f t="shared" si="793"/>
        <v>0</v>
      </c>
      <c r="Z1486" s="82">
        <f t="shared" si="814"/>
        <v>0</v>
      </c>
      <c r="AA1486" s="2">
        <f t="shared" si="790"/>
        <v>0</v>
      </c>
      <c r="AB1486" s="27">
        <f t="shared" si="821"/>
        <v>6.7299999999999999E-2</v>
      </c>
      <c r="AC1486" s="29">
        <f t="shared" si="802"/>
        <v>16</v>
      </c>
      <c r="AD1486" s="29">
        <v>252</v>
      </c>
      <c r="AE1486" s="11">
        <f t="shared" si="795"/>
        <v>1.004143934</v>
      </c>
      <c r="AF1486" s="2">
        <f t="shared" si="791"/>
        <v>1119.18402638</v>
      </c>
      <c r="AG1486" s="2">
        <f t="shared" si="815"/>
        <v>1211.12448453</v>
      </c>
      <c r="AH1486" s="3">
        <f t="shared" si="816"/>
        <v>0</v>
      </c>
      <c r="AI1486" s="4" t="str">
        <f t="shared" si="796"/>
        <v>A+J=</v>
      </c>
      <c r="AJ1486" s="12">
        <f t="shared" si="822"/>
        <v>42614</v>
      </c>
      <c r="AK1486" s="12"/>
      <c r="AL1486" s="4"/>
      <c r="AM1486" s="1"/>
      <c r="AN1486" s="12"/>
      <c r="AO1486" s="1"/>
      <c r="AP1486" s="1"/>
      <c r="AQ1486" s="3"/>
      <c r="AR1486" s="3"/>
      <c r="AS1486" s="7"/>
      <c r="AT1486" s="1"/>
      <c r="AU1486" s="1"/>
      <c r="AV1486" s="1"/>
      <c r="AW1486" s="1"/>
      <c r="AX1486" s="1"/>
      <c r="AY1486" s="1"/>
      <c r="AZ1486" s="1"/>
      <c r="BA1486" s="1"/>
      <c r="BB1486" s="1"/>
    </row>
    <row r="1487" spans="1:54" x14ac:dyDescent="0.2">
      <c r="A1487" s="178">
        <f t="shared" si="817"/>
        <v>42606</v>
      </c>
      <c r="B1487" s="2">
        <f t="shared" si="803"/>
        <v>293616.80942024349</v>
      </c>
      <c r="C1487" s="2">
        <f t="shared" si="818"/>
        <v>215449.52088143001</v>
      </c>
      <c r="D1487" s="2">
        <f>SUM(Y1487:Y$1495)</f>
        <v>2872.3967118300002</v>
      </c>
      <c r="E1487" s="11">
        <f t="shared" si="804"/>
        <v>212577.12416960002</v>
      </c>
      <c r="F1487" s="99">
        <f t="shared" si="799"/>
        <v>4691.59</v>
      </c>
      <c r="G1487" s="3">
        <f>IF(N1487=1,VLOOKUP(A1486,[1]Plan1!$BG$69:$BI$188,3),G1486)</f>
        <v>4715.99</v>
      </c>
      <c r="H1487" s="200">
        <f t="shared" si="800"/>
        <v>42523</v>
      </c>
      <c r="I1487" s="200">
        <f t="shared" si="801"/>
        <v>42553</v>
      </c>
      <c r="J1487" s="27">
        <f t="shared" si="805"/>
        <v>5.200795465929442E-3</v>
      </c>
      <c r="K1487" s="12">
        <f t="shared" si="819"/>
        <v>42614</v>
      </c>
      <c r="L1487" s="12">
        <f t="shared" si="806"/>
        <v>42614</v>
      </c>
      <c r="M1487" s="1">
        <f t="shared" si="820"/>
        <v>23</v>
      </c>
      <c r="N1487" s="1">
        <f t="shared" si="807"/>
        <v>17</v>
      </c>
      <c r="O1487" s="2">
        <f t="shared" si="808"/>
        <v>1.0038414600000001</v>
      </c>
      <c r="P1487" s="11">
        <f t="shared" si="798"/>
        <v>1.0034992899999999</v>
      </c>
      <c r="Q1487" s="11">
        <f t="shared" si="794"/>
        <v>1.3530333452157217</v>
      </c>
      <c r="R1487" s="2">
        <f t="shared" si="797"/>
        <v>1.35823096</v>
      </c>
      <c r="S1487" s="2">
        <f t="shared" si="792"/>
        <v>1.25355427</v>
      </c>
      <c r="T1487" s="2">
        <f t="shared" si="809"/>
        <v>270077.66687036998</v>
      </c>
      <c r="U1487" s="2">
        <f t="shared" si="810"/>
        <v>728.308451418456</v>
      </c>
      <c r="V1487" s="2">
        <f t="shared" si="811"/>
        <v>76151.70726531501</v>
      </c>
      <c r="W1487" s="2">
        <f t="shared" si="812"/>
        <v>292329.53659816348</v>
      </c>
      <c r="X1487" s="29">
        <f t="shared" si="813"/>
        <v>0</v>
      </c>
      <c r="Y1487" s="2">
        <f t="shared" si="793"/>
        <v>0</v>
      </c>
      <c r="Z1487" s="82">
        <f t="shared" si="814"/>
        <v>0</v>
      </c>
      <c r="AA1487" s="2">
        <f t="shared" ref="AA1487:AA1550" si="823">IF(Z1487&gt;0,TRUNC(Z1487*T1487,8),0)</f>
        <v>0</v>
      </c>
      <c r="AB1487" s="27">
        <f t="shared" si="821"/>
        <v>6.7299999999999999E-2</v>
      </c>
      <c r="AC1487" s="29">
        <f t="shared" si="802"/>
        <v>17</v>
      </c>
      <c r="AD1487" s="29">
        <v>252</v>
      </c>
      <c r="AE1487" s="11">
        <f t="shared" si="795"/>
        <v>1.0044034989999999</v>
      </c>
      <c r="AF1487" s="2">
        <f t="shared" ref="AF1487:AF1550" si="824">TRUNC((T1487*(AE1487-1)),8)</f>
        <v>1189.28673598</v>
      </c>
      <c r="AG1487" s="2">
        <f t="shared" si="815"/>
        <v>1287.27282208</v>
      </c>
      <c r="AH1487" s="3">
        <f t="shared" si="816"/>
        <v>0</v>
      </c>
      <c r="AI1487" s="4" t="str">
        <f t="shared" si="796"/>
        <v>A+J=</v>
      </c>
      <c r="AJ1487" s="12">
        <f t="shared" si="822"/>
        <v>42614</v>
      </c>
      <c r="AK1487" s="12"/>
      <c r="AL1487" s="4"/>
      <c r="AM1487" s="1"/>
      <c r="AN1487" s="12"/>
      <c r="AO1487" s="1"/>
      <c r="AP1487" s="1"/>
      <c r="AQ1487" s="3"/>
      <c r="AR1487" s="3"/>
      <c r="AS1487" s="7"/>
      <c r="AT1487" s="1"/>
      <c r="AU1487" s="1"/>
      <c r="AV1487" s="1"/>
      <c r="AW1487" s="1"/>
      <c r="AX1487" s="1"/>
      <c r="AY1487" s="1"/>
      <c r="AZ1487" s="1"/>
      <c r="BA1487" s="1"/>
      <c r="BB1487" s="1"/>
    </row>
    <row r="1488" spans="1:54" x14ac:dyDescent="0.2">
      <c r="A1488" s="178">
        <f t="shared" si="817"/>
        <v>42607</v>
      </c>
      <c r="B1488" s="2">
        <f t="shared" si="803"/>
        <v>293758.13847293536</v>
      </c>
      <c r="C1488" s="2">
        <f t="shared" si="818"/>
        <v>215449.52088143001</v>
      </c>
      <c r="D1488" s="2">
        <f>SUM(Y1488:Y$1495)</f>
        <v>2872.3967118300002</v>
      </c>
      <c r="E1488" s="11">
        <f t="shared" si="804"/>
        <v>212577.12416960002</v>
      </c>
      <c r="F1488" s="99">
        <f t="shared" si="799"/>
        <v>4691.59</v>
      </c>
      <c r="G1488" s="3">
        <f>IF(N1488=1,VLOOKUP(A1487,[1]Plan1!$BG$69:$BI$188,3),G1487)</f>
        <v>4715.99</v>
      </c>
      <c r="H1488" s="200">
        <f t="shared" si="800"/>
        <v>42523</v>
      </c>
      <c r="I1488" s="200">
        <f t="shared" si="801"/>
        <v>42553</v>
      </c>
      <c r="J1488" s="27">
        <f t="shared" si="805"/>
        <v>5.200795465929442E-3</v>
      </c>
      <c r="K1488" s="12">
        <f t="shared" si="819"/>
        <v>42614</v>
      </c>
      <c r="L1488" s="12">
        <f t="shared" si="806"/>
        <v>42614</v>
      </c>
      <c r="M1488" s="1">
        <f t="shared" si="820"/>
        <v>23</v>
      </c>
      <c r="N1488" s="1">
        <f t="shared" si="807"/>
        <v>18</v>
      </c>
      <c r="O1488" s="2">
        <f t="shared" si="808"/>
        <v>1.00406789</v>
      </c>
      <c r="P1488" s="11">
        <f t="shared" si="798"/>
        <v>1.0034992899999999</v>
      </c>
      <c r="Q1488" s="11">
        <f t="shared" si="794"/>
        <v>1.3530333452157217</v>
      </c>
      <c r="R1488" s="2">
        <f t="shared" si="797"/>
        <v>1.3585373300000001</v>
      </c>
      <c r="S1488" s="2">
        <f t="shared" si="792"/>
        <v>1.25355427</v>
      </c>
      <c r="T1488" s="2">
        <f t="shared" si="809"/>
        <v>270077.66687036998</v>
      </c>
      <c r="U1488" s="2">
        <f t="shared" si="810"/>
        <v>728.308451418456</v>
      </c>
      <c r="V1488" s="2">
        <f t="shared" si="811"/>
        <v>76216.834518846881</v>
      </c>
      <c r="W1488" s="2">
        <f t="shared" si="812"/>
        <v>292394.66385169537</v>
      </c>
      <c r="X1488" s="29">
        <f t="shared" si="813"/>
        <v>0</v>
      </c>
      <c r="Y1488" s="2">
        <f t="shared" si="793"/>
        <v>0</v>
      </c>
      <c r="Z1488" s="82">
        <f t="shared" si="814"/>
        <v>0</v>
      </c>
      <c r="AA1488" s="2">
        <f t="shared" si="823"/>
        <v>0</v>
      </c>
      <c r="AB1488" s="27">
        <f t="shared" si="821"/>
        <v>6.7299999999999999E-2</v>
      </c>
      <c r="AC1488" s="29">
        <f t="shared" si="802"/>
        <v>18</v>
      </c>
      <c r="AD1488" s="29">
        <v>252</v>
      </c>
      <c r="AE1488" s="11">
        <f t="shared" si="795"/>
        <v>1.004663131</v>
      </c>
      <c r="AF1488" s="2">
        <f t="shared" si="824"/>
        <v>1259.40754079</v>
      </c>
      <c r="AG1488" s="2">
        <f t="shared" si="815"/>
        <v>1363.47462124</v>
      </c>
      <c r="AH1488" s="3">
        <f t="shared" si="816"/>
        <v>0</v>
      </c>
      <c r="AI1488" s="4" t="str">
        <f t="shared" si="796"/>
        <v>A+J=</v>
      </c>
      <c r="AJ1488" s="12">
        <f t="shared" si="822"/>
        <v>42614</v>
      </c>
      <c r="AK1488" s="12"/>
      <c r="AL1488" s="4"/>
      <c r="AM1488" s="1"/>
      <c r="AN1488" s="12"/>
      <c r="AO1488" s="1"/>
      <c r="AP1488" s="1"/>
      <c r="AQ1488" s="3"/>
      <c r="AR1488" s="3"/>
      <c r="AS1488" s="7"/>
      <c r="AT1488" s="1"/>
      <c r="AU1488" s="1"/>
      <c r="AV1488" s="1"/>
      <c r="AW1488" s="1"/>
      <c r="AX1488" s="1"/>
      <c r="AY1488" s="1"/>
      <c r="AZ1488" s="1"/>
      <c r="BA1488" s="1"/>
      <c r="BB1488" s="1"/>
    </row>
    <row r="1489" spans="1:154" x14ac:dyDescent="0.2">
      <c r="A1489" s="178">
        <f t="shared" si="817"/>
        <v>42608</v>
      </c>
      <c r="B1489" s="2">
        <f t="shared" si="803"/>
        <v>293899.53618478583</v>
      </c>
      <c r="C1489" s="2">
        <f t="shared" si="818"/>
        <v>215449.52088143001</v>
      </c>
      <c r="D1489" s="2">
        <f>SUM(Y1489:Y$1495)</f>
        <v>2872.3967118300002</v>
      </c>
      <c r="E1489" s="11">
        <f t="shared" si="804"/>
        <v>212577.12416960002</v>
      </c>
      <c r="F1489" s="99">
        <f t="shared" si="799"/>
        <v>4691.59</v>
      </c>
      <c r="G1489" s="3">
        <f>IF(N1489=1,VLOOKUP(A1488,[1]Plan1!$BG$69:$BI$188,3),G1488)</f>
        <v>4715.99</v>
      </c>
      <c r="H1489" s="200">
        <f t="shared" si="800"/>
        <v>42523</v>
      </c>
      <c r="I1489" s="200">
        <f t="shared" si="801"/>
        <v>42553</v>
      </c>
      <c r="J1489" s="27">
        <f t="shared" si="805"/>
        <v>5.200795465929442E-3</v>
      </c>
      <c r="K1489" s="12">
        <f t="shared" si="819"/>
        <v>42614</v>
      </c>
      <c r="L1489" s="12">
        <f t="shared" si="806"/>
        <v>42614</v>
      </c>
      <c r="M1489" s="1">
        <f t="shared" si="820"/>
        <v>23</v>
      </c>
      <c r="N1489" s="1">
        <f t="shared" si="807"/>
        <v>19</v>
      </c>
      <c r="O1489" s="2">
        <f t="shared" si="808"/>
        <v>1.00429437</v>
      </c>
      <c r="P1489" s="11">
        <f t="shared" si="798"/>
        <v>1.0034992899999999</v>
      </c>
      <c r="Q1489" s="11">
        <f t="shared" si="794"/>
        <v>1.3530333452157217</v>
      </c>
      <c r="R1489" s="2">
        <f t="shared" si="797"/>
        <v>1.35884377</v>
      </c>
      <c r="S1489" s="2">
        <f t="shared" si="792"/>
        <v>1.25355427</v>
      </c>
      <c r="T1489" s="2">
        <f t="shared" si="809"/>
        <v>270077.66687036998</v>
      </c>
      <c r="U1489" s="2">
        <f t="shared" si="810"/>
        <v>728.308451418456</v>
      </c>
      <c r="V1489" s="2">
        <f t="shared" si="811"/>
        <v>76281.97665277739</v>
      </c>
      <c r="W1489" s="2">
        <f t="shared" si="812"/>
        <v>292459.80598562583</v>
      </c>
      <c r="X1489" s="29">
        <f t="shared" si="813"/>
        <v>0</v>
      </c>
      <c r="Y1489" s="2">
        <f t="shared" si="793"/>
        <v>0</v>
      </c>
      <c r="Z1489" s="82">
        <f t="shared" si="814"/>
        <v>0</v>
      </c>
      <c r="AA1489" s="2">
        <f t="shared" si="823"/>
        <v>0</v>
      </c>
      <c r="AB1489" s="27">
        <f t="shared" si="821"/>
        <v>6.7299999999999999E-2</v>
      </c>
      <c r="AC1489" s="29">
        <f t="shared" si="802"/>
        <v>19</v>
      </c>
      <c r="AD1489" s="29">
        <v>252</v>
      </c>
      <c r="AE1489" s="11">
        <f t="shared" si="795"/>
        <v>1.004922831</v>
      </c>
      <c r="AF1489" s="2">
        <f t="shared" si="824"/>
        <v>1329.54671087</v>
      </c>
      <c r="AG1489" s="2">
        <f t="shared" si="815"/>
        <v>1439.73019916</v>
      </c>
      <c r="AH1489" s="3">
        <f t="shared" si="816"/>
        <v>0</v>
      </c>
      <c r="AI1489" s="4" t="str">
        <f t="shared" si="796"/>
        <v>A+J=</v>
      </c>
      <c r="AJ1489" s="12">
        <f t="shared" si="822"/>
        <v>42614</v>
      </c>
      <c r="AK1489" s="16"/>
      <c r="AL1489" s="98"/>
      <c r="AM1489" s="38"/>
      <c r="AN1489" s="16"/>
      <c r="AO1489" s="38"/>
      <c r="AP1489" s="38"/>
      <c r="AQ1489" s="49"/>
      <c r="AR1489" s="49"/>
      <c r="AS1489" s="80"/>
      <c r="AT1489" s="38"/>
      <c r="AU1489" s="38"/>
      <c r="AV1489" s="38"/>
      <c r="AW1489" s="38"/>
      <c r="AX1489" s="38"/>
      <c r="AY1489" s="38"/>
      <c r="AZ1489" s="38"/>
      <c r="BA1489" s="38"/>
      <c r="BB1489" s="38"/>
      <c r="BC1489" s="38"/>
      <c r="BD1489" s="38"/>
      <c r="BE1489" s="38"/>
      <c r="BF1489" s="38"/>
      <c r="BG1489" s="38"/>
      <c r="BH1489" s="38"/>
      <c r="BI1489" s="38"/>
      <c r="BJ1489" s="38"/>
      <c r="BK1489" s="38"/>
      <c r="BL1489" s="38"/>
      <c r="BM1489" s="38"/>
      <c r="BN1489" s="38"/>
      <c r="BO1489" s="38"/>
      <c r="BP1489" s="38"/>
      <c r="BQ1489" s="38"/>
      <c r="BR1489" s="38"/>
      <c r="BS1489" s="38"/>
      <c r="BT1489" s="38"/>
      <c r="BU1489" s="38"/>
      <c r="BV1489" s="38"/>
      <c r="BW1489" s="38"/>
      <c r="BX1489" s="38"/>
      <c r="BY1489" s="38"/>
      <c r="BZ1489" s="38"/>
      <c r="CA1489" s="38"/>
      <c r="CB1489" s="38"/>
      <c r="CC1489" s="38"/>
      <c r="CD1489" s="38"/>
      <c r="CE1489" s="38"/>
      <c r="CF1489" s="38"/>
      <c r="CG1489" s="38"/>
      <c r="CH1489" s="38"/>
      <c r="CI1489" s="38"/>
      <c r="CJ1489" s="38"/>
      <c r="CK1489" s="38"/>
      <c r="CL1489" s="38"/>
      <c r="CM1489" s="38"/>
      <c r="CN1489" s="38"/>
      <c r="CO1489" s="38"/>
      <c r="CP1489" s="38"/>
      <c r="CQ1489" s="38"/>
      <c r="CR1489" s="38"/>
      <c r="CS1489" s="38"/>
      <c r="CT1489" s="38"/>
      <c r="CU1489" s="38"/>
      <c r="CV1489" s="38"/>
      <c r="CW1489" s="38"/>
      <c r="CX1489" s="38"/>
      <c r="CY1489" s="38"/>
      <c r="CZ1489" s="38"/>
      <c r="DA1489" s="38"/>
      <c r="DB1489" s="38"/>
      <c r="DC1489" s="38"/>
      <c r="DD1489" s="38"/>
      <c r="DE1489" s="38"/>
      <c r="DF1489" s="38"/>
      <c r="DG1489" s="38"/>
      <c r="DH1489" s="38"/>
      <c r="DI1489" s="38"/>
      <c r="DJ1489" s="38"/>
      <c r="DK1489" s="38"/>
      <c r="DL1489" s="38"/>
      <c r="DM1489" s="38"/>
      <c r="DN1489" s="38"/>
      <c r="DO1489" s="38"/>
      <c r="DP1489" s="38"/>
      <c r="DQ1489" s="38"/>
      <c r="DR1489" s="38"/>
      <c r="DS1489" s="38"/>
      <c r="DT1489" s="38"/>
      <c r="DU1489" s="38"/>
      <c r="DV1489" s="38"/>
      <c r="DW1489" s="38"/>
      <c r="DX1489" s="38"/>
      <c r="DY1489" s="38"/>
      <c r="DZ1489" s="38"/>
      <c r="EA1489" s="38"/>
      <c r="EB1489" s="38"/>
      <c r="EC1489" s="38"/>
      <c r="ED1489" s="38"/>
      <c r="EE1489" s="38"/>
      <c r="EF1489" s="38"/>
      <c r="EG1489" s="38"/>
      <c r="EH1489" s="38"/>
    </row>
    <row r="1490" spans="1:154" x14ac:dyDescent="0.2">
      <c r="A1490" s="178">
        <f t="shared" si="817"/>
        <v>42609</v>
      </c>
      <c r="B1490" s="2">
        <f t="shared" si="803"/>
        <v>294040.99772204261</v>
      </c>
      <c r="C1490" s="2">
        <f t="shared" si="818"/>
        <v>215449.52088143001</v>
      </c>
      <c r="D1490" s="2">
        <f>SUM(Y1490:Y$1495)</f>
        <v>2872.3967118300002</v>
      </c>
      <c r="E1490" s="11">
        <f t="shared" si="804"/>
        <v>212577.12416960002</v>
      </c>
      <c r="F1490" s="99">
        <f t="shared" si="799"/>
        <v>4691.59</v>
      </c>
      <c r="G1490" s="3">
        <f>IF(N1490=1,VLOOKUP(A1489,[1]Plan1!$BG$69:$BI$188,3),G1489)</f>
        <v>4715.99</v>
      </c>
      <c r="H1490" s="200">
        <f t="shared" si="800"/>
        <v>42523</v>
      </c>
      <c r="I1490" s="200">
        <f t="shared" si="801"/>
        <v>42553</v>
      </c>
      <c r="J1490" s="27">
        <f t="shared" si="805"/>
        <v>5.200795465929442E-3</v>
      </c>
      <c r="K1490" s="12">
        <f t="shared" si="819"/>
        <v>42614</v>
      </c>
      <c r="L1490" s="12">
        <f t="shared" si="806"/>
        <v>42614</v>
      </c>
      <c r="M1490" s="1">
        <f t="shared" si="820"/>
        <v>23</v>
      </c>
      <c r="N1490" s="1">
        <f t="shared" si="807"/>
        <v>20</v>
      </c>
      <c r="O1490" s="2">
        <f t="shared" si="808"/>
        <v>1.00452089</v>
      </c>
      <c r="P1490" s="11">
        <f t="shared" si="798"/>
        <v>1.0034992899999999</v>
      </c>
      <c r="Q1490" s="11">
        <f t="shared" si="794"/>
        <v>1.3530333452157217</v>
      </c>
      <c r="R1490" s="2">
        <f t="shared" si="797"/>
        <v>1.3591502600000001</v>
      </c>
      <c r="S1490" s="2">
        <f t="shared" si="792"/>
        <v>1.25355427</v>
      </c>
      <c r="T1490" s="2">
        <f t="shared" si="809"/>
        <v>270077.66687036998</v>
      </c>
      <c r="U1490" s="2">
        <f t="shared" si="810"/>
        <v>728.308451418456</v>
      </c>
      <c r="V1490" s="2">
        <f t="shared" si="811"/>
        <v>76347.129415564137</v>
      </c>
      <c r="W1490" s="2">
        <f t="shared" si="812"/>
        <v>292524.95874841261</v>
      </c>
      <c r="X1490" s="29">
        <f t="shared" si="813"/>
        <v>0</v>
      </c>
      <c r="Y1490" s="2">
        <f t="shared" si="793"/>
        <v>0</v>
      </c>
      <c r="Z1490" s="82">
        <f t="shared" si="814"/>
        <v>0</v>
      </c>
      <c r="AA1490" s="2">
        <f t="shared" si="823"/>
        <v>0</v>
      </c>
      <c r="AB1490" s="27">
        <f t="shared" si="821"/>
        <v>6.7299999999999999E-2</v>
      </c>
      <c r="AC1490" s="29">
        <f t="shared" si="802"/>
        <v>20</v>
      </c>
      <c r="AD1490" s="29">
        <v>252</v>
      </c>
      <c r="AE1490" s="11">
        <f t="shared" si="795"/>
        <v>1.0051825969999999</v>
      </c>
      <c r="AF1490" s="2">
        <f t="shared" si="824"/>
        <v>1399.7037060800001</v>
      </c>
      <c r="AG1490" s="2">
        <f t="shared" si="815"/>
        <v>1516.0389736300001</v>
      </c>
      <c r="AH1490" s="3">
        <f t="shared" si="816"/>
        <v>0</v>
      </c>
      <c r="AI1490" s="4" t="str">
        <f t="shared" si="796"/>
        <v>A+J=</v>
      </c>
      <c r="AJ1490" s="12">
        <f t="shared" si="822"/>
        <v>42614</v>
      </c>
      <c r="AK1490" s="12"/>
      <c r="AL1490" s="4"/>
      <c r="AM1490" s="1"/>
      <c r="AN1490" s="12"/>
      <c r="AO1490" s="1"/>
      <c r="AP1490" s="1"/>
      <c r="AQ1490" s="3"/>
      <c r="AR1490" s="3"/>
      <c r="AS1490" s="7"/>
      <c r="AT1490" s="1"/>
      <c r="AU1490" s="1"/>
      <c r="AV1490" s="1"/>
      <c r="AW1490" s="1"/>
      <c r="AX1490" s="1"/>
      <c r="AY1490" s="1"/>
      <c r="AZ1490" s="1"/>
      <c r="BA1490" s="1"/>
      <c r="BB1490" s="1"/>
    </row>
    <row r="1491" spans="1:154" x14ac:dyDescent="0.2">
      <c r="A1491" s="178">
        <f t="shared" si="817"/>
        <v>42610</v>
      </c>
      <c r="B1491" s="2">
        <f t="shared" si="803"/>
        <v>294040.99772204261</v>
      </c>
      <c r="C1491" s="2">
        <f t="shared" si="818"/>
        <v>215449.52088143001</v>
      </c>
      <c r="D1491" s="2">
        <f>SUM(Y1491:Y$1495)</f>
        <v>2872.3967118300002</v>
      </c>
      <c r="E1491" s="11">
        <f t="shared" si="804"/>
        <v>212577.12416960002</v>
      </c>
      <c r="F1491" s="99">
        <f t="shared" si="799"/>
        <v>4691.59</v>
      </c>
      <c r="G1491" s="3">
        <f>IF(N1491=1,VLOOKUP(A1490,[1]Plan1!$BG$69:$BI$188,3),G1490)</f>
        <v>4715.99</v>
      </c>
      <c r="H1491" s="200">
        <f t="shared" si="800"/>
        <v>42523</v>
      </c>
      <c r="I1491" s="200">
        <f t="shared" si="801"/>
        <v>42553</v>
      </c>
      <c r="J1491" s="27">
        <f t="shared" si="805"/>
        <v>5.200795465929442E-3</v>
      </c>
      <c r="K1491" s="12">
        <f t="shared" si="819"/>
        <v>42614</v>
      </c>
      <c r="L1491" s="12">
        <f t="shared" si="806"/>
        <v>42614</v>
      </c>
      <c r="M1491" s="1">
        <f t="shared" si="820"/>
        <v>23</v>
      </c>
      <c r="N1491" s="1">
        <f t="shared" si="807"/>
        <v>20</v>
      </c>
      <c r="O1491" s="2">
        <f t="shared" si="808"/>
        <v>1.00452089</v>
      </c>
      <c r="P1491" s="11">
        <f t="shared" si="798"/>
        <v>1.0034992899999999</v>
      </c>
      <c r="Q1491" s="11">
        <f t="shared" si="794"/>
        <v>1.3530333452157217</v>
      </c>
      <c r="R1491" s="2">
        <f t="shared" si="797"/>
        <v>1.3591502600000001</v>
      </c>
      <c r="S1491" s="2">
        <f t="shared" si="792"/>
        <v>1.25355427</v>
      </c>
      <c r="T1491" s="2">
        <f t="shared" si="809"/>
        <v>270077.66687036998</v>
      </c>
      <c r="U1491" s="2">
        <f t="shared" si="810"/>
        <v>728.308451418456</v>
      </c>
      <c r="V1491" s="2">
        <f t="shared" si="811"/>
        <v>76347.129415564137</v>
      </c>
      <c r="W1491" s="2">
        <f t="shared" si="812"/>
        <v>292524.95874841261</v>
      </c>
      <c r="X1491" s="29">
        <f t="shared" si="813"/>
        <v>0</v>
      </c>
      <c r="Y1491" s="2">
        <f t="shared" si="793"/>
        <v>0</v>
      </c>
      <c r="Z1491" s="82">
        <f t="shared" si="814"/>
        <v>0</v>
      </c>
      <c r="AA1491" s="2">
        <f t="shared" si="823"/>
        <v>0</v>
      </c>
      <c r="AB1491" s="27">
        <f t="shared" si="821"/>
        <v>6.7299999999999999E-2</v>
      </c>
      <c r="AC1491" s="29">
        <f t="shared" si="802"/>
        <v>20</v>
      </c>
      <c r="AD1491" s="29">
        <v>252</v>
      </c>
      <c r="AE1491" s="11">
        <f t="shared" si="795"/>
        <v>1.0051825969999999</v>
      </c>
      <c r="AF1491" s="2">
        <f t="shared" si="824"/>
        <v>1399.7037060800001</v>
      </c>
      <c r="AG1491" s="2">
        <f t="shared" si="815"/>
        <v>1516.0389736300001</v>
      </c>
      <c r="AH1491" s="3">
        <f t="shared" si="816"/>
        <v>0</v>
      </c>
      <c r="AI1491" s="4" t="str">
        <f t="shared" si="796"/>
        <v>A+J=</v>
      </c>
      <c r="AJ1491" s="12">
        <f t="shared" si="822"/>
        <v>42614</v>
      </c>
      <c r="AK1491" s="12"/>
      <c r="AL1491" s="4"/>
      <c r="AM1491" s="1"/>
      <c r="AN1491" s="12"/>
      <c r="AO1491" s="1"/>
      <c r="AP1491" s="1"/>
      <c r="AQ1491" s="3"/>
      <c r="AR1491" s="3"/>
      <c r="AS1491" s="7"/>
      <c r="AT1491" s="1"/>
      <c r="AU1491" s="1"/>
      <c r="AV1491" s="1"/>
      <c r="AW1491" s="1"/>
      <c r="AX1491" s="1"/>
      <c r="AY1491" s="1"/>
      <c r="AZ1491" s="1"/>
      <c r="BA1491" s="1"/>
      <c r="BB1491" s="1"/>
    </row>
    <row r="1492" spans="1:154" x14ac:dyDescent="0.2">
      <c r="A1492" s="178">
        <f t="shared" si="817"/>
        <v>42611</v>
      </c>
      <c r="B1492" s="2">
        <f t="shared" si="803"/>
        <v>294040.99772204261</v>
      </c>
      <c r="C1492" s="2">
        <f t="shared" si="818"/>
        <v>215449.52088143001</v>
      </c>
      <c r="D1492" s="2">
        <f>SUM(Y1492:Y$1495)</f>
        <v>2872.3967118300002</v>
      </c>
      <c r="E1492" s="11">
        <f t="shared" si="804"/>
        <v>212577.12416960002</v>
      </c>
      <c r="F1492" s="99">
        <f t="shared" si="799"/>
        <v>4691.59</v>
      </c>
      <c r="G1492" s="3">
        <f>IF(N1492=1,VLOOKUP(A1491,[1]Plan1!$BG$69:$BI$188,3),G1491)</f>
        <v>4715.99</v>
      </c>
      <c r="H1492" s="200">
        <f t="shared" si="800"/>
        <v>42523</v>
      </c>
      <c r="I1492" s="200">
        <f t="shared" si="801"/>
        <v>42553</v>
      </c>
      <c r="J1492" s="27">
        <f t="shared" si="805"/>
        <v>5.200795465929442E-3</v>
      </c>
      <c r="K1492" s="12">
        <f t="shared" si="819"/>
        <v>42614</v>
      </c>
      <c r="L1492" s="12">
        <f t="shared" si="806"/>
        <v>42614</v>
      </c>
      <c r="M1492" s="1">
        <f t="shared" si="820"/>
        <v>23</v>
      </c>
      <c r="N1492" s="1">
        <f t="shared" si="807"/>
        <v>20</v>
      </c>
      <c r="O1492" s="2">
        <f t="shared" si="808"/>
        <v>1.00452089</v>
      </c>
      <c r="P1492" s="11">
        <f t="shared" si="798"/>
        <v>1.0034992899999999</v>
      </c>
      <c r="Q1492" s="11">
        <f t="shared" si="794"/>
        <v>1.3530333452157217</v>
      </c>
      <c r="R1492" s="2">
        <f t="shared" si="797"/>
        <v>1.3591502600000001</v>
      </c>
      <c r="S1492" s="2">
        <f t="shared" si="792"/>
        <v>1.25355427</v>
      </c>
      <c r="T1492" s="2">
        <f t="shared" si="809"/>
        <v>270077.66687036998</v>
      </c>
      <c r="U1492" s="2">
        <f t="shared" si="810"/>
        <v>728.308451418456</v>
      </c>
      <c r="V1492" s="2">
        <f t="shared" si="811"/>
        <v>76347.129415564137</v>
      </c>
      <c r="W1492" s="2">
        <f t="shared" si="812"/>
        <v>292524.95874841261</v>
      </c>
      <c r="X1492" s="29">
        <f t="shared" si="813"/>
        <v>0</v>
      </c>
      <c r="Y1492" s="2">
        <f t="shared" si="793"/>
        <v>0</v>
      </c>
      <c r="Z1492" s="82">
        <f t="shared" si="814"/>
        <v>0</v>
      </c>
      <c r="AA1492" s="2">
        <f t="shared" si="823"/>
        <v>0</v>
      </c>
      <c r="AB1492" s="27">
        <f t="shared" si="821"/>
        <v>6.7299999999999999E-2</v>
      </c>
      <c r="AC1492" s="29">
        <f t="shared" si="802"/>
        <v>20</v>
      </c>
      <c r="AD1492" s="29">
        <v>252</v>
      </c>
      <c r="AE1492" s="11">
        <f t="shared" si="795"/>
        <v>1.0051825969999999</v>
      </c>
      <c r="AF1492" s="2">
        <f t="shared" si="824"/>
        <v>1399.7037060800001</v>
      </c>
      <c r="AG1492" s="2">
        <f t="shared" si="815"/>
        <v>1516.0389736300001</v>
      </c>
      <c r="AH1492" s="3">
        <f t="shared" si="816"/>
        <v>0</v>
      </c>
      <c r="AI1492" s="4" t="str">
        <f t="shared" si="796"/>
        <v>A+J=</v>
      </c>
      <c r="AJ1492" s="12">
        <f t="shared" si="822"/>
        <v>42614</v>
      </c>
      <c r="AK1492" s="12"/>
      <c r="AL1492" s="4"/>
      <c r="AM1492" s="1"/>
      <c r="AN1492" s="12"/>
      <c r="AO1492" s="1"/>
      <c r="AP1492" s="1"/>
      <c r="AQ1492" s="3"/>
      <c r="AR1492" s="3"/>
      <c r="AS1492" s="7"/>
      <c r="AT1492" s="1"/>
      <c r="AU1492" s="1"/>
      <c r="AV1492" s="1"/>
      <c r="AW1492" s="1"/>
      <c r="AX1492" s="1"/>
      <c r="AY1492" s="1"/>
      <c r="AZ1492" s="1"/>
      <c r="BA1492" s="1"/>
      <c r="BB1492" s="1"/>
    </row>
    <row r="1493" spans="1:154" x14ac:dyDescent="0.2">
      <c r="A1493" s="178">
        <f t="shared" si="817"/>
        <v>42612</v>
      </c>
      <c r="B1493" s="2">
        <f t="shared" si="803"/>
        <v>294182.53224044055</v>
      </c>
      <c r="C1493" s="2">
        <f t="shared" si="818"/>
        <v>215449.52088143001</v>
      </c>
      <c r="D1493" s="2">
        <f>SUM(Y1493:Y$1495)</f>
        <v>2872.3967118300002</v>
      </c>
      <c r="E1493" s="11">
        <f t="shared" si="804"/>
        <v>212577.12416960002</v>
      </c>
      <c r="F1493" s="99">
        <f t="shared" si="799"/>
        <v>4691.59</v>
      </c>
      <c r="G1493" s="3">
        <f>IF(N1493=1,VLOOKUP(A1492,[1]Plan1!$BG$69:$BI$188,3),G1492)</f>
        <v>4715.99</v>
      </c>
      <c r="H1493" s="200">
        <f t="shared" si="800"/>
        <v>42523</v>
      </c>
      <c r="I1493" s="200">
        <f t="shared" si="801"/>
        <v>42553</v>
      </c>
      <c r="J1493" s="27">
        <f t="shared" si="805"/>
        <v>5.200795465929442E-3</v>
      </c>
      <c r="K1493" s="12">
        <f t="shared" si="819"/>
        <v>42614</v>
      </c>
      <c r="L1493" s="12">
        <f t="shared" si="806"/>
        <v>42614</v>
      </c>
      <c r="M1493" s="1">
        <f t="shared" si="820"/>
        <v>23</v>
      </c>
      <c r="N1493" s="1">
        <f t="shared" si="807"/>
        <v>21</v>
      </c>
      <c r="O1493" s="2">
        <f t="shared" si="808"/>
        <v>1.00474748</v>
      </c>
      <c r="P1493" s="11">
        <f t="shared" si="798"/>
        <v>1.0034992899999999</v>
      </c>
      <c r="Q1493" s="11">
        <f t="shared" si="794"/>
        <v>1.3530333452157217</v>
      </c>
      <c r="R1493" s="2">
        <f t="shared" si="797"/>
        <v>1.35945684</v>
      </c>
      <c r="S1493" s="2">
        <f t="shared" si="792"/>
        <v>1.25355427</v>
      </c>
      <c r="T1493" s="2">
        <f t="shared" si="809"/>
        <v>270077.66687036998</v>
      </c>
      <c r="U1493" s="2">
        <f t="shared" si="810"/>
        <v>728.308451418456</v>
      </c>
      <c r="V1493" s="2">
        <f t="shared" si="811"/>
        <v>76412.301310292052</v>
      </c>
      <c r="W1493" s="2">
        <f t="shared" si="812"/>
        <v>292590.13064314052</v>
      </c>
      <c r="X1493" s="29">
        <f t="shared" si="813"/>
        <v>0</v>
      </c>
      <c r="Y1493" s="2">
        <f t="shared" si="793"/>
        <v>0</v>
      </c>
      <c r="Z1493" s="82">
        <f t="shared" si="814"/>
        <v>0</v>
      </c>
      <c r="AA1493" s="2">
        <f t="shared" si="823"/>
        <v>0</v>
      </c>
      <c r="AB1493" s="27">
        <f t="shared" si="821"/>
        <v>6.7299999999999999E-2</v>
      </c>
      <c r="AC1493" s="29">
        <f t="shared" si="802"/>
        <v>21</v>
      </c>
      <c r="AD1493" s="29">
        <v>252</v>
      </c>
      <c r="AE1493" s="11">
        <f t="shared" si="795"/>
        <v>1.0054424310000001</v>
      </c>
      <c r="AF1493" s="2">
        <f t="shared" si="824"/>
        <v>1469.87906658</v>
      </c>
      <c r="AG1493" s="2">
        <f t="shared" si="815"/>
        <v>1592.4015973</v>
      </c>
      <c r="AH1493" s="3">
        <f t="shared" si="816"/>
        <v>0</v>
      </c>
      <c r="AI1493" s="4" t="str">
        <f t="shared" si="796"/>
        <v>A+J=</v>
      </c>
      <c r="AJ1493" s="12">
        <f t="shared" si="822"/>
        <v>42614</v>
      </c>
      <c r="AK1493" s="12"/>
      <c r="AL1493" s="4"/>
      <c r="AM1493" s="1"/>
      <c r="AN1493" s="12"/>
      <c r="AO1493" s="1"/>
      <c r="AP1493" s="1"/>
      <c r="AQ1493" s="3"/>
      <c r="AR1493" s="3"/>
      <c r="AS1493" s="7"/>
      <c r="AT1493" s="1"/>
      <c r="AU1493" s="1"/>
      <c r="AV1493" s="1"/>
      <c r="AW1493" s="1"/>
      <c r="AX1493" s="1"/>
      <c r="AY1493" s="1"/>
      <c r="AZ1493" s="1"/>
      <c r="BA1493" s="1"/>
      <c r="BB1493" s="1"/>
    </row>
    <row r="1494" spans="1:154" x14ac:dyDescent="0.2">
      <c r="A1494" s="178">
        <f t="shared" si="817"/>
        <v>42613</v>
      </c>
      <c r="B1494" s="2">
        <f t="shared" si="803"/>
        <v>294324.13306185586</v>
      </c>
      <c r="C1494" s="2">
        <f t="shared" si="818"/>
        <v>215449.52088143001</v>
      </c>
      <c r="D1494" s="2">
        <f>SUM(Y1494:Y$1495)</f>
        <v>2872.3967118300002</v>
      </c>
      <c r="E1494" s="11">
        <f t="shared" si="804"/>
        <v>212577.12416960002</v>
      </c>
      <c r="F1494" s="99">
        <f t="shared" si="799"/>
        <v>4691.59</v>
      </c>
      <c r="G1494" s="3">
        <f>IF(N1494=1,VLOOKUP(A1493,[1]Plan1!$BG$69:$BI$188,3),G1493)</f>
        <v>4715.99</v>
      </c>
      <c r="H1494" s="200">
        <f t="shared" si="800"/>
        <v>42523</v>
      </c>
      <c r="I1494" s="200">
        <f t="shared" si="801"/>
        <v>42553</v>
      </c>
      <c r="J1494" s="27">
        <f t="shared" si="805"/>
        <v>5.200795465929442E-3</v>
      </c>
      <c r="K1494" s="12">
        <f t="shared" si="819"/>
        <v>42614</v>
      </c>
      <c r="L1494" s="12">
        <f t="shared" si="806"/>
        <v>42614</v>
      </c>
      <c r="M1494" s="1">
        <f t="shared" si="820"/>
        <v>23</v>
      </c>
      <c r="N1494" s="1">
        <f t="shared" si="807"/>
        <v>22</v>
      </c>
      <c r="O1494" s="2">
        <f t="shared" si="808"/>
        <v>1.00497411</v>
      </c>
      <c r="P1494" s="11">
        <f t="shared" si="798"/>
        <v>1.0034992899999999</v>
      </c>
      <c r="Q1494" s="11">
        <f t="shared" si="794"/>
        <v>1.3530333452157217</v>
      </c>
      <c r="R1494" s="2">
        <f t="shared" si="797"/>
        <v>1.35976348</v>
      </c>
      <c r="S1494" s="2">
        <f t="shared" si="792"/>
        <v>1.25355427</v>
      </c>
      <c r="T1494" s="2">
        <f t="shared" si="809"/>
        <v>270077.66687036998</v>
      </c>
      <c r="U1494" s="2">
        <f t="shared" si="810"/>
        <v>728.308451418456</v>
      </c>
      <c r="V1494" s="2">
        <f t="shared" si="811"/>
        <v>76477.485959647413</v>
      </c>
      <c r="W1494" s="2">
        <f t="shared" si="812"/>
        <v>292655.31529249588</v>
      </c>
      <c r="X1494" s="29">
        <f t="shared" si="813"/>
        <v>0</v>
      </c>
      <c r="Y1494" s="2">
        <f t="shared" si="793"/>
        <v>0</v>
      </c>
      <c r="Z1494" s="82">
        <f t="shared" si="814"/>
        <v>0</v>
      </c>
      <c r="AA1494" s="2">
        <f t="shared" si="823"/>
        <v>0</v>
      </c>
      <c r="AB1494" s="27">
        <f t="shared" si="821"/>
        <v>6.7299999999999999E-2</v>
      </c>
      <c r="AC1494" s="29">
        <f t="shared" si="802"/>
        <v>22</v>
      </c>
      <c r="AD1494" s="29">
        <v>252</v>
      </c>
      <c r="AE1494" s="11">
        <f t="shared" si="795"/>
        <v>1.005702332</v>
      </c>
      <c r="AF1494" s="2">
        <f t="shared" si="824"/>
        <v>1540.0725222799999</v>
      </c>
      <c r="AG1494" s="2">
        <f t="shared" si="815"/>
        <v>1668.8177693600001</v>
      </c>
      <c r="AH1494" s="3">
        <f t="shared" si="816"/>
        <v>0</v>
      </c>
      <c r="AI1494" s="4" t="str">
        <f t="shared" si="796"/>
        <v>A+J=</v>
      </c>
      <c r="AJ1494" s="12">
        <f t="shared" si="822"/>
        <v>42614</v>
      </c>
      <c r="AK1494" s="12"/>
      <c r="AL1494" s="4"/>
      <c r="AM1494" s="1"/>
      <c r="AN1494" s="12"/>
      <c r="AO1494" s="1"/>
      <c r="AP1494" s="1"/>
      <c r="AQ1494" s="3"/>
      <c r="AR1494" s="3"/>
      <c r="AS1494" s="7"/>
      <c r="AT1494" s="1"/>
      <c r="AU1494" s="1"/>
      <c r="AV1494" s="1"/>
      <c r="AW1494" s="1"/>
      <c r="AX1494" s="1"/>
      <c r="AY1494" s="1"/>
      <c r="AZ1494" s="1"/>
      <c r="BA1494" s="1"/>
      <c r="BB1494" s="1"/>
    </row>
    <row r="1495" spans="1:154" x14ac:dyDescent="0.2">
      <c r="A1495" s="179">
        <f t="shared" si="817"/>
        <v>42614</v>
      </c>
      <c r="B1495" s="87">
        <f t="shared" si="803"/>
        <v>294465.80020932865</v>
      </c>
      <c r="C1495" s="87">
        <f t="shared" si="818"/>
        <v>215449.52088143001</v>
      </c>
      <c r="D1495" s="87">
        <f>SUM(Y1495:Y$1495)</f>
        <v>2872.3967118300002</v>
      </c>
      <c r="E1495" s="89">
        <f t="shared" si="804"/>
        <v>212577.12416960002</v>
      </c>
      <c r="F1495" s="100">
        <f t="shared" si="799"/>
        <v>4691.59</v>
      </c>
      <c r="G1495" s="41">
        <f>IF(N1495=1,VLOOKUP(A1494,[1]Plan1!$BG$69:$BI$188,3),G1494)</f>
        <v>4715.99</v>
      </c>
      <c r="H1495" s="202">
        <f t="shared" si="800"/>
        <v>42523</v>
      </c>
      <c r="I1495" s="202">
        <f t="shared" si="801"/>
        <v>42553</v>
      </c>
      <c r="J1495" s="88">
        <f t="shared" si="805"/>
        <v>5.200795465929442E-3</v>
      </c>
      <c r="K1495" s="39">
        <f t="shared" si="819"/>
        <v>42646</v>
      </c>
      <c r="L1495" s="39">
        <f t="shared" si="806"/>
        <v>42614</v>
      </c>
      <c r="M1495" s="40">
        <f t="shared" si="820"/>
        <v>23</v>
      </c>
      <c r="N1495" s="40">
        <f t="shared" si="807"/>
        <v>23</v>
      </c>
      <c r="O1495" s="87">
        <f t="shared" si="808"/>
        <v>1.00520079</v>
      </c>
      <c r="P1495" s="89">
        <f t="shared" si="798"/>
        <v>1.0034992899999999</v>
      </c>
      <c r="Q1495" s="89">
        <f t="shared" si="794"/>
        <v>1.3530333452157217</v>
      </c>
      <c r="R1495" s="87">
        <f t="shared" si="797"/>
        <v>1.3600701799999999</v>
      </c>
      <c r="S1495" s="87">
        <f t="shared" si="792"/>
        <v>1.25355427</v>
      </c>
      <c r="T1495" s="87">
        <f t="shared" si="809"/>
        <v>270077.66687036998</v>
      </c>
      <c r="U1495" s="87">
        <f t="shared" si="810"/>
        <v>728.308451418456</v>
      </c>
      <c r="V1495" s="87">
        <f t="shared" si="811"/>
        <v>76542.683363630204</v>
      </c>
      <c r="W1495" s="87">
        <f t="shared" si="812"/>
        <v>292720.51269647863</v>
      </c>
      <c r="X1495" s="90">
        <f t="shared" si="813"/>
        <v>49</v>
      </c>
      <c r="Y1495" s="87">
        <f t="shared" si="793"/>
        <v>2872.3967118300002</v>
      </c>
      <c r="Z1495" s="91">
        <f t="shared" si="814"/>
        <v>1.3332109999999999E-2</v>
      </c>
      <c r="AA1495" s="87">
        <f t="shared" si="823"/>
        <v>3600.7051632500002</v>
      </c>
      <c r="AB1495" s="88">
        <f t="shared" si="821"/>
        <v>6.7299999999999999E-2</v>
      </c>
      <c r="AC1495" s="90">
        <f t="shared" si="802"/>
        <v>23</v>
      </c>
      <c r="AD1495" s="90">
        <v>252</v>
      </c>
      <c r="AE1495" s="89">
        <f t="shared" si="795"/>
        <v>1.0059623</v>
      </c>
      <c r="AF1495" s="87">
        <f t="shared" si="824"/>
        <v>1610.28407318</v>
      </c>
      <c r="AG1495" s="87">
        <f t="shared" si="815"/>
        <v>1745.28751285</v>
      </c>
      <c r="AH1495" s="41">
        <f t="shared" si="816"/>
        <v>5210.9892364300003</v>
      </c>
      <c r="AI1495" s="92" t="str">
        <f t="shared" si="796"/>
        <v>A+J=</v>
      </c>
      <c r="AJ1495" s="12">
        <f t="shared" si="822"/>
        <v>42614</v>
      </c>
      <c r="AK1495" s="39"/>
      <c r="AL1495" s="92"/>
      <c r="AM1495" s="40"/>
      <c r="AN1495" s="39"/>
      <c r="AO1495" s="40"/>
      <c r="AP1495" s="40"/>
      <c r="AQ1495" s="41"/>
      <c r="AR1495" s="41"/>
      <c r="AS1495" s="81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  <c r="CH1495" s="40"/>
      <c r="CI1495" s="40"/>
      <c r="CJ1495" s="40"/>
      <c r="CK1495" s="40"/>
      <c r="CL1495" s="40"/>
      <c r="CM1495" s="40"/>
      <c r="CN1495" s="40"/>
      <c r="CO1495" s="40"/>
      <c r="CP1495" s="40"/>
      <c r="CQ1495" s="40"/>
      <c r="CR1495" s="40"/>
      <c r="CS1495" s="40"/>
      <c r="CT1495" s="40"/>
      <c r="CU1495" s="40"/>
      <c r="CV1495" s="40"/>
      <c r="CW1495" s="40"/>
      <c r="CX1495" s="40"/>
      <c r="CY1495" s="40"/>
      <c r="CZ1495" s="40"/>
      <c r="DA1495" s="40"/>
      <c r="DB1495" s="40"/>
      <c r="DC1495" s="40"/>
      <c r="DD1495" s="40"/>
      <c r="DE1495" s="40"/>
      <c r="DF1495" s="40"/>
      <c r="DG1495" s="40"/>
      <c r="DH1495" s="40"/>
      <c r="DI1495" s="40"/>
      <c r="DJ1495" s="40"/>
      <c r="DK1495" s="40"/>
      <c r="DL1495" s="40"/>
      <c r="DM1495" s="40"/>
      <c r="DN1495" s="40"/>
      <c r="DO1495" s="40"/>
      <c r="DP1495" s="40"/>
      <c r="DQ1495" s="40"/>
      <c r="DR1495" s="40"/>
      <c r="DS1495" s="40"/>
      <c r="DT1495" s="40"/>
      <c r="DU1495" s="40"/>
      <c r="DV1495" s="40"/>
      <c r="DW1495" s="40"/>
      <c r="DX1495" s="40"/>
      <c r="DY1495" s="40"/>
      <c r="DZ1495" s="40"/>
      <c r="EA1495" s="40"/>
      <c r="EB1495" s="40"/>
      <c r="EC1495" s="40"/>
      <c r="ED1495" s="40"/>
      <c r="EE1495" s="40"/>
      <c r="EF1495" s="40"/>
      <c r="EG1495" s="40"/>
      <c r="EH1495" s="40"/>
      <c r="EI1495" s="40"/>
      <c r="EJ1495" s="40"/>
      <c r="EK1495" s="40"/>
      <c r="EL1495" s="40"/>
      <c r="EM1495" s="40"/>
      <c r="EN1495" s="40"/>
      <c r="EO1495" s="40"/>
      <c r="EP1495" s="40"/>
      <c r="EQ1495" s="40"/>
      <c r="ER1495" s="40"/>
      <c r="ES1495" s="40"/>
      <c r="ET1495" s="40"/>
      <c r="EU1495" s="40"/>
      <c r="EV1495" s="40"/>
      <c r="EW1495" s="40"/>
      <c r="EX1495" s="40"/>
    </row>
    <row r="1496" spans="1:154" x14ac:dyDescent="0.2">
      <c r="A1496" s="178">
        <f t="shared" si="817"/>
        <v>42615</v>
      </c>
      <c r="B1496" s="2">
        <f t="shared" si="803"/>
        <v>289255.00945166033</v>
      </c>
      <c r="C1496" s="2">
        <f t="shared" si="818"/>
        <v>212577.12416959999</v>
      </c>
      <c r="D1496" s="2">
        <v>0</v>
      </c>
      <c r="E1496" s="11">
        <f t="shared" si="804"/>
        <v>212577.12416959999</v>
      </c>
      <c r="F1496" s="99">
        <f t="shared" si="799"/>
        <v>4715.99</v>
      </c>
      <c r="G1496" s="3">
        <f>IF(N1496=1,VLOOKUP(A1495,[1]Plan1!$BG$69:$BI$188,3),G1495)</f>
        <v>4736.74</v>
      </c>
      <c r="H1496" s="200">
        <f t="shared" si="800"/>
        <v>42553</v>
      </c>
      <c r="I1496" s="200">
        <f t="shared" si="801"/>
        <v>42584</v>
      </c>
      <c r="J1496" s="27">
        <f t="shared" si="805"/>
        <v>4.3999245121384423E-3</v>
      </c>
      <c r="K1496" s="12">
        <f t="shared" si="819"/>
        <v>42646</v>
      </c>
      <c r="L1496" s="12">
        <f t="shared" si="806"/>
        <v>42646</v>
      </c>
      <c r="M1496" s="1">
        <f t="shared" si="820"/>
        <v>21</v>
      </c>
      <c r="N1496" s="1">
        <f t="shared" si="807"/>
        <v>1</v>
      </c>
      <c r="O1496" s="2">
        <f t="shared" si="808"/>
        <v>1.0002090800000001</v>
      </c>
      <c r="P1496" s="11">
        <f t="shared" si="798"/>
        <v>1.00520079</v>
      </c>
      <c r="Q1496" s="11">
        <f t="shared" si="794"/>
        <v>1.3600701875071861</v>
      </c>
      <c r="R1496" s="2">
        <f t="shared" si="797"/>
        <v>1.3603545500000001</v>
      </c>
      <c r="S1496" s="2">
        <f t="shared" si="792"/>
        <v>1.25355427</v>
      </c>
      <c r="T1496" s="2">
        <f t="shared" si="809"/>
        <v>266476.96170712</v>
      </c>
      <c r="U1496" s="2">
        <f t="shared" si="810"/>
        <v>0</v>
      </c>
      <c r="V1496" s="2">
        <f t="shared" si="811"/>
        <v>76603.133920430337</v>
      </c>
      <c r="W1496" s="2">
        <f t="shared" si="812"/>
        <v>289180.25809003034</v>
      </c>
      <c r="X1496" s="29">
        <f t="shared" si="813"/>
        <v>0</v>
      </c>
      <c r="Y1496" s="2">
        <f t="shared" si="793"/>
        <v>0</v>
      </c>
      <c r="Z1496" s="82">
        <f t="shared" si="814"/>
        <v>0</v>
      </c>
      <c r="AA1496" s="2">
        <f t="shared" si="823"/>
        <v>0</v>
      </c>
      <c r="AB1496" s="27">
        <f t="shared" si="821"/>
        <v>6.7299999999999999E-2</v>
      </c>
      <c r="AC1496" s="29">
        <f t="shared" si="802"/>
        <v>1</v>
      </c>
      <c r="AD1496" s="29">
        <v>252</v>
      </c>
      <c r="AE1496" s="11">
        <f t="shared" si="795"/>
        <v>1.0002584940000001</v>
      </c>
      <c r="AF1496" s="2">
        <f t="shared" si="824"/>
        <v>68.882695729999995</v>
      </c>
      <c r="AG1496" s="2">
        <f t="shared" si="815"/>
        <v>74.751361630000005</v>
      </c>
      <c r="AH1496" s="3">
        <f t="shared" si="816"/>
        <v>0</v>
      </c>
      <c r="AI1496" s="4" t="str">
        <f t="shared" si="796"/>
        <v>A+J=</v>
      </c>
      <c r="AJ1496" s="12">
        <f t="shared" si="822"/>
        <v>42646</v>
      </c>
      <c r="AK1496" s="12"/>
      <c r="AL1496" s="4"/>
      <c r="AM1496" s="1"/>
      <c r="AN1496" s="12"/>
      <c r="AO1496" s="1"/>
      <c r="AP1496" s="1"/>
      <c r="AQ1496" s="3"/>
      <c r="AR1496" s="3"/>
      <c r="AS1496" s="7"/>
      <c r="AT1496" s="1"/>
      <c r="AU1496" s="1"/>
      <c r="AV1496" s="1"/>
      <c r="AW1496" s="1"/>
      <c r="AX1496" s="1"/>
      <c r="AY1496" s="1"/>
      <c r="AZ1496" s="1"/>
      <c r="BA1496" s="1"/>
      <c r="BB1496" s="1"/>
    </row>
    <row r="1497" spans="1:154" x14ac:dyDescent="0.2">
      <c r="A1497" s="178">
        <f t="shared" si="817"/>
        <v>42616</v>
      </c>
      <c r="B1497" s="2">
        <f t="shared" si="803"/>
        <v>289390.27050891542</v>
      </c>
      <c r="C1497" s="2">
        <f t="shared" si="818"/>
        <v>212577.12416959999</v>
      </c>
      <c r="D1497" s="2">
        <v>0</v>
      </c>
      <c r="E1497" s="11">
        <f t="shared" si="804"/>
        <v>212577.12416959999</v>
      </c>
      <c r="F1497" s="99">
        <f t="shared" si="799"/>
        <v>4715.99</v>
      </c>
      <c r="G1497" s="3">
        <f>IF(N1497=1,VLOOKUP(A1496,[1]Plan1!$BG$69:$BI$188,3),G1496)</f>
        <v>4736.74</v>
      </c>
      <c r="H1497" s="200">
        <f t="shared" si="800"/>
        <v>42553</v>
      </c>
      <c r="I1497" s="200">
        <f t="shared" si="801"/>
        <v>42584</v>
      </c>
      <c r="J1497" s="27">
        <f t="shared" si="805"/>
        <v>4.3999245121384423E-3</v>
      </c>
      <c r="K1497" s="12">
        <f t="shared" si="819"/>
        <v>42646</v>
      </c>
      <c r="L1497" s="12">
        <f t="shared" si="806"/>
        <v>42646</v>
      </c>
      <c r="M1497" s="1">
        <f t="shared" si="820"/>
        <v>21</v>
      </c>
      <c r="N1497" s="1">
        <f t="shared" si="807"/>
        <v>2</v>
      </c>
      <c r="O1497" s="2">
        <f t="shared" si="808"/>
        <v>1.0004181999999999</v>
      </c>
      <c r="P1497" s="11">
        <f t="shared" si="798"/>
        <v>1.00520079</v>
      </c>
      <c r="Q1497" s="11">
        <f t="shared" si="794"/>
        <v>1.3600701875071861</v>
      </c>
      <c r="R1497" s="2">
        <f t="shared" si="797"/>
        <v>1.36063896</v>
      </c>
      <c r="S1497" s="2">
        <f t="shared" si="792"/>
        <v>1.25355427</v>
      </c>
      <c r="T1497" s="2">
        <f t="shared" si="809"/>
        <v>266476.96170712</v>
      </c>
      <c r="U1497" s="2">
        <f t="shared" si="810"/>
        <v>0</v>
      </c>
      <c r="V1497" s="2">
        <f t="shared" si="811"/>
        <v>76663.592980315399</v>
      </c>
      <c r="W1497" s="2">
        <f t="shared" si="812"/>
        <v>289240.71714991541</v>
      </c>
      <c r="X1497" s="29">
        <f t="shared" si="813"/>
        <v>0</v>
      </c>
      <c r="Y1497" s="2">
        <f t="shared" si="793"/>
        <v>0</v>
      </c>
      <c r="Z1497" s="82">
        <f t="shared" si="814"/>
        <v>0</v>
      </c>
      <c r="AA1497" s="2">
        <f t="shared" si="823"/>
        <v>0</v>
      </c>
      <c r="AB1497" s="27">
        <f t="shared" si="821"/>
        <v>6.7299999999999999E-2</v>
      </c>
      <c r="AC1497" s="29">
        <f t="shared" si="802"/>
        <v>2</v>
      </c>
      <c r="AD1497" s="29">
        <v>252</v>
      </c>
      <c r="AE1497" s="11">
        <f t="shared" si="795"/>
        <v>1.000517055</v>
      </c>
      <c r="AF1497" s="2">
        <f t="shared" si="824"/>
        <v>137.78324542999999</v>
      </c>
      <c r="AG1497" s="2">
        <f t="shared" si="815"/>
        <v>149.553359</v>
      </c>
      <c r="AH1497" s="3">
        <f t="shared" si="816"/>
        <v>0</v>
      </c>
      <c r="AI1497" s="4" t="str">
        <f t="shared" si="796"/>
        <v>A+J=</v>
      </c>
      <c r="AJ1497" s="12">
        <f t="shared" si="822"/>
        <v>42646</v>
      </c>
      <c r="AK1497" s="12"/>
      <c r="AL1497" s="4"/>
      <c r="AM1497" s="1"/>
      <c r="AN1497" s="12"/>
      <c r="AO1497" s="1"/>
      <c r="AP1497" s="1"/>
      <c r="AQ1497" s="3"/>
      <c r="AR1497" s="3"/>
      <c r="AS1497" s="7"/>
      <c r="AT1497" s="1"/>
      <c r="AU1497" s="1"/>
      <c r="AV1497" s="1"/>
      <c r="AW1497" s="1"/>
      <c r="AX1497" s="1"/>
      <c r="AY1497" s="1"/>
      <c r="AZ1497" s="1"/>
      <c r="BA1497" s="1"/>
      <c r="BB1497" s="1"/>
    </row>
    <row r="1498" spans="1:154" x14ac:dyDescent="0.2">
      <c r="A1498" s="178">
        <f t="shared" si="817"/>
        <v>42617</v>
      </c>
      <c r="B1498" s="2">
        <f t="shared" si="803"/>
        <v>289390.27050891542</v>
      </c>
      <c r="C1498" s="2">
        <f t="shared" si="818"/>
        <v>212577.12416959999</v>
      </c>
      <c r="D1498" s="2">
        <v>0</v>
      </c>
      <c r="E1498" s="11">
        <f t="shared" si="804"/>
        <v>212577.12416959999</v>
      </c>
      <c r="F1498" s="99">
        <f t="shared" si="799"/>
        <v>4715.99</v>
      </c>
      <c r="G1498" s="3">
        <f>IF(N1498=1,VLOOKUP(A1497,[1]Plan1!$BG$69:$BI$188,3),G1497)</f>
        <v>4736.74</v>
      </c>
      <c r="H1498" s="200">
        <f t="shared" si="800"/>
        <v>42553</v>
      </c>
      <c r="I1498" s="200">
        <f t="shared" si="801"/>
        <v>42584</v>
      </c>
      <c r="J1498" s="27">
        <f t="shared" si="805"/>
        <v>4.3999245121384423E-3</v>
      </c>
      <c r="K1498" s="12">
        <f t="shared" si="819"/>
        <v>42646</v>
      </c>
      <c r="L1498" s="12">
        <f t="shared" si="806"/>
        <v>42646</v>
      </c>
      <c r="M1498" s="1">
        <f t="shared" si="820"/>
        <v>21</v>
      </c>
      <c r="N1498" s="1">
        <f t="shared" si="807"/>
        <v>2</v>
      </c>
      <c r="O1498" s="2">
        <f t="shared" si="808"/>
        <v>1.0004181999999999</v>
      </c>
      <c r="P1498" s="11">
        <f t="shared" si="798"/>
        <v>1.00520079</v>
      </c>
      <c r="Q1498" s="11">
        <f t="shared" si="794"/>
        <v>1.3600701875071861</v>
      </c>
      <c r="R1498" s="2">
        <f t="shared" si="797"/>
        <v>1.36063896</v>
      </c>
      <c r="S1498" s="2">
        <f t="shared" si="792"/>
        <v>1.25355427</v>
      </c>
      <c r="T1498" s="2">
        <f t="shared" si="809"/>
        <v>266476.96170712</v>
      </c>
      <c r="U1498" s="2">
        <f t="shared" si="810"/>
        <v>0</v>
      </c>
      <c r="V1498" s="2">
        <f t="shared" si="811"/>
        <v>76663.592980315399</v>
      </c>
      <c r="W1498" s="2">
        <f t="shared" si="812"/>
        <v>289240.71714991541</v>
      </c>
      <c r="X1498" s="29">
        <f t="shared" si="813"/>
        <v>0</v>
      </c>
      <c r="Y1498" s="2">
        <f t="shared" si="793"/>
        <v>0</v>
      </c>
      <c r="Z1498" s="82">
        <f t="shared" si="814"/>
        <v>0</v>
      </c>
      <c r="AA1498" s="2">
        <f t="shared" si="823"/>
        <v>0</v>
      </c>
      <c r="AB1498" s="27">
        <f t="shared" si="821"/>
        <v>6.7299999999999999E-2</v>
      </c>
      <c r="AC1498" s="29">
        <f t="shared" si="802"/>
        <v>2</v>
      </c>
      <c r="AD1498" s="29">
        <v>252</v>
      </c>
      <c r="AE1498" s="11">
        <f t="shared" si="795"/>
        <v>1.000517055</v>
      </c>
      <c r="AF1498" s="2">
        <f t="shared" si="824"/>
        <v>137.78324542999999</v>
      </c>
      <c r="AG1498" s="2">
        <f t="shared" si="815"/>
        <v>149.553359</v>
      </c>
      <c r="AH1498" s="3">
        <f t="shared" si="816"/>
        <v>0</v>
      </c>
      <c r="AI1498" s="4" t="str">
        <f t="shared" si="796"/>
        <v>A+J=</v>
      </c>
      <c r="AJ1498" s="12">
        <f t="shared" si="822"/>
        <v>42646</v>
      </c>
      <c r="AK1498" s="12"/>
      <c r="AL1498" s="4"/>
      <c r="AM1498" s="1"/>
      <c r="AN1498" s="12"/>
      <c r="AO1498" s="1"/>
      <c r="AP1498" s="1"/>
      <c r="AQ1498" s="3"/>
      <c r="AR1498" s="3"/>
      <c r="AS1498" s="7"/>
      <c r="AT1498" s="1"/>
      <c r="AU1498" s="1"/>
      <c r="AV1498" s="1"/>
      <c r="AW1498" s="1"/>
      <c r="AX1498" s="1"/>
      <c r="AY1498" s="1"/>
      <c r="AZ1498" s="1"/>
      <c r="BA1498" s="1"/>
      <c r="BB1498" s="1"/>
    </row>
    <row r="1499" spans="1:154" x14ac:dyDescent="0.2">
      <c r="A1499" s="178">
        <f t="shared" si="817"/>
        <v>42618</v>
      </c>
      <c r="B1499" s="2">
        <f t="shared" si="803"/>
        <v>289390.27050891542</v>
      </c>
      <c r="C1499" s="2">
        <f t="shared" si="818"/>
        <v>212577.12416959999</v>
      </c>
      <c r="D1499" s="2">
        <v>0</v>
      </c>
      <c r="E1499" s="11">
        <f t="shared" si="804"/>
        <v>212577.12416959999</v>
      </c>
      <c r="F1499" s="99">
        <f t="shared" si="799"/>
        <v>4715.99</v>
      </c>
      <c r="G1499" s="3">
        <f>IF(N1499=1,VLOOKUP(A1498,[1]Plan1!$BG$69:$BI$188,3),G1498)</f>
        <v>4736.74</v>
      </c>
      <c r="H1499" s="200">
        <f t="shared" si="800"/>
        <v>42553</v>
      </c>
      <c r="I1499" s="200">
        <f t="shared" si="801"/>
        <v>42584</v>
      </c>
      <c r="J1499" s="27">
        <f t="shared" si="805"/>
        <v>4.3999245121384423E-3</v>
      </c>
      <c r="K1499" s="12">
        <f t="shared" si="819"/>
        <v>42646</v>
      </c>
      <c r="L1499" s="12">
        <f t="shared" si="806"/>
        <v>42646</v>
      </c>
      <c r="M1499" s="1">
        <f t="shared" si="820"/>
        <v>21</v>
      </c>
      <c r="N1499" s="1">
        <f t="shared" si="807"/>
        <v>2</v>
      </c>
      <c r="O1499" s="2">
        <f t="shared" si="808"/>
        <v>1.0004181999999999</v>
      </c>
      <c r="P1499" s="11">
        <f t="shared" si="798"/>
        <v>1.00520079</v>
      </c>
      <c r="Q1499" s="11">
        <f t="shared" si="794"/>
        <v>1.3600701875071861</v>
      </c>
      <c r="R1499" s="2">
        <f t="shared" si="797"/>
        <v>1.36063896</v>
      </c>
      <c r="S1499" s="2">
        <f t="shared" si="792"/>
        <v>1.25355427</v>
      </c>
      <c r="T1499" s="2">
        <f t="shared" si="809"/>
        <v>266476.96170712</v>
      </c>
      <c r="U1499" s="2">
        <f t="shared" si="810"/>
        <v>0</v>
      </c>
      <c r="V1499" s="2">
        <f t="shared" si="811"/>
        <v>76663.592980315399</v>
      </c>
      <c r="W1499" s="2">
        <f t="shared" si="812"/>
        <v>289240.71714991541</v>
      </c>
      <c r="X1499" s="29">
        <f t="shared" si="813"/>
        <v>0</v>
      </c>
      <c r="Y1499" s="2">
        <f t="shared" si="793"/>
        <v>0</v>
      </c>
      <c r="Z1499" s="82">
        <f t="shared" si="814"/>
        <v>0</v>
      </c>
      <c r="AA1499" s="2">
        <f t="shared" si="823"/>
        <v>0</v>
      </c>
      <c r="AB1499" s="27">
        <f t="shared" si="821"/>
        <v>6.7299999999999999E-2</v>
      </c>
      <c r="AC1499" s="29">
        <f t="shared" si="802"/>
        <v>2</v>
      </c>
      <c r="AD1499" s="29">
        <v>252</v>
      </c>
      <c r="AE1499" s="11">
        <f t="shared" si="795"/>
        <v>1.000517055</v>
      </c>
      <c r="AF1499" s="2">
        <f t="shared" si="824"/>
        <v>137.78324542999999</v>
      </c>
      <c r="AG1499" s="2">
        <f t="shared" si="815"/>
        <v>149.553359</v>
      </c>
      <c r="AH1499" s="3">
        <f t="shared" si="816"/>
        <v>0</v>
      </c>
      <c r="AI1499" s="4" t="str">
        <f t="shared" si="796"/>
        <v>A+J=</v>
      </c>
      <c r="AJ1499" s="12">
        <f t="shared" si="822"/>
        <v>42646</v>
      </c>
      <c r="AK1499" s="12"/>
      <c r="AL1499" s="4"/>
      <c r="AM1499" s="1"/>
      <c r="AN1499" s="12"/>
      <c r="AO1499" s="1"/>
      <c r="AP1499" s="1"/>
      <c r="AQ1499" s="3"/>
      <c r="AR1499" s="3"/>
      <c r="AS1499" s="7"/>
      <c r="AT1499" s="1"/>
      <c r="AU1499" s="1"/>
      <c r="AV1499" s="1"/>
      <c r="AW1499" s="1"/>
      <c r="AX1499" s="1"/>
      <c r="AY1499" s="1"/>
      <c r="AZ1499" s="1"/>
      <c r="BA1499" s="1"/>
      <c r="BB1499" s="1"/>
    </row>
    <row r="1500" spans="1:154" x14ac:dyDescent="0.2">
      <c r="A1500" s="178">
        <f t="shared" si="817"/>
        <v>42619</v>
      </c>
      <c r="B1500" s="2">
        <f t="shared" si="803"/>
        <v>289525.59923342039</v>
      </c>
      <c r="C1500" s="2">
        <f t="shared" si="818"/>
        <v>212577.12416959999</v>
      </c>
      <c r="D1500" s="2">
        <v>0</v>
      </c>
      <c r="E1500" s="11">
        <f t="shared" si="804"/>
        <v>212577.12416959999</v>
      </c>
      <c r="F1500" s="99">
        <f t="shared" si="799"/>
        <v>4715.99</v>
      </c>
      <c r="G1500" s="3">
        <f>IF(N1500=1,VLOOKUP(A1499,[1]Plan1!$BG$69:$BI$188,3),G1499)</f>
        <v>4736.74</v>
      </c>
      <c r="H1500" s="200">
        <f t="shared" si="800"/>
        <v>42553</v>
      </c>
      <c r="I1500" s="200">
        <f t="shared" si="801"/>
        <v>42584</v>
      </c>
      <c r="J1500" s="27">
        <f t="shared" si="805"/>
        <v>4.3999245121384423E-3</v>
      </c>
      <c r="K1500" s="12">
        <f t="shared" si="819"/>
        <v>42646</v>
      </c>
      <c r="L1500" s="12">
        <f t="shared" si="806"/>
        <v>42646</v>
      </c>
      <c r="M1500" s="1">
        <f t="shared" si="820"/>
        <v>21</v>
      </c>
      <c r="N1500" s="1">
        <f t="shared" si="807"/>
        <v>3</v>
      </c>
      <c r="O1500" s="2">
        <f t="shared" si="808"/>
        <v>1.0006273699999999</v>
      </c>
      <c r="P1500" s="11">
        <f t="shared" si="798"/>
        <v>1.00520079</v>
      </c>
      <c r="Q1500" s="11">
        <f t="shared" si="794"/>
        <v>1.3600701875071861</v>
      </c>
      <c r="R1500" s="2">
        <f t="shared" si="797"/>
        <v>1.36092345</v>
      </c>
      <c r="S1500" s="2">
        <f t="shared" si="792"/>
        <v>1.25355427</v>
      </c>
      <c r="T1500" s="2">
        <f t="shared" si="809"/>
        <v>266476.96170712</v>
      </c>
      <c r="U1500" s="2">
        <f t="shared" si="810"/>
        <v>0</v>
      </c>
      <c r="V1500" s="2">
        <f t="shared" si="811"/>
        <v>76724.069046370423</v>
      </c>
      <c r="W1500" s="2">
        <f t="shared" si="812"/>
        <v>289301.19321597042</v>
      </c>
      <c r="X1500" s="29">
        <f t="shared" si="813"/>
        <v>0</v>
      </c>
      <c r="Y1500" s="2">
        <f t="shared" si="793"/>
        <v>0</v>
      </c>
      <c r="Z1500" s="82">
        <f t="shared" si="814"/>
        <v>0</v>
      </c>
      <c r="AA1500" s="2">
        <f t="shared" si="823"/>
        <v>0</v>
      </c>
      <c r="AB1500" s="27">
        <f t="shared" si="821"/>
        <v>6.7299999999999999E-2</v>
      </c>
      <c r="AC1500" s="29">
        <f t="shared" si="802"/>
        <v>3</v>
      </c>
      <c r="AD1500" s="29">
        <v>252</v>
      </c>
      <c r="AE1500" s="11">
        <f t="shared" si="795"/>
        <v>1.0007756830000001</v>
      </c>
      <c r="AF1500" s="2">
        <f t="shared" si="824"/>
        <v>206.70164908000001</v>
      </c>
      <c r="AG1500" s="2">
        <f t="shared" si="815"/>
        <v>224.40601745000001</v>
      </c>
      <c r="AH1500" s="3">
        <f t="shared" si="816"/>
        <v>0</v>
      </c>
      <c r="AI1500" s="4" t="str">
        <f t="shared" si="796"/>
        <v>A+J=</v>
      </c>
      <c r="AJ1500" s="12">
        <f t="shared" si="822"/>
        <v>42646</v>
      </c>
      <c r="AK1500" s="12"/>
      <c r="AL1500" s="4"/>
      <c r="AM1500" s="1"/>
      <c r="AN1500" s="12"/>
      <c r="AO1500" s="1"/>
      <c r="AP1500" s="1"/>
      <c r="AQ1500" s="3"/>
      <c r="AR1500" s="3"/>
      <c r="AS1500" s="7"/>
      <c r="AT1500" s="1"/>
      <c r="AU1500" s="1"/>
      <c r="AV1500" s="1"/>
      <c r="AW1500" s="1"/>
      <c r="AX1500" s="1"/>
      <c r="AY1500" s="1"/>
      <c r="AZ1500" s="1"/>
      <c r="BA1500" s="1"/>
      <c r="BB1500" s="1"/>
    </row>
    <row r="1501" spans="1:154" x14ac:dyDescent="0.2">
      <c r="A1501" s="178">
        <f t="shared" si="817"/>
        <v>42620</v>
      </c>
      <c r="B1501" s="2">
        <f t="shared" si="803"/>
        <v>289660.99110523285</v>
      </c>
      <c r="C1501" s="2">
        <f t="shared" si="818"/>
        <v>212577.12416959999</v>
      </c>
      <c r="D1501" s="2">
        <v>0</v>
      </c>
      <c r="E1501" s="11">
        <f t="shared" si="804"/>
        <v>212577.12416959999</v>
      </c>
      <c r="F1501" s="99">
        <f t="shared" si="799"/>
        <v>4715.99</v>
      </c>
      <c r="G1501" s="3">
        <f>IF(N1501=1,VLOOKUP(A1500,[1]Plan1!$BG$69:$BI$188,3),G1500)</f>
        <v>4736.74</v>
      </c>
      <c r="H1501" s="200">
        <f t="shared" si="800"/>
        <v>42553</v>
      </c>
      <c r="I1501" s="200">
        <f t="shared" si="801"/>
        <v>42584</v>
      </c>
      <c r="J1501" s="27">
        <f t="shared" si="805"/>
        <v>4.3999245121384423E-3</v>
      </c>
      <c r="K1501" s="12">
        <f t="shared" si="819"/>
        <v>42646</v>
      </c>
      <c r="L1501" s="12">
        <f t="shared" si="806"/>
        <v>42646</v>
      </c>
      <c r="M1501" s="1">
        <f t="shared" si="820"/>
        <v>21</v>
      </c>
      <c r="N1501" s="1">
        <f t="shared" si="807"/>
        <v>4</v>
      </c>
      <c r="O1501" s="2">
        <f t="shared" si="808"/>
        <v>1.00083659</v>
      </c>
      <c r="P1501" s="11">
        <f t="shared" si="798"/>
        <v>1.00520079</v>
      </c>
      <c r="Q1501" s="11">
        <f t="shared" si="794"/>
        <v>1.3600701875071861</v>
      </c>
      <c r="R1501" s="2">
        <f t="shared" si="797"/>
        <v>1.361208</v>
      </c>
      <c r="S1501" s="2">
        <f t="shared" si="792"/>
        <v>1.25355427</v>
      </c>
      <c r="T1501" s="2">
        <f t="shared" si="809"/>
        <v>266476.96170712</v>
      </c>
      <c r="U1501" s="2">
        <f t="shared" si="810"/>
        <v>0</v>
      </c>
      <c r="V1501" s="2">
        <f t="shared" si="811"/>
        <v>76784.557867052863</v>
      </c>
      <c r="W1501" s="2">
        <f t="shared" si="812"/>
        <v>289361.68203665287</v>
      </c>
      <c r="X1501" s="29">
        <f t="shared" si="813"/>
        <v>0</v>
      </c>
      <c r="Y1501" s="2">
        <f t="shared" si="793"/>
        <v>0</v>
      </c>
      <c r="Z1501" s="82">
        <f t="shared" si="814"/>
        <v>0</v>
      </c>
      <c r="AA1501" s="2">
        <f t="shared" si="823"/>
        <v>0</v>
      </c>
      <c r="AB1501" s="27">
        <f t="shared" si="821"/>
        <v>6.7299999999999999E-2</v>
      </c>
      <c r="AC1501" s="29">
        <f t="shared" si="802"/>
        <v>4</v>
      </c>
      <c r="AD1501" s="29">
        <v>252</v>
      </c>
      <c r="AE1501" s="11">
        <f t="shared" si="795"/>
        <v>1.0010343770000001</v>
      </c>
      <c r="AF1501" s="2">
        <f t="shared" si="824"/>
        <v>275.63764020999997</v>
      </c>
      <c r="AG1501" s="2">
        <f t="shared" si="815"/>
        <v>299.30906857999997</v>
      </c>
      <c r="AH1501" s="3">
        <f t="shared" si="816"/>
        <v>0</v>
      </c>
      <c r="AI1501" s="4" t="str">
        <f t="shared" si="796"/>
        <v>A+J=</v>
      </c>
      <c r="AJ1501" s="12">
        <f t="shared" si="822"/>
        <v>42646</v>
      </c>
      <c r="AK1501" s="12"/>
      <c r="AL1501" s="4"/>
      <c r="AM1501" s="1"/>
      <c r="AN1501" s="12"/>
      <c r="AO1501" s="1"/>
      <c r="AP1501" s="1"/>
      <c r="AQ1501" s="3"/>
      <c r="AR1501" s="3"/>
      <c r="AS1501" s="7"/>
      <c r="AT1501" s="1"/>
      <c r="AU1501" s="1"/>
      <c r="AV1501" s="1"/>
      <c r="AW1501" s="1"/>
      <c r="AX1501" s="1"/>
      <c r="AY1501" s="1"/>
      <c r="AZ1501" s="1"/>
      <c r="BA1501" s="1"/>
      <c r="BB1501" s="1"/>
    </row>
    <row r="1502" spans="1:154" x14ac:dyDescent="0.2">
      <c r="A1502" s="178">
        <f t="shared" si="817"/>
        <v>42621</v>
      </c>
      <c r="B1502" s="2">
        <f t="shared" si="803"/>
        <v>289660.99110523285</v>
      </c>
      <c r="C1502" s="2">
        <f t="shared" si="818"/>
        <v>212577.12416959999</v>
      </c>
      <c r="D1502" s="2">
        <v>0</v>
      </c>
      <c r="E1502" s="11">
        <f t="shared" si="804"/>
        <v>212577.12416959999</v>
      </c>
      <c r="F1502" s="99">
        <f t="shared" si="799"/>
        <v>4715.99</v>
      </c>
      <c r="G1502" s="3">
        <f>IF(N1502=1,VLOOKUP(A1501,[1]Plan1!$BG$69:$BI$188,3),G1501)</f>
        <v>4736.74</v>
      </c>
      <c r="H1502" s="200">
        <f t="shared" si="800"/>
        <v>42553</v>
      </c>
      <c r="I1502" s="200">
        <f t="shared" si="801"/>
        <v>42584</v>
      </c>
      <c r="J1502" s="27">
        <f t="shared" si="805"/>
        <v>4.3999245121384423E-3</v>
      </c>
      <c r="K1502" s="12">
        <f t="shared" si="819"/>
        <v>42646</v>
      </c>
      <c r="L1502" s="12">
        <f t="shared" si="806"/>
        <v>42646</v>
      </c>
      <c r="M1502" s="1">
        <f t="shared" si="820"/>
        <v>21</v>
      </c>
      <c r="N1502" s="1">
        <f t="shared" si="807"/>
        <v>4</v>
      </c>
      <c r="O1502" s="2">
        <f t="shared" si="808"/>
        <v>1.00083659</v>
      </c>
      <c r="P1502" s="11">
        <f t="shared" si="798"/>
        <v>1.00520079</v>
      </c>
      <c r="Q1502" s="11">
        <f t="shared" si="794"/>
        <v>1.3600701875071861</v>
      </c>
      <c r="R1502" s="2">
        <f t="shared" si="797"/>
        <v>1.361208</v>
      </c>
      <c r="S1502" s="2">
        <f t="shared" ref="S1502:S1565" si="825">IF(AND(X1502&gt;0,MONTH(A1502)=10),R1502,S1501)</f>
        <v>1.25355427</v>
      </c>
      <c r="T1502" s="2">
        <f t="shared" si="809"/>
        <v>266476.96170712</v>
      </c>
      <c r="U1502" s="2">
        <f t="shared" si="810"/>
        <v>0</v>
      </c>
      <c r="V1502" s="2">
        <f t="shared" si="811"/>
        <v>76784.557867052863</v>
      </c>
      <c r="W1502" s="2">
        <f t="shared" si="812"/>
        <v>289361.68203665287</v>
      </c>
      <c r="X1502" s="29">
        <f t="shared" si="813"/>
        <v>0</v>
      </c>
      <c r="Y1502" s="2">
        <f t="shared" ref="Y1502:Y1565" si="826">IF(X1502&gt;0,VLOOKUP(A1502,AN$12:AR$131,5),0)</f>
        <v>0</v>
      </c>
      <c r="Z1502" s="82">
        <f t="shared" si="814"/>
        <v>0</v>
      </c>
      <c r="AA1502" s="2">
        <f t="shared" si="823"/>
        <v>0</v>
      </c>
      <c r="AB1502" s="27">
        <f t="shared" si="821"/>
        <v>6.7299999999999999E-2</v>
      </c>
      <c r="AC1502" s="29">
        <f t="shared" si="802"/>
        <v>4</v>
      </c>
      <c r="AD1502" s="29">
        <v>252</v>
      </c>
      <c r="AE1502" s="11">
        <f t="shared" si="795"/>
        <v>1.0010343770000001</v>
      </c>
      <c r="AF1502" s="2">
        <f t="shared" si="824"/>
        <v>275.63764020999997</v>
      </c>
      <c r="AG1502" s="2">
        <f t="shared" si="815"/>
        <v>299.30906857999997</v>
      </c>
      <c r="AH1502" s="3">
        <f t="shared" si="816"/>
        <v>0</v>
      </c>
      <c r="AI1502" s="4" t="str">
        <f t="shared" si="796"/>
        <v>A+J=</v>
      </c>
      <c r="AJ1502" s="12">
        <f t="shared" si="822"/>
        <v>42646</v>
      </c>
      <c r="AK1502" s="12"/>
      <c r="AL1502" s="4"/>
      <c r="AM1502" s="1"/>
      <c r="AN1502" s="12"/>
      <c r="AO1502" s="1"/>
      <c r="AP1502" s="1"/>
      <c r="AQ1502" s="3"/>
      <c r="AR1502" s="3"/>
      <c r="AS1502" s="7"/>
      <c r="AT1502" s="1"/>
      <c r="AU1502" s="1"/>
      <c r="AV1502" s="1"/>
      <c r="AW1502" s="1"/>
      <c r="AX1502" s="1"/>
      <c r="AY1502" s="1"/>
      <c r="AZ1502" s="1"/>
      <c r="BA1502" s="1"/>
      <c r="BB1502" s="1"/>
    </row>
    <row r="1503" spans="1:154" x14ac:dyDescent="0.2">
      <c r="A1503" s="178">
        <f t="shared" si="817"/>
        <v>42622</v>
      </c>
      <c r="B1503" s="2">
        <f t="shared" si="803"/>
        <v>289796.44459653157</v>
      </c>
      <c r="C1503" s="2">
        <f t="shared" si="818"/>
        <v>212577.12416959999</v>
      </c>
      <c r="D1503" s="2">
        <v>0</v>
      </c>
      <c r="E1503" s="11">
        <f t="shared" si="804"/>
        <v>212577.12416959999</v>
      </c>
      <c r="F1503" s="99">
        <f t="shared" si="799"/>
        <v>4715.99</v>
      </c>
      <c r="G1503" s="3">
        <f>IF(N1503=1,VLOOKUP(A1502,[1]Plan1!$BG$69:$BI$188,3),G1502)</f>
        <v>4736.74</v>
      </c>
      <c r="H1503" s="200">
        <f t="shared" si="800"/>
        <v>42553</v>
      </c>
      <c r="I1503" s="200">
        <f t="shared" si="801"/>
        <v>42584</v>
      </c>
      <c r="J1503" s="27">
        <f t="shared" si="805"/>
        <v>4.3999245121384423E-3</v>
      </c>
      <c r="K1503" s="12">
        <f t="shared" si="819"/>
        <v>42646</v>
      </c>
      <c r="L1503" s="12">
        <f t="shared" si="806"/>
        <v>42646</v>
      </c>
      <c r="M1503" s="1">
        <f t="shared" si="820"/>
        <v>21</v>
      </c>
      <c r="N1503" s="1">
        <f t="shared" si="807"/>
        <v>5</v>
      </c>
      <c r="O1503" s="2">
        <f t="shared" si="808"/>
        <v>1.00104584</v>
      </c>
      <c r="P1503" s="11">
        <f t="shared" si="798"/>
        <v>1.00520079</v>
      </c>
      <c r="Q1503" s="11">
        <f t="shared" ref="Q1503:Q1566" si="827">IF(L1503&gt;L1502,Q1502*P1503,Q1502)</f>
        <v>1.3600701875071861</v>
      </c>
      <c r="R1503" s="2">
        <f t="shared" si="797"/>
        <v>1.3614926000000001</v>
      </c>
      <c r="S1503" s="2">
        <f t="shared" si="825"/>
        <v>1.25355427</v>
      </c>
      <c r="T1503" s="2">
        <f t="shared" si="809"/>
        <v>266476.96170712</v>
      </c>
      <c r="U1503" s="2">
        <f t="shared" si="810"/>
        <v>0</v>
      </c>
      <c r="V1503" s="2">
        <f t="shared" si="811"/>
        <v>76845.057316591556</v>
      </c>
      <c r="W1503" s="2">
        <f t="shared" si="812"/>
        <v>289422.18148619158</v>
      </c>
      <c r="X1503" s="29">
        <f t="shared" si="813"/>
        <v>0</v>
      </c>
      <c r="Y1503" s="2">
        <f t="shared" si="826"/>
        <v>0</v>
      </c>
      <c r="Z1503" s="82">
        <f t="shared" si="814"/>
        <v>0</v>
      </c>
      <c r="AA1503" s="2">
        <f t="shared" si="823"/>
        <v>0</v>
      </c>
      <c r="AB1503" s="27">
        <f t="shared" si="821"/>
        <v>6.7299999999999999E-2</v>
      </c>
      <c r="AC1503" s="29">
        <f t="shared" si="802"/>
        <v>5</v>
      </c>
      <c r="AD1503" s="29">
        <v>252</v>
      </c>
      <c r="AE1503" s="11">
        <f t="shared" ref="AE1503:AE1566" si="828">ROUND((1+AB1503)^TRUNC((AC1503/AD1503),9),9)</f>
        <v>1.0012931389999999</v>
      </c>
      <c r="AF1503" s="2">
        <f t="shared" si="824"/>
        <v>344.59175177999998</v>
      </c>
      <c r="AG1503" s="2">
        <f t="shared" si="815"/>
        <v>374.26311034000003</v>
      </c>
      <c r="AH1503" s="3">
        <f t="shared" si="816"/>
        <v>0</v>
      </c>
      <c r="AI1503" s="4" t="str">
        <f t="shared" si="796"/>
        <v>A+J=</v>
      </c>
      <c r="AJ1503" s="12">
        <f t="shared" si="822"/>
        <v>42646</v>
      </c>
      <c r="AK1503" s="12"/>
      <c r="AL1503" s="4"/>
      <c r="AM1503" s="1"/>
      <c r="AN1503" s="12"/>
      <c r="AO1503" s="1"/>
      <c r="AP1503" s="1"/>
      <c r="AQ1503" s="3"/>
      <c r="AR1503" s="3"/>
      <c r="AS1503" s="7"/>
      <c r="AT1503" s="1"/>
      <c r="AU1503" s="1"/>
      <c r="AV1503" s="1"/>
      <c r="AW1503" s="1"/>
      <c r="AX1503" s="1"/>
      <c r="AY1503" s="1"/>
      <c r="AZ1503" s="1"/>
      <c r="BA1503" s="1"/>
      <c r="BB1503" s="1"/>
    </row>
    <row r="1504" spans="1:154" x14ac:dyDescent="0.2">
      <c r="A1504" s="178">
        <f t="shared" si="817"/>
        <v>42623</v>
      </c>
      <c r="B1504" s="2">
        <f t="shared" si="803"/>
        <v>289931.96340709884</v>
      </c>
      <c r="C1504" s="2">
        <f t="shared" si="818"/>
        <v>212577.12416959999</v>
      </c>
      <c r="D1504" s="2">
        <v>0</v>
      </c>
      <c r="E1504" s="11">
        <f t="shared" si="804"/>
        <v>212577.12416959999</v>
      </c>
      <c r="F1504" s="99">
        <f t="shared" si="799"/>
        <v>4715.99</v>
      </c>
      <c r="G1504" s="3">
        <f>IF(N1504=1,VLOOKUP(A1503,[1]Plan1!$BG$69:$BI$188,3),G1503)</f>
        <v>4736.74</v>
      </c>
      <c r="H1504" s="200">
        <f t="shared" si="800"/>
        <v>42553</v>
      </c>
      <c r="I1504" s="200">
        <f t="shared" si="801"/>
        <v>42584</v>
      </c>
      <c r="J1504" s="27">
        <f t="shared" si="805"/>
        <v>4.3999245121384423E-3</v>
      </c>
      <c r="K1504" s="12">
        <f t="shared" si="819"/>
        <v>42646</v>
      </c>
      <c r="L1504" s="12">
        <f t="shared" si="806"/>
        <v>42646</v>
      </c>
      <c r="M1504" s="1">
        <f t="shared" si="820"/>
        <v>21</v>
      </c>
      <c r="N1504" s="1">
        <f t="shared" si="807"/>
        <v>6</v>
      </c>
      <c r="O1504" s="2">
        <f t="shared" si="808"/>
        <v>1.00125515</v>
      </c>
      <c r="P1504" s="11">
        <f t="shared" si="798"/>
        <v>1.00520079</v>
      </c>
      <c r="Q1504" s="11">
        <f t="shared" si="827"/>
        <v>1.3600701875071861</v>
      </c>
      <c r="R1504" s="2">
        <f t="shared" si="797"/>
        <v>1.3617772699999999</v>
      </c>
      <c r="S1504" s="2">
        <f t="shared" si="825"/>
        <v>1.25355427</v>
      </c>
      <c r="T1504" s="2">
        <f t="shared" si="809"/>
        <v>266476.96170712</v>
      </c>
      <c r="U1504" s="2">
        <f t="shared" si="810"/>
        <v>0</v>
      </c>
      <c r="V1504" s="2">
        <f t="shared" si="811"/>
        <v>76905.571646528886</v>
      </c>
      <c r="W1504" s="2">
        <f t="shared" si="812"/>
        <v>289482.69581612886</v>
      </c>
      <c r="X1504" s="29">
        <f t="shared" si="813"/>
        <v>0</v>
      </c>
      <c r="Y1504" s="2">
        <f t="shared" si="826"/>
        <v>0</v>
      </c>
      <c r="Z1504" s="82">
        <f t="shared" si="814"/>
        <v>0</v>
      </c>
      <c r="AA1504" s="2">
        <f t="shared" si="823"/>
        <v>0</v>
      </c>
      <c r="AB1504" s="27">
        <f t="shared" si="821"/>
        <v>6.7299999999999999E-2</v>
      </c>
      <c r="AC1504" s="29">
        <f t="shared" si="802"/>
        <v>6</v>
      </c>
      <c r="AD1504" s="29">
        <v>252</v>
      </c>
      <c r="AE1504" s="11">
        <f t="shared" si="828"/>
        <v>1.0015519669999999</v>
      </c>
      <c r="AF1504" s="2">
        <f t="shared" si="824"/>
        <v>413.56345082000001</v>
      </c>
      <c r="AG1504" s="2">
        <f t="shared" si="815"/>
        <v>449.26759097000001</v>
      </c>
      <c r="AH1504" s="3">
        <f t="shared" si="816"/>
        <v>0</v>
      </c>
      <c r="AI1504" s="4" t="str">
        <f t="shared" si="796"/>
        <v>A+J=</v>
      </c>
      <c r="AJ1504" s="12">
        <f t="shared" si="822"/>
        <v>42646</v>
      </c>
      <c r="AK1504" s="12"/>
      <c r="AL1504" s="4"/>
      <c r="AM1504" s="1"/>
      <c r="AN1504" s="12"/>
      <c r="AO1504" s="1"/>
      <c r="AP1504" s="1"/>
      <c r="AQ1504" s="3"/>
      <c r="AR1504" s="3"/>
      <c r="AS1504" s="7"/>
      <c r="AT1504" s="1"/>
      <c r="AU1504" s="1"/>
      <c r="AV1504" s="1"/>
      <c r="AW1504" s="1"/>
      <c r="AX1504" s="1"/>
      <c r="AY1504" s="1"/>
      <c r="AZ1504" s="1"/>
      <c r="BA1504" s="1"/>
      <c r="BB1504" s="1"/>
    </row>
    <row r="1505" spans="1:54" x14ac:dyDescent="0.2">
      <c r="A1505" s="178">
        <f t="shared" si="817"/>
        <v>42624</v>
      </c>
      <c r="B1505" s="2">
        <f t="shared" si="803"/>
        <v>289931.96340709884</v>
      </c>
      <c r="C1505" s="2">
        <f t="shared" si="818"/>
        <v>212577.12416959999</v>
      </c>
      <c r="D1505" s="2">
        <v>0</v>
      </c>
      <c r="E1505" s="11">
        <f t="shared" si="804"/>
        <v>212577.12416959999</v>
      </c>
      <c r="F1505" s="99">
        <f t="shared" si="799"/>
        <v>4715.99</v>
      </c>
      <c r="G1505" s="3">
        <f>IF(N1505=1,VLOOKUP(A1504,[1]Plan1!$BG$69:$BI$188,3),G1504)</f>
        <v>4736.74</v>
      </c>
      <c r="H1505" s="200">
        <f t="shared" si="800"/>
        <v>42553</v>
      </c>
      <c r="I1505" s="200">
        <f t="shared" si="801"/>
        <v>42584</v>
      </c>
      <c r="J1505" s="27">
        <f t="shared" si="805"/>
        <v>4.3999245121384423E-3</v>
      </c>
      <c r="K1505" s="12">
        <f t="shared" si="819"/>
        <v>42646</v>
      </c>
      <c r="L1505" s="12">
        <f t="shared" si="806"/>
        <v>42646</v>
      </c>
      <c r="M1505" s="1">
        <f t="shared" si="820"/>
        <v>21</v>
      </c>
      <c r="N1505" s="1">
        <f t="shared" si="807"/>
        <v>6</v>
      </c>
      <c r="O1505" s="2">
        <f t="shared" si="808"/>
        <v>1.00125515</v>
      </c>
      <c r="P1505" s="11">
        <f t="shared" si="798"/>
        <v>1.00520079</v>
      </c>
      <c r="Q1505" s="11">
        <f t="shared" si="827"/>
        <v>1.3600701875071861</v>
      </c>
      <c r="R1505" s="2">
        <f t="shared" si="797"/>
        <v>1.3617772699999999</v>
      </c>
      <c r="S1505" s="2">
        <f t="shared" si="825"/>
        <v>1.25355427</v>
      </c>
      <c r="T1505" s="2">
        <f t="shared" si="809"/>
        <v>266476.96170712</v>
      </c>
      <c r="U1505" s="2">
        <f t="shared" si="810"/>
        <v>0</v>
      </c>
      <c r="V1505" s="2">
        <f t="shared" si="811"/>
        <v>76905.571646528886</v>
      </c>
      <c r="W1505" s="2">
        <f t="shared" si="812"/>
        <v>289482.69581612886</v>
      </c>
      <c r="X1505" s="29">
        <f t="shared" si="813"/>
        <v>0</v>
      </c>
      <c r="Y1505" s="2">
        <f t="shared" si="826"/>
        <v>0</v>
      </c>
      <c r="Z1505" s="82">
        <f t="shared" si="814"/>
        <v>0</v>
      </c>
      <c r="AA1505" s="2">
        <f t="shared" si="823"/>
        <v>0</v>
      </c>
      <c r="AB1505" s="27">
        <f t="shared" si="821"/>
        <v>6.7299999999999999E-2</v>
      </c>
      <c r="AC1505" s="29">
        <f t="shared" si="802"/>
        <v>6</v>
      </c>
      <c r="AD1505" s="29">
        <v>252</v>
      </c>
      <c r="AE1505" s="11">
        <f t="shared" si="828"/>
        <v>1.0015519669999999</v>
      </c>
      <c r="AF1505" s="2">
        <f t="shared" si="824"/>
        <v>413.56345082000001</v>
      </c>
      <c r="AG1505" s="2">
        <f t="shared" si="815"/>
        <v>449.26759097000001</v>
      </c>
      <c r="AH1505" s="3">
        <f t="shared" si="816"/>
        <v>0</v>
      </c>
      <c r="AI1505" s="4" t="str">
        <f t="shared" si="796"/>
        <v>A+J=</v>
      </c>
      <c r="AJ1505" s="12">
        <f t="shared" si="822"/>
        <v>42646</v>
      </c>
      <c r="AK1505" s="12"/>
      <c r="AL1505" s="4"/>
      <c r="AM1505" s="1"/>
      <c r="AN1505" s="12"/>
      <c r="AO1505" s="1"/>
      <c r="AP1505" s="1"/>
      <c r="AQ1505" s="3"/>
      <c r="AR1505" s="3"/>
      <c r="AS1505" s="7"/>
      <c r="AT1505" s="1"/>
      <c r="AU1505" s="1"/>
      <c r="AV1505" s="1"/>
      <c r="AW1505" s="1"/>
      <c r="AX1505" s="1"/>
      <c r="AY1505" s="1"/>
      <c r="AZ1505" s="1"/>
      <c r="BA1505" s="1"/>
      <c r="BB1505" s="1"/>
    </row>
    <row r="1506" spans="1:54" x14ac:dyDescent="0.2">
      <c r="A1506" s="178">
        <f t="shared" si="817"/>
        <v>42625</v>
      </c>
      <c r="B1506" s="2">
        <f t="shared" si="803"/>
        <v>289931.96340709884</v>
      </c>
      <c r="C1506" s="2">
        <f t="shared" si="818"/>
        <v>212577.12416959999</v>
      </c>
      <c r="D1506" s="2">
        <v>0</v>
      </c>
      <c r="E1506" s="11">
        <f t="shared" si="804"/>
        <v>212577.12416959999</v>
      </c>
      <c r="F1506" s="99">
        <f t="shared" si="799"/>
        <v>4715.99</v>
      </c>
      <c r="G1506" s="3">
        <f>IF(N1506=1,VLOOKUP(A1505,[1]Plan1!$BG$69:$BI$188,3),G1505)</f>
        <v>4736.74</v>
      </c>
      <c r="H1506" s="200">
        <f t="shared" si="800"/>
        <v>42553</v>
      </c>
      <c r="I1506" s="200">
        <f t="shared" si="801"/>
        <v>42584</v>
      </c>
      <c r="J1506" s="27">
        <f t="shared" si="805"/>
        <v>4.3999245121384423E-3</v>
      </c>
      <c r="K1506" s="12">
        <f t="shared" si="819"/>
        <v>42646</v>
      </c>
      <c r="L1506" s="12">
        <f t="shared" si="806"/>
        <v>42646</v>
      </c>
      <c r="M1506" s="1">
        <f t="shared" si="820"/>
        <v>21</v>
      </c>
      <c r="N1506" s="1">
        <f t="shared" si="807"/>
        <v>6</v>
      </c>
      <c r="O1506" s="2">
        <f t="shared" si="808"/>
        <v>1.00125515</v>
      </c>
      <c r="P1506" s="11">
        <f t="shared" si="798"/>
        <v>1.00520079</v>
      </c>
      <c r="Q1506" s="11">
        <f t="shared" si="827"/>
        <v>1.3600701875071861</v>
      </c>
      <c r="R1506" s="2">
        <f t="shared" si="797"/>
        <v>1.3617772699999999</v>
      </c>
      <c r="S1506" s="2">
        <f t="shared" si="825"/>
        <v>1.25355427</v>
      </c>
      <c r="T1506" s="2">
        <f t="shared" si="809"/>
        <v>266476.96170712</v>
      </c>
      <c r="U1506" s="2">
        <f t="shared" si="810"/>
        <v>0</v>
      </c>
      <c r="V1506" s="2">
        <f t="shared" si="811"/>
        <v>76905.571646528886</v>
      </c>
      <c r="W1506" s="2">
        <f t="shared" si="812"/>
        <v>289482.69581612886</v>
      </c>
      <c r="X1506" s="29">
        <f t="shared" si="813"/>
        <v>0</v>
      </c>
      <c r="Y1506" s="2">
        <f t="shared" si="826"/>
        <v>0</v>
      </c>
      <c r="Z1506" s="82">
        <f t="shared" si="814"/>
        <v>0</v>
      </c>
      <c r="AA1506" s="2">
        <f t="shared" si="823"/>
        <v>0</v>
      </c>
      <c r="AB1506" s="27">
        <f t="shared" si="821"/>
        <v>6.7299999999999999E-2</v>
      </c>
      <c r="AC1506" s="29">
        <f t="shared" si="802"/>
        <v>6</v>
      </c>
      <c r="AD1506" s="29">
        <v>252</v>
      </c>
      <c r="AE1506" s="11">
        <f t="shared" si="828"/>
        <v>1.0015519669999999</v>
      </c>
      <c r="AF1506" s="2">
        <f t="shared" si="824"/>
        <v>413.56345082000001</v>
      </c>
      <c r="AG1506" s="2">
        <f t="shared" si="815"/>
        <v>449.26759097000001</v>
      </c>
      <c r="AH1506" s="3">
        <f t="shared" si="816"/>
        <v>0</v>
      </c>
      <c r="AI1506" s="4" t="str">
        <f t="shared" ref="AI1506:AI1569" si="829">AI1505</f>
        <v>A+J=</v>
      </c>
      <c r="AJ1506" s="12">
        <f t="shared" si="822"/>
        <v>42646</v>
      </c>
      <c r="AK1506" s="12"/>
      <c r="AL1506" s="4"/>
      <c r="AM1506" s="1"/>
      <c r="AN1506" s="12"/>
      <c r="AO1506" s="1"/>
      <c r="AP1506" s="1"/>
      <c r="AQ1506" s="3"/>
      <c r="AR1506" s="3"/>
      <c r="AS1506" s="7"/>
      <c r="AT1506" s="1"/>
      <c r="AU1506" s="1"/>
      <c r="AV1506" s="1"/>
      <c r="AW1506" s="1"/>
      <c r="AX1506" s="1"/>
      <c r="AY1506" s="1"/>
      <c r="AZ1506" s="1"/>
      <c r="BA1506" s="1"/>
      <c r="BB1506" s="1"/>
    </row>
    <row r="1507" spans="1:54" x14ac:dyDescent="0.2">
      <c r="A1507" s="178">
        <f t="shared" si="817"/>
        <v>42626</v>
      </c>
      <c r="B1507" s="2">
        <f t="shared" si="803"/>
        <v>290067.54359077249</v>
      </c>
      <c r="C1507" s="2">
        <f t="shared" si="818"/>
        <v>212577.12416959999</v>
      </c>
      <c r="D1507" s="2">
        <v>0</v>
      </c>
      <c r="E1507" s="11">
        <f t="shared" si="804"/>
        <v>212577.12416959999</v>
      </c>
      <c r="F1507" s="99">
        <f t="shared" si="799"/>
        <v>4715.99</v>
      </c>
      <c r="G1507" s="3">
        <f>IF(N1507=1,VLOOKUP(A1506,[1]Plan1!$BG$69:$BI$188,3),G1506)</f>
        <v>4736.74</v>
      </c>
      <c r="H1507" s="200">
        <f t="shared" si="800"/>
        <v>42553</v>
      </c>
      <c r="I1507" s="200">
        <f t="shared" si="801"/>
        <v>42584</v>
      </c>
      <c r="J1507" s="27">
        <f t="shared" si="805"/>
        <v>4.3999245121384423E-3</v>
      </c>
      <c r="K1507" s="12">
        <f t="shared" si="819"/>
        <v>42646</v>
      </c>
      <c r="L1507" s="12">
        <f t="shared" si="806"/>
        <v>42646</v>
      </c>
      <c r="M1507" s="1">
        <f t="shared" si="820"/>
        <v>21</v>
      </c>
      <c r="N1507" s="1">
        <f t="shared" si="807"/>
        <v>7</v>
      </c>
      <c r="O1507" s="2">
        <f t="shared" si="808"/>
        <v>1.00146449</v>
      </c>
      <c r="P1507" s="11">
        <f t="shared" si="798"/>
        <v>1.00520079</v>
      </c>
      <c r="Q1507" s="11">
        <f t="shared" si="827"/>
        <v>1.3600701875071861</v>
      </c>
      <c r="R1507" s="2">
        <f t="shared" si="797"/>
        <v>1.3620619899999999</v>
      </c>
      <c r="S1507" s="2">
        <f t="shared" si="825"/>
        <v>1.25355427</v>
      </c>
      <c r="T1507" s="2">
        <f t="shared" si="809"/>
        <v>266476.96170712</v>
      </c>
      <c r="U1507" s="2">
        <f t="shared" si="810"/>
        <v>0</v>
      </c>
      <c r="V1507" s="2">
        <f t="shared" si="811"/>
        <v>76966.096605322455</v>
      </c>
      <c r="W1507" s="2">
        <f t="shared" si="812"/>
        <v>289543.22077492246</v>
      </c>
      <c r="X1507" s="29">
        <f t="shared" si="813"/>
        <v>0</v>
      </c>
      <c r="Y1507" s="2">
        <f t="shared" si="826"/>
        <v>0</v>
      </c>
      <c r="Z1507" s="82">
        <f t="shared" si="814"/>
        <v>0</v>
      </c>
      <c r="AA1507" s="2">
        <f t="shared" si="823"/>
        <v>0</v>
      </c>
      <c r="AB1507" s="27">
        <f t="shared" si="821"/>
        <v>6.7299999999999999E-2</v>
      </c>
      <c r="AC1507" s="29">
        <f t="shared" si="802"/>
        <v>7</v>
      </c>
      <c r="AD1507" s="29">
        <v>252</v>
      </c>
      <c r="AE1507" s="11">
        <f t="shared" si="828"/>
        <v>1.0018108619999999</v>
      </c>
      <c r="AF1507" s="2">
        <f t="shared" si="824"/>
        <v>482.55300383000002</v>
      </c>
      <c r="AG1507" s="2">
        <f t="shared" si="815"/>
        <v>524.32281584999998</v>
      </c>
      <c r="AH1507" s="3">
        <f t="shared" si="816"/>
        <v>0</v>
      </c>
      <c r="AI1507" s="4" t="str">
        <f t="shared" si="829"/>
        <v>A+J=</v>
      </c>
      <c r="AJ1507" s="12">
        <f t="shared" si="822"/>
        <v>42646</v>
      </c>
      <c r="AK1507" s="12"/>
      <c r="AL1507" s="4"/>
      <c r="AM1507" s="1"/>
      <c r="AN1507" s="12"/>
      <c r="AO1507" s="1"/>
      <c r="AP1507" s="1"/>
      <c r="AQ1507" s="3"/>
      <c r="AR1507" s="3"/>
      <c r="AS1507" s="7"/>
      <c r="AT1507" s="1"/>
      <c r="AU1507" s="1"/>
      <c r="AV1507" s="1"/>
      <c r="AW1507" s="1"/>
      <c r="AX1507" s="1"/>
      <c r="AY1507" s="1"/>
      <c r="AZ1507" s="1"/>
      <c r="BA1507" s="1"/>
      <c r="BB1507" s="1"/>
    </row>
    <row r="1508" spans="1:54" x14ac:dyDescent="0.2">
      <c r="A1508" s="178">
        <f t="shared" si="817"/>
        <v>42627</v>
      </c>
      <c r="B1508" s="2">
        <f t="shared" si="803"/>
        <v>290203.18971792469</v>
      </c>
      <c r="C1508" s="2">
        <f t="shared" si="818"/>
        <v>212577.12416959999</v>
      </c>
      <c r="D1508" s="2">
        <v>0</v>
      </c>
      <c r="E1508" s="11">
        <f t="shared" si="804"/>
        <v>212577.12416959999</v>
      </c>
      <c r="F1508" s="99">
        <f t="shared" si="799"/>
        <v>4715.99</v>
      </c>
      <c r="G1508" s="3">
        <f>IF(N1508=1,VLOOKUP(A1507,[1]Plan1!$BG$69:$BI$188,3),G1507)</f>
        <v>4736.74</v>
      </c>
      <c r="H1508" s="200">
        <f t="shared" si="800"/>
        <v>42553</v>
      </c>
      <c r="I1508" s="200">
        <f t="shared" si="801"/>
        <v>42584</v>
      </c>
      <c r="J1508" s="27">
        <f t="shared" si="805"/>
        <v>4.3999245121384423E-3</v>
      </c>
      <c r="K1508" s="12">
        <f t="shared" si="819"/>
        <v>42646</v>
      </c>
      <c r="L1508" s="12">
        <f t="shared" si="806"/>
        <v>42646</v>
      </c>
      <c r="M1508" s="1">
        <f t="shared" si="820"/>
        <v>21</v>
      </c>
      <c r="N1508" s="1">
        <f t="shared" si="807"/>
        <v>8</v>
      </c>
      <c r="O1508" s="2">
        <f t="shared" si="808"/>
        <v>1.00167388</v>
      </c>
      <c r="P1508" s="11">
        <f t="shared" si="798"/>
        <v>1.00520079</v>
      </c>
      <c r="Q1508" s="11">
        <f t="shared" si="827"/>
        <v>1.3600701875071861</v>
      </c>
      <c r="R1508" s="2">
        <f t="shared" si="797"/>
        <v>1.36234678</v>
      </c>
      <c r="S1508" s="2">
        <f t="shared" si="825"/>
        <v>1.25355427</v>
      </c>
      <c r="T1508" s="2">
        <f t="shared" si="809"/>
        <v>266476.96170712</v>
      </c>
      <c r="U1508" s="2">
        <f t="shared" si="810"/>
        <v>0</v>
      </c>
      <c r="V1508" s="2">
        <f t="shared" si="811"/>
        <v>77026.636444514734</v>
      </c>
      <c r="W1508" s="2">
        <f t="shared" si="812"/>
        <v>289603.7606141147</v>
      </c>
      <c r="X1508" s="29">
        <f t="shared" si="813"/>
        <v>0</v>
      </c>
      <c r="Y1508" s="2">
        <f t="shared" si="826"/>
        <v>0</v>
      </c>
      <c r="Z1508" s="82">
        <f t="shared" si="814"/>
        <v>0</v>
      </c>
      <c r="AA1508" s="2">
        <f t="shared" si="823"/>
        <v>0</v>
      </c>
      <c r="AB1508" s="27">
        <f t="shared" si="821"/>
        <v>6.7299999999999999E-2</v>
      </c>
      <c r="AC1508" s="29">
        <f t="shared" si="802"/>
        <v>8</v>
      </c>
      <c r="AD1508" s="29">
        <v>252</v>
      </c>
      <c r="AE1508" s="11">
        <f t="shared" si="828"/>
        <v>1.002069825</v>
      </c>
      <c r="AF1508" s="2">
        <f t="shared" si="824"/>
        <v>551.56067726000003</v>
      </c>
      <c r="AG1508" s="2">
        <f t="shared" si="815"/>
        <v>599.42910381000002</v>
      </c>
      <c r="AH1508" s="3">
        <f t="shared" si="816"/>
        <v>0</v>
      </c>
      <c r="AI1508" s="4" t="str">
        <f t="shared" si="829"/>
        <v>A+J=</v>
      </c>
      <c r="AJ1508" s="12">
        <f t="shared" si="822"/>
        <v>42646</v>
      </c>
      <c r="AK1508" s="12"/>
      <c r="AL1508" s="4"/>
      <c r="AM1508" s="1"/>
      <c r="AN1508" s="12"/>
      <c r="AO1508" s="1"/>
      <c r="AP1508" s="1"/>
      <c r="AQ1508" s="3"/>
      <c r="AR1508" s="3"/>
      <c r="AS1508" s="7"/>
      <c r="AT1508" s="1"/>
      <c r="AU1508" s="1"/>
      <c r="AV1508" s="1"/>
      <c r="AW1508" s="1"/>
      <c r="AX1508" s="1"/>
      <c r="AY1508" s="1"/>
      <c r="AZ1508" s="1"/>
      <c r="BA1508" s="1"/>
      <c r="BB1508" s="1"/>
    </row>
    <row r="1509" spans="1:54" x14ac:dyDescent="0.2">
      <c r="A1509" s="178">
        <f t="shared" si="817"/>
        <v>42628</v>
      </c>
      <c r="B1509" s="2">
        <f t="shared" si="803"/>
        <v>290338.89697168319</v>
      </c>
      <c r="C1509" s="2">
        <f t="shared" si="818"/>
        <v>212577.12416959999</v>
      </c>
      <c r="D1509" s="2">
        <v>0</v>
      </c>
      <c r="E1509" s="11">
        <f t="shared" si="804"/>
        <v>212577.12416959999</v>
      </c>
      <c r="F1509" s="99">
        <f t="shared" si="799"/>
        <v>4715.99</v>
      </c>
      <c r="G1509" s="3">
        <f>IF(N1509=1,VLOOKUP(A1508,[1]Plan1!$BG$69:$BI$188,3),G1508)</f>
        <v>4736.74</v>
      </c>
      <c r="H1509" s="200">
        <f t="shared" si="800"/>
        <v>42553</v>
      </c>
      <c r="I1509" s="200">
        <f t="shared" si="801"/>
        <v>42584</v>
      </c>
      <c r="J1509" s="27">
        <f t="shared" si="805"/>
        <v>4.3999245121384423E-3</v>
      </c>
      <c r="K1509" s="12">
        <f t="shared" si="819"/>
        <v>42646</v>
      </c>
      <c r="L1509" s="12">
        <f t="shared" si="806"/>
        <v>42646</v>
      </c>
      <c r="M1509" s="1">
        <f t="shared" si="820"/>
        <v>21</v>
      </c>
      <c r="N1509" s="1">
        <f t="shared" si="807"/>
        <v>9</v>
      </c>
      <c r="O1509" s="2">
        <f t="shared" si="808"/>
        <v>1.00188331</v>
      </c>
      <c r="P1509" s="11">
        <f t="shared" si="798"/>
        <v>1.00520079</v>
      </c>
      <c r="Q1509" s="11">
        <f t="shared" si="827"/>
        <v>1.3600701875071861</v>
      </c>
      <c r="R1509" s="2">
        <f t="shared" si="797"/>
        <v>1.3626316199999999</v>
      </c>
      <c r="S1509" s="2">
        <f t="shared" si="825"/>
        <v>1.25355427</v>
      </c>
      <c r="T1509" s="2">
        <f t="shared" si="809"/>
        <v>266476.96170712</v>
      </c>
      <c r="U1509" s="2">
        <f t="shared" si="810"/>
        <v>0</v>
      </c>
      <c r="V1509" s="2">
        <f t="shared" si="811"/>
        <v>77087.186912563193</v>
      </c>
      <c r="W1509" s="2">
        <f t="shared" si="812"/>
        <v>289664.31108216319</v>
      </c>
      <c r="X1509" s="29">
        <f t="shared" si="813"/>
        <v>0</v>
      </c>
      <c r="Y1509" s="2">
        <f t="shared" si="826"/>
        <v>0</v>
      </c>
      <c r="Z1509" s="82">
        <f t="shared" si="814"/>
        <v>0</v>
      </c>
      <c r="AA1509" s="2">
        <f t="shared" si="823"/>
        <v>0</v>
      </c>
      <c r="AB1509" s="27">
        <f t="shared" si="821"/>
        <v>6.7299999999999999E-2</v>
      </c>
      <c r="AC1509" s="29">
        <f t="shared" si="802"/>
        <v>9</v>
      </c>
      <c r="AD1509" s="29">
        <v>252</v>
      </c>
      <c r="AE1509" s="11">
        <f t="shared" si="828"/>
        <v>1.0023288539999999</v>
      </c>
      <c r="AF1509" s="2">
        <f t="shared" si="824"/>
        <v>620.58593816999996</v>
      </c>
      <c r="AG1509" s="2">
        <f t="shared" si="815"/>
        <v>674.58588952000002</v>
      </c>
      <c r="AH1509" s="3">
        <f t="shared" si="816"/>
        <v>0</v>
      </c>
      <c r="AI1509" s="4" t="str">
        <f t="shared" si="829"/>
        <v>A+J=</v>
      </c>
      <c r="AJ1509" s="12">
        <f t="shared" si="822"/>
        <v>42646</v>
      </c>
      <c r="AK1509" s="12"/>
      <c r="AL1509" s="4"/>
      <c r="AM1509" s="1"/>
      <c r="AN1509" s="12"/>
      <c r="AO1509" s="1"/>
      <c r="AP1509" s="1"/>
      <c r="AQ1509" s="3"/>
      <c r="AR1509" s="3"/>
      <c r="AS1509" s="7"/>
      <c r="AT1509" s="1"/>
      <c r="AU1509" s="1"/>
      <c r="AV1509" s="1"/>
      <c r="AW1509" s="1"/>
      <c r="AX1509" s="1"/>
      <c r="AY1509" s="1"/>
      <c r="AZ1509" s="1"/>
      <c r="BA1509" s="1"/>
      <c r="BB1509" s="1"/>
    </row>
    <row r="1510" spans="1:54" x14ac:dyDescent="0.2">
      <c r="A1510" s="178">
        <f t="shared" si="817"/>
        <v>42629</v>
      </c>
      <c r="B1510" s="2">
        <f t="shared" si="803"/>
        <v>290474.66779328912</v>
      </c>
      <c r="C1510" s="2">
        <f t="shared" si="818"/>
        <v>212577.12416959999</v>
      </c>
      <c r="D1510" s="2">
        <v>0</v>
      </c>
      <c r="E1510" s="11">
        <f t="shared" si="804"/>
        <v>212577.12416959999</v>
      </c>
      <c r="F1510" s="99">
        <f t="shared" si="799"/>
        <v>4715.99</v>
      </c>
      <c r="G1510" s="3">
        <f>IF(N1510=1,VLOOKUP(A1509,[1]Plan1!$BG$69:$BI$188,3),G1509)</f>
        <v>4736.74</v>
      </c>
      <c r="H1510" s="200">
        <f t="shared" si="800"/>
        <v>42553</v>
      </c>
      <c r="I1510" s="200">
        <f t="shared" si="801"/>
        <v>42584</v>
      </c>
      <c r="J1510" s="27">
        <f t="shared" si="805"/>
        <v>4.3999245121384423E-3</v>
      </c>
      <c r="K1510" s="12">
        <f t="shared" si="819"/>
        <v>42646</v>
      </c>
      <c r="L1510" s="12">
        <f t="shared" si="806"/>
        <v>42646</v>
      </c>
      <c r="M1510" s="1">
        <f t="shared" si="820"/>
        <v>21</v>
      </c>
      <c r="N1510" s="1">
        <f t="shared" si="807"/>
        <v>10</v>
      </c>
      <c r="O1510" s="2">
        <f t="shared" si="808"/>
        <v>1.0020927900000001</v>
      </c>
      <c r="P1510" s="11">
        <f t="shared" si="798"/>
        <v>1.00520079</v>
      </c>
      <c r="Q1510" s="11">
        <f t="shared" si="827"/>
        <v>1.3600701875071861</v>
      </c>
      <c r="R1510" s="2">
        <f t="shared" si="797"/>
        <v>1.36291652</v>
      </c>
      <c r="S1510" s="2">
        <f t="shared" si="825"/>
        <v>1.25355427</v>
      </c>
      <c r="T1510" s="2">
        <f t="shared" si="809"/>
        <v>266476.96170712</v>
      </c>
      <c r="U1510" s="2">
        <f t="shared" si="810"/>
        <v>0</v>
      </c>
      <c r="V1510" s="2">
        <f t="shared" si="811"/>
        <v>77147.750135239112</v>
      </c>
      <c r="W1510" s="2">
        <f t="shared" si="812"/>
        <v>289724.87430483912</v>
      </c>
      <c r="X1510" s="29">
        <f t="shared" si="813"/>
        <v>0</v>
      </c>
      <c r="Y1510" s="2">
        <f t="shared" si="826"/>
        <v>0</v>
      </c>
      <c r="Z1510" s="82">
        <f t="shared" si="814"/>
        <v>0</v>
      </c>
      <c r="AA1510" s="2">
        <f t="shared" si="823"/>
        <v>0</v>
      </c>
      <c r="AB1510" s="27">
        <f t="shared" si="821"/>
        <v>6.7299999999999999E-2</v>
      </c>
      <c r="AC1510" s="29">
        <f t="shared" si="802"/>
        <v>10</v>
      </c>
      <c r="AD1510" s="29">
        <v>252</v>
      </c>
      <c r="AE1510" s="11">
        <f t="shared" si="828"/>
        <v>1.0025879499999999</v>
      </c>
      <c r="AF1510" s="2">
        <f t="shared" si="824"/>
        <v>689.62905304000003</v>
      </c>
      <c r="AG1510" s="2">
        <f t="shared" si="815"/>
        <v>749.79348845000004</v>
      </c>
      <c r="AH1510" s="3">
        <f t="shared" si="816"/>
        <v>0</v>
      </c>
      <c r="AI1510" s="4" t="str">
        <f t="shared" si="829"/>
        <v>A+J=</v>
      </c>
      <c r="AJ1510" s="12">
        <f t="shared" si="822"/>
        <v>42646</v>
      </c>
      <c r="AK1510" s="12"/>
      <c r="AL1510" s="4"/>
      <c r="AM1510" s="1"/>
      <c r="AN1510" s="12"/>
      <c r="AO1510" s="1"/>
      <c r="AP1510" s="1"/>
      <c r="AQ1510" s="3"/>
      <c r="AR1510" s="3"/>
      <c r="AS1510" s="7"/>
      <c r="AT1510" s="1"/>
      <c r="AU1510" s="1"/>
      <c r="AV1510" s="1"/>
      <c r="AW1510" s="1"/>
      <c r="AX1510" s="1"/>
      <c r="AY1510" s="1"/>
      <c r="AZ1510" s="1"/>
      <c r="BA1510" s="1"/>
      <c r="BB1510" s="1"/>
    </row>
    <row r="1511" spans="1:54" x14ac:dyDescent="0.2">
      <c r="A1511" s="178">
        <f t="shared" si="817"/>
        <v>42630</v>
      </c>
      <c r="B1511" s="2">
        <f t="shared" si="803"/>
        <v>290610.50433667377</v>
      </c>
      <c r="C1511" s="2">
        <f t="shared" si="818"/>
        <v>212577.12416959999</v>
      </c>
      <c r="D1511" s="2">
        <v>0</v>
      </c>
      <c r="E1511" s="11">
        <f t="shared" si="804"/>
        <v>212577.12416959999</v>
      </c>
      <c r="F1511" s="99">
        <f t="shared" si="799"/>
        <v>4715.99</v>
      </c>
      <c r="G1511" s="3">
        <f>IF(N1511=1,VLOOKUP(A1510,[1]Plan1!$BG$69:$BI$188,3),G1510)</f>
        <v>4736.74</v>
      </c>
      <c r="H1511" s="200">
        <f t="shared" si="800"/>
        <v>42553</v>
      </c>
      <c r="I1511" s="200">
        <f t="shared" si="801"/>
        <v>42584</v>
      </c>
      <c r="J1511" s="27">
        <f t="shared" si="805"/>
        <v>4.3999245121384423E-3</v>
      </c>
      <c r="K1511" s="12">
        <f t="shared" si="819"/>
        <v>42646</v>
      </c>
      <c r="L1511" s="12">
        <f t="shared" si="806"/>
        <v>42646</v>
      </c>
      <c r="M1511" s="1">
        <f t="shared" si="820"/>
        <v>21</v>
      </c>
      <c r="N1511" s="1">
        <f t="shared" si="807"/>
        <v>11</v>
      </c>
      <c r="O1511" s="2">
        <f t="shared" si="808"/>
        <v>1.0023023099999999</v>
      </c>
      <c r="P1511" s="11">
        <f t="shared" si="798"/>
        <v>1.00520079</v>
      </c>
      <c r="Q1511" s="11">
        <f t="shared" si="827"/>
        <v>1.3600701875071861</v>
      </c>
      <c r="R1511" s="2">
        <f t="shared" si="797"/>
        <v>1.36320149</v>
      </c>
      <c r="S1511" s="2">
        <f t="shared" si="825"/>
        <v>1.25355427</v>
      </c>
      <c r="T1511" s="2">
        <f t="shared" si="809"/>
        <v>266476.96170712</v>
      </c>
      <c r="U1511" s="2">
        <f t="shared" si="810"/>
        <v>0</v>
      </c>
      <c r="V1511" s="2">
        <f t="shared" si="811"/>
        <v>77208.328238313727</v>
      </c>
      <c r="W1511" s="2">
        <f t="shared" si="812"/>
        <v>289785.45240791375</v>
      </c>
      <c r="X1511" s="29">
        <f t="shared" si="813"/>
        <v>0</v>
      </c>
      <c r="Y1511" s="2">
        <f t="shared" si="826"/>
        <v>0</v>
      </c>
      <c r="Z1511" s="82">
        <f t="shared" si="814"/>
        <v>0</v>
      </c>
      <c r="AA1511" s="2">
        <f t="shared" si="823"/>
        <v>0</v>
      </c>
      <c r="AB1511" s="27">
        <f t="shared" si="821"/>
        <v>6.7299999999999999E-2</v>
      </c>
      <c r="AC1511" s="29">
        <f t="shared" si="802"/>
        <v>11</v>
      </c>
      <c r="AD1511" s="29">
        <v>252</v>
      </c>
      <c r="AE1511" s="11">
        <f t="shared" si="828"/>
        <v>1.0028471130000001</v>
      </c>
      <c r="AF1511" s="2">
        <f t="shared" si="824"/>
        <v>758.69002187000001</v>
      </c>
      <c r="AG1511" s="2">
        <f t="shared" si="815"/>
        <v>825.05192876000001</v>
      </c>
      <c r="AH1511" s="3">
        <f t="shared" si="816"/>
        <v>0</v>
      </c>
      <c r="AI1511" s="4" t="str">
        <f t="shared" si="829"/>
        <v>A+J=</v>
      </c>
      <c r="AJ1511" s="12">
        <f t="shared" si="822"/>
        <v>42646</v>
      </c>
      <c r="AK1511" s="12"/>
      <c r="AL1511" s="4"/>
      <c r="AM1511" s="1"/>
      <c r="AN1511" s="12"/>
      <c r="AO1511" s="1"/>
      <c r="AP1511" s="1"/>
      <c r="AQ1511" s="3"/>
      <c r="AR1511" s="3"/>
      <c r="AS1511" s="7"/>
      <c r="AT1511" s="1"/>
      <c r="AU1511" s="1"/>
      <c r="AV1511" s="1"/>
      <c r="AW1511" s="1"/>
      <c r="AX1511" s="1"/>
      <c r="AY1511" s="1"/>
      <c r="AZ1511" s="1"/>
      <c r="BA1511" s="1"/>
      <c r="BB1511" s="1"/>
    </row>
    <row r="1512" spans="1:54" x14ac:dyDescent="0.2">
      <c r="A1512" s="178">
        <f t="shared" si="817"/>
        <v>42631</v>
      </c>
      <c r="B1512" s="2">
        <f t="shared" si="803"/>
        <v>290610.50433667377</v>
      </c>
      <c r="C1512" s="2">
        <f t="shared" si="818"/>
        <v>212577.12416959999</v>
      </c>
      <c r="D1512" s="2">
        <v>0</v>
      </c>
      <c r="E1512" s="11">
        <f t="shared" si="804"/>
        <v>212577.12416959999</v>
      </c>
      <c r="F1512" s="99">
        <f t="shared" si="799"/>
        <v>4715.99</v>
      </c>
      <c r="G1512" s="3">
        <f>IF(N1512=1,VLOOKUP(A1511,[1]Plan1!$BG$69:$BI$188,3),G1511)</f>
        <v>4736.74</v>
      </c>
      <c r="H1512" s="200">
        <f t="shared" si="800"/>
        <v>42553</v>
      </c>
      <c r="I1512" s="200">
        <f t="shared" si="801"/>
        <v>42584</v>
      </c>
      <c r="J1512" s="27">
        <f t="shared" si="805"/>
        <v>4.3999245121384423E-3</v>
      </c>
      <c r="K1512" s="12">
        <f t="shared" si="819"/>
        <v>42646</v>
      </c>
      <c r="L1512" s="12">
        <f t="shared" si="806"/>
        <v>42646</v>
      </c>
      <c r="M1512" s="1">
        <f t="shared" si="820"/>
        <v>21</v>
      </c>
      <c r="N1512" s="1">
        <f t="shared" si="807"/>
        <v>11</v>
      </c>
      <c r="O1512" s="2">
        <f t="shared" si="808"/>
        <v>1.0023023099999999</v>
      </c>
      <c r="P1512" s="11">
        <f t="shared" si="798"/>
        <v>1.00520079</v>
      </c>
      <c r="Q1512" s="11">
        <f t="shared" si="827"/>
        <v>1.3600701875071861</v>
      </c>
      <c r="R1512" s="2">
        <f t="shared" si="797"/>
        <v>1.36320149</v>
      </c>
      <c r="S1512" s="2">
        <f t="shared" si="825"/>
        <v>1.25355427</v>
      </c>
      <c r="T1512" s="2">
        <f t="shared" si="809"/>
        <v>266476.96170712</v>
      </c>
      <c r="U1512" s="2">
        <f t="shared" si="810"/>
        <v>0</v>
      </c>
      <c r="V1512" s="2">
        <f t="shared" si="811"/>
        <v>77208.328238313727</v>
      </c>
      <c r="W1512" s="2">
        <f t="shared" si="812"/>
        <v>289785.45240791375</v>
      </c>
      <c r="X1512" s="29">
        <f t="shared" si="813"/>
        <v>0</v>
      </c>
      <c r="Y1512" s="2">
        <f t="shared" si="826"/>
        <v>0</v>
      </c>
      <c r="Z1512" s="82">
        <f t="shared" si="814"/>
        <v>0</v>
      </c>
      <c r="AA1512" s="2">
        <f t="shared" si="823"/>
        <v>0</v>
      </c>
      <c r="AB1512" s="27">
        <f t="shared" si="821"/>
        <v>6.7299999999999999E-2</v>
      </c>
      <c r="AC1512" s="29">
        <f t="shared" si="802"/>
        <v>11</v>
      </c>
      <c r="AD1512" s="29">
        <v>252</v>
      </c>
      <c r="AE1512" s="11">
        <f t="shared" si="828"/>
        <v>1.0028471130000001</v>
      </c>
      <c r="AF1512" s="2">
        <f t="shared" si="824"/>
        <v>758.69002187000001</v>
      </c>
      <c r="AG1512" s="2">
        <f t="shared" si="815"/>
        <v>825.05192876000001</v>
      </c>
      <c r="AH1512" s="3">
        <f t="shared" si="816"/>
        <v>0</v>
      </c>
      <c r="AI1512" s="4" t="str">
        <f t="shared" si="829"/>
        <v>A+J=</v>
      </c>
      <c r="AJ1512" s="12">
        <f t="shared" si="822"/>
        <v>42646</v>
      </c>
      <c r="AK1512" s="12"/>
      <c r="AL1512" s="4"/>
      <c r="AM1512" s="1"/>
      <c r="AN1512" s="12"/>
      <c r="AO1512" s="1"/>
      <c r="AP1512" s="1"/>
      <c r="AQ1512" s="3"/>
      <c r="AR1512" s="3"/>
      <c r="AS1512" s="7"/>
      <c r="AT1512" s="1"/>
      <c r="AU1512" s="1"/>
      <c r="AV1512" s="1"/>
      <c r="AW1512" s="1"/>
      <c r="AX1512" s="1"/>
      <c r="AY1512" s="1"/>
      <c r="AZ1512" s="1"/>
      <c r="BA1512" s="1"/>
      <c r="BB1512" s="1"/>
    </row>
    <row r="1513" spans="1:54" x14ac:dyDescent="0.2">
      <c r="A1513" s="178">
        <f t="shared" si="817"/>
        <v>42632</v>
      </c>
      <c r="B1513" s="2">
        <f t="shared" si="803"/>
        <v>290610.50433667377</v>
      </c>
      <c r="C1513" s="2">
        <f t="shared" si="818"/>
        <v>212577.12416959999</v>
      </c>
      <c r="D1513" s="2">
        <v>0</v>
      </c>
      <c r="E1513" s="11">
        <f t="shared" si="804"/>
        <v>212577.12416959999</v>
      </c>
      <c r="F1513" s="99">
        <f t="shared" si="799"/>
        <v>4715.99</v>
      </c>
      <c r="G1513" s="3">
        <f>IF(N1513=1,VLOOKUP(A1512,[1]Plan1!$BG$69:$BI$188,3),G1512)</f>
        <v>4736.74</v>
      </c>
      <c r="H1513" s="200">
        <f t="shared" si="800"/>
        <v>42553</v>
      </c>
      <c r="I1513" s="200">
        <f t="shared" si="801"/>
        <v>42584</v>
      </c>
      <c r="J1513" s="27">
        <f t="shared" si="805"/>
        <v>4.3999245121384423E-3</v>
      </c>
      <c r="K1513" s="12">
        <f t="shared" si="819"/>
        <v>42646</v>
      </c>
      <c r="L1513" s="12">
        <f t="shared" si="806"/>
        <v>42646</v>
      </c>
      <c r="M1513" s="1">
        <f t="shared" si="820"/>
        <v>21</v>
      </c>
      <c r="N1513" s="1">
        <f t="shared" si="807"/>
        <v>11</v>
      </c>
      <c r="O1513" s="2">
        <f t="shared" si="808"/>
        <v>1.0023023099999999</v>
      </c>
      <c r="P1513" s="11">
        <f t="shared" si="798"/>
        <v>1.00520079</v>
      </c>
      <c r="Q1513" s="11">
        <f t="shared" si="827"/>
        <v>1.3600701875071861</v>
      </c>
      <c r="R1513" s="2">
        <f t="shared" ref="R1513:R1576" si="830">TRUNC(TRUNC((O1513*Q1513),15),8)</f>
        <v>1.36320149</v>
      </c>
      <c r="S1513" s="2">
        <f t="shared" si="825"/>
        <v>1.25355427</v>
      </c>
      <c r="T1513" s="2">
        <f t="shared" si="809"/>
        <v>266476.96170712</v>
      </c>
      <c r="U1513" s="2">
        <f t="shared" si="810"/>
        <v>0</v>
      </c>
      <c r="V1513" s="2">
        <f t="shared" si="811"/>
        <v>77208.328238313727</v>
      </c>
      <c r="W1513" s="2">
        <f t="shared" si="812"/>
        <v>289785.45240791375</v>
      </c>
      <c r="X1513" s="29">
        <f t="shared" si="813"/>
        <v>0</v>
      </c>
      <c r="Y1513" s="2">
        <f t="shared" si="826"/>
        <v>0</v>
      </c>
      <c r="Z1513" s="82">
        <f t="shared" si="814"/>
        <v>0</v>
      </c>
      <c r="AA1513" s="2">
        <f t="shared" si="823"/>
        <v>0</v>
      </c>
      <c r="AB1513" s="27">
        <f t="shared" si="821"/>
        <v>6.7299999999999999E-2</v>
      </c>
      <c r="AC1513" s="29">
        <f t="shared" si="802"/>
        <v>11</v>
      </c>
      <c r="AD1513" s="29">
        <v>252</v>
      </c>
      <c r="AE1513" s="11">
        <f t="shared" si="828"/>
        <v>1.0028471130000001</v>
      </c>
      <c r="AF1513" s="2">
        <f t="shared" si="824"/>
        <v>758.69002187000001</v>
      </c>
      <c r="AG1513" s="2">
        <f t="shared" si="815"/>
        <v>825.05192876000001</v>
      </c>
      <c r="AH1513" s="3">
        <f t="shared" si="816"/>
        <v>0</v>
      </c>
      <c r="AI1513" s="4" t="str">
        <f t="shared" si="829"/>
        <v>A+J=</v>
      </c>
      <c r="AJ1513" s="12">
        <f t="shared" si="822"/>
        <v>42646</v>
      </c>
      <c r="AK1513" s="12"/>
      <c r="AL1513" s="4"/>
      <c r="AM1513" s="1"/>
      <c r="AN1513" s="12"/>
      <c r="AO1513" s="1"/>
      <c r="AP1513" s="1"/>
      <c r="AQ1513" s="3"/>
      <c r="AR1513" s="3"/>
      <c r="AS1513" s="7"/>
      <c r="AT1513" s="1"/>
      <c r="AU1513" s="1"/>
      <c r="AV1513" s="1"/>
      <c r="AW1513" s="1"/>
      <c r="AX1513" s="1"/>
      <c r="AY1513" s="1"/>
      <c r="AZ1513" s="1"/>
      <c r="BA1513" s="1"/>
      <c r="BB1513" s="1"/>
    </row>
    <row r="1514" spans="1:54" x14ac:dyDescent="0.2">
      <c r="A1514" s="178">
        <f t="shared" si="817"/>
        <v>42633</v>
      </c>
      <c r="B1514" s="2">
        <f t="shared" si="803"/>
        <v>290746.40022843331</v>
      </c>
      <c r="C1514" s="2">
        <f t="shared" si="818"/>
        <v>212577.12416959999</v>
      </c>
      <c r="D1514" s="2">
        <v>0</v>
      </c>
      <c r="E1514" s="11">
        <f t="shared" si="804"/>
        <v>212577.12416959999</v>
      </c>
      <c r="F1514" s="99">
        <f t="shared" si="799"/>
        <v>4715.99</v>
      </c>
      <c r="G1514" s="3">
        <f>IF(N1514=1,VLOOKUP(A1513,[1]Plan1!$BG$69:$BI$188,3),G1513)</f>
        <v>4736.74</v>
      </c>
      <c r="H1514" s="200">
        <f t="shared" si="800"/>
        <v>42553</v>
      </c>
      <c r="I1514" s="200">
        <f t="shared" si="801"/>
        <v>42584</v>
      </c>
      <c r="J1514" s="27">
        <f t="shared" si="805"/>
        <v>4.3999245121384423E-3</v>
      </c>
      <c r="K1514" s="12">
        <f t="shared" si="819"/>
        <v>42646</v>
      </c>
      <c r="L1514" s="12">
        <f t="shared" si="806"/>
        <v>42646</v>
      </c>
      <c r="M1514" s="1">
        <f t="shared" si="820"/>
        <v>21</v>
      </c>
      <c r="N1514" s="1">
        <f t="shared" si="807"/>
        <v>12</v>
      </c>
      <c r="O1514" s="2">
        <f t="shared" si="808"/>
        <v>1.00251187</v>
      </c>
      <c r="P1514" s="11">
        <f t="shared" ref="P1514:P1577" si="831">IF(L1514&gt;L1513,O1513,P1513)</f>
        <v>1.00520079</v>
      </c>
      <c r="Q1514" s="11">
        <f t="shared" si="827"/>
        <v>1.3600701875071861</v>
      </c>
      <c r="R1514" s="2">
        <f t="shared" si="830"/>
        <v>1.3634865</v>
      </c>
      <c r="S1514" s="2">
        <f t="shared" si="825"/>
        <v>1.25355427</v>
      </c>
      <c r="T1514" s="2">
        <f t="shared" si="809"/>
        <v>266476.96170712</v>
      </c>
      <c r="U1514" s="2">
        <f t="shared" si="810"/>
        <v>0</v>
      </c>
      <c r="V1514" s="2">
        <f t="shared" si="811"/>
        <v>77268.914844473315</v>
      </c>
      <c r="W1514" s="2">
        <f t="shared" si="812"/>
        <v>289846.03901407332</v>
      </c>
      <c r="X1514" s="29">
        <f t="shared" si="813"/>
        <v>0</v>
      </c>
      <c r="Y1514" s="2">
        <f t="shared" si="826"/>
        <v>0</v>
      </c>
      <c r="Z1514" s="82">
        <f t="shared" si="814"/>
        <v>0</v>
      </c>
      <c r="AA1514" s="2">
        <f t="shared" si="823"/>
        <v>0</v>
      </c>
      <c r="AB1514" s="27">
        <f t="shared" si="821"/>
        <v>6.7299999999999999E-2</v>
      </c>
      <c r="AC1514" s="29">
        <f t="shared" si="802"/>
        <v>12</v>
      </c>
      <c r="AD1514" s="29">
        <v>252</v>
      </c>
      <c r="AE1514" s="11">
        <f t="shared" si="828"/>
        <v>1.003106343</v>
      </c>
      <c r="AF1514" s="2">
        <f t="shared" si="824"/>
        <v>827.76884466000001</v>
      </c>
      <c r="AG1514" s="2">
        <f t="shared" si="815"/>
        <v>900.36121435999996</v>
      </c>
      <c r="AH1514" s="3">
        <f t="shared" si="816"/>
        <v>0</v>
      </c>
      <c r="AI1514" s="4" t="str">
        <f t="shared" si="829"/>
        <v>A+J=</v>
      </c>
      <c r="AJ1514" s="12">
        <f t="shared" si="822"/>
        <v>42646</v>
      </c>
      <c r="AK1514" s="12"/>
      <c r="AL1514" s="4"/>
      <c r="AM1514" s="1"/>
      <c r="AN1514" s="12"/>
      <c r="AO1514" s="1"/>
      <c r="AP1514" s="1"/>
      <c r="AQ1514" s="3"/>
      <c r="AR1514" s="3"/>
      <c r="AS1514" s="7"/>
      <c r="AT1514" s="1"/>
      <c r="AU1514" s="1"/>
      <c r="AV1514" s="1"/>
      <c r="AW1514" s="1"/>
      <c r="AX1514" s="1"/>
      <c r="AY1514" s="1"/>
      <c r="AZ1514" s="1"/>
      <c r="BA1514" s="1"/>
      <c r="BB1514" s="1"/>
    </row>
    <row r="1515" spans="1:54" x14ac:dyDescent="0.2">
      <c r="A1515" s="178">
        <f t="shared" si="817"/>
        <v>42634</v>
      </c>
      <c r="B1515" s="2">
        <f t="shared" si="803"/>
        <v>290882.3640190828</v>
      </c>
      <c r="C1515" s="2">
        <f t="shared" si="818"/>
        <v>212577.12416959999</v>
      </c>
      <c r="D1515" s="2">
        <v>0</v>
      </c>
      <c r="E1515" s="11">
        <f t="shared" si="804"/>
        <v>212577.12416959999</v>
      </c>
      <c r="F1515" s="99">
        <f t="shared" si="799"/>
        <v>4715.99</v>
      </c>
      <c r="G1515" s="3">
        <f>IF(N1515=1,VLOOKUP(A1514,[1]Plan1!$BG$69:$BI$188,3),G1514)</f>
        <v>4736.74</v>
      </c>
      <c r="H1515" s="200">
        <f t="shared" si="800"/>
        <v>42553</v>
      </c>
      <c r="I1515" s="200">
        <f t="shared" si="801"/>
        <v>42584</v>
      </c>
      <c r="J1515" s="27">
        <f t="shared" si="805"/>
        <v>4.3999245121384423E-3</v>
      </c>
      <c r="K1515" s="12">
        <f t="shared" si="819"/>
        <v>42646</v>
      </c>
      <c r="L1515" s="12">
        <f t="shared" si="806"/>
        <v>42646</v>
      </c>
      <c r="M1515" s="1">
        <f t="shared" si="820"/>
        <v>21</v>
      </c>
      <c r="N1515" s="1">
        <f t="shared" si="807"/>
        <v>13</v>
      </c>
      <c r="O1515" s="2">
        <f t="shared" si="808"/>
        <v>1.0027214799999999</v>
      </c>
      <c r="P1515" s="11">
        <f t="shared" si="831"/>
        <v>1.00520079</v>
      </c>
      <c r="Q1515" s="11">
        <f t="shared" si="827"/>
        <v>1.3600701875071861</v>
      </c>
      <c r="R1515" s="2">
        <f t="shared" si="830"/>
        <v>1.36377159</v>
      </c>
      <c r="S1515" s="2">
        <f t="shared" si="825"/>
        <v>1.25355427</v>
      </c>
      <c r="T1515" s="2">
        <f t="shared" si="809"/>
        <v>266476.96170712</v>
      </c>
      <c r="U1515" s="2">
        <f t="shared" si="810"/>
        <v>0</v>
      </c>
      <c r="V1515" s="2">
        <f t="shared" si="811"/>
        <v>77329.51845680282</v>
      </c>
      <c r="W1515" s="2">
        <f t="shared" si="812"/>
        <v>289906.64262640278</v>
      </c>
      <c r="X1515" s="29">
        <f t="shared" si="813"/>
        <v>0</v>
      </c>
      <c r="Y1515" s="2">
        <f t="shared" si="826"/>
        <v>0</v>
      </c>
      <c r="Z1515" s="82">
        <f t="shared" si="814"/>
        <v>0</v>
      </c>
      <c r="AA1515" s="2">
        <f t="shared" si="823"/>
        <v>0</v>
      </c>
      <c r="AB1515" s="27">
        <f t="shared" si="821"/>
        <v>6.7299999999999999E-2</v>
      </c>
      <c r="AC1515" s="29">
        <f t="shared" si="802"/>
        <v>13</v>
      </c>
      <c r="AD1515" s="29">
        <v>252</v>
      </c>
      <c r="AE1515" s="11">
        <f t="shared" si="828"/>
        <v>1.0033656399999999</v>
      </c>
      <c r="AF1515" s="2">
        <f t="shared" si="824"/>
        <v>896.86552139000003</v>
      </c>
      <c r="AG1515" s="2">
        <f t="shared" si="815"/>
        <v>975.72139268000001</v>
      </c>
      <c r="AH1515" s="3">
        <f t="shared" si="816"/>
        <v>0</v>
      </c>
      <c r="AI1515" s="4" t="str">
        <f t="shared" si="829"/>
        <v>A+J=</v>
      </c>
      <c r="AJ1515" s="12">
        <f t="shared" si="822"/>
        <v>42646</v>
      </c>
      <c r="AK1515" s="12"/>
      <c r="AL1515" s="4"/>
      <c r="AM1515" s="1"/>
      <c r="AN1515" s="12"/>
      <c r="AO1515" s="1"/>
      <c r="AP1515" s="1"/>
      <c r="AQ1515" s="3"/>
      <c r="AR1515" s="3"/>
      <c r="AS1515" s="7"/>
      <c r="AT1515" s="1"/>
      <c r="AU1515" s="1"/>
      <c r="AV1515" s="1"/>
      <c r="AW1515" s="1"/>
      <c r="AX1515" s="1"/>
      <c r="AY1515" s="1"/>
      <c r="AZ1515" s="1"/>
      <c r="BA1515" s="1"/>
      <c r="BB1515" s="1"/>
    </row>
    <row r="1516" spans="1:54" x14ac:dyDescent="0.2">
      <c r="A1516" s="178">
        <f t="shared" si="817"/>
        <v>42635</v>
      </c>
      <c r="B1516" s="2">
        <f t="shared" si="803"/>
        <v>291018.38933359849</v>
      </c>
      <c r="C1516" s="2">
        <f t="shared" si="818"/>
        <v>212577.12416959999</v>
      </c>
      <c r="D1516" s="2">
        <v>0</v>
      </c>
      <c r="E1516" s="11">
        <f t="shared" si="804"/>
        <v>212577.12416959999</v>
      </c>
      <c r="F1516" s="99">
        <f t="shared" si="799"/>
        <v>4715.99</v>
      </c>
      <c r="G1516" s="3">
        <f>IF(N1516=1,VLOOKUP(A1515,[1]Plan1!$BG$69:$BI$188,3),G1515)</f>
        <v>4736.74</v>
      </c>
      <c r="H1516" s="200">
        <f t="shared" si="800"/>
        <v>42553</v>
      </c>
      <c r="I1516" s="200">
        <f t="shared" si="801"/>
        <v>42584</v>
      </c>
      <c r="J1516" s="27">
        <f t="shared" si="805"/>
        <v>4.3999245121384423E-3</v>
      </c>
      <c r="K1516" s="12">
        <f t="shared" si="819"/>
        <v>42646</v>
      </c>
      <c r="L1516" s="12">
        <f t="shared" si="806"/>
        <v>42646</v>
      </c>
      <c r="M1516" s="1">
        <f t="shared" si="820"/>
        <v>21</v>
      </c>
      <c r="N1516" s="1">
        <f t="shared" si="807"/>
        <v>14</v>
      </c>
      <c r="O1516" s="2">
        <f t="shared" si="808"/>
        <v>1.0029311299999999</v>
      </c>
      <c r="P1516" s="11">
        <f t="shared" si="831"/>
        <v>1.00520079</v>
      </c>
      <c r="Q1516" s="11">
        <f t="shared" si="827"/>
        <v>1.3600701875071861</v>
      </c>
      <c r="R1516" s="2">
        <f t="shared" si="830"/>
        <v>1.3640567299999999</v>
      </c>
      <c r="S1516" s="2">
        <f t="shared" si="825"/>
        <v>1.25355427</v>
      </c>
      <c r="T1516" s="2">
        <f t="shared" si="809"/>
        <v>266476.96170712</v>
      </c>
      <c r="U1516" s="2">
        <f t="shared" si="810"/>
        <v>0</v>
      </c>
      <c r="V1516" s="2">
        <f t="shared" si="811"/>
        <v>77390.13269798852</v>
      </c>
      <c r="W1516" s="2">
        <f t="shared" si="812"/>
        <v>289967.2568675885</v>
      </c>
      <c r="X1516" s="29">
        <f t="shared" si="813"/>
        <v>0</v>
      </c>
      <c r="Y1516" s="2">
        <f t="shared" si="826"/>
        <v>0</v>
      </c>
      <c r="Z1516" s="82">
        <f t="shared" si="814"/>
        <v>0</v>
      </c>
      <c r="AA1516" s="2">
        <f t="shared" si="823"/>
        <v>0</v>
      </c>
      <c r="AB1516" s="27">
        <f t="shared" si="821"/>
        <v>6.7299999999999999E-2</v>
      </c>
      <c r="AC1516" s="29">
        <f t="shared" si="802"/>
        <v>14</v>
      </c>
      <c r="AD1516" s="29">
        <v>252</v>
      </c>
      <c r="AE1516" s="11">
        <f t="shared" si="828"/>
        <v>1.0036250040000001</v>
      </c>
      <c r="AF1516" s="2">
        <f t="shared" si="824"/>
        <v>965.98005208999996</v>
      </c>
      <c r="AG1516" s="2">
        <f t="shared" si="815"/>
        <v>1051.1324660099999</v>
      </c>
      <c r="AH1516" s="3">
        <f t="shared" si="816"/>
        <v>0</v>
      </c>
      <c r="AI1516" s="4" t="str">
        <f t="shared" si="829"/>
        <v>A+J=</v>
      </c>
      <c r="AJ1516" s="12">
        <f t="shared" si="822"/>
        <v>42646</v>
      </c>
      <c r="AK1516" s="12"/>
      <c r="AL1516" s="4"/>
      <c r="AM1516" s="1"/>
      <c r="AN1516" s="12"/>
      <c r="AO1516" s="1"/>
      <c r="AP1516" s="1"/>
      <c r="AQ1516" s="3"/>
      <c r="AR1516" s="3"/>
      <c r="AS1516" s="7"/>
      <c r="AT1516" s="1"/>
      <c r="AU1516" s="1"/>
      <c r="AV1516" s="1"/>
      <c r="AW1516" s="1"/>
      <c r="AX1516" s="1"/>
      <c r="AY1516" s="1"/>
      <c r="AZ1516" s="1"/>
      <c r="BA1516" s="1"/>
      <c r="BB1516" s="1"/>
    </row>
    <row r="1517" spans="1:54" x14ac:dyDescent="0.2">
      <c r="A1517" s="178">
        <f t="shared" si="817"/>
        <v>42636</v>
      </c>
      <c r="B1517" s="2">
        <f t="shared" si="803"/>
        <v>291154.47832645173</v>
      </c>
      <c r="C1517" s="2">
        <f t="shared" si="818"/>
        <v>212577.12416959999</v>
      </c>
      <c r="D1517" s="2">
        <v>0</v>
      </c>
      <c r="E1517" s="11">
        <f t="shared" si="804"/>
        <v>212577.12416959999</v>
      </c>
      <c r="F1517" s="99">
        <f t="shared" si="799"/>
        <v>4715.99</v>
      </c>
      <c r="G1517" s="3">
        <f>IF(N1517=1,VLOOKUP(A1516,[1]Plan1!$BG$69:$BI$188,3),G1516)</f>
        <v>4736.74</v>
      </c>
      <c r="H1517" s="200">
        <f t="shared" si="800"/>
        <v>42553</v>
      </c>
      <c r="I1517" s="200">
        <f t="shared" si="801"/>
        <v>42584</v>
      </c>
      <c r="J1517" s="27">
        <f t="shared" si="805"/>
        <v>4.3999245121384423E-3</v>
      </c>
      <c r="K1517" s="12">
        <f t="shared" si="819"/>
        <v>42646</v>
      </c>
      <c r="L1517" s="12">
        <f t="shared" si="806"/>
        <v>42646</v>
      </c>
      <c r="M1517" s="1">
        <f t="shared" si="820"/>
        <v>21</v>
      </c>
      <c r="N1517" s="1">
        <f t="shared" si="807"/>
        <v>15</v>
      </c>
      <c r="O1517" s="2">
        <f t="shared" si="808"/>
        <v>1.00314083</v>
      </c>
      <c r="P1517" s="11">
        <f t="shared" si="831"/>
        <v>1.00520079</v>
      </c>
      <c r="Q1517" s="11">
        <f t="shared" si="827"/>
        <v>1.3600701875071861</v>
      </c>
      <c r="R1517" s="2">
        <f t="shared" si="830"/>
        <v>1.3643419299999999</v>
      </c>
      <c r="S1517" s="2">
        <f t="shared" si="825"/>
        <v>1.25355427</v>
      </c>
      <c r="T1517" s="2">
        <f t="shared" si="809"/>
        <v>266476.96170712</v>
      </c>
      <c r="U1517" s="2">
        <f t="shared" si="810"/>
        <v>0</v>
      </c>
      <c r="V1517" s="2">
        <f t="shared" si="811"/>
        <v>77450.759693801694</v>
      </c>
      <c r="W1517" s="2">
        <f t="shared" si="812"/>
        <v>290027.88386340172</v>
      </c>
      <c r="X1517" s="29">
        <f t="shared" si="813"/>
        <v>0</v>
      </c>
      <c r="Y1517" s="2">
        <f t="shared" si="826"/>
        <v>0</v>
      </c>
      <c r="Z1517" s="82">
        <f t="shared" si="814"/>
        <v>0</v>
      </c>
      <c r="AA1517" s="2">
        <f t="shared" si="823"/>
        <v>0</v>
      </c>
      <c r="AB1517" s="27">
        <f t="shared" si="821"/>
        <v>6.7299999999999999E-2</v>
      </c>
      <c r="AC1517" s="29">
        <f t="shared" si="802"/>
        <v>15</v>
      </c>
      <c r="AD1517" s="29">
        <v>252</v>
      </c>
      <c r="AE1517" s="11">
        <f t="shared" si="828"/>
        <v>1.003884435</v>
      </c>
      <c r="AF1517" s="2">
        <f t="shared" si="824"/>
        <v>1035.11243674</v>
      </c>
      <c r="AG1517" s="2">
        <f t="shared" si="815"/>
        <v>1126.5944630500001</v>
      </c>
      <c r="AH1517" s="3">
        <f t="shared" si="816"/>
        <v>0</v>
      </c>
      <c r="AI1517" s="4" t="str">
        <f t="shared" si="829"/>
        <v>A+J=</v>
      </c>
      <c r="AJ1517" s="12">
        <f t="shared" si="822"/>
        <v>42646</v>
      </c>
      <c r="AK1517" s="12"/>
      <c r="AL1517" s="4"/>
      <c r="AM1517" s="1"/>
      <c r="AN1517" s="12"/>
      <c r="AO1517" s="1"/>
      <c r="AP1517" s="1"/>
      <c r="AQ1517" s="3"/>
      <c r="AR1517" s="3"/>
      <c r="AS1517" s="7"/>
      <c r="AT1517" s="1"/>
      <c r="AU1517" s="1"/>
      <c r="AV1517" s="1"/>
      <c r="AW1517" s="1"/>
      <c r="AX1517" s="1"/>
      <c r="AY1517" s="1"/>
      <c r="AZ1517" s="1"/>
      <c r="BA1517" s="1"/>
      <c r="BB1517" s="1"/>
    </row>
    <row r="1518" spans="1:54" x14ac:dyDescent="0.2">
      <c r="A1518" s="178">
        <f t="shared" si="817"/>
        <v>42637</v>
      </c>
      <c r="B1518" s="2">
        <f t="shared" si="803"/>
        <v>291290.6313098523</v>
      </c>
      <c r="C1518" s="2">
        <f t="shared" si="818"/>
        <v>212577.12416959999</v>
      </c>
      <c r="D1518" s="2">
        <v>0</v>
      </c>
      <c r="E1518" s="11">
        <f t="shared" si="804"/>
        <v>212577.12416959999</v>
      </c>
      <c r="F1518" s="99">
        <f t="shared" si="799"/>
        <v>4715.99</v>
      </c>
      <c r="G1518" s="3">
        <f>IF(N1518=1,VLOOKUP(A1517,[1]Plan1!$BG$69:$BI$188,3),G1517)</f>
        <v>4736.74</v>
      </c>
      <c r="H1518" s="200">
        <f t="shared" si="800"/>
        <v>42553</v>
      </c>
      <c r="I1518" s="200">
        <f t="shared" si="801"/>
        <v>42584</v>
      </c>
      <c r="J1518" s="27">
        <f t="shared" si="805"/>
        <v>4.3999245121384423E-3</v>
      </c>
      <c r="K1518" s="12">
        <f t="shared" si="819"/>
        <v>42646</v>
      </c>
      <c r="L1518" s="12">
        <f t="shared" si="806"/>
        <v>42646</v>
      </c>
      <c r="M1518" s="1">
        <f t="shared" si="820"/>
        <v>21</v>
      </c>
      <c r="N1518" s="1">
        <f t="shared" si="807"/>
        <v>16</v>
      </c>
      <c r="O1518" s="2">
        <f t="shared" si="808"/>
        <v>1.0033505700000001</v>
      </c>
      <c r="P1518" s="11">
        <f t="shared" si="831"/>
        <v>1.00520079</v>
      </c>
      <c r="Q1518" s="11">
        <f t="shared" si="827"/>
        <v>1.3600701875071861</v>
      </c>
      <c r="R1518" s="2">
        <f t="shared" si="830"/>
        <v>1.36462719</v>
      </c>
      <c r="S1518" s="2">
        <f t="shared" si="825"/>
        <v>1.25355427</v>
      </c>
      <c r="T1518" s="2">
        <f t="shared" si="809"/>
        <v>266476.96170712</v>
      </c>
      <c r="U1518" s="2">
        <f t="shared" si="810"/>
        <v>0</v>
      </c>
      <c r="V1518" s="2">
        <f t="shared" si="811"/>
        <v>77511.399444242328</v>
      </c>
      <c r="W1518" s="2">
        <f t="shared" si="812"/>
        <v>290088.52361384232</v>
      </c>
      <c r="X1518" s="29">
        <f t="shared" si="813"/>
        <v>0</v>
      </c>
      <c r="Y1518" s="2">
        <f t="shared" si="826"/>
        <v>0</v>
      </c>
      <c r="Z1518" s="82">
        <f t="shared" si="814"/>
        <v>0</v>
      </c>
      <c r="AA1518" s="2">
        <f t="shared" si="823"/>
        <v>0</v>
      </c>
      <c r="AB1518" s="27">
        <f t="shared" si="821"/>
        <v>6.7299999999999999E-2</v>
      </c>
      <c r="AC1518" s="29">
        <f t="shared" si="802"/>
        <v>16</v>
      </c>
      <c r="AD1518" s="29">
        <v>252</v>
      </c>
      <c r="AE1518" s="11">
        <f t="shared" si="828"/>
        <v>1.004143934</v>
      </c>
      <c r="AF1518" s="2">
        <f t="shared" si="824"/>
        <v>1104.26294183</v>
      </c>
      <c r="AG1518" s="2">
        <f t="shared" si="815"/>
        <v>1202.1076960099999</v>
      </c>
      <c r="AH1518" s="3">
        <f t="shared" si="816"/>
        <v>0</v>
      </c>
      <c r="AI1518" s="4" t="str">
        <f t="shared" si="829"/>
        <v>A+J=</v>
      </c>
      <c r="AJ1518" s="12">
        <f t="shared" si="822"/>
        <v>42646</v>
      </c>
      <c r="AK1518" s="12"/>
      <c r="AL1518" s="4"/>
      <c r="AM1518" s="1"/>
      <c r="AN1518" s="12"/>
      <c r="AO1518" s="1"/>
      <c r="AP1518" s="1"/>
      <c r="AQ1518" s="3"/>
      <c r="AR1518" s="3"/>
      <c r="AS1518" s="7"/>
      <c r="AT1518" s="1"/>
      <c r="AU1518" s="1"/>
      <c r="AV1518" s="1"/>
      <c r="AW1518" s="1"/>
      <c r="AX1518" s="1"/>
      <c r="AY1518" s="1"/>
      <c r="AZ1518" s="1"/>
      <c r="BA1518" s="1"/>
      <c r="BB1518" s="1"/>
    </row>
    <row r="1519" spans="1:54" x14ac:dyDescent="0.2">
      <c r="A1519" s="178">
        <f t="shared" si="817"/>
        <v>42638</v>
      </c>
      <c r="B1519" s="2">
        <f t="shared" si="803"/>
        <v>291290.6313098523</v>
      </c>
      <c r="C1519" s="2">
        <f t="shared" si="818"/>
        <v>212577.12416959999</v>
      </c>
      <c r="D1519" s="2">
        <v>0</v>
      </c>
      <c r="E1519" s="11">
        <f t="shared" si="804"/>
        <v>212577.12416959999</v>
      </c>
      <c r="F1519" s="99">
        <f t="shared" si="799"/>
        <v>4715.99</v>
      </c>
      <c r="G1519" s="3">
        <f>IF(N1519=1,VLOOKUP(A1518,[1]Plan1!$BG$69:$BI$188,3),G1518)</f>
        <v>4736.74</v>
      </c>
      <c r="H1519" s="200">
        <f t="shared" si="800"/>
        <v>42553</v>
      </c>
      <c r="I1519" s="200">
        <f t="shared" si="801"/>
        <v>42584</v>
      </c>
      <c r="J1519" s="27">
        <f t="shared" si="805"/>
        <v>4.3999245121384423E-3</v>
      </c>
      <c r="K1519" s="12">
        <f t="shared" si="819"/>
        <v>42646</v>
      </c>
      <c r="L1519" s="12">
        <f t="shared" si="806"/>
        <v>42646</v>
      </c>
      <c r="M1519" s="1">
        <f t="shared" si="820"/>
        <v>21</v>
      </c>
      <c r="N1519" s="1">
        <f t="shared" si="807"/>
        <v>16</v>
      </c>
      <c r="O1519" s="2">
        <f t="shared" si="808"/>
        <v>1.0033505700000001</v>
      </c>
      <c r="P1519" s="11">
        <f t="shared" si="831"/>
        <v>1.00520079</v>
      </c>
      <c r="Q1519" s="11">
        <f t="shared" si="827"/>
        <v>1.3600701875071861</v>
      </c>
      <c r="R1519" s="2">
        <f t="shared" si="830"/>
        <v>1.36462719</v>
      </c>
      <c r="S1519" s="2">
        <f t="shared" si="825"/>
        <v>1.25355427</v>
      </c>
      <c r="T1519" s="2">
        <f t="shared" si="809"/>
        <v>266476.96170712</v>
      </c>
      <c r="U1519" s="2">
        <f t="shared" si="810"/>
        <v>0</v>
      </c>
      <c r="V1519" s="2">
        <f t="shared" si="811"/>
        <v>77511.399444242328</v>
      </c>
      <c r="W1519" s="2">
        <f t="shared" si="812"/>
        <v>290088.52361384232</v>
      </c>
      <c r="X1519" s="29">
        <f t="shared" si="813"/>
        <v>0</v>
      </c>
      <c r="Y1519" s="2">
        <f t="shared" si="826"/>
        <v>0</v>
      </c>
      <c r="Z1519" s="82">
        <f t="shared" si="814"/>
        <v>0</v>
      </c>
      <c r="AA1519" s="2">
        <f t="shared" si="823"/>
        <v>0</v>
      </c>
      <c r="AB1519" s="27">
        <f t="shared" si="821"/>
        <v>6.7299999999999999E-2</v>
      </c>
      <c r="AC1519" s="29">
        <f t="shared" si="802"/>
        <v>16</v>
      </c>
      <c r="AD1519" s="29">
        <v>252</v>
      </c>
      <c r="AE1519" s="11">
        <f t="shared" si="828"/>
        <v>1.004143934</v>
      </c>
      <c r="AF1519" s="2">
        <f t="shared" si="824"/>
        <v>1104.26294183</v>
      </c>
      <c r="AG1519" s="2">
        <f t="shared" si="815"/>
        <v>1202.1076960099999</v>
      </c>
      <c r="AH1519" s="3">
        <f t="shared" si="816"/>
        <v>0</v>
      </c>
      <c r="AI1519" s="4" t="str">
        <f t="shared" si="829"/>
        <v>A+J=</v>
      </c>
      <c r="AJ1519" s="12">
        <f t="shared" si="822"/>
        <v>42646</v>
      </c>
      <c r="AK1519" s="12"/>
      <c r="AL1519" s="4"/>
      <c r="AM1519" s="1"/>
      <c r="AN1519" s="12"/>
      <c r="AO1519" s="1"/>
      <c r="AP1519" s="1"/>
      <c r="AQ1519" s="3"/>
      <c r="AR1519" s="3"/>
      <c r="AS1519" s="7"/>
      <c r="AT1519" s="1"/>
      <c r="AU1519" s="1"/>
      <c r="AV1519" s="1"/>
      <c r="AW1519" s="1"/>
      <c r="AX1519" s="1"/>
      <c r="AY1519" s="1"/>
      <c r="AZ1519" s="1"/>
      <c r="BA1519" s="1"/>
      <c r="BB1519" s="1"/>
    </row>
    <row r="1520" spans="1:54" x14ac:dyDescent="0.2">
      <c r="A1520" s="178">
        <f t="shared" si="817"/>
        <v>42639</v>
      </c>
      <c r="B1520" s="2">
        <f t="shared" si="803"/>
        <v>291290.6313098523</v>
      </c>
      <c r="C1520" s="2">
        <f t="shared" si="818"/>
        <v>212577.12416959999</v>
      </c>
      <c r="D1520" s="2">
        <v>0</v>
      </c>
      <c r="E1520" s="11">
        <f t="shared" si="804"/>
        <v>212577.12416959999</v>
      </c>
      <c r="F1520" s="99">
        <f t="shared" si="799"/>
        <v>4715.99</v>
      </c>
      <c r="G1520" s="3">
        <f>IF(N1520=1,VLOOKUP(A1519,[1]Plan1!$BG$69:$BI$188,3),G1519)</f>
        <v>4736.74</v>
      </c>
      <c r="H1520" s="200">
        <f t="shared" si="800"/>
        <v>42553</v>
      </c>
      <c r="I1520" s="200">
        <f t="shared" si="801"/>
        <v>42584</v>
      </c>
      <c r="J1520" s="27">
        <f t="shared" si="805"/>
        <v>4.3999245121384423E-3</v>
      </c>
      <c r="K1520" s="12">
        <f t="shared" si="819"/>
        <v>42646</v>
      </c>
      <c r="L1520" s="12">
        <f t="shared" si="806"/>
        <v>42646</v>
      </c>
      <c r="M1520" s="1">
        <f t="shared" si="820"/>
        <v>21</v>
      </c>
      <c r="N1520" s="1">
        <f t="shared" si="807"/>
        <v>16</v>
      </c>
      <c r="O1520" s="2">
        <f t="shared" si="808"/>
        <v>1.0033505700000001</v>
      </c>
      <c r="P1520" s="11">
        <f t="shared" si="831"/>
        <v>1.00520079</v>
      </c>
      <c r="Q1520" s="11">
        <f t="shared" si="827"/>
        <v>1.3600701875071861</v>
      </c>
      <c r="R1520" s="2">
        <f t="shared" si="830"/>
        <v>1.36462719</v>
      </c>
      <c r="S1520" s="2">
        <f t="shared" si="825"/>
        <v>1.25355427</v>
      </c>
      <c r="T1520" s="2">
        <f t="shared" si="809"/>
        <v>266476.96170712</v>
      </c>
      <c r="U1520" s="2">
        <f t="shared" si="810"/>
        <v>0</v>
      </c>
      <c r="V1520" s="2">
        <f t="shared" si="811"/>
        <v>77511.399444242328</v>
      </c>
      <c r="W1520" s="2">
        <f t="shared" si="812"/>
        <v>290088.52361384232</v>
      </c>
      <c r="X1520" s="29">
        <f t="shared" si="813"/>
        <v>0</v>
      </c>
      <c r="Y1520" s="2">
        <f t="shared" si="826"/>
        <v>0</v>
      </c>
      <c r="Z1520" s="82">
        <f t="shared" si="814"/>
        <v>0</v>
      </c>
      <c r="AA1520" s="2">
        <f t="shared" si="823"/>
        <v>0</v>
      </c>
      <c r="AB1520" s="27">
        <f t="shared" si="821"/>
        <v>6.7299999999999999E-2</v>
      </c>
      <c r="AC1520" s="29">
        <f t="shared" si="802"/>
        <v>16</v>
      </c>
      <c r="AD1520" s="29">
        <v>252</v>
      </c>
      <c r="AE1520" s="11">
        <f t="shared" si="828"/>
        <v>1.004143934</v>
      </c>
      <c r="AF1520" s="2">
        <f t="shared" si="824"/>
        <v>1104.26294183</v>
      </c>
      <c r="AG1520" s="2">
        <f t="shared" si="815"/>
        <v>1202.1076960099999</v>
      </c>
      <c r="AH1520" s="3">
        <f t="shared" si="816"/>
        <v>0</v>
      </c>
      <c r="AI1520" s="4" t="str">
        <f t="shared" si="829"/>
        <v>A+J=</v>
      </c>
      <c r="AJ1520" s="12">
        <f t="shared" si="822"/>
        <v>42646</v>
      </c>
      <c r="AK1520" s="12"/>
      <c r="AL1520" s="4"/>
      <c r="AM1520" s="1"/>
      <c r="AN1520" s="12"/>
      <c r="AO1520" s="1"/>
      <c r="AP1520" s="1"/>
      <c r="AQ1520" s="3"/>
      <c r="AR1520" s="3"/>
      <c r="AS1520" s="7"/>
      <c r="AT1520" s="1"/>
      <c r="AU1520" s="1"/>
      <c r="AV1520" s="1"/>
      <c r="AW1520" s="1"/>
      <c r="AX1520" s="1"/>
      <c r="AY1520" s="1"/>
      <c r="AZ1520" s="1"/>
      <c r="BA1520" s="1"/>
      <c r="BB1520" s="1"/>
    </row>
    <row r="1521" spans="1:154" x14ac:dyDescent="0.2">
      <c r="A1521" s="178">
        <f t="shared" si="817"/>
        <v>42640</v>
      </c>
      <c r="B1521" s="2">
        <f t="shared" si="803"/>
        <v>291426.84772580035</v>
      </c>
      <c r="C1521" s="2">
        <f t="shared" si="818"/>
        <v>212577.12416959999</v>
      </c>
      <c r="D1521" s="2">
        <v>0</v>
      </c>
      <c r="E1521" s="11">
        <f t="shared" si="804"/>
        <v>212577.12416959999</v>
      </c>
      <c r="F1521" s="99">
        <f t="shared" si="799"/>
        <v>4715.99</v>
      </c>
      <c r="G1521" s="3">
        <f>IF(N1521=1,VLOOKUP(A1520,[1]Plan1!$BG$69:$BI$188,3),G1520)</f>
        <v>4736.74</v>
      </c>
      <c r="H1521" s="200">
        <f t="shared" si="800"/>
        <v>42553</v>
      </c>
      <c r="I1521" s="200">
        <f t="shared" si="801"/>
        <v>42584</v>
      </c>
      <c r="J1521" s="27">
        <f t="shared" si="805"/>
        <v>4.3999245121384423E-3</v>
      </c>
      <c r="K1521" s="12">
        <f t="shared" si="819"/>
        <v>42646</v>
      </c>
      <c r="L1521" s="12">
        <f t="shared" si="806"/>
        <v>42646</v>
      </c>
      <c r="M1521" s="1">
        <f t="shared" si="820"/>
        <v>21</v>
      </c>
      <c r="N1521" s="1">
        <f t="shared" si="807"/>
        <v>17</v>
      </c>
      <c r="O1521" s="2">
        <f t="shared" si="808"/>
        <v>1.0035603500000001</v>
      </c>
      <c r="P1521" s="11">
        <f t="shared" si="831"/>
        <v>1.00520079</v>
      </c>
      <c r="Q1521" s="11">
        <f t="shared" si="827"/>
        <v>1.3600701875071861</v>
      </c>
      <c r="R1521" s="2">
        <f t="shared" si="830"/>
        <v>1.3649125099999999</v>
      </c>
      <c r="S1521" s="2">
        <f t="shared" si="825"/>
        <v>1.25355427</v>
      </c>
      <c r="T1521" s="2">
        <f t="shared" si="809"/>
        <v>266476.96170712</v>
      </c>
      <c r="U1521" s="2">
        <f t="shared" si="810"/>
        <v>0</v>
      </c>
      <c r="V1521" s="2">
        <f t="shared" si="811"/>
        <v>77572.051949310378</v>
      </c>
      <c r="W1521" s="2">
        <f t="shared" si="812"/>
        <v>290149.17611891037</v>
      </c>
      <c r="X1521" s="29">
        <f t="shared" si="813"/>
        <v>0</v>
      </c>
      <c r="Y1521" s="2">
        <f t="shared" si="826"/>
        <v>0</v>
      </c>
      <c r="Z1521" s="82">
        <f t="shared" si="814"/>
        <v>0</v>
      </c>
      <c r="AA1521" s="2">
        <f t="shared" si="823"/>
        <v>0</v>
      </c>
      <c r="AB1521" s="27">
        <f t="shared" si="821"/>
        <v>6.7299999999999999E-2</v>
      </c>
      <c r="AC1521" s="29">
        <f t="shared" si="802"/>
        <v>17</v>
      </c>
      <c r="AD1521" s="29">
        <v>252</v>
      </c>
      <c r="AE1521" s="11">
        <f t="shared" si="828"/>
        <v>1.0044034989999999</v>
      </c>
      <c r="AF1521" s="2">
        <f t="shared" si="824"/>
        <v>1173.4310344</v>
      </c>
      <c r="AG1521" s="2">
        <f t="shared" si="815"/>
        <v>1277.67160689</v>
      </c>
      <c r="AH1521" s="3">
        <f t="shared" si="816"/>
        <v>0</v>
      </c>
      <c r="AI1521" s="4" t="str">
        <f t="shared" si="829"/>
        <v>A+J=</v>
      </c>
      <c r="AJ1521" s="12">
        <f t="shared" si="822"/>
        <v>42646</v>
      </c>
      <c r="AK1521" s="12"/>
      <c r="AL1521" s="4"/>
      <c r="AM1521" s="1"/>
      <c r="AN1521" s="12"/>
      <c r="AO1521" s="1"/>
      <c r="AP1521" s="1"/>
      <c r="AQ1521" s="3"/>
      <c r="AR1521" s="3"/>
      <c r="AS1521" s="7"/>
      <c r="AT1521" s="1"/>
      <c r="AU1521" s="1"/>
      <c r="AV1521" s="1"/>
      <c r="AW1521" s="1"/>
      <c r="AX1521" s="1"/>
      <c r="AY1521" s="1"/>
      <c r="AZ1521" s="1"/>
      <c r="BA1521" s="1"/>
      <c r="BB1521" s="1"/>
    </row>
    <row r="1522" spans="1:154" x14ac:dyDescent="0.2">
      <c r="A1522" s="178">
        <f t="shared" si="817"/>
        <v>42641</v>
      </c>
      <c r="B1522" s="2">
        <f t="shared" si="803"/>
        <v>291563.12788643595</v>
      </c>
      <c r="C1522" s="2">
        <f t="shared" si="818"/>
        <v>212577.12416959999</v>
      </c>
      <c r="D1522" s="2">
        <v>0</v>
      </c>
      <c r="E1522" s="11">
        <f t="shared" si="804"/>
        <v>212577.12416959999</v>
      </c>
      <c r="F1522" s="99">
        <f t="shared" si="799"/>
        <v>4715.99</v>
      </c>
      <c r="G1522" s="3">
        <f>IF(N1522=1,VLOOKUP(A1521,[1]Plan1!$BG$69:$BI$188,3),G1521)</f>
        <v>4736.74</v>
      </c>
      <c r="H1522" s="200">
        <f t="shared" si="800"/>
        <v>42553</v>
      </c>
      <c r="I1522" s="200">
        <f t="shared" si="801"/>
        <v>42584</v>
      </c>
      <c r="J1522" s="27">
        <f t="shared" si="805"/>
        <v>4.3999245121384423E-3</v>
      </c>
      <c r="K1522" s="12">
        <f t="shared" si="819"/>
        <v>42646</v>
      </c>
      <c r="L1522" s="12">
        <f t="shared" si="806"/>
        <v>42646</v>
      </c>
      <c r="M1522" s="1">
        <f t="shared" si="820"/>
        <v>21</v>
      </c>
      <c r="N1522" s="1">
        <f t="shared" si="807"/>
        <v>18</v>
      </c>
      <c r="O1522" s="2">
        <f t="shared" si="808"/>
        <v>1.0037701800000001</v>
      </c>
      <c r="P1522" s="11">
        <f t="shared" si="831"/>
        <v>1.00520079</v>
      </c>
      <c r="Q1522" s="11">
        <f t="shared" si="827"/>
        <v>1.3600701875071861</v>
      </c>
      <c r="R1522" s="2">
        <f t="shared" si="830"/>
        <v>1.3651978899999999</v>
      </c>
      <c r="S1522" s="2">
        <f t="shared" si="825"/>
        <v>1.25355427</v>
      </c>
      <c r="T1522" s="2">
        <f t="shared" si="809"/>
        <v>266476.96170712</v>
      </c>
      <c r="U1522" s="2">
        <f t="shared" si="810"/>
        <v>0</v>
      </c>
      <c r="V1522" s="2">
        <f t="shared" si="811"/>
        <v>77632.717209005903</v>
      </c>
      <c r="W1522" s="2">
        <f t="shared" si="812"/>
        <v>290209.84137860592</v>
      </c>
      <c r="X1522" s="29">
        <f t="shared" si="813"/>
        <v>0</v>
      </c>
      <c r="Y1522" s="2">
        <f t="shared" si="826"/>
        <v>0</v>
      </c>
      <c r="Z1522" s="82">
        <f t="shared" si="814"/>
        <v>0</v>
      </c>
      <c r="AA1522" s="2">
        <f t="shared" si="823"/>
        <v>0</v>
      </c>
      <c r="AB1522" s="27">
        <f t="shared" si="821"/>
        <v>6.7299999999999999E-2</v>
      </c>
      <c r="AC1522" s="29">
        <f t="shared" si="802"/>
        <v>18</v>
      </c>
      <c r="AD1522" s="29">
        <v>252</v>
      </c>
      <c r="AE1522" s="11">
        <f t="shared" si="828"/>
        <v>1.004663131</v>
      </c>
      <c r="AF1522" s="2">
        <f t="shared" si="824"/>
        <v>1242.6169809200001</v>
      </c>
      <c r="AG1522" s="2">
        <f t="shared" si="815"/>
        <v>1353.2865078299999</v>
      </c>
      <c r="AH1522" s="3">
        <f t="shared" si="816"/>
        <v>0</v>
      </c>
      <c r="AI1522" s="4" t="str">
        <f t="shared" si="829"/>
        <v>A+J=</v>
      </c>
      <c r="AJ1522" s="12">
        <f t="shared" si="822"/>
        <v>42646</v>
      </c>
      <c r="AK1522" s="12"/>
      <c r="AL1522" s="4"/>
      <c r="AM1522" s="1"/>
      <c r="AN1522" s="12"/>
      <c r="AO1522" s="1"/>
      <c r="AP1522" s="1"/>
      <c r="AQ1522" s="3"/>
      <c r="AR1522" s="3"/>
      <c r="AS1522" s="7"/>
      <c r="AT1522" s="1"/>
      <c r="AU1522" s="1"/>
      <c r="AV1522" s="1"/>
      <c r="AW1522" s="1"/>
      <c r="AX1522" s="1"/>
      <c r="AY1522" s="1"/>
      <c r="AZ1522" s="1"/>
      <c r="BA1522" s="1"/>
      <c r="BB1522" s="1"/>
    </row>
    <row r="1523" spans="1:154" x14ac:dyDescent="0.2">
      <c r="A1523" s="178">
        <f t="shared" si="817"/>
        <v>42642</v>
      </c>
      <c r="B1523" s="2">
        <f t="shared" si="803"/>
        <v>291699.47210417886</v>
      </c>
      <c r="C1523" s="2">
        <f t="shared" si="818"/>
        <v>212577.12416959999</v>
      </c>
      <c r="D1523" s="2">
        <v>0</v>
      </c>
      <c r="E1523" s="11">
        <f t="shared" si="804"/>
        <v>212577.12416959999</v>
      </c>
      <c r="F1523" s="99">
        <f t="shared" si="799"/>
        <v>4715.99</v>
      </c>
      <c r="G1523" s="3">
        <f>IF(N1523=1,VLOOKUP(A1522,[1]Plan1!$BG$69:$BI$188,3),G1522)</f>
        <v>4736.74</v>
      </c>
      <c r="H1523" s="200">
        <f t="shared" si="800"/>
        <v>42553</v>
      </c>
      <c r="I1523" s="200">
        <f t="shared" si="801"/>
        <v>42584</v>
      </c>
      <c r="J1523" s="27">
        <f t="shared" si="805"/>
        <v>4.3999245121384423E-3</v>
      </c>
      <c r="K1523" s="12">
        <f t="shared" si="819"/>
        <v>42646</v>
      </c>
      <c r="L1523" s="12">
        <f t="shared" si="806"/>
        <v>42646</v>
      </c>
      <c r="M1523" s="1">
        <f t="shared" si="820"/>
        <v>21</v>
      </c>
      <c r="N1523" s="1">
        <f t="shared" si="807"/>
        <v>19</v>
      </c>
      <c r="O1523" s="2">
        <f t="shared" si="808"/>
        <v>1.00398005</v>
      </c>
      <c r="P1523" s="11">
        <f t="shared" si="831"/>
        <v>1.00520079</v>
      </c>
      <c r="Q1523" s="11">
        <f t="shared" si="827"/>
        <v>1.3600701875071861</v>
      </c>
      <c r="R1523" s="2">
        <f t="shared" si="830"/>
        <v>1.36548333</v>
      </c>
      <c r="S1523" s="2">
        <f t="shared" si="825"/>
        <v>1.25355427</v>
      </c>
      <c r="T1523" s="2">
        <f t="shared" si="809"/>
        <v>266476.96170712</v>
      </c>
      <c r="U1523" s="2">
        <f t="shared" si="810"/>
        <v>0</v>
      </c>
      <c r="V1523" s="2">
        <f t="shared" si="811"/>
        <v>77693.395223328887</v>
      </c>
      <c r="W1523" s="2">
        <f t="shared" si="812"/>
        <v>290270.51939292887</v>
      </c>
      <c r="X1523" s="29">
        <f t="shared" si="813"/>
        <v>0</v>
      </c>
      <c r="Y1523" s="2">
        <f t="shared" si="826"/>
        <v>0</v>
      </c>
      <c r="Z1523" s="82">
        <f t="shared" si="814"/>
        <v>0</v>
      </c>
      <c r="AA1523" s="2">
        <f t="shared" si="823"/>
        <v>0</v>
      </c>
      <c r="AB1523" s="27">
        <f t="shared" si="821"/>
        <v>6.7299999999999999E-2</v>
      </c>
      <c r="AC1523" s="29">
        <f t="shared" si="802"/>
        <v>19</v>
      </c>
      <c r="AD1523" s="29">
        <v>252</v>
      </c>
      <c r="AE1523" s="11">
        <f t="shared" si="828"/>
        <v>1.004922831</v>
      </c>
      <c r="AF1523" s="2">
        <f t="shared" si="824"/>
        <v>1311.82104787</v>
      </c>
      <c r="AG1523" s="2">
        <f t="shared" si="815"/>
        <v>1428.95271125</v>
      </c>
      <c r="AH1523" s="3">
        <f t="shared" si="816"/>
        <v>0</v>
      </c>
      <c r="AI1523" s="4" t="str">
        <f t="shared" si="829"/>
        <v>A+J=</v>
      </c>
      <c r="AJ1523" s="12">
        <f t="shared" si="822"/>
        <v>42646</v>
      </c>
      <c r="AK1523" s="12"/>
      <c r="AL1523" s="4"/>
      <c r="AM1523" s="1"/>
      <c r="AN1523" s="12"/>
      <c r="AO1523" s="1"/>
      <c r="AP1523" s="1"/>
      <c r="AQ1523" s="3"/>
      <c r="AR1523" s="3"/>
      <c r="AS1523" s="7"/>
      <c r="AT1523" s="1"/>
      <c r="AU1523" s="1"/>
      <c r="AV1523" s="1"/>
      <c r="AW1523" s="1"/>
      <c r="AX1523" s="1"/>
      <c r="AY1523" s="1"/>
      <c r="AZ1523" s="1"/>
      <c r="BA1523" s="1"/>
      <c r="BB1523" s="1"/>
    </row>
    <row r="1524" spans="1:154" x14ac:dyDescent="0.2">
      <c r="A1524" s="178">
        <f t="shared" si="817"/>
        <v>42643</v>
      </c>
      <c r="B1524" s="2">
        <f t="shared" si="803"/>
        <v>291835.87768387806</v>
      </c>
      <c r="C1524" s="2">
        <f t="shared" si="818"/>
        <v>212577.12416959999</v>
      </c>
      <c r="D1524" s="2">
        <v>0</v>
      </c>
      <c r="E1524" s="11">
        <f t="shared" si="804"/>
        <v>212577.12416959999</v>
      </c>
      <c r="F1524" s="99">
        <f t="shared" si="799"/>
        <v>4715.99</v>
      </c>
      <c r="G1524" s="3">
        <f>IF(N1524=1,VLOOKUP(A1523,[1]Plan1!$BG$69:$BI$188,3),G1523)</f>
        <v>4736.74</v>
      </c>
      <c r="H1524" s="200">
        <f t="shared" si="800"/>
        <v>42553</v>
      </c>
      <c r="I1524" s="200">
        <f t="shared" si="801"/>
        <v>42584</v>
      </c>
      <c r="J1524" s="27">
        <f t="shared" si="805"/>
        <v>4.3999245121384423E-3</v>
      </c>
      <c r="K1524" s="12">
        <f t="shared" si="819"/>
        <v>42646</v>
      </c>
      <c r="L1524" s="12">
        <f t="shared" si="806"/>
        <v>42646</v>
      </c>
      <c r="M1524" s="1">
        <f t="shared" si="820"/>
        <v>21</v>
      </c>
      <c r="N1524" s="1">
        <f t="shared" si="807"/>
        <v>20</v>
      </c>
      <c r="O1524" s="2">
        <f t="shared" si="808"/>
        <v>1.0041899599999999</v>
      </c>
      <c r="P1524" s="11">
        <f t="shared" si="831"/>
        <v>1.00520079</v>
      </c>
      <c r="Q1524" s="11">
        <f t="shared" si="827"/>
        <v>1.3600701875071861</v>
      </c>
      <c r="R1524" s="2">
        <f t="shared" si="830"/>
        <v>1.36576882</v>
      </c>
      <c r="S1524" s="2">
        <f t="shared" si="825"/>
        <v>1.25355427</v>
      </c>
      <c r="T1524" s="2">
        <f t="shared" si="809"/>
        <v>266476.96170712</v>
      </c>
      <c r="U1524" s="2">
        <f t="shared" si="810"/>
        <v>0</v>
      </c>
      <c r="V1524" s="2">
        <f t="shared" si="811"/>
        <v>77754.083866508066</v>
      </c>
      <c r="W1524" s="2">
        <f t="shared" si="812"/>
        <v>290331.20803610806</v>
      </c>
      <c r="X1524" s="29">
        <f t="shared" si="813"/>
        <v>0</v>
      </c>
      <c r="Y1524" s="2">
        <f t="shared" si="826"/>
        <v>0</v>
      </c>
      <c r="Z1524" s="82">
        <f t="shared" si="814"/>
        <v>0</v>
      </c>
      <c r="AA1524" s="2">
        <f t="shared" si="823"/>
        <v>0</v>
      </c>
      <c r="AB1524" s="27">
        <f t="shared" si="821"/>
        <v>6.7299999999999999E-2</v>
      </c>
      <c r="AC1524" s="29">
        <f t="shared" si="802"/>
        <v>20</v>
      </c>
      <c r="AD1524" s="29">
        <v>252</v>
      </c>
      <c r="AE1524" s="11">
        <f t="shared" si="828"/>
        <v>1.0051825969999999</v>
      </c>
      <c r="AF1524" s="2">
        <f t="shared" si="824"/>
        <v>1381.0427023100001</v>
      </c>
      <c r="AG1524" s="2">
        <f t="shared" si="815"/>
        <v>1504.66964777</v>
      </c>
      <c r="AH1524" s="3">
        <f t="shared" si="816"/>
        <v>0</v>
      </c>
      <c r="AI1524" s="4" t="str">
        <f t="shared" si="829"/>
        <v>A+J=</v>
      </c>
      <c r="AJ1524" s="12">
        <f t="shared" si="822"/>
        <v>42646</v>
      </c>
      <c r="AK1524" s="12"/>
      <c r="AL1524" s="4"/>
      <c r="AM1524" s="1"/>
      <c r="AN1524" s="12"/>
      <c r="AO1524" s="1"/>
      <c r="AP1524" s="1"/>
      <c r="AQ1524" s="3"/>
      <c r="AR1524" s="3"/>
      <c r="AS1524" s="7"/>
      <c r="AT1524" s="1"/>
      <c r="AU1524" s="1"/>
      <c r="AV1524" s="1"/>
      <c r="AW1524" s="1"/>
      <c r="AX1524" s="1"/>
      <c r="AY1524" s="1"/>
      <c r="AZ1524" s="1"/>
      <c r="BA1524" s="1"/>
      <c r="BB1524" s="1"/>
    </row>
    <row r="1525" spans="1:154" x14ac:dyDescent="0.2">
      <c r="A1525" s="178">
        <f t="shared" si="817"/>
        <v>42644</v>
      </c>
      <c r="B1525" s="2">
        <f t="shared" si="803"/>
        <v>291972.34950130596</v>
      </c>
      <c r="C1525" s="2">
        <f t="shared" si="818"/>
        <v>212577.12416959999</v>
      </c>
      <c r="D1525" s="2">
        <v>0</v>
      </c>
      <c r="E1525" s="11">
        <f t="shared" si="804"/>
        <v>212577.12416959999</v>
      </c>
      <c r="F1525" s="99">
        <f t="shared" si="799"/>
        <v>4715.99</v>
      </c>
      <c r="G1525" s="3">
        <f>IF(N1525=1,VLOOKUP(A1524,[1]Plan1!$BG$69:$BI$188,3),G1524)</f>
        <v>4736.74</v>
      </c>
      <c r="H1525" s="200">
        <f t="shared" si="800"/>
        <v>42553</v>
      </c>
      <c r="I1525" s="200">
        <f t="shared" si="801"/>
        <v>42584</v>
      </c>
      <c r="J1525" s="27">
        <f t="shared" si="805"/>
        <v>4.3999245121384423E-3</v>
      </c>
      <c r="K1525" s="12">
        <f t="shared" si="819"/>
        <v>42675</v>
      </c>
      <c r="L1525" s="12">
        <f t="shared" si="806"/>
        <v>42646</v>
      </c>
      <c r="M1525" s="1">
        <f t="shared" si="820"/>
        <v>21</v>
      </c>
      <c r="N1525" s="1">
        <f t="shared" si="807"/>
        <v>21</v>
      </c>
      <c r="O1525" s="2">
        <f t="shared" si="808"/>
        <v>1.00439992</v>
      </c>
      <c r="P1525" s="11">
        <f t="shared" si="831"/>
        <v>1.00520079</v>
      </c>
      <c r="Q1525" s="11">
        <f t="shared" si="827"/>
        <v>1.3600701875071861</v>
      </c>
      <c r="R1525" s="2">
        <f t="shared" si="830"/>
        <v>1.36605438</v>
      </c>
      <c r="S1525" s="2">
        <f t="shared" si="825"/>
        <v>1.25355427</v>
      </c>
      <c r="T1525" s="2">
        <f t="shared" si="809"/>
        <v>266476.96170712</v>
      </c>
      <c r="U1525" s="2">
        <f t="shared" si="810"/>
        <v>0</v>
      </c>
      <c r="V1525" s="2">
        <f t="shared" si="811"/>
        <v>77814.787390085941</v>
      </c>
      <c r="W1525" s="2">
        <f t="shared" si="812"/>
        <v>290391.91155968595</v>
      </c>
      <c r="X1525" s="29">
        <f t="shared" si="813"/>
        <v>0</v>
      </c>
      <c r="Y1525" s="2">
        <f t="shared" si="826"/>
        <v>0</v>
      </c>
      <c r="Z1525" s="82">
        <f t="shared" si="814"/>
        <v>0</v>
      </c>
      <c r="AA1525" s="2">
        <f t="shared" si="823"/>
        <v>0</v>
      </c>
      <c r="AB1525" s="27">
        <f t="shared" si="821"/>
        <v>6.7299999999999999E-2</v>
      </c>
      <c r="AC1525" s="29">
        <f t="shared" si="802"/>
        <v>21</v>
      </c>
      <c r="AD1525" s="29">
        <v>252</v>
      </c>
      <c r="AE1525" s="11">
        <f t="shared" si="828"/>
        <v>1.0054424310000001</v>
      </c>
      <c r="AF1525" s="2">
        <f t="shared" si="824"/>
        <v>1450.2824771799999</v>
      </c>
      <c r="AG1525" s="2">
        <f t="shared" si="815"/>
        <v>1580.4379416199999</v>
      </c>
      <c r="AH1525" s="3">
        <f t="shared" si="816"/>
        <v>0</v>
      </c>
      <c r="AI1525" s="4" t="str">
        <f t="shared" si="829"/>
        <v>A+J=</v>
      </c>
      <c r="AJ1525" s="12">
        <f t="shared" si="822"/>
        <v>42646</v>
      </c>
      <c r="AK1525" s="12"/>
      <c r="AL1525" s="4"/>
      <c r="AM1525" s="1"/>
      <c r="AN1525" s="12"/>
      <c r="AO1525" s="1"/>
      <c r="AP1525" s="1"/>
      <c r="AQ1525" s="3"/>
      <c r="AR1525" s="3"/>
      <c r="AS1525" s="7"/>
      <c r="AT1525" s="1"/>
      <c r="AU1525" s="1"/>
      <c r="AV1525" s="1"/>
      <c r="AW1525" s="1"/>
      <c r="AX1525" s="1"/>
      <c r="AY1525" s="1"/>
      <c r="AZ1525" s="1"/>
      <c r="BA1525" s="1"/>
      <c r="BB1525" s="1"/>
    </row>
    <row r="1526" spans="1:154" x14ac:dyDescent="0.2">
      <c r="A1526" s="178">
        <f t="shared" si="817"/>
        <v>42645</v>
      </c>
      <c r="B1526" s="2">
        <f t="shared" si="803"/>
        <v>291972.34950130596</v>
      </c>
      <c r="C1526" s="2">
        <f t="shared" si="818"/>
        <v>212577.12416959999</v>
      </c>
      <c r="D1526" s="2">
        <v>0</v>
      </c>
      <c r="E1526" s="11">
        <f t="shared" si="804"/>
        <v>212577.12416959999</v>
      </c>
      <c r="F1526" s="99">
        <f t="shared" si="799"/>
        <v>4715.99</v>
      </c>
      <c r="G1526" s="3">
        <f>IF(N1526=1,VLOOKUP(A1525,[1]Plan1!$BG$69:$BI$188,3),G1525)</f>
        <v>4736.74</v>
      </c>
      <c r="H1526" s="200">
        <f t="shared" si="800"/>
        <v>42553</v>
      </c>
      <c r="I1526" s="200">
        <f t="shared" si="801"/>
        <v>42584</v>
      </c>
      <c r="J1526" s="27">
        <f t="shared" si="805"/>
        <v>4.3999245121384423E-3</v>
      </c>
      <c r="K1526" s="12">
        <f t="shared" si="819"/>
        <v>42675</v>
      </c>
      <c r="L1526" s="12">
        <f t="shared" si="806"/>
        <v>42646</v>
      </c>
      <c r="M1526" s="1">
        <f t="shared" si="820"/>
        <v>21</v>
      </c>
      <c r="N1526" s="1">
        <f t="shared" si="807"/>
        <v>21</v>
      </c>
      <c r="O1526" s="2">
        <f t="shared" si="808"/>
        <v>1.00439992</v>
      </c>
      <c r="P1526" s="11">
        <f t="shared" si="831"/>
        <v>1.00520079</v>
      </c>
      <c r="Q1526" s="11">
        <f t="shared" si="827"/>
        <v>1.3600701875071861</v>
      </c>
      <c r="R1526" s="2">
        <f t="shared" si="830"/>
        <v>1.36605438</v>
      </c>
      <c r="S1526" s="2">
        <f t="shared" si="825"/>
        <v>1.25355427</v>
      </c>
      <c r="T1526" s="2">
        <f t="shared" si="809"/>
        <v>266476.96170712</v>
      </c>
      <c r="U1526" s="2">
        <f t="shared" si="810"/>
        <v>0</v>
      </c>
      <c r="V1526" s="2">
        <f t="shared" si="811"/>
        <v>77814.787390085941</v>
      </c>
      <c r="W1526" s="2">
        <f t="shared" si="812"/>
        <v>290391.91155968595</v>
      </c>
      <c r="X1526" s="29">
        <f t="shared" si="813"/>
        <v>0</v>
      </c>
      <c r="Y1526" s="2">
        <f t="shared" si="826"/>
        <v>0</v>
      </c>
      <c r="Z1526" s="82">
        <f t="shared" si="814"/>
        <v>0</v>
      </c>
      <c r="AA1526" s="2">
        <f t="shared" si="823"/>
        <v>0</v>
      </c>
      <c r="AB1526" s="27">
        <f t="shared" si="821"/>
        <v>6.7299999999999999E-2</v>
      </c>
      <c r="AC1526" s="29">
        <f t="shared" si="802"/>
        <v>21</v>
      </c>
      <c r="AD1526" s="29">
        <v>252</v>
      </c>
      <c r="AE1526" s="11">
        <f t="shared" si="828"/>
        <v>1.0054424310000001</v>
      </c>
      <c r="AF1526" s="2">
        <f t="shared" si="824"/>
        <v>1450.2824771799999</v>
      </c>
      <c r="AG1526" s="2">
        <f t="shared" si="815"/>
        <v>1580.4379416199999</v>
      </c>
      <c r="AH1526" s="3">
        <f t="shared" si="816"/>
        <v>0</v>
      </c>
      <c r="AI1526" s="4" t="str">
        <f t="shared" si="829"/>
        <v>A+J=</v>
      </c>
      <c r="AJ1526" s="12">
        <f t="shared" si="822"/>
        <v>42646</v>
      </c>
      <c r="AK1526" s="12"/>
      <c r="AL1526" s="4"/>
      <c r="AM1526" s="1"/>
      <c r="AN1526" s="12"/>
      <c r="AO1526" s="1"/>
      <c r="AP1526" s="1"/>
      <c r="AQ1526" s="3"/>
      <c r="AR1526" s="3"/>
      <c r="AS1526" s="7"/>
      <c r="AT1526" s="1"/>
      <c r="AU1526" s="1"/>
      <c r="AV1526" s="1"/>
      <c r="AW1526" s="1"/>
      <c r="AX1526" s="1"/>
      <c r="AY1526" s="1"/>
      <c r="AZ1526" s="1"/>
      <c r="BA1526" s="1"/>
      <c r="BB1526" s="1"/>
    </row>
    <row r="1527" spans="1:154" x14ac:dyDescent="0.2">
      <c r="A1527" s="176">
        <f t="shared" si="817"/>
        <v>42646</v>
      </c>
      <c r="B1527" s="93">
        <f t="shared" si="803"/>
        <v>291972.34950130596</v>
      </c>
      <c r="C1527" s="93">
        <f t="shared" si="818"/>
        <v>212577.12416959999</v>
      </c>
      <c r="D1527" s="93">
        <v>0</v>
      </c>
      <c r="E1527" s="95">
        <f t="shared" si="804"/>
        <v>212577.12416959999</v>
      </c>
      <c r="F1527" s="101">
        <f t="shared" si="799"/>
        <v>4715.99</v>
      </c>
      <c r="G1527" s="49">
        <f>IF(N1527=1,VLOOKUP(A1526,[1]Plan1!$BG$69:$BI$188,3),G1526)</f>
        <v>4736.74</v>
      </c>
      <c r="H1527" s="201">
        <f t="shared" si="800"/>
        <v>42553</v>
      </c>
      <c r="I1527" s="201">
        <f t="shared" si="801"/>
        <v>42584</v>
      </c>
      <c r="J1527" s="94">
        <f t="shared" si="805"/>
        <v>4.3999245121384423E-3</v>
      </c>
      <c r="K1527" s="16">
        <f t="shared" si="819"/>
        <v>42675</v>
      </c>
      <c r="L1527" s="16">
        <f t="shared" si="806"/>
        <v>42646</v>
      </c>
      <c r="M1527" s="38">
        <f t="shared" si="820"/>
        <v>21</v>
      </c>
      <c r="N1527" s="38">
        <f t="shared" si="807"/>
        <v>21</v>
      </c>
      <c r="O1527" s="93">
        <f t="shared" si="808"/>
        <v>1.00439992</v>
      </c>
      <c r="P1527" s="95">
        <f t="shared" si="831"/>
        <v>1.00520079</v>
      </c>
      <c r="Q1527" s="95">
        <f t="shared" si="827"/>
        <v>1.3600701875071861</v>
      </c>
      <c r="R1527" s="93">
        <f t="shared" si="830"/>
        <v>1.36605438</v>
      </c>
      <c r="S1527" s="93">
        <f t="shared" si="825"/>
        <v>1.36605438</v>
      </c>
      <c r="T1527" s="93">
        <f t="shared" si="809"/>
        <v>290391.91155968001</v>
      </c>
      <c r="U1527" s="93">
        <f t="shared" si="810"/>
        <v>0</v>
      </c>
      <c r="V1527" s="93">
        <f t="shared" si="811"/>
        <v>77814.787390085941</v>
      </c>
      <c r="W1527" s="93">
        <f t="shared" si="812"/>
        <v>290391.91155968595</v>
      </c>
      <c r="X1527" s="96">
        <f t="shared" si="813"/>
        <v>50</v>
      </c>
      <c r="Y1527" s="93">
        <f t="shared" si="826"/>
        <v>3000.0350544900002</v>
      </c>
      <c r="Z1527" s="97">
        <f t="shared" si="814"/>
        <v>1.4112690000000001E-2</v>
      </c>
      <c r="AA1527" s="93">
        <f t="shared" si="823"/>
        <v>4098.21102634</v>
      </c>
      <c r="AB1527" s="94">
        <f t="shared" si="821"/>
        <v>6.7299999999999999E-2</v>
      </c>
      <c r="AC1527" s="96">
        <f t="shared" si="802"/>
        <v>21</v>
      </c>
      <c r="AD1527" s="96">
        <v>252</v>
      </c>
      <c r="AE1527" s="95">
        <f t="shared" si="828"/>
        <v>1.0054424310000001</v>
      </c>
      <c r="AF1527" s="93">
        <f t="shared" si="824"/>
        <v>1580.4379416199999</v>
      </c>
      <c r="AG1527" s="93">
        <f t="shared" si="815"/>
        <v>1580.4379416199999</v>
      </c>
      <c r="AH1527" s="49">
        <f t="shared" si="816"/>
        <v>5678.6489679599999</v>
      </c>
      <c r="AI1527" s="98" t="str">
        <f t="shared" si="829"/>
        <v>A+J=</v>
      </c>
      <c r="AJ1527" s="12">
        <f t="shared" si="822"/>
        <v>42646</v>
      </c>
      <c r="AK1527" s="16"/>
      <c r="AL1527" s="98"/>
      <c r="AM1527" s="38"/>
      <c r="AN1527" s="16"/>
      <c r="AO1527" s="38"/>
      <c r="AP1527" s="38"/>
      <c r="AQ1527" s="49"/>
      <c r="AR1527" s="49"/>
      <c r="AS1527" s="80"/>
      <c r="AT1527" s="38"/>
      <c r="AU1527" s="38"/>
      <c r="AV1527" s="38"/>
      <c r="AW1527" s="38"/>
      <c r="AX1527" s="38"/>
      <c r="AY1527" s="38"/>
      <c r="AZ1527" s="38"/>
      <c r="BA1527" s="38"/>
      <c r="BB1527" s="38"/>
      <c r="BC1527" s="38"/>
      <c r="BD1527" s="38"/>
      <c r="BE1527" s="38"/>
      <c r="BF1527" s="38"/>
      <c r="BG1527" s="38"/>
      <c r="BH1527" s="38"/>
      <c r="BI1527" s="38"/>
      <c r="BJ1527" s="38"/>
      <c r="BK1527" s="38"/>
      <c r="BL1527" s="38"/>
      <c r="BM1527" s="38"/>
      <c r="BN1527" s="38"/>
      <c r="BO1527" s="38"/>
      <c r="BP1527" s="38"/>
      <c r="BQ1527" s="38"/>
      <c r="BR1527" s="38"/>
      <c r="BS1527" s="38"/>
      <c r="BT1527" s="38"/>
      <c r="BU1527" s="38"/>
      <c r="BV1527" s="38"/>
      <c r="BW1527" s="38"/>
      <c r="BX1527" s="38"/>
      <c r="BY1527" s="38"/>
      <c r="BZ1527" s="38"/>
      <c r="CA1527" s="38"/>
      <c r="CB1527" s="38"/>
      <c r="CC1527" s="38"/>
      <c r="CD1527" s="38"/>
      <c r="CE1527" s="38"/>
      <c r="CF1527" s="38"/>
      <c r="CG1527" s="38"/>
      <c r="CH1527" s="38"/>
      <c r="CI1527" s="38"/>
      <c r="CJ1527" s="38"/>
      <c r="CK1527" s="38"/>
      <c r="CL1527" s="38"/>
      <c r="CM1527" s="38"/>
      <c r="CN1527" s="38"/>
      <c r="CO1527" s="38"/>
      <c r="CP1527" s="38"/>
      <c r="CQ1527" s="38"/>
      <c r="CR1527" s="38"/>
      <c r="CS1527" s="38"/>
      <c r="CT1527" s="38"/>
      <c r="CU1527" s="38"/>
      <c r="CV1527" s="38"/>
      <c r="CW1527" s="38"/>
      <c r="CX1527" s="38"/>
      <c r="CY1527" s="38"/>
      <c r="CZ1527" s="38"/>
      <c r="DA1527" s="38"/>
      <c r="DB1527" s="38"/>
      <c r="DC1527" s="38"/>
      <c r="DD1527" s="38"/>
      <c r="DE1527" s="38"/>
      <c r="DF1527" s="38"/>
      <c r="DG1527" s="38"/>
      <c r="DH1527" s="38"/>
      <c r="DI1527" s="38"/>
      <c r="DJ1527" s="38"/>
      <c r="DK1527" s="38"/>
      <c r="DL1527" s="38"/>
      <c r="DM1527" s="38"/>
      <c r="DN1527" s="38"/>
      <c r="DO1527" s="38"/>
      <c r="DP1527" s="38"/>
      <c r="DQ1527" s="38"/>
      <c r="DR1527" s="38"/>
      <c r="DS1527" s="38"/>
      <c r="DT1527" s="38"/>
      <c r="DU1527" s="38"/>
      <c r="DV1527" s="38"/>
      <c r="DW1527" s="38"/>
      <c r="DX1527" s="38"/>
      <c r="DY1527" s="38"/>
      <c r="DZ1527" s="38"/>
      <c r="EA1527" s="38"/>
      <c r="EB1527" s="38"/>
      <c r="EC1527" s="38"/>
      <c r="ED1527" s="38"/>
      <c r="EE1527" s="38"/>
      <c r="EF1527" s="38"/>
      <c r="EG1527" s="38"/>
      <c r="EH1527" s="38"/>
      <c r="EI1527" s="38"/>
      <c r="EJ1527" s="38"/>
      <c r="EK1527" s="38"/>
      <c r="EL1527" s="38"/>
      <c r="EM1527" s="38"/>
      <c r="EN1527" s="38"/>
      <c r="EO1527" s="38"/>
      <c r="EP1527" s="38"/>
      <c r="EQ1527" s="38"/>
      <c r="ER1527" s="38"/>
      <c r="ES1527" s="38"/>
      <c r="ET1527" s="38"/>
      <c r="EU1527" s="38"/>
      <c r="EV1527" s="38"/>
      <c r="EW1527" s="38"/>
      <c r="EX1527" s="38"/>
    </row>
    <row r="1528" spans="1:154" x14ac:dyDescent="0.2">
      <c r="A1528" s="178">
        <f t="shared" si="817"/>
        <v>42647</v>
      </c>
      <c r="B1528" s="2">
        <f t="shared" si="803"/>
        <v>286377.29084930813</v>
      </c>
      <c r="C1528" s="2">
        <f t="shared" si="818"/>
        <v>209577.08911510999</v>
      </c>
      <c r="D1528" s="2">
        <f>SUM(Y1528:Y$1860)</f>
        <v>34167.330890540004</v>
      </c>
      <c r="E1528" s="11">
        <f t="shared" si="804"/>
        <v>175409.75822456999</v>
      </c>
      <c r="F1528" s="99">
        <f t="shared" si="799"/>
        <v>4736.74</v>
      </c>
      <c r="G1528" s="3">
        <f>IF(N1528=1,VLOOKUP(A1527,[1]Plan1!$BG$69:$BI$188,3),G1527)</f>
        <v>4740.53</v>
      </c>
      <c r="H1528" s="200">
        <f t="shared" si="800"/>
        <v>42586</v>
      </c>
      <c r="I1528" s="200">
        <f t="shared" si="801"/>
        <v>42617</v>
      </c>
      <c r="J1528" s="27">
        <f t="shared" si="805"/>
        <v>8.0012835832232732E-4</v>
      </c>
      <c r="K1528" s="12">
        <f t="shared" si="819"/>
        <v>42675</v>
      </c>
      <c r="L1528" s="12">
        <f t="shared" si="806"/>
        <v>42675</v>
      </c>
      <c r="M1528" s="1">
        <f t="shared" si="820"/>
        <v>20</v>
      </c>
      <c r="N1528" s="1">
        <f t="shared" si="807"/>
        <v>1</v>
      </c>
      <c r="O1528" s="2">
        <f t="shared" si="808"/>
        <v>1.0000399900000001</v>
      </c>
      <c r="P1528" s="11">
        <f t="shared" si="831"/>
        <v>1.00439992</v>
      </c>
      <c r="Q1528" s="11">
        <f t="shared" si="827"/>
        <v>1.3660543875266027</v>
      </c>
      <c r="R1528" s="2">
        <f t="shared" si="830"/>
        <v>1.36610901</v>
      </c>
      <c r="S1528" s="2">
        <f t="shared" si="825"/>
        <v>1.36605438</v>
      </c>
      <c r="T1528" s="2">
        <f t="shared" si="809"/>
        <v>286293.70053333999</v>
      </c>
      <c r="U1528" s="2">
        <f t="shared" si="810"/>
        <v>12507.101125391469</v>
      </c>
      <c r="V1528" s="2">
        <f t="shared" si="811"/>
        <v>64219.092927936668</v>
      </c>
      <c r="W1528" s="2">
        <f t="shared" si="812"/>
        <v>286303.28316843812</v>
      </c>
      <c r="X1528" s="29">
        <f t="shared" si="813"/>
        <v>0</v>
      </c>
      <c r="Y1528" s="2">
        <f t="shared" si="826"/>
        <v>0</v>
      </c>
      <c r="Z1528" s="82">
        <f t="shared" si="814"/>
        <v>0</v>
      </c>
      <c r="AA1528" s="2">
        <f t="shared" si="823"/>
        <v>0</v>
      </c>
      <c r="AB1528" s="27">
        <f t="shared" si="821"/>
        <v>6.7299999999999999E-2</v>
      </c>
      <c r="AC1528" s="29">
        <f t="shared" si="802"/>
        <v>1</v>
      </c>
      <c r="AD1528" s="29">
        <v>252</v>
      </c>
      <c r="AE1528" s="11">
        <f t="shared" si="828"/>
        <v>1.0002584940000001</v>
      </c>
      <c r="AF1528" s="2">
        <f t="shared" si="824"/>
        <v>74.005203820000006</v>
      </c>
      <c r="AG1528" s="2">
        <f t="shared" si="815"/>
        <v>74.007680870000002</v>
      </c>
      <c r="AH1528" s="3">
        <f t="shared" si="816"/>
        <v>0</v>
      </c>
      <c r="AI1528" s="4" t="str">
        <f t="shared" si="829"/>
        <v>A+J=</v>
      </c>
      <c r="AJ1528" s="12">
        <f t="shared" si="822"/>
        <v>42675</v>
      </c>
      <c r="AK1528" s="12"/>
      <c r="AL1528" s="4"/>
      <c r="AM1528" s="1"/>
      <c r="AN1528" s="12"/>
      <c r="AO1528" s="1"/>
      <c r="AP1528" s="1"/>
      <c r="AQ1528" s="3"/>
      <c r="AR1528" s="3"/>
      <c r="AS1528" s="7"/>
      <c r="AT1528" s="1"/>
      <c r="AU1528" s="1"/>
      <c r="AV1528" s="1"/>
      <c r="AW1528" s="1"/>
      <c r="AX1528" s="1"/>
      <c r="AY1528" s="1"/>
      <c r="AZ1528" s="1"/>
      <c r="BA1528" s="1"/>
      <c r="BB1528" s="1"/>
    </row>
    <row r="1529" spans="1:154" x14ac:dyDescent="0.2">
      <c r="A1529" s="178">
        <f t="shared" si="817"/>
        <v>42648</v>
      </c>
      <c r="B1529" s="2">
        <f t="shared" si="803"/>
        <v>286460.90530234994</v>
      </c>
      <c r="C1529" s="2">
        <f t="shared" si="818"/>
        <v>209577.08911510999</v>
      </c>
      <c r="D1529" s="2">
        <f>SUM(Y1529:Y$1860)</f>
        <v>34167.330890540004</v>
      </c>
      <c r="E1529" s="11">
        <f t="shared" si="804"/>
        <v>175409.75822456999</v>
      </c>
      <c r="F1529" s="99">
        <f t="shared" si="799"/>
        <v>4736.74</v>
      </c>
      <c r="G1529" s="3">
        <f>IF(N1529=1,VLOOKUP(A1528,[1]Plan1!$BG$69:$BI$188,3),G1528)</f>
        <v>4740.53</v>
      </c>
      <c r="H1529" s="200">
        <f t="shared" si="800"/>
        <v>42586</v>
      </c>
      <c r="I1529" s="200">
        <f t="shared" si="801"/>
        <v>42617</v>
      </c>
      <c r="J1529" s="27">
        <f t="shared" si="805"/>
        <v>8.0012835832232732E-4</v>
      </c>
      <c r="K1529" s="12">
        <f t="shared" si="819"/>
        <v>42675</v>
      </c>
      <c r="L1529" s="12">
        <f t="shared" si="806"/>
        <v>42675</v>
      </c>
      <c r="M1529" s="1">
        <f t="shared" si="820"/>
        <v>20</v>
      </c>
      <c r="N1529" s="1">
        <f t="shared" si="807"/>
        <v>2</v>
      </c>
      <c r="O1529" s="2">
        <f t="shared" si="808"/>
        <v>1.00007998</v>
      </c>
      <c r="P1529" s="11">
        <f t="shared" si="831"/>
        <v>1.00439992</v>
      </c>
      <c r="Q1529" s="11">
        <f t="shared" si="827"/>
        <v>1.3660543875266027</v>
      </c>
      <c r="R1529" s="2">
        <f t="shared" si="830"/>
        <v>1.3661636399999999</v>
      </c>
      <c r="S1529" s="2">
        <f t="shared" si="825"/>
        <v>1.36605438</v>
      </c>
      <c r="T1529" s="2">
        <f t="shared" si="809"/>
        <v>286293.70053333999</v>
      </c>
      <c r="U1529" s="2">
        <f t="shared" si="810"/>
        <v>12507.101125391469</v>
      </c>
      <c r="V1529" s="2">
        <f t="shared" si="811"/>
        <v>64228.675563028468</v>
      </c>
      <c r="W1529" s="2">
        <f t="shared" si="812"/>
        <v>286312.86580352992</v>
      </c>
      <c r="X1529" s="29">
        <f t="shared" si="813"/>
        <v>0</v>
      </c>
      <c r="Y1529" s="2">
        <f t="shared" si="826"/>
        <v>0</v>
      </c>
      <c r="Z1529" s="82">
        <f t="shared" si="814"/>
        <v>0</v>
      </c>
      <c r="AA1529" s="2">
        <f t="shared" si="823"/>
        <v>0</v>
      </c>
      <c r="AB1529" s="27">
        <f t="shared" si="821"/>
        <v>6.7299999999999999E-2</v>
      </c>
      <c r="AC1529" s="29">
        <f t="shared" si="802"/>
        <v>2</v>
      </c>
      <c r="AD1529" s="29">
        <v>252</v>
      </c>
      <c r="AE1529" s="11">
        <f t="shared" si="828"/>
        <v>1.000517055</v>
      </c>
      <c r="AF1529" s="2">
        <f t="shared" si="824"/>
        <v>148.02958932000001</v>
      </c>
      <c r="AG1529" s="2">
        <f t="shared" si="815"/>
        <v>148.03949882000001</v>
      </c>
      <c r="AH1529" s="3">
        <f t="shared" si="816"/>
        <v>0</v>
      </c>
      <c r="AI1529" s="4" t="str">
        <f t="shared" si="829"/>
        <v>A+J=</v>
      </c>
      <c r="AJ1529" s="12">
        <f t="shared" si="822"/>
        <v>42675</v>
      </c>
      <c r="AK1529" s="12"/>
      <c r="AL1529" s="4"/>
      <c r="AM1529" s="1"/>
      <c r="AN1529" s="12"/>
      <c r="AO1529" s="1"/>
      <c r="AP1529" s="1"/>
      <c r="AQ1529" s="3"/>
      <c r="AR1529" s="3"/>
      <c r="AS1529" s="7"/>
      <c r="AT1529" s="1"/>
      <c r="AU1529" s="1"/>
      <c r="AV1529" s="1"/>
      <c r="AW1529" s="1"/>
      <c r="AX1529" s="1"/>
      <c r="AY1529" s="1"/>
      <c r="AZ1529" s="1"/>
      <c r="BA1529" s="1"/>
      <c r="BB1529" s="1"/>
    </row>
    <row r="1530" spans="1:154" x14ac:dyDescent="0.2">
      <c r="A1530" s="178">
        <f t="shared" si="817"/>
        <v>42649</v>
      </c>
      <c r="B1530" s="2">
        <f t="shared" si="803"/>
        <v>286544.54389439174</v>
      </c>
      <c r="C1530" s="2">
        <f t="shared" si="818"/>
        <v>209577.08911510999</v>
      </c>
      <c r="D1530" s="2">
        <f>SUM(Y1530:Y$1860)</f>
        <v>34167.330890540004</v>
      </c>
      <c r="E1530" s="11">
        <f t="shared" si="804"/>
        <v>175409.75822456999</v>
      </c>
      <c r="F1530" s="99">
        <f t="shared" si="799"/>
        <v>4736.74</v>
      </c>
      <c r="G1530" s="3">
        <f>IF(N1530=1,VLOOKUP(A1529,[1]Plan1!$BG$69:$BI$188,3),G1529)</f>
        <v>4740.53</v>
      </c>
      <c r="H1530" s="200">
        <f t="shared" si="800"/>
        <v>42586</v>
      </c>
      <c r="I1530" s="200">
        <f t="shared" si="801"/>
        <v>42617</v>
      </c>
      <c r="J1530" s="27">
        <f t="shared" si="805"/>
        <v>8.0012835832232732E-4</v>
      </c>
      <c r="K1530" s="12">
        <f t="shared" si="819"/>
        <v>42675</v>
      </c>
      <c r="L1530" s="12">
        <f t="shared" si="806"/>
        <v>42675</v>
      </c>
      <c r="M1530" s="1">
        <f t="shared" si="820"/>
        <v>20</v>
      </c>
      <c r="N1530" s="1">
        <f t="shared" si="807"/>
        <v>3</v>
      </c>
      <c r="O1530" s="2">
        <f t="shared" si="808"/>
        <v>1.0001199700000001</v>
      </c>
      <c r="P1530" s="11">
        <f t="shared" si="831"/>
        <v>1.00439992</v>
      </c>
      <c r="Q1530" s="11">
        <f t="shared" si="827"/>
        <v>1.3660543875266027</v>
      </c>
      <c r="R1530" s="2">
        <f t="shared" si="830"/>
        <v>1.3662182700000001</v>
      </c>
      <c r="S1530" s="2">
        <f t="shared" si="825"/>
        <v>1.36605438</v>
      </c>
      <c r="T1530" s="2">
        <f t="shared" si="809"/>
        <v>286293.70053333999</v>
      </c>
      <c r="U1530" s="2">
        <f t="shared" si="810"/>
        <v>12507.101125391469</v>
      </c>
      <c r="V1530" s="2">
        <f t="shared" si="811"/>
        <v>64238.258198120304</v>
      </c>
      <c r="W1530" s="2">
        <f t="shared" si="812"/>
        <v>286322.44843862177</v>
      </c>
      <c r="X1530" s="29">
        <f t="shared" si="813"/>
        <v>0</v>
      </c>
      <c r="Y1530" s="2">
        <f t="shared" si="826"/>
        <v>0</v>
      </c>
      <c r="Z1530" s="82">
        <f t="shared" si="814"/>
        <v>0</v>
      </c>
      <c r="AA1530" s="2">
        <f t="shared" si="823"/>
        <v>0</v>
      </c>
      <c r="AB1530" s="27">
        <f t="shared" si="821"/>
        <v>6.7299999999999999E-2</v>
      </c>
      <c r="AC1530" s="29">
        <f t="shared" si="802"/>
        <v>3</v>
      </c>
      <c r="AD1530" s="29">
        <v>252</v>
      </c>
      <c r="AE1530" s="11">
        <f t="shared" si="828"/>
        <v>1.0007756830000001</v>
      </c>
      <c r="AF1530" s="2">
        <f t="shared" si="824"/>
        <v>222.07315650999999</v>
      </c>
      <c r="AG1530" s="2">
        <f t="shared" si="815"/>
        <v>222.09545577</v>
      </c>
      <c r="AH1530" s="3">
        <f t="shared" si="816"/>
        <v>0</v>
      </c>
      <c r="AI1530" s="4" t="str">
        <f t="shared" si="829"/>
        <v>A+J=</v>
      </c>
      <c r="AJ1530" s="12">
        <f t="shared" si="822"/>
        <v>42675</v>
      </c>
      <c r="AK1530" s="12"/>
      <c r="AL1530" s="4"/>
      <c r="AM1530" s="1"/>
      <c r="AN1530" s="12"/>
      <c r="AO1530" s="1"/>
      <c r="AP1530" s="1"/>
      <c r="AQ1530" s="3"/>
      <c r="AR1530" s="3"/>
      <c r="AS1530" s="7"/>
      <c r="AT1530" s="1"/>
      <c r="AU1530" s="1"/>
      <c r="AV1530" s="1"/>
      <c r="AW1530" s="1"/>
      <c r="AX1530" s="1"/>
      <c r="AY1530" s="1"/>
      <c r="AZ1530" s="1"/>
      <c r="BA1530" s="1"/>
      <c r="BB1530" s="1"/>
    </row>
    <row r="1531" spans="1:154" x14ac:dyDescent="0.2">
      <c r="A1531" s="178">
        <f t="shared" si="817"/>
        <v>42650</v>
      </c>
      <c r="B1531" s="2">
        <f t="shared" si="803"/>
        <v>286628.20809693116</v>
      </c>
      <c r="C1531" s="2">
        <f t="shared" si="818"/>
        <v>209577.08911510999</v>
      </c>
      <c r="D1531" s="2">
        <f>SUM(Y1531:Y$1860)</f>
        <v>34167.330890540004</v>
      </c>
      <c r="E1531" s="11">
        <f t="shared" si="804"/>
        <v>175409.75822456999</v>
      </c>
      <c r="F1531" s="99">
        <f t="shared" si="799"/>
        <v>4736.74</v>
      </c>
      <c r="G1531" s="3">
        <f>IF(N1531=1,VLOOKUP(A1530,[1]Plan1!$BG$69:$BI$188,3),G1530)</f>
        <v>4740.53</v>
      </c>
      <c r="H1531" s="200">
        <f t="shared" si="800"/>
        <v>42586</v>
      </c>
      <c r="I1531" s="200">
        <f t="shared" si="801"/>
        <v>42617</v>
      </c>
      <c r="J1531" s="27">
        <f t="shared" si="805"/>
        <v>8.0012835832232732E-4</v>
      </c>
      <c r="K1531" s="12">
        <f t="shared" si="819"/>
        <v>42675</v>
      </c>
      <c r="L1531" s="12">
        <f t="shared" si="806"/>
        <v>42675</v>
      </c>
      <c r="M1531" s="1">
        <f t="shared" si="820"/>
        <v>20</v>
      </c>
      <c r="N1531" s="1">
        <f t="shared" si="807"/>
        <v>4</v>
      </c>
      <c r="O1531" s="2">
        <f t="shared" si="808"/>
        <v>1.0001599699999999</v>
      </c>
      <c r="P1531" s="11">
        <f t="shared" si="831"/>
        <v>1.00439992</v>
      </c>
      <c r="Q1531" s="11">
        <f t="shared" si="827"/>
        <v>1.3660543875266027</v>
      </c>
      <c r="R1531" s="2">
        <f t="shared" si="830"/>
        <v>1.36627291</v>
      </c>
      <c r="S1531" s="2">
        <f t="shared" si="825"/>
        <v>1.36605438</v>
      </c>
      <c r="T1531" s="2">
        <f t="shared" si="809"/>
        <v>286293.70053333999</v>
      </c>
      <c r="U1531" s="2">
        <f t="shared" si="810"/>
        <v>12507.101125391469</v>
      </c>
      <c r="V1531" s="2">
        <f t="shared" si="811"/>
        <v>64247.842587309671</v>
      </c>
      <c r="W1531" s="2">
        <f t="shared" si="812"/>
        <v>286332.03282781114</v>
      </c>
      <c r="X1531" s="29">
        <f t="shared" si="813"/>
        <v>0</v>
      </c>
      <c r="Y1531" s="2">
        <f t="shared" si="826"/>
        <v>0</v>
      </c>
      <c r="Z1531" s="82">
        <f t="shared" si="814"/>
        <v>0</v>
      </c>
      <c r="AA1531" s="2">
        <f t="shared" si="823"/>
        <v>0</v>
      </c>
      <c r="AB1531" s="27">
        <f t="shared" si="821"/>
        <v>6.7299999999999999E-2</v>
      </c>
      <c r="AC1531" s="29">
        <f t="shared" si="802"/>
        <v>4</v>
      </c>
      <c r="AD1531" s="29">
        <v>252</v>
      </c>
      <c r="AE1531" s="11">
        <f t="shared" si="828"/>
        <v>1.0010343770000001</v>
      </c>
      <c r="AF1531" s="2">
        <f t="shared" si="824"/>
        <v>296.13561907000002</v>
      </c>
      <c r="AG1531" s="2">
        <f t="shared" si="815"/>
        <v>296.17526912</v>
      </c>
      <c r="AH1531" s="3">
        <f t="shared" si="816"/>
        <v>0</v>
      </c>
      <c r="AI1531" s="4" t="str">
        <f t="shared" si="829"/>
        <v>A+J=</v>
      </c>
      <c r="AJ1531" s="12">
        <f t="shared" si="822"/>
        <v>42675</v>
      </c>
      <c r="AK1531" s="12"/>
      <c r="AL1531" s="4"/>
      <c r="AM1531" s="1"/>
      <c r="AN1531" s="12"/>
      <c r="AO1531" s="1"/>
      <c r="AP1531" s="1"/>
      <c r="AQ1531" s="3"/>
      <c r="AR1531" s="3"/>
      <c r="AS1531" s="7"/>
      <c r="AT1531" s="1"/>
      <c r="AU1531" s="1"/>
      <c r="AV1531" s="1"/>
      <c r="AW1531" s="1"/>
      <c r="AX1531" s="1"/>
      <c r="AY1531" s="1"/>
      <c r="AZ1531" s="1"/>
      <c r="BA1531" s="1"/>
      <c r="BB1531" s="1"/>
    </row>
    <row r="1532" spans="1:154" x14ac:dyDescent="0.2">
      <c r="A1532" s="178">
        <f t="shared" si="817"/>
        <v>42651</v>
      </c>
      <c r="B1532" s="2">
        <f t="shared" si="803"/>
        <v>286711.89672954049</v>
      </c>
      <c r="C1532" s="2">
        <f t="shared" si="818"/>
        <v>209577.08911510999</v>
      </c>
      <c r="D1532" s="2">
        <f>SUM(Y1532:Y$1860)</f>
        <v>34167.330890540004</v>
      </c>
      <c r="E1532" s="11">
        <f t="shared" si="804"/>
        <v>175409.75822456999</v>
      </c>
      <c r="F1532" s="99">
        <f t="shared" si="799"/>
        <v>4736.74</v>
      </c>
      <c r="G1532" s="3">
        <f>IF(N1532=1,VLOOKUP(A1531,[1]Plan1!$BG$69:$BI$188,3),G1531)</f>
        <v>4740.53</v>
      </c>
      <c r="H1532" s="200">
        <f t="shared" si="800"/>
        <v>42586</v>
      </c>
      <c r="I1532" s="200">
        <f t="shared" si="801"/>
        <v>42617</v>
      </c>
      <c r="J1532" s="27">
        <f t="shared" si="805"/>
        <v>8.0012835832232732E-4</v>
      </c>
      <c r="K1532" s="12">
        <f t="shared" si="819"/>
        <v>42675</v>
      </c>
      <c r="L1532" s="12">
        <f t="shared" si="806"/>
        <v>42675</v>
      </c>
      <c r="M1532" s="1">
        <f t="shared" si="820"/>
        <v>20</v>
      </c>
      <c r="N1532" s="1">
        <f t="shared" si="807"/>
        <v>5</v>
      </c>
      <c r="O1532" s="2">
        <f t="shared" si="808"/>
        <v>1.0001999699999999</v>
      </c>
      <c r="P1532" s="11">
        <f t="shared" si="831"/>
        <v>1.00439992</v>
      </c>
      <c r="Q1532" s="11">
        <f t="shared" si="827"/>
        <v>1.3660543875266027</v>
      </c>
      <c r="R1532" s="2">
        <f t="shared" si="830"/>
        <v>1.3663275500000001</v>
      </c>
      <c r="S1532" s="2">
        <f t="shared" si="825"/>
        <v>1.36605438</v>
      </c>
      <c r="T1532" s="2">
        <f t="shared" si="809"/>
        <v>286293.70053333999</v>
      </c>
      <c r="U1532" s="2">
        <f t="shared" si="810"/>
        <v>12507.101125391469</v>
      </c>
      <c r="V1532" s="2">
        <f t="shared" si="811"/>
        <v>64257.426976499082</v>
      </c>
      <c r="W1532" s="2">
        <f t="shared" si="812"/>
        <v>286341.61721700052</v>
      </c>
      <c r="X1532" s="29">
        <f t="shared" si="813"/>
        <v>0</v>
      </c>
      <c r="Y1532" s="2">
        <f t="shared" si="826"/>
        <v>0</v>
      </c>
      <c r="Z1532" s="82">
        <f t="shared" si="814"/>
        <v>0</v>
      </c>
      <c r="AA1532" s="2">
        <f t="shared" si="823"/>
        <v>0</v>
      </c>
      <c r="AB1532" s="27">
        <f t="shared" si="821"/>
        <v>6.7299999999999999E-2</v>
      </c>
      <c r="AC1532" s="29">
        <f t="shared" si="802"/>
        <v>5</v>
      </c>
      <c r="AD1532" s="29">
        <v>252</v>
      </c>
      <c r="AE1532" s="11">
        <f t="shared" si="828"/>
        <v>1.0012931389999999</v>
      </c>
      <c r="AF1532" s="2">
        <f t="shared" si="824"/>
        <v>370.21754960999999</v>
      </c>
      <c r="AG1532" s="2">
        <f t="shared" si="815"/>
        <v>370.27951253999998</v>
      </c>
      <c r="AH1532" s="3">
        <f t="shared" si="816"/>
        <v>0</v>
      </c>
      <c r="AI1532" s="4" t="str">
        <f t="shared" si="829"/>
        <v>A+J=</v>
      </c>
      <c r="AJ1532" s="12">
        <f t="shared" si="822"/>
        <v>42675</v>
      </c>
      <c r="AK1532" s="12"/>
      <c r="AL1532" s="4"/>
      <c r="AM1532" s="1"/>
      <c r="AN1532" s="12"/>
      <c r="AO1532" s="1"/>
      <c r="AP1532" s="1"/>
      <c r="AQ1532" s="3"/>
      <c r="AR1532" s="3"/>
      <c r="AS1532" s="7"/>
      <c r="AT1532" s="1"/>
      <c r="AU1532" s="1"/>
      <c r="AV1532" s="1"/>
      <c r="AW1532" s="1"/>
      <c r="AX1532" s="1"/>
      <c r="AY1532" s="1"/>
      <c r="AZ1532" s="1"/>
      <c r="BA1532" s="1"/>
      <c r="BB1532" s="1"/>
    </row>
    <row r="1533" spans="1:154" x14ac:dyDescent="0.2">
      <c r="A1533" s="178">
        <f t="shared" si="817"/>
        <v>42652</v>
      </c>
      <c r="B1533" s="2">
        <f t="shared" si="803"/>
        <v>286711.89672954049</v>
      </c>
      <c r="C1533" s="2">
        <f t="shared" si="818"/>
        <v>209577.08911510999</v>
      </c>
      <c r="D1533" s="2">
        <f>SUM(Y1533:Y$1860)</f>
        <v>34167.330890540004</v>
      </c>
      <c r="E1533" s="11">
        <f t="shared" si="804"/>
        <v>175409.75822456999</v>
      </c>
      <c r="F1533" s="99">
        <f t="shared" si="799"/>
        <v>4736.74</v>
      </c>
      <c r="G1533" s="3">
        <f>IF(N1533=1,VLOOKUP(A1532,[1]Plan1!$BG$69:$BI$188,3),G1532)</f>
        <v>4740.53</v>
      </c>
      <c r="H1533" s="200">
        <f t="shared" si="800"/>
        <v>42586</v>
      </c>
      <c r="I1533" s="200">
        <f t="shared" si="801"/>
        <v>42617</v>
      </c>
      <c r="J1533" s="27">
        <f t="shared" si="805"/>
        <v>8.0012835832232732E-4</v>
      </c>
      <c r="K1533" s="12">
        <f t="shared" si="819"/>
        <v>42675</v>
      </c>
      <c r="L1533" s="12">
        <f t="shared" si="806"/>
        <v>42675</v>
      </c>
      <c r="M1533" s="1">
        <f t="shared" si="820"/>
        <v>20</v>
      </c>
      <c r="N1533" s="1">
        <f t="shared" si="807"/>
        <v>5</v>
      </c>
      <c r="O1533" s="2">
        <f t="shared" si="808"/>
        <v>1.0001999699999999</v>
      </c>
      <c r="P1533" s="11">
        <f t="shared" si="831"/>
        <v>1.00439992</v>
      </c>
      <c r="Q1533" s="11">
        <f t="shared" si="827"/>
        <v>1.3660543875266027</v>
      </c>
      <c r="R1533" s="2">
        <f t="shared" si="830"/>
        <v>1.3663275500000001</v>
      </c>
      <c r="S1533" s="2">
        <f t="shared" si="825"/>
        <v>1.36605438</v>
      </c>
      <c r="T1533" s="2">
        <f t="shared" si="809"/>
        <v>286293.70053333999</v>
      </c>
      <c r="U1533" s="2">
        <f t="shared" si="810"/>
        <v>12507.101125391469</v>
      </c>
      <c r="V1533" s="2">
        <f t="shared" si="811"/>
        <v>64257.426976499082</v>
      </c>
      <c r="W1533" s="2">
        <f t="shared" si="812"/>
        <v>286341.61721700052</v>
      </c>
      <c r="X1533" s="29">
        <f t="shared" si="813"/>
        <v>0</v>
      </c>
      <c r="Y1533" s="2">
        <f t="shared" si="826"/>
        <v>0</v>
      </c>
      <c r="Z1533" s="82">
        <f t="shared" si="814"/>
        <v>0</v>
      </c>
      <c r="AA1533" s="2">
        <f t="shared" si="823"/>
        <v>0</v>
      </c>
      <c r="AB1533" s="27">
        <f t="shared" si="821"/>
        <v>6.7299999999999999E-2</v>
      </c>
      <c r="AC1533" s="29">
        <f t="shared" si="802"/>
        <v>5</v>
      </c>
      <c r="AD1533" s="29">
        <v>252</v>
      </c>
      <c r="AE1533" s="11">
        <f t="shared" si="828"/>
        <v>1.0012931389999999</v>
      </c>
      <c r="AF1533" s="2">
        <f t="shared" si="824"/>
        <v>370.21754960999999</v>
      </c>
      <c r="AG1533" s="2">
        <f t="shared" si="815"/>
        <v>370.27951253999998</v>
      </c>
      <c r="AH1533" s="3">
        <f t="shared" si="816"/>
        <v>0</v>
      </c>
      <c r="AI1533" s="4" t="str">
        <f t="shared" si="829"/>
        <v>A+J=</v>
      </c>
      <c r="AJ1533" s="12">
        <f t="shared" si="822"/>
        <v>42675</v>
      </c>
      <c r="AK1533" s="12"/>
      <c r="AL1533" s="4"/>
      <c r="AM1533" s="1"/>
      <c r="AN1533" s="12"/>
      <c r="AO1533" s="1"/>
      <c r="AP1533" s="1"/>
      <c r="AQ1533" s="3"/>
      <c r="AR1533" s="3"/>
      <c r="AS1533" s="7"/>
      <c r="AT1533" s="1"/>
      <c r="AU1533" s="1"/>
      <c r="AV1533" s="1"/>
      <c r="AW1533" s="1"/>
      <c r="AX1533" s="1"/>
      <c r="AY1533" s="1"/>
      <c r="AZ1533" s="1"/>
      <c r="BA1533" s="1"/>
      <c r="BB1533" s="1"/>
    </row>
    <row r="1534" spans="1:154" x14ac:dyDescent="0.2">
      <c r="A1534" s="178">
        <f t="shared" si="817"/>
        <v>42653</v>
      </c>
      <c r="B1534" s="2">
        <f t="shared" si="803"/>
        <v>286711.89672954049</v>
      </c>
      <c r="C1534" s="2">
        <f t="shared" si="818"/>
        <v>209577.08911510999</v>
      </c>
      <c r="D1534" s="2">
        <f>SUM(Y1534:Y$1860)</f>
        <v>34167.330890540004</v>
      </c>
      <c r="E1534" s="11">
        <f t="shared" si="804"/>
        <v>175409.75822456999</v>
      </c>
      <c r="F1534" s="99">
        <f t="shared" si="799"/>
        <v>4736.74</v>
      </c>
      <c r="G1534" s="3">
        <f>IF(N1534=1,VLOOKUP(A1533,[1]Plan1!$BG$69:$BI$188,3),G1533)</f>
        <v>4740.53</v>
      </c>
      <c r="H1534" s="200">
        <f t="shared" si="800"/>
        <v>42586</v>
      </c>
      <c r="I1534" s="200">
        <f t="shared" si="801"/>
        <v>42617</v>
      </c>
      <c r="J1534" s="27">
        <f t="shared" si="805"/>
        <v>8.0012835832232732E-4</v>
      </c>
      <c r="K1534" s="12">
        <f t="shared" si="819"/>
        <v>42675</v>
      </c>
      <c r="L1534" s="12">
        <f t="shared" si="806"/>
        <v>42675</v>
      </c>
      <c r="M1534" s="1">
        <f t="shared" si="820"/>
        <v>20</v>
      </c>
      <c r="N1534" s="1">
        <f t="shared" si="807"/>
        <v>5</v>
      </c>
      <c r="O1534" s="2">
        <f t="shared" si="808"/>
        <v>1.0001999699999999</v>
      </c>
      <c r="P1534" s="11">
        <f t="shared" si="831"/>
        <v>1.00439992</v>
      </c>
      <c r="Q1534" s="11">
        <f t="shared" si="827"/>
        <v>1.3660543875266027</v>
      </c>
      <c r="R1534" s="2">
        <f t="shared" si="830"/>
        <v>1.3663275500000001</v>
      </c>
      <c r="S1534" s="2">
        <f t="shared" si="825"/>
        <v>1.36605438</v>
      </c>
      <c r="T1534" s="2">
        <f t="shared" si="809"/>
        <v>286293.70053333999</v>
      </c>
      <c r="U1534" s="2">
        <f t="shared" si="810"/>
        <v>12507.101125391469</v>
      </c>
      <c r="V1534" s="2">
        <f t="shared" si="811"/>
        <v>64257.426976499082</v>
      </c>
      <c r="W1534" s="2">
        <f t="shared" si="812"/>
        <v>286341.61721700052</v>
      </c>
      <c r="X1534" s="29">
        <f t="shared" si="813"/>
        <v>0</v>
      </c>
      <c r="Y1534" s="2">
        <f t="shared" si="826"/>
        <v>0</v>
      </c>
      <c r="Z1534" s="82">
        <f t="shared" si="814"/>
        <v>0</v>
      </c>
      <c r="AA1534" s="2">
        <f t="shared" si="823"/>
        <v>0</v>
      </c>
      <c r="AB1534" s="27">
        <f t="shared" si="821"/>
        <v>6.7299999999999999E-2</v>
      </c>
      <c r="AC1534" s="29">
        <f t="shared" si="802"/>
        <v>5</v>
      </c>
      <c r="AD1534" s="29">
        <v>252</v>
      </c>
      <c r="AE1534" s="11">
        <f t="shared" si="828"/>
        <v>1.0012931389999999</v>
      </c>
      <c r="AF1534" s="2">
        <f t="shared" si="824"/>
        <v>370.21754960999999</v>
      </c>
      <c r="AG1534" s="2">
        <f t="shared" si="815"/>
        <v>370.27951253999998</v>
      </c>
      <c r="AH1534" s="3">
        <f t="shared" si="816"/>
        <v>0</v>
      </c>
      <c r="AI1534" s="4" t="str">
        <f t="shared" si="829"/>
        <v>A+J=</v>
      </c>
      <c r="AJ1534" s="12">
        <f t="shared" si="822"/>
        <v>42675</v>
      </c>
      <c r="AK1534" s="12"/>
      <c r="AL1534" s="4"/>
      <c r="AM1534" s="1"/>
      <c r="AN1534" s="12"/>
      <c r="AO1534" s="1"/>
      <c r="AP1534" s="1"/>
      <c r="AQ1534" s="3"/>
      <c r="AR1534" s="3"/>
      <c r="AS1534" s="7"/>
      <c r="AT1534" s="1"/>
      <c r="AU1534" s="1"/>
      <c r="AV1534" s="1"/>
      <c r="AW1534" s="1"/>
      <c r="AX1534" s="1"/>
      <c r="AY1534" s="1"/>
      <c r="AZ1534" s="1"/>
      <c r="BA1534" s="1"/>
      <c r="BB1534" s="1"/>
    </row>
    <row r="1535" spans="1:154" x14ac:dyDescent="0.2">
      <c r="A1535" s="178">
        <f t="shared" si="817"/>
        <v>42654</v>
      </c>
      <c r="B1535" s="2">
        <f t="shared" si="803"/>
        <v>286795.60922148987</v>
      </c>
      <c r="C1535" s="2">
        <f t="shared" si="818"/>
        <v>209577.08911510999</v>
      </c>
      <c r="D1535" s="2">
        <f>SUM(Y1535:Y$1860)</f>
        <v>34167.330890540004</v>
      </c>
      <c r="E1535" s="11">
        <f t="shared" si="804"/>
        <v>175409.75822456999</v>
      </c>
      <c r="F1535" s="99">
        <f t="shared" si="799"/>
        <v>4736.74</v>
      </c>
      <c r="G1535" s="3">
        <f>IF(N1535=1,VLOOKUP(A1534,[1]Plan1!$BG$69:$BI$188,3),G1534)</f>
        <v>4740.53</v>
      </c>
      <c r="H1535" s="200">
        <f t="shared" si="800"/>
        <v>42586</v>
      </c>
      <c r="I1535" s="200">
        <f t="shared" si="801"/>
        <v>42617</v>
      </c>
      <c r="J1535" s="27">
        <f t="shared" si="805"/>
        <v>8.0012835832232732E-4</v>
      </c>
      <c r="K1535" s="12">
        <f t="shared" si="819"/>
        <v>42675</v>
      </c>
      <c r="L1535" s="12">
        <f t="shared" si="806"/>
        <v>42675</v>
      </c>
      <c r="M1535" s="1">
        <f t="shared" si="820"/>
        <v>20</v>
      </c>
      <c r="N1535" s="1">
        <f t="shared" si="807"/>
        <v>6</v>
      </c>
      <c r="O1535" s="2">
        <f t="shared" si="808"/>
        <v>1.00023997</v>
      </c>
      <c r="P1535" s="11">
        <f t="shared" si="831"/>
        <v>1.00439992</v>
      </c>
      <c r="Q1535" s="11">
        <f t="shared" si="827"/>
        <v>1.3660543875266027</v>
      </c>
      <c r="R1535" s="2">
        <f t="shared" si="830"/>
        <v>1.3663821899999999</v>
      </c>
      <c r="S1535" s="2">
        <f t="shared" si="825"/>
        <v>1.36605438</v>
      </c>
      <c r="T1535" s="2">
        <f t="shared" si="809"/>
        <v>286293.70053333999</v>
      </c>
      <c r="U1535" s="2">
        <f t="shared" si="810"/>
        <v>12507.101125391469</v>
      </c>
      <c r="V1535" s="2">
        <f t="shared" si="811"/>
        <v>64267.011365688457</v>
      </c>
      <c r="W1535" s="2">
        <f t="shared" si="812"/>
        <v>286351.20160618989</v>
      </c>
      <c r="X1535" s="29">
        <f t="shared" si="813"/>
        <v>0</v>
      </c>
      <c r="Y1535" s="2">
        <f t="shared" si="826"/>
        <v>0</v>
      </c>
      <c r="Z1535" s="82">
        <f t="shared" si="814"/>
        <v>0</v>
      </c>
      <c r="AA1535" s="2">
        <f t="shared" si="823"/>
        <v>0</v>
      </c>
      <c r="AB1535" s="27">
        <f t="shared" si="821"/>
        <v>6.7299999999999999E-2</v>
      </c>
      <c r="AC1535" s="29">
        <f t="shared" si="802"/>
        <v>6</v>
      </c>
      <c r="AD1535" s="29">
        <v>252</v>
      </c>
      <c r="AE1535" s="11">
        <f t="shared" si="828"/>
        <v>1.0015519669999999</v>
      </c>
      <c r="AF1535" s="2">
        <f t="shared" si="824"/>
        <v>444.31837553000003</v>
      </c>
      <c r="AG1535" s="2">
        <f t="shared" si="815"/>
        <v>444.40761529999997</v>
      </c>
      <c r="AH1535" s="3">
        <f t="shared" si="816"/>
        <v>0</v>
      </c>
      <c r="AI1535" s="4" t="str">
        <f t="shared" si="829"/>
        <v>A+J=</v>
      </c>
      <c r="AJ1535" s="12">
        <f t="shared" si="822"/>
        <v>42675</v>
      </c>
      <c r="AK1535" s="12"/>
      <c r="AL1535" s="4"/>
      <c r="AM1535" s="1"/>
      <c r="AN1535" s="12"/>
      <c r="AO1535" s="1"/>
      <c r="AP1535" s="1"/>
      <c r="AQ1535" s="3"/>
      <c r="AR1535" s="3"/>
      <c r="AS1535" s="7"/>
      <c r="AT1535" s="1"/>
      <c r="AU1535" s="1"/>
      <c r="AV1535" s="1"/>
      <c r="AW1535" s="1"/>
      <c r="AX1535" s="1"/>
      <c r="AY1535" s="1"/>
      <c r="AZ1535" s="1"/>
      <c r="BA1535" s="1"/>
      <c r="BB1535" s="1"/>
    </row>
    <row r="1536" spans="1:154" x14ac:dyDescent="0.2">
      <c r="A1536" s="178">
        <f t="shared" si="817"/>
        <v>42655</v>
      </c>
      <c r="B1536" s="2">
        <f t="shared" si="803"/>
        <v>286879.34761829692</v>
      </c>
      <c r="C1536" s="2">
        <f t="shared" si="818"/>
        <v>209577.08911510999</v>
      </c>
      <c r="D1536" s="2">
        <f>SUM(Y1536:Y$1860)</f>
        <v>34167.330890540004</v>
      </c>
      <c r="E1536" s="11">
        <f t="shared" si="804"/>
        <v>175409.75822456999</v>
      </c>
      <c r="F1536" s="99">
        <f t="shared" si="799"/>
        <v>4736.74</v>
      </c>
      <c r="G1536" s="3">
        <f>IF(N1536=1,VLOOKUP(A1535,[1]Plan1!$BG$69:$BI$188,3),G1535)</f>
        <v>4740.53</v>
      </c>
      <c r="H1536" s="200">
        <f t="shared" si="800"/>
        <v>42586</v>
      </c>
      <c r="I1536" s="200">
        <f t="shared" si="801"/>
        <v>42617</v>
      </c>
      <c r="J1536" s="27">
        <f t="shared" si="805"/>
        <v>8.0012835832232732E-4</v>
      </c>
      <c r="K1536" s="12">
        <f t="shared" si="819"/>
        <v>42675</v>
      </c>
      <c r="L1536" s="12">
        <f t="shared" si="806"/>
        <v>42675</v>
      </c>
      <c r="M1536" s="1">
        <f t="shared" si="820"/>
        <v>20</v>
      </c>
      <c r="N1536" s="1">
        <f t="shared" si="807"/>
        <v>7</v>
      </c>
      <c r="O1536" s="2">
        <f t="shared" si="808"/>
        <v>1.00027997</v>
      </c>
      <c r="P1536" s="11">
        <f t="shared" si="831"/>
        <v>1.00439992</v>
      </c>
      <c r="Q1536" s="11">
        <f t="shared" si="827"/>
        <v>1.3660543875266027</v>
      </c>
      <c r="R1536" s="2">
        <f t="shared" si="830"/>
        <v>1.36643684</v>
      </c>
      <c r="S1536" s="2">
        <f t="shared" si="825"/>
        <v>1.36605438</v>
      </c>
      <c r="T1536" s="2">
        <f t="shared" si="809"/>
        <v>286293.70053333999</v>
      </c>
      <c r="U1536" s="2">
        <f t="shared" si="810"/>
        <v>12507.101125391469</v>
      </c>
      <c r="V1536" s="2">
        <f t="shared" si="811"/>
        <v>64276.597508975436</v>
      </c>
      <c r="W1536" s="2">
        <f t="shared" si="812"/>
        <v>286360.78774947691</v>
      </c>
      <c r="X1536" s="29">
        <f t="shared" si="813"/>
        <v>0</v>
      </c>
      <c r="Y1536" s="2">
        <f t="shared" si="826"/>
        <v>0</v>
      </c>
      <c r="Z1536" s="82">
        <f t="shared" si="814"/>
        <v>0</v>
      </c>
      <c r="AA1536" s="2">
        <f t="shared" si="823"/>
        <v>0</v>
      </c>
      <c r="AB1536" s="27">
        <f t="shared" si="821"/>
        <v>6.7299999999999999E-2</v>
      </c>
      <c r="AC1536" s="29">
        <f t="shared" si="802"/>
        <v>7</v>
      </c>
      <c r="AD1536" s="29">
        <v>252</v>
      </c>
      <c r="AE1536" s="11">
        <f t="shared" si="828"/>
        <v>1.0018108619999999</v>
      </c>
      <c r="AF1536" s="2">
        <f t="shared" si="824"/>
        <v>518.43838313000003</v>
      </c>
      <c r="AG1536" s="2">
        <f t="shared" si="815"/>
        <v>518.55986882000002</v>
      </c>
      <c r="AH1536" s="3">
        <f t="shared" si="816"/>
        <v>0</v>
      </c>
      <c r="AI1536" s="4" t="str">
        <f t="shared" si="829"/>
        <v>A+J=</v>
      </c>
      <c r="AJ1536" s="12">
        <f t="shared" si="822"/>
        <v>42675</v>
      </c>
      <c r="AK1536" s="12"/>
      <c r="AL1536" s="4"/>
      <c r="AM1536" s="1"/>
      <c r="AN1536" s="12"/>
      <c r="AO1536" s="1"/>
      <c r="AP1536" s="1"/>
      <c r="AQ1536" s="3"/>
      <c r="AR1536" s="3"/>
      <c r="AS1536" s="7"/>
      <c r="AT1536" s="1"/>
      <c r="AU1536" s="1"/>
      <c r="AV1536" s="1"/>
      <c r="AW1536" s="1"/>
      <c r="AX1536" s="1"/>
      <c r="AY1536" s="1"/>
      <c r="AZ1536" s="1"/>
      <c r="BA1536" s="1"/>
      <c r="BB1536" s="1"/>
    </row>
    <row r="1537" spans="1:54" x14ac:dyDescent="0.2">
      <c r="A1537" s="178">
        <f t="shared" si="817"/>
        <v>42656</v>
      </c>
      <c r="B1537" s="2">
        <f t="shared" si="803"/>
        <v>286879.34761829692</v>
      </c>
      <c r="C1537" s="2">
        <f t="shared" si="818"/>
        <v>209577.08911510999</v>
      </c>
      <c r="D1537" s="2">
        <f>SUM(Y1537:Y$1860)</f>
        <v>34167.330890540004</v>
      </c>
      <c r="E1537" s="11">
        <f t="shared" si="804"/>
        <v>175409.75822456999</v>
      </c>
      <c r="F1537" s="99">
        <f t="shared" ref="F1537:F1600" si="832">IF(G1537=G1536,F1536,G1536)</f>
        <v>4736.74</v>
      </c>
      <c r="G1537" s="3">
        <f>IF(N1537=1,VLOOKUP(A1536,[1]Plan1!$BG$69:$BI$188,3),G1536)</f>
        <v>4740.53</v>
      </c>
      <c r="H1537" s="200">
        <f t="shared" ref="H1537:H1600" si="833">EDATE(I1537,-1)</f>
        <v>42586</v>
      </c>
      <c r="I1537" s="200">
        <f t="shared" ref="I1537:I1600" si="834">IF(X1536&gt;0,EDATE(A1537,-1),+I1536)</f>
        <v>42617</v>
      </c>
      <c r="J1537" s="27">
        <f t="shared" si="805"/>
        <v>8.0012835832232732E-4</v>
      </c>
      <c r="K1537" s="12">
        <f t="shared" si="819"/>
        <v>42675</v>
      </c>
      <c r="L1537" s="12">
        <f t="shared" si="806"/>
        <v>42675</v>
      </c>
      <c r="M1537" s="1">
        <f t="shared" si="820"/>
        <v>20</v>
      </c>
      <c r="N1537" s="1">
        <f t="shared" si="807"/>
        <v>7</v>
      </c>
      <c r="O1537" s="2">
        <f t="shared" si="808"/>
        <v>1.00027997</v>
      </c>
      <c r="P1537" s="11">
        <f t="shared" si="831"/>
        <v>1.00439992</v>
      </c>
      <c r="Q1537" s="11">
        <f t="shared" si="827"/>
        <v>1.3660543875266027</v>
      </c>
      <c r="R1537" s="2">
        <f t="shared" si="830"/>
        <v>1.36643684</v>
      </c>
      <c r="S1537" s="2">
        <f t="shared" si="825"/>
        <v>1.36605438</v>
      </c>
      <c r="T1537" s="2">
        <f t="shared" si="809"/>
        <v>286293.70053333999</v>
      </c>
      <c r="U1537" s="2">
        <f t="shared" si="810"/>
        <v>12507.101125391469</v>
      </c>
      <c r="V1537" s="2">
        <f t="shared" si="811"/>
        <v>64276.597508975436</v>
      </c>
      <c r="W1537" s="2">
        <f t="shared" si="812"/>
        <v>286360.78774947691</v>
      </c>
      <c r="X1537" s="29">
        <f t="shared" si="813"/>
        <v>0</v>
      </c>
      <c r="Y1537" s="2">
        <f t="shared" si="826"/>
        <v>0</v>
      </c>
      <c r="Z1537" s="82">
        <f t="shared" si="814"/>
        <v>0</v>
      </c>
      <c r="AA1537" s="2">
        <f t="shared" si="823"/>
        <v>0</v>
      </c>
      <c r="AB1537" s="27">
        <f t="shared" si="821"/>
        <v>6.7299999999999999E-2</v>
      </c>
      <c r="AC1537" s="29">
        <f t="shared" ref="AC1537:AC1600" si="835">N1537</f>
        <v>7</v>
      </c>
      <c r="AD1537" s="29">
        <v>252</v>
      </c>
      <c r="AE1537" s="11">
        <f t="shared" si="828"/>
        <v>1.0018108619999999</v>
      </c>
      <c r="AF1537" s="2">
        <f t="shared" si="824"/>
        <v>518.43838313000003</v>
      </c>
      <c r="AG1537" s="2">
        <f t="shared" si="815"/>
        <v>518.55986882000002</v>
      </c>
      <c r="AH1537" s="3">
        <f t="shared" si="816"/>
        <v>0</v>
      </c>
      <c r="AI1537" s="4" t="str">
        <f t="shared" si="829"/>
        <v>A+J=</v>
      </c>
      <c r="AJ1537" s="12">
        <f t="shared" si="822"/>
        <v>42675</v>
      </c>
      <c r="AK1537" s="12"/>
      <c r="AL1537" s="4"/>
      <c r="AM1537" s="1"/>
      <c r="AN1537" s="12"/>
      <c r="AO1537" s="1"/>
      <c r="AP1537" s="1"/>
      <c r="AQ1537" s="3"/>
      <c r="AR1537" s="3"/>
      <c r="AS1537" s="7"/>
      <c r="AT1537" s="1"/>
      <c r="AU1537" s="1"/>
      <c r="AV1537" s="1"/>
      <c r="AW1537" s="1"/>
      <c r="AX1537" s="1"/>
      <c r="AY1537" s="1"/>
      <c r="AZ1537" s="1"/>
      <c r="BA1537" s="1"/>
      <c r="BB1537" s="1"/>
    </row>
    <row r="1538" spans="1:54" x14ac:dyDescent="0.2">
      <c r="A1538" s="178">
        <f t="shared" si="817"/>
        <v>42657</v>
      </c>
      <c r="B1538" s="2">
        <f t="shared" si="803"/>
        <v>286963.10869417631</v>
      </c>
      <c r="C1538" s="2">
        <f t="shared" si="818"/>
        <v>209577.08911510999</v>
      </c>
      <c r="D1538" s="2">
        <f>SUM(Y1538:Y$1860)</f>
        <v>34167.330890540004</v>
      </c>
      <c r="E1538" s="11">
        <f t="shared" si="804"/>
        <v>175409.75822456999</v>
      </c>
      <c r="F1538" s="99">
        <f t="shared" si="832"/>
        <v>4736.74</v>
      </c>
      <c r="G1538" s="3">
        <f>IF(N1538=1,VLOOKUP(A1537,[1]Plan1!$BG$69:$BI$188,3),G1537)</f>
        <v>4740.53</v>
      </c>
      <c r="H1538" s="200">
        <f t="shared" si="833"/>
        <v>42586</v>
      </c>
      <c r="I1538" s="200">
        <f t="shared" si="834"/>
        <v>42617</v>
      </c>
      <c r="J1538" s="27">
        <f t="shared" si="805"/>
        <v>8.0012835832232732E-4</v>
      </c>
      <c r="K1538" s="12">
        <f t="shared" si="819"/>
        <v>42675</v>
      </c>
      <c r="L1538" s="12">
        <f t="shared" si="806"/>
        <v>42675</v>
      </c>
      <c r="M1538" s="1">
        <f t="shared" si="820"/>
        <v>20</v>
      </c>
      <c r="N1538" s="1">
        <f t="shared" si="807"/>
        <v>8</v>
      </c>
      <c r="O1538" s="2">
        <f t="shared" si="808"/>
        <v>1.0003199700000001</v>
      </c>
      <c r="P1538" s="11">
        <f t="shared" si="831"/>
        <v>1.00439992</v>
      </c>
      <c r="Q1538" s="11">
        <f t="shared" si="827"/>
        <v>1.3660543875266027</v>
      </c>
      <c r="R1538" s="2">
        <f t="shared" si="830"/>
        <v>1.3664914800000001</v>
      </c>
      <c r="S1538" s="2">
        <f t="shared" si="825"/>
        <v>1.36605438</v>
      </c>
      <c r="T1538" s="2">
        <f t="shared" si="809"/>
        <v>286293.70053333999</v>
      </c>
      <c r="U1538" s="2">
        <f t="shared" si="810"/>
        <v>12507.101125391469</v>
      </c>
      <c r="V1538" s="2">
        <f t="shared" si="811"/>
        <v>64286.181898164847</v>
      </c>
      <c r="W1538" s="2">
        <f t="shared" si="812"/>
        <v>286370.37213866628</v>
      </c>
      <c r="X1538" s="29">
        <f t="shared" si="813"/>
        <v>0</v>
      </c>
      <c r="Y1538" s="2">
        <f t="shared" si="826"/>
        <v>0</v>
      </c>
      <c r="Z1538" s="82">
        <f t="shared" si="814"/>
        <v>0</v>
      </c>
      <c r="AA1538" s="2">
        <f t="shared" si="823"/>
        <v>0</v>
      </c>
      <c r="AB1538" s="27">
        <f t="shared" si="821"/>
        <v>6.7299999999999999E-2</v>
      </c>
      <c r="AC1538" s="29">
        <f t="shared" si="835"/>
        <v>8</v>
      </c>
      <c r="AD1538" s="29">
        <v>252</v>
      </c>
      <c r="AE1538" s="11">
        <f t="shared" si="828"/>
        <v>1.002069825</v>
      </c>
      <c r="AF1538" s="2">
        <f t="shared" si="824"/>
        <v>592.57785869999998</v>
      </c>
      <c r="AG1538" s="2">
        <f t="shared" si="815"/>
        <v>592.73655551000002</v>
      </c>
      <c r="AH1538" s="3">
        <f t="shared" si="816"/>
        <v>0</v>
      </c>
      <c r="AI1538" s="4" t="str">
        <f t="shared" si="829"/>
        <v>A+J=</v>
      </c>
      <c r="AJ1538" s="12">
        <f t="shared" si="822"/>
        <v>42675</v>
      </c>
      <c r="AK1538" s="12"/>
      <c r="AL1538" s="4"/>
      <c r="AM1538" s="1"/>
      <c r="AN1538" s="12"/>
      <c r="AO1538" s="1"/>
      <c r="AP1538" s="1"/>
      <c r="AQ1538" s="3"/>
      <c r="AR1538" s="3"/>
      <c r="AS1538" s="7"/>
      <c r="AT1538" s="1"/>
      <c r="AU1538" s="1"/>
      <c r="AV1538" s="1"/>
      <c r="AW1538" s="1"/>
      <c r="AX1538" s="1"/>
      <c r="AY1538" s="1"/>
      <c r="AZ1538" s="1"/>
      <c r="BA1538" s="1"/>
      <c r="BB1538" s="1"/>
    </row>
    <row r="1539" spans="1:54" x14ac:dyDescent="0.2">
      <c r="A1539" s="178">
        <f t="shared" si="817"/>
        <v>42658</v>
      </c>
      <c r="B1539" s="2">
        <f t="shared" si="803"/>
        <v>287046.89363512566</v>
      </c>
      <c r="C1539" s="2">
        <f t="shared" si="818"/>
        <v>209577.08911510999</v>
      </c>
      <c r="D1539" s="2">
        <f>SUM(Y1539:Y$1860)</f>
        <v>34167.330890540004</v>
      </c>
      <c r="E1539" s="11">
        <f t="shared" si="804"/>
        <v>175409.75822456999</v>
      </c>
      <c r="F1539" s="99">
        <f t="shared" si="832"/>
        <v>4736.74</v>
      </c>
      <c r="G1539" s="3">
        <f>IF(N1539=1,VLOOKUP(A1538,[1]Plan1!$BG$69:$BI$188,3),G1538)</f>
        <v>4740.53</v>
      </c>
      <c r="H1539" s="200">
        <f t="shared" si="833"/>
        <v>42586</v>
      </c>
      <c r="I1539" s="200">
        <f t="shared" si="834"/>
        <v>42617</v>
      </c>
      <c r="J1539" s="27">
        <f t="shared" si="805"/>
        <v>8.0012835832232732E-4</v>
      </c>
      <c r="K1539" s="12">
        <f t="shared" si="819"/>
        <v>42675</v>
      </c>
      <c r="L1539" s="12">
        <f t="shared" si="806"/>
        <v>42675</v>
      </c>
      <c r="M1539" s="1">
        <f t="shared" si="820"/>
        <v>20</v>
      </c>
      <c r="N1539" s="1">
        <f t="shared" si="807"/>
        <v>9</v>
      </c>
      <c r="O1539" s="2">
        <f t="shared" si="808"/>
        <v>1.0003599700000001</v>
      </c>
      <c r="P1539" s="11">
        <f t="shared" si="831"/>
        <v>1.00439992</v>
      </c>
      <c r="Q1539" s="11">
        <f t="shared" si="827"/>
        <v>1.3660543875266027</v>
      </c>
      <c r="R1539" s="2">
        <f t="shared" si="830"/>
        <v>1.36654612</v>
      </c>
      <c r="S1539" s="2">
        <f t="shared" si="825"/>
        <v>1.36605438</v>
      </c>
      <c r="T1539" s="2">
        <f t="shared" si="809"/>
        <v>286293.70053333999</v>
      </c>
      <c r="U1539" s="2">
        <f t="shared" si="810"/>
        <v>12507.101125391469</v>
      </c>
      <c r="V1539" s="2">
        <f t="shared" si="811"/>
        <v>64295.766287354214</v>
      </c>
      <c r="W1539" s="2">
        <f t="shared" si="812"/>
        <v>286379.95652785565</v>
      </c>
      <c r="X1539" s="29">
        <f t="shared" si="813"/>
        <v>0</v>
      </c>
      <c r="Y1539" s="2">
        <f t="shared" si="826"/>
        <v>0</v>
      </c>
      <c r="Z1539" s="82">
        <f t="shared" si="814"/>
        <v>0</v>
      </c>
      <c r="AA1539" s="2">
        <f t="shared" si="823"/>
        <v>0</v>
      </c>
      <c r="AB1539" s="27">
        <f t="shared" si="821"/>
        <v>6.7299999999999999E-2</v>
      </c>
      <c r="AC1539" s="29">
        <f t="shared" si="835"/>
        <v>9</v>
      </c>
      <c r="AD1539" s="29">
        <v>252</v>
      </c>
      <c r="AE1539" s="11">
        <f t="shared" si="828"/>
        <v>1.0023288539999999</v>
      </c>
      <c r="AF1539" s="2">
        <f t="shared" si="824"/>
        <v>666.73622966000005</v>
      </c>
      <c r="AG1539" s="2">
        <f t="shared" si="815"/>
        <v>666.93710726999996</v>
      </c>
      <c r="AH1539" s="3">
        <f t="shared" si="816"/>
        <v>0</v>
      </c>
      <c r="AI1539" s="4" t="str">
        <f t="shared" si="829"/>
        <v>A+J=</v>
      </c>
      <c r="AJ1539" s="12">
        <f t="shared" si="822"/>
        <v>42675</v>
      </c>
      <c r="AK1539" s="12"/>
      <c r="AL1539" s="4"/>
      <c r="AM1539" s="1"/>
      <c r="AN1539" s="12"/>
      <c r="AO1539" s="1"/>
      <c r="AP1539" s="1"/>
      <c r="AQ1539" s="3"/>
      <c r="AR1539" s="3"/>
      <c r="AS1539" s="7"/>
      <c r="AT1539" s="1"/>
      <c r="AU1539" s="1"/>
      <c r="AV1539" s="1"/>
      <c r="AW1539" s="1"/>
      <c r="AX1539" s="1"/>
      <c r="AY1539" s="1"/>
      <c r="AZ1539" s="1"/>
      <c r="BA1539" s="1"/>
      <c r="BB1539" s="1"/>
    </row>
    <row r="1540" spans="1:54" x14ac:dyDescent="0.2">
      <c r="A1540" s="178">
        <f t="shared" si="817"/>
        <v>42659</v>
      </c>
      <c r="B1540" s="2">
        <f t="shared" si="803"/>
        <v>287046.89363512566</v>
      </c>
      <c r="C1540" s="2">
        <f t="shared" si="818"/>
        <v>209577.08911510999</v>
      </c>
      <c r="D1540" s="2">
        <f>SUM(Y1540:Y$1860)</f>
        <v>34167.330890540004</v>
      </c>
      <c r="E1540" s="11">
        <f t="shared" si="804"/>
        <v>175409.75822456999</v>
      </c>
      <c r="F1540" s="99">
        <f t="shared" si="832"/>
        <v>4736.74</v>
      </c>
      <c r="G1540" s="3">
        <f>IF(N1540=1,VLOOKUP(A1539,[1]Plan1!$BG$69:$BI$188,3),G1539)</f>
        <v>4740.53</v>
      </c>
      <c r="H1540" s="200">
        <f t="shared" si="833"/>
        <v>42586</v>
      </c>
      <c r="I1540" s="200">
        <f t="shared" si="834"/>
        <v>42617</v>
      </c>
      <c r="J1540" s="27">
        <f t="shared" si="805"/>
        <v>8.0012835832232732E-4</v>
      </c>
      <c r="K1540" s="12">
        <f t="shared" si="819"/>
        <v>42675</v>
      </c>
      <c r="L1540" s="12">
        <f t="shared" si="806"/>
        <v>42675</v>
      </c>
      <c r="M1540" s="1">
        <f t="shared" si="820"/>
        <v>20</v>
      </c>
      <c r="N1540" s="1">
        <f t="shared" si="807"/>
        <v>9</v>
      </c>
      <c r="O1540" s="2">
        <f t="shared" si="808"/>
        <v>1.0003599700000001</v>
      </c>
      <c r="P1540" s="11">
        <f t="shared" si="831"/>
        <v>1.00439992</v>
      </c>
      <c r="Q1540" s="11">
        <f t="shared" si="827"/>
        <v>1.3660543875266027</v>
      </c>
      <c r="R1540" s="2">
        <f t="shared" si="830"/>
        <v>1.36654612</v>
      </c>
      <c r="S1540" s="2">
        <f t="shared" si="825"/>
        <v>1.36605438</v>
      </c>
      <c r="T1540" s="2">
        <f t="shared" si="809"/>
        <v>286293.70053333999</v>
      </c>
      <c r="U1540" s="2">
        <f t="shared" si="810"/>
        <v>12507.101125391469</v>
      </c>
      <c r="V1540" s="2">
        <f t="shared" si="811"/>
        <v>64295.766287354214</v>
      </c>
      <c r="W1540" s="2">
        <f t="shared" si="812"/>
        <v>286379.95652785565</v>
      </c>
      <c r="X1540" s="29">
        <f t="shared" si="813"/>
        <v>0</v>
      </c>
      <c r="Y1540" s="2">
        <f t="shared" si="826"/>
        <v>0</v>
      </c>
      <c r="Z1540" s="82">
        <f t="shared" si="814"/>
        <v>0</v>
      </c>
      <c r="AA1540" s="2">
        <f t="shared" si="823"/>
        <v>0</v>
      </c>
      <c r="AB1540" s="27">
        <f t="shared" si="821"/>
        <v>6.7299999999999999E-2</v>
      </c>
      <c r="AC1540" s="29">
        <f t="shared" si="835"/>
        <v>9</v>
      </c>
      <c r="AD1540" s="29">
        <v>252</v>
      </c>
      <c r="AE1540" s="11">
        <f t="shared" si="828"/>
        <v>1.0023288539999999</v>
      </c>
      <c r="AF1540" s="2">
        <f t="shared" si="824"/>
        <v>666.73622966000005</v>
      </c>
      <c r="AG1540" s="2">
        <f t="shared" si="815"/>
        <v>666.93710726999996</v>
      </c>
      <c r="AH1540" s="3">
        <f t="shared" si="816"/>
        <v>0</v>
      </c>
      <c r="AI1540" s="4" t="str">
        <f t="shared" si="829"/>
        <v>A+J=</v>
      </c>
      <c r="AJ1540" s="12">
        <f t="shared" si="822"/>
        <v>42675</v>
      </c>
      <c r="AK1540" s="12"/>
      <c r="AL1540" s="4"/>
      <c r="AM1540" s="1"/>
      <c r="AN1540" s="12"/>
      <c r="AO1540" s="1"/>
      <c r="AP1540" s="1"/>
      <c r="AQ1540" s="3"/>
      <c r="AR1540" s="3"/>
      <c r="AS1540" s="7"/>
      <c r="AT1540" s="1"/>
      <c r="AU1540" s="1"/>
      <c r="AV1540" s="1"/>
      <c r="AW1540" s="1"/>
      <c r="AX1540" s="1"/>
      <c r="AY1540" s="1"/>
      <c r="AZ1540" s="1"/>
      <c r="BA1540" s="1"/>
      <c r="BB1540" s="1"/>
    </row>
    <row r="1541" spans="1:54" x14ac:dyDescent="0.2">
      <c r="A1541" s="178">
        <f t="shared" si="817"/>
        <v>42660</v>
      </c>
      <c r="B1541" s="2">
        <f t="shared" si="803"/>
        <v>287046.89363512566</v>
      </c>
      <c r="C1541" s="2">
        <f t="shared" si="818"/>
        <v>209577.08911510999</v>
      </c>
      <c r="D1541" s="2">
        <f>SUM(Y1541:Y$1860)</f>
        <v>34167.330890540004</v>
      </c>
      <c r="E1541" s="11">
        <f t="shared" si="804"/>
        <v>175409.75822456999</v>
      </c>
      <c r="F1541" s="99">
        <f t="shared" si="832"/>
        <v>4736.74</v>
      </c>
      <c r="G1541" s="3">
        <f>IF(N1541=1,VLOOKUP(A1540,[1]Plan1!$BG$69:$BI$188,3),G1540)</f>
        <v>4740.53</v>
      </c>
      <c r="H1541" s="200">
        <f t="shared" si="833"/>
        <v>42586</v>
      </c>
      <c r="I1541" s="200">
        <f t="shared" si="834"/>
        <v>42617</v>
      </c>
      <c r="J1541" s="27">
        <f t="shared" si="805"/>
        <v>8.0012835832232732E-4</v>
      </c>
      <c r="K1541" s="12">
        <f t="shared" si="819"/>
        <v>42675</v>
      </c>
      <c r="L1541" s="12">
        <f t="shared" si="806"/>
        <v>42675</v>
      </c>
      <c r="M1541" s="1">
        <f t="shared" si="820"/>
        <v>20</v>
      </c>
      <c r="N1541" s="1">
        <f t="shared" si="807"/>
        <v>9</v>
      </c>
      <c r="O1541" s="2">
        <f t="shared" si="808"/>
        <v>1.0003599700000001</v>
      </c>
      <c r="P1541" s="11">
        <f t="shared" si="831"/>
        <v>1.00439992</v>
      </c>
      <c r="Q1541" s="11">
        <f t="shared" si="827"/>
        <v>1.3660543875266027</v>
      </c>
      <c r="R1541" s="2">
        <f t="shared" si="830"/>
        <v>1.36654612</v>
      </c>
      <c r="S1541" s="2">
        <f t="shared" si="825"/>
        <v>1.36605438</v>
      </c>
      <c r="T1541" s="2">
        <f t="shared" si="809"/>
        <v>286293.70053333999</v>
      </c>
      <c r="U1541" s="2">
        <f t="shared" si="810"/>
        <v>12507.101125391469</v>
      </c>
      <c r="V1541" s="2">
        <f t="shared" si="811"/>
        <v>64295.766287354214</v>
      </c>
      <c r="W1541" s="2">
        <f t="shared" si="812"/>
        <v>286379.95652785565</v>
      </c>
      <c r="X1541" s="29">
        <f t="shared" si="813"/>
        <v>0</v>
      </c>
      <c r="Y1541" s="2">
        <f t="shared" si="826"/>
        <v>0</v>
      </c>
      <c r="Z1541" s="82">
        <f t="shared" si="814"/>
        <v>0</v>
      </c>
      <c r="AA1541" s="2">
        <f t="shared" si="823"/>
        <v>0</v>
      </c>
      <c r="AB1541" s="27">
        <f t="shared" si="821"/>
        <v>6.7299999999999999E-2</v>
      </c>
      <c r="AC1541" s="29">
        <f t="shared" si="835"/>
        <v>9</v>
      </c>
      <c r="AD1541" s="29">
        <v>252</v>
      </c>
      <c r="AE1541" s="11">
        <f t="shared" si="828"/>
        <v>1.0023288539999999</v>
      </c>
      <c r="AF1541" s="2">
        <f t="shared" si="824"/>
        <v>666.73622966000005</v>
      </c>
      <c r="AG1541" s="2">
        <f t="shared" si="815"/>
        <v>666.93710726999996</v>
      </c>
      <c r="AH1541" s="3">
        <f t="shared" si="816"/>
        <v>0</v>
      </c>
      <c r="AI1541" s="4" t="str">
        <f t="shared" si="829"/>
        <v>A+J=</v>
      </c>
      <c r="AJ1541" s="12">
        <f t="shared" si="822"/>
        <v>42675</v>
      </c>
      <c r="AK1541" s="12"/>
      <c r="AL1541" s="4"/>
      <c r="AM1541" s="1"/>
      <c r="AN1541" s="12"/>
      <c r="AO1541" s="1"/>
      <c r="AP1541" s="1"/>
      <c r="AQ1541" s="3"/>
      <c r="AR1541" s="3"/>
      <c r="AS1541" s="7"/>
      <c r="AT1541" s="1"/>
      <c r="AU1541" s="1"/>
      <c r="AV1541" s="1"/>
      <c r="AW1541" s="1"/>
      <c r="AX1541" s="1"/>
      <c r="AY1541" s="1"/>
      <c r="AZ1541" s="1"/>
      <c r="BA1541" s="1"/>
      <c r="BB1541" s="1"/>
    </row>
    <row r="1542" spans="1:54" x14ac:dyDescent="0.2">
      <c r="A1542" s="178">
        <f t="shared" si="817"/>
        <v>42661</v>
      </c>
      <c r="B1542" s="2">
        <f t="shared" si="803"/>
        <v>287130.70624673023</v>
      </c>
      <c r="C1542" s="2">
        <f t="shared" si="818"/>
        <v>209577.08911510999</v>
      </c>
      <c r="D1542" s="2">
        <f>SUM(Y1542:Y$1860)</f>
        <v>34167.330890540004</v>
      </c>
      <c r="E1542" s="11">
        <f t="shared" si="804"/>
        <v>175409.75822456999</v>
      </c>
      <c r="F1542" s="99">
        <f t="shared" si="832"/>
        <v>4736.74</v>
      </c>
      <c r="G1542" s="3">
        <f>IF(N1542=1,VLOOKUP(A1541,[1]Plan1!$BG$69:$BI$188,3),G1541)</f>
        <v>4740.53</v>
      </c>
      <c r="H1542" s="200">
        <f t="shared" si="833"/>
        <v>42586</v>
      </c>
      <c r="I1542" s="200">
        <f t="shared" si="834"/>
        <v>42617</v>
      </c>
      <c r="J1542" s="27">
        <f t="shared" si="805"/>
        <v>8.0012835832232732E-4</v>
      </c>
      <c r="K1542" s="12">
        <f t="shared" si="819"/>
        <v>42675</v>
      </c>
      <c r="L1542" s="12">
        <f t="shared" si="806"/>
        <v>42675</v>
      </c>
      <c r="M1542" s="1">
        <f t="shared" si="820"/>
        <v>20</v>
      </c>
      <c r="N1542" s="1">
        <f t="shared" si="807"/>
        <v>10</v>
      </c>
      <c r="O1542" s="2">
        <f t="shared" si="808"/>
        <v>1.0003999800000001</v>
      </c>
      <c r="P1542" s="11">
        <f t="shared" si="831"/>
        <v>1.00439992</v>
      </c>
      <c r="Q1542" s="11">
        <f t="shared" si="827"/>
        <v>1.3660543875266027</v>
      </c>
      <c r="R1542" s="2">
        <f t="shared" si="830"/>
        <v>1.36660078</v>
      </c>
      <c r="S1542" s="2">
        <f t="shared" si="825"/>
        <v>1.36605438</v>
      </c>
      <c r="T1542" s="2">
        <f t="shared" si="809"/>
        <v>286293.70053333999</v>
      </c>
      <c r="U1542" s="2">
        <f t="shared" si="810"/>
        <v>12507.101125391469</v>
      </c>
      <c r="V1542" s="2">
        <f t="shared" si="811"/>
        <v>64305.354184738768</v>
      </c>
      <c r="W1542" s="2">
        <f t="shared" si="812"/>
        <v>286389.54442524025</v>
      </c>
      <c r="X1542" s="29">
        <f t="shared" si="813"/>
        <v>0</v>
      </c>
      <c r="Y1542" s="2">
        <f t="shared" si="826"/>
        <v>0</v>
      </c>
      <c r="Z1542" s="82">
        <f t="shared" si="814"/>
        <v>0</v>
      </c>
      <c r="AA1542" s="2">
        <f t="shared" si="823"/>
        <v>0</v>
      </c>
      <c r="AB1542" s="27">
        <f t="shared" si="821"/>
        <v>6.7299999999999999E-2</v>
      </c>
      <c r="AC1542" s="29">
        <f t="shared" si="835"/>
        <v>10</v>
      </c>
      <c r="AD1542" s="29">
        <v>252</v>
      </c>
      <c r="AE1542" s="11">
        <f t="shared" si="828"/>
        <v>1.0025879499999999</v>
      </c>
      <c r="AF1542" s="2">
        <f t="shared" si="824"/>
        <v>740.91378228999997</v>
      </c>
      <c r="AG1542" s="2">
        <f t="shared" si="815"/>
        <v>741.16182148999997</v>
      </c>
      <c r="AH1542" s="3">
        <f t="shared" si="816"/>
        <v>0</v>
      </c>
      <c r="AI1542" s="4" t="str">
        <f t="shared" si="829"/>
        <v>A+J=</v>
      </c>
      <c r="AJ1542" s="12">
        <f t="shared" si="822"/>
        <v>42675</v>
      </c>
      <c r="AK1542" s="12"/>
      <c r="AL1542" s="4"/>
      <c r="AM1542" s="1"/>
      <c r="AN1542" s="12"/>
      <c r="AO1542" s="1"/>
      <c r="AP1542" s="1"/>
      <c r="AQ1542" s="3"/>
      <c r="AR1542" s="3"/>
      <c r="AS1542" s="7"/>
      <c r="AT1542" s="1"/>
      <c r="AU1542" s="1"/>
      <c r="AV1542" s="1"/>
      <c r="AW1542" s="1"/>
      <c r="AX1542" s="1"/>
      <c r="AY1542" s="1"/>
      <c r="AZ1542" s="1"/>
      <c r="BA1542" s="1"/>
      <c r="BB1542" s="1"/>
    </row>
    <row r="1543" spans="1:54" x14ac:dyDescent="0.2">
      <c r="A1543" s="178">
        <f t="shared" si="817"/>
        <v>42662</v>
      </c>
      <c r="B1543" s="2">
        <f t="shared" si="803"/>
        <v>287214.54125635722</v>
      </c>
      <c r="C1543" s="2">
        <f t="shared" si="818"/>
        <v>209577.08911510999</v>
      </c>
      <c r="D1543" s="2">
        <f>SUM(Y1543:Y$1860)</f>
        <v>34167.330890540004</v>
      </c>
      <c r="E1543" s="11">
        <f t="shared" si="804"/>
        <v>175409.75822456999</v>
      </c>
      <c r="F1543" s="99">
        <f t="shared" si="832"/>
        <v>4736.74</v>
      </c>
      <c r="G1543" s="3">
        <f>IF(N1543=1,VLOOKUP(A1542,[1]Plan1!$BG$69:$BI$188,3),G1542)</f>
        <v>4740.53</v>
      </c>
      <c r="H1543" s="200">
        <f t="shared" si="833"/>
        <v>42586</v>
      </c>
      <c r="I1543" s="200">
        <f t="shared" si="834"/>
        <v>42617</v>
      </c>
      <c r="J1543" s="27">
        <f t="shared" si="805"/>
        <v>8.0012835832232732E-4</v>
      </c>
      <c r="K1543" s="12">
        <f t="shared" si="819"/>
        <v>42675</v>
      </c>
      <c r="L1543" s="12">
        <f t="shared" si="806"/>
        <v>42675</v>
      </c>
      <c r="M1543" s="1">
        <f t="shared" si="820"/>
        <v>20</v>
      </c>
      <c r="N1543" s="1">
        <f t="shared" si="807"/>
        <v>11</v>
      </c>
      <c r="O1543" s="2">
        <f t="shared" si="808"/>
        <v>1.0004399900000001</v>
      </c>
      <c r="P1543" s="11">
        <f t="shared" si="831"/>
        <v>1.00439992</v>
      </c>
      <c r="Q1543" s="11">
        <f t="shared" si="827"/>
        <v>1.3660543875266027</v>
      </c>
      <c r="R1543" s="2">
        <f t="shared" si="830"/>
        <v>1.36665543</v>
      </c>
      <c r="S1543" s="2">
        <f t="shared" si="825"/>
        <v>1.36605438</v>
      </c>
      <c r="T1543" s="2">
        <f t="shared" si="809"/>
        <v>286293.70053333999</v>
      </c>
      <c r="U1543" s="2">
        <f t="shared" si="810"/>
        <v>12507.101125391469</v>
      </c>
      <c r="V1543" s="2">
        <f t="shared" si="811"/>
        <v>64314.940328025747</v>
      </c>
      <c r="W1543" s="2">
        <f t="shared" si="812"/>
        <v>286399.13056852721</v>
      </c>
      <c r="X1543" s="29">
        <f t="shared" si="813"/>
        <v>0</v>
      </c>
      <c r="Y1543" s="2">
        <f t="shared" si="826"/>
        <v>0</v>
      </c>
      <c r="Z1543" s="82">
        <f t="shared" si="814"/>
        <v>0</v>
      </c>
      <c r="AA1543" s="2">
        <f t="shared" si="823"/>
        <v>0</v>
      </c>
      <c r="AB1543" s="27">
        <f t="shared" si="821"/>
        <v>6.7299999999999999E-2</v>
      </c>
      <c r="AC1543" s="29">
        <f t="shared" si="835"/>
        <v>11</v>
      </c>
      <c r="AD1543" s="29">
        <v>252</v>
      </c>
      <c r="AE1543" s="11">
        <f t="shared" si="828"/>
        <v>1.0028471130000001</v>
      </c>
      <c r="AF1543" s="2">
        <f t="shared" si="824"/>
        <v>815.11051659999998</v>
      </c>
      <c r="AG1543" s="2">
        <f t="shared" si="815"/>
        <v>815.41068783000003</v>
      </c>
      <c r="AH1543" s="3">
        <f t="shared" si="816"/>
        <v>0</v>
      </c>
      <c r="AI1543" s="4" t="str">
        <f t="shared" si="829"/>
        <v>A+J=</v>
      </c>
      <c r="AJ1543" s="12">
        <f t="shared" si="822"/>
        <v>42675</v>
      </c>
      <c r="AK1543" s="12"/>
      <c r="AL1543" s="4"/>
      <c r="AM1543" s="1"/>
      <c r="AN1543" s="12"/>
      <c r="AO1543" s="1"/>
      <c r="AP1543" s="1"/>
      <c r="AQ1543" s="3"/>
      <c r="AR1543" s="3"/>
      <c r="AS1543" s="7"/>
      <c r="AT1543" s="1"/>
      <c r="AU1543" s="1"/>
      <c r="AV1543" s="1"/>
      <c r="AW1543" s="1"/>
      <c r="AX1543" s="1"/>
      <c r="AY1543" s="1"/>
      <c r="AZ1543" s="1"/>
      <c r="BA1543" s="1"/>
      <c r="BB1543" s="1"/>
    </row>
    <row r="1544" spans="1:54" x14ac:dyDescent="0.2">
      <c r="A1544" s="178">
        <f t="shared" si="817"/>
        <v>42663</v>
      </c>
      <c r="B1544" s="2">
        <f t="shared" si="803"/>
        <v>287298.40218365175</v>
      </c>
      <c r="C1544" s="2">
        <f t="shared" si="818"/>
        <v>209577.08911510999</v>
      </c>
      <c r="D1544" s="2">
        <f>SUM(Y1544:Y$1860)</f>
        <v>34167.330890540004</v>
      </c>
      <c r="E1544" s="11">
        <f t="shared" si="804"/>
        <v>175409.75822456999</v>
      </c>
      <c r="F1544" s="99">
        <f t="shared" si="832"/>
        <v>4736.74</v>
      </c>
      <c r="G1544" s="3">
        <f>IF(N1544=1,VLOOKUP(A1543,[1]Plan1!$BG$69:$BI$188,3),G1543)</f>
        <v>4740.53</v>
      </c>
      <c r="H1544" s="200">
        <f t="shared" si="833"/>
        <v>42586</v>
      </c>
      <c r="I1544" s="200">
        <f t="shared" si="834"/>
        <v>42617</v>
      </c>
      <c r="J1544" s="27">
        <f t="shared" si="805"/>
        <v>8.0012835832232732E-4</v>
      </c>
      <c r="K1544" s="12">
        <f t="shared" si="819"/>
        <v>42675</v>
      </c>
      <c r="L1544" s="12">
        <f t="shared" si="806"/>
        <v>42675</v>
      </c>
      <c r="M1544" s="1">
        <f t="shared" si="820"/>
        <v>20</v>
      </c>
      <c r="N1544" s="1">
        <f t="shared" si="807"/>
        <v>12</v>
      </c>
      <c r="O1544" s="2">
        <f t="shared" si="808"/>
        <v>1.00048</v>
      </c>
      <c r="P1544" s="11">
        <f t="shared" si="831"/>
        <v>1.00439992</v>
      </c>
      <c r="Q1544" s="11">
        <f t="shared" si="827"/>
        <v>1.3660543875266027</v>
      </c>
      <c r="R1544" s="2">
        <f t="shared" si="830"/>
        <v>1.36671009</v>
      </c>
      <c r="S1544" s="2">
        <f t="shared" si="825"/>
        <v>1.36605438</v>
      </c>
      <c r="T1544" s="2">
        <f t="shared" si="809"/>
        <v>286293.70053333999</v>
      </c>
      <c r="U1544" s="2">
        <f t="shared" si="810"/>
        <v>12507.101125391469</v>
      </c>
      <c r="V1544" s="2">
        <f t="shared" si="811"/>
        <v>64324.5282254103</v>
      </c>
      <c r="W1544" s="2">
        <f t="shared" si="812"/>
        <v>286408.71846591175</v>
      </c>
      <c r="X1544" s="29">
        <f t="shared" si="813"/>
        <v>0</v>
      </c>
      <c r="Y1544" s="2">
        <f t="shared" si="826"/>
        <v>0</v>
      </c>
      <c r="Z1544" s="82">
        <f t="shared" si="814"/>
        <v>0</v>
      </c>
      <c r="AA1544" s="2">
        <f t="shared" si="823"/>
        <v>0</v>
      </c>
      <c r="AB1544" s="27">
        <f t="shared" si="821"/>
        <v>6.7299999999999999E-2</v>
      </c>
      <c r="AC1544" s="29">
        <f t="shared" si="835"/>
        <v>12</v>
      </c>
      <c r="AD1544" s="29">
        <v>252</v>
      </c>
      <c r="AE1544" s="11">
        <f t="shared" si="828"/>
        <v>1.003106343</v>
      </c>
      <c r="AF1544" s="2">
        <f t="shared" si="824"/>
        <v>889.32643258999997</v>
      </c>
      <c r="AG1544" s="2">
        <f t="shared" si="815"/>
        <v>889.68371774000002</v>
      </c>
      <c r="AH1544" s="3">
        <f t="shared" si="816"/>
        <v>0</v>
      </c>
      <c r="AI1544" s="4" t="str">
        <f t="shared" si="829"/>
        <v>A+J=</v>
      </c>
      <c r="AJ1544" s="12">
        <f t="shared" si="822"/>
        <v>42675</v>
      </c>
      <c r="AK1544" s="12"/>
      <c r="AL1544" s="4"/>
      <c r="AM1544" s="1"/>
      <c r="AN1544" s="12"/>
      <c r="AO1544" s="1"/>
      <c r="AP1544" s="1"/>
      <c r="AQ1544" s="3"/>
      <c r="AR1544" s="3"/>
      <c r="AS1544" s="7"/>
      <c r="AT1544" s="1"/>
      <c r="AU1544" s="1"/>
      <c r="AV1544" s="1"/>
      <c r="AW1544" s="1"/>
      <c r="AX1544" s="1"/>
      <c r="AY1544" s="1"/>
      <c r="AZ1544" s="1"/>
      <c r="BA1544" s="1"/>
      <c r="BB1544" s="1"/>
    </row>
    <row r="1545" spans="1:54" x14ac:dyDescent="0.2">
      <c r="A1545" s="178">
        <f t="shared" si="817"/>
        <v>42664</v>
      </c>
      <c r="B1545" s="2">
        <f t="shared" si="803"/>
        <v>287382.28551191872</v>
      </c>
      <c r="C1545" s="2">
        <f t="shared" si="818"/>
        <v>209577.08911510999</v>
      </c>
      <c r="D1545" s="2">
        <f>SUM(Y1545:Y$1860)</f>
        <v>34167.330890540004</v>
      </c>
      <c r="E1545" s="11">
        <f t="shared" si="804"/>
        <v>175409.75822456999</v>
      </c>
      <c r="F1545" s="99">
        <f t="shared" si="832"/>
        <v>4736.74</v>
      </c>
      <c r="G1545" s="3">
        <f>IF(N1545=1,VLOOKUP(A1544,[1]Plan1!$BG$69:$BI$188,3),G1544)</f>
        <v>4740.53</v>
      </c>
      <c r="H1545" s="200">
        <f t="shared" si="833"/>
        <v>42586</v>
      </c>
      <c r="I1545" s="200">
        <f t="shared" si="834"/>
        <v>42617</v>
      </c>
      <c r="J1545" s="27">
        <f t="shared" si="805"/>
        <v>8.0012835832232732E-4</v>
      </c>
      <c r="K1545" s="12">
        <f t="shared" si="819"/>
        <v>42675</v>
      </c>
      <c r="L1545" s="12">
        <f t="shared" si="806"/>
        <v>42675</v>
      </c>
      <c r="M1545" s="1">
        <f t="shared" si="820"/>
        <v>20</v>
      </c>
      <c r="N1545" s="1">
        <f t="shared" si="807"/>
        <v>13</v>
      </c>
      <c r="O1545" s="2">
        <f t="shared" si="808"/>
        <v>1.00052001</v>
      </c>
      <c r="P1545" s="11">
        <f t="shared" si="831"/>
        <v>1.00439992</v>
      </c>
      <c r="Q1545" s="11">
        <f t="shared" si="827"/>
        <v>1.3660543875266027</v>
      </c>
      <c r="R1545" s="2">
        <f t="shared" si="830"/>
        <v>1.36676474</v>
      </c>
      <c r="S1545" s="2">
        <f t="shared" si="825"/>
        <v>1.36605438</v>
      </c>
      <c r="T1545" s="2">
        <f t="shared" si="809"/>
        <v>286293.70053333999</v>
      </c>
      <c r="U1545" s="2">
        <f t="shared" si="810"/>
        <v>12507.101125391469</v>
      </c>
      <c r="V1545" s="2">
        <f t="shared" si="811"/>
        <v>64334.114368697279</v>
      </c>
      <c r="W1545" s="2">
        <f t="shared" si="812"/>
        <v>286418.30460919871</v>
      </c>
      <c r="X1545" s="29">
        <f t="shared" si="813"/>
        <v>0</v>
      </c>
      <c r="Y1545" s="2">
        <f t="shared" si="826"/>
        <v>0</v>
      </c>
      <c r="Z1545" s="82">
        <f t="shared" si="814"/>
        <v>0</v>
      </c>
      <c r="AA1545" s="2">
        <f t="shared" si="823"/>
        <v>0</v>
      </c>
      <c r="AB1545" s="27">
        <f t="shared" si="821"/>
        <v>6.7299999999999999E-2</v>
      </c>
      <c r="AC1545" s="29">
        <f t="shared" si="835"/>
        <v>13</v>
      </c>
      <c r="AD1545" s="29">
        <v>252</v>
      </c>
      <c r="AE1545" s="11">
        <f t="shared" si="828"/>
        <v>1.0033656399999999</v>
      </c>
      <c r="AF1545" s="2">
        <f t="shared" si="824"/>
        <v>963.56153026000004</v>
      </c>
      <c r="AG1545" s="2">
        <f t="shared" si="815"/>
        <v>963.98090272000002</v>
      </c>
      <c r="AH1545" s="3">
        <f t="shared" si="816"/>
        <v>0</v>
      </c>
      <c r="AI1545" s="4" t="str">
        <f t="shared" si="829"/>
        <v>A+J=</v>
      </c>
      <c r="AJ1545" s="12">
        <f t="shared" si="822"/>
        <v>42675</v>
      </c>
      <c r="AK1545" s="12"/>
      <c r="AL1545" s="4"/>
      <c r="AM1545" s="1"/>
      <c r="AN1545" s="12"/>
      <c r="AO1545" s="1"/>
      <c r="AP1545" s="1"/>
      <c r="AQ1545" s="3"/>
      <c r="AR1545" s="3"/>
      <c r="AS1545" s="7"/>
      <c r="AT1545" s="1"/>
      <c r="AU1545" s="1"/>
      <c r="AV1545" s="1"/>
      <c r="AW1545" s="1"/>
      <c r="AX1545" s="1"/>
      <c r="AY1545" s="1"/>
      <c r="AZ1545" s="1"/>
      <c r="BA1545" s="1"/>
      <c r="BB1545" s="1"/>
    </row>
    <row r="1546" spans="1:54" x14ac:dyDescent="0.2">
      <c r="A1546" s="178">
        <f t="shared" si="817"/>
        <v>42665</v>
      </c>
      <c r="B1546" s="2">
        <f t="shared" ref="B1546:B1609" si="836">(W1546+AG1546)</f>
        <v>287466.19476262329</v>
      </c>
      <c r="C1546" s="2">
        <f t="shared" si="818"/>
        <v>209577.08911510999</v>
      </c>
      <c r="D1546" s="2">
        <f>SUM(Y1546:Y$1860)</f>
        <v>34167.330890540004</v>
      </c>
      <c r="E1546" s="11">
        <f t="shared" ref="E1546:E1609" si="837">(C1546-D1546)</f>
        <v>175409.75822456999</v>
      </c>
      <c r="F1546" s="99">
        <f t="shared" si="832"/>
        <v>4736.74</v>
      </c>
      <c r="G1546" s="3">
        <f>IF(N1546=1,VLOOKUP(A1545,[1]Plan1!$BG$69:$BI$188,3),G1545)</f>
        <v>4740.53</v>
      </c>
      <c r="H1546" s="200">
        <f t="shared" si="833"/>
        <v>42586</v>
      </c>
      <c r="I1546" s="200">
        <f t="shared" si="834"/>
        <v>42617</v>
      </c>
      <c r="J1546" s="27">
        <f t="shared" ref="J1546:J1609" si="838">(G1546/F1546)-1</f>
        <v>8.0012835832232732E-4</v>
      </c>
      <c r="K1546" s="12">
        <f t="shared" si="819"/>
        <v>42675</v>
      </c>
      <c r="L1546" s="12">
        <f t="shared" ref="L1546:L1609" si="839">IF(A1546&gt;L1545,K1546,L1545)</f>
        <v>42675</v>
      </c>
      <c r="M1546" s="1">
        <f t="shared" si="820"/>
        <v>20</v>
      </c>
      <c r="N1546" s="1">
        <f t="shared" ref="N1546:N1609" si="840">(M1546-(NETWORKDAYS(A1546,L1546,AN$137:AN$327)-1))</f>
        <v>14</v>
      </c>
      <c r="O1546" s="2">
        <f t="shared" ref="O1546:O1609" si="841">TRUNC((G1546/F1546)^TRUNC((N1546/M1546),9),8)</f>
        <v>1.00056002</v>
      </c>
      <c r="P1546" s="11">
        <f t="shared" si="831"/>
        <v>1.00439992</v>
      </c>
      <c r="Q1546" s="11">
        <f t="shared" si="827"/>
        <v>1.3660543875266027</v>
      </c>
      <c r="R1546" s="2">
        <f t="shared" si="830"/>
        <v>1.3668194</v>
      </c>
      <c r="S1546" s="2">
        <f t="shared" si="825"/>
        <v>1.36605438</v>
      </c>
      <c r="T1546" s="2">
        <f t="shared" ref="T1546:T1609" si="842">TRUNC(C1546*S1546,8)</f>
        <v>286293.70053333999</v>
      </c>
      <c r="U1546" s="2">
        <f t="shared" ref="U1546:U1609" si="843">(D1546*(S1546-1))</f>
        <v>12507.101125391469</v>
      </c>
      <c r="V1546" s="2">
        <f t="shared" ref="V1546:V1609" si="844">(E1546*(R1546-1))</f>
        <v>64343.702266081833</v>
      </c>
      <c r="W1546" s="2">
        <f t="shared" ref="W1546:W1609" si="845">(C1546+U1546+V1546)</f>
        <v>286427.8925065833</v>
      </c>
      <c r="X1546" s="29">
        <f t="shared" ref="X1546:X1609" si="846">IF(VLOOKUP(A1546,AN$10:AU$131,8)=VLOOKUP(A1545,AN$10:AU$131,8),0,VLOOKUP(A1546,AN$10:AU$131,8))</f>
        <v>0</v>
      </c>
      <c r="Y1546" s="2">
        <f t="shared" si="826"/>
        <v>0</v>
      </c>
      <c r="Z1546" s="82">
        <f t="shared" ref="Z1546:Z1609" si="847">IF(X1546&gt;0,VLOOKUP($A1546,$AN$10:$AS$131,6),0)</f>
        <v>0</v>
      </c>
      <c r="AA1546" s="2">
        <f t="shared" si="823"/>
        <v>0</v>
      </c>
      <c r="AB1546" s="27">
        <f t="shared" si="821"/>
        <v>6.7299999999999999E-2</v>
      </c>
      <c r="AC1546" s="29">
        <f t="shared" si="835"/>
        <v>14</v>
      </c>
      <c r="AD1546" s="29">
        <v>252</v>
      </c>
      <c r="AE1546" s="11">
        <f t="shared" si="828"/>
        <v>1.0036250040000001</v>
      </c>
      <c r="AF1546" s="2">
        <f t="shared" si="824"/>
        <v>1037.8158096</v>
      </c>
      <c r="AG1546" s="2">
        <f t="shared" ref="AG1546:AG1609" si="848">TRUNC((W1546*(AE1546-1)),8)</f>
        <v>1038.30225604</v>
      </c>
      <c r="AH1546" s="3">
        <f t="shared" ref="AH1546:AH1609" si="849">IF(AA1546&gt;0,AA1546+AF1546,0)</f>
        <v>0</v>
      </c>
      <c r="AI1546" s="4" t="str">
        <f t="shared" si="829"/>
        <v>A+J=</v>
      </c>
      <c r="AJ1546" s="12">
        <f t="shared" si="822"/>
        <v>42675</v>
      </c>
      <c r="AK1546" s="12"/>
      <c r="AL1546" s="4"/>
      <c r="AM1546" s="1"/>
      <c r="AN1546" s="12"/>
      <c r="AO1546" s="1"/>
      <c r="AP1546" s="1"/>
      <c r="AQ1546" s="3"/>
      <c r="AR1546" s="3"/>
      <c r="AS1546" s="7"/>
      <c r="AT1546" s="1"/>
      <c r="AU1546" s="1"/>
      <c r="AV1546" s="1"/>
      <c r="AW1546" s="1"/>
      <c r="AX1546" s="1"/>
      <c r="AY1546" s="1"/>
      <c r="AZ1546" s="1"/>
      <c r="BA1546" s="1"/>
      <c r="BB1546" s="1"/>
    </row>
    <row r="1547" spans="1:54" x14ac:dyDescent="0.2">
      <c r="A1547" s="178">
        <f t="shared" ref="A1547:A1610" si="850">(A1546+1)</f>
        <v>42666</v>
      </c>
      <c r="B1547" s="2">
        <f t="shared" si="836"/>
        <v>287466.19476262329</v>
      </c>
      <c r="C1547" s="2">
        <f t="shared" ref="C1547:C1610" si="851">TRUNC(IF(X1546&gt;0,VLOOKUP(A1546,$AN$12:$AO$131,2),C1546),8)</f>
        <v>209577.08911510999</v>
      </c>
      <c r="D1547" s="2">
        <f>SUM(Y1547:Y$1860)</f>
        <v>34167.330890540004</v>
      </c>
      <c r="E1547" s="11">
        <f t="shared" si="837"/>
        <v>175409.75822456999</v>
      </c>
      <c r="F1547" s="99">
        <f t="shared" si="832"/>
        <v>4736.74</v>
      </c>
      <c r="G1547" s="3">
        <f>IF(N1547=1,VLOOKUP(A1546,[1]Plan1!$BG$69:$BI$188,3),G1546)</f>
        <v>4740.53</v>
      </c>
      <c r="H1547" s="200">
        <f t="shared" si="833"/>
        <v>42586</v>
      </c>
      <c r="I1547" s="200">
        <f t="shared" si="834"/>
        <v>42617</v>
      </c>
      <c r="J1547" s="27">
        <f t="shared" si="838"/>
        <v>8.0012835832232732E-4</v>
      </c>
      <c r="K1547" s="12">
        <f t="shared" ref="K1547:K1610" si="852">IF(DAY(A1547)=1,VLOOKUP(A1547,AR$137:AW$275,4),K1546)</f>
        <v>42675</v>
      </c>
      <c r="L1547" s="12">
        <f t="shared" si="839"/>
        <v>42675</v>
      </c>
      <c r="M1547" s="1">
        <f t="shared" ref="M1547:M1610" si="853">IF(L1547=L1546,M1546,NETWORKDAYS(L1546,L1547,$AN$137:$AN$327)-1)</f>
        <v>20</v>
      </c>
      <c r="N1547" s="1">
        <f t="shared" si="840"/>
        <v>14</v>
      </c>
      <c r="O1547" s="2">
        <f t="shared" si="841"/>
        <v>1.00056002</v>
      </c>
      <c r="P1547" s="11">
        <f t="shared" si="831"/>
        <v>1.00439992</v>
      </c>
      <c r="Q1547" s="11">
        <f t="shared" si="827"/>
        <v>1.3660543875266027</v>
      </c>
      <c r="R1547" s="2">
        <f t="shared" si="830"/>
        <v>1.3668194</v>
      </c>
      <c r="S1547" s="2">
        <f t="shared" si="825"/>
        <v>1.36605438</v>
      </c>
      <c r="T1547" s="2">
        <f t="shared" si="842"/>
        <v>286293.70053333999</v>
      </c>
      <c r="U1547" s="2">
        <f t="shared" si="843"/>
        <v>12507.101125391469</v>
      </c>
      <c r="V1547" s="2">
        <f t="shared" si="844"/>
        <v>64343.702266081833</v>
      </c>
      <c r="W1547" s="2">
        <f t="shared" si="845"/>
        <v>286427.8925065833</v>
      </c>
      <c r="X1547" s="29">
        <f t="shared" si="846"/>
        <v>0</v>
      </c>
      <c r="Y1547" s="2">
        <f t="shared" si="826"/>
        <v>0</v>
      </c>
      <c r="Z1547" s="82">
        <f t="shared" si="847"/>
        <v>0</v>
      </c>
      <c r="AA1547" s="2">
        <f t="shared" si="823"/>
        <v>0</v>
      </c>
      <c r="AB1547" s="27">
        <f t="shared" ref="AB1547:AB1610" si="854">(AB1546)</f>
        <v>6.7299999999999999E-2</v>
      </c>
      <c r="AC1547" s="29">
        <f t="shared" si="835"/>
        <v>14</v>
      </c>
      <c r="AD1547" s="29">
        <v>252</v>
      </c>
      <c r="AE1547" s="11">
        <f t="shared" si="828"/>
        <v>1.0036250040000001</v>
      </c>
      <c r="AF1547" s="2">
        <f t="shared" si="824"/>
        <v>1037.8158096</v>
      </c>
      <c r="AG1547" s="2">
        <f t="shared" si="848"/>
        <v>1038.30225604</v>
      </c>
      <c r="AH1547" s="3">
        <f t="shared" si="849"/>
        <v>0</v>
      </c>
      <c r="AI1547" s="4" t="str">
        <f t="shared" si="829"/>
        <v>A+J=</v>
      </c>
      <c r="AJ1547" s="12">
        <f t="shared" ref="AJ1547:AJ1610" si="855">IF(X1546&gt;0,VLOOKUP(A1546,$AN$10:$AW$130,9),AJ1546)</f>
        <v>42675</v>
      </c>
      <c r="AK1547" s="12"/>
      <c r="AL1547" s="4"/>
      <c r="AM1547" s="1"/>
      <c r="AN1547" s="12"/>
      <c r="AO1547" s="1"/>
      <c r="AP1547" s="1"/>
      <c r="AQ1547" s="3"/>
      <c r="AR1547" s="3"/>
      <c r="AS1547" s="7"/>
      <c r="AT1547" s="1"/>
      <c r="AU1547" s="1"/>
      <c r="AV1547" s="1"/>
      <c r="AW1547" s="1"/>
      <c r="AX1547" s="1"/>
      <c r="AY1547" s="1"/>
      <c r="AZ1547" s="1"/>
      <c r="BA1547" s="1"/>
      <c r="BB1547" s="1"/>
    </row>
    <row r="1548" spans="1:54" x14ac:dyDescent="0.2">
      <c r="A1548" s="178">
        <f t="shared" si="850"/>
        <v>42667</v>
      </c>
      <c r="B1548" s="2">
        <f t="shared" si="836"/>
        <v>287466.19476262329</v>
      </c>
      <c r="C1548" s="2">
        <f t="shared" si="851"/>
        <v>209577.08911510999</v>
      </c>
      <c r="D1548" s="2">
        <f>SUM(Y1548:Y$1860)</f>
        <v>34167.330890540004</v>
      </c>
      <c r="E1548" s="11">
        <f t="shared" si="837"/>
        <v>175409.75822456999</v>
      </c>
      <c r="F1548" s="99">
        <f t="shared" si="832"/>
        <v>4736.74</v>
      </c>
      <c r="G1548" s="3">
        <f>IF(N1548=1,VLOOKUP(A1547,[1]Plan1!$BG$69:$BI$188,3),G1547)</f>
        <v>4740.53</v>
      </c>
      <c r="H1548" s="200">
        <f t="shared" si="833"/>
        <v>42586</v>
      </c>
      <c r="I1548" s="200">
        <f t="shared" si="834"/>
        <v>42617</v>
      </c>
      <c r="J1548" s="27">
        <f t="shared" si="838"/>
        <v>8.0012835832232732E-4</v>
      </c>
      <c r="K1548" s="12">
        <f t="shared" si="852"/>
        <v>42675</v>
      </c>
      <c r="L1548" s="12">
        <f t="shared" si="839"/>
        <v>42675</v>
      </c>
      <c r="M1548" s="1">
        <f t="shared" si="853"/>
        <v>20</v>
      </c>
      <c r="N1548" s="1">
        <f t="shared" si="840"/>
        <v>14</v>
      </c>
      <c r="O1548" s="2">
        <f t="shared" si="841"/>
        <v>1.00056002</v>
      </c>
      <c r="P1548" s="11">
        <f t="shared" si="831"/>
        <v>1.00439992</v>
      </c>
      <c r="Q1548" s="11">
        <f t="shared" si="827"/>
        <v>1.3660543875266027</v>
      </c>
      <c r="R1548" s="2">
        <f t="shared" si="830"/>
        <v>1.3668194</v>
      </c>
      <c r="S1548" s="2">
        <f t="shared" si="825"/>
        <v>1.36605438</v>
      </c>
      <c r="T1548" s="2">
        <f t="shared" si="842"/>
        <v>286293.70053333999</v>
      </c>
      <c r="U1548" s="2">
        <f t="shared" si="843"/>
        <v>12507.101125391469</v>
      </c>
      <c r="V1548" s="2">
        <f t="shared" si="844"/>
        <v>64343.702266081833</v>
      </c>
      <c r="W1548" s="2">
        <f t="shared" si="845"/>
        <v>286427.8925065833</v>
      </c>
      <c r="X1548" s="29">
        <f t="shared" si="846"/>
        <v>0</v>
      </c>
      <c r="Y1548" s="2">
        <f t="shared" si="826"/>
        <v>0</v>
      </c>
      <c r="Z1548" s="82">
        <f t="shared" si="847"/>
        <v>0</v>
      </c>
      <c r="AA1548" s="2">
        <f t="shared" si="823"/>
        <v>0</v>
      </c>
      <c r="AB1548" s="27">
        <f t="shared" si="854"/>
        <v>6.7299999999999999E-2</v>
      </c>
      <c r="AC1548" s="29">
        <f t="shared" si="835"/>
        <v>14</v>
      </c>
      <c r="AD1548" s="29">
        <v>252</v>
      </c>
      <c r="AE1548" s="11">
        <f t="shared" si="828"/>
        <v>1.0036250040000001</v>
      </c>
      <c r="AF1548" s="2">
        <f t="shared" si="824"/>
        <v>1037.8158096</v>
      </c>
      <c r="AG1548" s="2">
        <f t="shared" si="848"/>
        <v>1038.30225604</v>
      </c>
      <c r="AH1548" s="3">
        <f t="shared" si="849"/>
        <v>0</v>
      </c>
      <c r="AI1548" s="4" t="str">
        <f t="shared" si="829"/>
        <v>A+J=</v>
      </c>
      <c r="AJ1548" s="12">
        <f t="shared" si="855"/>
        <v>42675</v>
      </c>
      <c r="AK1548" s="12"/>
      <c r="AL1548" s="4"/>
      <c r="AM1548" s="1"/>
      <c r="AN1548" s="12"/>
      <c r="AO1548" s="1"/>
      <c r="AP1548" s="1"/>
      <c r="AQ1548" s="3"/>
      <c r="AR1548" s="3"/>
      <c r="AS1548" s="7"/>
      <c r="AT1548" s="1"/>
      <c r="AU1548" s="1"/>
      <c r="AV1548" s="1"/>
      <c r="AW1548" s="1"/>
      <c r="AX1548" s="1"/>
      <c r="AY1548" s="1"/>
      <c r="AZ1548" s="1"/>
      <c r="BA1548" s="1"/>
      <c r="BB1548" s="1"/>
    </row>
    <row r="1549" spans="1:54" x14ac:dyDescent="0.2">
      <c r="A1549" s="178">
        <f t="shared" si="850"/>
        <v>42668</v>
      </c>
      <c r="B1549" s="2">
        <f t="shared" si="836"/>
        <v>287550.12817815784</v>
      </c>
      <c r="C1549" s="2">
        <f t="shared" si="851"/>
        <v>209577.08911510999</v>
      </c>
      <c r="D1549" s="2">
        <f>SUM(Y1549:Y$1860)</f>
        <v>34167.330890540004</v>
      </c>
      <c r="E1549" s="11">
        <f t="shared" si="837"/>
        <v>175409.75822456999</v>
      </c>
      <c r="F1549" s="99">
        <f t="shared" si="832"/>
        <v>4736.74</v>
      </c>
      <c r="G1549" s="3">
        <f>IF(N1549=1,VLOOKUP(A1548,[1]Plan1!$BG$69:$BI$188,3),G1548)</f>
        <v>4740.53</v>
      </c>
      <c r="H1549" s="200">
        <f t="shared" si="833"/>
        <v>42586</v>
      </c>
      <c r="I1549" s="200">
        <f t="shared" si="834"/>
        <v>42617</v>
      </c>
      <c r="J1549" s="27">
        <f t="shared" si="838"/>
        <v>8.0012835832232732E-4</v>
      </c>
      <c r="K1549" s="12">
        <f t="shared" si="852"/>
        <v>42675</v>
      </c>
      <c r="L1549" s="12">
        <f t="shared" si="839"/>
        <v>42675</v>
      </c>
      <c r="M1549" s="1">
        <f t="shared" si="853"/>
        <v>20</v>
      </c>
      <c r="N1549" s="1">
        <f t="shared" si="840"/>
        <v>15</v>
      </c>
      <c r="O1549" s="2">
        <f t="shared" si="841"/>
        <v>1.00060003</v>
      </c>
      <c r="P1549" s="11">
        <f t="shared" si="831"/>
        <v>1.00439992</v>
      </c>
      <c r="Q1549" s="11">
        <f t="shared" si="827"/>
        <v>1.3660543875266027</v>
      </c>
      <c r="R1549" s="2">
        <f t="shared" si="830"/>
        <v>1.36687406</v>
      </c>
      <c r="S1549" s="2">
        <f t="shared" si="825"/>
        <v>1.36605438</v>
      </c>
      <c r="T1549" s="2">
        <f t="shared" si="842"/>
        <v>286293.70053333999</v>
      </c>
      <c r="U1549" s="2">
        <f t="shared" si="843"/>
        <v>12507.101125391469</v>
      </c>
      <c r="V1549" s="2">
        <f t="shared" si="844"/>
        <v>64353.290163466387</v>
      </c>
      <c r="W1549" s="2">
        <f t="shared" si="845"/>
        <v>286437.48040396784</v>
      </c>
      <c r="X1549" s="29">
        <f t="shared" si="846"/>
        <v>0</v>
      </c>
      <c r="Y1549" s="2">
        <f t="shared" si="826"/>
        <v>0</v>
      </c>
      <c r="Z1549" s="82">
        <f t="shared" si="847"/>
        <v>0</v>
      </c>
      <c r="AA1549" s="2">
        <f t="shared" si="823"/>
        <v>0</v>
      </c>
      <c r="AB1549" s="27">
        <f t="shared" si="854"/>
        <v>6.7299999999999999E-2</v>
      </c>
      <c r="AC1549" s="29">
        <f t="shared" si="835"/>
        <v>15</v>
      </c>
      <c r="AD1549" s="29">
        <v>252</v>
      </c>
      <c r="AE1549" s="11">
        <f t="shared" si="828"/>
        <v>1.003884435</v>
      </c>
      <c r="AF1549" s="2">
        <f t="shared" si="824"/>
        <v>1112.0892706300001</v>
      </c>
      <c r="AG1549" s="2">
        <f t="shared" si="848"/>
        <v>1112.6477741900001</v>
      </c>
      <c r="AH1549" s="3">
        <f t="shared" si="849"/>
        <v>0</v>
      </c>
      <c r="AI1549" s="4" t="str">
        <f t="shared" si="829"/>
        <v>A+J=</v>
      </c>
      <c r="AJ1549" s="12">
        <f t="shared" si="855"/>
        <v>42675</v>
      </c>
      <c r="AK1549" s="12"/>
      <c r="AL1549" s="4"/>
      <c r="AM1549" s="1"/>
      <c r="AN1549" s="12"/>
      <c r="AO1549" s="1"/>
      <c r="AP1549" s="1"/>
      <c r="AQ1549" s="3"/>
      <c r="AR1549" s="3"/>
      <c r="AS1549" s="7"/>
      <c r="AT1549" s="1"/>
      <c r="AU1549" s="1"/>
      <c r="AV1549" s="1"/>
      <c r="AW1549" s="1"/>
      <c r="AX1549" s="1"/>
      <c r="AY1549" s="1"/>
      <c r="AZ1549" s="1"/>
      <c r="BA1549" s="1"/>
      <c r="BB1549" s="1"/>
    </row>
    <row r="1550" spans="1:54" x14ac:dyDescent="0.2">
      <c r="A1550" s="178">
        <f t="shared" si="850"/>
        <v>42669</v>
      </c>
      <c r="B1550" s="2">
        <f t="shared" si="836"/>
        <v>287634.08780824998</v>
      </c>
      <c r="C1550" s="2">
        <f t="shared" si="851"/>
        <v>209577.08911510999</v>
      </c>
      <c r="D1550" s="2">
        <f>SUM(Y1550:Y$1860)</f>
        <v>34167.330890540004</v>
      </c>
      <c r="E1550" s="11">
        <f t="shared" si="837"/>
        <v>175409.75822456999</v>
      </c>
      <c r="F1550" s="99">
        <f t="shared" si="832"/>
        <v>4736.74</v>
      </c>
      <c r="G1550" s="3">
        <f>IF(N1550=1,VLOOKUP(A1549,[1]Plan1!$BG$69:$BI$188,3),G1549)</f>
        <v>4740.53</v>
      </c>
      <c r="H1550" s="200">
        <f t="shared" si="833"/>
        <v>42586</v>
      </c>
      <c r="I1550" s="200">
        <f t="shared" si="834"/>
        <v>42617</v>
      </c>
      <c r="J1550" s="27">
        <f t="shared" si="838"/>
        <v>8.0012835832232732E-4</v>
      </c>
      <c r="K1550" s="12">
        <f t="shared" si="852"/>
        <v>42675</v>
      </c>
      <c r="L1550" s="12">
        <f t="shared" si="839"/>
        <v>42675</v>
      </c>
      <c r="M1550" s="1">
        <f t="shared" si="853"/>
        <v>20</v>
      </c>
      <c r="N1550" s="1">
        <f t="shared" si="840"/>
        <v>16</v>
      </c>
      <c r="O1550" s="2">
        <f t="shared" si="841"/>
        <v>1.0006400499999999</v>
      </c>
      <c r="P1550" s="11">
        <f t="shared" si="831"/>
        <v>1.00439992</v>
      </c>
      <c r="Q1550" s="11">
        <f t="shared" si="827"/>
        <v>1.3660543875266027</v>
      </c>
      <c r="R1550" s="2">
        <f t="shared" si="830"/>
        <v>1.3669287299999999</v>
      </c>
      <c r="S1550" s="2">
        <f t="shared" si="825"/>
        <v>1.36605438</v>
      </c>
      <c r="T1550" s="2">
        <f t="shared" si="842"/>
        <v>286293.70053333999</v>
      </c>
      <c r="U1550" s="2">
        <f t="shared" si="843"/>
        <v>12507.101125391469</v>
      </c>
      <c r="V1550" s="2">
        <f t="shared" si="844"/>
        <v>64362.879814948508</v>
      </c>
      <c r="W1550" s="2">
        <f t="shared" si="845"/>
        <v>286447.07005544996</v>
      </c>
      <c r="X1550" s="29">
        <f t="shared" si="846"/>
        <v>0</v>
      </c>
      <c r="Y1550" s="2">
        <f t="shared" si="826"/>
        <v>0</v>
      </c>
      <c r="Z1550" s="82">
        <f t="shared" si="847"/>
        <v>0</v>
      </c>
      <c r="AA1550" s="2">
        <f t="shared" si="823"/>
        <v>0</v>
      </c>
      <c r="AB1550" s="27">
        <f t="shared" si="854"/>
        <v>6.7299999999999999E-2</v>
      </c>
      <c r="AC1550" s="29">
        <f t="shared" si="835"/>
        <v>16</v>
      </c>
      <c r="AD1550" s="29">
        <v>252</v>
      </c>
      <c r="AE1550" s="11">
        <f t="shared" si="828"/>
        <v>1.004143934</v>
      </c>
      <c r="AF1550" s="2">
        <f t="shared" si="824"/>
        <v>1186.3821996199999</v>
      </c>
      <c r="AG1550" s="2">
        <f t="shared" si="848"/>
        <v>1187.0177527999999</v>
      </c>
      <c r="AH1550" s="3">
        <f t="shared" si="849"/>
        <v>0</v>
      </c>
      <c r="AI1550" s="4" t="str">
        <f t="shared" si="829"/>
        <v>A+J=</v>
      </c>
      <c r="AJ1550" s="12">
        <f t="shared" si="855"/>
        <v>42675</v>
      </c>
      <c r="AK1550" s="12"/>
      <c r="AL1550" s="4"/>
      <c r="AM1550" s="1"/>
      <c r="AN1550" s="12"/>
      <c r="AO1550" s="1"/>
      <c r="AP1550" s="1"/>
      <c r="AQ1550" s="3"/>
      <c r="AR1550" s="3"/>
      <c r="AS1550" s="7"/>
      <c r="AT1550" s="1"/>
      <c r="AU1550" s="1"/>
      <c r="AV1550" s="1"/>
      <c r="AW1550" s="1"/>
      <c r="AX1550" s="1"/>
      <c r="AY1550" s="1"/>
      <c r="AZ1550" s="1"/>
      <c r="BA1550" s="1"/>
      <c r="BB1550" s="1"/>
    </row>
    <row r="1551" spans="1:54" x14ac:dyDescent="0.2">
      <c r="A1551" s="178">
        <f t="shared" si="850"/>
        <v>42670</v>
      </c>
      <c r="B1551" s="2">
        <f t="shared" si="836"/>
        <v>287718.06779784692</v>
      </c>
      <c r="C1551" s="2">
        <f t="shared" si="851"/>
        <v>209577.08911510999</v>
      </c>
      <c r="D1551" s="2">
        <f>SUM(Y1551:Y$1860)</f>
        <v>34167.330890540004</v>
      </c>
      <c r="E1551" s="11">
        <f t="shared" si="837"/>
        <v>175409.75822456999</v>
      </c>
      <c r="F1551" s="99">
        <f t="shared" si="832"/>
        <v>4736.74</v>
      </c>
      <c r="G1551" s="3">
        <f>IF(N1551=1,VLOOKUP(A1550,[1]Plan1!$BG$69:$BI$188,3),G1550)</f>
        <v>4740.53</v>
      </c>
      <c r="H1551" s="200">
        <f t="shared" si="833"/>
        <v>42586</v>
      </c>
      <c r="I1551" s="200">
        <f t="shared" si="834"/>
        <v>42617</v>
      </c>
      <c r="J1551" s="27">
        <f t="shared" si="838"/>
        <v>8.0012835832232732E-4</v>
      </c>
      <c r="K1551" s="12">
        <f t="shared" si="852"/>
        <v>42675</v>
      </c>
      <c r="L1551" s="12">
        <f t="shared" si="839"/>
        <v>42675</v>
      </c>
      <c r="M1551" s="1">
        <f t="shared" si="853"/>
        <v>20</v>
      </c>
      <c r="N1551" s="1">
        <f t="shared" si="840"/>
        <v>17</v>
      </c>
      <c r="O1551" s="2">
        <f t="shared" si="841"/>
        <v>1.0006800600000001</v>
      </c>
      <c r="P1551" s="11">
        <f t="shared" si="831"/>
        <v>1.00439992</v>
      </c>
      <c r="Q1551" s="11">
        <f t="shared" si="827"/>
        <v>1.3660543875266027</v>
      </c>
      <c r="R1551" s="2">
        <f t="shared" si="830"/>
        <v>1.36698338</v>
      </c>
      <c r="S1551" s="2">
        <f t="shared" si="825"/>
        <v>1.36605438</v>
      </c>
      <c r="T1551" s="2">
        <f t="shared" si="842"/>
        <v>286293.70053333999</v>
      </c>
      <c r="U1551" s="2">
        <f t="shared" si="843"/>
        <v>12507.101125391469</v>
      </c>
      <c r="V1551" s="2">
        <f t="shared" si="844"/>
        <v>64372.465958235487</v>
      </c>
      <c r="W1551" s="2">
        <f t="shared" si="845"/>
        <v>286456.65619873692</v>
      </c>
      <c r="X1551" s="29">
        <f t="shared" si="846"/>
        <v>0</v>
      </c>
      <c r="Y1551" s="2">
        <f t="shared" si="826"/>
        <v>0</v>
      </c>
      <c r="Z1551" s="82">
        <f t="shared" si="847"/>
        <v>0</v>
      </c>
      <c r="AA1551" s="2">
        <f t="shared" ref="AA1551:AA1614" si="856">IF(Z1551&gt;0,TRUNC(Z1551*T1551,8),0)</f>
        <v>0</v>
      </c>
      <c r="AB1551" s="27">
        <f t="shared" si="854"/>
        <v>6.7299999999999999E-2</v>
      </c>
      <c r="AC1551" s="29">
        <f t="shared" si="835"/>
        <v>17</v>
      </c>
      <c r="AD1551" s="29">
        <v>252</v>
      </c>
      <c r="AE1551" s="11">
        <f t="shared" si="828"/>
        <v>1.0044034989999999</v>
      </c>
      <c r="AF1551" s="2">
        <f t="shared" ref="AF1551:AF1614" si="857">TRUNC((T1551*(AE1551-1)),8)</f>
        <v>1260.6940239999999</v>
      </c>
      <c r="AG1551" s="2">
        <f t="shared" si="848"/>
        <v>1261.41159911</v>
      </c>
      <c r="AH1551" s="3">
        <f t="shared" si="849"/>
        <v>0</v>
      </c>
      <c r="AI1551" s="4" t="str">
        <f t="shared" si="829"/>
        <v>A+J=</v>
      </c>
      <c r="AJ1551" s="12">
        <f t="shared" si="855"/>
        <v>42675</v>
      </c>
      <c r="AK1551" s="12"/>
      <c r="AL1551" s="4"/>
      <c r="AM1551" s="1"/>
      <c r="AN1551" s="12"/>
      <c r="AO1551" s="1"/>
      <c r="AP1551" s="1"/>
      <c r="AQ1551" s="3"/>
      <c r="AR1551" s="3"/>
      <c r="AS1551" s="7"/>
      <c r="AT1551" s="1"/>
      <c r="AU1551" s="1"/>
      <c r="AV1551" s="1"/>
      <c r="AW1551" s="1"/>
      <c r="AX1551" s="1"/>
      <c r="AY1551" s="1"/>
      <c r="AZ1551" s="1"/>
      <c r="BA1551" s="1"/>
      <c r="BB1551" s="1"/>
    </row>
    <row r="1552" spans="1:54" x14ac:dyDescent="0.2">
      <c r="A1552" s="178">
        <f t="shared" si="850"/>
        <v>42671</v>
      </c>
      <c r="B1552" s="2">
        <f t="shared" si="836"/>
        <v>287802.07548168907</v>
      </c>
      <c r="C1552" s="2">
        <f t="shared" si="851"/>
        <v>209577.08911510999</v>
      </c>
      <c r="D1552" s="2">
        <f>SUM(Y1552:Y$1860)</f>
        <v>34167.330890540004</v>
      </c>
      <c r="E1552" s="11">
        <f t="shared" si="837"/>
        <v>175409.75822456999</v>
      </c>
      <c r="F1552" s="99">
        <f t="shared" si="832"/>
        <v>4736.74</v>
      </c>
      <c r="G1552" s="3">
        <f>IF(N1552=1,VLOOKUP(A1551,[1]Plan1!$BG$69:$BI$188,3),G1551)</f>
        <v>4740.53</v>
      </c>
      <c r="H1552" s="200">
        <f t="shared" si="833"/>
        <v>42586</v>
      </c>
      <c r="I1552" s="200">
        <f t="shared" si="834"/>
        <v>42617</v>
      </c>
      <c r="J1552" s="27">
        <f t="shared" si="838"/>
        <v>8.0012835832232732E-4</v>
      </c>
      <c r="K1552" s="12">
        <f t="shared" si="852"/>
        <v>42675</v>
      </c>
      <c r="L1552" s="12">
        <f t="shared" si="839"/>
        <v>42675</v>
      </c>
      <c r="M1552" s="1">
        <f t="shared" si="853"/>
        <v>20</v>
      </c>
      <c r="N1552" s="1">
        <f t="shared" si="840"/>
        <v>18</v>
      </c>
      <c r="O1552" s="2">
        <f t="shared" si="841"/>
        <v>1.00072008</v>
      </c>
      <c r="P1552" s="11">
        <f t="shared" si="831"/>
        <v>1.00439992</v>
      </c>
      <c r="Q1552" s="11">
        <f t="shared" si="827"/>
        <v>1.3660543875266027</v>
      </c>
      <c r="R1552" s="2">
        <f t="shared" si="830"/>
        <v>1.3670380499999999</v>
      </c>
      <c r="S1552" s="2">
        <f t="shared" si="825"/>
        <v>1.36605438</v>
      </c>
      <c r="T1552" s="2">
        <f t="shared" si="842"/>
        <v>286293.70053333999</v>
      </c>
      <c r="U1552" s="2">
        <f t="shared" si="843"/>
        <v>12507.101125391469</v>
      </c>
      <c r="V1552" s="2">
        <f t="shared" si="844"/>
        <v>64382.055609717609</v>
      </c>
      <c r="W1552" s="2">
        <f t="shared" si="845"/>
        <v>286466.24585021904</v>
      </c>
      <c r="X1552" s="29">
        <f t="shared" si="846"/>
        <v>0</v>
      </c>
      <c r="Y1552" s="2">
        <f t="shared" si="826"/>
        <v>0</v>
      </c>
      <c r="Z1552" s="82">
        <f t="shared" si="847"/>
        <v>0</v>
      </c>
      <c r="AA1552" s="2">
        <f t="shared" si="856"/>
        <v>0</v>
      </c>
      <c r="AB1552" s="27">
        <f t="shared" si="854"/>
        <v>6.7299999999999999E-2</v>
      </c>
      <c r="AC1552" s="29">
        <f t="shared" si="835"/>
        <v>18</v>
      </c>
      <c r="AD1552" s="29">
        <v>252</v>
      </c>
      <c r="AE1552" s="11">
        <f t="shared" si="828"/>
        <v>1.004663131</v>
      </c>
      <c r="AF1552" s="2">
        <f t="shared" si="857"/>
        <v>1335.0250300600001</v>
      </c>
      <c r="AG1552" s="2">
        <f t="shared" si="848"/>
        <v>1335.8296314700001</v>
      </c>
      <c r="AH1552" s="3">
        <f t="shared" si="849"/>
        <v>0</v>
      </c>
      <c r="AI1552" s="4" t="str">
        <f t="shared" si="829"/>
        <v>A+J=</v>
      </c>
      <c r="AJ1552" s="12">
        <f t="shared" si="855"/>
        <v>42675</v>
      </c>
      <c r="AK1552" s="12"/>
      <c r="AL1552" s="4"/>
      <c r="AM1552" s="1"/>
      <c r="AN1552" s="12"/>
      <c r="AO1552" s="1"/>
      <c r="AP1552" s="1"/>
      <c r="AQ1552" s="3"/>
      <c r="AR1552" s="3"/>
      <c r="AS1552" s="7"/>
      <c r="AT1552" s="1"/>
      <c r="AU1552" s="1"/>
      <c r="AV1552" s="1"/>
      <c r="AW1552" s="1"/>
      <c r="AX1552" s="1"/>
      <c r="AY1552" s="1"/>
      <c r="AZ1552" s="1"/>
      <c r="BA1552" s="1"/>
      <c r="BB1552" s="1"/>
    </row>
    <row r="1553" spans="1:54" x14ac:dyDescent="0.2">
      <c r="A1553" s="178">
        <f t="shared" si="850"/>
        <v>42672</v>
      </c>
      <c r="B1553" s="2">
        <f t="shared" si="836"/>
        <v>287886.10762545123</v>
      </c>
      <c r="C1553" s="2">
        <f t="shared" si="851"/>
        <v>209577.08911510999</v>
      </c>
      <c r="D1553" s="2">
        <f>SUM(Y1553:Y$1860)</f>
        <v>34167.330890540004</v>
      </c>
      <c r="E1553" s="11">
        <f t="shared" si="837"/>
        <v>175409.75822456999</v>
      </c>
      <c r="F1553" s="99">
        <f t="shared" si="832"/>
        <v>4736.74</v>
      </c>
      <c r="G1553" s="3">
        <f>IF(N1553=1,VLOOKUP(A1552,[1]Plan1!$BG$69:$BI$188,3),G1552)</f>
        <v>4740.53</v>
      </c>
      <c r="H1553" s="200">
        <f t="shared" si="833"/>
        <v>42586</v>
      </c>
      <c r="I1553" s="200">
        <f t="shared" si="834"/>
        <v>42617</v>
      </c>
      <c r="J1553" s="27">
        <f t="shared" si="838"/>
        <v>8.0012835832232732E-4</v>
      </c>
      <c r="K1553" s="12">
        <f t="shared" si="852"/>
        <v>42675</v>
      </c>
      <c r="L1553" s="12">
        <f t="shared" si="839"/>
        <v>42675</v>
      </c>
      <c r="M1553" s="1">
        <f t="shared" si="853"/>
        <v>20</v>
      </c>
      <c r="N1553" s="1">
        <f t="shared" si="840"/>
        <v>19</v>
      </c>
      <c r="O1553" s="2">
        <f t="shared" si="841"/>
        <v>1.0007600999999999</v>
      </c>
      <c r="P1553" s="11">
        <f t="shared" si="831"/>
        <v>1.00439992</v>
      </c>
      <c r="Q1553" s="11">
        <f t="shared" si="827"/>
        <v>1.3660543875266027</v>
      </c>
      <c r="R1553" s="2">
        <f t="shared" si="830"/>
        <v>1.36709272</v>
      </c>
      <c r="S1553" s="2">
        <f t="shared" si="825"/>
        <v>1.36605438</v>
      </c>
      <c r="T1553" s="2">
        <f t="shared" si="842"/>
        <v>286293.70053333999</v>
      </c>
      <c r="U1553" s="2">
        <f t="shared" si="843"/>
        <v>12507.101125391469</v>
      </c>
      <c r="V1553" s="2">
        <f t="shared" si="844"/>
        <v>64391.645261199774</v>
      </c>
      <c r="W1553" s="2">
        <f t="shared" si="845"/>
        <v>286475.83550170122</v>
      </c>
      <c r="X1553" s="29">
        <f t="shared" si="846"/>
        <v>0</v>
      </c>
      <c r="Y1553" s="2">
        <f t="shared" si="826"/>
        <v>0</v>
      </c>
      <c r="Z1553" s="82">
        <f t="shared" si="847"/>
        <v>0</v>
      </c>
      <c r="AA1553" s="2">
        <f t="shared" si="856"/>
        <v>0</v>
      </c>
      <c r="AB1553" s="27">
        <f t="shared" si="854"/>
        <v>6.7299999999999999E-2</v>
      </c>
      <c r="AC1553" s="29">
        <f t="shared" si="835"/>
        <v>19</v>
      </c>
      <c r="AD1553" s="29">
        <v>252</v>
      </c>
      <c r="AE1553" s="11">
        <f t="shared" si="828"/>
        <v>1.004922831</v>
      </c>
      <c r="AF1553" s="2">
        <f t="shared" si="857"/>
        <v>1409.37550409</v>
      </c>
      <c r="AG1553" s="2">
        <f t="shared" si="848"/>
        <v>1410.27212375</v>
      </c>
      <c r="AH1553" s="3">
        <f t="shared" si="849"/>
        <v>0</v>
      </c>
      <c r="AI1553" s="4" t="str">
        <f t="shared" si="829"/>
        <v>A+J=</v>
      </c>
      <c r="AJ1553" s="12">
        <f t="shared" si="855"/>
        <v>42675</v>
      </c>
      <c r="AK1553" s="12"/>
      <c r="AL1553" s="4"/>
      <c r="AM1553" s="1"/>
      <c r="AN1553" s="12"/>
      <c r="AO1553" s="1"/>
      <c r="AP1553" s="1"/>
      <c r="AQ1553" s="3"/>
      <c r="AR1553" s="3"/>
      <c r="AS1553" s="7"/>
      <c r="AT1553" s="1"/>
      <c r="AU1553" s="1"/>
      <c r="AV1553" s="1"/>
      <c r="AW1553" s="1"/>
      <c r="AX1553" s="1"/>
      <c r="AY1553" s="1"/>
      <c r="AZ1553" s="1"/>
      <c r="BA1553" s="1"/>
      <c r="BB1553" s="1"/>
    </row>
    <row r="1554" spans="1:54" x14ac:dyDescent="0.2">
      <c r="A1554" s="178">
        <f t="shared" si="850"/>
        <v>42673</v>
      </c>
      <c r="B1554" s="2">
        <f t="shared" si="836"/>
        <v>287886.10762545123</v>
      </c>
      <c r="C1554" s="2">
        <f t="shared" si="851"/>
        <v>209577.08911510999</v>
      </c>
      <c r="D1554" s="2">
        <f>SUM(Y1554:Y$1860)</f>
        <v>34167.330890540004</v>
      </c>
      <c r="E1554" s="11">
        <f t="shared" si="837"/>
        <v>175409.75822456999</v>
      </c>
      <c r="F1554" s="99">
        <f t="shared" si="832"/>
        <v>4736.74</v>
      </c>
      <c r="G1554" s="3">
        <f>IF(N1554=1,VLOOKUP(A1553,[1]Plan1!$BG$69:$BI$188,3),G1553)</f>
        <v>4740.53</v>
      </c>
      <c r="H1554" s="200">
        <f t="shared" si="833"/>
        <v>42586</v>
      </c>
      <c r="I1554" s="200">
        <f t="shared" si="834"/>
        <v>42617</v>
      </c>
      <c r="J1554" s="27">
        <f t="shared" si="838"/>
        <v>8.0012835832232732E-4</v>
      </c>
      <c r="K1554" s="12">
        <f t="shared" si="852"/>
        <v>42675</v>
      </c>
      <c r="L1554" s="12">
        <f t="shared" si="839"/>
        <v>42675</v>
      </c>
      <c r="M1554" s="1">
        <f t="shared" si="853"/>
        <v>20</v>
      </c>
      <c r="N1554" s="1">
        <f t="shared" si="840"/>
        <v>19</v>
      </c>
      <c r="O1554" s="2">
        <f t="shared" si="841"/>
        <v>1.0007600999999999</v>
      </c>
      <c r="P1554" s="11">
        <f t="shared" si="831"/>
        <v>1.00439992</v>
      </c>
      <c r="Q1554" s="11">
        <f t="shared" si="827"/>
        <v>1.3660543875266027</v>
      </c>
      <c r="R1554" s="2">
        <f t="shared" si="830"/>
        <v>1.36709272</v>
      </c>
      <c r="S1554" s="2">
        <f t="shared" si="825"/>
        <v>1.36605438</v>
      </c>
      <c r="T1554" s="2">
        <f t="shared" si="842"/>
        <v>286293.70053333999</v>
      </c>
      <c r="U1554" s="2">
        <f t="shared" si="843"/>
        <v>12507.101125391469</v>
      </c>
      <c r="V1554" s="2">
        <f t="shared" si="844"/>
        <v>64391.645261199774</v>
      </c>
      <c r="W1554" s="2">
        <f t="shared" si="845"/>
        <v>286475.83550170122</v>
      </c>
      <c r="X1554" s="29">
        <f t="shared" si="846"/>
        <v>0</v>
      </c>
      <c r="Y1554" s="2">
        <f t="shared" si="826"/>
        <v>0</v>
      </c>
      <c r="Z1554" s="82">
        <f t="shared" si="847"/>
        <v>0</v>
      </c>
      <c r="AA1554" s="2">
        <f t="shared" si="856"/>
        <v>0</v>
      </c>
      <c r="AB1554" s="27">
        <f t="shared" si="854"/>
        <v>6.7299999999999999E-2</v>
      </c>
      <c r="AC1554" s="29">
        <f t="shared" si="835"/>
        <v>19</v>
      </c>
      <c r="AD1554" s="29">
        <v>252</v>
      </c>
      <c r="AE1554" s="11">
        <f t="shared" si="828"/>
        <v>1.004922831</v>
      </c>
      <c r="AF1554" s="2">
        <f t="shared" si="857"/>
        <v>1409.37550409</v>
      </c>
      <c r="AG1554" s="2">
        <f t="shared" si="848"/>
        <v>1410.27212375</v>
      </c>
      <c r="AH1554" s="3">
        <f t="shared" si="849"/>
        <v>0</v>
      </c>
      <c r="AI1554" s="4" t="str">
        <f t="shared" si="829"/>
        <v>A+J=</v>
      </c>
      <c r="AJ1554" s="12">
        <f t="shared" si="855"/>
        <v>42675</v>
      </c>
      <c r="AK1554" s="12"/>
      <c r="AL1554" s="4"/>
      <c r="AM1554" s="1"/>
      <c r="AN1554" s="12"/>
      <c r="AO1554" s="1"/>
      <c r="AP1554" s="1"/>
      <c r="AQ1554" s="3"/>
      <c r="AR1554" s="3"/>
      <c r="AS1554" s="7"/>
      <c r="AT1554" s="1"/>
      <c r="AU1554" s="1"/>
      <c r="AV1554" s="1"/>
      <c r="AW1554" s="1"/>
      <c r="AX1554" s="1"/>
      <c r="AY1554" s="1"/>
      <c r="AZ1554" s="1"/>
      <c r="BA1554" s="1"/>
      <c r="BB1554" s="1"/>
    </row>
    <row r="1555" spans="1:54" x14ac:dyDescent="0.2">
      <c r="A1555" s="178">
        <f t="shared" si="850"/>
        <v>42674</v>
      </c>
      <c r="B1555" s="2">
        <f t="shared" si="836"/>
        <v>287886.10762545123</v>
      </c>
      <c r="C1555" s="2">
        <f t="shared" si="851"/>
        <v>209577.08911510999</v>
      </c>
      <c r="D1555" s="2">
        <f>SUM(Y1555:Y$1860)</f>
        <v>34167.330890540004</v>
      </c>
      <c r="E1555" s="11">
        <f t="shared" si="837"/>
        <v>175409.75822456999</v>
      </c>
      <c r="F1555" s="99">
        <f t="shared" si="832"/>
        <v>4736.74</v>
      </c>
      <c r="G1555" s="3">
        <f>IF(N1555=1,VLOOKUP(A1554,[1]Plan1!$BG$69:$BI$188,3),G1554)</f>
        <v>4740.53</v>
      </c>
      <c r="H1555" s="200">
        <f t="shared" si="833"/>
        <v>42586</v>
      </c>
      <c r="I1555" s="200">
        <f t="shared" si="834"/>
        <v>42617</v>
      </c>
      <c r="J1555" s="27">
        <f t="shared" si="838"/>
        <v>8.0012835832232732E-4</v>
      </c>
      <c r="K1555" s="12">
        <f t="shared" si="852"/>
        <v>42675</v>
      </c>
      <c r="L1555" s="12">
        <f t="shared" si="839"/>
        <v>42675</v>
      </c>
      <c r="M1555" s="1">
        <f t="shared" si="853"/>
        <v>20</v>
      </c>
      <c r="N1555" s="1">
        <f t="shared" si="840"/>
        <v>19</v>
      </c>
      <c r="O1555" s="2">
        <f t="shared" si="841"/>
        <v>1.0007600999999999</v>
      </c>
      <c r="P1555" s="11">
        <f t="shared" si="831"/>
        <v>1.00439992</v>
      </c>
      <c r="Q1555" s="11">
        <f t="shared" si="827"/>
        <v>1.3660543875266027</v>
      </c>
      <c r="R1555" s="2">
        <f t="shared" si="830"/>
        <v>1.36709272</v>
      </c>
      <c r="S1555" s="2">
        <f t="shared" si="825"/>
        <v>1.36605438</v>
      </c>
      <c r="T1555" s="2">
        <f t="shared" si="842"/>
        <v>286293.70053333999</v>
      </c>
      <c r="U1555" s="2">
        <f t="shared" si="843"/>
        <v>12507.101125391469</v>
      </c>
      <c r="V1555" s="2">
        <f t="shared" si="844"/>
        <v>64391.645261199774</v>
      </c>
      <c r="W1555" s="2">
        <f t="shared" si="845"/>
        <v>286475.83550170122</v>
      </c>
      <c r="X1555" s="29">
        <f t="shared" si="846"/>
        <v>0</v>
      </c>
      <c r="Y1555" s="2">
        <f t="shared" si="826"/>
        <v>0</v>
      </c>
      <c r="Z1555" s="82">
        <f t="shared" si="847"/>
        <v>0</v>
      </c>
      <c r="AA1555" s="2">
        <f t="shared" si="856"/>
        <v>0</v>
      </c>
      <c r="AB1555" s="27">
        <f t="shared" si="854"/>
        <v>6.7299999999999999E-2</v>
      </c>
      <c r="AC1555" s="29">
        <f t="shared" si="835"/>
        <v>19</v>
      </c>
      <c r="AD1555" s="29">
        <v>252</v>
      </c>
      <c r="AE1555" s="11">
        <f t="shared" si="828"/>
        <v>1.004922831</v>
      </c>
      <c r="AF1555" s="2">
        <f t="shared" si="857"/>
        <v>1409.37550409</v>
      </c>
      <c r="AG1555" s="2">
        <f t="shared" si="848"/>
        <v>1410.27212375</v>
      </c>
      <c r="AH1555" s="3">
        <f t="shared" si="849"/>
        <v>0</v>
      </c>
      <c r="AI1555" s="4" t="str">
        <f t="shared" si="829"/>
        <v>A+J=</v>
      </c>
      <c r="AJ1555" s="12">
        <f t="shared" si="855"/>
        <v>42675</v>
      </c>
      <c r="AK1555" s="12"/>
      <c r="AL1555" s="4"/>
      <c r="AM1555" s="1"/>
      <c r="AN1555" s="12"/>
      <c r="AO1555" s="1"/>
      <c r="AP1555" s="1"/>
      <c r="AQ1555" s="3"/>
      <c r="AR1555" s="3"/>
      <c r="AS1555" s="7"/>
      <c r="AT1555" s="1"/>
      <c r="AU1555" s="1"/>
      <c r="AV1555" s="1"/>
      <c r="AW1555" s="1"/>
      <c r="AX1555" s="1"/>
      <c r="AY1555" s="1"/>
      <c r="AZ1555" s="1"/>
      <c r="BA1555" s="1"/>
      <c r="BB1555" s="1"/>
    </row>
    <row r="1556" spans="1:54" x14ac:dyDescent="0.2">
      <c r="A1556" s="178">
        <f t="shared" si="850"/>
        <v>42675</v>
      </c>
      <c r="B1556" s="2">
        <f t="shared" si="836"/>
        <v>287970.16365812335</v>
      </c>
      <c r="C1556" s="2">
        <f t="shared" si="851"/>
        <v>209577.08911510999</v>
      </c>
      <c r="D1556" s="2">
        <f>SUM(Y1556:Y$1860)</f>
        <v>34167.330890540004</v>
      </c>
      <c r="E1556" s="11">
        <f t="shared" si="837"/>
        <v>175409.75822456999</v>
      </c>
      <c r="F1556" s="99">
        <f t="shared" si="832"/>
        <v>4736.74</v>
      </c>
      <c r="G1556" s="3">
        <f>IF(N1556=1,VLOOKUP(A1555,[1]Plan1!$BG$69:$BI$188,3),G1555)</f>
        <v>4740.53</v>
      </c>
      <c r="H1556" s="200">
        <f t="shared" si="833"/>
        <v>42586</v>
      </c>
      <c r="I1556" s="200">
        <f t="shared" si="834"/>
        <v>42617</v>
      </c>
      <c r="J1556" s="27">
        <f t="shared" si="838"/>
        <v>8.0012835832232732E-4</v>
      </c>
      <c r="K1556" s="12">
        <f t="shared" si="852"/>
        <v>42705</v>
      </c>
      <c r="L1556" s="12">
        <f t="shared" si="839"/>
        <v>42675</v>
      </c>
      <c r="M1556" s="1">
        <f t="shared" si="853"/>
        <v>20</v>
      </c>
      <c r="N1556" s="1">
        <f t="shared" si="840"/>
        <v>20</v>
      </c>
      <c r="O1556" s="2">
        <f t="shared" si="841"/>
        <v>1.0008001200000001</v>
      </c>
      <c r="P1556" s="11">
        <f t="shared" si="831"/>
        <v>1.00439992</v>
      </c>
      <c r="Q1556" s="11">
        <f t="shared" si="827"/>
        <v>1.3660543875266027</v>
      </c>
      <c r="R1556" s="2">
        <f t="shared" si="830"/>
        <v>1.36714739</v>
      </c>
      <c r="S1556" s="2">
        <f t="shared" si="825"/>
        <v>1.36605438</v>
      </c>
      <c r="T1556" s="2">
        <f t="shared" si="842"/>
        <v>286293.70053333999</v>
      </c>
      <c r="U1556" s="2">
        <f t="shared" si="843"/>
        <v>12507.101125391469</v>
      </c>
      <c r="V1556" s="2">
        <f t="shared" si="844"/>
        <v>64401.234912681895</v>
      </c>
      <c r="W1556" s="2">
        <f t="shared" si="845"/>
        <v>286485.42515318334</v>
      </c>
      <c r="X1556" s="29">
        <f t="shared" si="846"/>
        <v>51</v>
      </c>
      <c r="Y1556" s="2">
        <f t="shared" si="826"/>
        <v>3070.8178194000002</v>
      </c>
      <c r="Z1556" s="82">
        <f t="shared" si="847"/>
        <v>1.4652449999999999E-2</v>
      </c>
      <c r="AA1556" s="2">
        <f t="shared" si="856"/>
        <v>4194.9041323700003</v>
      </c>
      <c r="AB1556" s="27">
        <f t="shared" si="854"/>
        <v>6.7299999999999999E-2</v>
      </c>
      <c r="AC1556" s="29">
        <f t="shared" si="835"/>
        <v>20</v>
      </c>
      <c r="AD1556" s="29">
        <v>252</v>
      </c>
      <c r="AE1556" s="11">
        <f t="shared" si="828"/>
        <v>1.0051825969999999</v>
      </c>
      <c r="AF1556" s="2">
        <f t="shared" si="857"/>
        <v>1483.7448735</v>
      </c>
      <c r="AG1556" s="2">
        <f t="shared" si="848"/>
        <v>1484.73850494</v>
      </c>
      <c r="AH1556" s="3">
        <f t="shared" si="849"/>
        <v>5678.6490058700001</v>
      </c>
      <c r="AI1556" s="4" t="str">
        <f t="shared" si="829"/>
        <v>A+J=</v>
      </c>
      <c r="AJ1556" s="12">
        <f t="shared" si="855"/>
        <v>42675</v>
      </c>
      <c r="AK1556" s="12"/>
      <c r="AL1556" s="4"/>
      <c r="AM1556" s="1"/>
      <c r="AN1556" s="12"/>
      <c r="AO1556" s="1"/>
      <c r="AP1556" s="1"/>
      <c r="AQ1556" s="3"/>
      <c r="AR1556" s="3"/>
      <c r="AS1556" s="7"/>
      <c r="AT1556" s="1"/>
      <c r="AU1556" s="1"/>
      <c r="AV1556" s="1"/>
      <c r="AW1556" s="1"/>
      <c r="AX1556" s="1"/>
      <c r="AY1556" s="1"/>
      <c r="AZ1556" s="1"/>
      <c r="BA1556" s="1"/>
      <c r="BB1556" s="1"/>
    </row>
    <row r="1557" spans="1:54" x14ac:dyDescent="0.2">
      <c r="A1557" s="178">
        <f t="shared" si="850"/>
        <v>42676</v>
      </c>
      <c r="B1557" s="2">
        <f t="shared" si="836"/>
        <v>282394.64698895795</v>
      </c>
      <c r="C1557" s="2">
        <f t="shared" si="851"/>
        <v>206506.27129571</v>
      </c>
      <c r="D1557" s="2">
        <f>SUM(Y1557:Y$1860)</f>
        <v>31096.513071140002</v>
      </c>
      <c r="E1557" s="11">
        <f t="shared" si="837"/>
        <v>175409.75822456999</v>
      </c>
      <c r="F1557" s="99">
        <f t="shared" si="832"/>
        <v>4740.53</v>
      </c>
      <c r="G1557" s="3">
        <f>IF(N1557=1,VLOOKUP(A1556,[1]Plan1!$BG$69:$BI$188,3),G1556)</f>
        <v>4752.8599999999997</v>
      </c>
      <c r="H1557" s="200">
        <f t="shared" si="833"/>
        <v>42615</v>
      </c>
      <c r="I1557" s="200">
        <f t="shared" si="834"/>
        <v>42645</v>
      </c>
      <c r="J1557" s="27">
        <f t="shared" si="838"/>
        <v>2.6009749964666096E-3</v>
      </c>
      <c r="K1557" s="12">
        <f t="shared" si="852"/>
        <v>42705</v>
      </c>
      <c r="L1557" s="12">
        <f t="shared" si="839"/>
        <v>42705</v>
      </c>
      <c r="M1557" s="1">
        <f t="shared" si="853"/>
        <v>20</v>
      </c>
      <c r="N1557" s="1">
        <f t="shared" si="840"/>
        <v>1</v>
      </c>
      <c r="O1557" s="2">
        <f t="shared" si="841"/>
        <v>1.00012988</v>
      </c>
      <c r="P1557" s="11">
        <f t="shared" si="831"/>
        <v>1.0008001200000001</v>
      </c>
      <c r="Q1557" s="11">
        <f t="shared" si="827"/>
        <v>1.3671473949631505</v>
      </c>
      <c r="R1557" s="2">
        <f t="shared" si="830"/>
        <v>1.3673249599999999</v>
      </c>
      <c r="S1557" s="2">
        <f t="shared" si="825"/>
        <v>1.36605438</v>
      </c>
      <c r="T1557" s="2">
        <f t="shared" si="842"/>
        <v>282098.79640097002</v>
      </c>
      <c r="U1557" s="2">
        <f t="shared" si="843"/>
        <v>11383.014812418049</v>
      </c>
      <c r="V1557" s="2">
        <f t="shared" si="844"/>
        <v>64432.382423449832</v>
      </c>
      <c r="W1557" s="2">
        <f t="shared" si="845"/>
        <v>282321.66853157792</v>
      </c>
      <c r="X1557" s="29">
        <f t="shared" si="846"/>
        <v>0</v>
      </c>
      <c r="Y1557" s="2">
        <f t="shared" si="826"/>
        <v>0</v>
      </c>
      <c r="Z1557" s="82">
        <f t="shared" si="847"/>
        <v>0</v>
      </c>
      <c r="AA1557" s="2">
        <f t="shared" si="856"/>
        <v>0</v>
      </c>
      <c r="AB1557" s="27">
        <f t="shared" si="854"/>
        <v>6.7299999999999999E-2</v>
      </c>
      <c r="AC1557" s="29">
        <f t="shared" si="835"/>
        <v>1</v>
      </c>
      <c r="AD1557" s="29">
        <v>252</v>
      </c>
      <c r="AE1557" s="11">
        <f t="shared" si="828"/>
        <v>1.0002584940000001</v>
      </c>
      <c r="AF1557" s="2">
        <f t="shared" si="857"/>
        <v>72.920846269999998</v>
      </c>
      <c r="AG1557" s="2">
        <f t="shared" si="848"/>
        <v>72.978457379999995</v>
      </c>
      <c r="AH1557" s="3">
        <f t="shared" si="849"/>
        <v>0</v>
      </c>
      <c r="AI1557" s="4" t="str">
        <f t="shared" si="829"/>
        <v>A+J=</v>
      </c>
      <c r="AJ1557" s="12">
        <f t="shared" si="855"/>
        <v>42705</v>
      </c>
      <c r="AK1557" s="12"/>
      <c r="AL1557" s="4"/>
      <c r="AM1557" s="1"/>
      <c r="AN1557" s="12"/>
      <c r="AO1557" s="1"/>
      <c r="AP1557" s="1"/>
      <c r="AQ1557" s="3"/>
      <c r="AR1557" s="3"/>
      <c r="AS1557" s="7"/>
      <c r="AT1557" s="1"/>
      <c r="AU1557" s="1"/>
      <c r="AV1557" s="1"/>
      <c r="AW1557" s="1"/>
      <c r="AX1557" s="1"/>
      <c r="AY1557" s="1"/>
      <c r="AZ1557" s="1"/>
      <c r="BA1557" s="1"/>
      <c r="BB1557" s="1"/>
    </row>
    <row r="1558" spans="1:54" x14ac:dyDescent="0.2">
      <c r="A1558" s="178">
        <f t="shared" si="850"/>
        <v>42677</v>
      </c>
      <c r="B1558" s="2">
        <f t="shared" si="836"/>
        <v>282394.64698895795</v>
      </c>
      <c r="C1558" s="2">
        <f t="shared" si="851"/>
        <v>206506.27129571</v>
      </c>
      <c r="D1558" s="2">
        <f>SUM(Y1558:Y$1860)</f>
        <v>31096.513071140002</v>
      </c>
      <c r="E1558" s="11">
        <f t="shared" si="837"/>
        <v>175409.75822456999</v>
      </c>
      <c r="F1558" s="99">
        <f t="shared" si="832"/>
        <v>4740.53</v>
      </c>
      <c r="G1558" s="3">
        <f>IF(N1558=1,VLOOKUP(A1557,[1]Plan1!$BG$69:$BI$188,3),G1557)</f>
        <v>4752.8599999999997</v>
      </c>
      <c r="H1558" s="200">
        <f t="shared" si="833"/>
        <v>42615</v>
      </c>
      <c r="I1558" s="200">
        <f t="shared" si="834"/>
        <v>42645</v>
      </c>
      <c r="J1558" s="27">
        <f t="shared" si="838"/>
        <v>2.6009749964666096E-3</v>
      </c>
      <c r="K1558" s="12">
        <f t="shared" si="852"/>
        <v>42705</v>
      </c>
      <c r="L1558" s="12">
        <f t="shared" si="839"/>
        <v>42705</v>
      </c>
      <c r="M1558" s="1">
        <f t="shared" si="853"/>
        <v>20</v>
      </c>
      <c r="N1558" s="1">
        <f t="shared" si="840"/>
        <v>1</v>
      </c>
      <c r="O1558" s="2">
        <f t="shared" si="841"/>
        <v>1.00012988</v>
      </c>
      <c r="P1558" s="11">
        <f t="shared" si="831"/>
        <v>1.0008001200000001</v>
      </c>
      <c r="Q1558" s="11">
        <f t="shared" si="827"/>
        <v>1.3671473949631505</v>
      </c>
      <c r="R1558" s="2">
        <f t="shared" si="830"/>
        <v>1.3673249599999999</v>
      </c>
      <c r="S1558" s="2">
        <f t="shared" si="825"/>
        <v>1.36605438</v>
      </c>
      <c r="T1558" s="2">
        <f t="shared" si="842"/>
        <v>282098.79640097002</v>
      </c>
      <c r="U1558" s="2">
        <f t="shared" si="843"/>
        <v>11383.014812418049</v>
      </c>
      <c r="V1558" s="2">
        <f t="shared" si="844"/>
        <v>64432.382423449832</v>
      </c>
      <c r="W1558" s="2">
        <f t="shared" si="845"/>
        <v>282321.66853157792</v>
      </c>
      <c r="X1558" s="29">
        <f t="shared" si="846"/>
        <v>0</v>
      </c>
      <c r="Y1558" s="2">
        <f t="shared" si="826"/>
        <v>0</v>
      </c>
      <c r="Z1558" s="82">
        <f t="shared" si="847"/>
        <v>0</v>
      </c>
      <c r="AA1558" s="2">
        <f t="shared" si="856"/>
        <v>0</v>
      </c>
      <c r="AB1558" s="27">
        <f t="shared" si="854"/>
        <v>6.7299999999999999E-2</v>
      </c>
      <c r="AC1558" s="29">
        <f t="shared" si="835"/>
        <v>1</v>
      </c>
      <c r="AD1558" s="29">
        <v>252</v>
      </c>
      <c r="AE1558" s="11">
        <f t="shared" si="828"/>
        <v>1.0002584940000001</v>
      </c>
      <c r="AF1558" s="2">
        <f t="shared" si="857"/>
        <v>72.920846269999998</v>
      </c>
      <c r="AG1558" s="2">
        <f t="shared" si="848"/>
        <v>72.978457379999995</v>
      </c>
      <c r="AH1558" s="3">
        <f t="shared" si="849"/>
        <v>0</v>
      </c>
      <c r="AI1558" s="4" t="str">
        <f t="shared" si="829"/>
        <v>A+J=</v>
      </c>
      <c r="AJ1558" s="12">
        <f t="shared" si="855"/>
        <v>42705</v>
      </c>
      <c r="AK1558" s="12"/>
      <c r="AL1558" s="4"/>
      <c r="AM1558" s="1"/>
      <c r="AN1558" s="12"/>
      <c r="AO1558" s="1"/>
      <c r="AP1558" s="1"/>
      <c r="AQ1558" s="3"/>
      <c r="AR1558" s="3"/>
      <c r="AS1558" s="7"/>
      <c r="AT1558" s="1"/>
      <c r="AU1558" s="1"/>
      <c r="AV1558" s="1"/>
      <c r="AW1558" s="1"/>
      <c r="AX1558" s="1"/>
      <c r="AY1558" s="1"/>
      <c r="AZ1558" s="1"/>
      <c r="BA1558" s="1"/>
      <c r="BB1558" s="1"/>
    </row>
    <row r="1559" spans="1:54" x14ac:dyDescent="0.2">
      <c r="A1559" s="178">
        <f t="shared" si="850"/>
        <v>42678</v>
      </c>
      <c r="B1559" s="2">
        <f t="shared" si="836"/>
        <v>282498.81324264855</v>
      </c>
      <c r="C1559" s="2">
        <f t="shared" si="851"/>
        <v>206506.27129571</v>
      </c>
      <c r="D1559" s="2">
        <f>SUM(Y1559:Y$1860)</f>
        <v>31096.513071140002</v>
      </c>
      <c r="E1559" s="11">
        <f t="shared" si="837"/>
        <v>175409.75822456999</v>
      </c>
      <c r="F1559" s="99">
        <f t="shared" si="832"/>
        <v>4740.53</v>
      </c>
      <c r="G1559" s="3">
        <f>IF(N1559=1,VLOOKUP(A1558,[1]Plan1!$BG$69:$BI$188,3),G1558)</f>
        <v>4752.8599999999997</v>
      </c>
      <c r="H1559" s="200">
        <f t="shared" si="833"/>
        <v>42615</v>
      </c>
      <c r="I1559" s="200">
        <f t="shared" si="834"/>
        <v>42645</v>
      </c>
      <c r="J1559" s="27">
        <f t="shared" si="838"/>
        <v>2.6009749964666096E-3</v>
      </c>
      <c r="K1559" s="12">
        <f t="shared" si="852"/>
        <v>42705</v>
      </c>
      <c r="L1559" s="12">
        <f t="shared" si="839"/>
        <v>42705</v>
      </c>
      <c r="M1559" s="1">
        <f t="shared" si="853"/>
        <v>20</v>
      </c>
      <c r="N1559" s="1">
        <f t="shared" si="840"/>
        <v>2</v>
      </c>
      <c r="O1559" s="2">
        <f t="shared" si="841"/>
        <v>1.0002597900000001</v>
      </c>
      <c r="P1559" s="11">
        <f t="shared" si="831"/>
        <v>1.0008001200000001</v>
      </c>
      <c r="Q1559" s="11">
        <f t="shared" si="827"/>
        <v>1.3671473949631505</v>
      </c>
      <c r="R1559" s="2">
        <f t="shared" si="830"/>
        <v>1.3675025599999999</v>
      </c>
      <c r="S1559" s="2">
        <f t="shared" si="825"/>
        <v>1.36605438</v>
      </c>
      <c r="T1559" s="2">
        <f t="shared" si="842"/>
        <v>282098.79640097002</v>
      </c>
      <c r="U1559" s="2">
        <f t="shared" si="843"/>
        <v>11383.014812418049</v>
      </c>
      <c r="V1559" s="2">
        <f t="shared" si="844"/>
        <v>64463.535196510515</v>
      </c>
      <c r="W1559" s="2">
        <f t="shared" si="845"/>
        <v>282352.82130463858</v>
      </c>
      <c r="X1559" s="29">
        <f t="shared" si="846"/>
        <v>0</v>
      </c>
      <c r="Y1559" s="2">
        <f t="shared" si="826"/>
        <v>0</v>
      </c>
      <c r="Z1559" s="82">
        <f t="shared" si="847"/>
        <v>0</v>
      </c>
      <c r="AA1559" s="2">
        <f t="shared" si="856"/>
        <v>0</v>
      </c>
      <c r="AB1559" s="27">
        <f t="shared" si="854"/>
        <v>6.7299999999999999E-2</v>
      </c>
      <c r="AC1559" s="29">
        <f t="shared" si="835"/>
        <v>2</v>
      </c>
      <c r="AD1559" s="29">
        <v>252</v>
      </c>
      <c r="AE1559" s="11">
        <f t="shared" si="828"/>
        <v>1.000517055</v>
      </c>
      <c r="AF1559" s="2">
        <f t="shared" si="857"/>
        <v>145.86059316999999</v>
      </c>
      <c r="AG1559" s="2">
        <f t="shared" si="848"/>
        <v>145.99193801000001</v>
      </c>
      <c r="AH1559" s="3">
        <f t="shared" si="849"/>
        <v>0</v>
      </c>
      <c r="AI1559" s="4" t="str">
        <f t="shared" si="829"/>
        <v>A+J=</v>
      </c>
      <c r="AJ1559" s="12">
        <f t="shared" si="855"/>
        <v>42705</v>
      </c>
      <c r="AK1559" s="12"/>
      <c r="AL1559" s="4"/>
      <c r="AM1559" s="1"/>
      <c r="AN1559" s="12"/>
      <c r="AO1559" s="1"/>
      <c r="AP1559" s="1"/>
      <c r="AQ1559" s="3"/>
      <c r="AR1559" s="3"/>
      <c r="AS1559" s="7"/>
      <c r="AT1559" s="1"/>
      <c r="AU1559" s="1"/>
      <c r="AV1559" s="1"/>
      <c r="AW1559" s="1"/>
      <c r="AX1559" s="1"/>
      <c r="AY1559" s="1"/>
      <c r="AZ1559" s="1"/>
      <c r="BA1559" s="1"/>
      <c r="BB1559" s="1"/>
    </row>
    <row r="1560" spans="1:54" x14ac:dyDescent="0.2">
      <c r="A1560" s="178">
        <f t="shared" si="850"/>
        <v>42679</v>
      </c>
      <c r="B1560" s="2">
        <f t="shared" si="836"/>
        <v>282603.01803677442</v>
      </c>
      <c r="C1560" s="2">
        <f t="shared" si="851"/>
        <v>206506.27129571</v>
      </c>
      <c r="D1560" s="2">
        <f>SUM(Y1560:Y$1860)</f>
        <v>31096.513071140002</v>
      </c>
      <c r="E1560" s="11">
        <f t="shared" si="837"/>
        <v>175409.75822456999</v>
      </c>
      <c r="F1560" s="99">
        <f t="shared" si="832"/>
        <v>4740.53</v>
      </c>
      <c r="G1560" s="3">
        <f>IF(N1560=1,VLOOKUP(A1559,[1]Plan1!$BG$69:$BI$188,3),G1559)</f>
        <v>4752.8599999999997</v>
      </c>
      <c r="H1560" s="200">
        <f t="shared" si="833"/>
        <v>42615</v>
      </c>
      <c r="I1560" s="200">
        <f t="shared" si="834"/>
        <v>42645</v>
      </c>
      <c r="J1560" s="27">
        <f t="shared" si="838"/>
        <v>2.6009749964666096E-3</v>
      </c>
      <c r="K1560" s="12">
        <f t="shared" si="852"/>
        <v>42705</v>
      </c>
      <c r="L1560" s="12">
        <f t="shared" si="839"/>
        <v>42705</v>
      </c>
      <c r="M1560" s="1">
        <f t="shared" si="853"/>
        <v>20</v>
      </c>
      <c r="N1560" s="1">
        <f t="shared" si="840"/>
        <v>3</v>
      </c>
      <c r="O1560" s="2">
        <f t="shared" si="841"/>
        <v>1.0003897100000001</v>
      </c>
      <c r="P1560" s="11">
        <f t="shared" si="831"/>
        <v>1.0008001200000001</v>
      </c>
      <c r="Q1560" s="11">
        <f t="shared" si="827"/>
        <v>1.3671473949631505</v>
      </c>
      <c r="R1560" s="2">
        <f t="shared" si="830"/>
        <v>1.36768018</v>
      </c>
      <c r="S1560" s="2">
        <f t="shared" si="825"/>
        <v>1.36605438</v>
      </c>
      <c r="T1560" s="2">
        <f t="shared" si="842"/>
        <v>282098.79640097002</v>
      </c>
      <c r="U1560" s="2">
        <f t="shared" si="843"/>
        <v>11383.014812418049</v>
      </c>
      <c r="V1560" s="2">
        <f t="shared" si="844"/>
        <v>64494.691477766377</v>
      </c>
      <c r="W1560" s="2">
        <f t="shared" si="845"/>
        <v>282383.9775858944</v>
      </c>
      <c r="X1560" s="29">
        <f t="shared" si="846"/>
        <v>0</v>
      </c>
      <c r="Y1560" s="2">
        <f t="shared" si="826"/>
        <v>0</v>
      </c>
      <c r="Z1560" s="82">
        <f t="shared" si="847"/>
        <v>0</v>
      </c>
      <c r="AA1560" s="2">
        <f t="shared" si="856"/>
        <v>0</v>
      </c>
      <c r="AB1560" s="27">
        <f t="shared" si="854"/>
        <v>6.7299999999999999E-2</v>
      </c>
      <c r="AC1560" s="29">
        <f t="shared" si="835"/>
        <v>3</v>
      </c>
      <c r="AD1560" s="29">
        <v>252</v>
      </c>
      <c r="AE1560" s="11">
        <f t="shared" si="828"/>
        <v>1.0007756830000001</v>
      </c>
      <c r="AF1560" s="2">
        <f t="shared" si="857"/>
        <v>218.81924068000001</v>
      </c>
      <c r="AG1560" s="2">
        <f t="shared" si="848"/>
        <v>219.04045088000001</v>
      </c>
      <c r="AH1560" s="3">
        <f t="shared" si="849"/>
        <v>0</v>
      </c>
      <c r="AI1560" s="4" t="str">
        <f t="shared" si="829"/>
        <v>A+J=</v>
      </c>
      <c r="AJ1560" s="12">
        <f t="shared" si="855"/>
        <v>42705</v>
      </c>
      <c r="AK1560" s="12"/>
      <c r="AL1560" s="4"/>
      <c r="AM1560" s="1"/>
      <c r="AN1560" s="12"/>
      <c r="AO1560" s="1"/>
      <c r="AP1560" s="1"/>
      <c r="AQ1560" s="3"/>
      <c r="AR1560" s="3"/>
      <c r="AS1560" s="7"/>
      <c r="AT1560" s="1"/>
      <c r="AU1560" s="1"/>
      <c r="AV1560" s="1"/>
      <c r="AW1560" s="1"/>
      <c r="AX1560" s="1"/>
      <c r="AY1560" s="1"/>
      <c r="AZ1560" s="1"/>
      <c r="BA1560" s="1"/>
      <c r="BB1560" s="1"/>
    </row>
    <row r="1561" spans="1:54" x14ac:dyDescent="0.2">
      <c r="A1561" s="178">
        <f t="shared" si="850"/>
        <v>42680</v>
      </c>
      <c r="B1561" s="2">
        <f t="shared" si="836"/>
        <v>282603.01803677442</v>
      </c>
      <c r="C1561" s="2">
        <f t="shared" si="851"/>
        <v>206506.27129571</v>
      </c>
      <c r="D1561" s="2">
        <f>SUM(Y1561:Y$1860)</f>
        <v>31096.513071140002</v>
      </c>
      <c r="E1561" s="11">
        <f t="shared" si="837"/>
        <v>175409.75822456999</v>
      </c>
      <c r="F1561" s="99">
        <f t="shared" si="832"/>
        <v>4740.53</v>
      </c>
      <c r="G1561" s="3">
        <f>IF(N1561=1,VLOOKUP(A1560,[1]Plan1!$BG$69:$BI$188,3),G1560)</f>
        <v>4752.8599999999997</v>
      </c>
      <c r="H1561" s="200">
        <f t="shared" si="833"/>
        <v>42615</v>
      </c>
      <c r="I1561" s="200">
        <f t="shared" si="834"/>
        <v>42645</v>
      </c>
      <c r="J1561" s="27">
        <f t="shared" si="838"/>
        <v>2.6009749964666096E-3</v>
      </c>
      <c r="K1561" s="12">
        <f t="shared" si="852"/>
        <v>42705</v>
      </c>
      <c r="L1561" s="12">
        <f t="shared" si="839"/>
        <v>42705</v>
      </c>
      <c r="M1561" s="1">
        <f t="shared" si="853"/>
        <v>20</v>
      </c>
      <c r="N1561" s="1">
        <f t="shared" si="840"/>
        <v>3</v>
      </c>
      <c r="O1561" s="2">
        <f t="shared" si="841"/>
        <v>1.0003897100000001</v>
      </c>
      <c r="P1561" s="11">
        <f t="shared" si="831"/>
        <v>1.0008001200000001</v>
      </c>
      <c r="Q1561" s="11">
        <f t="shared" si="827"/>
        <v>1.3671473949631505</v>
      </c>
      <c r="R1561" s="2">
        <f t="shared" si="830"/>
        <v>1.36768018</v>
      </c>
      <c r="S1561" s="2">
        <f t="shared" si="825"/>
        <v>1.36605438</v>
      </c>
      <c r="T1561" s="2">
        <f t="shared" si="842"/>
        <v>282098.79640097002</v>
      </c>
      <c r="U1561" s="2">
        <f t="shared" si="843"/>
        <v>11383.014812418049</v>
      </c>
      <c r="V1561" s="2">
        <f t="shared" si="844"/>
        <v>64494.691477766377</v>
      </c>
      <c r="W1561" s="2">
        <f t="shared" si="845"/>
        <v>282383.9775858944</v>
      </c>
      <c r="X1561" s="29">
        <f t="shared" si="846"/>
        <v>0</v>
      </c>
      <c r="Y1561" s="2">
        <f t="shared" si="826"/>
        <v>0</v>
      </c>
      <c r="Z1561" s="82">
        <f t="shared" si="847"/>
        <v>0</v>
      </c>
      <c r="AA1561" s="2">
        <f t="shared" si="856"/>
        <v>0</v>
      </c>
      <c r="AB1561" s="27">
        <f t="shared" si="854"/>
        <v>6.7299999999999999E-2</v>
      </c>
      <c r="AC1561" s="29">
        <f t="shared" si="835"/>
        <v>3</v>
      </c>
      <c r="AD1561" s="29">
        <v>252</v>
      </c>
      <c r="AE1561" s="11">
        <f t="shared" si="828"/>
        <v>1.0007756830000001</v>
      </c>
      <c r="AF1561" s="2">
        <f t="shared" si="857"/>
        <v>218.81924068000001</v>
      </c>
      <c r="AG1561" s="2">
        <f t="shared" si="848"/>
        <v>219.04045088000001</v>
      </c>
      <c r="AH1561" s="3">
        <f t="shared" si="849"/>
        <v>0</v>
      </c>
      <c r="AI1561" s="4" t="str">
        <f t="shared" si="829"/>
        <v>A+J=</v>
      </c>
      <c r="AJ1561" s="12">
        <f t="shared" si="855"/>
        <v>42705</v>
      </c>
      <c r="AK1561" s="12"/>
      <c r="AL1561" s="4"/>
      <c r="AM1561" s="1"/>
      <c r="AN1561" s="12"/>
      <c r="AO1561" s="1"/>
      <c r="AP1561" s="1"/>
      <c r="AQ1561" s="3"/>
      <c r="AR1561" s="3"/>
      <c r="AS1561" s="7"/>
      <c r="AT1561" s="1"/>
      <c r="AU1561" s="1"/>
      <c r="AV1561" s="1"/>
      <c r="AW1561" s="1"/>
      <c r="AX1561" s="1"/>
      <c r="AY1561" s="1"/>
      <c r="AZ1561" s="1"/>
      <c r="BA1561" s="1"/>
      <c r="BB1561" s="1"/>
    </row>
    <row r="1562" spans="1:54" x14ac:dyDescent="0.2">
      <c r="A1562" s="178">
        <f t="shared" si="850"/>
        <v>42681</v>
      </c>
      <c r="B1562" s="2">
        <f t="shared" si="836"/>
        <v>282603.01803677442</v>
      </c>
      <c r="C1562" s="2">
        <f t="shared" si="851"/>
        <v>206506.27129571</v>
      </c>
      <c r="D1562" s="2">
        <f>SUM(Y1562:Y$1860)</f>
        <v>31096.513071140002</v>
      </c>
      <c r="E1562" s="11">
        <f t="shared" si="837"/>
        <v>175409.75822456999</v>
      </c>
      <c r="F1562" s="99">
        <f t="shared" si="832"/>
        <v>4740.53</v>
      </c>
      <c r="G1562" s="3">
        <f>IF(N1562=1,VLOOKUP(A1561,[1]Plan1!$BG$69:$BI$188,3),G1561)</f>
        <v>4752.8599999999997</v>
      </c>
      <c r="H1562" s="200">
        <f t="shared" si="833"/>
        <v>42615</v>
      </c>
      <c r="I1562" s="200">
        <f t="shared" si="834"/>
        <v>42645</v>
      </c>
      <c r="J1562" s="27">
        <f t="shared" si="838"/>
        <v>2.6009749964666096E-3</v>
      </c>
      <c r="K1562" s="12">
        <f t="shared" si="852"/>
        <v>42705</v>
      </c>
      <c r="L1562" s="12">
        <f t="shared" si="839"/>
        <v>42705</v>
      </c>
      <c r="M1562" s="1">
        <f t="shared" si="853"/>
        <v>20</v>
      </c>
      <c r="N1562" s="1">
        <f t="shared" si="840"/>
        <v>3</v>
      </c>
      <c r="O1562" s="2">
        <f t="shared" si="841"/>
        <v>1.0003897100000001</v>
      </c>
      <c r="P1562" s="11">
        <f t="shared" si="831"/>
        <v>1.0008001200000001</v>
      </c>
      <c r="Q1562" s="11">
        <f t="shared" si="827"/>
        <v>1.3671473949631505</v>
      </c>
      <c r="R1562" s="2">
        <f t="shared" si="830"/>
        <v>1.36768018</v>
      </c>
      <c r="S1562" s="2">
        <f t="shared" si="825"/>
        <v>1.36605438</v>
      </c>
      <c r="T1562" s="2">
        <f t="shared" si="842"/>
        <v>282098.79640097002</v>
      </c>
      <c r="U1562" s="2">
        <f t="shared" si="843"/>
        <v>11383.014812418049</v>
      </c>
      <c r="V1562" s="2">
        <f t="shared" si="844"/>
        <v>64494.691477766377</v>
      </c>
      <c r="W1562" s="2">
        <f t="shared" si="845"/>
        <v>282383.9775858944</v>
      </c>
      <c r="X1562" s="29">
        <f t="shared" si="846"/>
        <v>0</v>
      </c>
      <c r="Y1562" s="2">
        <f t="shared" si="826"/>
        <v>0</v>
      </c>
      <c r="Z1562" s="82">
        <f t="shared" si="847"/>
        <v>0</v>
      </c>
      <c r="AA1562" s="2">
        <f t="shared" si="856"/>
        <v>0</v>
      </c>
      <c r="AB1562" s="27">
        <f t="shared" si="854"/>
        <v>6.7299999999999999E-2</v>
      </c>
      <c r="AC1562" s="29">
        <f t="shared" si="835"/>
        <v>3</v>
      </c>
      <c r="AD1562" s="29">
        <v>252</v>
      </c>
      <c r="AE1562" s="11">
        <f t="shared" si="828"/>
        <v>1.0007756830000001</v>
      </c>
      <c r="AF1562" s="2">
        <f t="shared" si="857"/>
        <v>218.81924068000001</v>
      </c>
      <c r="AG1562" s="2">
        <f t="shared" si="848"/>
        <v>219.04045088000001</v>
      </c>
      <c r="AH1562" s="3">
        <f t="shared" si="849"/>
        <v>0</v>
      </c>
      <c r="AI1562" s="4" t="str">
        <f t="shared" si="829"/>
        <v>A+J=</v>
      </c>
      <c r="AJ1562" s="12">
        <f t="shared" si="855"/>
        <v>42705</v>
      </c>
      <c r="AK1562" s="12"/>
      <c r="AL1562" s="4"/>
      <c r="AM1562" s="1"/>
      <c r="AN1562" s="12"/>
      <c r="AO1562" s="1"/>
      <c r="AP1562" s="1"/>
      <c r="AQ1562" s="3"/>
      <c r="AR1562" s="3"/>
      <c r="AS1562" s="7"/>
      <c r="AT1562" s="1"/>
      <c r="AU1562" s="1"/>
      <c r="AV1562" s="1"/>
      <c r="AW1562" s="1"/>
      <c r="AX1562" s="1"/>
      <c r="AY1562" s="1"/>
      <c r="AZ1562" s="1"/>
      <c r="BA1562" s="1"/>
      <c r="BB1562" s="1"/>
    </row>
    <row r="1563" spans="1:54" x14ac:dyDescent="0.2">
      <c r="A1563" s="178">
        <f t="shared" si="850"/>
        <v>42682</v>
      </c>
      <c r="B1563" s="2">
        <f t="shared" si="836"/>
        <v>282707.26285380305</v>
      </c>
      <c r="C1563" s="2">
        <f t="shared" si="851"/>
        <v>206506.27129571</v>
      </c>
      <c r="D1563" s="2">
        <f>SUM(Y1563:Y$1860)</f>
        <v>31096.513071140002</v>
      </c>
      <c r="E1563" s="11">
        <f t="shared" si="837"/>
        <v>175409.75822456999</v>
      </c>
      <c r="F1563" s="99">
        <f t="shared" si="832"/>
        <v>4740.53</v>
      </c>
      <c r="G1563" s="3">
        <f>IF(N1563=1,VLOOKUP(A1562,[1]Plan1!$BG$69:$BI$188,3),G1562)</f>
        <v>4752.8599999999997</v>
      </c>
      <c r="H1563" s="200">
        <f t="shared" si="833"/>
        <v>42615</v>
      </c>
      <c r="I1563" s="200">
        <f t="shared" si="834"/>
        <v>42645</v>
      </c>
      <c r="J1563" s="27">
        <f t="shared" si="838"/>
        <v>2.6009749964666096E-3</v>
      </c>
      <c r="K1563" s="12">
        <f t="shared" si="852"/>
        <v>42705</v>
      </c>
      <c r="L1563" s="12">
        <f t="shared" si="839"/>
        <v>42705</v>
      </c>
      <c r="M1563" s="1">
        <f t="shared" si="853"/>
        <v>20</v>
      </c>
      <c r="N1563" s="1">
        <f t="shared" si="840"/>
        <v>4</v>
      </c>
      <c r="O1563" s="2">
        <f t="shared" si="841"/>
        <v>1.00051965</v>
      </c>
      <c r="P1563" s="11">
        <f t="shared" si="831"/>
        <v>1.0008001200000001</v>
      </c>
      <c r="Q1563" s="11">
        <f t="shared" si="827"/>
        <v>1.3671473949631505</v>
      </c>
      <c r="R1563" s="2">
        <f t="shared" si="830"/>
        <v>1.3678578299999999</v>
      </c>
      <c r="S1563" s="2">
        <f t="shared" si="825"/>
        <v>1.36605438</v>
      </c>
      <c r="T1563" s="2">
        <f t="shared" si="842"/>
        <v>282098.79640097002</v>
      </c>
      <c r="U1563" s="2">
        <f t="shared" si="843"/>
        <v>11383.014812418049</v>
      </c>
      <c r="V1563" s="2">
        <f t="shared" si="844"/>
        <v>64525.853021314957</v>
      </c>
      <c r="W1563" s="2">
        <f t="shared" si="845"/>
        <v>282415.13912944304</v>
      </c>
      <c r="X1563" s="29">
        <f t="shared" si="846"/>
        <v>0</v>
      </c>
      <c r="Y1563" s="2">
        <f t="shared" si="826"/>
        <v>0</v>
      </c>
      <c r="Z1563" s="82">
        <f t="shared" si="847"/>
        <v>0</v>
      </c>
      <c r="AA1563" s="2">
        <f t="shared" si="856"/>
        <v>0</v>
      </c>
      <c r="AB1563" s="27">
        <f t="shared" si="854"/>
        <v>6.7299999999999999E-2</v>
      </c>
      <c r="AC1563" s="29">
        <f t="shared" si="835"/>
        <v>4</v>
      </c>
      <c r="AD1563" s="29">
        <v>252</v>
      </c>
      <c r="AE1563" s="11">
        <f t="shared" si="828"/>
        <v>1.0010343770000001</v>
      </c>
      <c r="AF1563" s="2">
        <f t="shared" si="857"/>
        <v>291.79650672000002</v>
      </c>
      <c r="AG1563" s="2">
        <f t="shared" si="848"/>
        <v>292.12372435999998</v>
      </c>
      <c r="AH1563" s="3">
        <f t="shared" si="849"/>
        <v>0</v>
      </c>
      <c r="AI1563" s="4" t="str">
        <f t="shared" si="829"/>
        <v>A+J=</v>
      </c>
      <c r="AJ1563" s="12">
        <f t="shared" si="855"/>
        <v>42705</v>
      </c>
      <c r="AK1563" s="12"/>
      <c r="AL1563" s="4"/>
      <c r="AM1563" s="1"/>
      <c r="AN1563" s="12"/>
      <c r="AO1563" s="1"/>
      <c r="AP1563" s="1"/>
      <c r="AQ1563" s="3"/>
      <c r="AR1563" s="3"/>
      <c r="AS1563" s="7"/>
      <c r="AT1563" s="1"/>
      <c r="AU1563" s="1"/>
      <c r="AV1563" s="1"/>
      <c r="AW1563" s="1"/>
      <c r="AX1563" s="1"/>
      <c r="AY1563" s="1"/>
      <c r="AZ1563" s="1"/>
      <c r="BA1563" s="1"/>
      <c r="BB1563" s="1"/>
    </row>
    <row r="1564" spans="1:54" x14ac:dyDescent="0.2">
      <c r="A1564" s="178">
        <f t="shared" si="850"/>
        <v>42683</v>
      </c>
      <c r="B1564" s="2">
        <f t="shared" si="836"/>
        <v>282811.54651252675</v>
      </c>
      <c r="C1564" s="2">
        <f t="shared" si="851"/>
        <v>206506.27129571</v>
      </c>
      <c r="D1564" s="2">
        <f>SUM(Y1564:Y$1860)</f>
        <v>31096.513071140002</v>
      </c>
      <c r="E1564" s="11">
        <f t="shared" si="837"/>
        <v>175409.75822456999</v>
      </c>
      <c r="F1564" s="99">
        <f t="shared" si="832"/>
        <v>4740.53</v>
      </c>
      <c r="G1564" s="3">
        <f>IF(N1564=1,VLOOKUP(A1563,[1]Plan1!$BG$69:$BI$188,3),G1563)</f>
        <v>4752.8599999999997</v>
      </c>
      <c r="H1564" s="200">
        <f t="shared" si="833"/>
        <v>42615</v>
      </c>
      <c r="I1564" s="200">
        <f t="shared" si="834"/>
        <v>42645</v>
      </c>
      <c r="J1564" s="27">
        <f t="shared" si="838"/>
        <v>2.6009749964666096E-3</v>
      </c>
      <c r="K1564" s="12">
        <f t="shared" si="852"/>
        <v>42705</v>
      </c>
      <c r="L1564" s="12">
        <f t="shared" si="839"/>
        <v>42705</v>
      </c>
      <c r="M1564" s="1">
        <f t="shared" si="853"/>
        <v>20</v>
      </c>
      <c r="N1564" s="1">
        <f t="shared" si="840"/>
        <v>5</v>
      </c>
      <c r="O1564" s="2">
        <f t="shared" si="841"/>
        <v>1.00064961</v>
      </c>
      <c r="P1564" s="11">
        <f t="shared" si="831"/>
        <v>1.0008001200000001</v>
      </c>
      <c r="Q1564" s="11">
        <f t="shared" si="827"/>
        <v>1.3671473949631505</v>
      </c>
      <c r="R1564" s="2">
        <f t="shared" si="830"/>
        <v>1.3680355</v>
      </c>
      <c r="S1564" s="2">
        <f t="shared" si="825"/>
        <v>1.36605438</v>
      </c>
      <c r="T1564" s="2">
        <f t="shared" si="842"/>
        <v>282098.79640097002</v>
      </c>
      <c r="U1564" s="2">
        <f t="shared" si="843"/>
        <v>11383.014812418049</v>
      </c>
      <c r="V1564" s="2">
        <f t="shared" si="844"/>
        <v>64557.018073058724</v>
      </c>
      <c r="W1564" s="2">
        <f t="shared" si="845"/>
        <v>282446.30418118677</v>
      </c>
      <c r="X1564" s="29">
        <f t="shared" si="846"/>
        <v>0</v>
      </c>
      <c r="Y1564" s="2">
        <f t="shared" si="826"/>
        <v>0</v>
      </c>
      <c r="Z1564" s="82">
        <f t="shared" si="847"/>
        <v>0</v>
      </c>
      <c r="AA1564" s="2">
        <f t="shared" si="856"/>
        <v>0</v>
      </c>
      <c r="AB1564" s="27">
        <f t="shared" si="854"/>
        <v>6.7299999999999999E-2</v>
      </c>
      <c r="AC1564" s="29">
        <f t="shared" si="835"/>
        <v>5</v>
      </c>
      <c r="AD1564" s="29">
        <v>252</v>
      </c>
      <c r="AE1564" s="11">
        <f t="shared" si="828"/>
        <v>1.0012931389999999</v>
      </c>
      <c r="AF1564" s="2">
        <f t="shared" si="857"/>
        <v>364.79295546999998</v>
      </c>
      <c r="AG1564" s="2">
        <f t="shared" si="848"/>
        <v>365.24233134000002</v>
      </c>
      <c r="AH1564" s="3">
        <f t="shared" si="849"/>
        <v>0</v>
      </c>
      <c r="AI1564" s="4" t="str">
        <f t="shared" si="829"/>
        <v>A+J=</v>
      </c>
      <c r="AJ1564" s="12">
        <f t="shared" si="855"/>
        <v>42705</v>
      </c>
      <c r="AK1564" s="12"/>
      <c r="AL1564" s="4"/>
      <c r="AM1564" s="1"/>
      <c r="AN1564" s="12"/>
      <c r="AO1564" s="1"/>
      <c r="AP1564" s="1"/>
      <c r="AQ1564" s="3"/>
      <c r="AR1564" s="3"/>
      <c r="AS1564" s="7"/>
      <c r="AT1564" s="1"/>
      <c r="AU1564" s="1"/>
      <c r="AV1564" s="1"/>
      <c r="AW1564" s="1"/>
      <c r="AX1564" s="1"/>
      <c r="AY1564" s="1"/>
      <c r="AZ1564" s="1"/>
      <c r="BA1564" s="1"/>
      <c r="BB1564" s="1"/>
    </row>
    <row r="1565" spans="1:54" x14ac:dyDescent="0.2">
      <c r="A1565" s="178">
        <f t="shared" si="850"/>
        <v>42684</v>
      </c>
      <c r="B1565" s="2">
        <f t="shared" si="836"/>
        <v>282915.86845705571</v>
      </c>
      <c r="C1565" s="2">
        <f t="shared" si="851"/>
        <v>206506.27129571</v>
      </c>
      <c r="D1565" s="2">
        <f>SUM(Y1565:Y$1860)</f>
        <v>31096.513071140002</v>
      </c>
      <c r="E1565" s="11">
        <f t="shared" si="837"/>
        <v>175409.75822456999</v>
      </c>
      <c r="F1565" s="99">
        <f t="shared" si="832"/>
        <v>4740.53</v>
      </c>
      <c r="G1565" s="3">
        <f>IF(N1565=1,VLOOKUP(A1564,[1]Plan1!$BG$69:$BI$188,3),G1564)</f>
        <v>4752.8599999999997</v>
      </c>
      <c r="H1565" s="200">
        <f t="shared" si="833"/>
        <v>42615</v>
      </c>
      <c r="I1565" s="200">
        <f t="shared" si="834"/>
        <v>42645</v>
      </c>
      <c r="J1565" s="27">
        <f t="shared" si="838"/>
        <v>2.6009749964666096E-3</v>
      </c>
      <c r="K1565" s="12">
        <f t="shared" si="852"/>
        <v>42705</v>
      </c>
      <c r="L1565" s="12">
        <f t="shared" si="839"/>
        <v>42705</v>
      </c>
      <c r="M1565" s="1">
        <f t="shared" si="853"/>
        <v>20</v>
      </c>
      <c r="N1565" s="1">
        <f t="shared" si="840"/>
        <v>6</v>
      </c>
      <c r="O1565" s="2">
        <f t="shared" si="841"/>
        <v>1.0007795799999999</v>
      </c>
      <c r="P1565" s="11">
        <f t="shared" si="831"/>
        <v>1.0008001200000001</v>
      </c>
      <c r="Q1565" s="11">
        <f t="shared" si="827"/>
        <v>1.3671473949631505</v>
      </c>
      <c r="R1565" s="2">
        <f t="shared" si="830"/>
        <v>1.3682131900000001</v>
      </c>
      <c r="S1565" s="2">
        <f t="shared" si="825"/>
        <v>1.36605438</v>
      </c>
      <c r="T1565" s="2">
        <f t="shared" si="842"/>
        <v>282098.79640097002</v>
      </c>
      <c r="U1565" s="2">
        <f t="shared" si="843"/>
        <v>11383.014812418049</v>
      </c>
      <c r="V1565" s="2">
        <f t="shared" si="844"/>
        <v>64588.186632997669</v>
      </c>
      <c r="W1565" s="2">
        <f t="shared" si="845"/>
        <v>282477.47274112573</v>
      </c>
      <c r="X1565" s="29">
        <f t="shared" si="846"/>
        <v>0</v>
      </c>
      <c r="Y1565" s="2">
        <f t="shared" si="826"/>
        <v>0</v>
      </c>
      <c r="Z1565" s="82">
        <f t="shared" si="847"/>
        <v>0</v>
      </c>
      <c r="AA1565" s="2">
        <f t="shared" si="856"/>
        <v>0</v>
      </c>
      <c r="AB1565" s="27">
        <f t="shared" si="854"/>
        <v>6.7299999999999999E-2</v>
      </c>
      <c r="AC1565" s="29">
        <f t="shared" si="835"/>
        <v>6</v>
      </c>
      <c r="AD1565" s="29">
        <v>252</v>
      </c>
      <c r="AE1565" s="11">
        <f t="shared" si="828"/>
        <v>1.0015519669999999</v>
      </c>
      <c r="AF1565" s="2">
        <f t="shared" si="857"/>
        <v>437.80802275000002</v>
      </c>
      <c r="AG1565" s="2">
        <f t="shared" si="848"/>
        <v>438.39571592999999</v>
      </c>
      <c r="AH1565" s="3">
        <f t="shared" si="849"/>
        <v>0</v>
      </c>
      <c r="AI1565" s="4" t="str">
        <f t="shared" si="829"/>
        <v>A+J=</v>
      </c>
      <c r="AJ1565" s="12">
        <f t="shared" si="855"/>
        <v>42705</v>
      </c>
      <c r="AK1565" s="12"/>
      <c r="AL1565" s="4"/>
      <c r="AM1565" s="1"/>
      <c r="AN1565" s="12"/>
      <c r="AO1565" s="1"/>
      <c r="AP1565" s="1"/>
      <c r="AQ1565" s="3"/>
      <c r="AR1565" s="3"/>
      <c r="AS1565" s="7"/>
      <c r="AT1565" s="1"/>
      <c r="AU1565" s="1"/>
      <c r="AV1565" s="1"/>
      <c r="AW1565" s="1"/>
      <c r="AX1565" s="1"/>
      <c r="AY1565" s="1"/>
      <c r="AZ1565" s="1"/>
      <c r="BA1565" s="1"/>
      <c r="BB1565" s="1"/>
    </row>
    <row r="1566" spans="1:54" x14ac:dyDescent="0.2">
      <c r="A1566" s="178">
        <f t="shared" si="850"/>
        <v>42685</v>
      </c>
      <c r="B1566" s="2">
        <f t="shared" si="836"/>
        <v>283020.23073608737</v>
      </c>
      <c r="C1566" s="2">
        <f t="shared" si="851"/>
        <v>206506.27129571</v>
      </c>
      <c r="D1566" s="2">
        <f>SUM(Y1566:Y$1860)</f>
        <v>31096.513071140002</v>
      </c>
      <c r="E1566" s="11">
        <f t="shared" si="837"/>
        <v>175409.75822456999</v>
      </c>
      <c r="F1566" s="99">
        <f t="shared" si="832"/>
        <v>4740.53</v>
      </c>
      <c r="G1566" s="3">
        <f>IF(N1566=1,VLOOKUP(A1565,[1]Plan1!$BG$69:$BI$188,3),G1565)</f>
        <v>4752.8599999999997</v>
      </c>
      <c r="H1566" s="200">
        <f t="shared" si="833"/>
        <v>42615</v>
      </c>
      <c r="I1566" s="200">
        <f t="shared" si="834"/>
        <v>42645</v>
      </c>
      <c r="J1566" s="27">
        <f t="shared" si="838"/>
        <v>2.6009749964666096E-3</v>
      </c>
      <c r="K1566" s="12">
        <f t="shared" si="852"/>
        <v>42705</v>
      </c>
      <c r="L1566" s="12">
        <f t="shared" si="839"/>
        <v>42705</v>
      </c>
      <c r="M1566" s="1">
        <f t="shared" si="853"/>
        <v>20</v>
      </c>
      <c r="N1566" s="1">
        <f t="shared" si="840"/>
        <v>7</v>
      </c>
      <c r="O1566" s="2">
        <f t="shared" si="841"/>
        <v>1.0009095699999999</v>
      </c>
      <c r="P1566" s="11">
        <f t="shared" si="831"/>
        <v>1.0008001200000001</v>
      </c>
      <c r="Q1566" s="11">
        <f t="shared" si="827"/>
        <v>1.3671473949631505</v>
      </c>
      <c r="R1566" s="2">
        <f t="shared" si="830"/>
        <v>1.36839091</v>
      </c>
      <c r="S1566" s="2">
        <f t="shared" ref="S1566:S1629" si="858">IF(AND(X1566&gt;0,MONTH(A1566)=10),R1566,S1565)</f>
        <v>1.36605438</v>
      </c>
      <c r="T1566" s="2">
        <f t="shared" si="842"/>
        <v>282098.79640097002</v>
      </c>
      <c r="U1566" s="2">
        <f t="shared" si="843"/>
        <v>11383.014812418049</v>
      </c>
      <c r="V1566" s="2">
        <f t="shared" si="844"/>
        <v>64619.360455229325</v>
      </c>
      <c r="W1566" s="2">
        <f t="shared" si="845"/>
        <v>282508.64656335738</v>
      </c>
      <c r="X1566" s="29">
        <f t="shared" si="846"/>
        <v>0</v>
      </c>
      <c r="Y1566" s="2">
        <f t="shared" ref="Y1566:Y1629" si="859">IF(X1566&gt;0,VLOOKUP(A1566,AN$12:AR$131,5),0)</f>
        <v>0</v>
      </c>
      <c r="Z1566" s="82">
        <f t="shared" si="847"/>
        <v>0</v>
      </c>
      <c r="AA1566" s="2">
        <f t="shared" si="856"/>
        <v>0</v>
      </c>
      <c r="AB1566" s="27">
        <f t="shared" si="854"/>
        <v>6.7299999999999999E-2</v>
      </c>
      <c r="AC1566" s="29">
        <f t="shared" si="835"/>
        <v>7</v>
      </c>
      <c r="AD1566" s="29">
        <v>252</v>
      </c>
      <c r="AE1566" s="11">
        <f t="shared" si="828"/>
        <v>1.0018108619999999</v>
      </c>
      <c r="AF1566" s="2">
        <f t="shared" si="857"/>
        <v>510.84199064000001</v>
      </c>
      <c r="AG1566" s="2">
        <f t="shared" si="848"/>
        <v>511.58417272999998</v>
      </c>
      <c r="AH1566" s="3">
        <f t="shared" si="849"/>
        <v>0</v>
      </c>
      <c r="AI1566" s="4" t="str">
        <f t="shared" si="829"/>
        <v>A+J=</v>
      </c>
      <c r="AJ1566" s="12">
        <f t="shared" si="855"/>
        <v>42705</v>
      </c>
      <c r="AK1566" s="12"/>
      <c r="AL1566" s="4"/>
      <c r="AM1566" s="1"/>
      <c r="AN1566" s="12"/>
      <c r="AO1566" s="1"/>
      <c r="AP1566" s="1"/>
      <c r="AQ1566" s="3"/>
      <c r="AR1566" s="3"/>
      <c r="AS1566" s="7"/>
      <c r="AT1566" s="1"/>
      <c r="AU1566" s="1"/>
      <c r="AV1566" s="1"/>
      <c r="AW1566" s="1"/>
      <c r="AX1566" s="1"/>
      <c r="AY1566" s="1"/>
      <c r="AZ1566" s="1"/>
      <c r="BA1566" s="1"/>
      <c r="BB1566" s="1"/>
    </row>
    <row r="1567" spans="1:54" x14ac:dyDescent="0.2">
      <c r="A1567" s="178">
        <f t="shared" si="850"/>
        <v>42686</v>
      </c>
      <c r="B1567" s="2">
        <f t="shared" si="836"/>
        <v>283124.63012704661</v>
      </c>
      <c r="C1567" s="2">
        <f t="shared" si="851"/>
        <v>206506.27129571</v>
      </c>
      <c r="D1567" s="2">
        <f>SUM(Y1567:Y$1860)</f>
        <v>31096.513071140002</v>
      </c>
      <c r="E1567" s="11">
        <f t="shared" si="837"/>
        <v>175409.75822456999</v>
      </c>
      <c r="F1567" s="99">
        <f t="shared" si="832"/>
        <v>4740.53</v>
      </c>
      <c r="G1567" s="3">
        <f>IF(N1567=1,VLOOKUP(A1566,[1]Plan1!$BG$69:$BI$188,3),G1566)</f>
        <v>4752.8599999999997</v>
      </c>
      <c r="H1567" s="200">
        <f t="shared" si="833"/>
        <v>42615</v>
      </c>
      <c r="I1567" s="200">
        <f t="shared" si="834"/>
        <v>42645</v>
      </c>
      <c r="J1567" s="27">
        <f t="shared" si="838"/>
        <v>2.6009749964666096E-3</v>
      </c>
      <c r="K1567" s="12">
        <f t="shared" si="852"/>
        <v>42705</v>
      </c>
      <c r="L1567" s="12">
        <f t="shared" si="839"/>
        <v>42705</v>
      </c>
      <c r="M1567" s="1">
        <f t="shared" si="853"/>
        <v>20</v>
      </c>
      <c r="N1567" s="1">
        <f t="shared" si="840"/>
        <v>8</v>
      </c>
      <c r="O1567" s="2">
        <f t="shared" si="841"/>
        <v>1.0010395700000001</v>
      </c>
      <c r="P1567" s="11">
        <f t="shared" si="831"/>
        <v>1.0008001200000001</v>
      </c>
      <c r="Q1567" s="11">
        <f t="shared" ref="Q1567:Q1630" si="860">IF(L1567&gt;L1566,Q1566*P1567,Q1566)</f>
        <v>1.3671473949631505</v>
      </c>
      <c r="R1567" s="2">
        <f t="shared" si="830"/>
        <v>1.3685686399999999</v>
      </c>
      <c r="S1567" s="2">
        <f t="shared" si="858"/>
        <v>1.36605438</v>
      </c>
      <c r="T1567" s="2">
        <f t="shared" si="842"/>
        <v>282098.79640097002</v>
      </c>
      <c r="U1567" s="2">
        <f t="shared" si="843"/>
        <v>11383.014812418049</v>
      </c>
      <c r="V1567" s="2">
        <f t="shared" si="844"/>
        <v>64650.536031558557</v>
      </c>
      <c r="W1567" s="2">
        <f t="shared" si="845"/>
        <v>282539.82213968661</v>
      </c>
      <c r="X1567" s="29">
        <f t="shared" si="846"/>
        <v>0</v>
      </c>
      <c r="Y1567" s="2">
        <f t="shared" si="859"/>
        <v>0</v>
      </c>
      <c r="Z1567" s="82">
        <f t="shared" si="847"/>
        <v>0</v>
      </c>
      <c r="AA1567" s="2">
        <f t="shared" si="856"/>
        <v>0</v>
      </c>
      <c r="AB1567" s="27">
        <f t="shared" si="854"/>
        <v>6.7299999999999999E-2</v>
      </c>
      <c r="AC1567" s="29">
        <f t="shared" si="835"/>
        <v>8</v>
      </c>
      <c r="AD1567" s="29">
        <v>252</v>
      </c>
      <c r="AE1567" s="11">
        <f t="shared" ref="AE1567:AE1630" si="861">ROUND((1+AB1567)^TRUNC((AC1567/AD1567),9),9)</f>
        <v>1.002069825</v>
      </c>
      <c r="AF1567" s="2">
        <f t="shared" si="857"/>
        <v>583.89514125999995</v>
      </c>
      <c r="AG1567" s="2">
        <f t="shared" si="848"/>
        <v>584.80798735999997</v>
      </c>
      <c r="AH1567" s="3">
        <f t="shared" si="849"/>
        <v>0</v>
      </c>
      <c r="AI1567" s="4" t="str">
        <f t="shared" si="829"/>
        <v>A+J=</v>
      </c>
      <c r="AJ1567" s="12">
        <f t="shared" si="855"/>
        <v>42705</v>
      </c>
      <c r="AK1567" s="12"/>
      <c r="AL1567" s="4"/>
      <c r="AM1567" s="1"/>
      <c r="AN1567" s="12"/>
      <c r="AO1567" s="1"/>
      <c r="AP1567" s="1"/>
      <c r="AQ1567" s="3"/>
      <c r="AR1567" s="3"/>
      <c r="AS1567" s="7"/>
      <c r="AT1567" s="1"/>
      <c r="AU1567" s="1"/>
      <c r="AV1567" s="1"/>
      <c r="AW1567" s="1"/>
      <c r="AX1567" s="1"/>
      <c r="AY1567" s="1"/>
      <c r="AZ1567" s="1"/>
      <c r="BA1567" s="1"/>
      <c r="BB1567" s="1"/>
    </row>
    <row r="1568" spans="1:54" x14ac:dyDescent="0.2">
      <c r="A1568" s="178">
        <f t="shared" si="850"/>
        <v>42687</v>
      </c>
      <c r="B1568" s="2">
        <f t="shared" si="836"/>
        <v>283124.63012704661</v>
      </c>
      <c r="C1568" s="2">
        <f t="shared" si="851"/>
        <v>206506.27129571</v>
      </c>
      <c r="D1568" s="2">
        <f>SUM(Y1568:Y$1860)</f>
        <v>31096.513071140002</v>
      </c>
      <c r="E1568" s="11">
        <f t="shared" si="837"/>
        <v>175409.75822456999</v>
      </c>
      <c r="F1568" s="99">
        <f t="shared" si="832"/>
        <v>4740.53</v>
      </c>
      <c r="G1568" s="3">
        <f>IF(N1568=1,VLOOKUP(A1567,[1]Plan1!$BG$69:$BI$188,3),G1567)</f>
        <v>4752.8599999999997</v>
      </c>
      <c r="H1568" s="200">
        <f t="shared" si="833"/>
        <v>42615</v>
      </c>
      <c r="I1568" s="200">
        <f t="shared" si="834"/>
        <v>42645</v>
      </c>
      <c r="J1568" s="27">
        <f t="shared" si="838"/>
        <v>2.6009749964666096E-3</v>
      </c>
      <c r="K1568" s="12">
        <f t="shared" si="852"/>
        <v>42705</v>
      </c>
      <c r="L1568" s="12">
        <f t="shared" si="839"/>
        <v>42705</v>
      </c>
      <c r="M1568" s="1">
        <f t="shared" si="853"/>
        <v>20</v>
      </c>
      <c r="N1568" s="1">
        <f t="shared" si="840"/>
        <v>8</v>
      </c>
      <c r="O1568" s="2">
        <f t="shared" si="841"/>
        <v>1.0010395700000001</v>
      </c>
      <c r="P1568" s="11">
        <f t="shared" si="831"/>
        <v>1.0008001200000001</v>
      </c>
      <c r="Q1568" s="11">
        <f t="shared" si="860"/>
        <v>1.3671473949631505</v>
      </c>
      <c r="R1568" s="2">
        <f t="shared" si="830"/>
        <v>1.3685686399999999</v>
      </c>
      <c r="S1568" s="2">
        <f t="shared" si="858"/>
        <v>1.36605438</v>
      </c>
      <c r="T1568" s="2">
        <f t="shared" si="842"/>
        <v>282098.79640097002</v>
      </c>
      <c r="U1568" s="2">
        <f t="shared" si="843"/>
        <v>11383.014812418049</v>
      </c>
      <c r="V1568" s="2">
        <f t="shared" si="844"/>
        <v>64650.536031558557</v>
      </c>
      <c r="W1568" s="2">
        <f t="shared" si="845"/>
        <v>282539.82213968661</v>
      </c>
      <c r="X1568" s="29">
        <f t="shared" si="846"/>
        <v>0</v>
      </c>
      <c r="Y1568" s="2">
        <f t="shared" si="859"/>
        <v>0</v>
      </c>
      <c r="Z1568" s="82">
        <f t="shared" si="847"/>
        <v>0</v>
      </c>
      <c r="AA1568" s="2">
        <f t="shared" si="856"/>
        <v>0</v>
      </c>
      <c r="AB1568" s="27">
        <f t="shared" si="854"/>
        <v>6.7299999999999999E-2</v>
      </c>
      <c r="AC1568" s="29">
        <f t="shared" si="835"/>
        <v>8</v>
      </c>
      <c r="AD1568" s="29">
        <v>252</v>
      </c>
      <c r="AE1568" s="11">
        <f t="shared" si="861"/>
        <v>1.002069825</v>
      </c>
      <c r="AF1568" s="2">
        <f t="shared" si="857"/>
        <v>583.89514125999995</v>
      </c>
      <c r="AG1568" s="2">
        <f t="shared" si="848"/>
        <v>584.80798735999997</v>
      </c>
      <c r="AH1568" s="3">
        <f t="shared" si="849"/>
        <v>0</v>
      </c>
      <c r="AI1568" s="4" t="str">
        <f t="shared" si="829"/>
        <v>A+J=</v>
      </c>
      <c r="AJ1568" s="12">
        <f t="shared" si="855"/>
        <v>42705</v>
      </c>
      <c r="AK1568" s="12"/>
      <c r="AL1568" s="4"/>
      <c r="AM1568" s="1"/>
      <c r="AN1568" s="12"/>
      <c r="AO1568" s="1"/>
      <c r="AP1568" s="1"/>
      <c r="AQ1568" s="3"/>
      <c r="AR1568" s="3"/>
      <c r="AS1568" s="7"/>
      <c r="AT1568" s="1"/>
      <c r="AU1568" s="1"/>
      <c r="AV1568" s="1"/>
      <c r="AW1568" s="1"/>
      <c r="AX1568" s="1"/>
      <c r="AY1568" s="1"/>
      <c r="AZ1568" s="1"/>
      <c r="BA1568" s="1"/>
      <c r="BB1568" s="1"/>
    </row>
    <row r="1569" spans="1:54" x14ac:dyDescent="0.2">
      <c r="A1569" s="178">
        <f t="shared" si="850"/>
        <v>42688</v>
      </c>
      <c r="B1569" s="2">
        <f t="shared" si="836"/>
        <v>283124.63012704661</v>
      </c>
      <c r="C1569" s="2">
        <f t="shared" si="851"/>
        <v>206506.27129571</v>
      </c>
      <c r="D1569" s="2">
        <f>SUM(Y1569:Y$1860)</f>
        <v>31096.513071140002</v>
      </c>
      <c r="E1569" s="11">
        <f t="shared" si="837"/>
        <v>175409.75822456999</v>
      </c>
      <c r="F1569" s="99">
        <f t="shared" si="832"/>
        <v>4740.53</v>
      </c>
      <c r="G1569" s="3">
        <f>IF(N1569=1,VLOOKUP(A1568,[1]Plan1!$BG$69:$BI$188,3),G1568)</f>
        <v>4752.8599999999997</v>
      </c>
      <c r="H1569" s="200">
        <f t="shared" si="833"/>
        <v>42615</v>
      </c>
      <c r="I1569" s="200">
        <f t="shared" si="834"/>
        <v>42645</v>
      </c>
      <c r="J1569" s="27">
        <f t="shared" si="838"/>
        <v>2.6009749964666096E-3</v>
      </c>
      <c r="K1569" s="12">
        <f t="shared" si="852"/>
        <v>42705</v>
      </c>
      <c r="L1569" s="12">
        <f t="shared" si="839"/>
        <v>42705</v>
      </c>
      <c r="M1569" s="1">
        <f t="shared" si="853"/>
        <v>20</v>
      </c>
      <c r="N1569" s="1">
        <f t="shared" si="840"/>
        <v>8</v>
      </c>
      <c r="O1569" s="2">
        <f t="shared" si="841"/>
        <v>1.0010395700000001</v>
      </c>
      <c r="P1569" s="11">
        <f t="shared" si="831"/>
        <v>1.0008001200000001</v>
      </c>
      <c r="Q1569" s="11">
        <f t="shared" si="860"/>
        <v>1.3671473949631505</v>
      </c>
      <c r="R1569" s="2">
        <f t="shared" si="830"/>
        <v>1.3685686399999999</v>
      </c>
      <c r="S1569" s="2">
        <f t="shared" si="858"/>
        <v>1.36605438</v>
      </c>
      <c r="T1569" s="2">
        <f t="shared" si="842"/>
        <v>282098.79640097002</v>
      </c>
      <c r="U1569" s="2">
        <f t="shared" si="843"/>
        <v>11383.014812418049</v>
      </c>
      <c r="V1569" s="2">
        <f t="shared" si="844"/>
        <v>64650.536031558557</v>
      </c>
      <c r="W1569" s="2">
        <f t="shared" si="845"/>
        <v>282539.82213968661</v>
      </c>
      <c r="X1569" s="29">
        <f t="shared" si="846"/>
        <v>0</v>
      </c>
      <c r="Y1569" s="2">
        <f t="shared" si="859"/>
        <v>0</v>
      </c>
      <c r="Z1569" s="82">
        <f t="shared" si="847"/>
        <v>0</v>
      </c>
      <c r="AA1569" s="2">
        <f t="shared" si="856"/>
        <v>0</v>
      </c>
      <c r="AB1569" s="27">
        <f t="shared" si="854"/>
        <v>6.7299999999999999E-2</v>
      </c>
      <c r="AC1569" s="29">
        <f t="shared" si="835"/>
        <v>8</v>
      </c>
      <c r="AD1569" s="29">
        <v>252</v>
      </c>
      <c r="AE1569" s="11">
        <f t="shared" si="861"/>
        <v>1.002069825</v>
      </c>
      <c r="AF1569" s="2">
        <f t="shared" si="857"/>
        <v>583.89514125999995</v>
      </c>
      <c r="AG1569" s="2">
        <f t="shared" si="848"/>
        <v>584.80798735999997</v>
      </c>
      <c r="AH1569" s="3">
        <f t="shared" si="849"/>
        <v>0</v>
      </c>
      <c r="AI1569" s="4" t="str">
        <f t="shared" si="829"/>
        <v>A+J=</v>
      </c>
      <c r="AJ1569" s="12">
        <f t="shared" si="855"/>
        <v>42705</v>
      </c>
      <c r="AK1569" s="12"/>
      <c r="AL1569" s="4"/>
      <c r="AM1569" s="1"/>
      <c r="AN1569" s="12"/>
      <c r="AO1569" s="1"/>
      <c r="AP1569" s="1"/>
      <c r="AQ1569" s="3"/>
      <c r="AR1569" s="3"/>
      <c r="AS1569" s="7"/>
      <c r="AT1569" s="1"/>
      <c r="AU1569" s="1"/>
      <c r="AV1569" s="1"/>
      <c r="AW1569" s="1"/>
      <c r="AX1569" s="1"/>
      <c r="AY1569" s="1"/>
      <c r="AZ1569" s="1"/>
      <c r="BA1569" s="1"/>
      <c r="BB1569" s="1"/>
    </row>
    <row r="1570" spans="1:54" x14ac:dyDescent="0.2">
      <c r="A1570" s="178">
        <f t="shared" si="850"/>
        <v>42689</v>
      </c>
      <c r="B1570" s="2">
        <f t="shared" si="836"/>
        <v>283229.07134705625</v>
      </c>
      <c r="C1570" s="2">
        <f t="shared" si="851"/>
        <v>206506.27129571</v>
      </c>
      <c r="D1570" s="2">
        <f>SUM(Y1570:Y$1860)</f>
        <v>31096.513071140002</v>
      </c>
      <c r="E1570" s="11">
        <f t="shared" si="837"/>
        <v>175409.75822456999</v>
      </c>
      <c r="F1570" s="99">
        <f t="shared" si="832"/>
        <v>4740.53</v>
      </c>
      <c r="G1570" s="3">
        <f>IF(N1570=1,VLOOKUP(A1569,[1]Plan1!$BG$69:$BI$188,3),G1569)</f>
        <v>4752.8599999999997</v>
      </c>
      <c r="H1570" s="200">
        <f t="shared" si="833"/>
        <v>42615</v>
      </c>
      <c r="I1570" s="200">
        <f t="shared" si="834"/>
        <v>42645</v>
      </c>
      <c r="J1570" s="27">
        <f t="shared" si="838"/>
        <v>2.6009749964666096E-3</v>
      </c>
      <c r="K1570" s="12">
        <f t="shared" si="852"/>
        <v>42705</v>
      </c>
      <c r="L1570" s="12">
        <f t="shared" si="839"/>
        <v>42705</v>
      </c>
      <c r="M1570" s="1">
        <f t="shared" si="853"/>
        <v>20</v>
      </c>
      <c r="N1570" s="1">
        <f t="shared" si="840"/>
        <v>9</v>
      </c>
      <c r="O1570" s="2">
        <f t="shared" si="841"/>
        <v>1.0011696000000001</v>
      </c>
      <c r="P1570" s="11">
        <f t="shared" si="831"/>
        <v>1.0008001200000001</v>
      </c>
      <c r="Q1570" s="11">
        <f t="shared" si="860"/>
        <v>1.3671473949631505</v>
      </c>
      <c r="R1570" s="2">
        <f t="shared" si="830"/>
        <v>1.36874641</v>
      </c>
      <c r="S1570" s="2">
        <f t="shared" si="858"/>
        <v>1.36605438</v>
      </c>
      <c r="T1570" s="2">
        <f t="shared" si="842"/>
        <v>282098.79640097002</v>
      </c>
      <c r="U1570" s="2">
        <f t="shared" si="843"/>
        <v>11383.014812418049</v>
      </c>
      <c r="V1570" s="2">
        <f t="shared" si="844"/>
        <v>64681.718624278154</v>
      </c>
      <c r="W1570" s="2">
        <f t="shared" si="845"/>
        <v>282571.00473240623</v>
      </c>
      <c r="X1570" s="29">
        <f t="shared" si="846"/>
        <v>0</v>
      </c>
      <c r="Y1570" s="2">
        <f t="shared" si="859"/>
        <v>0</v>
      </c>
      <c r="Z1570" s="82">
        <f t="shared" si="847"/>
        <v>0</v>
      </c>
      <c r="AA1570" s="2">
        <f t="shared" si="856"/>
        <v>0</v>
      </c>
      <c r="AB1570" s="27">
        <f t="shared" si="854"/>
        <v>6.7299999999999999E-2</v>
      </c>
      <c r="AC1570" s="29">
        <f t="shared" si="835"/>
        <v>9</v>
      </c>
      <c r="AD1570" s="29">
        <v>252</v>
      </c>
      <c r="AE1570" s="11">
        <f t="shared" si="861"/>
        <v>1.0023288539999999</v>
      </c>
      <c r="AF1570" s="2">
        <f t="shared" si="857"/>
        <v>656.96691038999995</v>
      </c>
      <c r="AG1570" s="2">
        <f t="shared" si="848"/>
        <v>658.06661465000002</v>
      </c>
      <c r="AH1570" s="3">
        <f t="shared" si="849"/>
        <v>0</v>
      </c>
      <c r="AI1570" s="4" t="str">
        <f t="shared" ref="AI1570:AI1633" si="862">AI1569</f>
        <v>A+J=</v>
      </c>
      <c r="AJ1570" s="12">
        <f t="shared" si="855"/>
        <v>42705</v>
      </c>
      <c r="AK1570" s="12"/>
      <c r="AL1570" s="4"/>
      <c r="AM1570" s="1"/>
      <c r="AN1570" s="12"/>
      <c r="AO1570" s="1"/>
      <c r="AP1570" s="1"/>
      <c r="AQ1570" s="3"/>
      <c r="AR1570" s="3"/>
      <c r="AS1570" s="7"/>
      <c r="AT1570" s="1"/>
      <c r="AU1570" s="1"/>
      <c r="AV1570" s="1"/>
      <c r="AW1570" s="1"/>
      <c r="AX1570" s="1"/>
      <c r="AY1570" s="1"/>
      <c r="AZ1570" s="1"/>
      <c r="BA1570" s="1"/>
      <c r="BB1570" s="1"/>
    </row>
    <row r="1571" spans="1:54" x14ac:dyDescent="0.2">
      <c r="A1571" s="178">
        <f t="shared" si="850"/>
        <v>42690</v>
      </c>
      <c r="B1571" s="2">
        <f t="shared" si="836"/>
        <v>283229.07134705625</v>
      </c>
      <c r="C1571" s="2">
        <f t="shared" si="851"/>
        <v>206506.27129571</v>
      </c>
      <c r="D1571" s="2">
        <f>SUM(Y1571:Y$1860)</f>
        <v>31096.513071140002</v>
      </c>
      <c r="E1571" s="11">
        <f t="shared" si="837"/>
        <v>175409.75822456999</v>
      </c>
      <c r="F1571" s="99">
        <f t="shared" si="832"/>
        <v>4740.53</v>
      </c>
      <c r="G1571" s="3">
        <f>IF(N1571=1,VLOOKUP(A1570,[1]Plan1!$BG$69:$BI$188,3),G1570)</f>
        <v>4752.8599999999997</v>
      </c>
      <c r="H1571" s="200">
        <f t="shared" si="833"/>
        <v>42615</v>
      </c>
      <c r="I1571" s="200">
        <f t="shared" si="834"/>
        <v>42645</v>
      </c>
      <c r="J1571" s="27">
        <f t="shared" si="838"/>
        <v>2.6009749964666096E-3</v>
      </c>
      <c r="K1571" s="12">
        <f t="shared" si="852"/>
        <v>42705</v>
      </c>
      <c r="L1571" s="12">
        <f t="shared" si="839"/>
        <v>42705</v>
      </c>
      <c r="M1571" s="1">
        <f t="shared" si="853"/>
        <v>20</v>
      </c>
      <c r="N1571" s="1">
        <f t="shared" si="840"/>
        <v>9</v>
      </c>
      <c r="O1571" s="2">
        <f t="shared" si="841"/>
        <v>1.0011696000000001</v>
      </c>
      <c r="P1571" s="11">
        <f t="shared" si="831"/>
        <v>1.0008001200000001</v>
      </c>
      <c r="Q1571" s="11">
        <f t="shared" si="860"/>
        <v>1.3671473949631505</v>
      </c>
      <c r="R1571" s="2">
        <f t="shared" si="830"/>
        <v>1.36874641</v>
      </c>
      <c r="S1571" s="2">
        <f t="shared" si="858"/>
        <v>1.36605438</v>
      </c>
      <c r="T1571" s="2">
        <f t="shared" si="842"/>
        <v>282098.79640097002</v>
      </c>
      <c r="U1571" s="2">
        <f t="shared" si="843"/>
        <v>11383.014812418049</v>
      </c>
      <c r="V1571" s="2">
        <f t="shared" si="844"/>
        <v>64681.718624278154</v>
      </c>
      <c r="W1571" s="2">
        <f t="shared" si="845"/>
        <v>282571.00473240623</v>
      </c>
      <c r="X1571" s="29">
        <f t="shared" si="846"/>
        <v>0</v>
      </c>
      <c r="Y1571" s="2">
        <f t="shared" si="859"/>
        <v>0</v>
      </c>
      <c r="Z1571" s="82">
        <f t="shared" si="847"/>
        <v>0</v>
      </c>
      <c r="AA1571" s="2">
        <f t="shared" si="856"/>
        <v>0</v>
      </c>
      <c r="AB1571" s="27">
        <f t="shared" si="854"/>
        <v>6.7299999999999999E-2</v>
      </c>
      <c r="AC1571" s="29">
        <f t="shared" si="835"/>
        <v>9</v>
      </c>
      <c r="AD1571" s="29">
        <v>252</v>
      </c>
      <c r="AE1571" s="11">
        <f t="shared" si="861"/>
        <v>1.0023288539999999</v>
      </c>
      <c r="AF1571" s="2">
        <f t="shared" si="857"/>
        <v>656.96691038999995</v>
      </c>
      <c r="AG1571" s="2">
        <f t="shared" si="848"/>
        <v>658.06661465000002</v>
      </c>
      <c r="AH1571" s="3">
        <f t="shared" si="849"/>
        <v>0</v>
      </c>
      <c r="AI1571" s="4" t="str">
        <f t="shared" si="862"/>
        <v>A+J=</v>
      </c>
      <c r="AJ1571" s="12">
        <f t="shared" si="855"/>
        <v>42705</v>
      </c>
      <c r="AK1571" s="12"/>
      <c r="AL1571" s="4"/>
      <c r="AM1571" s="1"/>
      <c r="AN1571" s="12"/>
      <c r="AO1571" s="1"/>
      <c r="AP1571" s="1"/>
      <c r="AQ1571" s="3"/>
      <c r="AR1571" s="3"/>
      <c r="AS1571" s="7"/>
      <c r="AT1571" s="1"/>
      <c r="AU1571" s="1"/>
      <c r="AV1571" s="1"/>
      <c r="AW1571" s="1"/>
      <c r="AX1571" s="1"/>
      <c r="AY1571" s="1"/>
      <c r="AZ1571" s="1"/>
      <c r="BA1571" s="1"/>
      <c r="BB1571" s="1"/>
    </row>
    <row r="1572" spans="1:54" x14ac:dyDescent="0.2">
      <c r="A1572" s="178">
        <f t="shared" si="850"/>
        <v>42691</v>
      </c>
      <c r="B1572" s="2">
        <f t="shared" si="836"/>
        <v>283333.54941444338</v>
      </c>
      <c r="C1572" s="2">
        <f t="shared" si="851"/>
        <v>206506.27129571</v>
      </c>
      <c r="D1572" s="2">
        <f>SUM(Y1572:Y$1860)</f>
        <v>31096.513071140002</v>
      </c>
      <c r="E1572" s="11">
        <f t="shared" si="837"/>
        <v>175409.75822456999</v>
      </c>
      <c r="F1572" s="99">
        <f t="shared" si="832"/>
        <v>4740.53</v>
      </c>
      <c r="G1572" s="3">
        <f>IF(N1572=1,VLOOKUP(A1571,[1]Plan1!$BG$69:$BI$188,3),G1571)</f>
        <v>4752.8599999999997</v>
      </c>
      <c r="H1572" s="200">
        <f t="shared" si="833"/>
        <v>42615</v>
      </c>
      <c r="I1572" s="200">
        <f t="shared" si="834"/>
        <v>42645</v>
      </c>
      <c r="J1572" s="27">
        <f t="shared" si="838"/>
        <v>2.6009749964666096E-3</v>
      </c>
      <c r="K1572" s="12">
        <f t="shared" si="852"/>
        <v>42705</v>
      </c>
      <c r="L1572" s="12">
        <f t="shared" si="839"/>
        <v>42705</v>
      </c>
      <c r="M1572" s="1">
        <f t="shared" si="853"/>
        <v>20</v>
      </c>
      <c r="N1572" s="1">
        <f t="shared" si="840"/>
        <v>10</v>
      </c>
      <c r="O1572" s="2">
        <f t="shared" si="841"/>
        <v>1.00129964</v>
      </c>
      <c r="P1572" s="11">
        <f t="shared" si="831"/>
        <v>1.0008001200000001</v>
      </c>
      <c r="Q1572" s="11">
        <f t="shared" si="860"/>
        <v>1.3671473949631505</v>
      </c>
      <c r="R1572" s="2">
        <f t="shared" si="830"/>
        <v>1.36892419</v>
      </c>
      <c r="S1572" s="2">
        <f t="shared" si="858"/>
        <v>1.36605438</v>
      </c>
      <c r="T1572" s="2">
        <f t="shared" si="842"/>
        <v>282098.79640097002</v>
      </c>
      <c r="U1572" s="2">
        <f t="shared" si="843"/>
        <v>11383.014812418049</v>
      </c>
      <c r="V1572" s="2">
        <f t="shared" si="844"/>
        <v>64712.902971095318</v>
      </c>
      <c r="W1572" s="2">
        <f t="shared" si="845"/>
        <v>282602.18907922338</v>
      </c>
      <c r="X1572" s="29">
        <f t="shared" si="846"/>
        <v>0</v>
      </c>
      <c r="Y1572" s="2">
        <f t="shared" si="859"/>
        <v>0</v>
      </c>
      <c r="Z1572" s="82">
        <f t="shared" si="847"/>
        <v>0</v>
      </c>
      <c r="AA1572" s="2">
        <f t="shared" si="856"/>
        <v>0</v>
      </c>
      <c r="AB1572" s="27">
        <f t="shared" si="854"/>
        <v>6.7299999999999999E-2</v>
      </c>
      <c r="AC1572" s="29">
        <f t="shared" si="835"/>
        <v>10</v>
      </c>
      <c r="AD1572" s="29">
        <v>252</v>
      </c>
      <c r="AE1572" s="11">
        <f t="shared" si="861"/>
        <v>1.0025879499999999</v>
      </c>
      <c r="AF1572" s="2">
        <f t="shared" si="857"/>
        <v>730.05758014000003</v>
      </c>
      <c r="AG1572" s="2">
        <f t="shared" si="848"/>
        <v>731.36033522000002</v>
      </c>
      <c r="AH1572" s="3">
        <f t="shared" si="849"/>
        <v>0</v>
      </c>
      <c r="AI1572" s="4" t="str">
        <f t="shared" si="862"/>
        <v>A+J=</v>
      </c>
      <c r="AJ1572" s="12">
        <f t="shared" si="855"/>
        <v>42705</v>
      </c>
      <c r="AK1572" s="12"/>
      <c r="AL1572" s="4"/>
      <c r="AM1572" s="1"/>
      <c r="AN1572" s="12"/>
      <c r="AO1572" s="1"/>
      <c r="AP1572" s="1"/>
      <c r="AQ1572" s="3"/>
      <c r="AR1572" s="3"/>
      <c r="AS1572" s="7"/>
      <c r="AT1572" s="1"/>
      <c r="AU1572" s="1"/>
      <c r="AV1572" s="1"/>
      <c r="AW1572" s="1"/>
      <c r="AX1572" s="1"/>
      <c r="AY1572" s="1"/>
      <c r="AZ1572" s="1"/>
      <c r="BA1572" s="1"/>
      <c r="BB1572" s="1"/>
    </row>
    <row r="1573" spans="1:54" x14ac:dyDescent="0.2">
      <c r="A1573" s="178">
        <f t="shared" si="850"/>
        <v>42692</v>
      </c>
      <c r="B1573" s="2">
        <f t="shared" si="836"/>
        <v>283438.06785502331</v>
      </c>
      <c r="C1573" s="2">
        <f t="shared" si="851"/>
        <v>206506.27129571</v>
      </c>
      <c r="D1573" s="2">
        <f>SUM(Y1573:Y$1860)</f>
        <v>31096.513071140002</v>
      </c>
      <c r="E1573" s="11">
        <f t="shared" si="837"/>
        <v>175409.75822456999</v>
      </c>
      <c r="F1573" s="99">
        <f t="shared" si="832"/>
        <v>4740.53</v>
      </c>
      <c r="G1573" s="3">
        <f>IF(N1573=1,VLOOKUP(A1572,[1]Plan1!$BG$69:$BI$188,3),G1572)</f>
        <v>4752.8599999999997</v>
      </c>
      <c r="H1573" s="200">
        <f t="shared" si="833"/>
        <v>42615</v>
      </c>
      <c r="I1573" s="200">
        <f t="shared" si="834"/>
        <v>42645</v>
      </c>
      <c r="J1573" s="27">
        <f t="shared" si="838"/>
        <v>2.6009749964666096E-3</v>
      </c>
      <c r="K1573" s="12">
        <f t="shared" si="852"/>
        <v>42705</v>
      </c>
      <c r="L1573" s="12">
        <f t="shared" si="839"/>
        <v>42705</v>
      </c>
      <c r="M1573" s="1">
        <f t="shared" si="853"/>
        <v>20</v>
      </c>
      <c r="N1573" s="1">
        <f t="shared" si="840"/>
        <v>11</v>
      </c>
      <c r="O1573" s="2">
        <f t="shared" si="841"/>
        <v>1.0014297000000001</v>
      </c>
      <c r="P1573" s="11">
        <f t="shared" si="831"/>
        <v>1.0008001200000001</v>
      </c>
      <c r="Q1573" s="11">
        <f t="shared" si="860"/>
        <v>1.3671473949631505</v>
      </c>
      <c r="R1573" s="2">
        <f t="shared" si="830"/>
        <v>1.369102</v>
      </c>
      <c r="S1573" s="2">
        <f t="shared" si="858"/>
        <v>1.36605438</v>
      </c>
      <c r="T1573" s="2">
        <f t="shared" si="842"/>
        <v>282098.79640097002</v>
      </c>
      <c r="U1573" s="2">
        <f t="shared" si="843"/>
        <v>11383.014812418049</v>
      </c>
      <c r="V1573" s="2">
        <f t="shared" si="844"/>
        <v>64744.092580205237</v>
      </c>
      <c r="W1573" s="2">
        <f t="shared" si="845"/>
        <v>282633.37868833332</v>
      </c>
      <c r="X1573" s="29">
        <f t="shared" si="846"/>
        <v>0</v>
      </c>
      <c r="Y1573" s="2">
        <f t="shared" si="859"/>
        <v>0</v>
      </c>
      <c r="Z1573" s="82">
        <f t="shared" si="847"/>
        <v>0</v>
      </c>
      <c r="AA1573" s="2">
        <f t="shared" si="856"/>
        <v>0</v>
      </c>
      <c r="AB1573" s="27">
        <f t="shared" si="854"/>
        <v>6.7299999999999999E-2</v>
      </c>
      <c r="AC1573" s="29">
        <f t="shared" si="835"/>
        <v>11</v>
      </c>
      <c r="AD1573" s="29">
        <v>252</v>
      </c>
      <c r="AE1573" s="11">
        <f t="shared" si="861"/>
        <v>1.0028471130000001</v>
      </c>
      <c r="AF1573" s="2">
        <f t="shared" si="857"/>
        <v>803.16715051000006</v>
      </c>
      <c r="AG1573" s="2">
        <f t="shared" si="848"/>
        <v>804.68916668999998</v>
      </c>
      <c r="AH1573" s="3">
        <f t="shared" si="849"/>
        <v>0</v>
      </c>
      <c r="AI1573" s="4" t="str">
        <f t="shared" si="862"/>
        <v>A+J=</v>
      </c>
      <c r="AJ1573" s="12">
        <f t="shared" si="855"/>
        <v>42705</v>
      </c>
      <c r="AK1573" s="12"/>
      <c r="AL1573" s="4"/>
      <c r="AM1573" s="1"/>
      <c r="AN1573" s="12"/>
      <c r="AO1573" s="1"/>
      <c r="AP1573" s="1"/>
      <c r="AQ1573" s="3"/>
      <c r="AR1573" s="3"/>
      <c r="AS1573" s="7"/>
      <c r="AT1573" s="1"/>
      <c r="AU1573" s="1"/>
      <c r="AV1573" s="1"/>
      <c r="AW1573" s="1"/>
      <c r="AX1573" s="1"/>
      <c r="AY1573" s="1"/>
      <c r="AZ1573" s="1"/>
      <c r="BA1573" s="1"/>
      <c r="BB1573" s="1"/>
    </row>
    <row r="1574" spans="1:54" x14ac:dyDescent="0.2">
      <c r="A1574" s="178">
        <f t="shared" si="850"/>
        <v>42693</v>
      </c>
      <c r="B1574" s="2">
        <f t="shared" si="836"/>
        <v>283542.62491960835</v>
      </c>
      <c r="C1574" s="2">
        <f t="shared" si="851"/>
        <v>206506.27129571</v>
      </c>
      <c r="D1574" s="2">
        <f>SUM(Y1574:Y$1860)</f>
        <v>31096.513071140002</v>
      </c>
      <c r="E1574" s="11">
        <f t="shared" si="837"/>
        <v>175409.75822456999</v>
      </c>
      <c r="F1574" s="99">
        <f t="shared" si="832"/>
        <v>4740.53</v>
      </c>
      <c r="G1574" s="3">
        <f>IF(N1574=1,VLOOKUP(A1573,[1]Plan1!$BG$69:$BI$188,3),G1573)</f>
        <v>4752.8599999999997</v>
      </c>
      <c r="H1574" s="200">
        <f t="shared" si="833"/>
        <v>42615</v>
      </c>
      <c r="I1574" s="200">
        <f t="shared" si="834"/>
        <v>42645</v>
      </c>
      <c r="J1574" s="27">
        <f t="shared" si="838"/>
        <v>2.6009749964666096E-3</v>
      </c>
      <c r="K1574" s="12">
        <f t="shared" si="852"/>
        <v>42705</v>
      </c>
      <c r="L1574" s="12">
        <f t="shared" si="839"/>
        <v>42705</v>
      </c>
      <c r="M1574" s="1">
        <f t="shared" si="853"/>
        <v>20</v>
      </c>
      <c r="N1574" s="1">
        <f t="shared" si="840"/>
        <v>12</v>
      </c>
      <c r="O1574" s="2">
        <f t="shared" si="841"/>
        <v>1.0015597700000001</v>
      </c>
      <c r="P1574" s="11">
        <f t="shared" si="831"/>
        <v>1.0008001200000001</v>
      </c>
      <c r="Q1574" s="11">
        <f t="shared" si="860"/>
        <v>1.3671473949631505</v>
      </c>
      <c r="R1574" s="2">
        <f t="shared" si="830"/>
        <v>1.36927983</v>
      </c>
      <c r="S1574" s="2">
        <f t="shared" si="858"/>
        <v>1.36605438</v>
      </c>
      <c r="T1574" s="2">
        <f t="shared" si="842"/>
        <v>282098.79640097002</v>
      </c>
      <c r="U1574" s="2">
        <f t="shared" si="843"/>
        <v>11383.014812418049</v>
      </c>
      <c r="V1574" s="2">
        <f t="shared" si="844"/>
        <v>64775.285697510306</v>
      </c>
      <c r="W1574" s="2">
        <f t="shared" si="845"/>
        <v>282664.57180563838</v>
      </c>
      <c r="X1574" s="29">
        <f t="shared" si="846"/>
        <v>0</v>
      </c>
      <c r="Y1574" s="2">
        <f t="shared" si="859"/>
        <v>0</v>
      </c>
      <c r="Z1574" s="82">
        <f t="shared" si="847"/>
        <v>0</v>
      </c>
      <c r="AA1574" s="2">
        <f t="shared" si="856"/>
        <v>0</v>
      </c>
      <c r="AB1574" s="27">
        <f t="shared" si="854"/>
        <v>6.7299999999999999E-2</v>
      </c>
      <c r="AC1574" s="29">
        <f t="shared" si="835"/>
        <v>12</v>
      </c>
      <c r="AD1574" s="29">
        <v>252</v>
      </c>
      <c r="AE1574" s="11">
        <f t="shared" si="861"/>
        <v>1.003106343</v>
      </c>
      <c r="AF1574" s="2">
        <f t="shared" si="857"/>
        <v>876.29562150000004</v>
      </c>
      <c r="AG1574" s="2">
        <f t="shared" si="848"/>
        <v>878.05311397000003</v>
      </c>
      <c r="AH1574" s="3">
        <f t="shared" si="849"/>
        <v>0</v>
      </c>
      <c r="AI1574" s="4" t="str">
        <f t="shared" si="862"/>
        <v>A+J=</v>
      </c>
      <c r="AJ1574" s="12">
        <f t="shared" si="855"/>
        <v>42705</v>
      </c>
      <c r="AK1574" s="12"/>
      <c r="AL1574" s="4"/>
      <c r="AM1574" s="1"/>
      <c r="AN1574" s="12"/>
      <c r="AO1574" s="1"/>
      <c r="AP1574" s="1"/>
      <c r="AQ1574" s="3"/>
      <c r="AR1574" s="3"/>
      <c r="AS1574" s="7"/>
      <c r="AT1574" s="1"/>
      <c r="AU1574" s="1"/>
      <c r="AV1574" s="1"/>
      <c r="AW1574" s="1"/>
      <c r="AX1574" s="1"/>
      <c r="AY1574" s="1"/>
      <c r="AZ1574" s="1"/>
      <c r="BA1574" s="1"/>
      <c r="BB1574" s="1"/>
    </row>
    <row r="1575" spans="1:54" x14ac:dyDescent="0.2">
      <c r="A1575" s="178">
        <f t="shared" si="850"/>
        <v>42694</v>
      </c>
      <c r="B1575" s="2">
        <f t="shared" si="836"/>
        <v>283542.62491960835</v>
      </c>
      <c r="C1575" s="2">
        <f t="shared" si="851"/>
        <v>206506.27129571</v>
      </c>
      <c r="D1575" s="2">
        <f>SUM(Y1575:Y$1860)</f>
        <v>31096.513071140002</v>
      </c>
      <c r="E1575" s="11">
        <f t="shared" si="837"/>
        <v>175409.75822456999</v>
      </c>
      <c r="F1575" s="99">
        <f t="shared" si="832"/>
        <v>4740.53</v>
      </c>
      <c r="G1575" s="3">
        <f>IF(N1575=1,VLOOKUP(A1574,[1]Plan1!$BG$69:$BI$188,3),G1574)</f>
        <v>4752.8599999999997</v>
      </c>
      <c r="H1575" s="200">
        <f t="shared" si="833"/>
        <v>42615</v>
      </c>
      <c r="I1575" s="200">
        <f t="shared" si="834"/>
        <v>42645</v>
      </c>
      <c r="J1575" s="27">
        <f t="shared" si="838"/>
        <v>2.6009749964666096E-3</v>
      </c>
      <c r="K1575" s="12">
        <f t="shared" si="852"/>
        <v>42705</v>
      </c>
      <c r="L1575" s="12">
        <f t="shared" si="839"/>
        <v>42705</v>
      </c>
      <c r="M1575" s="1">
        <f t="shared" si="853"/>
        <v>20</v>
      </c>
      <c r="N1575" s="1">
        <f t="shared" si="840"/>
        <v>12</v>
      </c>
      <c r="O1575" s="2">
        <f t="shared" si="841"/>
        <v>1.0015597700000001</v>
      </c>
      <c r="P1575" s="11">
        <f t="shared" si="831"/>
        <v>1.0008001200000001</v>
      </c>
      <c r="Q1575" s="11">
        <f t="shared" si="860"/>
        <v>1.3671473949631505</v>
      </c>
      <c r="R1575" s="2">
        <f t="shared" si="830"/>
        <v>1.36927983</v>
      </c>
      <c r="S1575" s="2">
        <f t="shared" si="858"/>
        <v>1.36605438</v>
      </c>
      <c r="T1575" s="2">
        <f t="shared" si="842"/>
        <v>282098.79640097002</v>
      </c>
      <c r="U1575" s="2">
        <f t="shared" si="843"/>
        <v>11383.014812418049</v>
      </c>
      <c r="V1575" s="2">
        <f t="shared" si="844"/>
        <v>64775.285697510306</v>
      </c>
      <c r="W1575" s="2">
        <f t="shared" si="845"/>
        <v>282664.57180563838</v>
      </c>
      <c r="X1575" s="29">
        <f t="shared" si="846"/>
        <v>0</v>
      </c>
      <c r="Y1575" s="2">
        <f t="shared" si="859"/>
        <v>0</v>
      </c>
      <c r="Z1575" s="82">
        <f t="shared" si="847"/>
        <v>0</v>
      </c>
      <c r="AA1575" s="2">
        <f t="shared" si="856"/>
        <v>0</v>
      </c>
      <c r="AB1575" s="27">
        <f t="shared" si="854"/>
        <v>6.7299999999999999E-2</v>
      </c>
      <c r="AC1575" s="29">
        <f t="shared" si="835"/>
        <v>12</v>
      </c>
      <c r="AD1575" s="29">
        <v>252</v>
      </c>
      <c r="AE1575" s="11">
        <f t="shared" si="861"/>
        <v>1.003106343</v>
      </c>
      <c r="AF1575" s="2">
        <f t="shared" si="857"/>
        <v>876.29562150000004</v>
      </c>
      <c r="AG1575" s="2">
        <f t="shared" si="848"/>
        <v>878.05311397000003</v>
      </c>
      <c r="AH1575" s="3">
        <f t="shared" si="849"/>
        <v>0</v>
      </c>
      <c r="AI1575" s="4" t="str">
        <f t="shared" si="862"/>
        <v>A+J=</v>
      </c>
      <c r="AJ1575" s="12">
        <f t="shared" si="855"/>
        <v>42705</v>
      </c>
      <c r="AK1575" s="12"/>
      <c r="AL1575" s="4"/>
      <c r="AM1575" s="1"/>
      <c r="AN1575" s="12"/>
      <c r="AO1575" s="1"/>
      <c r="AP1575" s="1"/>
      <c r="AQ1575" s="3"/>
      <c r="AR1575" s="3"/>
      <c r="AS1575" s="7"/>
      <c r="AT1575" s="1"/>
      <c r="AU1575" s="1"/>
      <c r="AV1575" s="1"/>
      <c r="AW1575" s="1"/>
      <c r="AX1575" s="1"/>
      <c r="AY1575" s="1"/>
      <c r="AZ1575" s="1"/>
      <c r="BA1575" s="1"/>
      <c r="BB1575" s="1"/>
    </row>
    <row r="1576" spans="1:54" x14ac:dyDescent="0.2">
      <c r="A1576" s="178">
        <f t="shared" si="850"/>
        <v>42695</v>
      </c>
      <c r="B1576" s="2">
        <f t="shared" si="836"/>
        <v>283542.62491960835</v>
      </c>
      <c r="C1576" s="2">
        <f t="shared" si="851"/>
        <v>206506.27129571</v>
      </c>
      <c r="D1576" s="2">
        <f>SUM(Y1576:Y$1860)</f>
        <v>31096.513071140002</v>
      </c>
      <c r="E1576" s="11">
        <f t="shared" si="837"/>
        <v>175409.75822456999</v>
      </c>
      <c r="F1576" s="99">
        <f t="shared" si="832"/>
        <v>4740.53</v>
      </c>
      <c r="G1576" s="3">
        <f>IF(N1576=1,VLOOKUP(A1575,[1]Plan1!$BG$69:$BI$188,3),G1575)</f>
        <v>4752.8599999999997</v>
      </c>
      <c r="H1576" s="200">
        <f t="shared" si="833"/>
        <v>42615</v>
      </c>
      <c r="I1576" s="200">
        <f t="shared" si="834"/>
        <v>42645</v>
      </c>
      <c r="J1576" s="27">
        <f t="shared" si="838"/>
        <v>2.6009749964666096E-3</v>
      </c>
      <c r="K1576" s="12">
        <f t="shared" si="852"/>
        <v>42705</v>
      </c>
      <c r="L1576" s="12">
        <f t="shared" si="839"/>
        <v>42705</v>
      </c>
      <c r="M1576" s="1">
        <f t="shared" si="853"/>
        <v>20</v>
      </c>
      <c r="N1576" s="1">
        <f t="shared" si="840"/>
        <v>12</v>
      </c>
      <c r="O1576" s="2">
        <f t="shared" si="841"/>
        <v>1.0015597700000001</v>
      </c>
      <c r="P1576" s="11">
        <f t="shared" si="831"/>
        <v>1.0008001200000001</v>
      </c>
      <c r="Q1576" s="11">
        <f t="shared" si="860"/>
        <v>1.3671473949631505</v>
      </c>
      <c r="R1576" s="2">
        <f t="shared" si="830"/>
        <v>1.36927983</v>
      </c>
      <c r="S1576" s="2">
        <f t="shared" si="858"/>
        <v>1.36605438</v>
      </c>
      <c r="T1576" s="2">
        <f t="shared" si="842"/>
        <v>282098.79640097002</v>
      </c>
      <c r="U1576" s="2">
        <f t="shared" si="843"/>
        <v>11383.014812418049</v>
      </c>
      <c r="V1576" s="2">
        <f t="shared" si="844"/>
        <v>64775.285697510306</v>
      </c>
      <c r="W1576" s="2">
        <f t="shared" si="845"/>
        <v>282664.57180563838</v>
      </c>
      <c r="X1576" s="29">
        <f t="shared" si="846"/>
        <v>0</v>
      </c>
      <c r="Y1576" s="2">
        <f t="shared" si="859"/>
        <v>0</v>
      </c>
      <c r="Z1576" s="82">
        <f t="shared" si="847"/>
        <v>0</v>
      </c>
      <c r="AA1576" s="2">
        <f t="shared" si="856"/>
        <v>0</v>
      </c>
      <c r="AB1576" s="27">
        <f t="shared" si="854"/>
        <v>6.7299999999999999E-2</v>
      </c>
      <c r="AC1576" s="29">
        <f t="shared" si="835"/>
        <v>12</v>
      </c>
      <c r="AD1576" s="29">
        <v>252</v>
      </c>
      <c r="AE1576" s="11">
        <f t="shared" si="861"/>
        <v>1.003106343</v>
      </c>
      <c r="AF1576" s="2">
        <f t="shared" si="857"/>
        <v>876.29562150000004</v>
      </c>
      <c r="AG1576" s="2">
        <f t="shared" si="848"/>
        <v>878.05311397000003</v>
      </c>
      <c r="AH1576" s="3">
        <f t="shared" si="849"/>
        <v>0</v>
      </c>
      <c r="AI1576" s="4" t="str">
        <f t="shared" si="862"/>
        <v>A+J=</v>
      </c>
      <c r="AJ1576" s="12">
        <f t="shared" si="855"/>
        <v>42705</v>
      </c>
      <c r="AK1576" s="12"/>
      <c r="AL1576" s="4"/>
      <c r="AM1576" s="1"/>
      <c r="AN1576" s="12"/>
      <c r="AO1576" s="1"/>
      <c r="AP1576" s="1"/>
      <c r="AQ1576" s="3"/>
      <c r="AR1576" s="3"/>
      <c r="AS1576" s="7"/>
      <c r="AT1576" s="1"/>
      <c r="AU1576" s="1"/>
      <c r="AV1576" s="1"/>
      <c r="AW1576" s="1"/>
      <c r="AX1576" s="1"/>
      <c r="AY1576" s="1"/>
      <c r="AZ1576" s="1"/>
      <c r="BA1576" s="1"/>
      <c r="BB1576" s="1"/>
    </row>
    <row r="1577" spans="1:54" x14ac:dyDescent="0.2">
      <c r="A1577" s="178">
        <f t="shared" si="850"/>
        <v>42696</v>
      </c>
      <c r="B1577" s="2">
        <f t="shared" si="836"/>
        <v>283647.22061719862</v>
      </c>
      <c r="C1577" s="2">
        <f t="shared" si="851"/>
        <v>206506.27129571</v>
      </c>
      <c r="D1577" s="2">
        <f>SUM(Y1577:Y$1860)</f>
        <v>31096.513071140002</v>
      </c>
      <c r="E1577" s="11">
        <f t="shared" si="837"/>
        <v>175409.75822456999</v>
      </c>
      <c r="F1577" s="99">
        <f t="shared" si="832"/>
        <v>4740.53</v>
      </c>
      <c r="G1577" s="3">
        <f>IF(N1577=1,VLOOKUP(A1576,[1]Plan1!$BG$69:$BI$188,3),G1576)</f>
        <v>4752.8599999999997</v>
      </c>
      <c r="H1577" s="200">
        <f t="shared" si="833"/>
        <v>42615</v>
      </c>
      <c r="I1577" s="200">
        <f t="shared" si="834"/>
        <v>42645</v>
      </c>
      <c r="J1577" s="27">
        <f t="shared" si="838"/>
        <v>2.6009749964666096E-3</v>
      </c>
      <c r="K1577" s="12">
        <f t="shared" si="852"/>
        <v>42705</v>
      </c>
      <c r="L1577" s="12">
        <f t="shared" si="839"/>
        <v>42705</v>
      </c>
      <c r="M1577" s="1">
        <f t="shared" si="853"/>
        <v>20</v>
      </c>
      <c r="N1577" s="1">
        <f t="shared" si="840"/>
        <v>13</v>
      </c>
      <c r="O1577" s="2">
        <f t="shared" si="841"/>
        <v>1.0016898599999999</v>
      </c>
      <c r="P1577" s="11">
        <f t="shared" si="831"/>
        <v>1.0008001200000001</v>
      </c>
      <c r="Q1577" s="11">
        <f t="shared" si="860"/>
        <v>1.3671473949631505</v>
      </c>
      <c r="R1577" s="2">
        <f t="shared" ref="R1577:R1640" si="863">TRUNC(TRUNC((O1577*Q1577),15),8)</f>
        <v>1.36945768</v>
      </c>
      <c r="S1577" s="2">
        <f t="shared" si="858"/>
        <v>1.36605438</v>
      </c>
      <c r="T1577" s="2">
        <f t="shared" si="842"/>
        <v>282098.79640097002</v>
      </c>
      <c r="U1577" s="2">
        <f t="shared" si="843"/>
        <v>11383.014812418049</v>
      </c>
      <c r="V1577" s="2">
        <f t="shared" si="844"/>
        <v>64806.482323010547</v>
      </c>
      <c r="W1577" s="2">
        <f t="shared" si="845"/>
        <v>282695.7684311386</v>
      </c>
      <c r="X1577" s="29">
        <f t="shared" si="846"/>
        <v>0</v>
      </c>
      <c r="Y1577" s="2">
        <f t="shared" si="859"/>
        <v>0</v>
      </c>
      <c r="Z1577" s="82">
        <f t="shared" si="847"/>
        <v>0</v>
      </c>
      <c r="AA1577" s="2">
        <f t="shared" si="856"/>
        <v>0</v>
      </c>
      <c r="AB1577" s="27">
        <f t="shared" si="854"/>
        <v>6.7299999999999999E-2</v>
      </c>
      <c r="AC1577" s="29">
        <f t="shared" si="835"/>
        <v>13</v>
      </c>
      <c r="AD1577" s="29">
        <v>252</v>
      </c>
      <c r="AE1577" s="11">
        <f t="shared" si="861"/>
        <v>1.0033656399999999</v>
      </c>
      <c r="AF1577" s="2">
        <f t="shared" si="857"/>
        <v>949.44299310999997</v>
      </c>
      <c r="AG1577" s="2">
        <f t="shared" si="848"/>
        <v>951.45218606000003</v>
      </c>
      <c r="AH1577" s="3">
        <f t="shared" si="849"/>
        <v>0</v>
      </c>
      <c r="AI1577" s="4" t="str">
        <f t="shared" si="862"/>
        <v>A+J=</v>
      </c>
      <c r="AJ1577" s="12">
        <f t="shared" si="855"/>
        <v>42705</v>
      </c>
      <c r="AK1577" s="12"/>
      <c r="AL1577" s="4"/>
      <c r="AM1577" s="1"/>
      <c r="AN1577" s="12"/>
      <c r="AO1577" s="1"/>
      <c r="AP1577" s="1"/>
      <c r="AQ1577" s="3"/>
      <c r="AR1577" s="3"/>
      <c r="AS1577" s="7"/>
      <c r="AT1577" s="1"/>
      <c r="AU1577" s="1"/>
      <c r="AV1577" s="1"/>
      <c r="AW1577" s="1"/>
      <c r="AX1577" s="1"/>
      <c r="AY1577" s="1"/>
      <c r="AZ1577" s="1"/>
      <c r="BA1577" s="1"/>
      <c r="BB1577" s="1"/>
    </row>
    <row r="1578" spans="1:54" x14ac:dyDescent="0.2">
      <c r="A1578" s="178">
        <f t="shared" si="850"/>
        <v>42697</v>
      </c>
      <c r="B1578" s="2">
        <f t="shared" si="836"/>
        <v>283751.85671724164</v>
      </c>
      <c r="C1578" s="2">
        <f t="shared" si="851"/>
        <v>206506.27129571</v>
      </c>
      <c r="D1578" s="2">
        <f>SUM(Y1578:Y$1860)</f>
        <v>31096.513071140002</v>
      </c>
      <c r="E1578" s="11">
        <f t="shared" si="837"/>
        <v>175409.75822456999</v>
      </c>
      <c r="F1578" s="99">
        <f t="shared" si="832"/>
        <v>4740.53</v>
      </c>
      <c r="G1578" s="3">
        <f>IF(N1578=1,VLOOKUP(A1577,[1]Plan1!$BG$69:$BI$188,3),G1577)</f>
        <v>4752.8599999999997</v>
      </c>
      <c r="H1578" s="200">
        <f t="shared" si="833"/>
        <v>42615</v>
      </c>
      <c r="I1578" s="200">
        <f t="shared" si="834"/>
        <v>42645</v>
      </c>
      <c r="J1578" s="27">
        <f t="shared" si="838"/>
        <v>2.6009749964666096E-3</v>
      </c>
      <c r="K1578" s="12">
        <f t="shared" si="852"/>
        <v>42705</v>
      </c>
      <c r="L1578" s="12">
        <f t="shared" si="839"/>
        <v>42705</v>
      </c>
      <c r="M1578" s="1">
        <f t="shared" si="853"/>
        <v>20</v>
      </c>
      <c r="N1578" s="1">
        <f t="shared" si="840"/>
        <v>14</v>
      </c>
      <c r="O1578" s="2">
        <f t="shared" si="841"/>
        <v>1.0018199699999999</v>
      </c>
      <c r="P1578" s="11">
        <f t="shared" ref="P1578:P1641" si="864">IF(L1578&gt;L1577,O1577,P1577)</f>
        <v>1.0008001200000001</v>
      </c>
      <c r="Q1578" s="11">
        <f t="shared" si="860"/>
        <v>1.3671473949631505</v>
      </c>
      <c r="R1578" s="2">
        <f t="shared" si="863"/>
        <v>1.3696355600000001</v>
      </c>
      <c r="S1578" s="2">
        <f t="shared" si="858"/>
        <v>1.36605438</v>
      </c>
      <c r="T1578" s="2">
        <f t="shared" si="842"/>
        <v>282098.79640097002</v>
      </c>
      <c r="U1578" s="2">
        <f t="shared" si="843"/>
        <v>11383.014812418049</v>
      </c>
      <c r="V1578" s="2">
        <f t="shared" si="844"/>
        <v>64837.684210803549</v>
      </c>
      <c r="W1578" s="2">
        <f t="shared" si="845"/>
        <v>282726.97031893162</v>
      </c>
      <c r="X1578" s="29">
        <f t="shared" si="846"/>
        <v>0</v>
      </c>
      <c r="Y1578" s="2">
        <f t="shared" si="859"/>
        <v>0</v>
      </c>
      <c r="Z1578" s="82">
        <f t="shared" si="847"/>
        <v>0</v>
      </c>
      <c r="AA1578" s="2">
        <f t="shared" si="856"/>
        <v>0</v>
      </c>
      <c r="AB1578" s="27">
        <f t="shared" si="854"/>
        <v>6.7299999999999999E-2</v>
      </c>
      <c r="AC1578" s="29">
        <f t="shared" si="835"/>
        <v>14</v>
      </c>
      <c r="AD1578" s="29">
        <v>252</v>
      </c>
      <c r="AE1578" s="11">
        <f t="shared" si="861"/>
        <v>1.0036250040000001</v>
      </c>
      <c r="AF1578" s="2">
        <f t="shared" si="857"/>
        <v>1022.60926534</v>
      </c>
      <c r="AG1578" s="2">
        <f t="shared" si="848"/>
        <v>1024.88639831</v>
      </c>
      <c r="AH1578" s="3">
        <f t="shared" si="849"/>
        <v>0</v>
      </c>
      <c r="AI1578" s="4" t="str">
        <f t="shared" si="862"/>
        <v>A+J=</v>
      </c>
      <c r="AJ1578" s="12">
        <f t="shared" si="855"/>
        <v>42705</v>
      </c>
      <c r="AK1578" s="12"/>
      <c r="AL1578" s="4"/>
      <c r="AM1578" s="1"/>
      <c r="AN1578" s="12"/>
      <c r="AO1578" s="1"/>
      <c r="AP1578" s="1"/>
      <c r="AQ1578" s="3"/>
      <c r="AR1578" s="3"/>
      <c r="AS1578" s="7"/>
      <c r="AT1578" s="1"/>
      <c r="AU1578" s="1"/>
      <c r="AV1578" s="1"/>
      <c r="AW1578" s="1"/>
      <c r="AX1578" s="1"/>
      <c r="AY1578" s="1"/>
      <c r="AZ1578" s="1"/>
      <c r="BA1578" s="1"/>
      <c r="BB1578" s="1"/>
    </row>
    <row r="1579" spans="1:54" x14ac:dyDescent="0.2">
      <c r="A1579" s="178">
        <f t="shared" si="850"/>
        <v>42698</v>
      </c>
      <c r="B1579" s="2">
        <f t="shared" si="836"/>
        <v>283856.52970828215</v>
      </c>
      <c r="C1579" s="2">
        <f t="shared" si="851"/>
        <v>206506.27129571</v>
      </c>
      <c r="D1579" s="2">
        <f>SUM(Y1579:Y$1860)</f>
        <v>31096.513071140002</v>
      </c>
      <c r="E1579" s="11">
        <f t="shared" si="837"/>
        <v>175409.75822456999</v>
      </c>
      <c r="F1579" s="99">
        <f t="shared" si="832"/>
        <v>4740.53</v>
      </c>
      <c r="G1579" s="3">
        <f>IF(N1579=1,VLOOKUP(A1578,[1]Plan1!$BG$69:$BI$188,3),G1578)</f>
        <v>4752.8599999999997</v>
      </c>
      <c r="H1579" s="200">
        <f t="shared" si="833"/>
        <v>42615</v>
      </c>
      <c r="I1579" s="200">
        <f t="shared" si="834"/>
        <v>42645</v>
      </c>
      <c r="J1579" s="27">
        <f t="shared" si="838"/>
        <v>2.6009749964666096E-3</v>
      </c>
      <c r="K1579" s="12">
        <f t="shared" si="852"/>
        <v>42705</v>
      </c>
      <c r="L1579" s="12">
        <f t="shared" si="839"/>
        <v>42705</v>
      </c>
      <c r="M1579" s="1">
        <f t="shared" si="853"/>
        <v>20</v>
      </c>
      <c r="N1579" s="1">
        <f t="shared" si="840"/>
        <v>15</v>
      </c>
      <c r="O1579" s="2">
        <f t="shared" si="841"/>
        <v>1.00195009</v>
      </c>
      <c r="P1579" s="11">
        <f t="shared" si="864"/>
        <v>1.0008001200000001</v>
      </c>
      <c r="Q1579" s="11">
        <f t="shared" si="860"/>
        <v>1.3671473949631505</v>
      </c>
      <c r="R1579" s="2">
        <f t="shared" si="863"/>
        <v>1.3698134500000001</v>
      </c>
      <c r="S1579" s="2">
        <f t="shared" si="858"/>
        <v>1.36605438</v>
      </c>
      <c r="T1579" s="2">
        <f t="shared" si="842"/>
        <v>282098.79640097002</v>
      </c>
      <c r="U1579" s="2">
        <f t="shared" si="843"/>
        <v>11383.014812418049</v>
      </c>
      <c r="V1579" s="2">
        <f t="shared" si="844"/>
        <v>64868.887852694119</v>
      </c>
      <c r="W1579" s="2">
        <f t="shared" si="845"/>
        <v>282758.17396082217</v>
      </c>
      <c r="X1579" s="29">
        <f t="shared" si="846"/>
        <v>0</v>
      </c>
      <c r="Y1579" s="2">
        <f t="shared" si="859"/>
        <v>0</v>
      </c>
      <c r="Z1579" s="82">
        <f t="shared" si="847"/>
        <v>0</v>
      </c>
      <c r="AA1579" s="2">
        <f t="shared" si="856"/>
        <v>0</v>
      </c>
      <c r="AB1579" s="27">
        <f t="shared" si="854"/>
        <v>6.7299999999999999E-2</v>
      </c>
      <c r="AC1579" s="29">
        <f t="shared" si="835"/>
        <v>15</v>
      </c>
      <c r="AD1579" s="29">
        <v>252</v>
      </c>
      <c r="AE1579" s="11">
        <f t="shared" si="861"/>
        <v>1.003884435</v>
      </c>
      <c r="AF1579" s="2">
        <f t="shared" si="857"/>
        <v>1095.7944381899999</v>
      </c>
      <c r="AG1579" s="2">
        <f t="shared" si="848"/>
        <v>1098.35574746</v>
      </c>
      <c r="AH1579" s="3">
        <f t="shared" si="849"/>
        <v>0</v>
      </c>
      <c r="AI1579" s="4" t="str">
        <f t="shared" si="862"/>
        <v>A+J=</v>
      </c>
      <c r="AJ1579" s="12">
        <f t="shared" si="855"/>
        <v>42705</v>
      </c>
      <c r="AK1579" s="12"/>
      <c r="AL1579" s="4"/>
      <c r="AM1579" s="1"/>
      <c r="AN1579" s="12"/>
      <c r="AO1579" s="1"/>
      <c r="AP1579" s="1"/>
      <c r="AQ1579" s="3"/>
      <c r="AR1579" s="3"/>
      <c r="AS1579" s="7"/>
      <c r="AT1579" s="1"/>
      <c r="AU1579" s="1"/>
      <c r="AV1579" s="1"/>
      <c r="AW1579" s="1"/>
      <c r="AX1579" s="1"/>
      <c r="AY1579" s="1"/>
      <c r="AZ1579" s="1"/>
      <c r="BA1579" s="1"/>
      <c r="BB1579" s="1"/>
    </row>
    <row r="1580" spans="1:54" x14ac:dyDescent="0.2">
      <c r="A1580" s="178">
        <f t="shared" si="850"/>
        <v>42699</v>
      </c>
      <c r="B1580" s="2">
        <f t="shared" si="836"/>
        <v>283961.24340349546</v>
      </c>
      <c r="C1580" s="2">
        <f t="shared" si="851"/>
        <v>206506.27129571</v>
      </c>
      <c r="D1580" s="2">
        <f>SUM(Y1580:Y$1860)</f>
        <v>31096.513071140002</v>
      </c>
      <c r="E1580" s="11">
        <f t="shared" si="837"/>
        <v>175409.75822456999</v>
      </c>
      <c r="F1580" s="99">
        <f t="shared" si="832"/>
        <v>4740.53</v>
      </c>
      <c r="G1580" s="3">
        <f>IF(N1580=1,VLOOKUP(A1579,[1]Plan1!$BG$69:$BI$188,3),G1579)</f>
        <v>4752.8599999999997</v>
      </c>
      <c r="H1580" s="200">
        <f t="shared" si="833"/>
        <v>42615</v>
      </c>
      <c r="I1580" s="200">
        <f t="shared" si="834"/>
        <v>42645</v>
      </c>
      <c r="J1580" s="27">
        <f t="shared" si="838"/>
        <v>2.6009749964666096E-3</v>
      </c>
      <c r="K1580" s="12">
        <f t="shared" si="852"/>
        <v>42705</v>
      </c>
      <c r="L1580" s="12">
        <f t="shared" si="839"/>
        <v>42705</v>
      </c>
      <c r="M1580" s="1">
        <f t="shared" si="853"/>
        <v>20</v>
      </c>
      <c r="N1580" s="1">
        <f t="shared" si="840"/>
        <v>16</v>
      </c>
      <c r="O1580" s="2">
        <f t="shared" si="841"/>
        <v>1.00208023</v>
      </c>
      <c r="P1580" s="11">
        <f t="shared" si="864"/>
        <v>1.0008001200000001</v>
      </c>
      <c r="Q1580" s="11">
        <f t="shared" si="860"/>
        <v>1.3671473949631505</v>
      </c>
      <c r="R1580" s="2">
        <f t="shared" si="863"/>
        <v>1.3699913699999999</v>
      </c>
      <c r="S1580" s="2">
        <f t="shared" si="858"/>
        <v>1.36605438</v>
      </c>
      <c r="T1580" s="2">
        <f t="shared" si="842"/>
        <v>282098.79640097002</v>
      </c>
      <c r="U1580" s="2">
        <f t="shared" si="843"/>
        <v>11383.014812418049</v>
      </c>
      <c r="V1580" s="2">
        <f t="shared" si="844"/>
        <v>64900.096756877407</v>
      </c>
      <c r="W1580" s="2">
        <f t="shared" si="845"/>
        <v>282789.38286500546</v>
      </c>
      <c r="X1580" s="29">
        <f t="shared" si="846"/>
        <v>0</v>
      </c>
      <c r="Y1580" s="2">
        <f t="shared" si="859"/>
        <v>0</v>
      </c>
      <c r="Z1580" s="82">
        <f t="shared" si="847"/>
        <v>0</v>
      </c>
      <c r="AA1580" s="2">
        <f t="shared" si="856"/>
        <v>0</v>
      </c>
      <c r="AB1580" s="27">
        <f t="shared" si="854"/>
        <v>6.7299999999999999E-2</v>
      </c>
      <c r="AC1580" s="29">
        <f t="shared" si="835"/>
        <v>16</v>
      </c>
      <c r="AD1580" s="29">
        <v>252</v>
      </c>
      <c r="AE1580" s="11">
        <f t="shared" si="861"/>
        <v>1.004143934</v>
      </c>
      <c r="AF1580" s="2">
        <f t="shared" si="857"/>
        <v>1168.9987937599999</v>
      </c>
      <c r="AG1580" s="2">
        <f t="shared" si="848"/>
        <v>1171.86053849</v>
      </c>
      <c r="AH1580" s="3">
        <f t="shared" si="849"/>
        <v>0</v>
      </c>
      <c r="AI1580" s="4" t="str">
        <f t="shared" si="862"/>
        <v>A+J=</v>
      </c>
      <c r="AJ1580" s="12">
        <f t="shared" si="855"/>
        <v>42705</v>
      </c>
      <c r="AK1580" s="12"/>
      <c r="AL1580" s="4"/>
      <c r="AM1580" s="1"/>
      <c r="AN1580" s="12"/>
      <c r="AO1580" s="1"/>
      <c r="AP1580" s="1"/>
      <c r="AQ1580" s="3"/>
      <c r="AR1580" s="3"/>
      <c r="AS1580" s="7"/>
      <c r="AT1580" s="1"/>
      <c r="AU1580" s="1"/>
      <c r="AV1580" s="1"/>
      <c r="AW1580" s="1"/>
      <c r="AX1580" s="1"/>
      <c r="AY1580" s="1"/>
      <c r="AZ1580" s="1"/>
      <c r="BA1580" s="1"/>
      <c r="BB1580" s="1"/>
    </row>
    <row r="1581" spans="1:54" x14ac:dyDescent="0.2">
      <c r="A1581" s="178">
        <f t="shared" si="850"/>
        <v>42700</v>
      </c>
      <c r="B1581" s="2">
        <f t="shared" si="836"/>
        <v>284065.99724768155</v>
      </c>
      <c r="C1581" s="2">
        <f t="shared" si="851"/>
        <v>206506.27129571</v>
      </c>
      <c r="D1581" s="2">
        <f>SUM(Y1581:Y$1860)</f>
        <v>31096.513071140002</v>
      </c>
      <c r="E1581" s="11">
        <f t="shared" si="837"/>
        <v>175409.75822456999</v>
      </c>
      <c r="F1581" s="99">
        <f t="shared" si="832"/>
        <v>4740.53</v>
      </c>
      <c r="G1581" s="3">
        <f>IF(N1581=1,VLOOKUP(A1580,[1]Plan1!$BG$69:$BI$188,3),G1580)</f>
        <v>4752.8599999999997</v>
      </c>
      <c r="H1581" s="200">
        <f t="shared" si="833"/>
        <v>42615</v>
      </c>
      <c r="I1581" s="200">
        <f t="shared" si="834"/>
        <v>42645</v>
      </c>
      <c r="J1581" s="27">
        <f t="shared" si="838"/>
        <v>2.6009749964666096E-3</v>
      </c>
      <c r="K1581" s="12">
        <f t="shared" si="852"/>
        <v>42705</v>
      </c>
      <c r="L1581" s="12">
        <f t="shared" si="839"/>
        <v>42705</v>
      </c>
      <c r="M1581" s="1">
        <f t="shared" si="853"/>
        <v>20</v>
      </c>
      <c r="N1581" s="1">
        <f t="shared" si="840"/>
        <v>17</v>
      </c>
      <c r="O1581" s="2">
        <f t="shared" si="841"/>
        <v>1.0022103899999999</v>
      </c>
      <c r="P1581" s="11">
        <f t="shared" si="864"/>
        <v>1.0008001200000001</v>
      </c>
      <c r="Q1581" s="11">
        <f t="shared" si="860"/>
        <v>1.3671473949631505</v>
      </c>
      <c r="R1581" s="2">
        <f t="shared" si="863"/>
        <v>1.37016932</v>
      </c>
      <c r="S1581" s="2">
        <f t="shared" si="858"/>
        <v>1.36605438</v>
      </c>
      <c r="T1581" s="2">
        <f t="shared" si="842"/>
        <v>282098.79640097002</v>
      </c>
      <c r="U1581" s="2">
        <f t="shared" si="843"/>
        <v>11383.014812418049</v>
      </c>
      <c r="V1581" s="2">
        <f t="shared" si="844"/>
        <v>64931.310923353485</v>
      </c>
      <c r="W1581" s="2">
        <f t="shared" si="845"/>
        <v>282820.59703148156</v>
      </c>
      <c r="X1581" s="29">
        <f t="shared" si="846"/>
        <v>0</v>
      </c>
      <c r="Y1581" s="2">
        <f t="shared" si="859"/>
        <v>0</v>
      </c>
      <c r="Z1581" s="82">
        <f t="shared" si="847"/>
        <v>0</v>
      </c>
      <c r="AA1581" s="2">
        <f t="shared" si="856"/>
        <v>0</v>
      </c>
      <c r="AB1581" s="27">
        <f t="shared" si="854"/>
        <v>6.7299999999999999E-2</v>
      </c>
      <c r="AC1581" s="29">
        <f t="shared" si="835"/>
        <v>17</v>
      </c>
      <c r="AD1581" s="29">
        <v>252</v>
      </c>
      <c r="AE1581" s="11">
        <f t="shared" si="861"/>
        <v>1.0044034989999999</v>
      </c>
      <c r="AF1581" s="2">
        <f t="shared" si="857"/>
        <v>1242.2217678500001</v>
      </c>
      <c r="AG1581" s="2">
        <f t="shared" si="848"/>
        <v>1245.4002161999999</v>
      </c>
      <c r="AH1581" s="3">
        <f t="shared" si="849"/>
        <v>0</v>
      </c>
      <c r="AI1581" s="4" t="str">
        <f t="shared" si="862"/>
        <v>A+J=</v>
      </c>
      <c r="AJ1581" s="12">
        <f t="shared" si="855"/>
        <v>42705</v>
      </c>
      <c r="AK1581" s="12"/>
      <c r="AL1581" s="4"/>
      <c r="AM1581" s="1"/>
      <c r="AN1581" s="12"/>
      <c r="AO1581" s="1"/>
      <c r="AP1581" s="1"/>
      <c r="AQ1581" s="3"/>
      <c r="AR1581" s="3"/>
      <c r="AS1581" s="7"/>
      <c r="AT1581" s="1"/>
      <c r="AU1581" s="1"/>
      <c r="AV1581" s="1"/>
      <c r="AW1581" s="1"/>
      <c r="AX1581" s="1"/>
      <c r="AY1581" s="1"/>
      <c r="AZ1581" s="1"/>
      <c r="BA1581" s="1"/>
      <c r="BB1581" s="1"/>
    </row>
    <row r="1582" spans="1:54" x14ac:dyDescent="0.2">
      <c r="A1582" s="178">
        <f t="shared" si="850"/>
        <v>42701</v>
      </c>
      <c r="B1582" s="2">
        <f t="shared" si="836"/>
        <v>284065.99724768155</v>
      </c>
      <c r="C1582" s="2">
        <f t="shared" si="851"/>
        <v>206506.27129571</v>
      </c>
      <c r="D1582" s="2">
        <f>SUM(Y1582:Y$1860)</f>
        <v>31096.513071140002</v>
      </c>
      <c r="E1582" s="11">
        <f t="shared" si="837"/>
        <v>175409.75822456999</v>
      </c>
      <c r="F1582" s="99">
        <f t="shared" si="832"/>
        <v>4740.53</v>
      </c>
      <c r="G1582" s="3">
        <f>IF(N1582=1,VLOOKUP(A1581,[1]Plan1!$BG$69:$BI$188,3),G1581)</f>
        <v>4752.8599999999997</v>
      </c>
      <c r="H1582" s="200">
        <f t="shared" si="833"/>
        <v>42615</v>
      </c>
      <c r="I1582" s="200">
        <f t="shared" si="834"/>
        <v>42645</v>
      </c>
      <c r="J1582" s="27">
        <f t="shared" si="838"/>
        <v>2.6009749964666096E-3</v>
      </c>
      <c r="K1582" s="12">
        <f t="shared" si="852"/>
        <v>42705</v>
      </c>
      <c r="L1582" s="12">
        <f t="shared" si="839"/>
        <v>42705</v>
      </c>
      <c r="M1582" s="1">
        <f t="shared" si="853"/>
        <v>20</v>
      </c>
      <c r="N1582" s="1">
        <f t="shared" si="840"/>
        <v>17</v>
      </c>
      <c r="O1582" s="2">
        <f t="shared" si="841"/>
        <v>1.0022103899999999</v>
      </c>
      <c r="P1582" s="11">
        <f t="shared" si="864"/>
        <v>1.0008001200000001</v>
      </c>
      <c r="Q1582" s="11">
        <f t="shared" si="860"/>
        <v>1.3671473949631505</v>
      </c>
      <c r="R1582" s="2">
        <f t="shared" si="863"/>
        <v>1.37016932</v>
      </c>
      <c r="S1582" s="2">
        <f t="shared" si="858"/>
        <v>1.36605438</v>
      </c>
      <c r="T1582" s="2">
        <f t="shared" si="842"/>
        <v>282098.79640097002</v>
      </c>
      <c r="U1582" s="2">
        <f t="shared" si="843"/>
        <v>11383.014812418049</v>
      </c>
      <c r="V1582" s="2">
        <f t="shared" si="844"/>
        <v>64931.310923353485</v>
      </c>
      <c r="W1582" s="2">
        <f t="shared" si="845"/>
        <v>282820.59703148156</v>
      </c>
      <c r="X1582" s="29">
        <f t="shared" si="846"/>
        <v>0</v>
      </c>
      <c r="Y1582" s="2">
        <f t="shared" si="859"/>
        <v>0</v>
      </c>
      <c r="Z1582" s="82">
        <f t="shared" si="847"/>
        <v>0</v>
      </c>
      <c r="AA1582" s="2">
        <f t="shared" si="856"/>
        <v>0</v>
      </c>
      <c r="AB1582" s="27">
        <f t="shared" si="854"/>
        <v>6.7299999999999999E-2</v>
      </c>
      <c r="AC1582" s="29">
        <f t="shared" si="835"/>
        <v>17</v>
      </c>
      <c r="AD1582" s="29">
        <v>252</v>
      </c>
      <c r="AE1582" s="11">
        <f t="shared" si="861"/>
        <v>1.0044034989999999</v>
      </c>
      <c r="AF1582" s="2">
        <f t="shared" si="857"/>
        <v>1242.2217678500001</v>
      </c>
      <c r="AG1582" s="2">
        <f t="shared" si="848"/>
        <v>1245.4002161999999</v>
      </c>
      <c r="AH1582" s="3">
        <f t="shared" si="849"/>
        <v>0</v>
      </c>
      <c r="AI1582" s="4" t="str">
        <f t="shared" si="862"/>
        <v>A+J=</v>
      </c>
      <c r="AJ1582" s="12">
        <f t="shared" si="855"/>
        <v>42705</v>
      </c>
      <c r="AK1582" s="12"/>
      <c r="AL1582" s="4"/>
      <c r="AM1582" s="1"/>
      <c r="AN1582" s="12"/>
      <c r="AO1582" s="1"/>
      <c r="AP1582" s="1"/>
      <c r="AQ1582" s="3"/>
      <c r="AR1582" s="3"/>
      <c r="AS1582" s="7"/>
      <c r="AT1582" s="1"/>
      <c r="AU1582" s="1"/>
      <c r="AV1582" s="1"/>
      <c r="AW1582" s="1"/>
      <c r="AX1582" s="1"/>
      <c r="AY1582" s="1"/>
      <c r="AZ1582" s="1"/>
      <c r="BA1582" s="1"/>
      <c r="BB1582" s="1"/>
    </row>
    <row r="1583" spans="1:54" x14ac:dyDescent="0.2">
      <c r="A1583" s="178">
        <f t="shared" si="850"/>
        <v>42702</v>
      </c>
      <c r="B1583" s="2">
        <f t="shared" si="836"/>
        <v>284065.99724768155</v>
      </c>
      <c r="C1583" s="2">
        <f t="shared" si="851"/>
        <v>206506.27129571</v>
      </c>
      <c r="D1583" s="2">
        <f>SUM(Y1583:Y$1860)</f>
        <v>31096.513071140002</v>
      </c>
      <c r="E1583" s="11">
        <f t="shared" si="837"/>
        <v>175409.75822456999</v>
      </c>
      <c r="F1583" s="99">
        <f t="shared" si="832"/>
        <v>4740.53</v>
      </c>
      <c r="G1583" s="3">
        <f>IF(N1583=1,VLOOKUP(A1582,[1]Plan1!$BG$69:$BI$188,3),G1582)</f>
        <v>4752.8599999999997</v>
      </c>
      <c r="H1583" s="200">
        <f t="shared" si="833"/>
        <v>42615</v>
      </c>
      <c r="I1583" s="200">
        <f t="shared" si="834"/>
        <v>42645</v>
      </c>
      <c r="J1583" s="27">
        <f t="shared" si="838"/>
        <v>2.6009749964666096E-3</v>
      </c>
      <c r="K1583" s="12">
        <f t="shared" si="852"/>
        <v>42705</v>
      </c>
      <c r="L1583" s="12">
        <f t="shared" si="839"/>
        <v>42705</v>
      </c>
      <c r="M1583" s="1">
        <f t="shared" si="853"/>
        <v>20</v>
      </c>
      <c r="N1583" s="1">
        <f t="shared" si="840"/>
        <v>17</v>
      </c>
      <c r="O1583" s="2">
        <f t="shared" si="841"/>
        <v>1.0022103899999999</v>
      </c>
      <c r="P1583" s="11">
        <f t="shared" si="864"/>
        <v>1.0008001200000001</v>
      </c>
      <c r="Q1583" s="11">
        <f t="shared" si="860"/>
        <v>1.3671473949631505</v>
      </c>
      <c r="R1583" s="2">
        <f t="shared" si="863"/>
        <v>1.37016932</v>
      </c>
      <c r="S1583" s="2">
        <f t="shared" si="858"/>
        <v>1.36605438</v>
      </c>
      <c r="T1583" s="2">
        <f t="shared" si="842"/>
        <v>282098.79640097002</v>
      </c>
      <c r="U1583" s="2">
        <f t="shared" si="843"/>
        <v>11383.014812418049</v>
      </c>
      <c r="V1583" s="2">
        <f t="shared" si="844"/>
        <v>64931.310923353485</v>
      </c>
      <c r="W1583" s="2">
        <f t="shared" si="845"/>
        <v>282820.59703148156</v>
      </c>
      <c r="X1583" s="29">
        <f t="shared" si="846"/>
        <v>0</v>
      </c>
      <c r="Y1583" s="2">
        <f t="shared" si="859"/>
        <v>0</v>
      </c>
      <c r="Z1583" s="82">
        <f t="shared" si="847"/>
        <v>0</v>
      </c>
      <c r="AA1583" s="2">
        <f t="shared" si="856"/>
        <v>0</v>
      </c>
      <c r="AB1583" s="27">
        <f t="shared" si="854"/>
        <v>6.7299999999999999E-2</v>
      </c>
      <c r="AC1583" s="29">
        <f t="shared" si="835"/>
        <v>17</v>
      </c>
      <c r="AD1583" s="29">
        <v>252</v>
      </c>
      <c r="AE1583" s="11">
        <f t="shared" si="861"/>
        <v>1.0044034989999999</v>
      </c>
      <c r="AF1583" s="2">
        <f t="shared" si="857"/>
        <v>1242.2217678500001</v>
      </c>
      <c r="AG1583" s="2">
        <f t="shared" si="848"/>
        <v>1245.4002161999999</v>
      </c>
      <c r="AH1583" s="3">
        <f t="shared" si="849"/>
        <v>0</v>
      </c>
      <c r="AI1583" s="4" t="str">
        <f t="shared" si="862"/>
        <v>A+J=</v>
      </c>
      <c r="AJ1583" s="12">
        <f t="shared" si="855"/>
        <v>42705</v>
      </c>
      <c r="AK1583" s="12"/>
      <c r="AL1583" s="4"/>
      <c r="AM1583" s="1"/>
      <c r="AN1583" s="12"/>
      <c r="AO1583" s="1"/>
      <c r="AP1583" s="1"/>
      <c r="AQ1583" s="3"/>
      <c r="AR1583" s="3"/>
      <c r="AS1583" s="7"/>
      <c r="AT1583" s="1"/>
      <c r="AU1583" s="1"/>
      <c r="AV1583" s="1"/>
      <c r="AW1583" s="1"/>
      <c r="AX1583" s="1"/>
      <c r="AY1583" s="1"/>
      <c r="AZ1583" s="1"/>
      <c r="BA1583" s="1"/>
      <c r="BB1583" s="1"/>
    </row>
    <row r="1584" spans="1:54" x14ac:dyDescent="0.2">
      <c r="A1584" s="178">
        <f t="shared" si="850"/>
        <v>42703</v>
      </c>
      <c r="B1584" s="2">
        <f t="shared" si="836"/>
        <v>284170.78977171279</v>
      </c>
      <c r="C1584" s="2">
        <f t="shared" si="851"/>
        <v>206506.27129571</v>
      </c>
      <c r="D1584" s="2">
        <f>SUM(Y1584:Y$1860)</f>
        <v>31096.513071140002</v>
      </c>
      <c r="E1584" s="11">
        <f t="shared" si="837"/>
        <v>175409.75822456999</v>
      </c>
      <c r="F1584" s="99">
        <f t="shared" si="832"/>
        <v>4740.53</v>
      </c>
      <c r="G1584" s="3">
        <f>IF(N1584=1,VLOOKUP(A1583,[1]Plan1!$BG$69:$BI$188,3),G1583)</f>
        <v>4752.8599999999997</v>
      </c>
      <c r="H1584" s="200">
        <f t="shared" si="833"/>
        <v>42615</v>
      </c>
      <c r="I1584" s="200">
        <f t="shared" si="834"/>
        <v>42645</v>
      </c>
      <c r="J1584" s="27">
        <f t="shared" si="838"/>
        <v>2.6009749964666096E-3</v>
      </c>
      <c r="K1584" s="12">
        <f t="shared" si="852"/>
        <v>42705</v>
      </c>
      <c r="L1584" s="12">
        <f t="shared" si="839"/>
        <v>42705</v>
      </c>
      <c r="M1584" s="1">
        <f t="shared" si="853"/>
        <v>20</v>
      </c>
      <c r="N1584" s="1">
        <f t="shared" si="840"/>
        <v>18</v>
      </c>
      <c r="O1584" s="2">
        <f t="shared" si="841"/>
        <v>1.0023405700000001</v>
      </c>
      <c r="P1584" s="11">
        <f t="shared" si="864"/>
        <v>1.0008001200000001</v>
      </c>
      <c r="Q1584" s="11">
        <f t="shared" si="860"/>
        <v>1.3671473949631505</v>
      </c>
      <c r="R1584" s="2">
        <f t="shared" si="863"/>
        <v>1.37034729</v>
      </c>
      <c r="S1584" s="2">
        <f t="shared" si="858"/>
        <v>1.36605438</v>
      </c>
      <c r="T1584" s="2">
        <f t="shared" si="842"/>
        <v>282098.79640097002</v>
      </c>
      <c r="U1584" s="2">
        <f t="shared" si="843"/>
        <v>11383.014812418049</v>
      </c>
      <c r="V1584" s="2">
        <f t="shared" si="844"/>
        <v>64962.528598024706</v>
      </c>
      <c r="W1584" s="2">
        <f t="shared" si="845"/>
        <v>282851.81470615277</v>
      </c>
      <c r="X1584" s="29">
        <f t="shared" si="846"/>
        <v>0</v>
      </c>
      <c r="Y1584" s="2">
        <f t="shared" si="859"/>
        <v>0</v>
      </c>
      <c r="Z1584" s="82">
        <f t="shared" si="847"/>
        <v>0</v>
      </c>
      <c r="AA1584" s="2">
        <f t="shared" si="856"/>
        <v>0</v>
      </c>
      <c r="AB1584" s="27">
        <f t="shared" si="854"/>
        <v>6.7299999999999999E-2</v>
      </c>
      <c r="AC1584" s="29">
        <f t="shared" si="835"/>
        <v>18</v>
      </c>
      <c r="AD1584" s="29">
        <v>252</v>
      </c>
      <c r="AE1584" s="11">
        <f t="shared" si="861"/>
        <v>1.004663131</v>
      </c>
      <c r="AF1584" s="2">
        <f t="shared" si="857"/>
        <v>1315.4636425599999</v>
      </c>
      <c r="AG1584" s="2">
        <f t="shared" si="848"/>
        <v>1318.9750655600001</v>
      </c>
      <c r="AH1584" s="3">
        <f t="shared" si="849"/>
        <v>0</v>
      </c>
      <c r="AI1584" s="4" t="str">
        <f t="shared" si="862"/>
        <v>A+J=</v>
      </c>
      <c r="AJ1584" s="12">
        <f t="shared" si="855"/>
        <v>42705</v>
      </c>
      <c r="AK1584" s="12"/>
      <c r="AL1584" s="4"/>
      <c r="AM1584" s="1"/>
      <c r="AN1584" s="12"/>
      <c r="AO1584" s="1"/>
      <c r="AP1584" s="1"/>
      <c r="AQ1584" s="3"/>
      <c r="AR1584" s="3"/>
      <c r="AS1584" s="7"/>
      <c r="AT1584" s="1"/>
      <c r="AU1584" s="1"/>
      <c r="AV1584" s="1"/>
      <c r="AW1584" s="1"/>
      <c r="AX1584" s="1"/>
      <c r="AY1584" s="1"/>
      <c r="AZ1584" s="1"/>
      <c r="BA1584" s="1"/>
      <c r="BB1584" s="1"/>
    </row>
    <row r="1585" spans="1:54" x14ac:dyDescent="0.2">
      <c r="A1585" s="178">
        <f t="shared" si="850"/>
        <v>42704</v>
      </c>
      <c r="B1585" s="2">
        <f t="shared" si="836"/>
        <v>284275.62126745912</v>
      </c>
      <c r="C1585" s="2">
        <f t="shared" si="851"/>
        <v>206506.27129571</v>
      </c>
      <c r="D1585" s="2">
        <f>SUM(Y1585:Y$1860)</f>
        <v>31096.513071140002</v>
      </c>
      <c r="E1585" s="11">
        <f t="shared" si="837"/>
        <v>175409.75822456999</v>
      </c>
      <c r="F1585" s="99">
        <f t="shared" si="832"/>
        <v>4740.53</v>
      </c>
      <c r="G1585" s="3">
        <f>IF(N1585=1,VLOOKUP(A1584,[1]Plan1!$BG$69:$BI$188,3),G1584)</f>
        <v>4752.8599999999997</v>
      </c>
      <c r="H1585" s="200">
        <f t="shared" si="833"/>
        <v>42615</v>
      </c>
      <c r="I1585" s="200">
        <f t="shared" si="834"/>
        <v>42645</v>
      </c>
      <c r="J1585" s="27">
        <f t="shared" si="838"/>
        <v>2.6009749964666096E-3</v>
      </c>
      <c r="K1585" s="12">
        <f t="shared" si="852"/>
        <v>42705</v>
      </c>
      <c r="L1585" s="12">
        <f t="shared" si="839"/>
        <v>42705</v>
      </c>
      <c r="M1585" s="1">
        <f t="shared" si="853"/>
        <v>20</v>
      </c>
      <c r="N1585" s="1">
        <f t="shared" si="840"/>
        <v>19</v>
      </c>
      <c r="O1585" s="2">
        <f t="shared" si="841"/>
        <v>1.00247076</v>
      </c>
      <c r="P1585" s="11">
        <f t="shared" si="864"/>
        <v>1.0008001200000001</v>
      </c>
      <c r="Q1585" s="11">
        <f t="shared" si="860"/>
        <v>1.3671473949631505</v>
      </c>
      <c r="R1585" s="2">
        <f t="shared" si="863"/>
        <v>1.3705252800000001</v>
      </c>
      <c r="S1585" s="2">
        <f t="shared" si="858"/>
        <v>1.36605438</v>
      </c>
      <c r="T1585" s="2">
        <f t="shared" si="842"/>
        <v>282098.79640097002</v>
      </c>
      <c r="U1585" s="2">
        <f t="shared" si="843"/>
        <v>11383.014812418049</v>
      </c>
      <c r="V1585" s="2">
        <f t="shared" si="844"/>
        <v>64993.749780891107</v>
      </c>
      <c r="W1585" s="2">
        <f t="shared" si="845"/>
        <v>282883.03588901914</v>
      </c>
      <c r="X1585" s="29">
        <f t="shared" si="846"/>
        <v>0</v>
      </c>
      <c r="Y1585" s="2">
        <f t="shared" si="859"/>
        <v>0</v>
      </c>
      <c r="Z1585" s="82">
        <f t="shared" si="847"/>
        <v>0</v>
      </c>
      <c r="AA1585" s="2">
        <f t="shared" si="856"/>
        <v>0</v>
      </c>
      <c r="AB1585" s="27">
        <f t="shared" si="854"/>
        <v>6.7299999999999999E-2</v>
      </c>
      <c r="AC1585" s="29">
        <f t="shared" si="835"/>
        <v>19</v>
      </c>
      <c r="AD1585" s="29">
        <v>252</v>
      </c>
      <c r="AE1585" s="11">
        <f t="shared" si="861"/>
        <v>1.004922831</v>
      </c>
      <c r="AF1585" s="2">
        <f t="shared" si="857"/>
        <v>1388.72469998</v>
      </c>
      <c r="AG1585" s="2">
        <f t="shared" si="848"/>
        <v>1392.5853784400001</v>
      </c>
      <c r="AH1585" s="3">
        <f t="shared" si="849"/>
        <v>0</v>
      </c>
      <c r="AI1585" s="4" t="str">
        <f t="shared" si="862"/>
        <v>A+J=</v>
      </c>
      <c r="AJ1585" s="12">
        <f t="shared" si="855"/>
        <v>42705</v>
      </c>
      <c r="AK1585" s="12"/>
      <c r="AL1585" s="4"/>
      <c r="AM1585" s="1"/>
      <c r="AN1585" s="12"/>
      <c r="AO1585" s="1"/>
      <c r="AP1585" s="1"/>
      <c r="AQ1585" s="3"/>
      <c r="AR1585" s="3"/>
      <c r="AS1585" s="7"/>
      <c r="AT1585" s="1"/>
      <c r="AU1585" s="1"/>
      <c r="AV1585" s="1"/>
      <c r="AW1585" s="1"/>
      <c r="AX1585" s="1"/>
      <c r="AY1585" s="1"/>
      <c r="AZ1585" s="1"/>
      <c r="BA1585" s="1"/>
      <c r="BB1585" s="1"/>
    </row>
    <row r="1586" spans="1:54" x14ac:dyDescent="0.2">
      <c r="A1586" s="178">
        <f t="shared" si="850"/>
        <v>42705</v>
      </c>
      <c r="B1586" s="2">
        <f t="shared" si="836"/>
        <v>284380.4929414083</v>
      </c>
      <c r="C1586" s="2">
        <f t="shared" si="851"/>
        <v>206506.27129571</v>
      </c>
      <c r="D1586" s="2">
        <f>SUM(Y1586:Y$1860)</f>
        <v>31096.513071140002</v>
      </c>
      <c r="E1586" s="11">
        <f t="shared" si="837"/>
        <v>175409.75822456999</v>
      </c>
      <c r="F1586" s="99">
        <f t="shared" si="832"/>
        <v>4740.53</v>
      </c>
      <c r="G1586" s="3">
        <f>IF(N1586=1,VLOOKUP(A1585,[1]Plan1!$BG$69:$BI$188,3),G1585)</f>
        <v>4752.8599999999997</v>
      </c>
      <c r="H1586" s="200">
        <f t="shared" si="833"/>
        <v>42615</v>
      </c>
      <c r="I1586" s="200">
        <f t="shared" si="834"/>
        <v>42645</v>
      </c>
      <c r="J1586" s="27">
        <f t="shared" si="838"/>
        <v>2.6009749964666096E-3</v>
      </c>
      <c r="K1586" s="12">
        <f t="shared" si="852"/>
        <v>42737</v>
      </c>
      <c r="L1586" s="12">
        <f t="shared" si="839"/>
        <v>42705</v>
      </c>
      <c r="M1586" s="1">
        <f t="shared" si="853"/>
        <v>20</v>
      </c>
      <c r="N1586" s="1">
        <f t="shared" si="840"/>
        <v>20</v>
      </c>
      <c r="O1586" s="2">
        <f t="shared" si="841"/>
        <v>1.00260097</v>
      </c>
      <c r="P1586" s="11">
        <f t="shared" si="864"/>
        <v>1.0008001200000001</v>
      </c>
      <c r="Q1586" s="11">
        <f t="shared" si="860"/>
        <v>1.3671473949631505</v>
      </c>
      <c r="R1586" s="2">
        <f t="shared" si="863"/>
        <v>1.3707033</v>
      </c>
      <c r="S1586" s="2">
        <f t="shared" si="858"/>
        <v>1.36605438</v>
      </c>
      <c r="T1586" s="2">
        <f t="shared" si="842"/>
        <v>282098.79640097002</v>
      </c>
      <c r="U1586" s="2">
        <f t="shared" si="843"/>
        <v>11383.014812418049</v>
      </c>
      <c r="V1586" s="2">
        <f t="shared" si="844"/>
        <v>65024.976226050232</v>
      </c>
      <c r="W1586" s="2">
        <f t="shared" si="845"/>
        <v>282914.26233417832</v>
      </c>
      <c r="X1586" s="29">
        <f t="shared" si="846"/>
        <v>52</v>
      </c>
      <c r="Y1586" s="2">
        <f t="shared" si="859"/>
        <v>3086.73183956</v>
      </c>
      <c r="Z1586" s="82">
        <f t="shared" si="847"/>
        <v>1.49474E-2</v>
      </c>
      <c r="AA1586" s="2">
        <f t="shared" si="856"/>
        <v>4216.6435493199997</v>
      </c>
      <c r="AB1586" s="27">
        <f t="shared" si="854"/>
        <v>6.7299999999999999E-2</v>
      </c>
      <c r="AC1586" s="29">
        <f t="shared" si="835"/>
        <v>20</v>
      </c>
      <c r="AD1586" s="29">
        <v>252</v>
      </c>
      <c r="AE1586" s="11">
        <f t="shared" si="861"/>
        <v>1.0051825969999999</v>
      </c>
      <c r="AF1586" s="2">
        <f t="shared" si="857"/>
        <v>1462.0043759299999</v>
      </c>
      <c r="AG1586" s="2">
        <f t="shared" si="848"/>
        <v>1466.23060723</v>
      </c>
      <c r="AH1586" s="3">
        <f t="shared" si="849"/>
        <v>5678.6479252499994</v>
      </c>
      <c r="AI1586" s="4" t="str">
        <f t="shared" si="862"/>
        <v>A+J=</v>
      </c>
      <c r="AJ1586" s="12">
        <f t="shared" si="855"/>
        <v>42705</v>
      </c>
      <c r="AK1586" s="12"/>
      <c r="AL1586" s="4"/>
      <c r="AM1586" s="1"/>
      <c r="AN1586" s="12"/>
      <c r="AO1586" s="1"/>
      <c r="AP1586" s="1"/>
      <c r="AQ1586" s="3"/>
      <c r="AR1586" s="3"/>
      <c r="AS1586" s="7"/>
      <c r="AT1586" s="1"/>
      <c r="AU1586" s="1"/>
      <c r="AV1586" s="1"/>
      <c r="AW1586" s="1"/>
      <c r="AX1586" s="1"/>
      <c r="AY1586" s="1"/>
      <c r="AZ1586" s="1"/>
      <c r="BA1586" s="1"/>
      <c r="BB1586" s="1"/>
    </row>
    <row r="1587" spans="1:54" x14ac:dyDescent="0.2">
      <c r="A1587" s="178">
        <f t="shared" si="850"/>
        <v>42706</v>
      </c>
      <c r="B1587" s="2">
        <f t="shared" si="836"/>
        <v>278789.33071845648</v>
      </c>
      <c r="C1587" s="2">
        <f t="shared" si="851"/>
        <v>203419.53945615</v>
      </c>
      <c r="D1587" s="2">
        <f>SUM(Y1587:Y$1860)</f>
        <v>28009.781231579997</v>
      </c>
      <c r="E1587" s="11">
        <f t="shared" si="837"/>
        <v>175409.75822457002</v>
      </c>
      <c r="F1587" s="99">
        <f t="shared" si="832"/>
        <v>4752.8599999999997</v>
      </c>
      <c r="G1587" s="3">
        <f>IF(N1587=1,VLOOKUP(A1586,[1]Plan1!$BG$69:$BI$188,3),G1586)</f>
        <v>4761.42</v>
      </c>
      <c r="H1587" s="200">
        <f t="shared" si="833"/>
        <v>42645</v>
      </c>
      <c r="I1587" s="200">
        <f t="shared" si="834"/>
        <v>42676</v>
      </c>
      <c r="J1587" s="27">
        <f t="shared" si="838"/>
        <v>1.8010208590197863E-3</v>
      </c>
      <c r="K1587" s="12">
        <f t="shared" si="852"/>
        <v>42737</v>
      </c>
      <c r="L1587" s="12">
        <f t="shared" si="839"/>
        <v>42737</v>
      </c>
      <c r="M1587" s="1">
        <f t="shared" si="853"/>
        <v>22</v>
      </c>
      <c r="N1587" s="1">
        <f t="shared" si="840"/>
        <v>1</v>
      </c>
      <c r="O1587" s="2">
        <f t="shared" si="841"/>
        <v>1.0000817900000001</v>
      </c>
      <c r="P1587" s="11">
        <f t="shared" si="864"/>
        <v>1.00260097</v>
      </c>
      <c r="Q1587" s="11">
        <f t="shared" si="860"/>
        <v>1.3707033043230279</v>
      </c>
      <c r="R1587" s="2">
        <f t="shared" si="863"/>
        <v>1.3708154100000001</v>
      </c>
      <c r="S1587" s="2">
        <f t="shared" si="858"/>
        <v>1.36605438</v>
      </c>
      <c r="T1587" s="2">
        <f t="shared" si="842"/>
        <v>277882.15285165003</v>
      </c>
      <c r="U1587" s="2">
        <f t="shared" si="843"/>
        <v>10253.103102661653</v>
      </c>
      <c r="V1587" s="2">
        <f t="shared" si="844"/>
        <v>65044.641414044818</v>
      </c>
      <c r="W1587" s="2">
        <f t="shared" si="845"/>
        <v>278717.28397285647</v>
      </c>
      <c r="X1587" s="29">
        <f t="shared" si="846"/>
        <v>0</v>
      </c>
      <c r="Y1587" s="2">
        <f t="shared" si="859"/>
        <v>0</v>
      </c>
      <c r="Z1587" s="82">
        <f t="shared" si="847"/>
        <v>0</v>
      </c>
      <c r="AA1587" s="2">
        <f t="shared" si="856"/>
        <v>0</v>
      </c>
      <c r="AB1587" s="27">
        <f t="shared" si="854"/>
        <v>6.7299999999999999E-2</v>
      </c>
      <c r="AC1587" s="29">
        <f t="shared" si="835"/>
        <v>1</v>
      </c>
      <c r="AD1587" s="29">
        <v>252</v>
      </c>
      <c r="AE1587" s="11">
        <f t="shared" si="861"/>
        <v>1.0002584940000001</v>
      </c>
      <c r="AF1587" s="2">
        <f t="shared" si="857"/>
        <v>71.830869210000003</v>
      </c>
      <c r="AG1587" s="2">
        <f t="shared" si="848"/>
        <v>72.046745599999994</v>
      </c>
      <c r="AH1587" s="3">
        <f t="shared" si="849"/>
        <v>0</v>
      </c>
      <c r="AI1587" s="4" t="str">
        <f t="shared" si="862"/>
        <v>A+J=</v>
      </c>
      <c r="AJ1587" s="12">
        <f t="shared" si="855"/>
        <v>42737</v>
      </c>
      <c r="AK1587" s="12"/>
      <c r="AL1587" s="4"/>
      <c r="AM1587" s="1"/>
      <c r="AN1587" s="12"/>
      <c r="AO1587" s="1"/>
      <c r="AP1587" s="1"/>
      <c r="AQ1587" s="3"/>
      <c r="AR1587" s="3"/>
      <c r="AS1587" s="7"/>
      <c r="AT1587" s="1"/>
      <c r="AU1587" s="1"/>
      <c r="AV1587" s="1"/>
      <c r="AW1587" s="1"/>
      <c r="AX1587" s="1"/>
      <c r="AY1587" s="1"/>
      <c r="AZ1587" s="1"/>
      <c r="BA1587" s="1"/>
      <c r="BB1587" s="1"/>
    </row>
    <row r="1588" spans="1:54" x14ac:dyDescent="0.2">
      <c r="A1588" s="178">
        <f t="shared" si="850"/>
        <v>42707</v>
      </c>
      <c r="B1588" s="2">
        <f t="shared" si="836"/>
        <v>278881.07324909855</v>
      </c>
      <c r="C1588" s="2">
        <f t="shared" si="851"/>
        <v>203419.53945615</v>
      </c>
      <c r="D1588" s="2">
        <f>SUM(Y1588:Y$1860)</f>
        <v>28009.781231579997</v>
      </c>
      <c r="E1588" s="11">
        <f t="shared" si="837"/>
        <v>175409.75822457002</v>
      </c>
      <c r="F1588" s="99">
        <f t="shared" si="832"/>
        <v>4752.8599999999997</v>
      </c>
      <c r="G1588" s="3">
        <f>IF(N1588=1,VLOOKUP(A1587,[1]Plan1!$BG$69:$BI$188,3),G1587)</f>
        <v>4761.42</v>
      </c>
      <c r="H1588" s="200">
        <f t="shared" si="833"/>
        <v>42645</v>
      </c>
      <c r="I1588" s="200">
        <f t="shared" si="834"/>
        <v>42676</v>
      </c>
      <c r="J1588" s="27">
        <f t="shared" si="838"/>
        <v>1.8010208590197863E-3</v>
      </c>
      <c r="K1588" s="12">
        <f t="shared" si="852"/>
        <v>42737</v>
      </c>
      <c r="L1588" s="12">
        <f t="shared" si="839"/>
        <v>42737</v>
      </c>
      <c r="M1588" s="1">
        <f t="shared" si="853"/>
        <v>22</v>
      </c>
      <c r="N1588" s="1">
        <f t="shared" si="840"/>
        <v>2</v>
      </c>
      <c r="O1588" s="2">
        <f t="shared" si="841"/>
        <v>1.0001635900000001</v>
      </c>
      <c r="P1588" s="11">
        <f t="shared" si="864"/>
        <v>1.00260097</v>
      </c>
      <c r="Q1588" s="11">
        <f t="shared" si="860"/>
        <v>1.3707033043230279</v>
      </c>
      <c r="R1588" s="2">
        <f t="shared" si="863"/>
        <v>1.3709275299999999</v>
      </c>
      <c r="S1588" s="2">
        <f t="shared" si="858"/>
        <v>1.36605438</v>
      </c>
      <c r="T1588" s="2">
        <f t="shared" si="842"/>
        <v>277882.15285165003</v>
      </c>
      <c r="U1588" s="2">
        <f t="shared" si="843"/>
        <v>10253.103102661653</v>
      </c>
      <c r="V1588" s="2">
        <f t="shared" si="844"/>
        <v>65064.30835613692</v>
      </c>
      <c r="W1588" s="2">
        <f t="shared" si="845"/>
        <v>278736.95091494854</v>
      </c>
      <c r="X1588" s="29">
        <f t="shared" si="846"/>
        <v>0</v>
      </c>
      <c r="Y1588" s="2">
        <f t="shared" si="859"/>
        <v>0</v>
      </c>
      <c r="Z1588" s="82">
        <f t="shared" si="847"/>
        <v>0</v>
      </c>
      <c r="AA1588" s="2">
        <f t="shared" si="856"/>
        <v>0</v>
      </c>
      <c r="AB1588" s="27">
        <f t="shared" si="854"/>
        <v>6.7299999999999999E-2</v>
      </c>
      <c r="AC1588" s="29">
        <f t="shared" si="835"/>
        <v>2</v>
      </c>
      <c r="AD1588" s="29">
        <v>252</v>
      </c>
      <c r="AE1588" s="11">
        <f t="shared" si="861"/>
        <v>1.000517055</v>
      </c>
      <c r="AF1588" s="2">
        <f t="shared" si="857"/>
        <v>143.68035653999999</v>
      </c>
      <c r="AG1588" s="2">
        <f t="shared" si="848"/>
        <v>144.12233415</v>
      </c>
      <c r="AH1588" s="3">
        <f t="shared" si="849"/>
        <v>0</v>
      </c>
      <c r="AI1588" s="4" t="str">
        <f t="shared" si="862"/>
        <v>A+J=</v>
      </c>
      <c r="AJ1588" s="12">
        <f t="shared" si="855"/>
        <v>42737</v>
      </c>
      <c r="AK1588" s="12"/>
      <c r="AL1588" s="4"/>
      <c r="AM1588" s="1"/>
      <c r="AN1588" s="12"/>
      <c r="AO1588" s="1"/>
      <c r="AP1588" s="1"/>
      <c r="AQ1588" s="3"/>
      <c r="AR1588" s="3"/>
      <c r="AS1588" s="7"/>
      <c r="AT1588" s="1"/>
      <c r="AU1588" s="1"/>
      <c r="AV1588" s="1"/>
      <c r="AW1588" s="1"/>
      <c r="AX1588" s="1"/>
      <c r="AY1588" s="1"/>
      <c r="AZ1588" s="1"/>
      <c r="BA1588" s="1"/>
      <c r="BB1588" s="1"/>
    </row>
    <row r="1589" spans="1:54" x14ac:dyDescent="0.2">
      <c r="A1589" s="178">
        <f t="shared" si="850"/>
        <v>42708</v>
      </c>
      <c r="B1589" s="2">
        <f t="shared" si="836"/>
        <v>278881.07324909855</v>
      </c>
      <c r="C1589" s="2">
        <f t="shared" si="851"/>
        <v>203419.53945615</v>
      </c>
      <c r="D1589" s="2">
        <f>SUM(Y1589:Y$1860)</f>
        <v>28009.781231579997</v>
      </c>
      <c r="E1589" s="11">
        <f t="shared" si="837"/>
        <v>175409.75822457002</v>
      </c>
      <c r="F1589" s="99">
        <f t="shared" si="832"/>
        <v>4752.8599999999997</v>
      </c>
      <c r="G1589" s="3">
        <f>IF(N1589=1,VLOOKUP(A1588,[1]Plan1!$BG$69:$BI$188,3),G1588)</f>
        <v>4761.42</v>
      </c>
      <c r="H1589" s="200">
        <f t="shared" si="833"/>
        <v>42645</v>
      </c>
      <c r="I1589" s="200">
        <f t="shared" si="834"/>
        <v>42676</v>
      </c>
      <c r="J1589" s="27">
        <f t="shared" si="838"/>
        <v>1.8010208590197863E-3</v>
      </c>
      <c r="K1589" s="12">
        <f t="shared" si="852"/>
        <v>42737</v>
      </c>
      <c r="L1589" s="12">
        <f t="shared" si="839"/>
        <v>42737</v>
      </c>
      <c r="M1589" s="1">
        <f t="shared" si="853"/>
        <v>22</v>
      </c>
      <c r="N1589" s="1">
        <f t="shared" si="840"/>
        <v>2</v>
      </c>
      <c r="O1589" s="2">
        <f t="shared" si="841"/>
        <v>1.0001635900000001</v>
      </c>
      <c r="P1589" s="11">
        <f t="shared" si="864"/>
        <v>1.00260097</v>
      </c>
      <c r="Q1589" s="11">
        <f t="shared" si="860"/>
        <v>1.3707033043230279</v>
      </c>
      <c r="R1589" s="2">
        <f t="shared" si="863"/>
        <v>1.3709275299999999</v>
      </c>
      <c r="S1589" s="2">
        <f t="shared" si="858"/>
        <v>1.36605438</v>
      </c>
      <c r="T1589" s="2">
        <f t="shared" si="842"/>
        <v>277882.15285165003</v>
      </c>
      <c r="U1589" s="2">
        <f t="shared" si="843"/>
        <v>10253.103102661653</v>
      </c>
      <c r="V1589" s="2">
        <f t="shared" si="844"/>
        <v>65064.30835613692</v>
      </c>
      <c r="W1589" s="2">
        <f t="shared" si="845"/>
        <v>278736.95091494854</v>
      </c>
      <c r="X1589" s="29">
        <f t="shared" si="846"/>
        <v>0</v>
      </c>
      <c r="Y1589" s="2">
        <f t="shared" si="859"/>
        <v>0</v>
      </c>
      <c r="Z1589" s="82">
        <f t="shared" si="847"/>
        <v>0</v>
      </c>
      <c r="AA1589" s="2">
        <f t="shared" si="856"/>
        <v>0</v>
      </c>
      <c r="AB1589" s="27">
        <f t="shared" si="854"/>
        <v>6.7299999999999999E-2</v>
      </c>
      <c r="AC1589" s="29">
        <f t="shared" si="835"/>
        <v>2</v>
      </c>
      <c r="AD1589" s="29">
        <v>252</v>
      </c>
      <c r="AE1589" s="11">
        <f t="shared" si="861"/>
        <v>1.000517055</v>
      </c>
      <c r="AF1589" s="2">
        <f t="shared" si="857"/>
        <v>143.68035653999999</v>
      </c>
      <c r="AG1589" s="2">
        <f t="shared" si="848"/>
        <v>144.12233415</v>
      </c>
      <c r="AH1589" s="3">
        <f t="shared" si="849"/>
        <v>0</v>
      </c>
      <c r="AI1589" s="4" t="str">
        <f t="shared" si="862"/>
        <v>A+J=</v>
      </c>
      <c r="AJ1589" s="12">
        <f t="shared" si="855"/>
        <v>42737</v>
      </c>
      <c r="AK1589" s="12"/>
      <c r="AL1589" s="4"/>
      <c r="AM1589" s="1"/>
      <c r="AN1589" s="12"/>
      <c r="AO1589" s="1"/>
      <c r="AP1589" s="1"/>
      <c r="AQ1589" s="3"/>
      <c r="AR1589" s="3"/>
      <c r="AS1589" s="7"/>
      <c r="AT1589" s="1"/>
      <c r="AU1589" s="1"/>
      <c r="AV1589" s="1"/>
      <c r="AW1589" s="1"/>
      <c r="AX1589" s="1"/>
      <c r="AY1589" s="1"/>
      <c r="AZ1589" s="1"/>
      <c r="BA1589" s="1"/>
      <c r="BB1589" s="1"/>
    </row>
    <row r="1590" spans="1:54" x14ac:dyDescent="0.2">
      <c r="A1590" s="178">
        <f t="shared" si="850"/>
        <v>42709</v>
      </c>
      <c r="B1590" s="2">
        <f t="shared" si="836"/>
        <v>278881.07324909855</v>
      </c>
      <c r="C1590" s="2">
        <f t="shared" si="851"/>
        <v>203419.53945615</v>
      </c>
      <c r="D1590" s="2">
        <f>SUM(Y1590:Y$1860)</f>
        <v>28009.781231579997</v>
      </c>
      <c r="E1590" s="11">
        <f t="shared" si="837"/>
        <v>175409.75822457002</v>
      </c>
      <c r="F1590" s="99">
        <f t="shared" si="832"/>
        <v>4752.8599999999997</v>
      </c>
      <c r="G1590" s="3">
        <f>IF(N1590=1,VLOOKUP(A1589,[1]Plan1!$BG$69:$BI$188,3),G1589)</f>
        <v>4761.42</v>
      </c>
      <c r="H1590" s="200">
        <f t="shared" si="833"/>
        <v>42645</v>
      </c>
      <c r="I1590" s="200">
        <f t="shared" si="834"/>
        <v>42676</v>
      </c>
      <c r="J1590" s="27">
        <f t="shared" si="838"/>
        <v>1.8010208590197863E-3</v>
      </c>
      <c r="K1590" s="12">
        <f t="shared" si="852"/>
        <v>42737</v>
      </c>
      <c r="L1590" s="12">
        <f t="shared" si="839"/>
        <v>42737</v>
      </c>
      <c r="M1590" s="1">
        <f t="shared" si="853"/>
        <v>22</v>
      </c>
      <c r="N1590" s="1">
        <f t="shared" si="840"/>
        <v>2</v>
      </c>
      <c r="O1590" s="2">
        <f t="shared" si="841"/>
        <v>1.0001635900000001</v>
      </c>
      <c r="P1590" s="11">
        <f t="shared" si="864"/>
        <v>1.00260097</v>
      </c>
      <c r="Q1590" s="11">
        <f t="shared" si="860"/>
        <v>1.3707033043230279</v>
      </c>
      <c r="R1590" s="2">
        <f t="shared" si="863"/>
        <v>1.3709275299999999</v>
      </c>
      <c r="S1590" s="2">
        <f t="shared" si="858"/>
        <v>1.36605438</v>
      </c>
      <c r="T1590" s="2">
        <f t="shared" si="842"/>
        <v>277882.15285165003</v>
      </c>
      <c r="U1590" s="2">
        <f t="shared" si="843"/>
        <v>10253.103102661653</v>
      </c>
      <c r="V1590" s="2">
        <f t="shared" si="844"/>
        <v>65064.30835613692</v>
      </c>
      <c r="W1590" s="2">
        <f t="shared" si="845"/>
        <v>278736.95091494854</v>
      </c>
      <c r="X1590" s="29">
        <f t="shared" si="846"/>
        <v>0</v>
      </c>
      <c r="Y1590" s="2">
        <f t="shared" si="859"/>
        <v>0</v>
      </c>
      <c r="Z1590" s="82">
        <f t="shared" si="847"/>
        <v>0</v>
      </c>
      <c r="AA1590" s="2">
        <f t="shared" si="856"/>
        <v>0</v>
      </c>
      <c r="AB1590" s="27">
        <f t="shared" si="854"/>
        <v>6.7299999999999999E-2</v>
      </c>
      <c r="AC1590" s="29">
        <f t="shared" si="835"/>
        <v>2</v>
      </c>
      <c r="AD1590" s="29">
        <v>252</v>
      </c>
      <c r="AE1590" s="11">
        <f t="shared" si="861"/>
        <v>1.000517055</v>
      </c>
      <c r="AF1590" s="2">
        <f t="shared" si="857"/>
        <v>143.68035653999999</v>
      </c>
      <c r="AG1590" s="2">
        <f t="shared" si="848"/>
        <v>144.12233415</v>
      </c>
      <c r="AH1590" s="3">
        <f t="shared" si="849"/>
        <v>0</v>
      </c>
      <c r="AI1590" s="4" t="str">
        <f t="shared" si="862"/>
        <v>A+J=</v>
      </c>
      <c r="AJ1590" s="12">
        <f t="shared" si="855"/>
        <v>42737</v>
      </c>
      <c r="AK1590" s="12"/>
      <c r="AL1590" s="4"/>
      <c r="AM1590" s="1"/>
      <c r="AN1590" s="12"/>
      <c r="AO1590" s="1"/>
      <c r="AP1590" s="1"/>
      <c r="AQ1590" s="3"/>
      <c r="AR1590" s="3"/>
      <c r="AS1590" s="7"/>
      <c r="AT1590" s="1"/>
      <c r="AU1590" s="1"/>
      <c r="AV1590" s="1"/>
      <c r="AW1590" s="1"/>
      <c r="AX1590" s="1"/>
      <c r="AY1590" s="1"/>
      <c r="AZ1590" s="1"/>
      <c r="BA1590" s="1"/>
      <c r="BB1590" s="1"/>
    </row>
    <row r="1591" spans="1:54" x14ac:dyDescent="0.2">
      <c r="A1591" s="178">
        <f t="shared" si="850"/>
        <v>42710</v>
      </c>
      <c r="B1591" s="2">
        <f t="shared" si="836"/>
        <v>278972.84813756589</v>
      </c>
      <c r="C1591" s="2">
        <f t="shared" si="851"/>
        <v>203419.53945615</v>
      </c>
      <c r="D1591" s="2">
        <f>SUM(Y1591:Y$1860)</f>
        <v>28009.781231579997</v>
      </c>
      <c r="E1591" s="11">
        <f t="shared" si="837"/>
        <v>175409.75822457002</v>
      </c>
      <c r="F1591" s="99">
        <f t="shared" si="832"/>
        <v>4752.8599999999997</v>
      </c>
      <c r="G1591" s="3">
        <f>IF(N1591=1,VLOOKUP(A1590,[1]Plan1!$BG$69:$BI$188,3),G1590)</f>
        <v>4761.42</v>
      </c>
      <c r="H1591" s="200">
        <f t="shared" si="833"/>
        <v>42645</v>
      </c>
      <c r="I1591" s="200">
        <f t="shared" si="834"/>
        <v>42676</v>
      </c>
      <c r="J1591" s="27">
        <f t="shared" si="838"/>
        <v>1.8010208590197863E-3</v>
      </c>
      <c r="K1591" s="12">
        <f t="shared" si="852"/>
        <v>42737</v>
      </c>
      <c r="L1591" s="12">
        <f t="shared" si="839"/>
        <v>42737</v>
      </c>
      <c r="M1591" s="1">
        <f t="shared" si="853"/>
        <v>22</v>
      </c>
      <c r="N1591" s="1">
        <f t="shared" si="840"/>
        <v>3</v>
      </c>
      <c r="O1591" s="2">
        <f t="shared" si="841"/>
        <v>1.0002454000000001</v>
      </c>
      <c r="P1591" s="11">
        <f t="shared" si="864"/>
        <v>1.00260097</v>
      </c>
      <c r="Q1591" s="11">
        <f t="shared" si="860"/>
        <v>1.3707033043230279</v>
      </c>
      <c r="R1591" s="2">
        <f t="shared" si="863"/>
        <v>1.37103967</v>
      </c>
      <c r="S1591" s="2">
        <f t="shared" si="858"/>
        <v>1.36605438</v>
      </c>
      <c r="T1591" s="2">
        <f t="shared" si="842"/>
        <v>277882.15285165003</v>
      </c>
      <c r="U1591" s="2">
        <f t="shared" si="843"/>
        <v>10253.103102661653</v>
      </c>
      <c r="V1591" s="2">
        <f t="shared" si="844"/>
        <v>65083.978806424253</v>
      </c>
      <c r="W1591" s="2">
        <f t="shared" si="845"/>
        <v>278756.62136523589</v>
      </c>
      <c r="X1591" s="29">
        <f t="shared" si="846"/>
        <v>0</v>
      </c>
      <c r="Y1591" s="2">
        <f t="shared" si="859"/>
        <v>0</v>
      </c>
      <c r="Z1591" s="82">
        <f t="shared" si="847"/>
        <v>0</v>
      </c>
      <c r="AA1591" s="2">
        <f t="shared" si="856"/>
        <v>0</v>
      </c>
      <c r="AB1591" s="27">
        <f t="shared" si="854"/>
        <v>6.7299999999999999E-2</v>
      </c>
      <c r="AC1591" s="29">
        <f t="shared" si="835"/>
        <v>3</v>
      </c>
      <c r="AD1591" s="29">
        <v>252</v>
      </c>
      <c r="AE1591" s="11">
        <f t="shared" si="861"/>
        <v>1.0007756830000001</v>
      </c>
      <c r="AF1591" s="2">
        <f t="shared" si="857"/>
        <v>215.54846197000001</v>
      </c>
      <c r="AG1591" s="2">
        <f t="shared" si="848"/>
        <v>216.22677232999999</v>
      </c>
      <c r="AH1591" s="3">
        <f t="shared" si="849"/>
        <v>0</v>
      </c>
      <c r="AI1591" s="4" t="str">
        <f t="shared" si="862"/>
        <v>A+J=</v>
      </c>
      <c r="AJ1591" s="12">
        <f t="shared" si="855"/>
        <v>42737</v>
      </c>
      <c r="AK1591" s="12"/>
      <c r="AL1591" s="4"/>
      <c r="AM1591" s="1"/>
      <c r="AN1591" s="12"/>
      <c r="AO1591" s="1"/>
      <c r="AP1591" s="1"/>
      <c r="AQ1591" s="3"/>
      <c r="AR1591" s="3"/>
      <c r="AS1591" s="7"/>
      <c r="AT1591" s="1"/>
      <c r="AU1591" s="1"/>
      <c r="AV1591" s="1"/>
      <c r="AW1591" s="1"/>
      <c r="AX1591" s="1"/>
      <c r="AY1591" s="1"/>
      <c r="AZ1591" s="1"/>
      <c r="BA1591" s="1"/>
      <c r="BB1591" s="1"/>
    </row>
    <row r="1592" spans="1:54" x14ac:dyDescent="0.2">
      <c r="A1592" s="178">
        <f t="shared" si="850"/>
        <v>42711</v>
      </c>
      <c r="B1592" s="2">
        <f t="shared" si="836"/>
        <v>279064.6515999132</v>
      </c>
      <c r="C1592" s="2">
        <f t="shared" si="851"/>
        <v>203419.53945615</v>
      </c>
      <c r="D1592" s="2">
        <f>SUM(Y1592:Y$1860)</f>
        <v>28009.781231579997</v>
      </c>
      <c r="E1592" s="11">
        <f t="shared" si="837"/>
        <v>175409.75822457002</v>
      </c>
      <c r="F1592" s="99">
        <f t="shared" si="832"/>
        <v>4752.8599999999997</v>
      </c>
      <c r="G1592" s="3">
        <f>IF(N1592=1,VLOOKUP(A1591,[1]Plan1!$BG$69:$BI$188,3),G1591)</f>
        <v>4761.42</v>
      </c>
      <c r="H1592" s="200">
        <f t="shared" si="833"/>
        <v>42645</v>
      </c>
      <c r="I1592" s="200">
        <f t="shared" si="834"/>
        <v>42676</v>
      </c>
      <c r="J1592" s="27">
        <f t="shared" si="838"/>
        <v>1.8010208590197863E-3</v>
      </c>
      <c r="K1592" s="12">
        <f t="shared" si="852"/>
        <v>42737</v>
      </c>
      <c r="L1592" s="12">
        <f t="shared" si="839"/>
        <v>42737</v>
      </c>
      <c r="M1592" s="1">
        <f t="shared" si="853"/>
        <v>22</v>
      </c>
      <c r="N1592" s="1">
        <f t="shared" si="840"/>
        <v>4</v>
      </c>
      <c r="O1592" s="2">
        <f t="shared" si="841"/>
        <v>1.00032721</v>
      </c>
      <c r="P1592" s="11">
        <f t="shared" si="864"/>
        <v>1.00260097</v>
      </c>
      <c r="Q1592" s="11">
        <f t="shared" si="860"/>
        <v>1.3707033043230279</v>
      </c>
      <c r="R1592" s="2">
        <f t="shared" si="863"/>
        <v>1.37115181</v>
      </c>
      <c r="S1592" s="2">
        <f t="shared" si="858"/>
        <v>1.36605438</v>
      </c>
      <c r="T1592" s="2">
        <f t="shared" si="842"/>
        <v>277882.15285165003</v>
      </c>
      <c r="U1592" s="2">
        <f t="shared" si="843"/>
        <v>10253.103102661653</v>
      </c>
      <c r="V1592" s="2">
        <f t="shared" si="844"/>
        <v>65103.649256711542</v>
      </c>
      <c r="W1592" s="2">
        <f t="shared" si="845"/>
        <v>278776.29181552317</v>
      </c>
      <c r="X1592" s="29">
        <f t="shared" si="846"/>
        <v>0</v>
      </c>
      <c r="Y1592" s="2">
        <f t="shared" si="859"/>
        <v>0</v>
      </c>
      <c r="Z1592" s="82">
        <f t="shared" si="847"/>
        <v>0</v>
      </c>
      <c r="AA1592" s="2">
        <f t="shared" si="856"/>
        <v>0</v>
      </c>
      <c r="AB1592" s="27">
        <f t="shared" si="854"/>
        <v>6.7299999999999999E-2</v>
      </c>
      <c r="AC1592" s="29">
        <f t="shared" si="835"/>
        <v>4</v>
      </c>
      <c r="AD1592" s="29">
        <v>252</v>
      </c>
      <c r="AE1592" s="11">
        <f t="shared" si="861"/>
        <v>1.0010343770000001</v>
      </c>
      <c r="AF1592" s="2">
        <f t="shared" si="857"/>
        <v>287.43490761999999</v>
      </c>
      <c r="AG1592" s="2">
        <f t="shared" si="848"/>
        <v>288.35978439000002</v>
      </c>
      <c r="AH1592" s="3">
        <f t="shared" si="849"/>
        <v>0</v>
      </c>
      <c r="AI1592" s="4" t="str">
        <f t="shared" si="862"/>
        <v>A+J=</v>
      </c>
      <c r="AJ1592" s="12">
        <f t="shared" si="855"/>
        <v>42737</v>
      </c>
      <c r="AK1592" s="12"/>
      <c r="AL1592" s="4"/>
      <c r="AM1592" s="1"/>
      <c r="AN1592" s="12"/>
      <c r="AO1592" s="1"/>
      <c r="AP1592" s="1"/>
      <c r="AQ1592" s="3"/>
      <c r="AR1592" s="3"/>
      <c r="AS1592" s="7"/>
      <c r="AT1592" s="1"/>
      <c r="AU1592" s="1"/>
      <c r="AV1592" s="1"/>
      <c r="AW1592" s="1"/>
      <c r="AX1592" s="1"/>
      <c r="AY1592" s="1"/>
      <c r="AZ1592" s="1"/>
      <c r="BA1592" s="1"/>
      <c r="BB1592" s="1"/>
    </row>
    <row r="1593" spans="1:54" x14ac:dyDescent="0.2">
      <c r="A1593" s="178">
        <f t="shared" si="850"/>
        <v>42712</v>
      </c>
      <c r="B1593" s="2">
        <f t="shared" si="836"/>
        <v>279156.48595401808</v>
      </c>
      <c r="C1593" s="2">
        <f t="shared" si="851"/>
        <v>203419.53945615</v>
      </c>
      <c r="D1593" s="2">
        <f>SUM(Y1593:Y$1860)</f>
        <v>28009.781231579997</v>
      </c>
      <c r="E1593" s="11">
        <f t="shared" si="837"/>
        <v>175409.75822457002</v>
      </c>
      <c r="F1593" s="99">
        <f t="shared" si="832"/>
        <v>4752.8599999999997</v>
      </c>
      <c r="G1593" s="3">
        <f>IF(N1593=1,VLOOKUP(A1592,[1]Plan1!$BG$69:$BI$188,3),G1592)</f>
        <v>4761.42</v>
      </c>
      <c r="H1593" s="200">
        <f t="shared" si="833"/>
        <v>42645</v>
      </c>
      <c r="I1593" s="200">
        <f t="shared" si="834"/>
        <v>42676</v>
      </c>
      <c r="J1593" s="27">
        <f t="shared" si="838"/>
        <v>1.8010208590197863E-3</v>
      </c>
      <c r="K1593" s="12">
        <f t="shared" si="852"/>
        <v>42737</v>
      </c>
      <c r="L1593" s="12">
        <f t="shared" si="839"/>
        <v>42737</v>
      </c>
      <c r="M1593" s="1">
        <f t="shared" si="853"/>
        <v>22</v>
      </c>
      <c r="N1593" s="1">
        <f t="shared" si="840"/>
        <v>5</v>
      </c>
      <c r="O1593" s="2">
        <f t="shared" si="841"/>
        <v>1.0004090299999999</v>
      </c>
      <c r="P1593" s="11">
        <f t="shared" si="864"/>
        <v>1.00260097</v>
      </c>
      <c r="Q1593" s="11">
        <f t="shared" si="860"/>
        <v>1.3707033043230279</v>
      </c>
      <c r="R1593" s="2">
        <f t="shared" si="863"/>
        <v>1.3712639600000001</v>
      </c>
      <c r="S1593" s="2">
        <f t="shared" si="858"/>
        <v>1.36605438</v>
      </c>
      <c r="T1593" s="2">
        <f t="shared" si="842"/>
        <v>277882.15285165003</v>
      </c>
      <c r="U1593" s="2">
        <f t="shared" si="843"/>
        <v>10253.103102661653</v>
      </c>
      <c r="V1593" s="2">
        <f t="shared" si="844"/>
        <v>65123.321461096442</v>
      </c>
      <c r="W1593" s="2">
        <f t="shared" si="845"/>
        <v>278795.9640199081</v>
      </c>
      <c r="X1593" s="29">
        <f t="shared" si="846"/>
        <v>0</v>
      </c>
      <c r="Y1593" s="2">
        <f t="shared" si="859"/>
        <v>0</v>
      </c>
      <c r="Z1593" s="82">
        <f t="shared" si="847"/>
        <v>0</v>
      </c>
      <c r="AA1593" s="2">
        <f t="shared" si="856"/>
        <v>0</v>
      </c>
      <c r="AB1593" s="27">
        <f t="shared" si="854"/>
        <v>6.7299999999999999E-2</v>
      </c>
      <c r="AC1593" s="29">
        <f t="shared" si="835"/>
        <v>5</v>
      </c>
      <c r="AD1593" s="29">
        <v>252</v>
      </c>
      <c r="AE1593" s="11">
        <f t="shared" si="861"/>
        <v>1.0012931389999999</v>
      </c>
      <c r="AF1593" s="2">
        <f t="shared" si="857"/>
        <v>359.34024925</v>
      </c>
      <c r="AG1593" s="2">
        <f t="shared" si="848"/>
        <v>360.52193411000002</v>
      </c>
      <c r="AH1593" s="3">
        <f t="shared" si="849"/>
        <v>0</v>
      </c>
      <c r="AI1593" s="4" t="str">
        <f t="shared" si="862"/>
        <v>A+J=</v>
      </c>
      <c r="AJ1593" s="12">
        <f t="shared" si="855"/>
        <v>42737</v>
      </c>
      <c r="AK1593" s="12"/>
      <c r="AL1593" s="4"/>
      <c r="AM1593" s="1"/>
      <c r="AN1593" s="12"/>
      <c r="AO1593" s="1"/>
      <c r="AP1593" s="1"/>
      <c r="AQ1593" s="3"/>
      <c r="AR1593" s="3"/>
      <c r="AS1593" s="7"/>
      <c r="AT1593" s="1"/>
      <c r="AU1593" s="1"/>
      <c r="AV1593" s="1"/>
      <c r="AW1593" s="1"/>
      <c r="AX1593" s="1"/>
      <c r="AY1593" s="1"/>
      <c r="AZ1593" s="1"/>
      <c r="BA1593" s="1"/>
      <c r="BB1593" s="1"/>
    </row>
    <row r="1594" spans="1:54" x14ac:dyDescent="0.2">
      <c r="A1594" s="178">
        <f t="shared" si="850"/>
        <v>42713</v>
      </c>
      <c r="B1594" s="2">
        <f t="shared" si="836"/>
        <v>279248.35064761055</v>
      </c>
      <c r="C1594" s="2">
        <f t="shared" si="851"/>
        <v>203419.53945615</v>
      </c>
      <c r="D1594" s="2">
        <f>SUM(Y1594:Y$1860)</f>
        <v>28009.781231579997</v>
      </c>
      <c r="E1594" s="11">
        <f t="shared" si="837"/>
        <v>175409.75822457002</v>
      </c>
      <c r="F1594" s="99">
        <f t="shared" si="832"/>
        <v>4752.8599999999997</v>
      </c>
      <c r="G1594" s="3">
        <f>IF(N1594=1,VLOOKUP(A1593,[1]Plan1!$BG$69:$BI$188,3),G1593)</f>
        <v>4761.42</v>
      </c>
      <c r="H1594" s="200">
        <f t="shared" si="833"/>
        <v>42645</v>
      </c>
      <c r="I1594" s="200">
        <f t="shared" si="834"/>
        <v>42676</v>
      </c>
      <c r="J1594" s="27">
        <f t="shared" si="838"/>
        <v>1.8010208590197863E-3</v>
      </c>
      <c r="K1594" s="12">
        <f t="shared" si="852"/>
        <v>42737</v>
      </c>
      <c r="L1594" s="12">
        <f t="shared" si="839"/>
        <v>42737</v>
      </c>
      <c r="M1594" s="1">
        <f t="shared" si="853"/>
        <v>22</v>
      </c>
      <c r="N1594" s="1">
        <f t="shared" si="840"/>
        <v>6</v>
      </c>
      <c r="O1594" s="2">
        <f t="shared" si="841"/>
        <v>1.00049086</v>
      </c>
      <c r="P1594" s="11">
        <f t="shared" si="864"/>
        <v>1.00260097</v>
      </c>
      <c r="Q1594" s="11">
        <f t="shared" si="860"/>
        <v>1.3707033043230279</v>
      </c>
      <c r="R1594" s="2">
        <f t="shared" si="863"/>
        <v>1.3713761200000001</v>
      </c>
      <c r="S1594" s="2">
        <f t="shared" si="858"/>
        <v>1.36605438</v>
      </c>
      <c r="T1594" s="2">
        <f t="shared" si="842"/>
        <v>277882.15285165003</v>
      </c>
      <c r="U1594" s="2">
        <f t="shared" si="843"/>
        <v>10253.103102661653</v>
      </c>
      <c r="V1594" s="2">
        <f t="shared" si="844"/>
        <v>65142.995419578918</v>
      </c>
      <c r="W1594" s="2">
        <f t="shared" si="845"/>
        <v>278815.63797839056</v>
      </c>
      <c r="X1594" s="29">
        <f t="shared" si="846"/>
        <v>0</v>
      </c>
      <c r="Y1594" s="2">
        <f t="shared" si="859"/>
        <v>0</v>
      </c>
      <c r="Z1594" s="82">
        <f t="shared" si="847"/>
        <v>0</v>
      </c>
      <c r="AA1594" s="2">
        <f t="shared" si="856"/>
        <v>0</v>
      </c>
      <c r="AB1594" s="27">
        <f t="shared" si="854"/>
        <v>6.7299999999999999E-2</v>
      </c>
      <c r="AC1594" s="29">
        <f t="shared" si="835"/>
        <v>6</v>
      </c>
      <c r="AD1594" s="29">
        <v>252</v>
      </c>
      <c r="AE1594" s="11">
        <f t="shared" si="861"/>
        <v>1.0015519669999999</v>
      </c>
      <c r="AF1594" s="2">
        <f t="shared" si="857"/>
        <v>431.26393110999999</v>
      </c>
      <c r="AG1594" s="2">
        <f t="shared" si="848"/>
        <v>432.71266922000001</v>
      </c>
      <c r="AH1594" s="3">
        <f t="shared" si="849"/>
        <v>0</v>
      </c>
      <c r="AI1594" s="4" t="str">
        <f t="shared" si="862"/>
        <v>A+J=</v>
      </c>
      <c r="AJ1594" s="12">
        <f t="shared" si="855"/>
        <v>42737</v>
      </c>
      <c r="AK1594" s="12"/>
      <c r="AL1594" s="4"/>
      <c r="AM1594" s="1"/>
      <c r="AN1594" s="12"/>
      <c r="AO1594" s="1"/>
      <c r="AP1594" s="1"/>
      <c r="AQ1594" s="3"/>
      <c r="AR1594" s="3"/>
      <c r="AS1594" s="7"/>
      <c r="AT1594" s="1"/>
      <c r="AU1594" s="1"/>
      <c r="AV1594" s="1"/>
      <c r="AW1594" s="1"/>
      <c r="AX1594" s="1"/>
      <c r="AY1594" s="1"/>
      <c r="AZ1594" s="1"/>
      <c r="BA1594" s="1"/>
      <c r="BB1594" s="1"/>
    </row>
    <row r="1595" spans="1:54" x14ac:dyDescent="0.2">
      <c r="A1595" s="178">
        <f t="shared" si="850"/>
        <v>42714</v>
      </c>
      <c r="B1595" s="2">
        <f t="shared" si="836"/>
        <v>279340.24772205815</v>
      </c>
      <c r="C1595" s="2">
        <f t="shared" si="851"/>
        <v>203419.53945615</v>
      </c>
      <c r="D1595" s="2">
        <f>SUM(Y1595:Y$1860)</f>
        <v>28009.781231579997</v>
      </c>
      <c r="E1595" s="11">
        <f t="shared" si="837"/>
        <v>175409.75822457002</v>
      </c>
      <c r="F1595" s="99">
        <f t="shared" si="832"/>
        <v>4752.8599999999997</v>
      </c>
      <c r="G1595" s="3">
        <f>IF(N1595=1,VLOOKUP(A1594,[1]Plan1!$BG$69:$BI$188,3),G1594)</f>
        <v>4761.42</v>
      </c>
      <c r="H1595" s="200">
        <f t="shared" si="833"/>
        <v>42645</v>
      </c>
      <c r="I1595" s="200">
        <f t="shared" si="834"/>
        <v>42676</v>
      </c>
      <c r="J1595" s="27">
        <f t="shared" si="838"/>
        <v>1.8010208590197863E-3</v>
      </c>
      <c r="K1595" s="12">
        <f t="shared" si="852"/>
        <v>42737</v>
      </c>
      <c r="L1595" s="12">
        <f t="shared" si="839"/>
        <v>42737</v>
      </c>
      <c r="M1595" s="1">
        <f t="shared" si="853"/>
        <v>22</v>
      </c>
      <c r="N1595" s="1">
        <f t="shared" si="840"/>
        <v>7</v>
      </c>
      <c r="O1595" s="2">
        <f t="shared" si="841"/>
        <v>1.0005727</v>
      </c>
      <c r="P1595" s="11">
        <f t="shared" si="864"/>
        <v>1.00260097</v>
      </c>
      <c r="Q1595" s="11">
        <f t="shared" si="860"/>
        <v>1.3707033043230279</v>
      </c>
      <c r="R1595" s="2">
        <f t="shared" si="863"/>
        <v>1.3714883</v>
      </c>
      <c r="S1595" s="2">
        <f t="shared" si="858"/>
        <v>1.36605438</v>
      </c>
      <c r="T1595" s="2">
        <f t="shared" si="842"/>
        <v>277882.15285165003</v>
      </c>
      <c r="U1595" s="2">
        <f t="shared" si="843"/>
        <v>10253.103102661653</v>
      </c>
      <c r="V1595" s="2">
        <f t="shared" si="844"/>
        <v>65162.672886256536</v>
      </c>
      <c r="W1595" s="2">
        <f t="shared" si="845"/>
        <v>278835.31544506818</v>
      </c>
      <c r="X1595" s="29">
        <f t="shared" si="846"/>
        <v>0</v>
      </c>
      <c r="Y1595" s="2">
        <f t="shared" si="859"/>
        <v>0</v>
      </c>
      <c r="Z1595" s="82">
        <f t="shared" si="847"/>
        <v>0</v>
      </c>
      <c r="AA1595" s="2">
        <f t="shared" si="856"/>
        <v>0</v>
      </c>
      <c r="AB1595" s="27">
        <f t="shared" si="854"/>
        <v>6.7299999999999999E-2</v>
      </c>
      <c r="AC1595" s="29">
        <f t="shared" si="835"/>
        <v>7</v>
      </c>
      <c r="AD1595" s="29">
        <v>252</v>
      </c>
      <c r="AE1595" s="11">
        <f t="shared" si="861"/>
        <v>1.0018108619999999</v>
      </c>
      <c r="AF1595" s="2">
        <f t="shared" si="857"/>
        <v>503.20623107</v>
      </c>
      <c r="AG1595" s="2">
        <f t="shared" si="848"/>
        <v>504.93227698999999</v>
      </c>
      <c r="AH1595" s="3">
        <f t="shared" si="849"/>
        <v>0</v>
      </c>
      <c r="AI1595" s="4" t="str">
        <f t="shared" si="862"/>
        <v>A+J=</v>
      </c>
      <c r="AJ1595" s="12">
        <f t="shared" si="855"/>
        <v>42737</v>
      </c>
      <c r="AK1595" s="12"/>
      <c r="AL1595" s="4"/>
      <c r="AM1595" s="1"/>
      <c r="AN1595" s="12"/>
      <c r="AO1595" s="1"/>
      <c r="AP1595" s="1"/>
      <c r="AQ1595" s="3"/>
      <c r="AR1595" s="3"/>
      <c r="AS1595" s="7"/>
      <c r="AT1595" s="1"/>
      <c r="AU1595" s="1"/>
      <c r="AV1595" s="1"/>
      <c r="AW1595" s="1"/>
      <c r="AX1595" s="1"/>
      <c r="AY1595" s="1"/>
      <c r="AZ1595" s="1"/>
      <c r="BA1595" s="1"/>
      <c r="BB1595" s="1"/>
    </row>
    <row r="1596" spans="1:54" x14ac:dyDescent="0.2">
      <c r="A1596" s="178">
        <f t="shared" si="850"/>
        <v>42715</v>
      </c>
      <c r="B1596" s="2">
        <f t="shared" si="836"/>
        <v>279340.24772205815</v>
      </c>
      <c r="C1596" s="2">
        <f t="shared" si="851"/>
        <v>203419.53945615</v>
      </c>
      <c r="D1596" s="2">
        <f>SUM(Y1596:Y$1860)</f>
        <v>28009.781231579997</v>
      </c>
      <c r="E1596" s="11">
        <f t="shared" si="837"/>
        <v>175409.75822457002</v>
      </c>
      <c r="F1596" s="99">
        <f t="shared" si="832"/>
        <v>4752.8599999999997</v>
      </c>
      <c r="G1596" s="3">
        <f>IF(N1596=1,VLOOKUP(A1595,[1]Plan1!$BG$69:$BI$188,3),G1595)</f>
        <v>4761.42</v>
      </c>
      <c r="H1596" s="200">
        <f t="shared" si="833"/>
        <v>42645</v>
      </c>
      <c r="I1596" s="200">
        <f t="shared" si="834"/>
        <v>42676</v>
      </c>
      <c r="J1596" s="27">
        <f t="shared" si="838"/>
        <v>1.8010208590197863E-3</v>
      </c>
      <c r="K1596" s="12">
        <f t="shared" si="852"/>
        <v>42737</v>
      </c>
      <c r="L1596" s="12">
        <f t="shared" si="839"/>
        <v>42737</v>
      </c>
      <c r="M1596" s="1">
        <f t="shared" si="853"/>
        <v>22</v>
      </c>
      <c r="N1596" s="1">
        <f t="shared" si="840"/>
        <v>7</v>
      </c>
      <c r="O1596" s="2">
        <f t="shared" si="841"/>
        <v>1.0005727</v>
      </c>
      <c r="P1596" s="11">
        <f t="shared" si="864"/>
        <v>1.00260097</v>
      </c>
      <c r="Q1596" s="11">
        <f t="shared" si="860"/>
        <v>1.3707033043230279</v>
      </c>
      <c r="R1596" s="2">
        <f t="shared" si="863"/>
        <v>1.3714883</v>
      </c>
      <c r="S1596" s="2">
        <f t="shared" si="858"/>
        <v>1.36605438</v>
      </c>
      <c r="T1596" s="2">
        <f t="shared" si="842"/>
        <v>277882.15285165003</v>
      </c>
      <c r="U1596" s="2">
        <f t="shared" si="843"/>
        <v>10253.103102661653</v>
      </c>
      <c r="V1596" s="2">
        <f t="shared" si="844"/>
        <v>65162.672886256536</v>
      </c>
      <c r="W1596" s="2">
        <f t="shared" si="845"/>
        <v>278835.31544506818</v>
      </c>
      <c r="X1596" s="29">
        <f t="shared" si="846"/>
        <v>0</v>
      </c>
      <c r="Y1596" s="2">
        <f t="shared" si="859"/>
        <v>0</v>
      </c>
      <c r="Z1596" s="82">
        <f t="shared" si="847"/>
        <v>0</v>
      </c>
      <c r="AA1596" s="2">
        <f t="shared" si="856"/>
        <v>0</v>
      </c>
      <c r="AB1596" s="27">
        <f t="shared" si="854"/>
        <v>6.7299999999999999E-2</v>
      </c>
      <c r="AC1596" s="29">
        <f t="shared" si="835"/>
        <v>7</v>
      </c>
      <c r="AD1596" s="29">
        <v>252</v>
      </c>
      <c r="AE1596" s="11">
        <f t="shared" si="861"/>
        <v>1.0018108619999999</v>
      </c>
      <c r="AF1596" s="2">
        <f t="shared" si="857"/>
        <v>503.20623107</v>
      </c>
      <c r="AG1596" s="2">
        <f t="shared" si="848"/>
        <v>504.93227698999999</v>
      </c>
      <c r="AH1596" s="3">
        <f t="shared" si="849"/>
        <v>0</v>
      </c>
      <c r="AI1596" s="4" t="str">
        <f t="shared" si="862"/>
        <v>A+J=</v>
      </c>
      <c r="AJ1596" s="12">
        <f t="shared" si="855"/>
        <v>42737</v>
      </c>
      <c r="AK1596" s="12"/>
      <c r="AL1596" s="4"/>
      <c r="AM1596" s="1"/>
      <c r="AN1596" s="12"/>
      <c r="AO1596" s="1"/>
      <c r="AP1596" s="1"/>
      <c r="AQ1596" s="3"/>
      <c r="AR1596" s="3"/>
      <c r="AS1596" s="7"/>
      <c r="AT1596" s="1"/>
      <c r="AU1596" s="1"/>
      <c r="AV1596" s="1"/>
      <c r="AW1596" s="1"/>
      <c r="AX1596" s="1"/>
      <c r="AY1596" s="1"/>
      <c r="AZ1596" s="1"/>
      <c r="BA1596" s="1"/>
      <c r="BB1596" s="1"/>
    </row>
    <row r="1597" spans="1:54" x14ac:dyDescent="0.2">
      <c r="A1597" s="178">
        <f t="shared" si="850"/>
        <v>42716</v>
      </c>
      <c r="B1597" s="2">
        <f t="shared" si="836"/>
        <v>279340.24772205815</v>
      </c>
      <c r="C1597" s="2">
        <f t="shared" si="851"/>
        <v>203419.53945615</v>
      </c>
      <c r="D1597" s="2">
        <f>SUM(Y1597:Y$1860)</f>
        <v>28009.781231579997</v>
      </c>
      <c r="E1597" s="11">
        <f t="shared" si="837"/>
        <v>175409.75822457002</v>
      </c>
      <c r="F1597" s="99">
        <f t="shared" si="832"/>
        <v>4752.8599999999997</v>
      </c>
      <c r="G1597" s="3">
        <f>IF(N1597=1,VLOOKUP(A1596,[1]Plan1!$BG$69:$BI$188,3),G1596)</f>
        <v>4761.42</v>
      </c>
      <c r="H1597" s="200">
        <f t="shared" si="833"/>
        <v>42645</v>
      </c>
      <c r="I1597" s="200">
        <f t="shared" si="834"/>
        <v>42676</v>
      </c>
      <c r="J1597" s="27">
        <f t="shared" si="838"/>
        <v>1.8010208590197863E-3</v>
      </c>
      <c r="K1597" s="12">
        <f t="shared" si="852"/>
        <v>42737</v>
      </c>
      <c r="L1597" s="12">
        <f t="shared" si="839"/>
        <v>42737</v>
      </c>
      <c r="M1597" s="1">
        <f t="shared" si="853"/>
        <v>22</v>
      </c>
      <c r="N1597" s="1">
        <f t="shared" si="840"/>
        <v>7</v>
      </c>
      <c r="O1597" s="2">
        <f t="shared" si="841"/>
        <v>1.0005727</v>
      </c>
      <c r="P1597" s="11">
        <f t="shared" si="864"/>
        <v>1.00260097</v>
      </c>
      <c r="Q1597" s="11">
        <f t="shared" si="860"/>
        <v>1.3707033043230279</v>
      </c>
      <c r="R1597" s="2">
        <f t="shared" si="863"/>
        <v>1.3714883</v>
      </c>
      <c r="S1597" s="2">
        <f t="shared" si="858"/>
        <v>1.36605438</v>
      </c>
      <c r="T1597" s="2">
        <f t="shared" si="842"/>
        <v>277882.15285165003</v>
      </c>
      <c r="U1597" s="2">
        <f t="shared" si="843"/>
        <v>10253.103102661653</v>
      </c>
      <c r="V1597" s="2">
        <f t="shared" si="844"/>
        <v>65162.672886256536</v>
      </c>
      <c r="W1597" s="2">
        <f t="shared" si="845"/>
        <v>278835.31544506818</v>
      </c>
      <c r="X1597" s="29">
        <f t="shared" si="846"/>
        <v>0</v>
      </c>
      <c r="Y1597" s="2">
        <f t="shared" si="859"/>
        <v>0</v>
      </c>
      <c r="Z1597" s="82">
        <f t="shared" si="847"/>
        <v>0</v>
      </c>
      <c r="AA1597" s="2">
        <f t="shared" si="856"/>
        <v>0</v>
      </c>
      <c r="AB1597" s="27">
        <f t="shared" si="854"/>
        <v>6.7299999999999999E-2</v>
      </c>
      <c r="AC1597" s="29">
        <f t="shared" si="835"/>
        <v>7</v>
      </c>
      <c r="AD1597" s="29">
        <v>252</v>
      </c>
      <c r="AE1597" s="11">
        <f t="shared" si="861"/>
        <v>1.0018108619999999</v>
      </c>
      <c r="AF1597" s="2">
        <f t="shared" si="857"/>
        <v>503.20623107</v>
      </c>
      <c r="AG1597" s="2">
        <f t="shared" si="848"/>
        <v>504.93227698999999</v>
      </c>
      <c r="AH1597" s="3">
        <f t="shared" si="849"/>
        <v>0</v>
      </c>
      <c r="AI1597" s="4" t="str">
        <f t="shared" si="862"/>
        <v>A+J=</v>
      </c>
      <c r="AJ1597" s="12">
        <f t="shared" si="855"/>
        <v>42737</v>
      </c>
      <c r="AK1597" s="12"/>
      <c r="AL1597" s="4"/>
      <c r="AM1597" s="1"/>
      <c r="AN1597" s="12"/>
      <c r="AO1597" s="1"/>
      <c r="AP1597" s="1"/>
      <c r="AQ1597" s="3"/>
      <c r="AR1597" s="3"/>
      <c r="AS1597" s="7"/>
      <c r="AT1597" s="1"/>
      <c r="AU1597" s="1"/>
      <c r="AV1597" s="1"/>
      <c r="AW1597" s="1"/>
      <c r="AX1597" s="1"/>
      <c r="AY1597" s="1"/>
      <c r="AZ1597" s="1"/>
      <c r="BA1597" s="1"/>
      <c r="BB1597" s="1"/>
    </row>
    <row r="1598" spans="1:54" x14ac:dyDescent="0.2">
      <c r="A1598" s="178">
        <f t="shared" si="850"/>
        <v>42717</v>
      </c>
      <c r="B1598" s="2">
        <f t="shared" si="836"/>
        <v>279432.17394744582</v>
      </c>
      <c r="C1598" s="2">
        <f t="shared" si="851"/>
        <v>203419.53945615</v>
      </c>
      <c r="D1598" s="2">
        <f>SUM(Y1598:Y$1860)</f>
        <v>28009.781231579997</v>
      </c>
      <c r="E1598" s="11">
        <f t="shared" si="837"/>
        <v>175409.75822457002</v>
      </c>
      <c r="F1598" s="99">
        <f t="shared" si="832"/>
        <v>4752.8599999999997</v>
      </c>
      <c r="G1598" s="3">
        <f>IF(N1598=1,VLOOKUP(A1597,[1]Plan1!$BG$69:$BI$188,3),G1597)</f>
        <v>4761.42</v>
      </c>
      <c r="H1598" s="200">
        <f t="shared" si="833"/>
        <v>42645</v>
      </c>
      <c r="I1598" s="200">
        <f t="shared" si="834"/>
        <v>42676</v>
      </c>
      <c r="J1598" s="27">
        <f t="shared" si="838"/>
        <v>1.8010208590197863E-3</v>
      </c>
      <c r="K1598" s="12">
        <f t="shared" si="852"/>
        <v>42737</v>
      </c>
      <c r="L1598" s="12">
        <f t="shared" si="839"/>
        <v>42737</v>
      </c>
      <c r="M1598" s="1">
        <f t="shared" si="853"/>
        <v>22</v>
      </c>
      <c r="N1598" s="1">
        <f t="shared" si="840"/>
        <v>8</v>
      </c>
      <c r="O1598" s="2">
        <f t="shared" si="841"/>
        <v>1.00065454</v>
      </c>
      <c r="P1598" s="11">
        <f t="shared" si="864"/>
        <v>1.00260097</v>
      </c>
      <c r="Q1598" s="11">
        <f t="shared" si="860"/>
        <v>1.3707033043230279</v>
      </c>
      <c r="R1598" s="2">
        <f t="shared" si="863"/>
        <v>1.3716004799999999</v>
      </c>
      <c r="S1598" s="2">
        <f t="shared" si="858"/>
        <v>1.36605438</v>
      </c>
      <c r="T1598" s="2">
        <f t="shared" si="842"/>
        <v>277882.15285165003</v>
      </c>
      <c r="U1598" s="2">
        <f t="shared" si="843"/>
        <v>10253.103102661653</v>
      </c>
      <c r="V1598" s="2">
        <f t="shared" si="844"/>
        <v>65182.350352934147</v>
      </c>
      <c r="W1598" s="2">
        <f t="shared" si="845"/>
        <v>278854.99291174579</v>
      </c>
      <c r="X1598" s="29">
        <f t="shared" si="846"/>
        <v>0</v>
      </c>
      <c r="Y1598" s="2">
        <f t="shared" si="859"/>
        <v>0</v>
      </c>
      <c r="Z1598" s="82">
        <f t="shared" si="847"/>
        <v>0</v>
      </c>
      <c r="AA1598" s="2">
        <f t="shared" si="856"/>
        <v>0</v>
      </c>
      <c r="AB1598" s="27">
        <f t="shared" si="854"/>
        <v>6.7299999999999999E-2</v>
      </c>
      <c r="AC1598" s="29">
        <f t="shared" si="835"/>
        <v>8</v>
      </c>
      <c r="AD1598" s="29">
        <v>252</v>
      </c>
      <c r="AE1598" s="11">
        <f t="shared" si="861"/>
        <v>1.002069825</v>
      </c>
      <c r="AF1598" s="2">
        <f t="shared" si="857"/>
        <v>575.16742701999999</v>
      </c>
      <c r="AG1598" s="2">
        <f t="shared" si="848"/>
        <v>577.18103570000005</v>
      </c>
      <c r="AH1598" s="3">
        <f t="shared" si="849"/>
        <v>0</v>
      </c>
      <c r="AI1598" s="4" t="str">
        <f t="shared" si="862"/>
        <v>A+J=</v>
      </c>
      <c r="AJ1598" s="12">
        <f t="shared" si="855"/>
        <v>42737</v>
      </c>
      <c r="AK1598" s="12"/>
      <c r="AL1598" s="4"/>
      <c r="AM1598" s="1"/>
      <c r="AN1598" s="12"/>
      <c r="AO1598" s="1"/>
      <c r="AP1598" s="1"/>
      <c r="AQ1598" s="3"/>
      <c r="AR1598" s="3"/>
      <c r="AS1598" s="7"/>
      <c r="AT1598" s="1"/>
      <c r="AU1598" s="1"/>
      <c r="AV1598" s="1"/>
      <c r="AW1598" s="1"/>
      <c r="AX1598" s="1"/>
      <c r="AY1598" s="1"/>
      <c r="AZ1598" s="1"/>
      <c r="BA1598" s="1"/>
      <c r="BB1598" s="1"/>
    </row>
    <row r="1599" spans="1:54" x14ac:dyDescent="0.2">
      <c r="A1599" s="178">
        <f t="shared" si="850"/>
        <v>42718</v>
      </c>
      <c r="B1599" s="2">
        <f t="shared" si="836"/>
        <v>279524.12877002341</v>
      </c>
      <c r="C1599" s="2">
        <f t="shared" si="851"/>
        <v>203419.53945615</v>
      </c>
      <c r="D1599" s="2">
        <f>SUM(Y1599:Y$1860)</f>
        <v>28009.781231579997</v>
      </c>
      <c r="E1599" s="11">
        <f t="shared" si="837"/>
        <v>175409.75822457002</v>
      </c>
      <c r="F1599" s="99">
        <f t="shared" si="832"/>
        <v>4752.8599999999997</v>
      </c>
      <c r="G1599" s="3">
        <f>IF(N1599=1,VLOOKUP(A1598,[1]Plan1!$BG$69:$BI$188,3),G1598)</f>
        <v>4761.42</v>
      </c>
      <c r="H1599" s="200">
        <f t="shared" si="833"/>
        <v>42645</v>
      </c>
      <c r="I1599" s="200">
        <f t="shared" si="834"/>
        <v>42676</v>
      </c>
      <c r="J1599" s="27">
        <f t="shared" si="838"/>
        <v>1.8010208590197863E-3</v>
      </c>
      <c r="K1599" s="12">
        <f t="shared" si="852"/>
        <v>42737</v>
      </c>
      <c r="L1599" s="12">
        <f t="shared" si="839"/>
        <v>42737</v>
      </c>
      <c r="M1599" s="1">
        <f t="shared" si="853"/>
        <v>22</v>
      </c>
      <c r="N1599" s="1">
        <f t="shared" si="840"/>
        <v>9</v>
      </c>
      <c r="O1599" s="2">
        <f t="shared" si="841"/>
        <v>1.00073638</v>
      </c>
      <c r="P1599" s="11">
        <f t="shared" si="864"/>
        <v>1.00260097</v>
      </c>
      <c r="Q1599" s="11">
        <f t="shared" si="860"/>
        <v>1.3707033043230279</v>
      </c>
      <c r="R1599" s="2">
        <f t="shared" si="863"/>
        <v>1.37171266</v>
      </c>
      <c r="S1599" s="2">
        <f t="shared" si="858"/>
        <v>1.36605438</v>
      </c>
      <c r="T1599" s="2">
        <f t="shared" si="842"/>
        <v>277882.15285165003</v>
      </c>
      <c r="U1599" s="2">
        <f t="shared" si="843"/>
        <v>10253.103102661653</v>
      </c>
      <c r="V1599" s="2">
        <f t="shared" si="844"/>
        <v>65202.027819611802</v>
      </c>
      <c r="W1599" s="2">
        <f t="shared" si="845"/>
        <v>278874.67037842341</v>
      </c>
      <c r="X1599" s="29">
        <f t="shared" si="846"/>
        <v>0</v>
      </c>
      <c r="Y1599" s="2">
        <f t="shared" si="859"/>
        <v>0</v>
      </c>
      <c r="Z1599" s="82">
        <f t="shared" si="847"/>
        <v>0</v>
      </c>
      <c r="AA1599" s="2">
        <f t="shared" si="856"/>
        <v>0</v>
      </c>
      <c r="AB1599" s="27">
        <f t="shared" si="854"/>
        <v>6.7299999999999999E-2</v>
      </c>
      <c r="AC1599" s="29">
        <f t="shared" si="835"/>
        <v>9</v>
      </c>
      <c r="AD1599" s="29">
        <v>252</v>
      </c>
      <c r="AE1599" s="11">
        <f t="shared" si="861"/>
        <v>1.0023288539999999</v>
      </c>
      <c r="AF1599" s="2">
        <f t="shared" si="857"/>
        <v>647.14696318999995</v>
      </c>
      <c r="AG1599" s="2">
        <f t="shared" si="848"/>
        <v>649.45839160000003</v>
      </c>
      <c r="AH1599" s="3">
        <f t="shared" si="849"/>
        <v>0</v>
      </c>
      <c r="AI1599" s="4" t="str">
        <f t="shared" si="862"/>
        <v>A+J=</v>
      </c>
      <c r="AJ1599" s="12">
        <f t="shared" si="855"/>
        <v>42737</v>
      </c>
      <c r="AK1599" s="12"/>
      <c r="AL1599" s="4"/>
      <c r="AM1599" s="1"/>
      <c r="AN1599" s="12"/>
      <c r="AO1599" s="1"/>
      <c r="AP1599" s="1"/>
      <c r="AQ1599" s="3"/>
      <c r="AR1599" s="3"/>
      <c r="AS1599" s="7"/>
      <c r="AT1599" s="1"/>
      <c r="AU1599" s="1"/>
      <c r="AV1599" s="1"/>
      <c r="AW1599" s="1"/>
      <c r="AX1599" s="1"/>
      <c r="AY1599" s="1"/>
      <c r="AZ1599" s="1"/>
      <c r="BA1599" s="1"/>
      <c r="BB1599" s="1"/>
    </row>
    <row r="1600" spans="1:54" x14ac:dyDescent="0.2">
      <c r="A1600" s="178">
        <f t="shared" si="850"/>
        <v>42719</v>
      </c>
      <c r="B1600" s="2">
        <f t="shared" si="836"/>
        <v>279616.11598987627</v>
      </c>
      <c r="C1600" s="2">
        <f t="shared" si="851"/>
        <v>203419.53945615</v>
      </c>
      <c r="D1600" s="2">
        <f>SUM(Y1600:Y$1860)</f>
        <v>28009.781231579997</v>
      </c>
      <c r="E1600" s="11">
        <f t="shared" si="837"/>
        <v>175409.75822457002</v>
      </c>
      <c r="F1600" s="99">
        <f t="shared" si="832"/>
        <v>4752.8599999999997</v>
      </c>
      <c r="G1600" s="3">
        <f>IF(N1600=1,VLOOKUP(A1599,[1]Plan1!$BG$69:$BI$188,3),G1599)</f>
        <v>4761.42</v>
      </c>
      <c r="H1600" s="200">
        <f t="shared" si="833"/>
        <v>42645</v>
      </c>
      <c r="I1600" s="200">
        <f t="shared" si="834"/>
        <v>42676</v>
      </c>
      <c r="J1600" s="27">
        <f t="shared" si="838"/>
        <v>1.8010208590197863E-3</v>
      </c>
      <c r="K1600" s="12">
        <f t="shared" si="852"/>
        <v>42737</v>
      </c>
      <c r="L1600" s="12">
        <f t="shared" si="839"/>
        <v>42737</v>
      </c>
      <c r="M1600" s="1">
        <f t="shared" si="853"/>
        <v>22</v>
      </c>
      <c r="N1600" s="1">
        <f t="shared" si="840"/>
        <v>10</v>
      </c>
      <c r="O1600" s="2">
        <f t="shared" si="841"/>
        <v>1.0008182400000001</v>
      </c>
      <c r="P1600" s="11">
        <f t="shared" si="864"/>
        <v>1.00260097</v>
      </c>
      <c r="Q1600" s="11">
        <f t="shared" si="860"/>
        <v>1.3707033043230279</v>
      </c>
      <c r="R1600" s="2">
        <f t="shared" si="863"/>
        <v>1.37182486</v>
      </c>
      <c r="S1600" s="2">
        <f t="shared" si="858"/>
        <v>1.36605438</v>
      </c>
      <c r="T1600" s="2">
        <f t="shared" si="842"/>
        <v>277882.15285165003</v>
      </c>
      <c r="U1600" s="2">
        <f t="shared" si="843"/>
        <v>10253.103102661653</v>
      </c>
      <c r="V1600" s="2">
        <f t="shared" si="844"/>
        <v>65221.708794484599</v>
      </c>
      <c r="W1600" s="2">
        <f t="shared" si="845"/>
        <v>278894.35135329625</v>
      </c>
      <c r="X1600" s="29">
        <f t="shared" si="846"/>
        <v>0</v>
      </c>
      <c r="Y1600" s="2">
        <f t="shared" si="859"/>
        <v>0</v>
      </c>
      <c r="Z1600" s="82">
        <f t="shared" si="847"/>
        <v>0</v>
      </c>
      <c r="AA1600" s="2">
        <f t="shared" si="856"/>
        <v>0</v>
      </c>
      <c r="AB1600" s="27">
        <f t="shared" si="854"/>
        <v>6.7299999999999999E-2</v>
      </c>
      <c r="AC1600" s="29">
        <f t="shared" si="835"/>
        <v>10</v>
      </c>
      <c r="AD1600" s="29">
        <v>252</v>
      </c>
      <c r="AE1600" s="11">
        <f t="shared" si="861"/>
        <v>1.0025879499999999</v>
      </c>
      <c r="AF1600" s="2">
        <f t="shared" si="857"/>
        <v>719.14511746999995</v>
      </c>
      <c r="AG1600" s="2">
        <f t="shared" si="848"/>
        <v>721.76463658</v>
      </c>
      <c r="AH1600" s="3">
        <f t="shared" si="849"/>
        <v>0</v>
      </c>
      <c r="AI1600" s="4" t="str">
        <f t="shared" si="862"/>
        <v>A+J=</v>
      </c>
      <c r="AJ1600" s="12">
        <f t="shared" si="855"/>
        <v>42737</v>
      </c>
      <c r="AK1600" s="12"/>
      <c r="AL1600" s="4"/>
      <c r="AM1600" s="1"/>
      <c r="AN1600" s="12"/>
      <c r="AO1600" s="1"/>
      <c r="AP1600" s="1"/>
      <c r="AQ1600" s="3"/>
      <c r="AR1600" s="3"/>
      <c r="AS1600" s="7"/>
      <c r="AT1600" s="1"/>
      <c r="AU1600" s="1"/>
      <c r="AV1600" s="1"/>
      <c r="AW1600" s="1"/>
      <c r="AX1600" s="1"/>
      <c r="AY1600" s="1"/>
      <c r="AZ1600" s="1"/>
      <c r="BA1600" s="1"/>
      <c r="BB1600" s="1"/>
    </row>
    <row r="1601" spans="1:54" x14ac:dyDescent="0.2">
      <c r="A1601" s="178">
        <f t="shared" si="850"/>
        <v>42720</v>
      </c>
      <c r="B1601" s="2">
        <f t="shared" si="836"/>
        <v>279708.13385457662</v>
      </c>
      <c r="C1601" s="2">
        <f t="shared" si="851"/>
        <v>203419.53945615</v>
      </c>
      <c r="D1601" s="2">
        <f>SUM(Y1601:Y$1860)</f>
        <v>28009.781231579997</v>
      </c>
      <c r="E1601" s="11">
        <f t="shared" si="837"/>
        <v>175409.75822457002</v>
      </c>
      <c r="F1601" s="99">
        <f t="shared" ref="F1601:F1664" si="865">IF(G1601=G1600,F1600,G1600)</f>
        <v>4752.8599999999997</v>
      </c>
      <c r="G1601" s="3">
        <f>IF(N1601=1,VLOOKUP(A1600,[1]Plan1!$BG$69:$BI$188,3),G1600)</f>
        <v>4761.42</v>
      </c>
      <c r="H1601" s="200">
        <f t="shared" ref="H1601:H1664" si="866">EDATE(I1601,-1)</f>
        <v>42645</v>
      </c>
      <c r="I1601" s="200">
        <f t="shared" ref="I1601:I1664" si="867">IF(X1600&gt;0,EDATE(A1601,-1),+I1600)</f>
        <v>42676</v>
      </c>
      <c r="J1601" s="27">
        <f t="shared" si="838"/>
        <v>1.8010208590197863E-3</v>
      </c>
      <c r="K1601" s="12">
        <f t="shared" si="852"/>
        <v>42737</v>
      </c>
      <c r="L1601" s="12">
        <f t="shared" si="839"/>
        <v>42737</v>
      </c>
      <c r="M1601" s="1">
        <f t="shared" si="853"/>
        <v>22</v>
      </c>
      <c r="N1601" s="1">
        <f t="shared" si="840"/>
        <v>11</v>
      </c>
      <c r="O1601" s="2">
        <f t="shared" si="841"/>
        <v>1.0009001</v>
      </c>
      <c r="P1601" s="11">
        <f t="shared" si="864"/>
        <v>1.00260097</v>
      </c>
      <c r="Q1601" s="11">
        <f t="shared" si="860"/>
        <v>1.3707033043230279</v>
      </c>
      <c r="R1601" s="2">
        <f t="shared" si="863"/>
        <v>1.37193707</v>
      </c>
      <c r="S1601" s="2">
        <f t="shared" si="858"/>
        <v>1.36605438</v>
      </c>
      <c r="T1601" s="2">
        <f t="shared" si="842"/>
        <v>277882.15285165003</v>
      </c>
      <c r="U1601" s="2">
        <f t="shared" si="843"/>
        <v>10253.103102661653</v>
      </c>
      <c r="V1601" s="2">
        <f t="shared" si="844"/>
        <v>65241.391523454971</v>
      </c>
      <c r="W1601" s="2">
        <f t="shared" si="845"/>
        <v>278914.03408226662</v>
      </c>
      <c r="X1601" s="29">
        <f t="shared" si="846"/>
        <v>0</v>
      </c>
      <c r="Y1601" s="2">
        <f t="shared" si="859"/>
        <v>0</v>
      </c>
      <c r="Z1601" s="82">
        <f t="shared" si="847"/>
        <v>0</v>
      </c>
      <c r="AA1601" s="2">
        <f t="shared" si="856"/>
        <v>0</v>
      </c>
      <c r="AB1601" s="27">
        <f t="shared" si="854"/>
        <v>6.7299999999999999E-2</v>
      </c>
      <c r="AC1601" s="29">
        <f t="shared" ref="AC1601:AC1664" si="868">N1601</f>
        <v>11</v>
      </c>
      <c r="AD1601" s="29">
        <v>252</v>
      </c>
      <c r="AE1601" s="11">
        <f t="shared" si="861"/>
        <v>1.0028471130000001</v>
      </c>
      <c r="AF1601" s="2">
        <f t="shared" si="857"/>
        <v>791.16188984999997</v>
      </c>
      <c r="AG1601" s="2">
        <f t="shared" si="848"/>
        <v>794.09977231000005</v>
      </c>
      <c r="AH1601" s="3">
        <f t="shared" si="849"/>
        <v>0</v>
      </c>
      <c r="AI1601" s="4" t="str">
        <f t="shared" si="862"/>
        <v>A+J=</v>
      </c>
      <c r="AJ1601" s="12">
        <f t="shared" si="855"/>
        <v>42737</v>
      </c>
      <c r="AK1601" s="12"/>
      <c r="AL1601" s="4"/>
      <c r="AM1601" s="1"/>
      <c r="AN1601" s="12"/>
      <c r="AO1601" s="1"/>
      <c r="AP1601" s="1"/>
      <c r="AQ1601" s="3"/>
      <c r="AR1601" s="3"/>
      <c r="AS1601" s="7"/>
      <c r="AT1601" s="1"/>
      <c r="AU1601" s="1"/>
      <c r="AV1601" s="1"/>
      <c r="AW1601" s="1"/>
      <c r="AX1601" s="1"/>
      <c r="AY1601" s="1"/>
      <c r="AZ1601" s="1"/>
      <c r="BA1601" s="1"/>
      <c r="BB1601" s="1"/>
    </row>
    <row r="1602" spans="1:54" x14ac:dyDescent="0.2">
      <c r="A1602" s="178">
        <f t="shared" si="850"/>
        <v>42721</v>
      </c>
      <c r="B1602" s="2">
        <f t="shared" si="836"/>
        <v>279800.18236945459</v>
      </c>
      <c r="C1602" s="2">
        <f t="shared" si="851"/>
        <v>203419.53945615</v>
      </c>
      <c r="D1602" s="2">
        <f>SUM(Y1602:Y$1860)</f>
        <v>28009.781231579997</v>
      </c>
      <c r="E1602" s="11">
        <f t="shared" si="837"/>
        <v>175409.75822457002</v>
      </c>
      <c r="F1602" s="99">
        <f t="shared" si="865"/>
        <v>4752.8599999999997</v>
      </c>
      <c r="G1602" s="3">
        <f>IF(N1602=1,VLOOKUP(A1601,[1]Plan1!$BG$69:$BI$188,3),G1601)</f>
        <v>4761.42</v>
      </c>
      <c r="H1602" s="200">
        <f t="shared" si="866"/>
        <v>42645</v>
      </c>
      <c r="I1602" s="200">
        <f t="shared" si="867"/>
        <v>42676</v>
      </c>
      <c r="J1602" s="27">
        <f t="shared" si="838"/>
        <v>1.8010208590197863E-3</v>
      </c>
      <c r="K1602" s="12">
        <f t="shared" si="852"/>
        <v>42737</v>
      </c>
      <c r="L1602" s="12">
        <f t="shared" si="839"/>
        <v>42737</v>
      </c>
      <c r="M1602" s="1">
        <f t="shared" si="853"/>
        <v>22</v>
      </c>
      <c r="N1602" s="1">
        <f t="shared" si="840"/>
        <v>12</v>
      </c>
      <c r="O1602" s="2">
        <f t="shared" si="841"/>
        <v>1.00098197</v>
      </c>
      <c r="P1602" s="11">
        <f t="shared" si="864"/>
        <v>1.00260097</v>
      </c>
      <c r="Q1602" s="11">
        <f t="shared" si="860"/>
        <v>1.3707033043230279</v>
      </c>
      <c r="R1602" s="2">
        <f t="shared" si="863"/>
        <v>1.3720492900000001</v>
      </c>
      <c r="S1602" s="2">
        <f t="shared" si="858"/>
        <v>1.36605438</v>
      </c>
      <c r="T1602" s="2">
        <f t="shared" si="842"/>
        <v>277882.15285165003</v>
      </c>
      <c r="U1602" s="2">
        <f t="shared" si="843"/>
        <v>10253.103102661653</v>
      </c>
      <c r="V1602" s="2">
        <f t="shared" si="844"/>
        <v>65261.076006522948</v>
      </c>
      <c r="W1602" s="2">
        <f t="shared" si="845"/>
        <v>278933.71856533457</v>
      </c>
      <c r="X1602" s="29">
        <f t="shared" si="846"/>
        <v>0</v>
      </c>
      <c r="Y1602" s="2">
        <f t="shared" si="859"/>
        <v>0</v>
      </c>
      <c r="Z1602" s="82">
        <f t="shared" si="847"/>
        <v>0</v>
      </c>
      <c r="AA1602" s="2">
        <f t="shared" si="856"/>
        <v>0</v>
      </c>
      <c r="AB1602" s="27">
        <f t="shared" si="854"/>
        <v>6.7299999999999999E-2</v>
      </c>
      <c r="AC1602" s="29">
        <f t="shared" si="868"/>
        <v>12</v>
      </c>
      <c r="AD1602" s="29">
        <v>252</v>
      </c>
      <c r="AE1602" s="11">
        <f t="shared" si="861"/>
        <v>1.003106343</v>
      </c>
      <c r="AF1602" s="2">
        <f t="shared" si="857"/>
        <v>863.19728033000001</v>
      </c>
      <c r="AG1602" s="2">
        <f t="shared" si="848"/>
        <v>866.46380411999996</v>
      </c>
      <c r="AH1602" s="3">
        <f t="shared" si="849"/>
        <v>0</v>
      </c>
      <c r="AI1602" s="4" t="str">
        <f t="shared" si="862"/>
        <v>A+J=</v>
      </c>
      <c r="AJ1602" s="12">
        <f t="shared" si="855"/>
        <v>42737</v>
      </c>
      <c r="AK1602" s="12"/>
      <c r="AL1602" s="4"/>
      <c r="AM1602" s="1"/>
      <c r="AN1602" s="12"/>
      <c r="AO1602" s="1"/>
      <c r="AP1602" s="1"/>
      <c r="AQ1602" s="3"/>
      <c r="AR1602" s="3"/>
      <c r="AS1602" s="7"/>
      <c r="AT1602" s="1"/>
      <c r="AU1602" s="1"/>
      <c r="AV1602" s="1"/>
      <c r="AW1602" s="1"/>
      <c r="AX1602" s="1"/>
      <c r="AY1602" s="1"/>
      <c r="AZ1602" s="1"/>
      <c r="BA1602" s="1"/>
      <c r="BB1602" s="1"/>
    </row>
    <row r="1603" spans="1:54" x14ac:dyDescent="0.2">
      <c r="A1603" s="178">
        <f t="shared" si="850"/>
        <v>42722</v>
      </c>
      <c r="B1603" s="2">
        <f t="shared" si="836"/>
        <v>279800.18236945459</v>
      </c>
      <c r="C1603" s="2">
        <f t="shared" si="851"/>
        <v>203419.53945615</v>
      </c>
      <c r="D1603" s="2">
        <f>SUM(Y1603:Y$1860)</f>
        <v>28009.781231579997</v>
      </c>
      <c r="E1603" s="11">
        <f t="shared" si="837"/>
        <v>175409.75822457002</v>
      </c>
      <c r="F1603" s="99">
        <f t="shared" si="865"/>
        <v>4752.8599999999997</v>
      </c>
      <c r="G1603" s="3">
        <f>IF(N1603=1,VLOOKUP(A1602,[1]Plan1!$BG$69:$BI$188,3),G1602)</f>
        <v>4761.42</v>
      </c>
      <c r="H1603" s="200">
        <f t="shared" si="866"/>
        <v>42645</v>
      </c>
      <c r="I1603" s="200">
        <f t="shared" si="867"/>
        <v>42676</v>
      </c>
      <c r="J1603" s="27">
        <f t="shared" si="838"/>
        <v>1.8010208590197863E-3</v>
      </c>
      <c r="K1603" s="12">
        <f t="shared" si="852"/>
        <v>42737</v>
      </c>
      <c r="L1603" s="12">
        <f t="shared" si="839"/>
        <v>42737</v>
      </c>
      <c r="M1603" s="1">
        <f t="shared" si="853"/>
        <v>22</v>
      </c>
      <c r="N1603" s="1">
        <f t="shared" si="840"/>
        <v>12</v>
      </c>
      <c r="O1603" s="2">
        <f t="shared" si="841"/>
        <v>1.00098197</v>
      </c>
      <c r="P1603" s="11">
        <f t="shared" si="864"/>
        <v>1.00260097</v>
      </c>
      <c r="Q1603" s="11">
        <f t="shared" si="860"/>
        <v>1.3707033043230279</v>
      </c>
      <c r="R1603" s="2">
        <f t="shared" si="863"/>
        <v>1.3720492900000001</v>
      </c>
      <c r="S1603" s="2">
        <f t="shared" si="858"/>
        <v>1.36605438</v>
      </c>
      <c r="T1603" s="2">
        <f t="shared" si="842"/>
        <v>277882.15285165003</v>
      </c>
      <c r="U1603" s="2">
        <f t="shared" si="843"/>
        <v>10253.103102661653</v>
      </c>
      <c r="V1603" s="2">
        <f t="shared" si="844"/>
        <v>65261.076006522948</v>
      </c>
      <c r="W1603" s="2">
        <f t="shared" si="845"/>
        <v>278933.71856533457</v>
      </c>
      <c r="X1603" s="29">
        <f t="shared" si="846"/>
        <v>0</v>
      </c>
      <c r="Y1603" s="2">
        <f t="shared" si="859"/>
        <v>0</v>
      </c>
      <c r="Z1603" s="82">
        <f t="shared" si="847"/>
        <v>0</v>
      </c>
      <c r="AA1603" s="2">
        <f t="shared" si="856"/>
        <v>0</v>
      </c>
      <c r="AB1603" s="27">
        <f t="shared" si="854"/>
        <v>6.7299999999999999E-2</v>
      </c>
      <c r="AC1603" s="29">
        <f t="shared" si="868"/>
        <v>12</v>
      </c>
      <c r="AD1603" s="29">
        <v>252</v>
      </c>
      <c r="AE1603" s="11">
        <f t="shared" si="861"/>
        <v>1.003106343</v>
      </c>
      <c r="AF1603" s="2">
        <f t="shared" si="857"/>
        <v>863.19728033000001</v>
      </c>
      <c r="AG1603" s="2">
        <f t="shared" si="848"/>
        <v>866.46380411999996</v>
      </c>
      <c r="AH1603" s="3">
        <f t="shared" si="849"/>
        <v>0</v>
      </c>
      <c r="AI1603" s="4" t="str">
        <f t="shared" si="862"/>
        <v>A+J=</v>
      </c>
      <c r="AJ1603" s="12">
        <f t="shared" si="855"/>
        <v>42737</v>
      </c>
      <c r="AK1603" s="12"/>
      <c r="AL1603" s="4"/>
      <c r="AM1603" s="1"/>
      <c r="AN1603" s="12"/>
      <c r="AO1603" s="1"/>
      <c r="AP1603" s="1"/>
      <c r="AQ1603" s="3"/>
      <c r="AR1603" s="3"/>
      <c r="AS1603" s="7"/>
      <c r="AT1603" s="1"/>
      <c r="AU1603" s="1"/>
      <c r="AV1603" s="1"/>
      <c r="AW1603" s="1"/>
      <c r="AX1603" s="1"/>
      <c r="AY1603" s="1"/>
      <c r="AZ1603" s="1"/>
      <c r="BA1603" s="1"/>
      <c r="BB1603" s="1"/>
    </row>
    <row r="1604" spans="1:54" x14ac:dyDescent="0.2">
      <c r="A1604" s="178">
        <f t="shared" si="850"/>
        <v>42723</v>
      </c>
      <c r="B1604" s="2">
        <f t="shared" si="836"/>
        <v>279800.18236945459</v>
      </c>
      <c r="C1604" s="2">
        <f t="shared" si="851"/>
        <v>203419.53945615</v>
      </c>
      <c r="D1604" s="2">
        <f>SUM(Y1604:Y$1860)</f>
        <v>28009.781231579997</v>
      </c>
      <c r="E1604" s="11">
        <f t="shared" si="837"/>
        <v>175409.75822457002</v>
      </c>
      <c r="F1604" s="99">
        <f t="shared" si="865"/>
        <v>4752.8599999999997</v>
      </c>
      <c r="G1604" s="3">
        <f>IF(N1604=1,VLOOKUP(A1603,[1]Plan1!$BG$69:$BI$188,3),G1603)</f>
        <v>4761.42</v>
      </c>
      <c r="H1604" s="200">
        <f t="shared" si="866"/>
        <v>42645</v>
      </c>
      <c r="I1604" s="200">
        <f t="shared" si="867"/>
        <v>42676</v>
      </c>
      <c r="J1604" s="27">
        <f t="shared" si="838"/>
        <v>1.8010208590197863E-3</v>
      </c>
      <c r="K1604" s="12">
        <f t="shared" si="852"/>
        <v>42737</v>
      </c>
      <c r="L1604" s="12">
        <f t="shared" si="839"/>
        <v>42737</v>
      </c>
      <c r="M1604" s="1">
        <f t="shared" si="853"/>
        <v>22</v>
      </c>
      <c r="N1604" s="1">
        <f t="shared" si="840"/>
        <v>12</v>
      </c>
      <c r="O1604" s="2">
        <f t="shared" si="841"/>
        <v>1.00098197</v>
      </c>
      <c r="P1604" s="11">
        <f t="shared" si="864"/>
        <v>1.00260097</v>
      </c>
      <c r="Q1604" s="11">
        <f t="shared" si="860"/>
        <v>1.3707033043230279</v>
      </c>
      <c r="R1604" s="2">
        <f t="shared" si="863"/>
        <v>1.3720492900000001</v>
      </c>
      <c r="S1604" s="2">
        <f t="shared" si="858"/>
        <v>1.36605438</v>
      </c>
      <c r="T1604" s="2">
        <f t="shared" si="842"/>
        <v>277882.15285165003</v>
      </c>
      <c r="U1604" s="2">
        <f t="shared" si="843"/>
        <v>10253.103102661653</v>
      </c>
      <c r="V1604" s="2">
        <f t="shared" si="844"/>
        <v>65261.076006522948</v>
      </c>
      <c r="W1604" s="2">
        <f t="shared" si="845"/>
        <v>278933.71856533457</v>
      </c>
      <c r="X1604" s="29">
        <f t="shared" si="846"/>
        <v>0</v>
      </c>
      <c r="Y1604" s="2">
        <f t="shared" si="859"/>
        <v>0</v>
      </c>
      <c r="Z1604" s="82">
        <f t="shared" si="847"/>
        <v>0</v>
      </c>
      <c r="AA1604" s="2">
        <f t="shared" si="856"/>
        <v>0</v>
      </c>
      <c r="AB1604" s="27">
        <f t="shared" si="854"/>
        <v>6.7299999999999999E-2</v>
      </c>
      <c r="AC1604" s="29">
        <f t="shared" si="868"/>
        <v>12</v>
      </c>
      <c r="AD1604" s="29">
        <v>252</v>
      </c>
      <c r="AE1604" s="11">
        <f t="shared" si="861"/>
        <v>1.003106343</v>
      </c>
      <c r="AF1604" s="2">
        <f t="shared" si="857"/>
        <v>863.19728033000001</v>
      </c>
      <c r="AG1604" s="2">
        <f t="shared" si="848"/>
        <v>866.46380411999996</v>
      </c>
      <c r="AH1604" s="3">
        <f t="shared" si="849"/>
        <v>0</v>
      </c>
      <c r="AI1604" s="4" t="str">
        <f t="shared" si="862"/>
        <v>A+J=</v>
      </c>
      <c r="AJ1604" s="12">
        <f t="shared" si="855"/>
        <v>42737</v>
      </c>
      <c r="AK1604" s="12"/>
      <c r="AL1604" s="4"/>
      <c r="AM1604" s="1"/>
      <c r="AN1604" s="12"/>
      <c r="AO1604" s="1"/>
      <c r="AP1604" s="1"/>
      <c r="AQ1604" s="3"/>
      <c r="AR1604" s="3"/>
      <c r="AS1604" s="7"/>
      <c r="AT1604" s="1"/>
      <c r="AU1604" s="1"/>
      <c r="AV1604" s="1"/>
      <c r="AW1604" s="1"/>
      <c r="AX1604" s="1"/>
      <c r="AY1604" s="1"/>
      <c r="AZ1604" s="1"/>
      <c r="BA1604" s="1"/>
      <c r="BB1604" s="1"/>
    </row>
    <row r="1605" spans="1:54" x14ac:dyDescent="0.2">
      <c r="A1605" s="178">
        <f t="shared" si="850"/>
        <v>42724</v>
      </c>
      <c r="B1605" s="2">
        <f t="shared" si="836"/>
        <v>279892.2597798325</v>
      </c>
      <c r="C1605" s="2">
        <f t="shared" si="851"/>
        <v>203419.53945615</v>
      </c>
      <c r="D1605" s="2">
        <f>SUM(Y1605:Y$1860)</f>
        <v>28009.781231579997</v>
      </c>
      <c r="E1605" s="11">
        <f t="shared" si="837"/>
        <v>175409.75822457002</v>
      </c>
      <c r="F1605" s="99">
        <f t="shared" si="865"/>
        <v>4752.8599999999997</v>
      </c>
      <c r="G1605" s="3">
        <f>IF(N1605=1,VLOOKUP(A1604,[1]Plan1!$BG$69:$BI$188,3),G1604)</f>
        <v>4761.42</v>
      </c>
      <c r="H1605" s="200">
        <f t="shared" si="866"/>
        <v>42645</v>
      </c>
      <c r="I1605" s="200">
        <f t="shared" si="867"/>
        <v>42676</v>
      </c>
      <c r="J1605" s="27">
        <f t="shared" si="838"/>
        <v>1.8010208590197863E-3</v>
      </c>
      <c r="K1605" s="12">
        <f t="shared" si="852"/>
        <v>42737</v>
      </c>
      <c r="L1605" s="12">
        <f t="shared" si="839"/>
        <v>42737</v>
      </c>
      <c r="M1605" s="1">
        <f t="shared" si="853"/>
        <v>22</v>
      </c>
      <c r="N1605" s="1">
        <f t="shared" si="840"/>
        <v>13</v>
      </c>
      <c r="O1605" s="2">
        <f t="shared" si="841"/>
        <v>1.00106384</v>
      </c>
      <c r="P1605" s="11">
        <f t="shared" si="864"/>
        <v>1.00260097</v>
      </c>
      <c r="Q1605" s="11">
        <f t="shared" si="860"/>
        <v>1.3707033043230279</v>
      </c>
      <c r="R1605" s="2">
        <f t="shared" si="863"/>
        <v>1.37216151</v>
      </c>
      <c r="S1605" s="2">
        <f t="shared" si="858"/>
        <v>1.36605438</v>
      </c>
      <c r="T1605" s="2">
        <f t="shared" si="842"/>
        <v>277882.15285165003</v>
      </c>
      <c r="U1605" s="2">
        <f t="shared" si="843"/>
        <v>10253.103102661653</v>
      </c>
      <c r="V1605" s="2">
        <f t="shared" si="844"/>
        <v>65280.760489590895</v>
      </c>
      <c r="W1605" s="2">
        <f t="shared" si="845"/>
        <v>278953.40304840251</v>
      </c>
      <c r="X1605" s="29">
        <f t="shared" si="846"/>
        <v>0</v>
      </c>
      <c r="Y1605" s="2">
        <f t="shared" si="859"/>
        <v>0</v>
      </c>
      <c r="Z1605" s="82">
        <f t="shared" si="847"/>
        <v>0</v>
      </c>
      <c r="AA1605" s="2">
        <f t="shared" si="856"/>
        <v>0</v>
      </c>
      <c r="AB1605" s="27">
        <f t="shared" si="854"/>
        <v>6.7299999999999999E-2</v>
      </c>
      <c r="AC1605" s="29">
        <f t="shared" si="868"/>
        <v>13</v>
      </c>
      <c r="AD1605" s="29">
        <v>252</v>
      </c>
      <c r="AE1605" s="11">
        <f t="shared" si="861"/>
        <v>1.0033656399999999</v>
      </c>
      <c r="AF1605" s="2">
        <f t="shared" si="857"/>
        <v>935.25128891999998</v>
      </c>
      <c r="AG1605" s="2">
        <f t="shared" si="848"/>
        <v>938.85673142999997</v>
      </c>
      <c r="AH1605" s="3">
        <f t="shared" si="849"/>
        <v>0</v>
      </c>
      <c r="AI1605" s="4" t="str">
        <f t="shared" si="862"/>
        <v>A+J=</v>
      </c>
      <c r="AJ1605" s="12">
        <f t="shared" si="855"/>
        <v>42737</v>
      </c>
      <c r="AK1605" s="12"/>
      <c r="AL1605" s="4"/>
      <c r="AM1605" s="1"/>
      <c r="AN1605" s="12"/>
      <c r="AO1605" s="1"/>
      <c r="AP1605" s="1"/>
      <c r="AQ1605" s="3"/>
      <c r="AR1605" s="3"/>
      <c r="AS1605" s="7"/>
      <c r="AT1605" s="1"/>
      <c r="AU1605" s="1"/>
      <c r="AV1605" s="1"/>
      <c r="AW1605" s="1"/>
      <c r="AX1605" s="1"/>
      <c r="AY1605" s="1"/>
      <c r="AZ1605" s="1"/>
      <c r="BA1605" s="1"/>
      <c r="BB1605" s="1"/>
    </row>
    <row r="1606" spans="1:54" x14ac:dyDescent="0.2">
      <c r="A1606" s="178">
        <f t="shared" si="850"/>
        <v>42725</v>
      </c>
      <c r="B1606" s="2">
        <f t="shared" si="836"/>
        <v>279984.36785011808</v>
      </c>
      <c r="C1606" s="2">
        <f t="shared" si="851"/>
        <v>203419.53945615</v>
      </c>
      <c r="D1606" s="2">
        <f>SUM(Y1606:Y$1860)</f>
        <v>28009.781231579997</v>
      </c>
      <c r="E1606" s="11">
        <f t="shared" si="837"/>
        <v>175409.75822457002</v>
      </c>
      <c r="F1606" s="99">
        <f t="shared" si="865"/>
        <v>4752.8599999999997</v>
      </c>
      <c r="G1606" s="3">
        <f>IF(N1606=1,VLOOKUP(A1605,[1]Plan1!$BG$69:$BI$188,3),G1605)</f>
        <v>4761.42</v>
      </c>
      <c r="H1606" s="200">
        <f t="shared" si="866"/>
        <v>42645</v>
      </c>
      <c r="I1606" s="200">
        <f t="shared" si="867"/>
        <v>42676</v>
      </c>
      <c r="J1606" s="27">
        <f t="shared" si="838"/>
        <v>1.8010208590197863E-3</v>
      </c>
      <c r="K1606" s="12">
        <f t="shared" si="852"/>
        <v>42737</v>
      </c>
      <c r="L1606" s="12">
        <f t="shared" si="839"/>
        <v>42737</v>
      </c>
      <c r="M1606" s="1">
        <f t="shared" si="853"/>
        <v>22</v>
      </c>
      <c r="N1606" s="1">
        <f t="shared" si="840"/>
        <v>14</v>
      </c>
      <c r="O1606" s="2">
        <f t="shared" si="841"/>
        <v>1.00114572</v>
      </c>
      <c r="P1606" s="11">
        <f t="shared" si="864"/>
        <v>1.00260097</v>
      </c>
      <c r="Q1606" s="11">
        <f t="shared" si="860"/>
        <v>1.3707033043230279</v>
      </c>
      <c r="R1606" s="2">
        <f t="shared" si="863"/>
        <v>1.37227374</v>
      </c>
      <c r="S1606" s="2">
        <f t="shared" si="858"/>
        <v>1.36605438</v>
      </c>
      <c r="T1606" s="2">
        <f t="shared" si="842"/>
        <v>277882.15285165003</v>
      </c>
      <c r="U1606" s="2">
        <f t="shared" si="843"/>
        <v>10253.103102661653</v>
      </c>
      <c r="V1606" s="2">
        <f t="shared" si="844"/>
        <v>65300.446726756447</v>
      </c>
      <c r="W1606" s="2">
        <f t="shared" si="845"/>
        <v>278973.0892855681</v>
      </c>
      <c r="X1606" s="29">
        <f t="shared" si="846"/>
        <v>0</v>
      </c>
      <c r="Y1606" s="2">
        <f t="shared" si="859"/>
        <v>0</v>
      </c>
      <c r="Z1606" s="82">
        <f t="shared" si="847"/>
        <v>0</v>
      </c>
      <c r="AA1606" s="2">
        <f t="shared" si="856"/>
        <v>0</v>
      </c>
      <c r="AB1606" s="27">
        <f t="shared" si="854"/>
        <v>6.7299999999999999E-2</v>
      </c>
      <c r="AC1606" s="29">
        <f t="shared" si="868"/>
        <v>14</v>
      </c>
      <c r="AD1606" s="29">
        <v>252</v>
      </c>
      <c r="AE1606" s="11">
        <f t="shared" si="861"/>
        <v>1.0036250040000001</v>
      </c>
      <c r="AF1606" s="2">
        <f t="shared" si="857"/>
        <v>1007.32391561</v>
      </c>
      <c r="AG1606" s="2">
        <f t="shared" si="848"/>
        <v>1011.2785645500001</v>
      </c>
      <c r="AH1606" s="3">
        <f t="shared" si="849"/>
        <v>0</v>
      </c>
      <c r="AI1606" s="4" t="str">
        <f t="shared" si="862"/>
        <v>A+J=</v>
      </c>
      <c r="AJ1606" s="12">
        <f t="shared" si="855"/>
        <v>42737</v>
      </c>
      <c r="AK1606" s="12"/>
      <c r="AL1606" s="4"/>
      <c r="AM1606" s="1"/>
      <c r="AN1606" s="12"/>
      <c r="AO1606" s="1"/>
      <c r="AP1606" s="1"/>
      <c r="AQ1606" s="3"/>
      <c r="AR1606" s="3"/>
      <c r="AS1606" s="7"/>
      <c r="AT1606" s="1"/>
      <c r="AU1606" s="1"/>
      <c r="AV1606" s="1"/>
      <c r="AW1606" s="1"/>
      <c r="AX1606" s="1"/>
      <c r="AY1606" s="1"/>
      <c r="AZ1606" s="1"/>
      <c r="BA1606" s="1"/>
      <c r="BB1606" s="1"/>
    </row>
    <row r="1607" spans="1:54" x14ac:dyDescent="0.2">
      <c r="A1607" s="178">
        <f t="shared" si="850"/>
        <v>42726</v>
      </c>
      <c r="B1607" s="2">
        <f t="shared" si="836"/>
        <v>280076.50834653882</v>
      </c>
      <c r="C1607" s="2">
        <f t="shared" si="851"/>
        <v>203419.53945615</v>
      </c>
      <c r="D1607" s="2">
        <f>SUM(Y1607:Y$1860)</f>
        <v>28009.781231579997</v>
      </c>
      <c r="E1607" s="11">
        <f t="shared" si="837"/>
        <v>175409.75822457002</v>
      </c>
      <c r="F1607" s="99">
        <f t="shared" si="865"/>
        <v>4752.8599999999997</v>
      </c>
      <c r="G1607" s="3">
        <f>IF(N1607=1,VLOOKUP(A1606,[1]Plan1!$BG$69:$BI$188,3),G1606)</f>
        <v>4761.42</v>
      </c>
      <c r="H1607" s="200">
        <f t="shared" si="866"/>
        <v>42645</v>
      </c>
      <c r="I1607" s="200">
        <f t="shared" si="867"/>
        <v>42676</v>
      </c>
      <c r="J1607" s="27">
        <f t="shared" si="838"/>
        <v>1.8010208590197863E-3</v>
      </c>
      <c r="K1607" s="12">
        <f t="shared" si="852"/>
        <v>42737</v>
      </c>
      <c r="L1607" s="12">
        <f t="shared" si="839"/>
        <v>42737</v>
      </c>
      <c r="M1607" s="1">
        <f t="shared" si="853"/>
        <v>22</v>
      </c>
      <c r="N1607" s="1">
        <f t="shared" si="840"/>
        <v>15</v>
      </c>
      <c r="O1607" s="2">
        <f t="shared" si="841"/>
        <v>1.0012276099999999</v>
      </c>
      <c r="P1607" s="11">
        <f t="shared" si="864"/>
        <v>1.00260097</v>
      </c>
      <c r="Q1607" s="11">
        <f t="shared" si="860"/>
        <v>1.3707033043230279</v>
      </c>
      <c r="R1607" s="2">
        <f t="shared" si="863"/>
        <v>1.3723859899999999</v>
      </c>
      <c r="S1607" s="2">
        <f t="shared" si="858"/>
        <v>1.36605438</v>
      </c>
      <c r="T1607" s="2">
        <f t="shared" si="842"/>
        <v>277882.15285165003</v>
      </c>
      <c r="U1607" s="2">
        <f t="shared" si="843"/>
        <v>10253.103102661653</v>
      </c>
      <c r="V1607" s="2">
        <f t="shared" si="844"/>
        <v>65320.136472117141</v>
      </c>
      <c r="W1607" s="2">
        <f t="shared" si="845"/>
        <v>278992.7790309288</v>
      </c>
      <c r="X1607" s="29">
        <f t="shared" si="846"/>
        <v>0</v>
      </c>
      <c r="Y1607" s="2">
        <f t="shared" si="859"/>
        <v>0</v>
      </c>
      <c r="Z1607" s="82">
        <f t="shared" si="847"/>
        <v>0</v>
      </c>
      <c r="AA1607" s="2">
        <f t="shared" si="856"/>
        <v>0</v>
      </c>
      <c r="AB1607" s="27">
        <f t="shared" si="854"/>
        <v>6.7299999999999999E-2</v>
      </c>
      <c r="AC1607" s="29">
        <f t="shared" si="868"/>
        <v>15</v>
      </c>
      <c r="AD1607" s="29">
        <v>252</v>
      </c>
      <c r="AE1607" s="11">
        <f t="shared" si="861"/>
        <v>1.003884435</v>
      </c>
      <c r="AF1607" s="2">
        <f t="shared" si="857"/>
        <v>1079.41516041</v>
      </c>
      <c r="AG1607" s="2">
        <f t="shared" si="848"/>
        <v>1083.72931561</v>
      </c>
      <c r="AH1607" s="3">
        <f t="shared" si="849"/>
        <v>0</v>
      </c>
      <c r="AI1607" s="4" t="str">
        <f t="shared" si="862"/>
        <v>A+J=</v>
      </c>
      <c r="AJ1607" s="12">
        <f t="shared" si="855"/>
        <v>42737</v>
      </c>
      <c r="AK1607" s="12"/>
      <c r="AL1607" s="4"/>
      <c r="AM1607" s="1"/>
      <c r="AN1607" s="12"/>
      <c r="AO1607" s="1"/>
      <c r="AP1607" s="1"/>
      <c r="AQ1607" s="3"/>
      <c r="AR1607" s="3"/>
      <c r="AS1607" s="7"/>
      <c r="AT1607" s="1"/>
      <c r="AU1607" s="1"/>
      <c r="AV1607" s="1"/>
      <c r="AW1607" s="1"/>
      <c r="AX1607" s="1"/>
      <c r="AY1607" s="1"/>
      <c r="AZ1607" s="1"/>
      <c r="BA1607" s="1"/>
      <c r="BB1607" s="1"/>
    </row>
    <row r="1608" spans="1:54" x14ac:dyDescent="0.2">
      <c r="A1608" s="178">
        <f t="shared" si="850"/>
        <v>42727</v>
      </c>
      <c r="B1608" s="2">
        <f t="shared" si="836"/>
        <v>280168.67979343707</v>
      </c>
      <c r="C1608" s="2">
        <f t="shared" si="851"/>
        <v>203419.53945615</v>
      </c>
      <c r="D1608" s="2">
        <f>SUM(Y1608:Y$1860)</f>
        <v>28009.781231579997</v>
      </c>
      <c r="E1608" s="11">
        <f t="shared" si="837"/>
        <v>175409.75822457002</v>
      </c>
      <c r="F1608" s="99">
        <f t="shared" si="865"/>
        <v>4752.8599999999997</v>
      </c>
      <c r="G1608" s="3">
        <f>IF(N1608=1,VLOOKUP(A1607,[1]Plan1!$BG$69:$BI$188,3),G1607)</f>
        <v>4761.42</v>
      </c>
      <c r="H1608" s="200">
        <f t="shared" si="866"/>
        <v>42645</v>
      </c>
      <c r="I1608" s="200">
        <f t="shared" si="867"/>
        <v>42676</v>
      </c>
      <c r="J1608" s="27">
        <f t="shared" si="838"/>
        <v>1.8010208590197863E-3</v>
      </c>
      <c r="K1608" s="12">
        <f t="shared" si="852"/>
        <v>42737</v>
      </c>
      <c r="L1608" s="12">
        <f t="shared" si="839"/>
        <v>42737</v>
      </c>
      <c r="M1608" s="1">
        <f t="shared" si="853"/>
        <v>22</v>
      </c>
      <c r="N1608" s="1">
        <f t="shared" si="840"/>
        <v>16</v>
      </c>
      <c r="O1608" s="2">
        <f t="shared" si="841"/>
        <v>1.00130951</v>
      </c>
      <c r="P1608" s="11">
        <f t="shared" si="864"/>
        <v>1.00260097</v>
      </c>
      <c r="Q1608" s="11">
        <f t="shared" si="860"/>
        <v>1.3707033043230279</v>
      </c>
      <c r="R1608" s="2">
        <f t="shared" si="863"/>
        <v>1.37249825</v>
      </c>
      <c r="S1608" s="2">
        <f t="shared" si="858"/>
        <v>1.36605438</v>
      </c>
      <c r="T1608" s="2">
        <f t="shared" si="842"/>
        <v>277882.15285165003</v>
      </c>
      <c r="U1608" s="2">
        <f t="shared" si="843"/>
        <v>10253.103102661653</v>
      </c>
      <c r="V1608" s="2">
        <f t="shared" si="844"/>
        <v>65339.827971575447</v>
      </c>
      <c r="W1608" s="2">
        <f t="shared" si="845"/>
        <v>279012.47053038707</v>
      </c>
      <c r="X1608" s="29">
        <f t="shared" si="846"/>
        <v>0</v>
      </c>
      <c r="Y1608" s="2">
        <f t="shared" si="859"/>
        <v>0</v>
      </c>
      <c r="Z1608" s="82">
        <f t="shared" si="847"/>
        <v>0</v>
      </c>
      <c r="AA1608" s="2">
        <f t="shared" si="856"/>
        <v>0</v>
      </c>
      <c r="AB1608" s="27">
        <f t="shared" si="854"/>
        <v>6.7299999999999999E-2</v>
      </c>
      <c r="AC1608" s="29">
        <f t="shared" si="868"/>
        <v>16</v>
      </c>
      <c r="AD1608" s="29">
        <v>252</v>
      </c>
      <c r="AE1608" s="11">
        <f t="shared" si="861"/>
        <v>1.004143934</v>
      </c>
      <c r="AF1608" s="2">
        <f t="shared" si="857"/>
        <v>1151.5253011899999</v>
      </c>
      <c r="AG1608" s="2">
        <f t="shared" si="848"/>
        <v>1156.2092630499999</v>
      </c>
      <c r="AH1608" s="3">
        <f t="shared" si="849"/>
        <v>0</v>
      </c>
      <c r="AI1608" s="4" t="str">
        <f t="shared" si="862"/>
        <v>A+J=</v>
      </c>
      <c r="AJ1608" s="12">
        <f t="shared" si="855"/>
        <v>42737</v>
      </c>
      <c r="AK1608" s="12"/>
      <c r="AL1608" s="4"/>
      <c r="AM1608" s="1"/>
      <c r="AN1608" s="12"/>
      <c r="AO1608" s="1"/>
      <c r="AP1608" s="1"/>
      <c r="AQ1608" s="3"/>
      <c r="AR1608" s="3"/>
      <c r="AS1608" s="7"/>
      <c r="AT1608" s="1"/>
      <c r="AU1608" s="1"/>
      <c r="AV1608" s="1"/>
      <c r="AW1608" s="1"/>
      <c r="AX1608" s="1"/>
      <c r="AY1608" s="1"/>
      <c r="AZ1608" s="1"/>
      <c r="BA1608" s="1"/>
      <c r="BB1608" s="1"/>
    </row>
    <row r="1609" spans="1:54" x14ac:dyDescent="0.2">
      <c r="A1609" s="178">
        <f t="shared" si="850"/>
        <v>42728</v>
      </c>
      <c r="B1609" s="2">
        <f t="shared" si="836"/>
        <v>280260.87987630535</v>
      </c>
      <c r="C1609" s="2">
        <f t="shared" si="851"/>
        <v>203419.53945615</v>
      </c>
      <c r="D1609" s="2">
        <f>SUM(Y1609:Y$1860)</f>
        <v>28009.781231579997</v>
      </c>
      <c r="E1609" s="11">
        <f t="shared" si="837"/>
        <v>175409.75822457002</v>
      </c>
      <c r="F1609" s="99">
        <f t="shared" si="865"/>
        <v>4752.8599999999997</v>
      </c>
      <c r="G1609" s="3">
        <f>IF(N1609=1,VLOOKUP(A1608,[1]Plan1!$BG$69:$BI$188,3),G1608)</f>
        <v>4761.42</v>
      </c>
      <c r="H1609" s="200">
        <f t="shared" si="866"/>
        <v>42645</v>
      </c>
      <c r="I1609" s="200">
        <f t="shared" si="867"/>
        <v>42676</v>
      </c>
      <c r="J1609" s="27">
        <f t="shared" si="838"/>
        <v>1.8010208590197863E-3</v>
      </c>
      <c r="K1609" s="12">
        <f t="shared" si="852"/>
        <v>42737</v>
      </c>
      <c r="L1609" s="12">
        <f t="shared" si="839"/>
        <v>42737</v>
      </c>
      <c r="M1609" s="1">
        <f t="shared" si="853"/>
        <v>22</v>
      </c>
      <c r="N1609" s="1">
        <f t="shared" si="840"/>
        <v>17</v>
      </c>
      <c r="O1609" s="2">
        <f t="shared" si="841"/>
        <v>1.0013914100000001</v>
      </c>
      <c r="P1609" s="11">
        <f t="shared" si="864"/>
        <v>1.00260097</v>
      </c>
      <c r="Q1609" s="11">
        <f t="shared" si="860"/>
        <v>1.3707033043230279</v>
      </c>
      <c r="R1609" s="2">
        <f t="shared" si="863"/>
        <v>1.3726105099999999</v>
      </c>
      <c r="S1609" s="2">
        <f t="shared" si="858"/>
        <v>1.36605438</v>
      </c>
      <c r="T1609" s="2">
        <f t="shared" si="842"/>
        <v>277882.15285165003</v>
      </c>
      <c r="U1609" s="2">
        <f t="shared" si="843"/>
        <v>10253.103102661653</v>
      </c>
      <c r="V1609" s="2">
        <f t="shared" si="844"/>
        <v>65359.519471033709</v>
      </c>
      <c r="W1609" s="2">
        <f t="shared" si="845"/>
        <v>279032.16202984535</v>
      </c>
      <c r="X1609" s="29">
        <f t="shared" si="846"/>
        <v>0</v>
      </c>
      <c r="Y1609" s="2">
        <f t="shared" si="859"/>
        <v>0</v>
      </c>
      <c r="Z1609" s="82">
        <f t="shared" si="847"/>
        <v>0</v>
      </c>
      <c r="AA1609" s="2">
        <f t="shared" si="856"/>
        <v>0</v>
      </c>
      <c r="AB1609" s="27">
        <f t="shared" si="854"/>
        <v>6.7299999999999999E-2</v>
      </c>
      <c r="AC1609" s="29">
        <f t="shared" si="868"/>
        <v>17</v>
      </c>
      <c r="AD1609" s="29">
        <v>252</v>
      </c>
      <c r="AE1609" s="11">
        <f t="shared" si="861"/>
        <v>1.0044034989999999</v>
      </c>
      <c r="AF1609" s="2">
        <f t="shared" si="857"/>
        <v>1223.6537822</v>
      </c>
      <c r="AG1609" s="2">
        <f t="shared" si="848"/>
        <v>1228.7178464599999</v>
      </c>
      <c r="AH1609" s="3">
        <f t="shared" si="849"/>
        <v>0</v>
      </c>
      <c r="AI1609" s="4" t="str">
        <f t="shared" si="862"/>
        <v>A+J=</v>
      </c>
      <c r="AJ1609" s="12">
        <f t="shared" si="855"/>
        <v>42737</v>
      </c>
      <c r="AK1609" s="12"/>
      <c r="AL1609" s="4"/>
      <c r="AM1609" s="1"/>
      <c r="AN1609" s="12"/>
      <c r="AO1609" s="1"/>
      <c r="AP1609" s="1"/>
      <c r="AQ1609" s="3"/>
      <c r="AR1609" s="3"/>
      <c r="AS1609" s="7"/>
      <c r="AT1609" s="1"/>
      <c r="AU1609" s="1"/>
      <c r="AV1609" s="1"/>
      <c r="AW1609" s="1"/>
      <c r="AX1609" s="1"/>
      <c r="AY1609" s="1"/>
      <c r="AZ1609" s="1"/>
      <c r="BA1609" s="1"/>
      <c r="BB1609" s="1"/>
    </row>
    <row r="1610" spans="1:54" x14ac:dyDescent="0.2">
      <c r="A1610" s="178">
        <f t="shared" si="850"/>
        <v>42729</v>
      </c>
      <c r="B1610" s="2">
        <f t="shared" ref="B1610:B1673" si="869">(W1610+AG1610)</f>
        <v>280260.87987630535</v>
      </c>
      <c r="C1610" s="2">
        <f t="shared" si="851"/>
        <v>203419.53945615</v>
      </c>
      <c r="D1610" s="2">
        <f>SUM(Y1610:Y$1860)</f>
        <v>28009.781231579997</v>
      </c>
      <c r="E1610" s="11">
        <f t="shared" ref="E1610:E1673" si="870">(C1610-D1610)</f>
        <v>175409.75822457002</v>
      </c>
      <c r="F1610" s="99">
        <f t="shared" si="865"/>
        <v>4752.8599999999997</v>
      </c>
      <c r="G1610" s="3">
        <f>IF(N1610=1,VLOOKUP(A1609,[1]Plan1!$BG$69:$BI$188,3),G1609)</f>
        <v>4761.42</v>
      </c>
      <c r="H1610" s="200">
        <f t="shared" si="866"/>
        <v>42645</v>
      </c>
      <c r="I1610" s="200">
        <f t="shared" si="867"/>
        <v>42676</v>
      </c>
      <c r="J1610" s="27">
        <f t="shared" ref="J1610:J1673" si="871">(G1610/F1610)-1</f>
        <v>1.8010208590197863E-3</v>
      </c>
      <c r="K1610" s="12">
        <f t="shared" si="852"/>
        <v>42737</v>
      </c>
      <c r="L1610" s="12">
        <f t="shared" ref="L1610:L1673" si="872">IF(A1610&gt;L1609,K1610,L1609)</f>
        <v>42737</v>
      </c>
      <c r="M1610" s="1">
        <f t="shared" si="853"/>
        <v>22</v>
      </c>
      <c r="N1610" s="1">
        <f t="shared" ref="N1610:N1673" si="873">(M1610-(NETWORKDAYS(A1610,L1610,AN$137:AN$327)-1))</f>
        <v>17</v>
      </c>
      <c r="O1610" s="2">
        <f t="shared" ref="O1610:O1673" si="874">TRUNC((G1610/F1610)^TRUNC((N1610/M1610),9),8)</f>
        <v>1.0013914100000001</v>
      </c>
      <c r="P1610" s="11">
        <f t="shared" si="864"/>
        <v>1.00260097</v>
      </c>
      <c r="Q1610" s="11">
        <f t="shared" si="860"/>
        <v>1.3707033043230279</v>
      </c>
      <c r="R1610" s="2">
        <f t="shared" si="863"/>
        <v>1.3726105099999999</v>
      </c>
      <c r="S1610" s="2">
        <f t="shared" si="858"/>
        <v>1.36605438</v>
      </c>
      <c r="T1610" s="2">
        <f t="shared" ref="T1610:T1673" si="875">TRUNC(C1610*S1610,8)</f>
        <v>277882.15285165003</v>
      </c>
      <c r="U1610" s="2">
        <f t="shared" ref="U1610:U1673" si="876">(D1610*(S1610-1))</f>
        <v>10253.103102661653</v>
      </c>
      <c r="V1610" s="2">
        <f t="shared" ref="V1610:V1673" si="877">(E1610*(R1610-1))</f>
        <v>65359.519471033709</v>
      </c>
      <c r="W1610" s="2">
        <f t="shared" ref="W1610:W1673" si="878">(C1610+U1610+V1610)</f>
        <v>279032.16202984535</v>
      </c>
      <c r="X1610" s="29">
        <f t="shared" ref="X1610:X1673" si="879">IF(VLOOKUP(A1610,AN$10:AU$131,8)=VLOOKUP(A1609,AN$10:AU$131,8),0,VLOOKUP(A1610,AN$10:AU$131,8))</f>
        <v>0</v>
      </c>
      <c r="Y1610" s="2">
        <f t="shared" si="859"/>
        <v>0</v>
      </c>
      <c r="Z1610" s="82">
        <f t="shared" ref="Z1610:Z1673" si="880">IF(X1610&gt;0,VLOOKUP($A1610,$AN$10:$AS$131,6),0)</f>
        <v>0</v>
      </c>
      <c r="AA1610" s="2">
        <f t="shared" si="856"/>
        <v>0</v>
      </c>
      <c r="AB1610" s="27">
        <f t="shared" si="854"/>
        <v>6.7299999999999999E-2</v>
      </c>
      <c r="AC1610" s="29">
        <f t="shared" si="868"/>
        <v>17</v>
      </c>
      <c r="AD1610" s="29">
        <v>252</v>
      </c>
      <c r="AE1610" s="11">
        <f t="shared" si="861"/>
        <v>1.0044034989999999</v>
      </c>
      <c r="AF1610" s="2">
        <f t="shared" si="857"/>
        <v>1223.6537822</v>
      </c>
      <c r="AG1610" s="2">
        <f t="shared" ref="AG1610:AG1673" si="881">TRUNC((W1610*(AE1610-1)),8)</f>
        <v>1228.7178464599999</v>
      </c>
      <c r="AH1610" s="3">
        <f t="shared" ref="AH1610:AH1673" si="882">IF(AA1610&gt;0,AA1610+AF1610,0)</f>
        <v>0</v>
      </c>
      <c r="AI1610" s="4" t="str">
        <f t="shared" si="862"/>
        <v>A+J=</v>
      </c>
      <c r="AJ1610" s="12">
        <f t="shared" si="855"/>
        <v>42737</v>
      </c>
      <c r="AK1610" s="12"/>
      <c r="AL1610" s="4"/>
      <c r="AM1610" s="1"/>
      <c r="AN1610" s="12"/>
      <c r="AO1610" s="1"/>
      <c r="AP1610" s="1"/>
      <c r="AQ1610" s="3"/>
      <c r="AR1610" s="3"/>
      <c r="AS1610" s="7"/>
      <c r="AT1610" s="1"/>
      <c r="AU1610" s="1"/>
      <c r="AV1610" s="1"/>
      <c r="AW1610" s="1"/>
      <c r="AX1610" s="1"/>
      <c r="AY1610" s="1"/>
      <c r="AZ1610" s="1"/>
      <c r="BA1610" s="1"/>
      <c r="BB1610" s="1"/>
    </row>
    <row r="1611" spans="1:54" x14ac:dyDescent="0.2">
      <c r="A1611" s="178">
        <f t="shared" ref="A1611:A1674" si="883">(A1610+1)</f>
        <v>42730</v>
      </c>
      <c r="B1611" s="2">
        <f t="shared" si="869"/>
        <v>280260.87987630535</v>
      </c>
      <c r="C1611" s="2">
        <f t="shared" ref="C1611:C1674" si="884">TRUNC(IF(X1610&gt;0,VLOOKUP(A1610,$AN$12:$AO$131,2),C1610),8)</f>
        <v>203419.53945615</v>
      </c>
      <c r="D1611" s="2">
        <f>SUM(Y1611:Y$1860)</f>
        <v>28009.781231579997</v>
      </c>
      <c r="E1611" s="11">
        <f t="shared" si="870"/>
        <v>175409.75822457002</v>
      </c>
      <c r="F1611" s="99">
        <f t="shared" si="865"/>
        <v>4752.8599999999997</v>
      </c>
      <c r="G1611" s="3">
        <f>IF(N1611=1,VLOOKUP(A1610,[1]Plan1!$BG$69:$BI$188,3),G1610)</f>
        <v>4761.42</v>
      </c>
      <c r="H1611" s="200">
        <f t="shared" si="866"/>
        <v>42645</v>
      </c>
      <c r="I1611" s="200">
        <f t="shared" si="867"/>
        <v>42676</v>
      </c>
      <c r="J1611" s="27">
        <f t="shared" si="871"/>
        <v>1.8010208590197863E-3</v>
      </c>
      <c r="K1611" s="12">
        <f t="shared" ref="K1611:K1674" si="885">IF(DAY(A1611)=1,VLOOKUP(A1611,AR$137:AW$275,4),K1610)</f>
        <v>42737</v>
      </c>
      <c r="L1611" s="12">
        <f t="shared" si="872"/>
        <v>42737</v>
      </c>
      <c r="M1611" s="1">
        <f t="shared" ref="M1611:M1674" si="886">IF(L1611=L1610,M1610,NETWORKDAYS(L1610,L1611,$AN$137:$AN$327)-1)</f>
        <v>22</v>
      </c>
      <c r="N1611" s="1">
        <f t="shared" si="873"/>
        <v>17</v>
      </c>
      <c r="O1611" s="2">
        <f t="shared" si="874"/>
        <v>1.0013914100000001</v>
      </c>
      <c r="P1611" s="11">
        <f t="shared" si="864"/>
        <v>1.00260097</v>
      </c>
      <c r="Q1611" s="11">
        <f t="shared" si="860"/>
        <v>1.3707033043230279</v>
      </c>
      <c r="R1611" s="2">
        <f t="shared" si="863"/>
        <v>1.3726105099999999</v>
      </c>
      <c r="S1611" s="2">
        <f t="shared" si="858"/>
        <v>1.36605438</v>
      </c>
      <c r="T1611" s="2">
        <f t="shared" si="875"/>
        <v>277882.15285165003</v>
      </c>
      <c r="U1611" s="2">
        <f t="shared" si="876"/>
        <v>10253.103102661653</v>
      </c>
      <c r="V1611" s="2">
        <f t="shared" si="877"/>
        <v>65359.519471033709</v>
      </c>
      <c r="W1611" s="2">
        <f t="shared" si="878"/>
        <v>279032.16202984535</v>
      </c>
      <c r="X1611" s="29">
        <f t="shared" si="879"/>
        <v>0</v>
      </c>
      <c r="Y1611" s="2">
        <f t="shared" si="859"/>
        <v>0</v>
      </c>
      <c r="Z1611" s="82">
        <f t="shared" si="880"/>
        <v>0</v>
      </c>
      <c r="AA1611" s="2">
        <f t="shared" si="856"/>
        <v>0</v>
      </c>
      <c r="AB1611" s="27">
        <f t="shared" ref="AB1611:AB1674" si="887">(AB1610)</f>
        <v>6.7299999999999999E-2</v>
      </c>
      <c r="AC1611" s="29">
        <f t="shared" si="868"/>
        <v>17</v>
      </c>
      <c r="AD1611" s="29">
        <v>252</v>
      </c>
      <c r="AE1611" s="11">
        <f t="shared" si="861"/>
        <v>1.0044034989999999</v>
      </c>
      <c r="AF1611" s="2">
        <f t="shared" si="857"/>
        <v>1223.6537822</v>
      </c>
      <c r="AG1611" s="2">
        <f t="shared" si="881"/>
        <v>1228.7178464599999</v>
      </c>
      <c r="AH1611" s="3">
        <f t="shared" si="882"/>
        <v>0</v>
      </c>
      <c r="AI1611" s="4" t="str">
        <f t="shared" si="862"/>
        <v>A+J=</v>
      </c>
      <c r="AJ1611" s="12">
        <f t="shared" ref="AJ1611:AJ1674" si="888">IF(X1610&gt;0,VLOOKUP(A1610,$AN$10:$AW$130,9),AJ1610)</f>
        <v>42737</v>
      </c>
      <c r="AK1611" s="12"/>
      <c r="AL1611" s="4"/>
      <c r="AM1611" s="1"/>
      <c r="AN1611" s="12"/>
      <c r="AO1611" s="1"/>
      <c r="AP1611" s="1"/>
      <c r="AQ1611" s="3"/>
      <c r="AR1611" s="3"/>
      <c r="AS1611" s="7"/>
      <c r="AT1611" s="1"/>
      <c r="AU1611" s="1"/>
      <c r="AV1611" s="1"/>
      <c r="AW1611" s="1"/>
      <c r="AX1611" s="1"/>
      <c r="AY1611" s="1"/>
      <c r="AZ1611" s="1"/>
      <c r="BA1611" s="1"/>
      <c r="BB1611" s="1"/>
    </row>
    <row r="1612" spans="1:54" x14ac:dyDescent="0.2">
      <c r="A1612" s="178">
        <f t="shared" si="883"/>
        <v>42731</v>
      </c>
      <c r="B1612" s="2">
        <f t="shared" si="869"/>
        <v>280353.11064037122</v>
      </c>
      <c r="C1612" s="2">
        <f t="shared" si="884"/>
        <v>203419.53945615</v>
      </c>
      <c r="D1612" s="2">
        <f>SUM(Y1612:Y$1860)</f>
        <v>28009.781231579997</v>
      </c>
      <c r="E1612" s="11">
        <f t="shared" si="870"/>
        <v>175409.75822457002</v>
      </c>
      <c r="F1612" s="99">
        <f t="shared" si="865"/>
        <v>4752.8599999999997</v>
      </c>
      <c r="G1612" s="3">
        <f>IF(N1612=1,VLOOKUP(A1611,[1]Plan1!$BG$69:$BI$188,3),G1611)</f>
        <v>4761.42</v>
      </c>
      <c r="H1612" s="200">
        <f t="shared" si="866"/>
        <v>42645</v>
      </c>
      <c r="I1612" s="200">
        <f t="shared" si="867"/>
        <v>42676</v>
      </c>
      <c r="J1612" s="27">
        <f t="shared" si="871"/>
        <v>1.8010208590197863E-3</v>
      </c>
      <c r="K1612" s="12">
        <f t="shared" si="885"/>
        <v>42737</v>
      </c>
      <c r="L1612" s="12">
        <f t="shared" si="872"/>
        <v>42737</v>
      </c>
      <c r="M1612" s="1">
        <f t="shared" si="886"/>
        <v>22</v>
      </c>
      <c r="N1612" s="1">
        <f t="shared" si="873"/>
        <v>18</v>
      </c>
      <c r="O1612" s="2">
        <f t="shared" si="874"/>
        <v>1.0014733199999999</v>
      </c>
      <c r="P1612" s="11">
        <f t="shared" si="864"/>
        <v>1.00260097</v>
      </c>
      <c r="Q1612" s="11">
        <f t="shared" si="860"/>
        <v>1.3707033043230279</v>
      </c>
      <c r="R1612" s="2">
        <f t="shared" si="863"/>
        <v>1.3727227799999999</v>
      </c>
      <c r="S1612" s="2">
        <f t="shared" si="858"/>
        <v>1.36605438</v>
      </c>
      <c r="T1612" s="2">
        <f t="shared" si="875"/>
        <v>277882.15285165003</v>
      </c>
      <c r="U1612" s="2">
        <f t="shared" si="876"/>
        <v>10253.103102661653</v>
      </c>
      <c r="V1612" s="2">
        <f t="shared" si="877"/>
        <v>65379.21272458959</v>
      </c>
      <c r="W1612" s="2">
        <f t="shared" si="878"/>
        <v>279051.85528340121</v>
      </c>
      <c r="X1612" s="29">
        <f t="shared" si="879"/>
        <v>0</v>
      </c>
      <c r="Y1612" s="2">
        <f t="shared" si="859"/>
        <v>0</v>
      </c>
      <c r="Z1612" s="82">
        <f t="shared" si="880"/>
        <v>0</v>
      </c>
      <c r="AA1612" s="2">
        <f t="shared" si="856"/>
        <v>0</v>
      </c>
      <c r="AB1612" s="27">
        <f t="shared" si="887"/>
        <v>6.7299999999999999E-2</v>
      </c>
      <c r="AC1612" s="29">
        <f t="shared" si="868"/>
        <v>18</v>
      </c>
      <c r="AD1612" s="29">
        <v>252</v>
      </c>
      <c r="AE1612" s="11">
        <f t="shared" si="861"/>
        <v>1.004663131</v>
      </c>
      <c r="AF1612" s="2">
        <f t="shared" si="857"/>
        <v>1295.8008812999999</v>
      </c>
      <c r="AG1612" s="2">
        <f t="shared" si="881"/>
        <v>1301.2553569700001</v>
      </c>
      <c r="AH1612" s="3">
        <f t="shared" si="882"/>
        <v>0</v>
      </c>
      <c r="AI1612" s="4" t="str">
        <f t="shared" si="862"/>
        <v>A+J=</v>
      </c>
      <c r="AJ1612" s="12">
        <f t="shared" si="888"/>
        <v>42737</v>
      </c>
      <c r="AK1612" s="12"/>
      <c r="AL1612" s="4"/>
      <c r="AM1612" s="1"/>
      <c r="AN1612" s="12"/>
      <c r="AO1612" s="1"/>
      <c r="AP1612" s="1"/>
      <c r="AQ1612" s="3"/>
      <c r="AR1612" s="3"/>
      <c r="AS1612" s="7"/>
      <c r="AT1612" s="1"/>
      <c r="AU1612" s="1"/>
      <c r="AV1612" s="1"/>
      <c r="AW1612" s="1"/>
      <c r="AX1612" s="1"/>
      <c r="AY1612" s="1"/>
      <c r="AZ1612" s="1"/>
      <c r="BA1612" s="1"/>
      <c r="BB1612" s="1"/>
    </row>
    <row r="1613" spans="1:54" x14ac:dyDescent="0.2">
      <c r="A1613" s="178">
        <f t="shared" si="883"/>
        <v>42732</v>
      </c>
      <c r="B1613" s="2">
        <f t="shared" si="869"/>
        <v>280445.3723700447</v>
      </c>
      <c r="C1613" s="2">
        <f t="shared" si="884"/>
        <v>203419.53945615</v>
      </c>
      <c r="D1613" s="2">
        <f>SUM(Y1613:Y$1860)</f>
        <v>28009.781231579997</v>
      </c>
      <c r="E1613" s="11">
        <f t="shared" si="870"/>
        <v>175409.75822457002</v>
      </c>
      <c r="F1613" s="99">
        <f t="shared" si="865"/>
        <v>4752.8599999999997</v>
      </c>
      <c r="G1613" s="3">
        <f>IF(N1613=1,VLOOKUP(A1612,[1]Plan1!$BG$69:$BI$188,3),G1612)</f>
        <v>4761.42</v>
      </c>
      <c r="H1613" s="200">
        <f t="shared" si="866"/>
        <v>42645</v>
      </c>
      <c r="I1613" s="200">
        <f t="shared" si="867"/>
        <v>42676</v>
      </c>
      <c r="J1613" s="27">
        <f t="shared" si="871"/>
        <v>1.8010208590197863E-3</v>
      </c>
      <c r="K1613" s="12">
        <f t="shared" si="885"/>
        <v>42737</v>
      </c>
      <c r="L1613" s="12">
        <f t="shared" si="872"/>
        <v>42737</v>
      </c>
      <c r="M1613" s="1">
        <f t="shared" si="886"/>
        <v>22</v>
      </c>
      <c r="N1613" s="1">
        <f t="shared" si="873"/>
        <v>19</v>
      </c>
      <c r="O1613" s="2">
        <f t="shared" si="874"/>
        <v>1.0015552299999999</v>
      </c>
      <c r="P1613" s="11">
        <f t="shared" si="864"/>
        <v>1.00260097</v>
      </c>
      <c r="Q1613" s="11">
        <f t="shared" si="860"/>
        <v>1.3707033043230279</v>
      </c>
      <c r="R1613" s="2">
        <f t="shared" si="863"/>
        <v>1.3728350600000001</v>
      </c>
      <c r="S1613" s="2">
        <f t="shared" si="858"/>
        <v>1.36605438</v>
      </c>
      <c r="T1613" s="2">
        <f t="shared" si="875"/>
        <v>277882.15285165003</v>
      </c>
      <c r="U1613" s="2">
        <f t="shared" si="876"/>
        <v>10253.103102661653</v>
      </c>
      <c r="V1613" s="2">
        <f t="shared" si="877"/>
        <v>65398.907732243075</v>
      </c>
      <c r="W1613" s="2">
        <f t="shared" si="878"/>
        <v>279071.55029105471</v>
      </c>
      <c r="X1613" s="29">
        <f t="shared" si="879"/>
        <v>0</v>
      </c>
      <c r="Y1613" s="2">
        <f t="shared" si="859"/>
        <v>0</v>
      </c>
      <c r="Z1613" s="82">
        <f t="shared" si="880"/>
        <v>0</v>
      </c>
      <c r="AA1613" s="2">
        <f t="shared" si="856"/>
        <v>0</v>
      </c>
      <c r="AB1613" s="27">
        <f t="shared" si="887"/>
        <v>6.7299999999999999E-2</v>
      </c>
      <c r="AC1613" s="29">
        <f t="shared" si="868"/>
        <v>19</v>
      </c>
      <c r="AD1613" s="29">
        <v>252</v>
      </c>
      <c r="AE1613" s="11">
        <f t="shared" si="861"/>
        <v>1.004922831</v>
      </c>
      <c r="AF1613" s="2">
        <f t="shared" si="857"/>
        <v>1367.9668764</v>
      </c>
      <c r="AG1613" s="2">
        <f t="shared" si="881"/>
        <v>1373.8220789899999</v>
      </c>
      <c r="AH1613" s="3">
        <f t="shared" si="882"/>
        <v>0</v>
      </c>
      <c r="AI1613" s="4" t="str">
        <f t="shared" si="862"/>
        <v>A+J=</v>
      </c>
      <c r="AJ1613" s="12">
        <f t="shared" si="888"/>
        <v>42737</v>
      </c>
      <c r="AK1613" s="12"/>
      <c r="AL1613" s="4"/>
      <c r="AM1613" s="1"/>
      <c r="AN1613" s="12"/>
      <c r="AO1613" s="1"/>
      <c r="AP1613" s="1"/>
      <c r="AQ1613" s="3"/>
      <c r="AR1613" s="3"/>
      <c r="AS1613" s="7"/>
      <c r="AT1613" s="1"/>
      <c r="AU1613" s="1"/>
      <c r="AV1613" s="1"/>
      <c r="AW1613" s="1"/>
      <c r="AX1613" s="1"/>
      <c r="AY1613" s="1"/>
      <c r="AZ1613" s="1"/>
      <c r="BA1613" s="1"/>
      <c r="BB1613" s="1"/>
    </row>
    <row r="1614" spans="1:54" x14ac:dyDescent="0.2">
      <c r="A1614" s="178">
        <f t="shared" si="883"/>
        <v>42733</v>
      </c>
      <c r="B1614" s="2">
        <f t="shared" si="869"/>
        <v>280537.66451250575</v>
      </c>
      <c r="C1614" s="2">
        <f t="shared" si="884"/>
        <v>203419.53945615</v>
      </c>
      <c r="D1614" s="2">
        <f>SUM(Y1614:Y$1860)</f>
        <v>28009.781231579997</v>
      </c>
      <c r="E1614" s="11">
        <f t="shared" si="870"/>
        <v>175409.75822457002</v>
      </c>
      <c r="F1614" s="99">
        <f t="shared" si="865"/>
        <v>4752.8599999999997</v>
      </c>
      <c r="G1614" s="3">
        <f>IF(N1614=1,VLOOKUP(A1613,[1]Plan1!$BG$69:$BI$188,3),G1613)</f>
        <v>4761.42</v>
      </c>
      <c r="H1614" s="200">
        <f t="shared" si="866"/>
        <v>42645</v>
      </c>
      <c r="I1614" s="200">
        <f t="shared" si="867"/>
        <v>42676</v>
      </c>
      <c r="J1614" s="27">
        <f t="shared" si="871"/>
        <v>1.8010208590197863E-3</v>
      </c>
      <c r="K1614" s="12">
        <f t="shared" si="885"/>
        <v>42737</v>
      </c>
      <c r="L1614" s="12">
        <f t="shared" si="872"/>
        <v>42737</v>
      </c>
      <c r="M1614" s="1">
        <f t="shared" si="886"/>
        <v>22</v>
      </c>
      <c r="N1614" s="1">
        <f t="shared" si="873"/>
        <v>20</v>
      </c>
      <c r="O1614" s="2">
        <f t="shared" si="874"/>
        <v>1.0016371500000001</v>
      </c>
      <c r="P1614" s="11">
        <f t="shared" si="864"/>
        <v>1.00260097</v>
      </c>
      <c r="Q1614" s="11">
        <f t="shared" si="860"/>
        <v>1.3707033043230279</v>
      </c>
      <c r="R1614" s="2">
        <f t="shared" si="863"/>
        <v>1.37294735</v>
      </c>
      <c r="S1614" s="2">
        <f t="shared" si="858"/>
        <v>1.36605438</v>
      </c>
      <c r="T1614" s="2">
        <f t="shared" si="875"/>
        <v>277882.15285165003</v>
      </c>
      <c r="U1614" s="2">
        <f t="shared" si="876"/>
        <v>10253.103102661653</v>
      </c>
      <c r="V1614" s="2">
        <f t="shared" si="877"/>
        <v>65418.604493994098</v>
      </c>
      <c r="W1614" s="2">
        <f t="shared" si="878"/>
        <v>279091.24705280573</v>
      </c>
      <c r="X1614" s="29">
        <f t="shared" si="879"/>
        <v>0</v>
      </c>
      <c r="Y1614" s="2">
        <f t="shared" si="859"/>
        <v>0</v>
      </c>
      <c r="Z1614" s="82">
        <f t="shared" si="880"/>
        <v>0</v>
      </c>
      <c r="AA1614" s="2">
        <f t="shared" si="856"/>
        <v>0</v>
      </c>
      <c r="AB1614" s="27">
        <f t="shared" si="887"/>
        <v>6.7299999999999999E-2</v>
      </c>
      <c r="AC1614" s="29">
        <f t="shared" si="868"/>
        <v>20</v>
      </c>
      <c r="AD1614" s="29">
        <v>252</v>
      </c>
      <c r="AE1614" s="11">
        <f t="shared" si="861"/>
        <v>1.0051825969999999</v>
      </c>
      <c r="AF1614" s="2">
        <f t="shared" si="857"/>
        <v>1440.15121172</v>
      </c>
      <c r="AG1614" s="2">
        <f t="shared" si="881"/>
        <v>1446.4174597000001</v>
      </c>
      <c r="AH1614" s="3">
        <f t="shared" si="882"/>
        <v>0</v>
      </c>
      <c r="AI1614" s="4" t="str">
        <f t="shared" si="862"/>
        <v>A+J=</v>
      </c>
      <c r="AJ1614" s="12">
        <f t="shared" si="888"/>
        <v>42737</v>
      </c>
      <c r="AK1614" s="12"/>
      <c r="AL1614" s="4"/>
      <c r="AM1614" s="1"/>
      <c r="AN1614" s="12"/>
      <c r="AO1614" s="1"/>
      <c r="AP1614" s="1"/>
      <c r="AQ1614" s="3"/>
      <c r="AR1614" s="3"/>
      <c r="AS1614" s="7"/>
      <c r="AT1614" s="1"/>
      <c r="AU1614" s="1"/>
      <c r="AV1614" s="1"/>
      <c r="AW1614" s="1"/>
      <c r="AX1614" s="1"/>
      <c r="AY1614" s="1"/>
      <c r="AZ1614" s="1"/>
      <c r="BA1614" s="1"/>
      <c r="BB1614" s="1"/>
    </row>
    <row r="1615" spans="1:54" x14ac:dyDescent="0.2">
      <c r="A1615" s="178">
        <f t="shared" si="883"/>
        <v>42734</v>
      </c>
      <c r="B1615" s="2">
        <f t="shared" si="869"/>
        <v>280629.98763125436</v>
      </c>
      <c r="C1615" s="2">
        <f t="shared" si="884"/>
        <v>203419.53945615</v>
      </c>
      <c r="D1615" s="2">
        <f>SUM(Y1615:Y$1860)</f>
        <v>28009.781231579997</v>
      </c>
      <c r="E1615" s="11">
        <f t="shared" si="870"/>
        <v>175409.75822457002</v>
      </c>
      <c r="F1615" s="99">
        <f t="shared" si="865"/>
        <v>4752.8599999999997</v>
      </c>
      <c r="G1615" s="3">
        <f>IF(N1615=1,VLOOKUP(A1614,[1]Plan1!$BG$69:$BI$188,3),G1614)</f>
        <v>4761.42</v>
      </c>
      <c r="H1615" s="200">
        <f t="shared" si="866"/>
        <v>42645</v>
      </c>
      <c r="I1615" s="200">
        <f t="shared" si="867"/>
        <v>42676</v>
      </c>
      <c r="J1615" s="27">
        <f t="shared" si="871"/>
        <v>1.8010208590197863E-3</v>
      </c>
      <c r="K1615" s="12">
        <f t="shared" si="885"/>
        <v>42737</v>
      </c>
      <c r="L1615" s="12">
        <f t="shared" si="872"/>
        <v>42737</v>
      </c>
      <c r="M1615" s="1">
        <f t="shared" si="886"/>
        <v>22</v>
      </c>
      <c r="N1615" s="1">
        <f t="shared" si="873"/>
        <v>21</v>
      </c>
      <c r="O1615" s="2">
        <f t="shared" si="874"/>
        <v>1.00171908</v>
      </c>
      <c r="P1615" s="11">
        <f t="shared" si="864"/>
        <v>1.00260097</v>
      </c>
      <c r="Q1615" s="11">
        <f t="shared" si="860"/>
        <v>1.3707033043230279</v>
      </c>
      <c r="R1615" s="2">
        <f t="shared" si="863"/>
        <v>1.3730596500000001</v>
      </c>
      <c r="S1615" s="2">
        <f t="shared" si="858"/>
        <v>1.36605438</v>
      </c>
      <c r="T1615" s="2">
        <f t="shared" si="875"/>
        <v>277882.15285165003</v>
      </c>
      <c r="U1615" s="2">
        <f t="shared" si="876"/>
        <v>10253.103102661653</v>
      </c>
      <c r="V1615" s="2">
        <f t="shared" si="877"/>
        <v>65438.303009842726</v>
      </c>
      <c r="W1615" s="2">
        <f t="shared" si="878"/>
        <v>279110.94556865434</v>
      </c>
      <c r="X1615" s="29">
        <f t="shared" si="879"/>
        <v>0</v>
      </c>
      <c r="Y1615" s="2">
        <f t="shared" si="859"/>
        <v>0</v>
      </c>
      <c r="Z1615" s="82">
        <f t="shared" si="880"/>
        <v>0</v>
      </c>
      <c r="AA1615" s="2">
        <f t="shared" ref="AA1615:AA1656" si="889">IF(Z1615&gt;0,TRUNC(Z1615*T1615,8),0)</f>
        <v>0</v>
      </c>
      <c r="AB1615" s="27">
        <f t="shared" si="887"/>
        <v>6.7299999999999999E-2</v>
      </c>
      <c r="AC1615" s="29">
        <f t="shared" si="868"/>
        <v>21</v>
      </c>
      <c r="AD1615" s="29">
        <v>252</v>
      </c>
      <c r="AE1615" s="11">
        <f t="shared" si="861"/>
        <v>1.0054424310000001</v>
      </c>
      <c r="AF1615" s="2">
        <f t="shared" ref="AF1615:AF1656" si="890">TRUNC((T1615*(AE1615-1)),8)</f>
        <v>1512.35444302</v>
      </c>
      <c r="AG1615" s="2">
        <f t="shared" si="881"/>
        <v>1519.0420626</v>
      </c>
      <c r="AH1615" s="3">
        <f t="shared" si="882"/>
        <v>0</v>
      </c>
      <c r="AI1615" s="4" t="str">
        <f t="shared" si="862"/>
        <v>A+J=</v>
      </c>
      <c r="AJ1615" s="12">
        <f t="shared" si="888"/>
        <v>42737</v>
      </c>
      <c r="AK1615" s="12"/>
      <c r="AL1615" s="4"/>
      <c r="AM1615" s="1"/>
      <c r="AN1615" s="12"/>
      <c r="AO1615" s="1"/>
      <c r="AP1615" s="1"/>
      <c r="AQ1615" s="3"/>
      <c r="AR1615" s="3"/>
      <c r="AS1615" s="7"/>
      <c r="AT1615" s="1"/>
      <c r="AU1615" s="1"/>
      <c r="AV1615" s="1"/>
      <c r="AW1615" s="1"/>
      <c r="AX1615" s="1"/>
      <c r="AY1615" s="1"/>
      <c r="AZ1615" s="1"/>
      <c r="BA1615" s="1"/>
      <c r="BB1615" s="1"/>
    </row>
    <row r="1616" spans="1:54" x14ac:dyDescent="0.2">
      <c r="A1616" s="178">
        <f t="shared" si="883"/>
        <v>42735</v>
      </c>
      <c r="B1616" s="2">
        <f t="shared" si="869"/>
        <v>280722.3414525406</v>
      </c>
      <c r="C1616" s="2">
        <f t="shared" si="884"/>
        <v>203419.53945615</v>
      </c>
      <c r="D1616" s="2">
        <f>SUM(Y1616:Y$1860)</f>
        <v>28009.781231579997</v>
      </c>
      <c r="E1616" s="11">
        <f t="shared" si="870"/>
        <v>175409.75822457002</v>
      </c>
      <c r="F1616" s="99">
        <f t="shared" si="865"/>
        <v>4752.8599999999997</v>
      </c>
      <c r="G1616" s="3">
        <f>IF(N1616=1,VLOOKUP(A1615,[1]Plan1!$BG$69:$BI$188,3),G1615)</f>
        <v>4761.42</v>
      </c>
      <c r="H1616" s="200">
        <f t="shared" si="866"/>
        <v>42645</v>
      </c>
      <c r="I1616" s="200">
        <f t="shared" si="867"/>
        <v>42676</v>
      </c>
      <c r="J1616" s="27">
        <f t="shared" si="871"/>
        <v>1.8010208590197863E-3</v>
      </c>
      <c r="K1616" s="12">
        <f t="shared" si="885"/>
        <v>42737</v>
      </c>
      <c r="L1616" s="12">
        <f t="shared" si="872"/>
        <v>42737</v>
      </c>
      <c r="M1616" s="1">
        <f t="shared" si="886"/>
        <v>22</v>
      </c>
      <c r="N1616" s="1">
        <f t="shared" si="873"/>
        <v>22</v>
      </c>
      <c r="O1616" s="2">
        <f t="shared" si="874"/>
        <v>1.00180102</v>
      </c>
      <c r="P1616" s="11">
        <f t="shared" si="864"/>
        <v>1.00260097</v>
      </c>
      <c r="Q1616" s="11">
        <f t="shared" si="860"/>
        <v>1.3707033043230279</v>
      </c>
      <c r="R1616" s="2">
        <f t="shared" si="863"/>
        <v>1.3731719600000001</v>
      </c>
      <c r="S1616" s="2">
        <f t="shared" si="858"/>
        <v>1.36605438</v>
      </c>
      <c r="T1616" s="2">
        <f t="shared" si="875"/>
        <v>277882.15285165003</v>
      </c>
      <c r="U1616" s="2">
        <f t="shared" si="876"/>
        <v>10253.103102661653</v>
      </c>
      <c r="V1616" s="2">
        <f t="shared" si="877"/>
        <v>65458.003279788929</v>
      </c>
      <c r="W1616" s="2">
        <f t="shared" si="878"/>
        <v>279130.64583860058</v>
      </c>
      <c r="X1616" s="29">
        <f t="shared" si="879"/>
        <v>0</v>
      </c>
      <c r="Y1616" s="2">
        <f t="shared" si="859"/>
        <v>0</v>
      </c>
      <c r="Z1616" s="82">
        <f t="shared" si="880"/>
        <v>0</v>
      </c>
      <c r="AA1616" s="2">
        <f t="shared" si="889"/>
        <v>0</v>
      </c>
      <c r="AB1616" s="27">
        <f t="shared" si="887"/>
        <v>6.7299999999999999E-2</v>
      </c>
      <c r="AC1616" s="29">
        <f t="shared" si="868"/>
        <v>22</v>
      </c>
      <c r="AD1616" s="29">
        <v>252</v>
      </c>
      <c r="AE1616" s="11">
        <f t="shared" si="861"/>
        <v>1.005702332</v>
      </c>
      <c r="AF1616" s="2">
        <f t="shared" si="890"/>
        <v>1584.57629243</v>
      </c>
      <c r="AG1616" s="2">
        <f t="shared" si="881"/>
        <v>1591.6956139399999</v>
      </c>
      <c r="AH1616" s="3">
        <f t="shared" si="882"/>
        <v>0</v>
      </c>
      <c r="AI1616" s="4" t="str">
        <f t="shared" si="862"/>
        <v>A+J=</v>
      </c>
      <c r="AJ1616" s="12">
        <f t="shared" si="888"/>
        <v>42737</v>
      </c>
      <c r="AK1616" s="12"/>
      <c r="AL1616" s="4"/>
      <c r="AM1616" s="1"/>
      <c r="AN1616" s="12"/>
      <c r="AO1616" s="1"/>
      <c r="AP1616" s="1"/>
      <c r="AQ1616" s="3"/>
      <c r="AR1616" s="3"/>
      <c r="AS1616" s="7"/>
      <c r="AT1616" s="1"/>
      <c r="AU1616" s="1"/>
      <c r="AV1616" s="1"/>
      <c r="AW1616" s="1"/>
      <c r="AX1616" s="1"/>
      <c r="AY1616" s="1"/>
      <c r="AZ1616" s="1"/>
      <c r="BA1616" s="1"/>
      <c r="BB1616" s="1"/>
    </row>
    <row r="1617" spans="1:54" x14ac:dyDescent="0.2">
      <c r="A1617" s="178">
        <f t="shared" si="883"/>
        <v>42736</v>
      </c>
      <c r="B1617" s="2">
        <f t="shared" si="869"/>
        <v>280722.3414525406</v>
      </c>
      <c r="C1617" s="2">
        <f t="shared" si="884"/>
        <v>203419.53945615</v>
      </c>
      <c r="D1617" s="2">
        <f>SUM(Y1617:Y$1860)</f>
        <v>28009.781231579997</v>
      </c>
      <c r="E1617" s="11">
        <f t="shared" si="870"/>
        <v>175409.75822457002</v>
      </c>
      <c r="F1617" s="99">
        <f t="shared" si="865"/>
        <v>4752.8599999999997</v>
      </c>
      <c r="G1617" s="3">
        <f>IF(N1617=1,VLOOKUP(A1616,[1]Plan1!$BG$69:$BI$188,3),G1616)</f>
        <v>4761.42</v>
      </c>
      <c r="H1617" s="200">
        <f t="shared" si="866"/>
        <v>42645</v>
      </c>
      <c r="I1617" s="200">
        <f t="shared" si="867"/>
        <v>42676</v>
      </c>
      <c r="J1617" s="27">
        <f t="shared" si="871"/>
        <v>1.8010208590197863E-3</v>
      </c>
      <c r="K1617" s="12">
        <f t="shared" si="885"/>
        <v>42767</v>
      </c>
      <c r="L1617" s="12">
        <f t="shared" si="872"/>
        <v>42737</v>
      </c>
      <c r="M1617" s="1">
        <f t="shared" si="886"/>
        <v>22</v>
      </c>
      <c r="N1617" s="1">
        <f t="shared" si="873"/>
        <v>22</v>
      </c>
      <c r="O1617" s="2">
        <f t="shared" si="874"/>
        <v>1.00180102</v>
      </c>
      <c r="P1617" s="11">
        <f t="shared" si="864"/>
        <v>1.00260097</v>
      </c>
      <c r="Q1617" s="11">
        <f t="shared" si="860"/>
        <v>1.3707033043230279</v>
      </c>
      <c r="R1617" s="2">
        <f t="shared" si="863"/>
        <v>1.3731719600000001</v>
      </c>
      <c r="S1617" s="2">
        <f t="shared" si="858"/>
        <v>1.36605438</v>
      </c>
      <c r="T1617" s="2">
        <f t="shared" si="875"/>
        <v>277882.15285165003</v>
      </c>
      <c r="U1617" s="2">
        <f t="shared" si="876"/>
        <v>10253.103102661653</v>
      </c>
      <c r="V1617" s="2">
        <f t="shared" si="877"/>
        <v>65458.003279788929</v>
      </c>
      <c r="W1617" s="2">
        <f t="shared" si="878"/>
        <v>279130.64583860058</v>
      </c>
      <c r="X1617" s="29">
        <f t="shared" si="879"/>
        <v>0</v>
      </c>
      <c r="Y1617" s="2">
        <f t="shared" si="859"/>
        <v>0</v>
      </c>
      <c r="Z1617" s="82">
        <f t="shared" si="880"/>
        <v>0</v>
      </c>
      <c r="AA1617" s="2">
        <f t="shared" si="889"/>
        <v>0</v>
      </c>
      <c r="AB1617" s="27">
        <f t="shared" si="887"/>
        <v>6.7299999999999999E-2</v>
      </c>
      <c r="AC1617" s="29">
        <f t="shared" si="868"/>
        <v>22</v>
      </c>
      <c r="AD1617" s="29">
        <v>252</v>
      </c>
      <c r="AE1617" s="11">
        <f t="shared" si="861"/>
        <v>1.005702332</v>
      </c>
      <c r="AF1617" s="2">
        <f t="shared" si="890"/>
        <v>1584.57629243</v>
      </c>
      <c r="AG1617" s="2">
        <f t="shared" si="881"/>
        <v>1591.6956139399999</v>
      </c>
      <c r="AH1617" s="3">
        <f t="shared" si="882"/>
        <v>0</v>
      </c>
      <c r="AI1617" s="4" t="str">
        <f t="shared" si="862"/>
        <v>A+J=</v>
      </c>
      <c r="AJ1617" s="12">
        <f t="shared" si="888"/>
        <v>42737</v>
      </c>
      <c r="AK1617" s="12"/>
      <c r="AL1617" s="4"/>
      <c r="AM1617" s="1"/>
      <c r="AN1617" s="12"/>
      <c r="AO1617" s="1"/>
      <c r="AP1617" s="1"/>
      <c r="AQ1617" s="3"/>
      <c r="AR1617" s="3"/>
      <c r="AS1617" s="7"/>
      <c r="AT1617" s="1"/>
      <c r="AU1617" s="1"/>
      <c r="AV1617" s="1"/>
      <c r="AW1617" s="1"/>
      <c r="AX1617" s="1"/>
      <c r="AY1617" s="1"/>
      <c r="AZ1617" s="1"/>
      <c r="BA1617" s="1"/>
      <c r="BB1617" s="1"/>
    </row>
    <row r="1618" spans="1:54" x14ac:dyDescent="0.2">
      <c r="A1618" s="178">
        <f t="shared" si="883"/>
        <v>42737</v>
      </c>
      <c r="B1618" s="2">
        <f t="shared" si="869"/>
        <v>280722.3414525406</v>
      </c>
      <c r="C1618" s="2">
        <f t="shared" si="884"/>
        <v>203419.53945615</v>
      </c>
      <c r="D1618" s="2">
        <f>SUM(Y1618:Y$1860)</f>
        <v>28009.781231579997</v>
      </c>
      <c r="E1618" s="11">
        <f t="shared" si="870"/>
        <v>175409.75822457002</v>
      </c>
      <c r="F1618" s="99">
        <f t="shared" si="865"/>
        <v>4752.8599999999997</v>
      </c>
      <c r="G1618" s="3">
        <f>IF(N1618=1,VLOOKUP(A1617,[1]Plan1!$BG$69:$BI$188,3),G1617)</f>
        <v>4761.42</v>
      </c>
      <c r="H1618" s="200">
        <f t="shared" si="866"/>
        <v>42645</v>
      </c>
      <c r="I1618" s="200">
        <f t="shared" si="867"/>
        <v>42676</v>
      </c>
      <c r="J1618" s="27">
        <f t="shared" si="871"/>
        <v>1.8010208590197863E-3</v>
      </c>
      <c r="K1618" s="12">
        <f t="shared" si="885"/>
        <v>42767</v>
      </c>
      <c r="L1618" s="12">
        <f t="shared" si="872"/>
        <v>42737</v>
      </c>
      <c r="M1618" s="1">
        <f t="shared" si="886"/>
        <v>22</v>
      </c>
      <c r="N1618" s="1">
        <f t="shared" si="873"/>
        <v>22</v>
      </c>
      <c r="O1618" s="2">
        <f t="shared" si="874"/>
        <v>1.00180102</v>
      </c>
      <c r="P1618" s="11">
        <f t="shared" si="864"/>
        <v>1.00260097</v>
      </c>
      <c r="Q1618" s="11">
        <f t="shared" si="860"/>
        <v>1.3707033043230279</v>
      </c>
      <c r="R1618" s="2">
        <f t="shared" si="863"/>
        <v>1.3731719600000001</v>
      </c>
      <c r="S1618" s="2">
        <f t="shared" si="858"/>
        <v>1.36605438</v>
      </c>
      <c r="T1618" s="2">
        <f t="shared" si="875"/>
        <v>277882.15285165003</v>
      </c>
      <c r="U1618" s="2">
        <f t="shared" si="876"/>
        <v>10253.103102661653</v>
      </c>
      <c r="V1618" s="2">
        <f t="shared" si="877"/>
        <v>65458.003279788929</v>
      </c>
      <c r="W1618" s="2">
        <f t="shared" si="878"/>
        <v>279130.64583860058</v>
      </c>
      <c r="X1618" s="29">
        <f t="shared" si="879"/>
        <v>53</v>
      </c>
      <c r="Y1618" s="2">
        <f t="shared" si="859"/>
        <v>2997.0065193400001</v>
      </c>
      <c r="Z1618" s="82">
        <f t="shared" si="880"/>
        <v>1.4733130000000001E-2</v>
      </c>
      <c r="AA1618" s="2">
        <f t="shared" si="889"/>
        <v>4094.0738826400002</v>
      </c>
      <c r="AB1618" s="27">
        <f t="shared" si="887"/>
        <v>6.7299999999999999E-2</v>
      </c>
      <c r="AC1618" s="29">
        <f t="shared" si="868"/>
        <v>22</v>
      </c>
      <c r="AD1618" s="29">
        <v>252</v>
      </c>
      <c r="AE1618" s="11">
        <f t="shared" si="861"/>
        <v>1.005702332</v>
      </c>
      <c r="AF1618" s="2">
        <f t="shared" si="890"/>
        <v>1584.57629243</v>
      </c>
      <c r="AG1618" s="2">
        <f t="shared" si="881"/>
        <v>1591.6956139399999</v>
      </c>
      <c r="AH1618" s="3">
        <f t="shared" si="882"/>
        <v>5678.6501750699999</v>
      </c>
      <c r="AI1618" s="4" t="str">
        <f t="shared" si="862"/>
        <v>A+J=</v>
      </c>
      <c r="AJ1618" s="12">
        <f t="shared" si="888"/>
        <v>42737</v>
      </c>
      <c r="AK1618" s="12"/>
      <c r="AL1618" s="4"/>
      <c r="AM1618" s="1"/>
      <c r="AN1618" s="12"/>
      <c r="AO1618" s="1"/>
      <c r="AP1618" s="1"/>
      <c r="AQ1618" s="3"/>
      <c r="AR1618" s="3"/>
      <c r="AS1618" s="7"/>
      <c r="AT1618" s="1"/>
      <c r="AU1618" s="1"/>
      <c r="AV1618" s="1"/>
      <c r="AW1618" s="1"/>
      <c r="AX1618" s="1"/>
      <c r="AY1618" s="1"/>
      <c r="AZ1618" s="1"/>
      <c r="BA1618" s="1"/>
      <c r="BB1618" s="1"/>
    </row>
    <row r="1619" spans="1:54" x14ac:dyDescent="0.2">
      <c r="A1619" s="178">
        <f t="shared" si="883"/>
        <v>42738</v>
      </c>
      <c r="B1619" s="2">
        <f t="shared" si="869"/>
        <v>275140.46332699497</v>
      </c>
      <c r="C1619" s="2">
        <f t="shared" si="884"/>
        <v>200422.53293680999</v>
      </c>
      <c r="D1619" s="2">
        <f>SUM(Y1619:Y$1860)</f>
        <v>25012.77471224</v>
      </c>
      <c r="E1619" s="11">
        <f t="shared" si="870"/>
        <v>175409.75822456999</v>
      </c>
      <c r="F1619" s="99">
        <f t="shared" si="865"/>
        <v>4761.42</v>
      </c>
      <c r="G1619" s="3">
        <f>IF(N1619=1,VLOOKUP(A1618,[1]Plan1!$BG$69:$BI$188,3),G1618)</f>
        <v>4775.7</v>
      </c>
      <c r="H1619" s="200">
        <f t="shared" si="866"/>
        <v>42677</v>
      </c>
      <c r="I1619" s="200">
        <f t="shared" si="867"/>
        <v>42707</v>
      </c>
      <c r="J1619" s="27">
        <f t="shared" si="871"/>
        <v>2.9991053089204467E-3</v>
      </c>
      <c r="K1619" s="12">
        <f t="shared" si="885"/>
        <v>42767</v>
      </c>
      <c r="L1619" s="12">
        <f t="shared" si="872"/>
        <v>42767</v>
      </c>
      <c r="M1619" s="1">
        <f t="shared" si="886"/>
        <v>22</v>
      </c>
      <c r="N1619" s="1">
        <f t="shared" si="873"/>
        <v>1</v>
      </c>
      <c r="O1619" s="2">
        <f t="shared" si="874"/>
        <v>1.0001361200000001</v>
      </c>
      <c r="P1619" s="11">
        <f t="shared" si="864"/>
        <v>1.00180102</v>
      </c>
      <c r="Q1619" s="11">
        <f t="shared" si="860"/>
        <v>1.3731719683881798</v>
      </c>
      <c r="R1619" s="2">
        <f t="shared" si="863"/>
        <v>1.3733588800000001</v>
      </c>
      <c r="S1619" s="2">
        <f t="shared" si="858"/>
        <v>1.36605438</v>
      </c>
      <c r="T1619" s="2">
        <f t="shared" si="875"/>
        <v>273788.07896901999</v>
      </c>
      <c r="U1619" s="2">
        <f t="shared" si="876"/>
        <v>9156.0357393686918</v>
      </c>
      <c r="V1619" s="2">
        <f t="shared" si="877"/>
        <v>65490.790871796249</v>
      </c>
      <c r="W1619" s="2">
        <f t="shared" si="878"/>
        <v>275069.35954797495</v>
      </c>
      <c r="X1619" s="29">
        <f t="shared" si="879"/>
        <v>0</v>
      </c>
      <c r="Y1619" s="2">
        <f t="shared" si="859"/>
        <v>0</v>
      </c>
      <c r="Z1619" s="82">
        <f t="shared" si="880"/>
        <v>0</v>
      </c>
      <c r="AA1619" s="2">
        <f t="shared" si="889"/>
        <v>0</v>
      </c>
      <c r="AB1619" s="27">
        <f t="shared" si="887"/>
        <v>6.7299999999999999E-2</v>
      </c>
      <c r="AC1619" s="29">
        <f t="shared" si="868"/>
        <v>1</v>
      </c>
      <c r="AD1619" s="29">
        <v>252</v>
      </c>
      <c r="AE1619" s="11">
        <f t="shared" si="861"/>
        <v>1.0002584940000001</v>
      </c>
      <c r="AF1619" s="2">
        <f t="shared" si="890"/>
        <v>70.772575680000003</v>
      </c>
      <c r="AG1619" s="2">
        <f t="shared" si="881"/>
        <v>71.103779020000005</v>
      </c>
      <c r="AH1619" s="3">
        <f t="shared" si="882"/>
        <v>0</v>
      </c>
      <c r="AI1619" s="4" t="str">
        <f t="shared" si="862"/>
        <v>A+J=</v>
      </c>
      <c r="AJ1619" s="12">
        <f t="shared" si="888"/>
        <v>42767</v>
      </c>
      <c r="AK1619" s="12"/>
      <c r="AL1619" s="4"/>
      <c r="AM1619" s="1"/>
      <c r="AN1619" s="12"/>
      <c r="AO1619" s="1"/>
      <c r="AP1619" s="1"/>
      <c r="AQ1619" s="3"/>
      <c r="AR1619" s="3"/>
      <c r="AS1619" s="7"/>
      <c r="AT1619" s="1"/>
      <c r="AU1619" s="1"/>
      <c r="AV1619" s="1"/>
      <c r="AW1619" s="1"/>
      <c r="AX1619" s="1"/>
      <c r="AY1619" s="1"/>
      <c r="AZ1619" s="1"/>
      <c r="BA1619" s="1"/>
      <c r="BB1619" s="1"/>
    </row>
    <row r="1620" spans="1:54" x14ac:dyDescent="0.2">
      <c r="A1620" s="178">
        <f t="shared" si="883"/>
        <v>42739</v>
      </c>
      <c r="B1620" s="2">
        <f t="shared" si="869"/>
        <v>275244.3971006826</v>
      </c>
      <c r="C1620" s="2">
        <f t="shared" si="884"/>
        <v>200422.53293680999</v>
      </c>
      <c r="D1620" s="2">
        <f>SUM(Y1620:Y$1860)</f>
        <v>25012.77471224</v>
      </c>
      <c r="E1620" s="11">
        <f t="shared" si="870"/>
        <v>175409.75822456999</v>
      </c>
      <c r="F1620" s="99">
        <f t="shared" si="865"/>
        <v>4761.42</v>
      </c>
      <c r="G1620" s="3">
        <f>IF(N1620=1,VLOOKUP(A1619,[1]Plan1!$BG$69:$BI$188,3),G1619)</f>
        <v>4775.7</v>
      </c>
      <c r="H1620" s="200">
        <f t="shared" si="866"/>
        <v>42677</v>
      </c>
      <c r="I1620" s="200">
        <f t="shared" si="867"/>
        <v>42707</v>
      </c>
      <c r="J1620" s="27">
        <f t="shared" si="871"/>
        <v>2.9991053089204467E-3</v>
      </c>
      <c r="K1620" s="12">
        <f t="shared" si="885"/>
        <v>42767</v>
      </c>
      <c r="L1620" s="12">
        <f t="shared" si="872"/>
        <v>42767</v>
      </c>
      <c r="M1620" s="1">
        <f t="shared" si="886"/>
        <v>22</v>
      </c>
      <c r="N1620" s="1">
        <f t="shared" si="873"/>
        <v>2</v>
      </c>
      <c r="O1620" s="2">
        <f t="shared" si="874"/>
        <v>1.00027227</v>
      </c>
      <c r="P1620" s="11">
        <f t="shared" si="864"/>
        <v>1.00180102</v>
      </c>
      <c r="Q1620" s="11">
        <f t="shared" si="860"/>
        <v>1.3731719683881798</v>
      </c>
      <c r="R1620" s="2">
        <f t="shared" si="863"/>
        <v>1.37354584</v>
      </c>
      <c r="S1620" s="2">
        <f t="shared" si="858"/>
        <v>1.36605438</v>
      </c>
      <c r="T1620" s="2">
        <f t="shared" si="875"/>
        <v>273788.07896901999</v>
      </c>
      <c r="U1620" s="2">
        <f t="shared" si="876"/>
        <v>9156.0357393686918</v>
      </c>
      <c r="V1620" s="2">
        <f t="shared" si="877"/>
        <v>65523.585480193906</v>
      </c>
      <c r="W1620" s="2">
        <f t="shared" si="878"/>
        <v>275102.15415637259</v>
      </c>
      <c r="X1620" s="29">
        <f t="shared" si="879"/>
        <v>0</v>
      </c>
      <c r="Y1620" s="2">
        <f t="shared" si="859"/>
        <v>0</v>
      </c>
      <c r="Z1620" s="82">
        <f t="shared" si="880"/>
        <v>0</v>
      </c>
      <c r="AA1620" s="2">
        <f t="shared" si="889"/>
        <v>0</v>
      </c>
      <c r="AB1620" s="27">
        <f t="shared" si="887"/>
        <v>6.7299999999999999E-2</v>
      </c>
      <c r="AC1620" s="29">
        <f t="shared" si="868"/>
        <v>2</v>
      </c>
      <c r="AD1620" s="29">
        <v>252</v>
      </c>
      <c r="AE1620" s="11">
        <f t="shared" si="861"/>
        <v>1.000517055</v>
      </c>
      <c r="AF1620" s="2">
        <f t="shared" si="890"/>
        <v>141.56349517000001</v>
      </c>
      <c r="AG1620" s="2">
        <f t="shared" si="881"/>
        <v>142.24294431000001</v>
      </c>
      <c r="AH1620" s="3">
        <f t="shared" si="882"/>
        <v>0</v>
      </c>
      <c r="AI1620" s="4" t="str">
        <f t="shared" si="862"/>
        <v>A+J=</v>
      </c>
      <c r="AJ1620" s="12">
        <f t="shared" si="888"/>
        <v>42767</v>
      </c>
      <c r="AK1620" s="12"/>
      <c r="AL1620" s="4"/>
      <c r="AM1620" s="1"/>
      <c r="AN1620" s="12"/>
      <c r="AO1620" s="1"/>
      <c r="AP1620" s="1"/>
      <c r="AQ1620" s="3"/>
      <c r="AR1620" s="3"/>
      <c r="AS1620" s="7"/>
      <c r="AT1620" s="1"/>
      <c r="AU1620" s="1"/>
      <c r="AV1620" s="1"/>
      <c r="AW1620" s="1"/>
      <c r="AX1620" s="1"/>
      <c r="AY1620" s="1"/>
      <c r="AZ1620" s="1"/>
      <c r="BA1620" s="1"/>
      <c r="BB1620" s="1"/>
    </row>
    <row r="1621" spans="1:54" x14ac:dyDescent="0.2">
      <c r="A1621" s="178">
        <f t="shared" si="883"/>
        <v>42740</v>
      </c>
      <c r="B1621" s="2">
        <f t="shared" si="869"/>
        <v>275348.36977814545</v>
      </c>
      <c r="C1621" s="2">
        <f t="shared" si="884"/>
        <v>200422.53293680999</v>
      </c>
      <c r="D1621" s="2">
        <f>SUM(Y1621:Y$1860)</f>
        <v>25012.77471224</v>
      </c>
      <c r="E1621" s="11">
        <f t="shared" si="870"/>
        <v>175409.75822456999</v>
      </c>
      <c r="F1621" s="99">
        <f t="shared" si="865"/>
        <v>4761.42</v>
      </c>
      <c r="G1621" s="3">
        <f>IF(N1621=1,VLOOKUP(A1620,[1]Plan1!$BG$69:$BI$188,3),G1620)</f>
        <v>4775.7</v>
      </c>
      <c r="H1621" s="200">
        <f t="shared" si="866"/>
        <v>42677</v>
      </c>
      <c r="I1621" s="200">
        <f t="shared" si="867"/>
        <v>42707</v>
      </c>
      <c r="J1621" s="27">
        <f t="shared" si="871"/>
        <v>2.9991053089204467E-3</v>
      </c>
      <c r="K1621" s="12">
        <f t="shared" si="885"/>
        <v>42767</v>
      </c>
      <c r="L1621" s="12">
        <f t="shared" si="872"/>
        <v>42767</v>
      </c>
      <c r="M1621" s="1">
        <f t="shared" si="886"/>
        <v>22</v>
      </c>
      <c r="N1621" s="1">
        <f t="shared" si="873"/>
        <v>3</v>
      </c>
      <c r="O1621" s="2">
        <f t="shared" si="874"/>
        <v>1.00040844</v>
      </c>
      <c r="P1621" s="11">
        <f t="shared" si="864"/>
        <v>1.00180102</v>
      </c>
      <c r="Q1621" s="11">
        <f t="shared" si="860"/>
        <v>1.3731719683881798</v>
      </c>
      <c r="R1621" s="2">
        <f t="shared" si="863"/>
        <v>1.3737328200000001</v>
      </c>
      <c r="S1621" s="2">
        <f t="shared" si="858"/>
        <v>1.36605438</v>
      </c>
      <c r="T1621" s="2">
        <f t="shared" si="875"/>
        <v>273788.07896901999</v>
      </c>
      <c r="U1621" s="2">
        <f t="shared" si="876"/>
        <v>9156.0357393686918</v>
      </c>
      <c r="V1621" s="2">
        <f t="shared" si="877"/>
        <v>65556.383596786749</v>
      </c>
      <c r="W1621" s="2">
        <f t="shared" si="878"/>
        <v>275134.95227296546</v>
      </c>
      <c r="X1621" s="29">
        <f t="shared" si="879"/>
        <v>0</v>
      </c>
      <c r="Y1621" s="2">
        <f t="shared" si="859"/>
        <v>0</v>
      </c>
      <c r="Z1621" s="82">
        <f t="shared" si="880"/>
        <v>0</v>
      </c>
      <c r="AA1621" s="2">
        <f t="shared" si="889"/>
        <v>0</v>
      </c>
      <c r="AB1621" s="27">
        <f t="shared" si="887"/>
        <v>6.7299999999999999E-2</v>
      </c>
      <c r="AC1621" s="29">
        <f t="shared" si="868"/>
        <v>3</v>
      </c>
      <c r="AD1621" s="29">
        <v>252</v>
      </c>
      <c r="AE1621" s="11">
        <f t="shared" si="861"/>
        <v>1.0007756830000001</v>
      </c>
      <c r="AF1621" s="2">
        <f t="shared" si="890"/>
        <v>212.37275844999999</v>
      </c>
      <c r="AG1621" s="2">
        <f t="shared" si="881"/>
        <v>213.41750518000001</v>
      </c>
      <c r="AH1621" s="3">
        <f t="shared" si="882"/>
        <v>0</v>
      </c>
      <c r="AI1621" s="4" t="str">
        <f t="shared" si="862"/>
        <v>A+J=</v>
      </c>
      <c r="AJ1621" s="12">
        <f t="shared" si="888"/>
        <v>42767</v>
      </c>
      <c r="AK1621" s="12"/>
      <c r="AL1621" s="4"/>
      <c r="AM1621" s="1"/>
      <c r="AN1621" s="12"/>
      <c r="AO1621" s="1"/>
      <c r="AP1621" s="1"/>
      <c r="AQ1621" s="3"/>
      <c r="AR1621" s="3"/>
      <c r="AS1621" s="7"/>
      <c r="AT1621" s="1"/>
      <c r="AU1621" s="1"/>
      <c r="AV1621" s="1"/>
      <c r="AW1621" s="1"/>
      <c r="AX1621" s="1"/>
      <c r="AY1621" s="1"/>
      <c r="AZ1621" s="1"/>
      <c r="BA1621" s="1"/>
      <c r="BB1621" s="1"/>
    </row>
    <row r="1622" spans="1:54" x14ac:dyDescent="0.2">
      <c r="A1622" s="178">
        <f t="shared" si="883"/>
        <v>42741</v>
      </c>
      <c r="B1622" s="2">
        <f t="shared" si="869"/>
        <v>275452.38109352341</v>
      </c>
      <c r="C1622" s="2">
        <f t="shared" si="884"/>
        <v>200422.53293680999</v>
      </c>
      <c r="D1622" s="2">
        <f>SUM(Y1622:Y$1860)</f>
        <v>25012.77471224</v>
      </c>
      <c r="E1622" s="11">
        <f t="shared" si="870"/>
        <v>175409.75822456999</v>
      </c>
      <c r="F1622" s="99">
        <f t="shared" si="865"/>
        <v>4761.42</v>
      </c>
      <c r="G1622" s="3">
        <f>IF(N1622=1,VLOOKUP(A1621,[1]Plan1!$BG$69:$BI$188,3),G1621)</f>
        <v>4775.7</v>
      </c>
      <c r="H1622" s="200">
        <f t="shared" si="866"/>
        <v>42677</v>
      </c>
      <c r="I1622" s="200">
        <f t="shared" si="867"/>
        <v>42707</v>
      </c>
      <c r="J1622" s="27">
        <f t="shared" si="871"/>
        <v>2.9991053089204467E-3</v>
      </c>
      <c r="K1622" s="12">
        <f t="shared" si="885"/>
        <v>42767</v>
      </c>
      <c r="L1622" s="12">
        <f t="shared" si="872"/>
        <v>42767</v>
      </c>
      <c r="M1622" s="1">
        <f t="shared" si="886"/>
        <v>22</v>
      </c>
      <c r="N1622" s="1">
        <f t="shared" si="873"/>
        <v>4</v>
      </c>
      <c r="O1622" s="2">
        <f t="shared" si="874"/>
        <v>1.0005446200000001</v>
      </c>
      <c r="P1622" s="11">
        <f t="shared" si="864"/>
        <v>1.00180102</v>
      </c>
      <c r="Q1622" s="11">
        <f t="shared" si="860"/>
        <v>1.3731719683881798</v>
      </c>
      <c r="R1622" s="2">
        <f t="shared" si="863"/>
        <v>1.37391982</v>
      </c>
      <c r="S1622" s="2">
        <f t="shared" si="858"/>
        <v>1.36605438</v>
      </c>
      <c r="T1622" s="2">
        <f t="shared" si="875"/>
        <v>273788.07896901999</v>
      </c>
      <c r="U1622" s="2">
        <f t="shared" si="876"/>
        <v>9156.0357393686918</v>
      </c>
      <c r="V1622" s="2">
        <f t="shared" si="877"/>
        <v>65589.185221574735</v>
      </c>
      <c r="W1622" s="2">
        <f t="shared" si="878"/>
        <v>275167.75389775343</v>
      </c>
      <c r="X1622" s="29">
        <f t="shared" si="879"/>
        <v>0</v>
      </c>
      <c r="Y1622" s="2">
        <f t="shared" si="859"/>
        <v>0</v>
      </c>
      <c r="Z1622" s="82">
        <f t="shared" si="880"/>
        <v>0</v>
      </c>
      <c r="AA1622" s="2">
        <f t="shared" si="889"/>
        <v>0</v>
      </c>
      <c r="AB1622" s="27">
        <f t="shared" si="887"/>
        <v>6.7299999999999999E-2</v>
      </c>
      <c r="AC1622" s="29">
        <f t="shared" si="868"/>
        <v>4</v>
      </c>
      <c r="AD1622" s="29">
        <v>252</v>
      </c>
      <c r="AE1622" s="11">
        <f t="shared" si="861"/>
        <v>1.0010343770000001</v>
      </c>
      <c r="AF1622" s="2">
        <f t="shared" si="890"/>
        <v>283.20009175000001</v>
      </c>
      <c r="AG1622" s="2">
        <f t="shared" si="881"/>
        <v>284.62719577000001</v>
      </c>
      <c r="AH1622" s="3">
        <f t="shared" si="882"/>
        <v>0</v>
      </c>
      <c r="AI1622" s="4" t="str">
        <f t="shared" si="862"/>
        <v>A+J=</v>
      </c>
      <c r="AJ1622" s="12">
        <f t="shared" si="888"/>
        <v>42767</v>
      </c>
      <c r="AK1622" s="12"/>
      <c r="AL1622" s="4"/>
      <c r="AM1622" s="1"/>
      <c r="AN1622" s="12"/>
      <c r="AO1622" s="1"/>
      <c r="AP1622" s="1"/>
      <c r="AQ1622" s="3"/>
      <c r="AR1622" s="3"/>
      <c r="AS1622" s="7"/>
      <c r="AT1622" s="1"/>
      <c r="AU1622" s="1"/>
      <c r="AV1622" s="1"/>
      <c r="AW1622" s="1"/>
      <c r="AX1622" s="1"/>
      <c r="AY1622" s="1"/>
      <c r="AZ1622" s="1"/>
      <c r="BA1622" s="1"/>
      <c r="BB1622" s="1"/>
    </row>
    <row r="1623" spans="1:54" x14ac:dyDescent="0.2">
      <c r="A1623" s="178">
        <f t="shared" si="883"/>
        <v>42742</v>
      </c>
      <c r="B1623" s="2">
        <f t="shared" si="869"/>
        <v>275556.43336280412</v>
      </c>
      <c r="C1623" s="2">
        <f t="shared" si="884"/>
        <v>200422.53293680999</v>
      </c>
      <c r="D1623" s="2">
        <f>SUM(Y1623:Y$1860)</f>
        <v>25012.77471224</v>
      </c>
      <c r="E1623" s="11">
        <f t="shared" si="870"/>
        <v>175409.75822456999</v>
      </c>
      <c r="F1623" s="99">
        <f t="shared" si="865"/>
        <v>4761.42</v>
      </c>
      <c r="G1623" s="3">
        <f>IF(N1623=1,VLOOKUP(A1622,[1]Plan1!$BG$69:$BI$188,3),G1622)</f>
        <v>4775.7</v>
      </c>
      <c r="H1623" s="200">
        <f t="shared" si="866"/>
        <v>42677</v>
      </c>
      <c r="I1623" s="200">
        <f t="shared" si="867"/>
        <v>42707</v>
      </c>
      <c r="J1623" s="27">
        <f t="shared" si="871"/>
        <v>2.9991053089204467E-3</v>
      </c>
      <c r="K1623" s="12">
        <f t="shared" si="885"/>
        <v>42767</v>
      </c>
      <c r="L1623" s="12">
        <f t="shared" si="872"/>
        <v>42767</v>
      </c>
      <c r="M1623" s="1">
        <f t="shared" si="886"/>
        <v>22</v>
      </c>
      <c r="N1623" s="1">
        <f t="shared" si="873"/>
        <v>5</v>
      </c>
      <c r="O1623" s="2">
        <f t="shared" si="874"/>
        <v>1.0006808199999999</v>
      </c>
      <c r="P1623" s="11">
        <f t="shared" si="864"/>
        <v>1.00180102</v>
      </c>
      <c r="Q1623" s="11">
        <f t="shared" si="860"/>
        <v>1.3731719683881798</v>
      </c>
      <c r="R1623" s="2">
        <f t="shared" si="863"/>
        <v>1.37410685</v>
      </c>
      <c r="S1623" s="2">
        <f t="shared" si="858"/>
        <v>1.36605438</v>
      </c>
      <c r="T1623" s="2">
        <f t="shared" si="875"/>
        <v>273788.07896901999</v>
      </c>
      <c r="U1623" s="2">
        <f t="shared" si="876"/>
        <v>9156.0357393686918</v>
      </c>
      <c r="V1623" s="2">
        <f t="shared" si="877"/>
        <v>65621.992108655468</v>
      </c>
      <c r="W1623" s="2">
        <f t="shared" si="878"/>
        <v>275200.56078483415</v>
      </c>
      <c r="X1623" s="29">
        <f t="shared" si="879"/>
        <v>0</v>
      </c>
      <c r="Y1623" s="2">
        <f t="shared" si="859"/>
        <v>0</v>
      </c>
      <c r="Z1623" s="82">
        <f t="shared" si="880"/>
        <v>0</v>
      </c>
      <c r="AA1623" s="2">
        <f t="shared" si="889"/>
        <v>0</v>
      </c>
      <c r="AB1623" s="27">
        <f t="shared" si="887"/>
        <v>6.7299999999999999E-2</v>
      </c>
      <c r="AC1623" s="29">
        <f t="shared" si="868"/>
        <v>5</v>
      </c>
      <c r="AD1623" s="29">
        <v>252</v>
      </c>
      <c r="AE1623" s="11">
        <f t="shared" si="861"/>
        <v>1.0012931389999999</v>
      </c>
      <c r="AF1623" s="2">
        <f t="shared" si="890"/>
        <v>354.04604264</v>
      </c>
      <c r="AG1623" s="2">
        <f t="shared" si="881"/>
        <v>355.87257797000001</v>
      </c>
      <c r="AH1623" s="3">
        <f t="shared" si="882"/>
        <v>0</v>
      </c>
      <c r="AI1623" s="4" t="str">
        <f t="shared" si="862"/>
        <v>A+J=</v>
      </c>
      <c r="AJ1623" s="12">
        <f t="shared" si="888"/>
        <v>42767</v>
      </c>
      <c r="AK1623" s="12"/>
      <c r="AL1623" s="4"/>
      <c r="AM1623" s="1"/>
      <c r="AN1623" s="12"/>
      <c r="AO1623" s="1"/>
      <c r="AP1623" s="1"/>
      <c r="AQ1623" s="3"/>
      <c r="AR1623" s="3"/>
      <c r="AS1623" s="7"/>
      <c r="AT1623" s="1"/>
      <c r="AU1623" s="1"/>
      <c r="AV1623" s="1"/>
      <c r="AW1623" s="1"/>
      <c r="AX1623" s="1"/>
      <c r="AY1623" s="1"/>
      <c r="AZ1623" s="1"/>
      <c r="BA1623" s="1"/>
      <c r="BB1623" s="1"/>
    </row>
    <row r="1624" spans="1:54" x14ac:dyDescent="0.2">
      <c r="A1624" s="178">
        <f t="shared" si="883"/>
        <v>42743</v>
      </c>
      <c r="B1624" s="2">
        <f t="shared" si="869"/>
        <v>275556.43336280412</v>
      </c>
      <c r="C1624" s="2">
        <f t="shared" si="884"/>
        <v>200422.53293680999</v>
      </c>
      <c r="D1624" s="2">
        <f>SUM(Y1624:Y$1860)</f>
        <v>25012.77471224</v>
      </c>
      <c r="E1624" s="11">
        <f t="shared" si="870"/>
        <v>175409.75822456999</v>
      </c>
      <c r="F1624" s="99">
        <f t="shared" si="865"/>
        <v>4761.42</v>
      </c>
      <c r="G1624" s="3">
        <f>IF(N1624=1,VLOOKUP(A1623,[1]Plan1!$BG$69:$BI$188,3),G1623)</f>
        <v>4775.7</v>
      </c>
      <c r="H1624" s="200">
        <f t="shared" si="866"/>
        <v>42677</v>
      </c>
      <c r="I1624" s="200">
        <f t="shared" si="867"/>
        <v>42707</v>
      </c>
      <c r="J1624" s="27">
        <f t="shared" si="871"/>
        <v>2.9991053089204467E-3</v>
      </c>
      <c r="K1624" s="12">
        <f t="shared" si="885"/>
        <v>42767</v>
      </c>
      <c r="L1624" s="12">
        <f t="shared" si="872"/>
        <v>42767</v>
      </c>
      <c r="M1624" s="1">
        <f t="shared" si="886"/>
        <v>22</v>
      </c>
      <c r="N1624" s="1">
        <f t="shared" si="873"/>
        <v>5</v>
      </c>
      <c r="O1624" s="2">
        <f t="shared" si="874"/>
        <v>1.0006808199999999</v>
      </c>
      <c r="P1624" s="11">
        <f t="shared" si="864"/>
        <v>1.00180102</v>
      </c>
      <c r="Q1624" s="11">
        <f t="shared" si="860"/>
        <v>1.3731719683881798</v>
      </c>
      <c r="R1624" s="2">
        <f t="shared" si="863"/>
        <v>1.37410685</v>
      </c>
      <c r="S1624" s="2">
        <f t="shared" si="858"/>
        <v>1.36605438</v>
      </c>
      <c r="T1624" s="2">
        <f t="shared" si="875"/>
        <v>273788.07896901999</v>
      </c>
      <c r="U1624" s="2">
        <f t="shared" si="876"/>
        <v>9156.0357393686918</v>
      </c>
      <c r="V1624" s="2">
        <f t="shared" si="877"/>
        <v>65621.992108655468</v>
      </c>
      <c r="W1624" s="2">
        <f t="shared" si="878"/>
        <v>275200.56078483415</v>
      </c>
      <c r="X1624" s="29">
        <f t="shared" si="879"/>
        <v>0</v>
      </c>
      <c r="Y1624" s="2">
        <f t="shared" si="859"/>
        <v>0</v>
      </c>
      <c r="Z1624" s="82">
        <f t="shared" si="880"/>
        <v>0</v>
      </c>
      <c r="AA1624" s="2">
        <f t="shared" si="889"/>
        <v>0</v>
      </c>
      <c r="AB1624" s="27">
        <f t="shared" si="887"/>
        <v>6.7299999999999999E-2</v>
      </c>
      <c r="AC1624" s="29">
        <f t="shared" si="868"/>
        <v>5</v>
      </c>
      <c r="AD1624" s="29">
        <v>252</v>
      </c>
      <c r="AE1624" s="11">
        <f t="shared" si="861"/>
        <v>1.0012931389999999</v>
      </c>
      <c r="AF1624" s="2">
        <f t="shared" si="890"/>
        <v>354.04604264</v>
      </c>
      <c r="AG1624" s="2">
        <f t="shared" si="881"/>
        <v>355.87257797000001</v>
      </c>
      <c r="AH1624" s="3">
        <f t="shared" si="882"/>
        <v>0</v>
      </c>
      <c r="AI1624" s="4" t="str">
        <f t="shared" si="862"/>
        <v>A+J=</v>
      </c>
      <c r="AJ1624" s="12">
        <f t="shared" si="888"/>
        <v>42767</v>
      </c>
      <c r="AK1624" s="12"/>
      <c r="AL1624" s="4"/>
      <c r="AM1624" s="1"/>
      <c r="AN1624" s="12"/>
      <c r="AO1624" s="1"/>
      <c r="AP1624" s="1"/>
      <c r="AQ1624" s="3"/>
      <c r="AR1624" s="3"/>
      <c r="AS1624" s="7"/>
      <c r="AT1624" s="1"/>
      <c r="AU1624" s="1"/>
      <c r="AV1624" s="1"/>
      <c r="AW1624" s="1"/>
      <c r="AX1624" s="1"/>
      <c r="AY1624" s="1"/>
      <c r="AZ1624" s="1"/>
      <c r="BA1624" s="1"/>
      <c r="BB1624" s="1"/>
    </row>
    <row r="1625" spans="1:54" x14ac:dyDescent="0.2">
      <c r="A1625" s="178">
        <f t="shared" si="883"/>
        <v>42744</v>
      </c>
      <c r="B1625" s="2">
        <f t="shared" si="869"/>
        <v>275556.43336280412</v>
      </c>
      <c r="C1625" s="2">
        <f t="shared" si="884"/>
        <v>200422.53293680999</v>
      </c>
      <c r="D1625" s="2">
        <f>SUM(Y1625:Y$1860)</f>
        <v>25012.77471224</v>
      </c>
      <c r="E1625" s="11">
        <f t="shared" si="870"/>
        <v>175409.75822456999</v>
      </c>
      <c r="F1625" s="99">
        <f t="shared" si="865"/>
        <v>4761.42</v>
      </c>
      <c r="G1625" s="3">
        <f>IF(N1625=1,VLOOKUP(A1624,[1]Plan1!$BG$69:$BI$188,3),G1624)</f>
        <v>4775.7</v>
      </c>
      <c r="H1625" s="200">
        <f t="shared" si="866"/>
        <v>42677</v>
      </c>
      <c r="I1625" s="200">
        <f t="shared" si="867"/>
        <v>42707</v>
      </c>
      <c r="J1625" s="27">
        <f t="shared" si="871"/>
        <v>2.9991053089204467E-3</v>
      </c>
      <c r="K1625" s="12">
        <f t="shared" si="885"/>
        <v>42767</v>
      </c>
      <c r="L1625" s="12">
        <f t="shared" si="872"/>
        <v>42767</v>
      </c>
      <c r="M1625" s="1">
        <f t="shared" si="886"/>
        <v>22</v>
      </c>
      <c r="N1625" s="1">
        <f t="shared" si="873"/>
        <v>5</v>
      </c>
      <c r="O1625" s="2">
        <f t="shared" si="874"/>
        <v>1.0006808199999999</v>
      </c>
      <c r="P1625" s="11">
        <f t="shared" si="864"/>
        <v>1.00180102</v>
      </c>
      <c r="Q1625" s="11">
        <f t="shared" si="860"/>
        <v>1.3731719683881798</v>
      </c>
      <c r="R1625" s="2">
        <f t="shared" si="863"/>
        <v>1.37410685</v>
      </c>
      <c r="S1625" s="2">
        <f t="shared" si="858"/>
        <v>1.36605438</v>
      </c>
      <c r="T1625" s="2">
        <f t="shared" si="875"/>
        <v>273788.07896901999</v>
      </c>
      <c r="U1625" s="2">
        <f t="shared" si="876"/>
        <v>9156.0357393686918</v>
      </c>
      <c r="V1625" s="2">
        <f t="shared" si="877"/>
        <v>65621.992108655468</v>
      </c>
      <c r="W1625" s="2">
        <f t="shared" si="878"/>
        <v>275200.56078483415</v>
      </c>
      <c r="X1625" s="29">
        <f t="shared" si="879"/>
        <v>0</v>
      </c>
      <c r="Y1625" s="2">
        <f t="shared" si="859"/>
        <v>0</v>
      </c>
      <c r="Z1625" s="82">
        <f t="shared" si="880"/>
        <v>0</v>
      </c>
      <c r="AA1625" s="2">
        <f t="shared" si="889"/>
        <v>0</v>
      </c>
      <c r="AB1625" s="27">
        <f t="shared" si="887"/>
        <v>6.7299999999999999E-2</v>
      </c>
      <c r="AC1625" s="29">
        <f t="shared" si="868"/>
        <v>5</v>
      </c>
      <c r="AD1625" s="29">
        <v>252</v>
      </c>
      <c r="AE1625" s="11">
        <f t="shared" si="861"/>
        <v>1.0012931389999999</v>
      </c>
      <c r="AF1625" s="2">
        <f t="shared" si="890"/>
        <v>354.04604264</v>
      </c>
      <c r="AG1625" s="2">
        <f t="shared" si="881"/>
        <v>355.87257797000001</v>
      </c>
      <c r="AH1625" s="3">
        <f t="shared" si="882"/>
        <v>0</v>
      </c>
      <c r="AI1625" s="4" t="str">
        <f t="shared" si="862"/>
        <v>A+J=</v>
      </c>
      <c r="AJ1625" s="12">
        <f t="shared" si="888"/>
        <v>42767</v>
      </c>
      <c r="AK1625" s="12"/>
      <c r="AL1625" s="4"/>
      <c r="AM1625" s="1"/>
      <c r="AN1625" s="12"/>
      <c r="AO1625" s="1"/>
      <c r="AP1625" s="1"/>
      <c r="AQ1625" s="3"/>
      <c r="AR1625" s="3"/>
      <c r="AS1625" s="7"/>
      <c r="AT1625" s="1"/>
      <c r="AU1625" s="1"/>
      <c r="AV1625" s="1"/>
      <c r="AW1625" s="1"/>
      <c r="AX1625" s="1"/>
      <c r="AY1625" s="1"/>
      <c r="AZ1625" s="1"/>
      <c r="BA1625" s="1"/>
      <c r="BB1625" s="1"/>
    </row>
    <row r="1626" spans="1:54" x14ac:dyDescent="0.2">
      <c r="A1626" s="178">
        <f t="shared" si="883"/>
        <v>42745</v>
      </c>
      <c r="B1626" s="2">
        <f t="shared" si="869"/>
        <v>275660.52428948006</v>
      </c>
      <c r="C1626" s="2">
        <f t="shared" si="884"/>
        <v>200422.53293680999</v>
      </c>
      <c r="D1626" s="2">
        <f>SUM(Y1626:Y$1860)</f>
        <v>25012.77471224</v>
      </c>
      <c r="E1626" s="11">
        <f t="shared" si="870"/>
        <v>175409.75822456999</v>
      </c>
      <c r="F1626" s="99">
        <f t="shared" si="865"/>
        <v>4761.42</v>
      </c>
      <c r="G1626" s="3">
        <f>IF(N1626=1,VLOOKUP(A1625,[1]Plan1!$BG$69:$BI$188,3),G1625)</f>
        <v>4775.7</v>
      </c>
      <c r="H1626" s="200">
        <f t="shared" si="866"/>
        <v>42677</v>
      </c>
      <c r="I1626" s="200">
        <f t="shared" si="867"/>
        <v>42707</v>
      </c>
      <c r="J1626" s="27">
        <f t="shared" si="871"/>
        <v>2.9991053089204467E-3</v>
      </c>
      <c r="K1626" s="12">
        <f t="shared" si="885"/>
        <v>42767</v>
      </c>
      <c r="L1626" s="12">
        <f t="shared" si="872"/>
        <v>42767</v>
      </c>
      <c r="M1626" s="1">
        <f t="shared" si="886"/>
        <v>22</v>
      </c>
      <c r="N1626" s="1">
        <f t="shared" si="873"/>
        <v>6</v>
      </c>
      <c r="O1626" s="2">
        <f t="shared" si="874"/>
        <v>1.00081704</v>
      </c>
      <c r="P1626" s="11">
        <f t="shared" si="864"/>
        <v>1.00180102</v>
      </c>
      <c r="Q1626" s="11">
        <f t="shared" si="860"/>
        <v>1.3731719683881798</v>
      </c>
      <c r="R1626" s="2">
        <f t="shared" si="863"/>
        <v>1.3742939000000001</v>
      </c>
      <c r="S1626" s="2">
        <f t="shared" si="858"/>
        <v>1.36605438</v>
      </c>
      <c r="T1626" s="2">
        <f t="shared" si="875"/>
        <v>273788.07896901999</v>
      </c>
      <c r="U1626" s="2">
        <f t="shared" si="876"/>
        <v>9156.0357393686918</v>
      </c>
      <c r="V1626" s="2">
        <f t="shared" si="877"/>
        <v>65654.802503931394</v>
      </c>
      <c r="W1626" s="2">
        <f t="shared" si="878"/>
        <v>275233.37118011009</v>
      </c>
      <c r="X1626" s="29">
        <f t="shared" si="879"/>
        <v>0</v>
      </c>
      <c r="Y1626" s="2">
        <f t="shared" si="859"/>
        <v>0</v>
      </c>
      <c r="Z1626" s="82">
        <f t="shared" si="880"/>
        <v>0</v>
      </c>
      <c r="AA1626" s="2">
        <f t="shared" si="889"/>
        <v>0</v>
      </c>
      <c r="AB1626" s="27">
        <f t="shared" si="887"/>
        <v>6.7299999999999999E-2</v>
      </c>
      <c r="AC1626" s="29">
        <f t="shared" si="868"/>
        <v>6</v>
      </c>
      <c r="AD1626" s="29">
        <v>252</v>
      </c>
      <c r="AE1626" s="11">
        <f t="shared" si="861"/>
        <v>1.0015519669999999</v>
      </c>
      <c r="AF1626" s="2">
        <f t="shared" si="890"/>
        <v>424.91006355000002</v>
      </c>
      <c r="AG1626" s="2">
        <f t="shared" si="881"/>
        <v>427.15310936999998</v>
      </c>
      <c r="AH1626" s="3">
        <f t="shared" si="882"/>
        <v>0</v>
      </c>
      <c r="AI1626" s="4" t="str">
        <f t="shared" si="862"/>
        <v>A+J=</v>
      </c>
      <c r="AJ1626" s="12">
        <f t="shared" si="888"/>
        <v>42767</v>
      </c>
      <c r="AK1626" s="12"/>
      <c r="AL1626" s="4"/>
      <c r="AM1626" s="1"/>
      <c r="AN1626" s="12"/>
      <c r="AO1626" s="1"/>
      <c r="AP1626" s="1"/>
      <c r="AQ1626" s="3"/>
      <c r="AR1626" s="3"/>
      <c r="AS1626" s="7"/>
      <c r="AT1626" s="1"/>
      <c r="AU1626" s="1"/>
      <c r="AV1626" s="1"/>
      <c r="AW1626" s="1"/>
      <c r="AX1626" s="1"/>
      <c r="AY1626" s="1"/>
      <c r="AZ1626" s="1"/>
      <c r="BA1626" s="1"/>
      <c r="BB1626" s="1"/>
    </row>
    <row r="1627" spans="1:54" x14ac:dyDescent="0.2">
      <c r="A1627" s="178">
        <f t="shared" si="883"/>
        <v>42746</v>
      </c>
      <c r="B1627" s="2">
        <f t="shared" si="869"/>
        <v>275764.65591529873</v>
      </c>
      <c r="C1627" s="2">
        <f t="shared" si="884"/>
        <v>200422.53293680999</v>
      </c>
      <c r="D1627" s="2">
        <f>SUM(Y1627:Y$1860)</f>
        <v>25012.77471224</v>
      </c>
      <c r="E1627" s="11">
        <f t="shared" si="870"/>
        <v>175409.75822456999</v>
      </c>
      <c r="F1627" s="99">
        <f t="shared" si="865"/>
        <v>4761.42</v>
      </c>
      <c r="G1627" s="3">
        <f>IF(N1627=1,VLOOKUP(A1626,[1]Plan1!$BG$69:$BI$188,3),G1626)</f>
        <v>4775.7</v>
      </c>
      <c r="H1627" s="200">
        <f t="shared" si="866"/>
        <v>42677</v>
      </c>
      <c r="I1627" s="200">
        <f t="shared" si="867"/>
        <v>42707</v>
      </c>
      <c r="J1627" s="27">
        <f t="shared" si="871"/>
        <v>2.9991053089204467E-3</v>
      </c>
      <c r="K1627" s="12">
        <f t="shared" si="885"/>
        <v>42767</v>
      </c>
      <c r="L1627" s="12">
        <f t="shared" si="872"/>
        <v>42767</v>
      </c>
      <c r="M1627" s="1">
        <f t="shared" si="886"/>
        <v>22</v>
      </c>
      <c r="N1627" s="1">
        <f t="shared" si="873"/>
        <v>7</v>
      </c>
      <c r="O1627" s="2">
        <f t="shared" si="874"/>
        <v>1.0009532800000001</v>
      </c>
      <c r="P1627" s="11">
        <f t="shared" si="864"/>
        <v>1.00180102</v>
      </c>
      <c r="Q1627" s="11">
        <f t="shared" si="860"/>
        <v>1.3731719683881798</v>
      </c>
      <c r="R1627" s="2">
        <f t="shared" si="863"/>
        <v>1.37448098</v>
      </c>
      <c r="S1627" s="2">
        <f t="shared" si="858"/>
        <v>1.36605438</v>
      </c>
      <c r="T1627" s="2">
        <f t="shared" si="875"/>
        <v>273788.07896901999</v>
      </c>
      <c r="U1627" s="2">
        <f t="shared" si="876"/>
        <v>9156.0357393686918</v>
      </c>
      <c r="V1627" s="2">
        <f t="shared" si="877"/>
        <v>65687.618161500024</v>
      </c>
      <c r="W1627" s="2">
        <f t="shared" si="878"/>
        <v>275266.18683767872</v>
      </c>
      <c r="X1627" s="29">
        <f t="shared" si="879"/>
        <v>0</v>
      </c>
      <c r="Y1627" s="2">
        <f t="shared" si="859"/>
        <v>0</v>
      </c>
      <c r="Z1627" s="82">
        <f t="shared" si="880"/>
        <v>0</v>
      </c>
      <c r="AA1627" s="2">
        <f t="shared" si="889"/>
        <v>0</v>
      </c>
      <c r="AB1627" s="27">
        <f t="shared" si="887"/>
        <v>6.7299999999999999E-2</v>
      </c>
      <c r="AC1627" s="29">
        <f t="shared" si="868"/>
        <v>7</v>
      </c>
      <c r="AD1627" s="29">
        <v>252</v>
      </c>
      <c r="AE1627" s="11">
        <f t="shared" si="861"/>
        <v>1.0018108619999999</v>
      </c>
      <c r="AF1627" s="2">
        <f t="shared" si="890"/>
        <v>495.79242825</v>
      </c>
      <c r="AG1627" s="2">
        <f t="shared" si="881"/>
        <v>498.46907762000001</v>
      </c>
      <c r="AH1627" s="3">
        <f t="shared" si="882"/>
        <v>0</v>
      </c>
      <c r="AI1627" s="4" t="str">
        <f t="shared" si="862"/>
        <v>A+J=</v>
      </c>
      <c r="AJ1627" s="12">
        <f t="shared" si="888"/>
        <v>42767</v>
      </c>
      <c r="AK1627" s="12"/>
      <c r="AL1627" s="4"/>
      <c r="AM1627" s="1"/>
      <c r="AN1627" s="12"/>
      <c r="AO1627" s="1"/>
      <c r="AP1627" s="1"/>
      <c r="AQ1627" s="3"/>
      <c r="AR1627" s="3"/>
      <c r="AS1627" s="7"/>
      <c r="AT1627" s="1"/>
      <c r="AU1627" s="1"/>
      <c r="AV1627" s="1"/>
      <c r="AW1627" s="1"/>
      <c r="AX1627" s="1"/>
      <c r="AY1627" s="1"/>
      <c r="AZ1627" s="1"/>
      <c r="BA1627" s="1"/>
      <c r="BB1627" s="1"/>
    </row>
    <row r="1628" spans="1:54" x14ac:dyDescent="0.2">
      <c r="A1628" s="178">
        <f t="shared" si="883"/>
        <v>42747</v>
      </c>
      <c r="B1628" s="2">
        <f t="shared" si="869"/>
        <v>275868.82852627011</v>
      </c>
      <c r="C1628" s="2">
        <f t="shared" si="884"/>
        <v>200422.53293680999</v>
      </c>
      <c r="D1628" s="2">
        <f>SUM(Y1628:Y$1860)</f>
        <v>25012.77471224</v>
      </c>
      <c r="E1628" s="11">
        <f t="shared" si="870"/>
        <v>175409.75822456999</v>
      </c>
      <c r="F1628" s="99">
        <f t="shared" si="865"/>
        <v>4761.42</v>
      </c>
      <c r="G1628" s="3">
        <f>IF(N1628=1,VLOOKUP(A1627,[1]Plan1!$BG$69:$BI$188,3),G1627)</f>
        <v>4775.7</v>
      </c>
      <c r="H1628" s="200">
        <f t="shared" si="866"/>
        <v>42677</v>
      </c>
      <c r="I1628" s="200">
        <f t="shared" si="867"/>
        <v>42707</v>
      </c>
      <c r="J1628" s="27">
        <f t="shared" si="871"/>
        <v>2.9991053089204467E-3</v>
      </c>
      <c r="K1628" s="12">
        <f t="shared" si="885"/>
        <v>42767</v>
      </c>
      <c r="L1628" s="12">
        <f t="shared" si="872"/>
        <v>42767</v>
      </c>
      <c r="M1628" s="1">
        <f t="shared" si="886"/>
        <v>22</v>
      </c>
      <c r="N1628" s="1">
        <f t="shared" si="873"/>
        <v>8</v>
      </c>
      <c r="O1628" s="2">
        <f t="shared" si="874"/>
        <v>1.0010895399999999</v>
      </c>
      <c r="P1628" s="11">
        <f t="shared" si="864"/>
        <v>1.00180102</v>
      </c>
      <c r="Q1628" s="11">
        <f t="shared" si="860"/>
        <v>1.3731719683881798</v>
      </c>
      <c r="R1628" s="2">
        <f t="shared" si="863"/>
        <v>1.3746680899999999</v>
      </c>
      <c r="S1628" s="2">
        <f t="shared" si="858"/>
        <v>1.36605438</v>
      </c>
      <c r="T1628" s="2">
        <f t="shared" si="875"/>
        <v>273788.07896901999</v>
      </c>
      <c r="U1628" s="2">
        <f t="shared" si="876"/>
        <v>9156.0357393686918</v>
      </c>
      <c r="V1628" s="2">
        <f t="shared" si="877"/>
        <v>65720.439081361415</v>
      </c>
      <c r="W1628" s="2">
        <f t="shared" si="878"/>
        <v>275299.00775754009</v>
      </c>
      <c r="X1628" s="29">
        <f t="shared" si="879"/>
        <v>0</v>
      </c>
      <c r="Y1628" s="2">
        <f t="shared" si="859"/>
        <v>0</v>
      </c>
      <c r="Z1628" s="82">
        <f t="shared" si="880"/>
        <v>0</v>
      </c>
      <c r="AA1628" s="2">
        <f t="shared" si="889"/>
        <v>0</v>
      </c>
      <c r="AB1628" s="27">
        <f t="shared" si="887"/>
        <v>6.7299999999999999E-2</v>
      </c>
      <c r="AC1628" s="29">
        <f t="shared" si="868"/>
        <v>8</v>
      </c>
      <c r="AD1628" s="29">
        <v>252</v>
      </c>
      <c r="AE1628" s="11">
        <f t="shared" si="861"/>
        <v>1.002069825</v>
      </c>
      <c r="AF1628" s="2">
        <f t="shared" si="890"/>
        <v>566.69341054999995</v>
      </c>
      <c r="AG1628" s="2">
        <f t="shared" si="881"/>
        <v>569.82076873000005</v>
      </c>
      <c r="AH1628" s="3">
        <f t="shared" si="882"/>
        <v>0</v>
      </c>
      <c r="AI1628" s="4" t="str">
        <f t="shared" si="862"/>
        <v>A+J=</v>
      </c>
      <c r="AJ1628" s="12">
        <f t="shared" si="888"/>
        <v>42767</v>
      </c>
      <c r="AK1628" s="12"/>
      <c r="AL1628" s="4"/>
      <c r="AM1628" s="1"/>
      <c r="AN1628" s="12"/>
      <c r="AO1628" s="1"/>
      <c r="AP1628" s="1"/>
      <c r="AQ1628" s="3"/>
      <c r="AR1628" s="3"/>
      <c r="AS1628" s="7"/>
      <c r="AT1628" s="1"/>
      <c r="AU1628" s="1"/>
      <c r="AV1628" s="1"/>
      <c r="AW1628" s="1"/>
      <c r="AX1628" s="1"/>
      <c r="AY1628" s="1"/>
      <c r="AZ1628" s="1"/>
      <c r="BA1628" s="1"/>
      <c r="BB1628" s="1"/>
    </row>
    <row r="1629" spans="1:54" x14ac:dyDescent="0.2">
      <c r="A1629" s="178">
        <f t="shared" si="883"/>
        <v>42748</v>
      </c>
      <c r="B1629" s="2">
        <f t="shared" si="869"/>
        <v>275973.04158248426</v>
      </c>
      <c r="C1629" s="2">
        <f t="shared" si="884"/>
        <v>200422.53293680999</v>
      </c>
      <c r="D1629" s="2">
        <f>SUM(Y1629:Y$1860)</f>
        <v>25012.77471224</v>
      </c>
      <c r="E1629" s="11">
        <f t="shared" si="870"/>
        <v>175409.75822456999</v>
      </c>
      <c r="F1629" s="99">
        <f t="shared" si="865"/>
        <v>4761.42</v>
      </c>
      <c r="G1629" s="3">
        <f>IF(N1629=1,VLOOKUP(A1628,[1]Plan1!$BG$69:$BI$188,3),G1628)</f>
        <v>4775.7</v>
      </c>
      <c r="H1629" s="200">
        <f t="shared" si="866"/>
        <v>42677</v>
      </c>
      <c r="I1629" s="200">
        <f t="shared" si="867"/>
        <v>42707</v>
      </c>
      <c r="J1629" s="27">
        <f t="shared" si="871"/>
        <v>2.9991053089204467E-3</v>
      </c>
      <c r="K1629" s="12">
        <f t="shared" si="885"/>
        <v>42767</v>
      </c>
      <c r="L1629" s="12">
        <f t="shared" si="872"/>
        <v>42767</v>
      </c>
      <c r="M1629" s="1">
        <f t="shared" si="886"/>
        <v>22</v>
      </c>
      <c r="N1629" s="1">
        <f t="shared" si="873"/>
        <v>9</v>
      </c>
      <c r="O1629" s="2">
        <f t="shared" si="874"/>
        <v>1.0012258199999999</v>
      </c>
      <c r="P1629" s="11">
        <f t="shared" si="864"/>
        <v>1.00180102</v>
      </c>
      <c r="Q1629" s="11">
        <f t="shared" si="860"/>
        <v>1.3731719683881798</v>
      </c>
      <c r="R1629" s="2">
        <f t="shared" si="863"/>
        <v>1.3748552300000001</v>
      </c>
      <c r="S1629" s="2">
        <f t="shared" si="858"/>
        <v>1.36605438</v>
      </c>
      <c r="T1629" s="2">
        <f t="shared" si="875"/>
        <v>273788.07896901999</v>
      </c>
      <c r="U1629" s="2">
        <f t="shared" si="876"/>
        <v>9156.0357393686918</v>
      </c>
      <c r="V1629" s="2">
        <f t="shared" si="877"/>
        <v>65753.265263515597</v>
      </c>
      <c r="W1629" s="2">
        <f t="shared" si="878"/>
        <v>275331.83393969428</v>
      </c>
      <c r="X1629" s="29">
        <f t="shared" si="879"/>
        <v>0</v>
      </c>
      <c r="Y1629" s="2">
        <f t="shared" si="859"/>
        <v>0</v>
      </c>
      <c r="Z1629" s="82">
        <f t="shared" si="880"/>
        <v>0</v>
      </c>
      <c r="AA1629" s="2">
        <f t="shared" si="889"/>
        <v>0</v>
      </c>
      <c r="AB1629" s="27">
        <f t="shared" si="887"/>
        <v>6.7299999999999999E-2</v>
      </c>
      <c r="AC1629" s="29">
        <f t="shared" si="868"/>
        <v>9</v>
      </c>
      <c r="AD1629" s="29">
        <v>252</v>
      </c>
      <c r="AE1629" s="11">
        <f t="shared" si="861"/>
        <v>1.0023288539999999</v>
      </c>
      <c r="AF1629" s="2">
        <f t="shared" si="890"/>
        <v>637.61246285000004</v>
      </c>
      <c r="AG1629" s="2">
        <f t="shared" si="881"/>
        <v>641.20764279000002</v>
      </c>
      <c r="AH1629" s="3">
        <f t="shared" si="882"/>
        <v>0</v>
      </c>
      <c r="AI1629" s="4" t="str">
        <f t="shared" si="862"/>
        <v>A+J=</v>
      </c>
      <c r="AJ1629" s="12">
        <f t="shared" si="888"/>
        <v>42767</v>
      </c>
      <c r="AK1629" s="12"/>
      <c r="AL1629" s="4"/>
      <c r="AM1629" s="1"/>
      <c r="AN1629" s="12"/>
      <c r="AO1629" s="1"/>
      <c r="AP1629" s="1"/>
      <c r="AQ1629" s="3"/>
      <c r="AR1629" s="3"/>
      <c r="AS1629" s="7"/>
      <c r="AT1629" s="1"/>
      <c r="AU1629" s="1"/>
      <c r="AV1629" s="1"/>
      <c r="AW1629" s="1"/>
      <c r="AX1629" s="1"/>
      <c r="AY1629" s="1"/>
      <c r="AZ1629" s="1"/>
      <c r="BA1629" s="1"/>
      <c r="BB1629" s="1"/>
    </row>
    <row r="1630" spans="1:54" x14ac:dyDescent="0.2">
      <c r="A1630" s="178">
        <f t="shared" si="883"/>
        <v>42749</v>
      </c>
      <c r="B1630" s="2">
        <f t="shared" si="869"/>
        <v>276077.29009400844</v>
      </c>
      <c r="C1630" s="2">
        <f t="shared" si="884"/>
        <v>200422.53293680999</v>
      </c>
      <c r="D1630" s="2">
        <f>SUM(Y1630:Y$1860)</f>
        <v>25012.77471224</v>
      </c>
      <c r="E1630" s="11">
        <f t="shared" si="870"/>
        <v>175409.75822456999</v>
      </c>
      <c r="F1630" s="99">
        <f t="shared" si="865"/>
        <v>4761.42</v>
      </c>
      <c r="G1630" s="3">
        <f>IF(N1630=1,VLOOKUP(A1629,[1]Plan1!$BG$69:$BI$188,3),G1629)</f>
        <v>4775.7</v>
      </c>
      <c r="H1630" s="200">
        <f t="shared" si="866"/>
        <v>42677</v>
      </c>
      <c r="I1630" s="200">
        <f t="shared" si="867"/>
        <v>42707</v>
      </c>
      <c r="J1630" s="27">
        <f t="shared" si="871"/>
        <v>2.9991053089204467E-3</v>
      </c>
      <c r="K1630" s="12">
        <f t="shared" si="885"/>
        <v>42767</v>
      </c>
      <c r="L1630" s="12">
        <f t="shared" si="872"/>
        <v>42767</v>
      </c>
      <c r="M1630" s="1">
        <f t="shared" si="886"/>
        <v>22</v>
      </c>
      <c r="N1630" s="1">
        <f t="shared" si="873"/>
        <v>10</v>
      </c>
      <c r="O1630" s="2">
        <f t="shared" si="874"/>
        <v>1.0013621100000001</v>
      </c>
      <c r="P1630" s="11">
        <f t="shared" si="864"/>
        <v>1.00180102</v>
      </c>
      <c r="Q1630" s="11">
        <f t="shared" si="860"/>
        <v>1.3731719683881798</v>
      </c>
      <c r="R1630" s="2">
        <f t="shared" si="863"/>
        <v>1.3750423700000001</v>
      </c>
      <c r="S1630" s="2">
        <f t="shared" ref="S1630:S1693" si="891">IF(AND(X1630&gt;0,MONTH(A1630)=10),R1630,S1629)</f>
        <v>1.36605438</v>
      </c>
      <c r="T1630" s="2">
        <f t="shared" si="875"/>
        <v>273788.07896901999</v>
      </c>
      <c r="U1630" s="2">
        <f t="shared" si="876"/>
        <v>9156.0357393686918</v>
      </c>
      <c r="V1630" s="2">
        <f t="shared" si="877"/>
        <v>65786.091445669736</v>
      </c>
      <c r="W1630" s="2">
        <f t="shared" si="878"/>
        <v>275364.66012184846</v>
      </c>
      <c r="X1630" s="29">
        <f t="shared" si="879"/>
        <v>0</v>
      </c>
      <c r="Y1630" s="2">
        <f t="shared" ref="Y1630:Y1693" si="892">IF(X1630&gt;0,VLOOKUP(A1630,AN$12:AR$131,5),0)</f>
        <v>0</v>
      </c>
      <c r="Z1630" s="82">
        <f t="shared" si="880"/>
        <v>0</v>
      </c>
      <c r="AA1630" s="2">
        <f t="shared" si="889"/>
        <v>0</v>
      </c>
      <c r="AB1630" s="27">
        <f t="shared" si="887"/>
        <v>6.7299999999999999E-2</v>
      </c>
      <c r="AC1630" s="29">
        <f t="shared" si="868"/>
        <v>10</v>
      </c>
      <c r="AD1630" s="29">
        <v>252</v>
      </c>
      <c r="AE1630" s="11">
        <f t="shared" si="861"/>
        <v>1.0025879499999999</v>
      </c>
      <c r="AF1630" s="2">
        <f t="shared" si="890"/>
        <v>708.54985896000005</v>
      </c>
      <c r="AG1630" s="2">
        <f t="shared" si="881"/>
        <v>712.62997215999997</v>
      </c>
      <c r="AH1630" s="3">
        <f t="shared" si="882"/>
        <v>0</v>
      </c>
      <c r="AI1630" s="4" t="str">
        <f t="shared" si="862"/>
        <v>A+J=</v>
      </c>
      <c r="AJ1630" s="12">
        <f t="shared" si="888"/>
        <v>42767</v>
      </c>
      <c r="AK1630" s="12"/>
      <c r="AL1630" s="4"/>
      <c r="AM1630" s="1"/>
      <c r="AN1630" s="12"/>
      <c r="AO1630" s="1"/>
      <c r="AP1630" s="1"/>
      <c r="AQ1630" s="3"/>
      <c r="AR1630" s="3"/>
      <c r="AS1630" s="7"/>
      <c r="AT1630" s="1"/>
      <c r="AU1630" s="1"/>
      <c r="AV1630" s="1"/>
      <c r="AW1630" s="1"/>
      <c r="AX1630" s="1"/>
      <c r="AY1630" s="1"/>
      <c r="AZ1630" s="1"/>
      <c r="BA1630" s="1"/>
      <c r="BB1630" s="1"/>
    </row>
    <row r="1631" spans="1:54" x14ac:dyDescent="0.2">
      <c r="A1631" s="178">
        <f t="shared" si="883"/>
        <v>42750</v>
      </c>
      <c r="B1631" s="2">
        <f t="shared" si="869"/>
        <v>276077.29009400844</v>
      </c>
      <c r="C1631" s="2">
        <f t="shared" si="884"/>
        <v>200422.53293680999</v>
      </c>
      <c r="D1631" s="2">
        <f>SUM(Y1631:Y$1860)</f>
        <v>25012.77471224</v>
      </c>
      <c r="E1631" s="11">
        <f t="shared" si="870"/>
        <v>175409.75822456999</v>
      </c>
      <c r="F1631" s="99">
        <f t="shared" si="865"/>
        <v>4761.42</v>
      </c>
      <c r="G1631" s="3">
        <f>IF(N1631=1,VLOOKUP(A1630,[1]Plan1!$BG$69:$BI$188,3),G1630)</f>
        <v>4775.7</v>
      </c>
      <c r="H1631" s="200">
        <f t="shared" si="866"/>
        <v>42677</v>
      </c>
      <c r="I1631" s="200">
        <f t="shared" si="867"/>
        <v>42707</v>
      </c>
      <c r="J1631" s="27">
        <f t="shared" si="871"/>
        <v>2.9991053089204467E-3</v>
      </c>
      <c r="K1631" s="12">
        <f t="shared" si="885"/>
        <v>42767</v>
      </c>
      <c r="L1631" s="12">
        <f t="shared" si="872"/>
        <v>42767</v>
      </c>
      <c r="M1631" s="1">
        <f t="shared" si="886"/>
        <v>22</v>
      </c>
      <c r="N1631" s="1">
        <f t="shared" si="873"/>
        <v>10</v>
      </c>
      <c r="O1631" s="2">
        <f t="shared" si="874"/>
        <v>1.0013621100000001</v>
      </c>
      <c r="P1631" s="11">
        <f t="shared" si="864"/>
        <v>1.00180102</v>
      </c>
      <c r="Q1631" s="11">
        <f t="shared" ref="Q1631:Q1694" si="893">IF(L1631&gt;L1630,Q1630*P1631,Q1630)</f>
        <v>1.3731719683881798</v>
      </c>
      <c r="R1631" s="2">
        <f t="shared" si="863"/>
        <v>1.3750423700000001</v>
      </c>
      <c r="S1631" s="2">
        <f t="shared" si="891"/>
        <v>1.36605438</v>
      </c>
      <c r="T1631" s="2">
        <f t="shared" si="875"/>
        <v>273788.07896901999</v>
      </c>
      <c r="U1631" s="2">
        <f t="shared" si="876"/>
        <v>9156.0357393686918</v>
      </c>
      <c r="V1631" s="2">
        <f t="shared" si="877"/>
        <v>65786.091445669736</v>
      </c>
      <c r="W1631" s="2">
        <f t="shared" si="878"/>
        <v>275364.66012184846</v>
      </c>
      <c r="X1631" s="29">
        <f t="shared" si="879"/>
        <v>0</v>
      </c>
      <c r="Y1631" s="2">
        <f t="shared" si="892"/>
        <v>0</v>
      </c>
      <c r="Z1631" s="82">
        <f t="shared" si="880"/>
        <v>0</v>
      </c>
      <c r="AA1631" s="2">
        <f t="shared" si="889"/>
        <v>0</v>
      </c>
      <c r="AB1631" s="27">
        <f t="shared" si="887"/>
        <v>6.7299999999999999E-2</v>
      </c>
      <c r="AC1631" s="29">
        <f t="shared" si="868"/>
        <v>10</v>
      </c>
      <c r="AD1631" s="29">
        <v>252</v>
      </c>
      <c r="AE1631" s="11">
        <f t="shared" ref="AE1631:AE1694" si="894">ROUND((1+AB1631)^TRUNC((AC1631/AD1631),9),9)</f>
        <v>1.0025879499999999</v>
      </c>
      <c r="AF1631" s="2">
        <f t="shared" si="890"/>
        <v>708.54985896000005</v>
      </c>
      <c r="AG1631" s="2">
        <f t="shared" si="881"/>
        <v>712.62997215999997</v>
      </c>
      <c r="AH1631" s="3">
        <f t="shared" si="882"/>
        <v>0</v>
      </c>
      <c r="AI1631" s="4" t="str">
        <f t="shared" si="862"/>
        <v>A+J=</v>
      </c>
      <c r="AJ1631" s="12">
        <f t="shared" si="888"/>
        <v>42767</v>
      </c>
      <c r="AK1631" s="12"/>
      <c r="AL1631" s="4"/>
      <c r="AM1631" s="1"/>
      <c r="AN1631" s="12"/>
      <c r="AO1631" s="1"/>
      <c r="AP1631" s="1"/>
      <c r="AQ1631" s="3"/>
      <c r="AR1631" s="3"/>
      <c r="AS1631" s="7"/>
      <c r="AT1631" s="1"/>
      <c r="AU1631" s="1"/>
      <c r="AV1631" s="1"/>
      <c r="AW1631" s="1"/>
      <c r="AX1631" s="1"/>
      <c r="AY1631" s="1"/>
      <c r="AZ1631" s="1"/>
      <c r="BA1631" s="1"/>
      <c r="BB1631" s="1"/>
    </row>
    <row r="1632" spans="1:54" x14ac:dyDescent="0.2">
      <c r="A1632" s="178">
        <f t="shared" si="883"/>
        <v>42751</v>
      </c>
      <c r="B1632" s="2">
        <f t="shared" si="869"/>
        <v>276077.29009400844</v>
      </c>
      <c r="C1632" s="2">
        <f t="shared" si="884"/>
        <v>200422.53293680999</v>
      </c>
      <c r="D1632" s="2">
        <f>SUM(Y1632:Y$1860)</f>
        <v>25012.77471224</v>
      </c>
      <c r="E1632" s="11">
        <f t="shared" si="870"/>
        <v>175409.75822456999</v>
      </c>
      <c r="F1632" s="99">
        <f t="shared" si="865"/>
        <v>4761.42</v>
      </c>
      <c r="G1632" s="3">
        <f>IF(N1632=1,VLOOKUP(A1631,[1]Plan1!$BG$69:$BI$188,3),G1631)</f>
        <v>4775.7</v>
      </c>
      <c r="H1632" s="200">
        <f t="shared" si="866"/>
        <v>42677</v>
      </c>
      <c r="I1632" s="200">
        <f t="shared" si="867"/>
        <v>42707</v>
      </c>
      <c r="J1632" s="27">
        <f t="shared" si="871"/>
        <v>2.9991053089204467E-3</v>
      </c>
      <c r="K1632" s="12">
        <f t="shared" si="885"/>
        <v>42767</v>
      </c>
      <c r="L1632" s="12">
        <f t="shared" si="872"/>
        <v>42767</v>
      </c>
      <c r="M1632" s="1">
        <f t="shared" si="886"/>
        <v>22</v>
      </c>
      <c r="N1632" s="1">
        <f t="shared" si="873"/>
        <v>10</v>
      </c>
      <c r="O1632" s="2">
        <f t="shared" si="874"/>
        <v>1.0013621100000001</v>
      </c>
      <c r="P1632" s="11">
        <f t="shared" si="864"/>
        <v>1.00180102</v>
      </c>
      <c r="Q1632" s="11">
        <f t="shared" si="893"/>
        <v>1.3731719683881798</v>
      </c>
      <c r="R1632" s="2">
        <f t="shared" si="863"/>
        <v>1.3750423700000001</v>
      </c>
      <c r="S1632" s="2">
        <f t="shared" si="891"/>
        <v>1.36605438</v>
      </c>
      <c r="T1632" s="2">
        <f t="shared" si="875"/>
        <v>273788.07896901999</v>
      </c>
      <c r="U1632" s="2">
        <f t="shared" si="876"/>
        <v>9156.0357393686918</v>
      </c>
      <c r="V1632" s="2">
        <f t="shared" si="877"/>
        <v>65786.091445669736</v>
      </c>
      <c r="W1632" s="2">
        <f t="shared" si="878"/>
        <v>275364.66012184846</v>
      </c>
      <c r="X1632" s="29">
        <f t="shared" si="879"/>
        <v>0</v>
      </c>
      <c r="Y1632" s="2">
        <f t="shared" si="892"/>
        <v>0</v>
      </c>
      <c r="Z1632" s="82">
        <f t="shared" si="880"/>
        <v>0</v>
      </c>
      <c r="AA1632" s="2">
        <f t="shared" si="889"/>
        <v>0</v>
      </c>
      <c r="AB1632" s="27">
        <f t="shared" si="887"/>
        <v>6.7299999999999999E-2</v>
      </c>
      <c r="AC1632" s="29">
        <f t="shared" si="868"/>
        <v>10</v>
      </c>
      <c r="AD1632" s="29">
        <v>252</v>
      </c>
      <c r="AE1632" s="11">
        <f t="shared" si="894"/>
        <v>1.0025879499999999</v>
      </c>
      <c r="AF1632" s="2">
        <f t="shared" si="890"/>
        <v>708.54985896000005</v>
      </c>
      <c r="AG1632" s="2">
        <f t="shared" si="881"/>
        <v>712.62997215999997</v>
      </c>
      <c r="AH1632" s="3">
        <f t="shared" si="882"/>
        <v>0</v>
      </c>
      <c r="AI1632" s="4" t="str">
        <f t="shared" si="862"/>
        <v>A+J=</v>
      </c>
      <c r="AJ1632" s="12">
        <f t="shared" si="888"/>
        <v>42767</v>
      </c>
      <c r="AK1632" s="12"/>
      <c r="AL1632" s="4"/>
      <c r="AM1632" s="1"/>
      <c r="AN1632" s="12"/>
      <c r="AO1632" s="1"/>
      <c r="AP1632" s="1"/>
      <c r="AQ1632" s="3"/>
      <c r="AR1632" s="3"/>
      <c r="AS1632" s="7"/>
      <c r="AT1632" s="1"/>
      <c r="AU1632" s="1"/>
      <c r="AV1632" s="1"/>
      <c r="AW1632" s="1"/>
      <c r="AX1632" s="1"/>
      <c r="AY1632" s="1"/>
      <c r="AZ1632" s="1"/>
      <c r="BA1632" s="1"/>
      <c r="BB1632" s="1"/>
    </row>
    <row r="1633" spans="1:154" x14ac:dyDescent="0.2">
      <c r="A1633" s="178">
        <f t="shared" si="883"/>
        <v>42752</v>
      </c>
      <c r="B1633" s="2">
        <f t="shared" si="869"/>
        <v>276181.58462196804</v>
      </c>
      <c r="C1633" s="2">
        <f t="shared" si="884"/>
        <v>200422.53293680999</v>
      </c>
      <c r="D1633" s="2">
        <f>SUM(Y1633:Y$1860)</f>
        <v>25012.77471224</v>
      </c>
      <c r="E1633" s="11">
        <f t="shared" si="870"/>
        <v>175409.75822456999</v>
      </c>
      <c r="F1633" s="99">
        <f t="shared" si="865"/>
        <v>4761.42</v>
      </c>
      <c r="G1633" s="3">
        <f>IF(N1633=1,VLOOKUP(A1632,[1]Plan1!$BG$69:$BI$188,3),G1632)</f>
        <v>4775.7</v>
      </c>
      <c r="H1633" s="200">
        <f t="shared" si="866"/>
        <v>42677</v>
      </c>
      <c r="I1633" s="200">
        <f t="shared" si="867"/>
        <v>42707</v>
      </c>
      <c r="J1633" s="27">
        <f t="shared" si="871"/>
        <v>2.9991053089204467E-3</v>
      </c>
      <c r="K1633" s="12">
        <f t="shared" si="885"/>
        <v>42767</v>
      </c>
      <c r="L1633" s="12">
        <f t="shared" si="872"/>
        <v>42767</v>
      </c>
      <c r="M1633" s="1">
        <f t="shared" si="886"/>
        <v>22</v>
      </c>
      <c r="N1633" s="1">
        <f t="shared" si="873"/>
        <v>11</v>
      </c>
      <c r="O1633" s="2">
        <f t="shared" si="874"/>
        <v>1.0014984300000001</v>
      </c>
      <c r="P1633" s="11">
        <f t="shared" si="864"/>
        <v>1.00180102</v>
      </c>
      <c r="Q1633" s="11">
        <f t="shared" si="893"/>
        <v>1.3731719683881798</v>
      </c>
      <c r="R1633" s="2">
        <f t="shared" si="863"/>
        <v>1.3752295699999999</v>
      </c>
      <c r="S1633" s="2">
        <f t="shared" si="891"/>
        <v>1.36605438</v>
      </c>
      <c r="T1633" s="2">
        <f t="shared" si="875"/>
        <v>273788.07896901999</v>
      </c>
      <c r="U1633" s="2">
        <f t="shared" si="876"/>
        <v>9156.0357393686918</v>
      </c>
      <c r="V1633" s="2">
        <f t="shared" si="877"/>
        <v>65818.928152409339</v>
      </c>
      <c r="W1633" s="2">
        <f t="shared" si="878"/>
        <v>275397.49682858802</v>
      </c>
      <c r="X1633" s="29">
        <f t="shared" si="879"/>
        <v>0</v>
      </c>
      <c r="Y1633" s="2">
        <f t="shared" si="892"/>
        <v>0</v>
      </c>
      <c r="Z1633" s="82">
        <f t="shared" si="880"/>
        <v>0</v>
      </c>
      <c r="AA1633" s="2">
        <f t="shared" si="889"/>
        <v>0</v>
      </c>
      <c r="AB1633" s="27">
        <f t="shared" si="887"/>
        <v>6.7299999999999999E-2</v>
      </c>
      <c r="AC1633" s="29">
        <f t="shared" si="868"/>
        <v>11</v>
      </c>
      <c r="AD1633" s="29">
        <v>252</v>
      </c>
      <c r="AE1633" s="11">
        <f t="shared" si="894"/>
        <v>1.0028471130000001</v>
      </c>
      <c r="AF1633" s="2">
        <f t="shared" si="890"/>
        <v>779.50559886999997</v>
      </c>
      <c r="AG1633" s="2">
        <f t="shared" si="881"/>
        <v>784.08779337999999</v>
      </c>
      <c r="AH1633" s="3">
        <f t="shared" si="882"/>
        <v>0</v>
      </c>
      <c r="AI1633" s="4" t="str">
        <f t="shared" si="862"/>
        <v>A+J=</v>
      </c>
      <c r="AJ1633" s="12">
        <f t="shared" si="888"/>
        <v>42767</v>
      </c>
      <c r="AK1633" s="12"/>
      <c r="AL1633" s="4"/>
      <c r="AM1633" s="1"/>
      <c r="AN1633" s="12"/>
      <c r="AO1633" s="1"/>
      <c r="AP1633" s="1"/>
      <c r="AQ1633" s="3"/>
      <c r="AR1633" s="3"/>
      <c r="AS1633" s="7"/>
      <c r="AT1633" s="1"/>
      <c r="AU1633" s="1"/>
      <c r="AV1633" s="1"/>
      <c r="AW1633" s="1"/>
      <c r="AX1633" s="1"/>
      <c r="AY1633" s="1"/>
      <c r="AZ1633" s="1"/>
      <c r="BA1633" s="1"/>
      <c r="BB1633" s="1"/>
    </row>
    <row r="1634" spans="1:154" x14ac:dyDescent="0.2">
      <c r="A1634" s="178">
        <f t="shared" si="883"/>
        <v>42753</v>
      </c>
      <c r="B1634" s="2">
        <f t="shared" si="869"/>
        <v>276285.91462388769</v>
      </c>
      <c r="C1634" s="2">
        <f t="shared" si="884"/>
        <v>200422.53293680999</v>
      </c>
      <c r="D1634" s="2">
        <f>SUM(Y1634:Y$1860)</f>
        <v>25012.77471224</v>
      </c>
      <c r="E1634" s="11">
        <f t="shared" si="870"/>
        <v>175409.75822456999</v>
      </c>
      <c r="F1634" s="99">
        <f t="shared" si="865"/>
        <v>4761.42</v>
      </c>
      <c r="G1634" s="3">
        <f>IF(N1634=1,VLOOKUP(A1633,[1]Plan1!$BG$69:$BI$188,3),G1633)</f>
        <v>4775.7</v>
      </c>
      <c r="H1634" s="200">
        <f t="shared" si="866"/>
        <v>42677</v>
      </c>
      <c r="I1634" s="200">
        <f t="shared" si="867"/>
        <v>42707</v>
      </c>
      <c r="J1634" s="27">
        <f t="shared" si="871"/>
        <v>2.9991053089204467E-3</v>
      </c>
      <c r="K1634" s="12">
        <f t="shared" si="885"/>
        <v>42767</v>
      </c>
      <c r="L1634" s="12">
        <f t="shared" si="872"/>
        <v>42767</v>
      </c>
      <c r="M1634" s="1">
        <f t="shared" si="886"/>
        <v>22</v>
      </c>
      <c r="N1634" s="1">
        <f t="shared" si="873"/>
        <v>12</v>
      </c>
      <c r="O1634" s="2">
        <f t="shared" si="874"/>
        <v>1.00163476</v>
      </c>
      <c r="P1634" s="11">
        <f t="shared" si="864"/>
        <v>1.00180102</v>
      </c>
      <c r="Q1634" s="11">
        <f t="shared" si="893"/>
        <v>1.3731719683881798</v>
      </c>
      <c r="R1634" s="2">
        <f t="shared" si="863"/>
        <v>1.37541677</v>
      </c>
      <c r="S1634" s="2">
        <f t="shared" si="891"/>
        <v>1.36605438</v>
      </c>
      <c r="T1634" s="2">
        <f t="shared" si="875"/>
        <v>273788.07896901999</v>
      </c>
      <c r="U1634" s="2">
        <f t="shared" si="876"/>
        <v>9156.0357393686918</v>
      </c>
      <c r="V1634" s="2">
        <f t="shared" si="877"/>
        <v>65851.764859148985</v>
      </c>
      <c r="W1634" s="2">
        <f t="shared" si="878"/>
        <v>275430.33353532769</v>
      </c>
      <c r="X1634" s="29">
        <f t="shared" si="879"/>
        <v>0</v>
      </c>
      <c r="Y1634" s="2">
        <f t="shared" si="892"/>
        <v>0</v>
      </c>
      <c r="Z1634" s="82">
        <f t="shared" si="880"/>
        <v>0</v>
      </c>
      <c r="AA1634" s="2">
        <f t="shared" si="889"/>
        <v>0</v>
      </c>
      <c r="AB1634" s="27">
        <f t="shared" si="887"/>
        <v>6.7299999999999999E-2</v>
      </c>
      <c r="AC1634" s="29">
        <f t="shared" si="868"/>
        <v>12</v>
      </c>
      <c r="AD1634" s="29">
        <v>252</v>
      </c>
      <c r="AE1634" s="11">
        <f t="shared" si="894"/>
        <v>1.003106343</v>
      </c>
      <c r="AF1634" s="2">
        <f t="shared" si="890"/>
        <v>850.47968258000003</v>
      </c>
      <c r="AG1634" s="2">
        <f t="shared" si="881"/>
        <v>855.58108856000001</v>
      </c>
      <c r="AH1634" s="3">
        <f t="shared" si="882"/>
        <v>0</v>
      </c>
      <c r="AI1634" s="4" t="str">
        <f t="shared" ref="AI1634:AI1697" si="895">AI1633</f>
        <v>A+J=</v>
      </c>
      <c r="AJ1634" s="12">
        <f t="shared" si="888"/>
        <v>42767</v>
      </c>
      <c r="AK1634" s="12"/>
      <c r="AL1634" s="4"/>
      <c r="AM1634" s="1"/>
      <c r="AN1634" s="12"/>
      <c r="AO1634" s="1"/>
      <c r="AP1634" s="1"/>
      <c r="AQ1634" s="3"/>
      <c r="AR1634" s="3"/>
      <c r="AS1634" s="7"/>
      <c r="AT1634" s="1"/>
      <c r="AU1634" s="1"/>
      <c r="AV1634" s="1"/>
      <c r="AW1634" s="1"/>
      <c r="AX1634" s="1"/>
      <c r="AY1634" s="1"/>
      <c r="AZ1634" s="1"/>
      <c r="BA1634" s="1"/>
      <c r="BB1634" s="1"/>
    </row>
    <row r="1635" spans="1:154" x14ac:dyDescent="0.2">
      <c r="A1635" s="178">
        <f t="shared" si="883"/>
        <v>42754</v>
      </c>
      <c r="B1635" s="2">
        <f t="shared" si="869"/>
        <v>276390.28538636013</v>
      </c>
      <c r="C1635" s="2">
        <f t="shared" si="884"/>
        <v>200422.53293680999</v>
      </c>
      <c r="D1635" s="2">
        <f>SUM(Y1635:Y$1860)</f>
        <v>25012.77471224</v>
      </c>
      <c r="E1635" s="11">
        <f t="shared" si="870"/>
        <v>175409.75822456999</v>
      </c>
      <c r="F1635" s="99">
        <f t="shared" si="865"/>
        <v>4761.42</v>
      </c>
      <c r="G1635" s="3">
        <f>IF(N1635=1,VLOOKUP(A1634,[1]Plan1!$BG$69:$BI$188,3),G1634)</f>
        <v>4775.7</v>
      </c>
      <c r="H1635" s="200">
        <f t="shared" si="866"/>
        <v>42677</v>
      </c>
      <c r="I1635" s="200">
        <f t="shared" si="867"/>
        <v>42707</v>
      </c>
      <c r="J1635" s="27">
        <f t="shared" si="871"/>
        <v>2.9991053089204467E-3</v>
      </c>
      <c r="K1635" s="12">
        <f t="shared" si="885"/>
        <v>42767</v>
      </c>
      <c r="L1635" s="12">
        <f t="shared" si="872"/>
        <v>42767</v>
      </c>
      <c r="M1635" s="1">
        <f t="shared" si="886"/>
        <v>22</v>
      </c>
      <c r="N1635" s="1">
        <f t="shared" si="873"/>
        <v>13</v>
      </c>
      <c r="O1635" s="2">
        <f t="shared" si="874"/>
        <v>1.00177111</v>
      </c>
      <c r="P1635" s="11">
        <f t="shared" si="864"/>
        <v>1.00180102</v>
      </c>
      <c r="Q1635" s="11">
        <f t="shared" si="893"/>
        <v>1.3731719683881798</v>
      </c>
      <c r="R1635" s="2">
        <f t="shared" si="863"/>
        <v>1.375604</v>
      </c>
      <c r="S1635" s="2">
        <f t="shared" si="891"/>
        <v>1.36605438</v>
      </c>
      <c r="T1635" s="2">
        <f t="shared" si="875"/>
        <v>273788.07896901999</v>
      </c>
      <c r="U1635" s="2">
        <f t="shared" si="876"/>
        <v>9156.0357393686918</v>
      </c>
      <c r="V1635" s="2">
        <f t="shared" si="877"/>
        <v>65884.606828181393</v>
      </c>
      <c r="W1635" s="2">
        <f t="shared" si="878"/>
        <v>275463.17550436012</v>
      </c>
      <c r="X1635" s="29">
        <f t="shared" si="879"/>
        <v>0</v>
      </c>
      <c r="Y1635" s="2">
        <f t="shared" si="892"/>
        <v>0</v>
      </c>
      <c r="Z1635" s="82">
        <f t="shared" si="880"/>
        <v>0</v>
      </c>
      <c r="AA1635" s="2">
        <f t="shared" si="889"/>
        <v>0</v>
      </c>
      <c r="AB1635" s="27">
        <f t="shared" si="887"/>
        <v>6.7299999999999999E-2</v>
      </c>
      <c r="AC1635" s="29">
        <f t="shared" si="868"/>
        <v>13</v>
      </c>
      <c r="AD1635" s="29">
        <v>252</v>
      </c>
      <c r="AE1635" s="11">
        <f t="shared" si="894"/>
        <v>1.0033656399999999</v>
      </c>
      <c r="AF1635" s="2">
        <f t="shared" si="890"/>
        <v>921.47211010000001</v>
      </c>
      <c r="AG1635" s="2">
        <f t="shared" si="881"/>
        <v>927.10988199999997</v>
      </c>
      <c r="AH1635" s="3">
        <f t="shared" si="882"/>
        <v>0</v>
      </c>
      <c r="AI1635" s="4" t="str">
        <f t="shared" si="895"/>
        <v>A+J=</v>
      </c>
      <c r="AJ1635" s="12">
        <f t="shared" si="888"/>
        <v>42767</v>
      </c>
      <c r="AK1635" s="12"/>
      <c r="AL1635" s="4"/>
      <c r="AM1635" s="1"/>
      <c r="AN1635" s="12"/>
      <c r="AO1635" s="1"/>
      <c r="AP1635" s="1"/>
      <c r="AQ1635" s="3"/>
      <c r="AR1635" s="3"/>
      <c r="AS1635" s="7"/>
      <c r="AT1635" s="1"/>
      <c r="AU1635" s="1"/>
      <c r="AV1635" s="1"/>
      <c r="AW1635" s="1"/>
      <c r="AX1635" s="1"/>
      <c r="AY1635" s="1"/>
      <c r="AZ1635" s="1"/>
      <c r="BA1635" s="1"/>
      <c r="BB1635" s="1"/>
    </row>
    <row r="1636" spans="1:154" x14ac:dyDescent="0.2">
      <c r="A1636" s="178">
        <f t="shared" si="883"/>
        <v>42755</v>
      </c>
      <c r="B1636" s="2">
        <f t="shared" si="869"/>
        <v>276494.69692008523</v>
      </c>
      <c r="C1636" s="2">
        <f t="shared" si="884"/>
        <v>200422.53293680999</v>
      </c>
      <c r="D1636" s="2">
        <f>SUM(Y1636:Y$1860)</f>
        <v>25012.77471224</v>
      </c>
      <c r="E1636" s="11">
        <f t="shared" si="870"/>
        <v>175409.75822456999</v>
      </c>
      <c r="F1636" s="99">
        <f t="shared" si="865"/>
        <v>4761.42</v>
      </c>
      <c r="G1636" s="3">
        <f>IF(N1636=1,VLOOKUP(A1635,[1]Plan1!$BG$69:$BI$188,3),G1635)</f>
        <v>4775.7</v>
      </c>
      <c r="H1636" s="200">
        <f t="shared" si="866"/>
        <v>42677</v>
      </c>
      <c r="I1636" s="200">
        <f t="shared" si="867"/>
        <v>42707</v>
      </c>
      <c r="J1636" s="27">
        <f t="shared" si="871"/>
        <v>2.9991053089204467E-3</v>
      </c>
      <c r="K1636" s="12">
        <f t="shared" si="885"/>
        <v>42767</v>
      </c>
      <c r="L1636" s="12">
        <f t="shared" si="872"/>
        <v>42767</v>
      </c>
      <c r="M1636" s="1">
        <f t="shared" si="886"/>
        <v>22</v>
      </c>
      <c r="N1636" s="1">
        <f t="shared" si="873"/>
        <v>14</v>
      </c>
      <c r="O1636" s="2">
        <f t="shared" si="874"/>
        <v>1.0019074800000001</v>
      </c>
      <c r="P1636" s="11">
        <f t="shared" si="864"/>
        <v>1.00180102</v>
      </c>
      <c r="Q1636" s="11">
        <f t="shared" si="893"/>
        <v>1.3731719683881798</v>
      </c>
      <c r="R1636" s="2">
        <f t="shared" si="863"/>
        <v>1.37579126</v>
      </c>
      <c r="S1636" s="2">
        <f t="shared" si="891"/>
        <v>1.36605438</v>
      </c>
      <c r="T1636" s="2">
        <f t="shared" si="875"/>
        <v>273788.07896901999</v>
      </c>
      <c r="U1636" s="2">
        <f t="shared" si="876"/>
        <v>9156.0357393686918</v>
      </c>
      <c r="V1636" s="2">
        <f t="shared" si="877"/>
        <v>65917.454059506519</v>
      </c>
      <c r="W1636" s="2">
        <f t="shared" si="878"/>
        <v>275496.02273568523</v>
      </c>
      <c r="X1636" s="29">
        <f t="shared" si="879"/>
        <v>0</v>
      </c>
      <c r="Y1636" s="2">
        <f t="shared" si="892"/>
        <v>0</v>
      </c>
      <c r="Z1636" s="82">
        <f t="shared" si="880"/>
        <v>0</v>
      </c>
      <c r="AA1636" s="2">
        <f t="shared" si="889"/>
        <v>0</v>
      </c>
      <c r="AB1636" s="27">
        <f t="shared" si="887"/>
        <v>6.7299999999999999E-2</v>
      </c>
      <c r="AC1636" s="29">
        <f t="shared" si="868"/>
        <v>14</v>
      </c>
      <c r="AD1636" s="29">
        <v>252</v>
      </c>
      <c r="AE1636" s="11">
        <f t="shared" si="894"/>
        <v>1.0036250040000001</v>
      </c>
      <c r="AF1636" s="2">
        <f t="shared" si="890"/>
        <v>992.48288141</v>
      </c>
      <c r="AG1636" s="2">
        <f t="shared" si="881"/>
        <v>998.67418439999994</v>
      </c>
      <c r="AH1636" s="3">
        <f t="shared" si="882"/>
        <v>0</v>
      </c>
      <c r="AI1636" s="4" t="str">
        <f t="shared" si="895"/>
        <v>A+J=</v>
      </c>
      <c r="AJ1636" s="12">
        <f t="shared" si="888"/>
        <v>42767</v>
      </c>
      <c r="AK1636" s="12"/>
      <c r="AL1636" s="4"/>
      <c r="AM1636" s="1"/>
      <c r="AN1636" s="12"/>
      <c r="AO1636" s="1"/>
      <c r="AP1636" s="1"/>
      <c r="AQ1636" s="3"/>
      <c r="AR1636" s="3"/>
      <c r="AS1636" s="7"/>
      <c r="AT1636" s="1"/>
      <c r="AU1636" s="1"/>
      <c r="AV1636" s="1"/>
      <c r="AW1636" s="1"/>
      <c r="AX1636" s="1"/>
      <c r="AY1636" s="1"/>
      <c r="AZ1636" s="1"/>
      <c r="BA1636" s="1"/>
      <c r="BB1636" s="1"/>
    </row>
    <row r="1637" spans="1:154" x14ac:dyDescent="0.2">
      <c r="A1637" s="178">
        <f t="shared" si="883"/>
        <v>42756</v>
      </c>
      <c r="B1637" s="2">
        <f t="shared" si="869"/>
        <v>276599.14923575311</v>
      </c>
      <c r="C1637" s="2">
        <f t="shared" si="884"/>
        <v>200422.53293680999</v>
      </c>
      <c r="D1637" s="2">
        <f>SUM(Y1637:Y$1860)</f>
        <v>25012.77471224</v>
      </c>
      <c r="E1637" s="11">
        <f t="shared" si="870"/>
        <v>175409.75822456999</v>
      </c>
      <c r="F1637" s="99">
        <f t="shared" si="865"/>
        <v>4761.42</v>
      </c>
      <c r="G1637" s="3">
        <f>IF(N1637=1,VLOOKUP(A1636,[1]Plan1!$BG$69:$BI$188,3),G1636)</f>
        <v>4775.7</v>
      </c>
      <c r="H1637" s="200">
        <f t="shared" si="866"/>
        <v>42677</v>
      </c>
      <c r="I1637" s="200">
        <f t="shared" si="867"/>
        <v>42707</v>
      </c>
      <c r="J1637" s="27">
        <f t="shared" si="871"/>
        <v>2.9991053089204467E-3</v>
      </c>
      <c r="K1637" s="12">
        <f t="shared" si="885"/>
        <v>42767</v>
      </c>
      <c r="L1637" s="12">
        <f t="shared" si="872"/>
        <v>42767</v>
      </c>
      <c r="M1637" s="1">
        <f t="shared" si="886"/>
        <v>22</v>
      </c>
      <c r="N1637" s="1">
        <f t="shared" si="873"/>
        <v>15</v>
      </c>
      <c r="O1637" s="2">
        <f t="shared" si="874"/>
        <v>1.0020438700000001</v>
      </c>
      <c r="P1637" s="11">
        <f t="shared" si="864"/>
        <v>1.00180102</v>
      </c>
      <c r="Q1637" s="11">
        <f t="shared" si="893"/>
        <v>1.3731719683881798</v>
      </c>
      <c r="R1637" s="2">
        <f t="shared" si="863"/>
        <v>1.3759785499999999</v>
      </c>
      <c r="S1637" s="2">
        <f t="shared" si="891"/>
        <v>1.36605438</v>
      </c>
      <c r="T1637" s="2">
        <f t="shared" si="875"/>
        <v>273788.07896901999</v>
      </c>
      <c r="U1637" s="2">
        <f t="shared" si="876"/>
        <v>9156.0357393686918</v>
      </c>
      <c r="V1637" s="2">
        <f t="shared" si="877"/>
        <v>65950.306553124377</v>
      </c>
      <c r="W1637" s="2">
        <f t="shared" si="878"/>
        <v>275528.87522930308</v>
      </c>
      <c r="X1637" s="29">
        <f t="shared" si="879"/>
        <v>0</v>
      </c>
      <c r="Y1637" s="2">
        <f t="shared" si="892"/>
        <v>0</v>
      </c>
      <c r="Z1637" s="82">
        <f t="shared" si="880"/>
        <v>0</v>
      </c>
      <c r="AA1637" s="2">
        <f t="shared" si="889"/>
        <v>0</v>
      </c>
      <c r="AB1637" s="27">
        <f t="shared" si="887"/>
        <v>6.7299999999999999E-2</v>
      </c>
      <c r="AC1637" s="29">
        <f t="shared" si="868"/>
        <v>15</v>
      </c>
      <c r="AD1637" s="29">
        <v>252</v>
      </c>
      <c r="AE1637" s="11">
        <f t="shared" si="894"/>
        <v>1.003884435</v>
      </c>
      <c r="AF1637" s="2">
        <f t="shared" si="890"/>
        <v>1063.51199653</v>
      </c>
      <c r="AG1637" s="2">
        <f t="shared" si="881"/>
        <v>1070.2740064499999</v>
      </c>
      <c r="AH1637" s="3">
        <f t="shared" si="882"/>
        <v>0</v>
      </c>
      <c r="AI1637" s="4" t="str">
        <f t="shared" si="895"/>
        <v>A+J=</v>
      </c>
      <c r="AJ1637" s="12">
        <f t="shared" si="888"/>
        <v>42767</v>
      </c>
      <c r="AK1637" s="12"/>
      <c r="AL1637" s="4"/>
      <c r="AM1637" s="1"/>
      <c r="AN1637" s="12"/>
      <c r="AO1637" s="1"/>
      <c r="AP1637" s="1"/>
      <c r="AQ1637" s="3"/>
      <c r="AR1637" s="3"/>
      <c r="AS1637" s="7"/>
      <c r="AT1637" s="1"/>
      <c r="AU1637" s="1"/>
      <c r="AV1637" s="1"/>
      <c r="AW1637" s="1"/>
      <c r="AX1637" s="1"/>
      <c r="AY1637" s="1"/>
      <c r="AZ1637" s="1"/>
      <c r="BA1637" s="1"/>
      <c r="BB1637" s="1"/>
    </row>
    <row r="1638" spans="1:154" x14ac:dyDescent="0.2">
      <c r="A1638" s="178">
        <f t="shared" si="883"/>
        <v>42757</v>
      </c>
      <c r="B1638" s="2">
        <f t="shared" si="869"/>
        <v>276599.14923575311</v>
      </c>
      <c r="C1638" s="2">
        <f t="shared" si="884"/>
        <v>200422.53293680999</v>
      </c>
      <c r="D1638" s="2">
        <f>SUM(Y1638:Y$1860)</f>
        <v>25012.77471224</v>
      </c>
      <c r="E1638" s="11">
        <f t="shared" si="870"/>
        <v>175409.75822456999</v>
      </c>
      <c r="F1638" s="99">
        <f t="shared" si="865"/>
        <v>4761.42</v>
      </c>
      <c r="G1638" s="3">
        <f>IF(N1638=1,VLOOKUP(A1637,[1]Plan1!$BG$69:$BI$188,3),G1637)</f>
        <v>4775.7</v>
      </c>
      <c r="H1638" s="200">
        <f t="shared" si="866"/>
        <v>42677</v>
      </c>
      <c r="I1638" s="200">
        <f t="shared" si="867"/>
        <v>42707</v>
      </c>
      <c r="J1638" s="27">
        <f t="shared" si="871"/>
        <v>2.9991053089204467E-3</v>
      </c>
      <c r="K1638" s="12">
        <f t="shared" si="885"/>
        <v>42767</v>
      </c>
      <c r="L1638" s="12">
        <f t="shared" si="872"/>
        <v>42767</v>
      </c>
      <c r="M1638" s="1">
        <f t="shared" si="886"/>
        <v>22</v>
      </c>
      <c r="N1638" s="1">
        <f t="shared" si="873"/>
        <v>15</v>
      </c>
      <c r="O1638" s="2">
        <f t="shared" si="874"/>
        <v>1.0020438700000001</v>
      </c>
      <c r="P1638" s="11">
        <f t="shared" si="864"/>
        <v>1.00180102</v>
      </c>
      <c r="Q1638" s="11">
        <f t="shared" si="893"/>
        <v>1.3731719683881798</v>
      </c>
      <c r="R1638" s="2">
        <f t="shared" si="863"/>
        <v>1.3759785499999999</v>
      </c>
      <c r="S1638" s="2">
        <f t="shared" si="891"/>
        <v>1.36605438</v>
      </c>
      <c r="T1638" s="2">
        <f t="shared" si="875"/>
        <v>273788.07896901999</v>
      </c>
      <c r="U1638" s="2">
        <f t="shared" si="876"/>
        <v>9156.0357393686918</v>
      </c>
      <c r="V1638" s="2">
        <f t="shared" si="877"/>
        <v>65950.306553124377</v>
      </c>
      <c r="W1638" s="2">
        <f t="shared" si="878"/>
        <v>275528.87522930308</v>
      </c>
      <c r="X1638" s="29">
        <f t="shared" si="879"/>
        <v>0</v>
      </c>
      <c r="Y1638" s="2">
        <f t="shared" si="892"/>
        <v>0</v>
      </c>
      <c r="Z1638" s="82">
        <f t="shared" si="880"/>
        <v>0</v>
      </c>
      <c r="AA1638" s="2">
        <f t="shared" si="889"/>
        <v>0</v>
      </c>
      <c r="AB1638" s="27">
        <f t="shared" si="887"/>
        <v>6.7299999999999999E-2</v>
      </c>
      <c r="AC1638" s="29">
        <f t="shared" si="868"/>
        <v>15</v>
      </c>
      <c r="AD1638" s="29">
        <v>252</v>
      </c>
      <c r="AE1638" s="11">
        <f t="shared" si="894"/>
        <v>1.003884435</v>
      </c>
      <c r="AF1638" s="2">
        <f t="shared" si="890"/>
        <v>1063.51199653</v>
      </c>
      <c r="AG1638" s="2">
        <f t="shared" si="881"/>
        <v>1070.2740064499999</v>
      </c>
      <c r="AH1638" s="3">
        <f t="shared" si="882"/>
        <v>0</v>
      </c>
      <c r="AI1638" s="4" t="str">
        <f t="shared" si="895"/>
        <v>A+J=</v>
      </c>
      <c r="AJ1638" s="12">
        <f t="shared" si="888"/>
        <v>42767</v>
      </c>
      <c r="AK1638" s="12"/>
      <c r="AL1638" s="4"/>
      <c r="AM1638" s="1"/>
      <c r="AN1638" s="12"/>
      <c r="AO1638" s="1"/>
      <c r="AP1638" s="1"/>
      <c r="AQ1638" s="3"/>
      <c r="AR1638" s="3"/>
      <c r="AS1638" s="7"/>
      <c r="AT1638" s="1"/>
      <c r="AU1638" s="1"/>
      <c r="AV1638" s="1"/>
      <c r="AW1638" s="1"/>
      <c r="AX1638" s="1"/>
      <c r="AY1638" s="1"/>
      <c r="AZ1638" s="1"/>
      <c r="BA1638" s="1"/>
      <c r="BB1638" s="1"/>
    </row>
    <row r="1639" spans="1:154" s="113" customFormat="1" x14ac:dyDescent="0.2">
      <c r="A1639" s="180">
        <f t="shared" si="883"/>
        <v>42758</v>
      </c>
      <c r="B1639" s="102">
        <f>(W1639+AG1639)</f>
        <v>276599.14923575311</v>
      </c>
      <c r="C1639" s="102">
        <f t="shared" si="884"/>
        <v>200422.53293680999</v>
      </c>
      <c r="D1639" s="102">
        <f>SUM(Y1639:Y$1860)</f>
        <v>25012.77471224</v>
      </c>
      <c r="E1639" s="108">
        <f t="shared" si="870"/>
        <v>175409.75822456999</v>
      </c>
      <c r="F1639" s="103">
        <f t="shared" si="865"/>
        <v>4761.42</v>
      </c>
      <c r="G1639" s="104">
        <f>IF(N1639=1,VLOOKUP(A1638,[1]Plan1!$BG$69:$BI$188,3),G1638)</f>
        <v>4775.7</v>
      </c>
      <c r="H1639" s="203">
        <f t="shared" si="866"/>
        <v>42677</v>
      </c>
      <c r="I1639" s="203">
        <f t="shared" si="867"/>
        <v>42707</v>
      </c>
      <c r="J1639" s="106">
        <f t="shared" si="871"/>
        <v>2.9991053089204467E-3</v>
      </c>
      <c r="K1639" s="105">
        <f t="shared" si="885"/>
        <v>42767</v>
      </c>
      <c r="L1639" s="105">
        <f t="shared" si="872"/>
        <v>42767</v>
      </c>
      <c r="M1639" s="107">
        <f t="shared" si="886"/>
        <v>22</v>
      </c>
      <c r="N1639" s="107">
        <f t="shared" si="873"/>
        <v>15</v>
      </c>
      <c r="O1639" s="102">
        <f t="shared" si="874"/>
        <v>1.0020438700000001</v>
      </c>
      <c r="P1639" s="108">
        <f t="shared" si="864"/>
        <v>1.00180102</v>
      </c>
      <c r="Q1639" s="108">
        <f t="shared" si="893"/>
        <v>1.3731719683881798</v>
      </c>
      <c r="R1639" s="102">
        <f t="shared" si="863"/>
        <v>1.3759785499999999</v>
      </c>
      <c r="S1639" s="102">
        <f t="shared" si="891"/>
        <v>1.36605438</v>
      </c>
      <c r="T1639" s="102">
        <f t="shared" si="875"/>
        <v>273788.07896901999</v>
      </c>
      <c r="U1639" s="102">
        <f t="shared" si="876"/>
        <v>9156.0357393686918</v>
      </c>
      <c r="V1639" s="102">
        <f t="shared" si="877"/>
        <v>65950.306553124377</v>
      </c>
      <c r="W1639" s="102">
        <f t="shared" si="878"/>
        <v>275528.87522930308</v>
      </c>
      <c r="X1639" s="109">
        <f t="shared" si="879"/>
        <v>0</v>
      </c>
      <c r="Y1639" s="102">
        <f t="shared" si="892"/>
        <v>0</v>
      </c>
      <c r="Z1639" s="110">
        <f t="shared" si="880"/>
        <v>0</v>
      </c>
      <c r="AA1639" s="102">
        <f t="shared" si="889"/>
        <v>0</v>
      </c>
      <c r="AB1639" s="106">
        <f t="shared" si="887"/>
        <v>6.7299999999999999E-2</v>
      </c>
      <c r="AC1639" s="109">
        <f t="shared" si="868"/>
        <v>15</v>
      </c>
      <c r="AD1639" s="109">
        <v>252</v>
      </c>
      <c r="AE1639" s="108">
        <f t="shared" si="894"/>
        <v>1.003884435</v>
      </c>
      <c r="AF1639" s="102">
        <f t="shared" si="890"/>
        <v>1063.51199653</v>
      </c>
      <c r="AG1639" s="102">
        <f t="shared" si="881"/>
        <v>1070.2740064499999</v>
      </c>
      <c r="AH1639" s="104">
        <f t="shared" si="882"/>
        <v>0</v>
      </c>
      <c r="AI1639" s="111" t="str">
        <f t="shared" si="895"/>
        <v>A+J=</v>
      </c>
      <c r="AJ1639" s="105">
        <f t="shared" si="888"/>
        <v>42767</v>
      </c>
      <c r="AK1639" s="105"/>
      <c r="AL1639" s="111"/>
      <c r="AM1639" s="107"/>
      <c r="AN1639" s="105"/>
      <c r="AO1639" s="107"/>
      <c r="AP1639" s="107"/>
      <c r="AQ1639" s="104"/>
      <c r="AR1639" s="104"/>
      <c r="AS1639" s="112"/>
      <c r="AT1639" s="107"/>
      <c r="AU1639" s="107"/>
      <c r="AV1639" s="107"/>
      <c r="AW1639" s="107"/>
      <c r="AX1639" s="107"/>
      <c r="AY1639" s="107"/>
      <c r="AZ1639" s="107"/>
      <c r="BA1639" s="107"/>
      <c r="BB1639" s="107"/>
      <c r="BC1639" s="107"/>
      <c r="BD1639" s="107"/>
      <c r="BE1639" s="107"/>
      <c r="BF1639" s="107"/>
      <c r="BG1639" s="107"/>
      <c r="BH1639" s="107"/>
      <c r="BI1639" s="107"/>
      <c r="BJ1639" s="107"/>
      <c r="BK1639" s="107"/>
      <c r="BL1639" s="107"/>
      <c r="BM1639" s="107"/>
      <c r="BN1639" s="107"/>
      <c r="BO1639" s="107"/>
      <c r="BP1639" s="107"/>
      <c r="BQ1639" s="107"/>
      <c r="BR1639" s="107"/>
      <c r="BS1639" s="107"/>
      <c r="BT1639" s="107"/>
      <c r="BU1639" s="107"/>
      <c r="BV1639" s="107"/>
      <c r="BW1639" s="107"/>
      <c r="BX1639" s="107"/>
      <c r="BY1639" s="107"/>
      <c r="BZ1639" s="107"/>
      <c r="CA1639" s="107"/>
      <c r="CB1639" s="107"/>
      <c r="CC1639" s="107"/>
      <c r="CD1639" s="107"/>
      <c r="CE1639" s="107"/>
      <c r="CF1639" s="107"/>
      <c r="CG1639" s="107"/>
      <c r="CH1639" s="107"/>
      <c r="CI1639" s="107"/>
      <c r="CJ1639" s="107"/>
      <c r="CK1639" s="107"/>
      <c r="CL1639" s="107"/>
      <c r="CM1639" s="107"/>
      <c r="CN1639" s="107"/>
      <c r="CO1639" s="107"/>
      <c r="CP1639" s="107"/>
      <c r="CQ1639" s="107"/>
      <c r="CR1639" s="107"/>
      <c r="CS1639" s="107"/>
      <c r="CT1639" s="107"/>
      <c r="CU1639" s="107"/>
      <c r="CV1639" s="107"/>
      <c r="CW1639" s="107"/>
      <c r="CX1639" s="107"/>
      <c r="CY1639" s="107"/>
      <c r="CZ1639" s="107"/>
      <c r="DA1639" s="107"/>
      <c r="DB1639" s="107"/>
      <c r="DC1639" s="107"/>
      <c r="DD1639" s="107"/>
      <c r="DE1639" s="107"/>
      <c r="DF1639" s="107"/>
      <c r="DG1639" s="107"/>
      <c r="DH1639" s="107"/>
      <c r="DI1639" s="107"/>
      <c r="DJ1639" s="107"/>
      <c r="DK1639" s="107"/>
      <c r="DL1639" s="107"/>
      <c r="DM1639" s="107"/>
      <c r="DN1639" s="107"/>
      <c r="DO1639" s="107"/>
      <c r="DP1639" s="107"/>
      <c r="DQ1639" s="107"/>
      <c r="DR1639" s="107"/>
      <c r="DS1639" s="107"/>
      <c r="DT1639" s="107"/>
      <c r="DU1639" s="107"/>
      <c r="DV1639" s="107"/>
      <c r="DW1639" s="107"/>
      <c r="DX1639" s="107"/>
      <c r="DY1639" s="107"/>
      <c r="DZ1639" s="107"/>
      <c r="EA1639" s="107"/>
      <c r="EB1639" s="107"/>
      <c r="EC1639" s="107"/>
      <c r="ED1639" s="107"/>
      <c r="EE1639" s="107"/>
      <c r="EF1639" s="107"/>
      <c r="EG1639" s="107"/>
      <c r="EH1639" s="107"/>
      <c r="EI1639" s="107"/>
      <c r="EJ1639" s="107"/>
      <c r="EK1639" s="107"/>
      <c r="EL1639" s="107"/>
      <c r="EM1639" s="107"/>
      <c r="EN1639" s="107"/>
      <c r="EO1639" s="107"/>
      <c r="EP1639" s="107"/>
      <c r="EQ1639" s="107"/>
      <c r="ER1639" s="107"/>
      <c r="ES1639" s="107"/>
      <c r="ET1639" s="107"/>
      <c r="EU1639" s="107"/>
      <c r="EV1639" s="107"/>
      <c r="EW1639" s="107"/>
      <c r="EX1639" s="107"/>
    </row>
    <row r="1640" spans="1:154" x14ac:dyDescent="0.2">
      <c r="A1640" s="178">
        <f t="shared" si="883"/>
        <v>42759</v>
      </c>
      <c r="B1640" s="2">
        <f t="shared" si="869"/>
        <v>276703.6390968886</v>
      </c>
      <c r="C1640" s="2">
        <f t="shared" si="884"/>
        <v>200422.53293680999</v>
      </c>
      <c r="D1640" s="2">
        <f>SUM(Y1640:Y$1860)</f>
        <v>25012.77471224</v>
      </c>
      <c r="E1640" s="11">
        <f t="shared" si="870"/>
        <v>175409.75822456999</v>
      </c>
      <c r="F1640" s="99">
        <f t="shared" si="865"/>
        <v>4761.42</v>
      </c>
      <c r="G1640" s="3">
        <f>IF(N1640=1,VLOOKUP(A1639,[1]Plan1!$BG$69:$BI$188,3),G1639)</f>
        <v>4775.7</v>
      </c>
      <c r="H1640" s="200">
        <f t="shared" si="866"/>
        <v>42677</v>
      </c>
      <c r="I1640" s="200">
        <f t="shared" si="867"/>
        <v>42707</v>
      </c>
      <c r="J1640" s="27">
        <f t="shared" si="871"/>
        <v>2.9991053089204467E-3</v>
      </c>
      <c r="K1640" s="12">
        <f t="shared" si="885"/>
        <v>42767</v>
      </c>
      <c r="L1640" s="12">
        <f t="shared" si="872"/>
        <v>42767</v>
      </c>
      <c r="M1640" s="1">
        <f t="shared" si="886"/>
        <v>22</v>
      </c>
      <c r="N1640" s="1">
        <f t="shared" si="873"/>
        <v>16</v>
      </c>
      <c r="O1640" s="2">
        <f t="shared" si="874"/>
        <v>1.00218027</v>
      </c>
      <c r="P1640" s="11">
        <f t="shared" si="864"/>
        <v>1.00180102</v>
      </c>
      <c r="Q1640" s="11">
        <f t="shared" si="893"/>
        <v>1.3731719683881798</v>
      </c>
      <c r="R1640" s="2">
        <f t="shared" si="863"/>
        <v>1.37616585</v>
      </c>
      <c r="S1640" s="2">
        <f t="shared" si="891"/>
        <v>1.36605438</v>
      </c>
      <c r="T1640" s="2">
        <f t="shared" si="875"/>
        <v>273788.07896901999</v>
      </c>
      <c r="U1640" s="2">
        <f t="shared" si="876"/>
        <v>9156.0357393686918</v>
      </c>
      <c r="V1640" s="2">
        <f t="shared" si="877"/>
        <v>65983.160800839862</v>
      </c>
      <c r="W1640" s="2">
        <f t="shared" si="878"/>
        <v>275561.72947701858</v>
      </c>
      <c r="X1640" s="29">
        <f t="shared" si="879"/>
        <v>0</v>
      </c>
      <c r="Y1640" s="2">
        <f t="shared" si="892"/>
        <v>0</v>
      </c>
      <c r="Z1640" s="82">
        <f t="shared" si="880"/>
        <v>0</v>
      </c>
      <c r="AA1640" s="2">
        <f t="shared" si="889"/>
        <v>0</v>
      </c>
      <c r="AB1640" s="27">
        <f t="shared" si="887"/>
        <v>6.7299999999999999E-2</v>
      </c>
      <c r="AC1640" s="29">
        <f t="shared" si="868"/>
        <v>16</v>
      </c>
      <c r="AD1640" s="29">
        <v>252</v>
      </c>
      <c r="AE1640" s="11">
        <f t="shared" si="894"/>
        <v>1.004143934</v>
      </c>
      <c r="AF1640" s="2">
        <f t="shared" si="890"/>
        <v>1134.5597292299999</v>
      </c>
      <c r="AG1640" s="2">
        <f t="shared" si="881"/>
        <v>1141.9096198699999</v>
      </c>
      <c r="AH1640" s="3">
        <f t="shared" si="882"/>
        <v>0</v>
      </c>
      <c r="AI1640" s="4" t="str">
        <f t="shared" si="895"/>
        <v>A+J=</v>
      </c>
      <c r="AJ1640" s="12">
        <f t="shared" si="888"/>
        <v>42767</v>
      </c>
      <c r="AK1640" s="12"/>
      <c r="AL1640" s="4"/>
      <c r="AM1640" s="1"/>
      <c r="AN1640" s="12"/>
      <c r="AO1640" s="1"/>
      <c r="AP1640" s="1"/>
      <c r="AQ1640" s="3"/>
      <c r="AR1640" s="3"/>
      <c r="AS1640" s="7"/>
      <c r="AT1640" s="1"/>
      <c r="AU1640" s="1"/>
      <c r="AV1640" s="1"/>
      <c r="AW1640" s="1"/>
      <c r="AX1640" s="1"/>
      <c r="AY1640" s="1"/>
      <c r="AZ1640" s="1"/>
      <c r="BA1640" s="1"/>
      <c r="BB1640" s="1"/>
    </row>
    <row r="1641" spans="1:154" x14ac:dyDescent="0.2">
      <c r="A1641" s="178">
        <f t="shared" si="883"/>
        <v>42760</v>
      </c>
      <c r="B1641" s="2">
        <f t="shared" si="869"/>
        <v>276808.17124585435</v>
      </c>
      <c r="C1641" s="2">
        <f t="shared" si="884"/>
        <v>200422.53293680999</v>
      </c>
      <c r="D1641" s="2">
        <f>SUM(Y1641:Y$1860)</f>
        <v>25012.77471224</v>
      </c>
      <c r="E1641" s="11">
        <f t="shared" si="870"/>
        <v>175409.75822456999</v>
      </c>
      <c r="F1641" s="99">
        <f t="shared" si="865"/>
        <v>4761.42</v>
      </c>
      <c r="G1641" s="3">
        <f>IF(N1641=1,VLOOKUP(A1640,[1]Plan1!$BG$69:$BI$188,3),G1640)</f>
        <v>4775.7</v>
      </c>
      <c r="H1641" s="200">
        <f t="shared" si="866"/>
        <v>42677</v>
      </c>
      <c r="I1641" s="200">
        <f t="shared" si="867"/>
        <v>42707</v>
      </c>
      <c r="J1641" s="27">
        <f t="shared" si="871"/>
        <v>2.9991053089204467E-3</v>
      </c>
      <c r="K1641" s="12">
        <f t="shared" si="885"/>
        <v>42767</v>
      </c>
      <c r="L1641" s="12">
        <f t="shared" si="872"/>
        <v>42767</v>
      </c>
      <c r="M1641" s="1">
        <f t="shared" si="886"/>
        <v>22</v>
      </c>
      <c r="N1641" s="1">
        <f t="shared" si="873"/>
        <v>17</v>
      </c>
      <c r="O1641" s="2">
        <f t="shared" si="874"/>
        <v>1.0023166999999999</v>
      </c>
      <c r="P1641" s="11">
        <f t="shared" si="864"/>
        <v>1.00180102</v>
      </c>
      <c r="Q1641" s="11">
        <f t="shared" si="893"/>
        <v>1.3731719683881798</v>
      </c>
      <c r="R1641" s="2">
        <f t="shared" ref="R1641:R1704" si="896">TRUNC(TRUNC((O1641*Q1641),15),8)</f>
        <v>1.3763531899999999</v>
      </c>
      <c r="S1641" s="2">
        <f t="shared" si="891"/>
        <v>1.36605438</v>
      </c>
      <c r="T1641" s="2">
        <f t="shared" si="875"/>
        <v>273788.07896901999</v>
      </c>
      <c r="U1641" s="2">
        <f t="shared" si="876"/>
        <v>9156.0357393686918</v>
      </c>
      <c r="V1641" s="2">
        <f t="shared" si="877"/>
        <v>66016.022064945631</v>
      </c>
      <c r="W1641" s="2">
        <f t="shared" si="878"/>
        <v>275594.59074112435</v>
      </c>
      <c r="X1641" s="29">
        <f t="shared" si="879"/>
        <v>0</v>
      </c>
      <c r="Y1641" s="2">
        <f t="shared" si="892"/>
        <v>0</v>
      </c>
      <c r="Z1641" s="82">
        <f t="shared" si="880"/>
        <v>0</v>
      </c>
      <c r="AA1641" s="2">
        <f t="shared" si="889"/>
        <v>0</v>
      </c>
      <c r="AB1641" s="27">
        <f t="shared" si="887"/>
        <v>6.7299999999999999E-2</v>
      </c>
      <c r="AC1641" s="29">
        <f t="shared" si="868"/>
        <v>17</v>
      </c>
      <c r="AD1641" s="29">
        <v>252</v>
      </c>
      <c r="AE1641" s="11">
        <f t="shared" si="894"/>
        <v>1.0044034989999999</v>
      </c>
      <c r="AF1641" s="2">
        <f t="shared" si="890"/>
        <v>1205.6255319500001</v>
      </c>
      <c r="AG1641" s="2">
        <f t="shared" si="881"/>
        <v>1213.58050473</v>
      </c>
      <c r="AH1641" s="3">
        <f t="shared" si="882"/>
        <v>0</v>
      </c>
      <c r="AI1641" s="4" t="str">
        <f t="shared" si="895"/>
        <v>A+J=</v>
      </c>
      <c r="AJ1641" s="12">
        <f t="shared" si="888"/>
        <v>42767</v>
      </c>
      <c r="AK1641" s="12"/>
      <c r="AL1641" s="4"/>
      <c r="AM1641" s="1"/>
      <c r="AN1641" s="12"/>
      <c r="AO1641" s="1"/>
      <c r="AP1641" s="1"/>
      <c r="AQ1641" s="3"/>
      <c r="AR1641" s="3"/>
      <c r="AS1641" s="7"/>
      <c r="AT1641" s="1"/>
      <c r="AU1641" s="1"/>
      <c r="AV1641" s="1"/>
      <c r="AW1641" s="1"/>
      <c r="AX1641" s="1"/>
      <c r="AY1641" s="1"/>
      <c r="AZ1641" s="1"/>
      <c r="BA1641" s="1"/>
      <c r="BB1641" s="1"/>
    </row>
    <row r="1642" spans="1:154" x14ac:dyDescent="0.2">
      <c r="A1642" s="178">
        <f t="shared" si="883"/>
        <v>42761</v>
      </c>
      <c r="B1642" s="2">
        <f t="shared" si="869"/>
        <v>276912.74244567531</v>
      </c>
      <c r="C1642" s="2">
        <f t="shared" si="884"/>
        <v>200422.53293680999</v>
      </c>
      <c r="D1642" s="2">
        <f>SUM(Y1642:Y$1860)</f>
        <v>25012.77471224</v>
      </c>
      <c r="E1642" s="11">
        <f t="shared" si="870"/>
        <v>175409.75822456999</v>
      </c>
      <c r="F1642" s="99">
        <f t="shared" si="865"/>
        <v>4761.42</v>
      </c>
      <c r="G1642" s="3">
        <f>IF(N1642=1,VLOOKUP(A1641,[1]Plan1!$BG$69:$BI$188,3),G1641)</f>
        <v>4775.7</v>
      </c>
      <c r="H1642" s="200">
        <f t="shared" si="866"/>
        <v>42677</v>
      </c>
      <c r="I1642" s="200">
        <f t="shared" si="867"/>
        <v>42707</v>
      </c>
      <c r="J1642" s="27">
        <f t="shared" si="871"/>
        <v>2.9991053089204467E-3</v>
      </c>
      <c r="K1642" s="12">
        <f t="shared" si="885"/>
        <v>42767</v>
      </c>
      <c r="L1642" s="12">
        <f t="shared" si="872"/>
        <v>42767</v>
      </c>
      <c r="M1642" s="1">
        <f t="shared" si="886"/>
        <v>22</v>
      </c>
      <c r="N1642" s="1">
        <f t="shared" si="873"/>
        <v>18</v>
      </c>
      <c r="O1642" s="2">
        <f t="shared" si="874"/>
        <v>1.0024531400000001</v>
      </c>
      <c r="P1642" s="11">
        <f t="shared" ref="P1642:P1705" si="897">IF(L1642&gt;L1641,O1641,P1641)</f>
        <v>1.00180102</v>
      </c>
      <c r="Q1642" s="11">
        <f t="shared" si="893"/>
        <v>1.3731719683881798</v>
      </c>
      <c r="R1642" s="2">
        <f t="shared" si="896"/>
        <v>1.3765405500000001</v>
      </c>
      <c r="S1642" s="2">
        <f t="shared" si="891"/>
        <v>1.36605438</v>
      </c>
      <c r="T1642" s="2">
        <f t="shared" si="875"/>
        <v>273788.07896901999</v>
      </c>
      <c r="U1642" s="2">
        <f t="shared" si="876"/>
        <v>9156.0357393686918</v>
      </c>
      <c r="V1642" s="2">
        <f t="shared" si="877"/>
        <v>66048.886837246624</v>
      </c>
      <c r="W1642" s="2">
        <f t="shared" si="878"/>
        <v>275627.45551342529</v>
      </c>
      <c r="X1642" s="29">
        <f t="shared" si="879"/>
        <v>0</v>
      </c>
      <c r="Y1642" s="2">
        <f t="shared" si="892"/>
        <v>0</v>
      </c>
      <c r="Z1642" s="82">
        <f t="shared" si="880"/>
        <v>0</v>
      </c>
      <c r="AA1642" s="2">
        <f t="shared" si="889"/>
        <v>0</v>
      </c>
      <c r="AB1642" s="27">
        <f t="shared" si="887"/>
        <v>6.7299999999999999E-2</v>
      </c>
      <c r="AC1642" s="29">
        <f t="shared" si="868"/>
        <v>18</v>
      </c>
      <c r="AD1642" s="29">
        <v>252</v>
      </c>
      <c r="AE1642" s="11">
        <f t="shared" si="894"/>
        <v>1.004663131</v>
      </c>
      <c r="AF1642" s="2">
        <f t="shared" si="890"/>
        <v>1276.70967847</v>
      </c>
      <c r="AG1642" s="2">
        <f t="shared" si="881"/>
        <v>1285.2869322500001</v>
      </c>
      <c r="AH1642" s="3">
        <f t="shared" si="882"/>
        <v>0</v>
      </c>
      <c r="AI1642" s="4" t="str">
        <f t="shared" si="895"/>
        <v>A+J=</v>
      </c>
      <c r="AJ1642" s="12">
        <f t="shared" si="888"/>
        <v>42767</v>
      </c>
      <c r="AK1642" s="12"/>
      <c r="AL1642" s="4"/>
      <c r="AM1642" s="1"/>
      <c r="AN1642" s="12"/>
      <c r="AO1642" s="1"/>
      <c r="AP1642" s="1"/>
      <c r="AQ1642" s="3"/>
      <c r="AR1642" s="3"/>
      <c r="AS1642" s="7"/>
      <c r="AT1642" s="1"/>
      <c r="AU1642" s="1"/>
      <c r="AV1642" s="1"/>
      <c r="AW1642" s="1"/>
      <c r="AX1642" s="1"/>
      <c r="AY1642" s="1"/>
      <c r="AZ1642" s="1"/>
      <c r="BA1642" s="1"/>
      <c r="BB1642" s="1"/>
    </row>
    <row r="1643" spans="1:154" x14ac:dyDescent="0.2">
      <c r="A1643" s="178">
        <f t="shared" si="883"/>
        <v>42762</v>
      </c>
      <c r="B1643" s="2">
        <f t="shared" si="869"/>
        <v>277017.35298136139</v>
      </c>
      <c r="C1643" s="2">
        <f t="shared" si="884"/>
        <v>200422.53293680999</v>
      </c>
      <c r="D1643" s="2">
        <f>SUM(Y1643:Y$1860)</f>
        <v>25012.77471224</v>
      </c>
      <c r="E1643" s="11">
        <f t="shared" si="870"/>
        <v>175409.75822456999</v>
      </c>
      <c r="F1643" s="99">
        <f t="shared" si="865"/>
        <v>4761.42</v>
      </c>
      <c r="G1643" s="3">
        <f>IF(N1643=1,VLOOKUP(A1642,[1]Plan1!$BG$69:$BI$188,3),G1642)</f>
        <v>4775.7</v>
      </c>
      <c r="H1643" s="200">
        <f t="shared" si="866"/>
        <v>42677</v>
      </c>
      <c r="I1643" s="200">
        <f t="shared" si="867"/>
        <v>42707</v>
      </c>
      <c r="J1643" s="27">
        <f t="shared" si="871"/>
        <v>2.9991053089204467E-3</v>
      </c>
      <c r="K1643" s="12">
        <f t="shared" si="885"/>
        <v>42767</v>
      </c>
      <c r="L1643" s="12">
        <f t="shared" si="872"/>
        <v>42767</v>
      </c>
      <c r="M1643" s="1">
        <f t="shared" si="886"/>
        <v>22</v>
      </c>
      <c r="N1643" s="1">
        <f t="shared" si="873"/>
        <v>19</v>
      </c>
      <c r="O1643" s="2">
        <f t="shared" si="874"/>
        <v>1.0025896000000001</v>
      </c>
      <c r="P1643" s="11">
        <f t="shared" si="897"/>
        <v>1.00180102</v>
      </c>
      <c r="Q1643" s="11">
        <f t="shared" si="893"/>
        <v>1.3731719683881798</v>
      </c>
      <c r="R1643" s="2">
        <f t="shared" si="896"/>
        <v>1.3767279299999999</v>
      </c>
      <c r="S1643" s="2">
        <f t="shared" si="891"/>
        <v>1.36605438</v>
      </c>
      <c r="T1643" s="2">
        <f t="shared" si="875"/>
        <v>273788.07896901999</v>
      </c>
      <c r="U1643" s="2">
        <f t="shared" si="876"/>
        <v>9156.0357393686918</v>
      </c>
      <c r="V1643" s="2">
        <f t="shared" si="877"/>
        <v>66081.755117742709</v>
      </c>
      <c r="W1643" s="2">
        <f t="shared" si="878"/>
        <v>275660.32379392139</v>
      </c>
      <c r="X1643" s="29">
        <f t="shared" si="879"/>
        <v>0</v>
      </c>
      <c r="Y1643" s="2">
        <f t="shared" si="892"/>
        <v>0</v>
      </c>
      <c r="Z1643" s="82">
        <f t="shared" si="880"/>
        <v>0</v>
      </c>
      <c r="AA1643" s="2">
        <f t="shared" si="889"/>
        <v>0</v>
      </c>
      <c r="AB1643" s="27">
        <f t="shared" si="887"/>
        <v>6.7299999999999999E-2</v>
      </c>
      <c r="AC1643" s="29">
        <f t="shared" si="868"/>
        <v>19</v>
      </c>
      <c r="AD1643" s="29">
        <v>252</v>
      </c>
      <c r="AE1643" s="11">
        <f t="shared" si="894"/>
        <v>1.004922831</v>
      </c>
      <c r="AF1643" s="2">
        <f t="shared" si="890"/>
        <v>1347.81244257</v>
      </c>
      <c r="AG1643" s="2">
        <f t="shared" si="881"/>
        <v>1357.02918744</v>
      </c>
      <c r="AH1643" s="3">
        <f t="shared" si="882"/>
        <v>0</v>
      </c>
      <c r="AI1643" s="4" t="str">
        <f t="shared" si="895"/>
        <v>A+J=</v>
      </c>
      <c r="AJ1643" s="12">
        <f t="shared" si="888"/>
        <v>42767</v>
      </c>
      <c r="AK1643" s="12"/>
      <c r="AL1643" s="4"/>
      <c r="AM1643" s="1"/>
      <c r="AN1643" s="12"/>
      <c r="AO1643" s="1"/>
      <c r="AP1643" s="1"/>
      <c r="AQ1643" s="3"/>
      <c r="AR1643" s="3"/>
      <c r="AS1643" s="7"/>
      <c r="AT1643" s="1"/>
      <c r="AU1643" s="1"/>
      <c r="AV1643" s="1"/>
      <c r="AW1643" s="1"/>
      <c r="AX1643" s="1"/>
      <c r="AY1643" s="1"/>
      <c r="AZ1643" s="1"/>
      <c r="BA1643" s="1"/>
      <c r="BB1643" s="1"/>
    </row>
    <row r="1644" spans="1:154" x14ac:dyDescent="0.2">
      <c r="A1644" s="178">
        <f t="shared" si="883"/>
        <v>42763</v>
      </c>
      <c r="B1644" s="2">
        <f t="shared" si="869"/>
        <v>277122.00407414028</v>
      </c>
      <c r="C1644" s="2">
        <f t="shared" si="884"/>
        <v>200422.53293680999</v>
      </c>
      <c r="D1644" s="2">
        <f>SUM(Y1644:Y$1860)</f>
        <v>25012.77471224</v>
      </c>
      <c r="E1644" s="11">
        <f t="shared" si="870"/>
        <v>175409.75822456999</v>
      </c>
      <c r="F1644" s="99">
        <f t="shared" si="865"/>
        <v>4761.42</v>
      </c>
      <c r="G1644" s="3">
        <f>IF(N1644=1,VLOOKUP(A1643,[1]Plan1!$BG$69:$BI$188,3),G1643)</f>
        <v>4775.7</v>
      </c>
      <c r="H1644" s="200">
        <f t="shared" si="866"/>
        <v>42677</v>
      </c>
      <c r="I1644" s="200">
        <f t="shared" si="867"/>
        <v>42707</v>
      </c>
      <c r="J1644" s="27">
        <f t="shared" si="871"/>
        <v>2.9991053089204467E-3</v>
      </c>
      <c r="K1644" s="12">
        <f t="shared" si="885"/>
        <v>42767</v>
      </c>
      <c r="L1644" s="12">
        <f t="shared" si="872"/>
        <v>42767</v>
      </c>
      <c r="M1644" s="1">
        <f t="shared" si="886"/>
        <v>22</v>
      </c>
      <c r="N1644" s="1">
        <f t="shared" si="873"/>
        <v>20</v>
      </c>
      <c r="O1644" s="2">
        <f t="shared" si="874"/>
        <v>1.00272608</v>
      </c>
      <c r="P1644" s="11">
        <f t="shared" si="897"/>
        <v>1.00180102</v>
      </c>
      <c r="Q1644" s="11">
        <f t="shared" si="893"/>
        <v>1.3731719683881798</v>
      </c>
      <c r="R1644" s="2">
        <f t="shared" si="896"/>
        <v>1.37691534</v>
      </c>
      <c r="S1644" s="2">
        <f t="shared" si="891"/>
        <v>1.36605438</v>
      </c>
      <c r="T1644" s="2">
        <f t="shared" si="875"/>
        <v>273788.07896901999</v>
      </c>
      <c r="U1644" s="2">
        <f t="shared" si="876"/>
        <v>9156.0357393686918</v>
      </c>
      <c r="V1644" s="2">
        <f t="shared" si="877"/>
        <v>66114.628660531598</v>
      </c>
      <c r="W1644" s="2">
        <f t="shared" si="878"/>
        <v>275693.19733671029</v>
      </c>
      <c r="X1644" s="29">
        <f t="shared" si="879"/>
        <v>0</v>
      </c>
      <c r="Y1644" s="2">
        <f t="shared" si="892"/>
        <v>0</v>
      </c>
      <c r="Z1644" s="82">
        <f t="shared" si="880"/>
        <v>0</v>
      </c>
      <c r="AA1644" s="2">
        <f t="shared" si="889"/>
        <v>0</v>
      </c>
      <c r="AB1644" s="27">
        <f t="shared" si="887"/>
        <v>6.7299999999999999E-2</v>
      </c>
      <c r="AC1644" s="29">
        <f t="shared" si="868"/>
        <v>20</v>
      </c>
      <c r="AD1644" s="29">
        <v>252</v>
      </c>
      <c r="AE1644" s="11">
        <f t="shared" si="894"/>
        <v>1.0051825969999999</v>
      </c>
      <c r="AF1644" s="2">
        <f t="shared" si="890"/>
        <v>1418.9332767000001</v>
      </c>
      <c r="AG1644" s="2">
        <f t="shared" si="881"/>
        <v>1428.8067374300001</v>
      </c>
      <c r="AH1644" s="3">
        <f t="shared" si="882"/>
        <v>0</v>
      </c>
      <c r="AI1644" s="4" t="str">
        <f t="shared" si="895"/>
        <v>A+J=</v>
      </c>
      <c r="AJ1644" s="12">
        <f t="shared" si="888"/>
        <v>42767</v>
      </c>
      <c r="AK1644" s="12"/>
      <c r="AL1644" s="4"/>
      <c r="AM1644" s="1"/>
      <c r="AN1644" s="12"/>
      <c r="AO1644" s="1"/>
      <c r="AP1644" s="1"/>
      <c r="AQ1644" s="3"/>
      <c r="AR1644" s="3"/>
      <c r="AS1644" s="7"/>
      <c r="AT1644" s="1"/>
      <c r="AU1644" s="1"/>
      <c r="AV1644" s="1"/>
      <c r="AW1644" s="1"/>
      <c r="AX1644" s="1"/>
      <c r="AY1644" s="1"/>
      <c r="AZ1644" s="1"/>
      <c r="BA1644" s="1"/>
      <c r="BB1644" s="1"/>
    </row>
    <row r="1645" spans="1:154" x14ac:dyDescent="0.2">
      <c r="A1645" s="178">
        <f t="shared" si="883"/>
        <v>42764</v>
      </c>
      <c r="B1645" s="2">
        <f t="shared" si="869"/>
        <v>277122.00407414028</v>
      </c>
      <c r="C1645" s="2">
        <f t="shared" si="884"/>
        <v>200422.53293680999</v>
      </c>
      <c r="D1645" s="2">
        <f>SUM(Y1645:Y$1860)</f>
        <v>25012.77471224</v>
      </c>
      <c r="E1645" s="11">
        <f t="shared" si="870"/>
        <v>175409.75822456999</v>
      </c>
      <c r="F1645" s="99">
        <f t="shared" si="865"/>
        <v>4761.42</v>
      </c>
      <c r="G1645" s="3">
        <f>IF(N1645=1,VLOOKUP(A1644,[1]Plan1!$BG$69:$BI$188,3),G1644)</f>
        <v>4775.7</v>
      </c>
      <c r="H1645" s="200">
        <f t="shared" si="866"/>
        <v>42677</v>
      </c>
      <c r="I1645" s="200">
        <f t="shared" si="867"/>
        <v>42707</v>
      </c>
      <c r="J1645" s="27">
        <f t="shared" si="871"/>
        <v>2.9991053089204467E-3</v>
      </c>
      <c r="K1645" s="12">
        <f t="shared" si="885"/>
        <v>42767</v>
      </c>
      <c r="L1645" s="12">
        <f t="shared" si="872"/>
        <v>42767</v>
      </c>
      <c r="M1645" s="1">
        <f t="shared" si="886"/>
        <v>22</v>
      </c>
      <c r="N1645" s="1">
        <f t="shared" si="873"/>
        <v>20</v>
      </c>
      <c r="O1645" s="2">
        <f t="shared" si="874"/>
        <v>1.00272608</v>
      </c>
      <c r="P1645" s="11">
        <f t="shared" si="897"/>
        <v>1.00180102</v>
      </c>
      <c r="Q1645" s="11">
        <f t="shared" si="893"/>
        <v>1.3731719683881798</v>
      </c>
      <c r="R1645" s="2">
        <f t="shared" si="896"/>
        <v>1.37691534</v>
      </c>
      <c r="S1645" s="2">
        <f t="shared" si="891"/>
        <v>1.36605438</v>
      </c>
      <c r="T1645" s="2">
        <f t="shared" si="875"/>
        <v>273788.07896901999</v>
      </c>
      <c r="U1645" s="2">
        <f t="shared" si="876"/>
        <v>9156.0357393686918</v>
      </c>
      <c r="V1645" s="2">
        <f t="shared" si="877"/>
        <v>66114.628660531598</v>
      </c>
      <c r="W1645" s="2">
        <f t="shared" si="878"/>
        <v>275693.19733671029</v>
      </c>
      <c r="X1645" s="29">
        <f t="shared" si="879"/>
        <v>0</v>
      </c>
      <c r="Y1645" s="2">
        <f t="shared" si="892"/>
        <v>0</v>
      </c>
      <c r="Z1645" s="82">
        <f t="shared" si="880"/>
        <v>0</v>
      </c>
      <c r="AA1645" s="2">
        <f t="shared" si="889"/>
        <v>0</v>
      </c>
      <c r="AB1645" s="27">
        <f t="shared" si="887"/>
        <v>6.7299999999999999E-2</v>
      </c>
      <c r="AC1645" s="29">
        <f t="shared" si="868"/>
        <v>20</v>
      </c>
      <c r="AD1645" s="29">
        <v>252</v>
      </c>
      <c r="AE1645" s="11">
        <f t="shared" si="894"/>
        <v>1.0051825969999999</v>
      </c>
      <c r="AF1645" s="2">
        <f t="shared" si="890"/>
        <v>1418.9332767000001</v>
      </c>
      <c r="AG1645" s="2">
        <f t="shared" si="881"/>
        <v>1428.8067374300001</v>
      </c>
      <c r="AH1645" s="3">
        <f t="shared" si="882"/>
        <v>0</v>
      </c>
      <c r="AI1645" s="4" t="str">
        <f t="shared" si="895"/>
        <v>A+J=</v>
      </c>
      <c r="AJ1645" s="12">
        <f t="shared" si="888"/>
        <v>42767</v>
      </c>
      <c r="AK1645" s="12"/>
      <c r="AL1645" s="4"/>
      <c r="AM1645" s="1"/>
      <c r="AN1645" s="12"/>
      <c r="AO1645" s="1"/>
      <c r="AP1645" s="1"/>
      <c r="AQ1645" s="3"/>
      <c r="AR1645" s="3"/>
      <c r="AS1645" s="7"/>
      <c r="AT1645" s="1"/>
      <c r="AU1645" s="1"/>
      <c r="AV1645" s="1"/>
      <c r="AW1645" s="1"/>
      <c r="AX1645" s="1"/>
      <c r="AY1645" s="1"/>
      <c r="AZ1645" s="1"/>
      <c r="BA1645" s="1"/>
      <c r="BB1645" s="1"/>
    </row>
    <row r="1646" spans="1:154" x14ac:dyDescent="0.2">
      <c r="A1646" s="178">
        <f t="shared" si="883"/>
        <v>42765</v>
      </c>
      <c r="B1646" s="2">
        <f t="shared" si="869"/>
        <v>277122.00407414028</v>
      </c>
      <c r="C1646" s="2">
        <f t="shared" si="884"/>
        <v>200422.53293680999</v>
      </c>
      <c r="D1646" s="2">
        <f>SUM(Y1646:Y$1860)</f>
        <v>25012.77471224</v>
      </c>
      <c r="E1646" s="11">
        <f t="shared" si="870"/>
        <v>175409.75822456999</v>
      </c>
      <c r="F1646" s="99">
        <f t="shared" si="865"/>
        <v>4761.42</v>
      </c>
      <c r="G1646" s="3">
        <f>IF(N1646=1,VLOOKUP(A1645,[1]Plan1!$BG$69:$BI$188,3),G1645)</f>
        <v>4775.7</v>
      </c>
      <c r="H1646" s="200">
        <f t="shared" si="866"/>
        <v>42677</v>
      </c>
      <c r="I1646" s="200">
        <f t="shared" si="867"/>
        <v>42707</v>
      </c>
      <c r="J1646" s="27">
        <f t="shared" si="871"/>
        <v>2.9991053089204467E-3</v>
      </c>
      <c r="K1646" s="12">
        <f t="shared" si="885"/>
        <v>42767</v>
      </c>
      <c r="L1646" s="12">
        <f t="shared" si="872"/>
        <v>42767</v>
      </c>
      <c r="M1646" s="1">
        <f t="shared" si="886"/>
        <v>22</v>
      </c>
      <c r="N1646" s="1">
        <f t="shared" si="873"/>
        <v>20</v>
      </c>
      <c r="O1646" s="2">
        <f t="shared" si="874"/>
        <v>1.00272608</v>
      </c>
      <c r="P1646" s="11">
        <f t="shared" si="897"/>
        <v>1.00180102</v>
      </c>
      <c r="Q1646" s="11">
        <f t="shared" si="893"/>
        <v>1.3731719683881798</v>
      </c>
      <c r="R1646" s="2">
        <f t="shared" si="896"/>
        <v>1.37691534</v>
      </c>
      <c r="S1646" s="2">
        <f t="shared" si="891"/>
        <v>1.36605438</v>
      </c>
      <c r="T1646" s="2">
        <f t="shared" si="875"/>
        <v>273788.07896901999</v>
      </c>
      <c r="U1646" s="2">
        <f t="shared" si="876"/>
        <v>9156.0357393686918</v>
      </c>
      <c r="V1646" s="2">
        <f t="shared" si="877"/>
        <v>66114.628660531598</v>
      </c>
      <c r="W1646" s="2">
        <f t="shared" si="878"/>
        <v>275693.19733671029</v>
      </c>
      <c r="X1646" s="29">
        <f t="shared" si="879"/>
        <v>0</v>
      </c>
      <c r="Y1646" s="2">
        <f t="shared" si="892"/>
        <v>0</v>
      </c>
      <c r="Z1646" s="82">
        <f t="shared" si="880"/>
        <v>0</v>
      </c>
      <c r="AA1646" s="2">
        <f t="shared" si="889"/>
        <v>0</v>
      </c>
      <c r="AB1646" s="27">
        <f t="shared" si="887"/>
        <v>6.7299999999999999E-2</v>
      </c>
      <c r="AC1646" s="29">
        <f t="shared" si="868"/>
        <v>20</v>
      </c>
      <c r="AD1646" s="29">
        <v>252</v>
      </c>
      <c r="AE1646" s="11">
        <f t="shared" si="894"/>
        <v>1.0051825969999999</v>
      </c>
      <c r="AF1646" s="2">
        <f t="shared" si="890"/>
        <v>1418.9332767000001</v>
      </c>
      <c r="AG1646" s="2">
        <f t="shared" si="881"/>
        <v>1428.8067374300001</v>
      </c>
      <c r="AH1646" s="3">
        <f t="shared" si="882"/>
        <v>0</v>
      </c>
      <c r="AI1646" s="4" t="str">
        <f t="shared" si="895"/>
        <v>A+J=</v>
      </c>
      <c r="AJ1646" s="12">
        <f t="shared" si="888"/>
        <v>42767</v>
      </c>
      <c r="AK1646" s="12"/>
      <c r="AL1646" s="4"/>
      <c r="AM1646" s="1"/>
      <c r="AN1646" s="12"/>
      <c r="AO1646" s="1"/>
      <c r="AP1646" s="1"/>
      <c r="AQ1646" s="3"/>
      <c r="AR1646" s="3"/>
      <c r="AS1646" s="7"/>
      <c r="AT1646" s="1"/>
      <c r="AU1646" s="1"/>
      <c r="AV1646" s="1"/>
      <c r="AW1646" s="1"/>
      <c r="AX1646" s="1"/>
      <c r="AY1646" s="1"/>
      <c r="AZ1646" s="1"/>
      <c r="BA1646" s="1"/>
      <c r="BB1646" s="1"/>
    </row>
    <row r="1647" spans="1:154" x14ac:dyDescent="0.2">
      <c r="A1647" s="178">
        <f t="shared" si="883"/>
        <v>42766</v>
      </c>
      <c r="B1647" s="2">
        <f t="shared" si="869"/>
        <v>277226.69628609187</v>
      </c>
      <c r="C1647" s="2">
        <f t="shared" si="884"/>
        <v>200422.53293680999</v>
      </c>
      <c r="D1647" s="2">
        <f>SUM(Y1647:Y$1860)</f>
        <v>25012.77471224</v>
      </c>
      <c r="E1647" s="11">
        <f t="shared" si="870"/>
        <v>175409.75822456999</v>
      </c>
      <c r="F1647" s="99">
        <f t="shared" si="865"/>
        <v>4761.42</v>
      </c>
      <c r="G1647" s="3">
        <f>IF(N1647=1,VLOOKUP(A1646,[1]Plan1!$BG$69:$BI$188,3),G1646)</f>
        <v>4775.7</v>
      </c>
      <c r="H1647" s="200">
        <f t="shared" si="866"/>
        <v>42677</v>
      </c>
      <c r="I1647" s="200">
        <f t="shared" si="867"/>
        <v>42707</v>
      </c>
      <c r="J1647" s="27">
        <f t="shared" si="871"/>
        <v>2.9991053089204467E-3</v>
      </c>
      <c r="K1647" s="12">
        <f t="shared" si="885"/>
        <v>42767</v>
      </c>
      <c r="L1647" s="12">
        <f t="shared" si="872"/>
        <v>42767</v>
      </c>
      <c r="M1647" s="1">
        <f t="shared" si="886"/>
        <v>22</v>
      </c>
      <c r="N1647" s="1">
        <f t="shared" si="873"/>
        <v>21</v>
      </c>
      <c r="O1647" s="2">
        <f t="shared" si="874"/>
        <v>1.0028625799999999</v>
      </c>
      <c r="P1647" s="11">
        <f t="shared" si="897"/>
        <v>1.00180102</v>
      </c>
      <c r="Q1647" s="11">
        <f t="shared" si="893"/>
        <v>1.3731719683881798</v>
      </c>
      <c r="R1647" s="2">
        <f t="shared" si="896"/>
        <v>1.37710278</v>
      </c>
      <c r="S1647" s="2">
        <f t="shared" si="891"/>
        <v>1.36605438</v>
      </c>
      <c r="T1647" s="2">
        <f t="shared" si="875"/>
        <v>273788.07896901999</v>
      </c>
      <c r="U1647" s="2">
        <f t="shared" si="876"/>
        <v>9156.0357393686918</v>
      </c>
      <c r="V1647" s="2">
        <f t="shared" si="877"/>
        <v>66147.507465613206</v>
      </c>
      <c r="W1647" s="2">
        <f t="shared" si="878"/>
        <v>275726.07614179188</v>
      </c>
      <c r="X1647" s="29">
        <f t="shared" si="879"/>
        <v>0</v>
      </c>
      <c r="Y1647" s="2">
        <f t="shared" si="892"/>
        <v>0</v>
      </c>
      <c r="Z1647" s="82">
        <f t="shared" si="880"/>
        <v>0</v>
      </c>
      <c r="AA1647" s="2">
        <f t="shared" si="889"/>
        <v>0</v>
      </c>
      <c r="AB1647" s="27">
        <f t="shared" si="887"/>
        <v>6.7299999999999999E-2</v>
      </c>
      <c r="AC1647" s="29">
        <f t="shared" si="868"/>
        <v>21</v>
      </c>
      <c r="AD1647" s="29">
        <v>252</v>
      </c>
      <c r="AE1647" s="11">
        <f t="shared" si="894"/>
        <v>1.0054424310000001</v>
      </c>
      <c r="AF1647" s="2">
        <f t="shared" si="890"/>
        <v>1490.0727284100001</v>
      </c>
      <c r="AG1647" s="2">
        <f t="shared" si="881"/>
        <v>1500.6201443</v>
      </c>
      <c r="AH1647" s="3">
        <f t="shared" si="882"/>
        <v>0</v>
      </c>
      <c r="AI1647" s="4" t="str">
        <f t="shared" si="895"/>
        <v>A+J=</v>
      </c>
      <c r="AJ1647" s="12">
        <f t="shared" si="888"/>
        <v>42767</v>
      </c>
      <c r="AK1647" s="12"/>
      <c r="AL1647" s="4"/>
      <c r="AM1647" s="1"/>
      <c r="AN1647" s="12"/>
      <c r="AO1647" s="1"/>
      <c r="AP1647" s="1"/>
      <c r="AQ1647" s="3"/>
      <c r="AR1647" s="3"/>
      <c r="AS1647" s="7"/>
      <c r="AT1647" s="1"/>
      <c r="AU1647" s="1"/>
      <c r="AV1647" s="1"/>
      <c r="AW1647" s="1"/>
      <c r="AX1647" s="1"/>
      <c r="AY1647" s="1"/>
      <c r="AZ1647" s="1"/>
      <c r="BA1647" s="1"/>
      <c r="BB1647" s="1"/>
    </row>
    <row r="1648" spans="1:154" x14ac:dyDescent="0.2">
      <c r="A1648" s="178">
        <f t="shared" si="883"/>
        <v>42767</v>
      </c>
      <c r="B1648" s="2">
        <f t="shared" si="869"/>
        <v>277331.42758814862</v>
      </c>
      <c r="C1648" s="2">
        <f t="shared" si="884"/>
        <v>200422.53293680999</v>
      </c>
      <c r="D1648" s="2">
        <f>SUM(Y1648:Y$1860)</f>
        <v>25012.77471224</v>
      </c>
      <c r="E1648" s="11">
        <f t="shared" si="870"/>
        <v>175409.75822456999</v>
      </c>
      <c r="F1648" s="99">
        <f t="shared" si="865"/>
        <v>4761.42</v>
      </c>
      <c r="G1648" s="3">
        <f>IF(N1648=1,VLOOKUP(A1647,[1]Plan1!$BG$69:$BI$188,3),G1647)</f>
        <v>4775.7</v>
      </c>
      <c r="H1648" s="200">
        <f t="shared" si="866"/>
        <v>42677</v>
      </c>
      <c r="I1648" s="200">
        <f t="shared" si="867"/>
        <v>42707</v>
      </c>
      <c r="J1648" s="27">
        <f t="shared" si="871"/>
        <v>2.9991053089204467E-3</v>
      </c>
      <c r="K1648" s="12">
        <f t="shared" si="885"/>
        <v>42795</v>
      </c>
      <c r="L1648" s="12">
        <f t="shared" si="872"/>
        <v>42767</v>
      </c>
      <c r="M1648" s="1">
        <f t="shared" si="886"/>
        <v>22</v>
      </c>
      <c r="N1648" s="1">
        <f t="shared" si="873"/>
        <v>22</v>
      </c>
      <c r="O1648" s="2">
        <f t="shared" si="874"/>
        <v>1.0029991</v>
      </c>
      <c r="P1648" s="11">
        <f t="shared" si="897"/>
        <v>1.00180102</v>
      </c>
      <c r="Q1648" s="11">
        <f t="shared" si="893"/>
        <v>1.3731719683881798</v>
      </c>
      <c r="R1648" s="2">
        <f t="shared" si="896"/>
        <v>1.37729024</v>
      </c>
      <c r="S1648" s="2">
        <f t="shared" si="891"/>
        <v>1.36605438</v>
      </c>
      <c r="T1648" s="2">
        <f t="shared" si="875"/>
        <v>273788.07896901999</v>
      </c>
      <c r="U1648" s="2">
        <f t="shared" si="876"/>
        <v>9156.0357393686918</v>
      </c>
      <c r="V1648" s="2">
        <f t="shared" si="877"/>
        <v>66180.389778889978</v>
      </c>
      <c r="W1648" s="2">
        <f t="shared" si="878"/>
        <v>275758.95845506864</v>
      </c>
      <c r="X1648" s="29">
        <f t="shared" si="879"/>
        <v>54</v>
      </c>
      <c r="Y1648" s="2">
        <f t="shared" si="892"/>
        <v>3014.0963502999998</v>
      </c>
      <c r="Z1648" s="82">
        <f t="shared" si="880"/>
        <v>1.503871E-2</v>
      </c>
      <c r="AA1648" s="2">
        <f t="shared" si="889"/>
        <v>4117.41952107</v>
      </c>
      <c r="AB1648" s="27">
        <f t="shared" si="887"/>
        <v>6.7299999999999999E-2</v>
      </c>
      <c r="AC1648" s="29">
        <f t="shared" si="868"/>
        <v>22</v>
      </c>
      <c r="AD1648" s="29">
        <v>252</v>
      </c>
      <c r="AE1648" s="11">
        <f t="shared" si="894"/>
        <v>1.005702332</v>
      </c>
      <c r="AF1648" s="2">
        <f t="shared" si="890"/>
        <v>1561.23052392</v>
      </c>
      <c r="AG1648" s="2">
        <f t="shared" si="881"/>
        <v>1572.4691330799999</v>
      </c>
      <c r="AH1648" s="3">
        <f t="shared" si="882"/>
        <v>5678.6500449899995</v>
      </c>
      <c r="AI1648" s="4" t="str">
        <f t="shared" si="895"/>
        <v>A+J=</v>
      </c>
      <c r="AJ1648" s="12">
        <f t="shared" si="888"/>
        <v>42767</v>
      </c>
      <c r="AK1648" s="12"/>
      <c r="AL1648" s="4"/>
      <c r="AM1648" s="1"/>
      <c r="AN1648" s="12"/>
      <c r="AO1648" s="1"/>
      <c r="AP1648" s="1"/>
      <c r="AQ1648" s="3"/>
      <c r="AR1648" s="3"/>
      <c r="AS1648" s="7"/>
      <c r="AT1648" s="1"/>
      <c r="AU1648" s="1"/>
      <c r="AV1648" s="1"/>
      <c r="AW1648" s="1"/>
      <c r="AX1648" s="1"/>
      <c r="AY1648" s="1"/>
      <c r="AZ1648" s="1"/>
      <c r="BA1648" s="1"/>
      <c r="BB1648" s="1"/>
    </row>
    <row r="1649" spans="1:54" x14ac:dyDescent="0.2">
      <c r="A1649" s="178">
        <f t="shared" si="883"/>
        <v>42768</v>
      </c>
      <c r="B1649" s="2">
        <f t="shared" si="869"/>
        <v>271762.68774855678</v>
      </c>
      <c r="C1649" s="2">
        <f t="shared" si="884"/>
        <v>197408.43658651001</v>
      </c>
      <c r="D1649" s="2">
        <f>SUM(Y1649:Y$1860)</f>
        <v>21998.678361940001</v>
      </c>
      <c r="E1649" s="11">
        <f t="shared" si="870"/>
        <v>175409.75822457002</v>
      </c>
      <c r="F1649" s="99">
        <f t="shared" si="865"/>
        <v>4775.7</v>
      </c>
      <c r="G1649" s="3">
        <f>IF(N1649=1,VLOOKUP(A1648,[1]Plan1!$BG$69:$BI$188,3),G1648)</f>
        <v>4793.8500000000004</v>
      </c>
      <c r="H1649" s="200">
        <f t="shared" si="866"/>
        <v>42706</v>
      </c>
      <c r="I1649" s="200">
        <f t="shared" si="867"/>
        <v>42737</v>
      </c>
      <c r="J1649" s="27">
        <f t="shared" si="871"/>
        <v>3.8004899805266223E-3</v>
      </c>
      <c r="K1649" s="12">
        <f t="shared" si="885"/>
        <v>42795</v>
      </c>
      <c r="L1649" s="12">
        <f t="shared" si="872"/>
        <v>42795</v>
      </c>
      <c r="M1649" s="1">
        <f t="shared" si="886"/>
        <v>18</v>
      </c>
      <c r="N1649" s="1">
        <f t="shared" si="873"/>
        <v>1</v>
      </c>
      <c r="O1649" s="2">
        <f t="shared" si="874"/>
        <v>1.0002107600000001</v>
      </c>
      <c r="P1649" s="11">
        <f t="shared" si="897"/>
        <v>1.0029991</v>
      </c>
      <c r="Q1649" s="11">
        <f t="shared" si="893"/>
        <v>1.3772902484385727</v>
      </c>
      <c r="R1649" s="2">
        <f t="shared" si="896"/>
        <v>1.37758052</v>
      </c>
      <c r="S1649" s="2">
        <f t="shared" si="891"/>
        <v>1.36605438</v>
      </c>
      <c r="T1649" s="2">
        <f t="shared" si="875"/>
        <v>269670.65944795002</v>
      </c>
      <c r="U1649" s="2">
        <f t="shared" si="876"/>
        <v>8052.7125685993633</v>
      </c>
      <c r="V1649" s="2">
        <f t="shared" si="877"/>
        <v>66231.307723507416</v>
      </c>
      <c r="W1649" s="2">
        <f t="shared" si="878"/>
        <v>271692.45687861677</v>
      </c>
      <c r="X1649" s="29">
        <f t="shared" si="879"/>
        <v>0</v>
      </c>
      <c r="Y1649" s="2">
        <f t="shared" si="892"/>
        <v>0</v>
      </c>
      <c r="Z1649" s="82">
        <f t="shared" si="880"/>
        <v>0</v>
      </c>
      <c r="AA1649" s="2">
        <f t="shared" si="889"/>
        <v>0</v>
      </c>
      <c r="AB1649" s="27">
        <f t="shared" si="887"/>
        <v>6.7299999999999999E-2</v>
      </c>
      <c r="AC1649" s="29">
        <f t="shared" si="868"/>
        <v>1</v>
      </c>
      <c r="AD1649" s="29">
        <v>252</v>
      </c>
      <c r="AE1649" s="11">
        <f t="shared" si="894"/>
        <v>1.0002584940000001</v>
      </c>
      <c r="AF1649" s="2">
        <f t="shared" si="890"/>
        <v>69.708247439999994</v>
      </c>
      <c r="AG1649" s="2">
        <f t="shared" si="881"/>
        <v>70.230869940000005</v>
      </c>
      <c r="AH1649" s="3">
        <f t="shared" si="882"/>
        <v>0</v>
      </c>
      <c r="AI1649" s="4" t="str">
        <f t="shared" si="895"/>
        <v>A+J=</v>
      </c>
      <c r="AJ1649" s="12">
        <f t="shared" si="888"/>
        <v>42795</v>
      </c>
      <c r="AK1649" s="12"/>
      <c r="AL1649" s="4"/>
      <c r="AM1649" s="1"/>
      <c r="AN1649" s="12"/>
      <c r="AO1649" s="1"/>
      <c r="AP1649" s="1"/>
      <c r="AQ1649" s="3"/>
      <c r="AR1649" s="3"/>
      <c r="AS1649" s="7"/>
      <c r="AT1649" s="1"/>
      <c r="AU1649" s="1"/>
      <c r="AV1649" s="1"/>
      <c r="AW1649" s="1"/>
      <c r="AX1649" s="1"/>
      <c r="AY1649" s="1"/>
      <c r="AZ1649" s="1"/>
      <c r="BA1649" s="1"/>
      <c r="BB1649" s="1"/>
    </row>
    <row r="1650" spans="1:54" x14ac:dyDescent="0.2">
      <c r="A1650" s="178">
        <f t="shared" si="883"/>
        <v>42769</v>
      </c>
      <c r="B1650" s="2">
        <f t="shared" si="869"/>
        <v>271883.88986892212</v>
      </c>
      <c r="C1650" s="2">
        <f t="shared" si="884"/>
        <v>197408.43658651001</v>
      </c>
      <c r="D1650" s="2">
        <f>SUM(Y1650:Y$1860)</f>
        <v>21998.678361940001</v>
      </c>
      <c r="E1650" s="11">
        <f t="shared" si="870"/>
        <v>175409.75822457002</v>
      </c>
      <c r="F1650" s="99">
        <f t="shared" si="865"/>
        <v>4775.7</v>
      </c>
      <c r="G1650" s="3">
        <f>IF(N1650=1,VLOOKUP(A1649,[1]Plan1!$BG$69:$BI$188,3),G1649)</f>
        <v>4793.8500000000004</v>
      </c>
      <c r="H1650" s="200">
        <f t="shared" si="866"/>
        <v>42706</v>
      </c>
      <c r="I1650" s="200">
        <f t="shared" si="867"/>
        <v>42737</v>
      </c>
      <c r="J1650" s="27">
        <f t="shared" si="871"/>
        <v>3.8004899805266223E-3</v>
      </c>
      <c r="K1650" s="12">
        <f t="shared" si="885"/>
        <v>42795</v>
      </c>
      <c r="L1650" s="12">
        <f t="shared" si="872"/>
        <v>42795</v>
      </c>
      <c r="M1650" s="1">
        <f t="shared" si="886"/>
        <v>18</v>
      </c>
      <c r="N1650" s="1">
        <f t="shared" si="873"/>
        <v>2</v>
      </c>
      <c r="O1650" s="2">
        <f t="shared" si="874"/>
        <v>1.0004215599999999</v>
      </c>
      <c r="P1650" s="11">
        <f t="shared" si="897"/>
        <v>1.0029991</v>
      </c>
      <c r="Q1650" s="11">
        <f t="shared" si="893"/>
        <v>1.3772902484385727</v>
      </c>
      <c r="R1650" s="2">
        <f t="shared" si="896"/>
        <v>1.3778708500000001</v>
      </c>
      <c r="S1650" s="2">
        <f t="shared" si="891"/>
        <v>1.36605438</v>
      </c>
      <c r="T1650" s="2">
        <f t="shared" si="875"/>
        <v>269670.65944795002</v>
      </c>
      <c r="U1650" s="2">
        <f t="shared" si="876"/>
        <v>8052.7125685993633</v>
      </c>
      <c r="V1650" s="2">
        <f t="shared" si="877"/>
        <v>66282.234438612781</v>
      </c>
      <c r="W1650" s="2">
        <f t="shared" si="878"/>
        <v>271743.38359372213</v>
      </c>
      <c r="X1650" s="29">
        <f t="shared" si="879"/>
        <v>0</v>
      </c>
      <c r="Y1650" s="2">
        <f t="shared" si="892"/>
        <v>0</v>
      </c>
      <c r="Z1650" s="82">
        <f t="shared" si="880"/>
        <v>0</v>
      </c>
      <c r="AA1650" s="2">
        <f t="shared" si="889"/>
        <v>0</v>
      </c>
      <c r="AB1650" s="27">
        <f t="shared" si="887"/>
        <v>6.7299999999999999E-2</v>
      </c>
      <c r="AC1650" s="29">
        <f t="shared" si="868"/>
        <v>2</v>
      </c>
      <c r="AD1650" s="29">
        <v>252</v>
      </c>
      <c r="AE1650" s="11">
        <f t="shared" si="894"/>
        <v>1.000517055</v>
      </c>
      <c r="AF1650" s="2">
        <f t="shared" si="890"/>
        <v>139.43456282</v>
      </c>
      <c r="AG1650" s="2">
        <f t="shared" si="881"/>
        <v>140.5062752</v>
      </c>
      <c r="AH1650" s="3">
        <f t="shared" si="882"/>
        <v>0</v>
      </c>
      <c r="AI1650" s="4" t="str">
        <f t="shared" si="895"/>
        <v>A+J=</v>
      </c>
      <c r="AJ1650" s="12">
        <f t="shared" si="888"/>
        <v>42795</v>
      </c>
      <c r="AK1650" s="12"/>
      <c r="AL1650" s="4"/>
      <c r="AM1650" s="1"/>
      <c r="AN1650" s="12"/>
      <c r="AO1650" s="1"/>
      <c r="AP1650" s="1"/>
      <c r="AQ1650" s="3"/>
      <c r="AR1650" s="3"/>
      <c r="AS1650" s="7"/>
      <c r="AT1650" s="1"/>
      <c r="AU1650" s="1"/>
      <c r="AV1650" s="1"/>
      <c r="AW1650" s="1"/>
      <c r="AX1650" s="1"/>
      <c r="AY1650" s="1"/>
      <c r="AZ1650" s="1"/>
      <c r="BA1650" s="1"/>
      <c r="BB1650" s="1"/>
    </row>
    <row r="1651" spans="1:54" x14ac:dyDescent="0.2">
      <c r="A1651" s="178">
        <f t="shared" si="883"/>
        <v>42770</v>
      </c>
      <c r="B1651" s="2">
        <f t="shared" si="869"/>
        <v>272005.15057848807</v>
      </c>
      <c r="C1651" s="2">
        <f t="shared" si="884"/>
        <v>197408.43658651001</v>
      </c>
      <c r="D1651" s="2">
        <f>SUM(Y1651:Y$1860)</f>
        <v>21998.678361940001</v>
      </c>
      <c r="E1651" s="11">
        <f t="shared" si="870"/>
        <v>175409.75822457002</v>
      </c>
      <c r="F1651" s="99">
        <f t="shared" si="865"/>
        <v>4775.7</v>
      </c>
      <c r="G1651" s="3">
        <f>IF(N1651=1,VLOOKUP(A1650,[1]Plan1!$BG$69:$BI$188,3),G1650)</f>
        <v>4793.8500000000004</v>
      </c>
      <c r="H1651" s="200">
        <f t="shared" si="866"/>
        <v>42706</v>
      </c>
      <c r="I1651" s="200">
        <f t="shared" si="867"/>
        <v>42737</v>
      </c>
      <c r="J1651" s="27">
        <f t="shared" si="871"/>
        <v>3.8004899805266223E-3</v>
      </c>
      <c r="K1651" s="12">
        <f t="shared" si="885"/>
        <v>42795</v>
      </c>
      <c r="L1651" s="12">
        <f t="shared" si="872"/>
        <v>42795</v>
      </c>
      <c r="M1651" s="1">
        <f t="shared" si="886"/>
        <v>18</v>
      </c>
      <c r="N1651" s="1">
        <f t="shared" si="873"/>
        <v>3</v>
      </c>
      <c r="O1651" s="2">
        <f t="shared" si="874"/>
        <v>1.0006324099999999</v>
      </c>
      <c r="P1651" s="11">
        <f t="shared" si="897"/>
        <v>1.0029991</v>
      </c>
      <c r="Q1651" s="11">
        <f t="shared" si="893"/>
        <v>1.3772902484385727</v>
      </c>
      <c r="R1651" s="2">
        <f t="shared" si="896"/>
        <v>1.3781612599999999</v>
      </c>
      <c r="S1651" s="2">
        <f t="shared" si="891"/>
        <v>1.36605438</v>
      </c>
      <c r="T1651" s="2">
        <f t="shared" si="875"/>
        <v>269670.65944795002</v>
      </c>
      <c r="U1651" s="2">
        <f t="shared" si="876"/>
        <v>8052.7125685993633</v>
      </c>
      <c r="V1651" s="2">
        <f t="shared" si="877"/>
        <v>66333.175186498745</v>
      </c>
      <c r="W1651" s="2">
        <f t="shared" si="878"/>
        <v>271794.32434160809</v>
      </c>
      <c r="X1651" s="29">
        <f t="shared" si="879"/>
        <v>0</v>
      </c>
      <c r="Y1651" s="2">
        <f t="shared" si="892"/>
        <v>0</v>
      </c>
      <c r="Z1651" s="82">
        <f t="shared" si="880"/>
        <v>0</v>
      </c>
      <c r="AA1651" s="2">
        <f t="shared" si="889"/>
        <v>0</v>
      </c>
      <c r="AB1651" s="27">
        <f t="shared" si="887"/>
        <v>6.7299999999999999E-2</v>
      </c>
      <c r="AC1651" s="29">
        <f t="shared" si="868"/>
        <v>3</v>
      </c>
      <c r="AD1651" s="29">
        <v>252</v>
      </c>
      <c r="AE1651" s="11">
        <f t="shared" si="894"/>
        <v>1.0007756830000001</v>
      </c>
      <c r="AF1651" s="2">
        <f t="shared" si="890"/>
        <v>209.17894613000001</v>
      </c>
      <c r="AG1651" s="2">
        <f t="shared" si="881"/>
        <v>210.82623688000001</v>
      </c>
      <c r="AH1651" s="3">
        <f t="shared" si="882"/>
        <v>0</v>
      </c>
      <c r="AI1651" s="4" t="str">
        <f t="shared" si="895"/>
        <v>A+J=</v>
      </c>
      <c r="AJ1651" s="12">
        <f t="shared" si="888"/>
        <v>42795</v>
      </c>
      <c r="AK1651" s="12"/>
      <c r="AL1651" s="4"/>
      <c r="AM1651" s="1"/>
      <c r="AN1651" s="12"/>
      <c r="AO1651" s="1"/>
      <c r="AP1651" s="1"/>
      <c r="AQ1651" s="3"/>
      <c r="AR1651" s="3"/>
      <c r="AS1651" s="7"/>
      <c r="AT1651" s="1"/>
      <c r="AU1651" s="1"/>
      <c r="AV1651" s="1"/>
      <c r="AW1651" s="1"/>
      <c r="AX1651" s="1"/>
      <c r="AY1651" s="1"/>
      <c r="AZ1651" s="1"/>
      <c r="BA1651" s="1"/>
      <c r="BB1651" s="1"/>
    </row>
    <row r="1652" spans="1:54" x14ac:dyDescent="0.2">
      <c r="A1652" s="178">
        <f t="shared" si="883"/>
        <v>42771</v>
      </c>
      <c r="B1652" s="2">
        <f t="shared" si="869"/>
        <v>272005.15057848807</v>
      </c>
      <c r="C1652" s="2">
        <f t="shared" si="884"/>
        <v>197408.43658651001</v>
      </c>
      <c r="D1652" s="2">
        <f>SUM(Y1652:Y$1860)</f>
        <v>21998.678361940001</v>
      </c>
      <c r="E1652" s="11">
        <f t="shared" si="870"/>
        <v>175409.75822457002</v>
      </c>
      <c r="F1652" s="99">
        <f t="shared" si="865"/>
        <v>4775.7</v>
      </c>
      <c r="G1652" s="3">
        <f>IF(N1652=1,VLOOKUP(A1651,[1]Plan1!$BG$69:$BI$188,3),G1651)</f>
        <v>4793.8500000000004</v>
      </c>
      <c r="H1652" s="200">
        <f t="shared" si="866"/>
        <v>42706</v>
      </c>
      <c r="I1652" s="200">
        <f t="shared" si="867"/>
        <v>42737</v>
      </c>
      <c r="J1652" s="27">
        <f t="shared" si="871"/>
        <v>3.8004899805266223E-3</v>
      </c>
      <c r="K1652" s="12">
        <f t="shared" si="885"/>
        <v>42795</v>
      </c>
      <c r="L1652" s="12">
        <f t="shared" si="872"/>
        <v>42795</v>
      </c>
      <c r="M1652" s="1">
        <f t="shared" si="886"/>
        <v>18</v>
      </c>
      <c r="N1652" s="1">
        <f t="shared" si="873"/>
        <v>3</v>
      </c>
      <c r="O1652" s="2">
        <f t="shared" si="874"/>
        <v>1.0006324099999999</v>
      </c>
      <c r="P1652" s="11">
        <f t="shared" si="897"/>
        <v>1.0029991</v>
      </c>
      <c r="Q1652" s="11">
        <f t="shared" si="893"/>
        <v>1.3772902484385727</v>
      </c>
      <c r="R1652" s="2">
        <f t="shared" si="896"/>
        <v>1.3781612599999999</v>
      </c>
      <c r="S1652" s="2">
        <f t="shared" si="891"/>
        <v>1.36605438</v>
      </c>
      <c r="T1652" s="2">
        <f t="shared" si="875"/>
        <v>269670.65944795002</v>
      </c>
      <c r="U1652" s="2">
        <f t="shared" si="876"/>
        <v>8052.7125685993633</v>
      </c>
      <c r="V1652" s="2">
        <f t="shared" si="877"/>
        <v>66333.175186498745</v>
      </c>
      <c r="W1652" s="2">
        <f t="shared" si="878"/>
        <v>271794.32434160809</v>
      </c>
      <c r="X1652" s="29">
        <f t="shared" si="879"/>
        <v>0</v>
      </c>
      <c r="Y1652" s="2">
        <f t="shared" si="892"/>
        <v>0</v>
      </c>
      <c r="Z1652" s="82">
        <f t="shared" si="880"/>
        <v>0</v>
      </c>
      <c r="AA1652" s="2">
        <f t="shared" si="889"/>
        <v>0</v>
      </c>
      <c r="AB1652" s="27">
        <f t="shared" si="887"/>
        <v>6.7299999999999999E-2</v>
      </c>
      <c r="AC1652" s="29">
        <f t="shared" si="868"/>
        <v>3</v>
      </c>
      <c r="AD1652" s="29">
        <v>252</v>
      </c>
      <c r="AE1652" s="11">
        <f t="shared" si="894"/>
        <v>1.0007756830000001</v>
      </c>
      <c r="AF1652" s="2">
        <f t="shared" si="890"/>
        <v>209.17894613000001</v>
      </c>
      <c r="AG1652" s="2">
        <f t="shared" si="881"/>
        <v>210.82623688000001</v>
      </c>
      <c r="AH1652" s="3">
        <f t="shared" si="882"/>
        <v>0</v>
      </c>
      <c r="AI1652" s="4" t="str">
        <f t="shared" si="895"/>
        <v>A+J=</v>
      </c>
      <c r="AJ1652" s="12">
        <f t="shared" si="888"/>
        <v>42795</v>
      </c>
      <c r="AK1652" s="12"/>
      <c r="AL1652" s="4"/>
      <c r="AM1652" s="1"/>
      <c r="AN1652" s="12"/>
      <c r="AO1652" s="1"/>
      <c r="AP1652" s="1"/>
      <c r="AQ1652" s="3"/>
      <c r="AR1652" s="3"/>
      <c r="AS1652" s="7"/>
      <c r="AT1652" s="1"/>
      <c r="AU1652" s="1"/>
      <c r="AV1652" s="1"/>
      <c r="AW1652" s="1"/>
      <c r="AX1652" s="1"/>
      <c r="AY1652" s="1"/>
      <c r="AZ1652" s="1"/>
      <c r="BA1652" s="1"/>
      <c r="BB1652" s="1"/>
    </row>
    <row r="1653" spans="1:54" x14ac:dyDescent="0.2">
      <c r="A1653" s="178">
        <f t="shared" si="883"/>
        <v>42772</v>
      </c>
      <c r="B1653" s="2">
        <f t="shared" si="869"/>
        <v>272005.15057848807</v>
      </c>
      <c r="C1653" s="2">
        <f t="shared" si="884"/>
        <v>197408.43658651001</v>
      </c>
      <c r="D1653" s="2">
        <f>SUM(Y1653:Y$1860)</f>
        <v>21998.678361940001</v>
      </c>
      <c r="E1653" s="11">
        <f t="shared" si="870"/>
        <v>175409.75822457002</v>
      </c>
      <c r="F1653" s="99">
        <f t="shared" si="865"/>
        <v>4775.7</v>
      </c>
      <c r="G1653" s="3">
        <f>IF(N1653=1,VLOOKUP(A1652,[1]Plan1!$BG$69:$BI$188,3),G1652)</f>
        <v>4793.8500000000004</v>
      </c>
      <c r="H1653" s="200">
        <f t="shared" si="866"/>
        <v>42706</v>
      </c>
      <c r="I1653" s="200">
        <f t="shared" si="867"/>
        <v>42737</v>
      </c>
      <c r="J1653" s="27">
        <f t="shared" si="871"/>
        <v>3.8004899805266223E-3</v>
      </c>
      <c r="K1653" s="12">
        <f t="shared" si="885"/>
        <v>42795</v>
      </c>
      <c r="L1653" s="12">
        <f t="shared" si="872"/>
        <v>42795</v>
      </c>
      <c r="M1653" s="1">
        <f t="shared" si="886"/>
        <v>18</v>
      </c>
      <c r="N1653" s="1">
        <f t="shared" si="873"/>
        <v>3</v>
      </c>
      <c r="O1653" s="2">
        <f t="shared" si="874"/>
        <v>1.0006324099999999</v>
      </c>
      <c r="P1653" s="11">
        <f t="shared" si="897"/>
        <v>1.0029991</v>
      </c>
      <c r="Q1653" s="11">
        <f t="shared" si="893"/>
        <v>1.3772902484385727</v>
      </c>
      <c r="R1653" s="2">
        <f t="shared" si="896"/>
        <v>1.3781612599999999</v>
      </c>
      <c r="S1653" s="2">
        <f t="shared" si="891"/>
        <v>1.36605438</v>
      </c>
      <c r="T1653" s="2">
        <f t="shared" si="875"/>
        <v>269670.65944795002</v>
      </c>
      <c r="U1653" s="2">
        <f t="shared" si="876"/>
        <v>8052.7125685993633</v>
      </c>
      <c r="V1653" s="2">
        <f t="shared" si="877"/>
        <v>66333.175186498745</v>
      </c>
      <c r="W1653" s="2">
        <f t="shared" si="878"/>
        <v>271794.32434160809</v>
      </c>
      <c r="X1653" s="29">
        <f t="shared" si="879"/>
        <v>0</v>
      </c>
      <c r="Y1653" s="2">
        <f t="shared" si="892"/>
        <v>0</v>
      </c>
      <c r="Z1653" s="82">
        <f t="shared" si="880"/>
        <v>0</v>
      </c>
      <c r="AA1653" s="2">
        <f t="shared" si="889"/>
        <v>0</v>
      </c>
      <c r="AB1653" s="27">
        <f t="shared" si="887"/>
        <v>6.7299999999999999E-2</v>
      </c>
      <c r="AC1653" s="29">
        <f t="shared" si="868"/>
        <v>3</v>
      </c>
      <c r="AD1653" s="29">
        <v>252</v>
      </c>
      <c r="AE1653" s="11">
        <f t="shared" si="894"/>
        <v>1.0007756830000001</v>
      </c>
      <c r="AF1653" s="2">
        <f t="shared" si="890"/>
        <v>209.17894613000001</v>
      </c>
      <c r="AG1653" s="2">
        <f t="shared" si="881"/>
        <v>210.82623688000001</v>
      </c>
      <c r="AH1653" s="3">
        <f t="shared" si="882"/>
        <v>0</v>
      </c>
      <c r="AI1653" s="4" t="str">
        <f t="shared" si="895"/>
        <v>A+J=</v>
      </c>
      <c r="AJ1653" s="12">
        <f t="shared" si="888"/>
        <v>42795</v>
      </c>
      <c r="AK1653" s="12"/>
      <c r="AL1653" s="4"/>
      <c r="AM1653" s="1"/>
      <c r="AN1653" s="12"/>
      <c r="AO1653" s="1"/>
      <c r="AP1653" s="1"/>
      <c r="AQ1653" s="3"/>
      <c r="AR1653" s="3"/>
      <c r="AS1653" s="7"/>
      <c r="AT1653" s="1"/>
      <c r="AU1653" s="1"/>
      <c r="AV1653" s="1"/>
      <c r="AW1653" s="1"/>
      <c r="AX1653" s="1"/>
      <c r="AY1653" s="1"/>
      <c r="AZ1653" s="1"/>
      <c r="BA1653" s="1"/>
      <c r="BB1653" s="1"/>
    </row>
    <row r="1654" spans="1:54" x14ac:dyDescent="0.2">
      <c r="A1654" s="178">
        <f t="shared" si="883"/>
        <v>42773</v>
      </c>
      <c r="B1654" s="2">
        <f t="shared" si="869"/>
        <v>272126.46260290447</v>
      </c>
      <c r="C1654" s="2">
        <f t="shared" si="884"/>
        <v>197408.43658651001</v>
      </c>
      <c r="D1654" s="2">
        <f>SUM(Y1654:Y$1860)</f>
        <v>21998.678361940001</v>
      </c>
      <c r="E1654" s="11">
        <f t="shared" si="870"/>
        <v>175409.75822457002</v>
      </c>
      <c r="F1654" s="99">
        <f t="shared" si="865"/>
        <v>4775.7</v>
      </c>
      <c r="G1654" s="3">
        <f>IF(N1654=1,VLOOKUP(A1653,[1]Plan1!$BG$69:$BI$188,3),G1653)</f>
        <v>4793.8500000000004</v>
      </c>
      <c r="H1654" s="200">
        <f t="shared" si="866"/>
        <v>42706</v>
      </c>
      <c r="I1654" s="200">
        <f t="shared" si="867"/>
        <v>42737</v>
      </c>
      <c r="J1654" s="27">
        <f t="shared" si="871"/>
        <v>3.8004899805266223E-3</v>
      </c>
      <c r="K1654" s="12">
        <f t="shared" si="885"/>
        <v>42795</v>
      </c>
      <c r="L1654" s="12">
        <f t="shared" si="872"/>
        <v>42795</v>
      </c>
      <c r="M1654" s="1">
        <f t="shared" si="886"/>
        <v>18</v>
      </c>
      <c r="N1654" s="1">
        <f t="shared" si="873"/>
        <v>4</v>
      </c>
      <c r="O1654" s="2">
        <f t="shared" si="874"/>
        <v>1.0008433000000001</v>
      </c>
      <c r="P1654" s="11">
        <f t="shared" si="897"/>
        <v>1.0029991</v>
      </c>
      <c r="Q1654" s="11">
        <f t="shared" si="893"/>
        <v>1.3772902484385727</v>
      </c>
      <c r="R1654" s="2">
        <f t="shared" si="896"/>
        <v>1.37845171</v>
      </c>
      <c r="S1654" s="2">
        <f t="shared" si="891"/>
        <v>1.36605438</v>
      </c>
      <c r="T1654" s="2">
        <f t="shared" si="875"/>
        <v>269670.65944795002</v>
      </c>
      <c r="U1654" s="2">
        <f t="shared" si="876"/>
        <v>8052.7125685993633</v>
      </c>
      <c r="V1654" s="2">
        <f t="shared" si="877"/>
        <v>66384.122950775083</v>
      </c>
      <c r="W1654" s="2">
        <f t="shared" si="878"/>
        <v>271845.27210588445</v>
      </c>
      <c r="X1654" s="29">
        <f t="shared" si="879"/>
        <v>0</v>
      </c>
      <c r="Y1654" s="2">
        <f t="shared" si="892"/>
        <v>0</v>
      </c>
      <c r="Z1654" s="82">
        <f t="shared" si="880"/>
        <v>0</v>
      </c>
      <c r="AA1654" s="2">
        <f t="shared" si="889"/>
        <v>0</v>
      </c>
      <c r="AB1654" s="27">
        <f t="shared" si="887"/>
        <v>6.7299999999999999E-2</v>
      </c>
      <c r="AC1654" s="29">
        <f t="shared" si="868"/>
        <v>4</v>
      </c>
      <c r="AD1654" s="29">
        <v>252</v>
      </c>
      <c r="AE1654" s="11">
        <f t="shared" si="894"/>
        <v>1.0010343770000001</v>
      </c>
      <c r="AF1654" s="2">
        <f t="shared" si="890"/>
        <v>278.94112769999998</v>
      </c>
      <c r="AG1654" s="2">
        <f t="shared" si="881"/>
        <v>281.19049702000001</v>
      </c>
      <c r="AH1654" s="3">
        <f t="shared" si="882"/>
        <v>0</v>
      </c>
      <c r="AI1654" s="4" t="str">
        <f t="shared" si="895"/>
        <v>A+J=</v>
      </c>
      <c r="AJ1654" s="12">
        <f t="shared" si="888"/>
        <v>42795</v>
      </c>
      <c r="AK1654" s="12"/>
      <c r="AL1654" s="4"/>
      <c r="AM1654" s="1"/>
      <c r="AN1654" s="12"/>
      <c r="AO1654" s="1"/>
      <c r="AP1654" s="1"/>
      <c r="AQ1654" s="3"/>
      <c r="AR1654" s="3"/>
      <c r="AS1654" s="7"/>
      <c r="AT1654" s="1"/>
      <c r="AU1654" s="1"/>
      <c r="AV1654" s="1"/>
      <c r="AW1654" s="1"/>
      <c r="AX1654" s="1"/>
      <c r="AY1654" s="1"/>
      <c r="AZ1654" s="1"/>
      <c r="BA1654" s="1"/>
      <c r="BB1654" s="1"/>
    </row>
    <row r="1655" spans="1:54" x14ac:dyDescent="0.2">
      <c r="A1655" s="178">
        <f t="shared" si="883"/>
        <v>42774</v>
      </c>
      <c r="B1655" s="2">
        <f t="shared" si="869"/>
        <v>272247.83352695144</v>
      </c>
      <c r="C1655" s="2">
        <f t="shared" si="884"/>
        <v>197408.43658651001</v>
      </c>
      <c r="D1655" s="2">
        <f>SUM(Y1655:Y$1860)</f>
        <v>21998.678361940001</v>
      </c>
      <c r="E1655" s="11">
        <f t="shared" si="870"/>
        <v>175409.75822457002</v>
      </c>
      <c r="F1655" s="99">
        <f t="shared" si="865"/>
        <v>4775.7</v>
      </c>
      <c r="G1655" s="3">
        <f>IF(N1655=1,VLOOKUP(A1654,[1]Plan1!$BG$69:$BI$188,3),G1654)</f>
        <v>4793.8500000000004</v>
      </c>
      <c r="H1655" s="200">
        <f t="shared" si="866"/>
        <v>42706</v>
      </c>
      <c r="I1655" s="200">
        <f t="shared" si="867"/>
        <v>42737</v>
      </c>
      <c r="J1655" s="27">
        <f t="shared" si="871"/>
        <v>3.8004899805266223E-3</v>
      </c>
      <c r="K1655" s="12">
        <f t="shared" si="885"/>
        <v>42795</v>
      </c>
      <c r="L1655" s="12">
        <f t="shared" si="872"/>
        <v>42795</v>
      </c>
      <c r="M1655" s="1">
        <f t="shared" si="886"/>
        <v>18</v>
      </c>
      <c r="N1655" s="1">
        <f t="shared" si="873"/>
        <v>5</v>
      </c>
      <c r="O1655" s="2">
        <f t="shared" si="874"/>
        <v>1.00105424</v>
      </c>
      <c r="P1655" s="11">
        <f t="shared" si="897"/>
        <v>1.0029991</v>
      </c>
      <c r="Q1655" s="11">
        <f t="shared" si="893"/>
        <v>1.3772902484385727</v>
      </c>
      <c r="R1655" s="2">
        <f t="shared" si="896"/>
        <v>1.37874224</v>
      </c>
      <c r="S1655" s="2">
        <f t="shared" si="891"/>
        <v>1.36605438</v>
      </c>
      <c r="T1655" s="2">
        <f t="shared" si="875"/>
        <v>269670.65944795002</v>
      </c>
      <c r="U1655" s="2">
        <f t="shared" si="876"/>
        <v>8052.7125685993633</v>
      </c>
      <c r="V1655" s="2">
        <f t="shared" si="877"/>
        <v>66435.084747832079</v>
      </c>
      <c r="W1655" s="2">
        <f t="shared" si="878"/>
        <v>271896.23390294146</v>
      </c>
      <c r="X1655" s="29">
        <f t="shared" si="879"/>
        <v>0</v>
      </c>
      <c r="Y1655" s="2">
        <f t="shared" si="892"/>
        <v>0</v>
      </c>
      <c r="Z1655" s="82">
        <f t="shared" si="880"/>
        <v>0</v>
      </c>
      <c r="AA1655" s="2">
        <f t="shared" si="889"/>
        <v>0</v>
      </c>
      <c r="AB1655" s="27">
        <f t="shared" si="887"/>
        <v>6.7299999999999999E-2</v>
      </c>
      <c r="AC1655" s="29">
        <f t="shared" si="868"/>
        <v>5</v>
      </c>
      <c r="AD1655" s="29">
        <v>252</v>
      </c>
      <c r="AE1655" s="11">
        <f t="shared" si="894"/>
        <v>1.0012931389999999</v>
      </c>
      <c r="AF1655" s="2">
        <f t="shared" si="890"/>
        <v>348.72164687999998</v>
      </c>
      <c r="AG1655" s="2">
        <f t="shared" si="881"/>
        <v>351.59962401000001</v>
      </c>
      <c r="AH1655" s="3">
        <f t="shared" si="882"/>
        <v>0</v>
      </c>
      <c r="AI1655" s="4" t="str">
        <f t="shared" si="895"/>
        <v>A+J=</v>
      </c>
      <c r="AJ1655" s="12">
        <f t="shared" si="888"/>
        <v>42795</v>
      </c>
      <c r="AK1655" s="12"/>
      <c r="AL1655" s="4"/>
      <c r="AM1655" s="1"/>
      <c r="AN1655" s="12"/>
      <c r="AO1655" s="1"/>
      <c r="AP1655" s="1"/>
      <c r="AQ1655" s="3"/>
      <c r="AR1655" s="3"/>
      <c r="AS1655" s="7"/>
      <c r="AT1655" s="1"/>
      <c r="AU1655" s="1"/>
      <c r="AV1655" s="1"/>
      <c r="AW1655" s="1"/>
      <c r="AX1655" s="1"/>
      <c r="AY1655" s="1"/>
      <c r="AZ1655" s="1"/>
      <c r="BA1655" s="1"/>
      <c r="BB1655" s="1"/>
    </row>
    <row r="1656" spans="1:54" x14ac:dyDescent="0.2">
      <c r="A1656" s="178">
        <f t="shared" si="883"/>
        <v>42775</v>
      </c>
      <c r="B1656" s="2">
        <f t="shared" si="869"/>
        <v>272369.25755756634</v>
      </c>
      <c r="C1656" s="2">
        <f t="shared" si="884"/>
        <v>197408.43658651001</v>
      </c>
      <c r="D1656" s="2">
        <f>SUM(Y1656:Y$1860)</f>
        <v>21998.678361940001</v>
      </c>
      <c r="E1656" s="11">
        <f t="shared" si="870"/>
        <v>175409.75822457002</v>
      </c>
      <c r="F1656" s="99">
        <f t="shared" si="865"/>
        <v>4775.7</v>
      </c>
      <c r="G1656" s="3">
        <f>IF(N1656=1,VLOOKUP(A1655,[1]Plan1!$BG$69:$BI$188,3),G1655)</f>
        <v>4793.8500000000004</v>
      </c>
      <c r="H1656" s="200">
        <f t="shared" si="866"/>
        <v>42706</v>
      </c>
      <c r="I1656" s="200">
        <f t="shared" si="867"/>
        <v>42737</v>
      </c>
      <c r="J1656" s="27">
        <f t="shared" si="871"/>
        <v>3.8004899805266223E-3</v>
      </c>
      <c r="K1656" s="12">
        <f t="shared" si="885"/>
        <v>42795</v>
      </c>
      <c r="L1656" s="12">
        <f t="shared" si="872"/>
        <v>42795</v>
      </c>
      <c r="M1656" s="1">
        <f t="shared" si="886"/>
        <v>18</v>
      </c>
      <c r="N1656" s="1">
        <f t="shared" si="873"/>
        <v>6</v>
      </c>
      <c r="O1656" s="2">
        <f t="shared" si="874"/>
        <v>1.0012652200000001</v>
      </c>
      <c r="P1656" s="11">
        <f t="shared" si="897"/>
        <v>1.0029991</v>
      </c>
      <c r="Q1656" s="11">
        <f t="shared" si="893"/>
        <v>1.3772902484385727</v>
      </c>
      <c r="R1656" s="2">
        <f t="shared" si="896"/>
        <v>1.3790328199999999</v>
      </c>
      <c r="S1656" s="2">
        <f t="shared" si="891"/>
        <v>1.36605438</v>
      </c>
      <c r="T1656" s="2">
        <f t="shared" si="875"/>
        <v>269670.65944795002</v>
      </c>
      <c r="U1656" s="2">
        <f t="shared" si="876"/>
        <v>8052.7125685993633</v>
      </c>
      <c r="V1656" s="2">
        <f t="shared" si="877"/>
        <v>66486.055315376958</v>
      </c>
      <c r="W1656" s="2">
        <f t="shared" si="878"/>
        <v>271947.20447048632</v>
      </c>
      <c r="X1656" s="29">
        <f t="shared" si="879"/>
        <v>0</v>
      </c>
      <c r="Y1656" s="2">
        <f t="shared" si="892"/>
        <v>0</v>
      </c>
      <c r="Z1656" s="82">
        <f t="shared" si="880"/>
        <v>0</v>
      </c>
      <c r="AA1656" s="2">
        <f t="shared" si="889"/>
        <v>0</v>
      </c>
      <c r="AB1656" s="27">
        <f t="shared" si="887"/>
        <v>6.7299999999999999E-2</v>
      </c>
      <c r="AC1656" s="29">
        <f t="shared" si="868"/>
        <v>6</v>
      </c>
      <c r="AD1656" s="29">
        <v>252</v>
      </c>
      <c r="AE1656" s="11">
        <f t="shared" si="894"/>
        <v>1.0015519669999999</v>
      </c>
      <c r="AF1656" s="2">
        <f t="shared" si="890"/>
        <v>418.51996432999999</v>
      </c>
      <c r="AG1656" s="2">
        <f t="shared" si="881"/>
        <v>422.05308708000001</v>
      </c>
      <c r="AH1656" s="3">
        <f t="shared" si="882"/>
        <v>0</v>
      </c>
      <c r="AI1656" s="4" t="str">
        <f t="shared" si="895"/>
        <v>A+J=</v>
      </c>
      <c r="AJ1656" s="12">
        <f t="shared" si="888"/>
        <v>42795</v>
      </c>
      <c r="AK1656" s="12"/>
      <c r="AL1656" s="4"/>
      <c r="AM1656" s="1"/>
      <c r="AN1656" s="12"/>
      <c r="AO1656" s="1"/>
      <c r="AP1656" s="1"/>
      <c r="AQ1656" s="3"/>
      <c r="AR1656" s="3"/>
      <c r="AS1656" s="7"/>
      <c r="AT1656" s="1"/>
      <c r="AU1656" s="1"/>
      <c r="AV1656" s="1"/>
      <c r="AW1656" s="1"/>
      <c r="AX1656" s="1"/>
      <c r="AY1656" s="1"/>
      <c r="AZ1656" s="1"/>
      <c r="BA1656" s="1"/>
      <c r="BB1656" s="1"/>
    </row>
    <row r="1657" spans="1:54" x14ac:dyDescent="0.2">
      <c r="A1657" s="178">
        <f t="shared" si="883"/>
        <v>42776</v>
      </c>
      <c r="B1657" s="2">
        <f t="shared" si="869"/>
        <v>272490.73849819432</v>
      </c>
      <c r="C1657" s="2">
        <f t="shared" si="884"/>
        <v>197408.43658651001</v>
      </c>
      <c r="D1657" s="2">
        <f>SUM(Y1657:Y$1860)</f>
        <v>21998.678361940001</v>
      </c>
      <c r="E1657" s="11">
        <f t="shared" si="870"/>
        <v>175409.75822457002</v>
      </c>
      <c r="F1657" s="99">
        <f t="shared" si="865"/>
        <v>4775.7</v>
      </c>
      <c r="G1657" s="3">
        <f>IF(N1657=1,VLOOKUP(A1656,[1]Plan1!$BG$69:$BI$188,3),G1656)</f>
        <v>4793.8500000000004</v>
      </c>
      <c r="H1657" s="200">
        <f t="shared" si="866"/>
        <v>42706</v>
      </c>
      <c r="I1657" s="200">
        <f t="shared" si="867"/>
        <v>42737</v>
      </c>
      <c r="J1657" s="27">
        <f t="shared" si="871"/>
        <v>3.8004899805266223E-3</v>
      </c>
      <c r="K1657" s="12">
        <f t="shared" si="885"/>
        <v>42795</v>
      </c>
      <c r="L1657" s="12">
        <f t="shared" si="872"/>
        <v>42795</v>
      </c>
      <c r="M1657" s="1">
        <f t="shared" si="886"/>
        <v>18</v>
      </c>
      <c r="N1657" s="1">
        <f t="shared" si="873"/>
        <v>7</v>
      </c>
      <c r="O1657" s="2">
        <f t="shared" si="874"/>
        <v>1.0014762500000001</v>
      </c>
      <c r="P1657" s="11">
        <f t="shared" si="897"/>
        <v>1.0029991</v>
      </c>
      <c r="Q1657" s="11">
        <f t="shared" si="893"/>
        <v>1.3772902484385727</v>
      </c>
      <c r="R1657" s="2">
        <f t="shared" si="896"/>
        <v>1.3793234700000001</v>
      </c>
      <c r="S1657" s="2">
        <f t="shared" si="891"/>
        <v>1.36605438</v>
      </c>
      <c r="T1657" s="2">
        <f t="shared" si="875"/>
        <v>269670.65944795002</v>
      </c>
      <c r="U1657" s="2">
        <f t="shared" si="876"/>
        <v>8052.7125685993633</v>
      </c>
      <c r="V1657" s="2">
        <f t="shared" si="877"/>
        <v>66537.038161604956</v>
      </c>
      <c r="W1657" s="2">
        <f t="shared" si="878"/>
        <v>271998.18731671432</v>
      </c>
      <c r="X1657" s="29">
        <f t="shared" si="879"/>
        <v>0</v>
      </c>
      <c r="Y1657" s="2">
        <f t="shared" si="892"/>
        <v>0</v>
      </c>
      <c r="Z1657" s="82">
        <f t="shared" si="880"/>
        <v>0</v>
      </c>
      <c r="AA1657" s="2">
        <f>IF(Z1657&gt;0,TRUNC(Z1657*T1655,8),0)</f>
        <v>0</v>
      </c>
      <c r="AB1657" s="27">
        <f t="shared" si="887"/>
        <v>6.7299999999999999E-2</v>
      </c>
      <c r="AC1657" s="29">
        <f t="shared" si="868"/>
        <v>7</v>
      </c>
      <c r="AD1657" s="29">
        <v>252</v>
      </c>
      <c r="AE1657" s="11">
        <f t="shared" si="894"/>
        <v>1.0018108619999999</v>
      </c>
      <c r="AF1657" s="2">
        <f>TRUNC((T1655*(AE1657-1)),8)</f>
        <v>488.33634970000003</v>
      </c>
      <c r="AG1657" s="2">
        <f t="shared" si="881"/>
        <v>492.55118148000003</v>
      </c>
      <c r="AH1657" s="3">
        <f t="shared" si="882"/>
        <v>0</v>
      </c>
      <c r="AI1657" s="4" t="str">
        <f t="shared" si="895"/>
        <v>A+J=</v>
      </c>
      <c r="AJ1657" s="12">
        <f t="shared" si="888"/>
        <v>42795</v>
      </c>
      <c r="AK1657" s="16"/>
      <c r="AL1657" s="98"/>
      <c r="AM1657" s="38"/>
      <c r="AN1657" s="16"/>
      <c r="AO1657" s="38"/>
      <c r="AP1657" s="38"/>
      <c r="AQ1657" s="49"/>
      <c r="AR1657" s="49"/>
      <c r="AS1657" s="80"/>
      <c r="AT1657" s="38"/>
      <c r="AU1657" s="38"/>
      <c r="AV1657" s="38"/>
      <c r="AW1657" s="38"/>
      <c r="AX1657" s="38"/>
      <c r="AY1657" s="38"/>
      <c r="AZ1657" s="38"/>
      <c r="BA1657" s="38"/>
      <c r="BB1657" s="38"/>
    </row>
    <row r="1658" spans="1:54" x14ac:dyDescent="0.2">
      <c r="A1658" s="178">
        <f t="shared" si="883"/>
        <v>42777</v>
      </c>
      <c r="B1658" s="2">
        <f t="shared" si="869"/>
        <v>272612.27312521019</v>
      </c>
      <c r="C1658" s="2">
        <f t="shared" si="884"/>
        <v>197408.43658651001</v>
      </c>
      <c r="D1658" s="2">
        <f>SUM(Y1658:Y$1860)</f>
        <v>21998.678361940001</v>
      </c>
      <c r="E1658" s="11">
        <f t="shared" si="870"/>
        <v>175409.75822457002</v>
      </c>
      <c r="F1658" s="99">
        <f t="shared" si="865"/>
        <v>4775.7</v>
      </c>
      <c r="G1658" s="3">
        <f>IF(N1658=1,VLOOKUP(A1657,[1]Plan1!$BG$69:$BI$188,3),G1657)</f>
        <v>4793.8500000000004</v>
      </c>
      <c r="H1658" s="200">
        <f t="shared" si="866"/>
        <v>42706</v>
      </c>
      <c r="I1658" s="200">
        <f t="shared" si="867"/>
        <v>42737</v>
      </c>
      <c r="J1658" s="27">
        <f t="shared" si="871"/>
        <v>3.8004899805266223E-3</v>
      </c>
      <c r="K1658" s="12">
        <f t="shared" si="885"/>
        <v>42795</v>
      </c>
      <c r="L1658" s="12">
        <f t="shared" si="872"/>
        <v>42795</v>
      </c>
      <c r="M1658" s="1">
        <f t="shared" si="886"/>
        <v>18</v>
      </c>
      <c r="N1658" s="1">
        <f t="shared" si="873"/>
        <v>8</v>
      </c>
      <c r="O1658" s="2">
        <f t="shared" si="874"/>
        <v>1.00168732</v>
      </c>
      <c r="P1658" s="11">
        <f t="shared" si="897"/>
        <v>1.0029991</v>
      </c>
      <c r="Q1658" s="11">
        <f t="shared" si="893"/>
        <v>1.3772902484385727</v>
      </c>
      <c r="R1658" s="2">
        <f t="shared" si="896"/>
        <v>1.37961417</v>
      </c>
      <c r="S1658" s="2">
        <f t="shared" si="891"/>
        <v>1.36605438</v>
      </c>
      <c r="T1658" s="2">
        <f t="shared" si="875"/>
        <v>269670.65944795002</v>
      </c>
      <c r="U1658" s="2">
        <f t="shared" si="876"/>
        <v>8052.7125685993633</v>
      </c>
      <c r="V1658" s="2">
        <f t="shared" si="877"/>
        <v>66588.029778320823</v>
      </c>
      <c r="W1658" s="2">
        <f t="shared" si="878"/>
        <v>272049.17893343017</v>
      </c>
      <c r="X1658" s="29">
        <f t="shared" si="879"/>
        <v>0</v>
      </c>
      <c r="Y1658" s="2">
        <f t="shared" si="892"/>
        <v>0</v>
      </c>
      <c r="Z1658" s="82">
        <f t="shared" si="880"/>
        <v>0</v>
      </c>
      <c r="AA1658" s="2">
        <f t="shared" ref="AA1658:AA1721" si="898">IF(Z1658&gt;0,TRUNC(Z1658*T1658,8),0)</f>
        <v>0</v>
      </c>
      <c r="AB1658" s="27">
        <f t="shared" si="887"/>
        <v>6.7299999999999999E-2</v>
      </c>
      <c r="AC1658" s="29">
        <f t="shared" si="868"/>
        <v>8</v>
      </c>
      <c r="AD1658" s="29">
        <v>252</v>
      </c>
      <c r="AE1658" s="11">
        <f t="shared" si="894"/>
        <v>1.002069825</v>
      </c>
      <c r="AF1658" s="2">
        <f t="shared" ref="AF1658:AF1721" si="899">TRUNC((T1658*(AE1658-1)),8)</f>
        <v>558.17107268999996</v>
      </c>
      <c r="AG1658" s="2">
        <f t="shared" si="881"/>
        <v>563.09419177999996</v>
      </c>
      <c r="AH1658" s="3">
        <f t="shared" si="882"/>
        <v>0</v>
      </c>
      <c r="AI1658" s="4" t="str">
        <f t="shared" si="895"/>
        <v>A+J=</v>
      </c>
      <c r="AJ1658" s="12">
        <f t="shared" si="888"/>
        <v>42795</v>
      </c>
      <c r="AK1658" s="12"/>
      <c r="AL1658" s="4"/>
      <c r="AM1658" s="1"/>
      <c r="AN1658" s="12"/>
      <c r="AO1658" s="1"/>
      <c r="AP1658" s="1"/>
      <c r="AQ1658" s="3"/>
      <c r="AR1658" s="3"/>
      <c r="AS1658" s="7"/>
      <c r="AT1658" s="1"/>
      <c r="AU1658" s="1"/>
      <c r="AV1658" s="1"/>
      <c r="AW1658" s="1"/>
      <c r="AX1658" s="1"/>
      <c r="AY1658" s="1"/>
      <c r="AZ1658" s="1"/>
      <c r="BA1658" s="1"/>
      <c r="BB1658" s="1"/>
    </row>
    <row r="1659" spans="1:54" x14ac:dyDescent="0.2">
      <c r="A1659" s="178">
        <f t="shared" si="883"/>
        <v>42778</v>
      </c>
      <c r="B1659" s="2">
        <f t="shared" si="869"/>
        <v>272612.27312521019</v>
      </c>
      <c r="C1659" s="2">
        <f t="shared" si="884"/>
        <v>197408.43658651001</v>
      </c>
      <c r="D1659" s="2">
        <f>SUM(Y1659:Y$1860)</f>
        <v>21998.678361940001</v>
      </c>
      <c r="E1659" s="11">
        <f t="shared" si="870"/>
        <v>175409.75822457002</v>
      </c>
      <c r="F1659" s="99">
        <f t="shared" si="865"/>
        <v>4775.7</v>
      </c>
      <c r="G1659" s="3">
        <f>IF(N1659=1,VLOOKUP(A1658,[1]Plan1!$BG$69:$BI$188,3),G1658)</f>
        <v>4793.8500000000004</v>
      </c>
      <c r="H1659" s="200">
        <f t="shared" si="866"/>
        <v>42706</v>
      </c>
      <c r="I1659" s="200">
        <f t="shared" si="867"/>
        <v>42737</v>
      </c>
      <c r="J1659" s="27">
        <f t="shared" si="871"/>
        <v>3.8004899805266223E-3</v>
      </c>
      <c r="K1659" s="12">
        <f t="shared" si="885"/>
        <v>42795</v>
      </c>
      <c r="L1659" s="12">
        <f t="shared" si="872"/>
        <v>42795</v>
      </c>
      <c r="M1659" s="1">
        <f t="shared" si="886"/>
        <v>18</v>
      </c>
      <c r="N1659" s="1">
        <f t="shared" si="873"/>
        <v>8</v>
      </c>
      <c r="O1659" s="2">
        <f t="shared" si="874"/>
        <v>1.00168732</v>
      </c>
      <c r="P1659" s="11">
        <f t="shared" si="897"/>
        <v>1.0029991</v>
      </c>
      <c r="Q1659" s="11">
        <f t="shared" si="893"/>
        <v>1.3772902484385727</v>
      </c>
      <c r="R1659" s="2">
        <f t="shared" si="896"/>
        <v>1.37961417</v>
      </c>
      <c r="S1659" s="2">
        <f t="shared" si="891"/>
        <v>1.36605438</v>
      </c>
      <c r="T1659" s="2">
        <f t="shared" si="875"/>
        <v>269670.65944795002</v>
      </c>
      <c r="U1659" s="2">
        <f t="shared" si="876"/>
        <v>8052.7125685993633</v>
      </c>
      <c r="V1659" s="2">
        <f t="shared" si="877"/>
        <v>66588.029778320823</v>
      </c>
      <c r="W1659" s="2">
        <f t="shared" si="878"/>
        <v>272049.17893343017</v>
      </c>
      <c r="X1659" s="29">
        <f t="shared" si="879"/>
        <v>0</v>
      </c>
      <c r="Y1659" s="2">
        <f t="shared" si="892"/>
        <v>0</v>
      </c>
      <c r="Z1659" s="82">
        <f t="shared" si="880"/>
        <v>0</v>
      </c>
      <c r="AA1659" s="2">
        <f t="shared" si="898"/>
        <v>0</v>
      </c>
      <c r="AB1659" s="27">
        <f t="shared" si="887"/>
        <v>6.7299999999999999E-2</v>
      </c>
      <c r="AC1659" s="29">
        <f t="shared" si="868"/>
        <v>8</v>
      </c>
      <c r="AD1659" s="29">
        <v>252</v>
      </c>
      <c r="AE1659" s="11">
        <f t="shared" si="894"/>
        <v>1.002069825</v>
      </c>
      <c r="AF1659" s="2">
        <f t="shared" si="899"/>
        <v>558.17107268999996</v>
      </c>
      <c r="AG1659" s="2">
        <f t="shared" si="881"/>
        <v>563.09419177999996</v>
      </c>
      <c r="AH1659" s="3">
        <f t="shared" si="882"/>
        <v>0</v>
      </c>
      <c r="AI1659" s="4" t="str">
        <f t="shared" si="895"/>
        <v>A+J=</v>
      </c>
      <c r="AJ1659" s="12">
        <f t="shared" si="888"/>
        <v>42795</v>
      </c>
      <c r="AK1659" s="12"/>
      <c r="AL1659" s="4"/>
      <c r="AM1659" s="1"/>
      <c r="AN1659" s="12"/>
      <c r="AO1659" s="1"/>
      <c r="AP1659" s="1"/>
      <c r="AQ1659" s="3"/>
      <c r="AR1659" s="3"/>
      <c r="AS1659" s="7"/>
      <c r="AT1659" s="1"/>
      <c r="AU1659" s="1"/>
      <c r="AV1659" s="1"/>
      <c r="AW1659" s="1"/>
      <c r="AX1659" s="1"/>
      <c r="AY1659" s="1"/>
      <c r="AZ1659" s="1"/>
      <c r="BA1659" s="1"/>
      <c r="BB1659" s="1"/>
    </row>
    <row r="1660" spans="1:54" x14ac:dyDescent="0.2">
      <c r="A1660" s="178">
        <f t="shared" si="883"/>
        <v>42779</v>
      </c>
      <c r="B1660" s="2">
        <f t="shared" si="869"/>
        <v>272612.27312521019</v>
      </c>
      <c r="C1660" s="2">
        <f t="shared" si="884"/>
        <v>197408.43658651001</v>
      </c>
      <c r="D1660" s="2">
        <f>SUM(Y1660:Y$1860)</f>
        <v>21998.678361940001</v>
      </c>
      <c r="E1660" s="11">
        <f t="shared" si="870"/>
        <v>175409.75822457002</v>
      </c>
      <c r="F1660" s="99">
        <f t="shared" si="865"/>
        <v>4775.7</v>
      </c>
      <c r="G1660" s="3">
        <f>IF(N1660=1,VLOOKUP(A1659,[1]Plan1!$BG$69:$BI$188,3),G1659)</f>
        <v>4793.8500000000004</v>
      </c>
      <c r="H1660" s="200">
        <f t="shared" si="866"/>
        <v>42706</v>
      </c>
      <c r="I1660" s="200">
        <f t="shared" si="867"/>
        <v>42737</v>
      </c>
      <c r="J1660" s="27">
        <f t="shared" si="871"/>
        <v>3.8004899805266223E-3</v>
      </c>
      <c r="K1660" s="12">
        <f t="shared" si="885"/>
        <v>42795</v>
      </c>
      <c r="L1660" s="12">
        <f t="shared" si="872"/>
        <v>42795</v>
      </c>
      <c r="M1660" s="1">
        <f t="shared" si="886"/>
        <v>18</v>
      </c>
      <c r="N1660" s="1">
        <f t="shared" si="873"/>
        <v>8</v>
      </c>
      <c r="O1660" s="2">
        <f t="shared" si="874"/>
        <v>1.00168732</v>
      </c>
      <c r="P1660" s="11">
        <f t="shared" si="897"/>
        <v>1.0029991</v>
      </c>
      <c r="Q1660" s="11">
        <f t="shared" si="893"/>
        <v>1.3772902484385727</v>
      </c>
      <c r="R1660" s="2">
        <f t="shared" si="896"/>
        <v>1.37961417</v>
      </c>
      <c r="S1660" s="2">
        <f t="shared" si="891"/>
        <v>1.36605438</v>
      </c>
      <c r="T1660" s="2">
        <f t="shared" si="875"/>
        <v>269670.65944795002</v>
      </c>
      <c r="U1660" s="2">
        <f t="shared" si="876"/>
        <v>8052.7125685993633</v>
      </c>
      <c r="V1660" s="2">
        <f t="shared" si="877"/>
        <v>66588.029778320823</v>
      </c>
      <c r="W1660" s="2">
        <f t="shared" si="878"/>
        <v>272049.17893343017</v>
      </c>
      <c r="X1660" s="29">
        <f t="shared" si="879"/>
        <v>0</v>
      </c>
      <c r="Y1660" s="2">
        <f t="shared" si="892"/>
        <v>0</v>
      </c>
      <c r="Z1660" s="82">
        <f t="shared" si="880"/>
        <v>0</v>
      </c>
      <c r="AA1660" s="2">
        <f t="shared" si="898"/>
        <v>0</v>
      </c>
      <c r="AB1660" s="27">
        <f t="shared" si="887"/>
        <v>6.7299999999999999E-2</v>
      </c>
      <c r="AC1660" s="29">
        <f t="shared" si="868"/>
        <v>8</v>
      </c>
      <c r="AD1660" s="29">
        <v>252</v>
      </c>
      <c r="AE1660" s="11">
        <f t="shared" si="894"/>
        <v>1.002069825</v>
      </c>
      <c r="AF1660" s="2">
        <f t="shared" si="899"/>
        <v>558.17107268999996</v>
      </c>
      <c r="AG1660" s="2">
        <f t="shared" si="881"/>
        <v>563.09419177999996</v>
      </c>
      <c r="AH1660" s="3">
        <f t="shared" si="882"/>
        <v>0</v>
      </c>
      <c r="AI1660" s="4" t="str">
        <f t="shared" si="895"/>
        <v>A+J=</v>
      </c>
      <c r="AJ1660" s="12">
        <f t="shared" si="888"/>
        <v>42795</v>
      </c>
      <c r="AK1660" s="12"/>
      <c r="AL1660" s="4"/>
      <c r="AM1660" s="1"/>
      <c r="AN1660" s="12"/>
      <c r="AO1660" s="1"/>
      <c r="AP1660" s="1"/>
      <c r="AQ1660" s="3"/>
      <c r="AR1660" s="3"/>
      <c r="AS1660" s="7"/>
      <c r="AT1660" s="1"/>
      <c r="AU1660" s="1"/>
      <c r="AV1660" s="1"/>
      <c r="AW1660" s="1"/>
      <c r="AX1660" s="1"/>
      <c r="AY1660" s="1"/>
      <c r="AZ1660" s="1"/>
      <c r="BA1660" s="1"/>
      <c r="BB1660" s="1"/>
    </row>
    <row r="1661" spans="1:54" x14ac:dyDescent="0.2">
      <c r="A1661" s="178">
        <f t="shared" si="883"/>
        <v>42780</v>
      </c>
      <c r="B1661" s="2">
        <f t="shared" si="869"/>
        <v>272733.86618618673</v>
      </c>
      <c r="C1661" s="2">
        <f t="shared" si="884"/>
        <v>197408.43658651001</v>
      </c>
      <c r="D1661" s="2">
        <f>SUM(Y1661:Y$1860)</f>
        <v>21998.678361940001</v>
      </c>
      <c r="E1661" s="11">
        <f t="shared" si="870"/>
        <v>175409.75822457002</v>
      </c>
      <c r="F1661" s="99">
        <f t="shared" si="865"/>
        <v>4775.7</v>
      </c>
      <c r="G1661" s="3">
        <f>IF(N1661=1,VLOOKUP(A1660,[1]Plan1!$BG$69:$BI$188,3),G1660)</f>
        <v>4793.8500000000004</v>
      </c>
      <c r="H1661" s="200">
        <f t="shared" si="866"/>
        <v>42706</v>
      </c>
      <c r="I1661" s="200">
        <f t="shared" si="867"/>
        <v>42737</v>
      </c>
      <c r="J1661" s="27">
        <f t="shared" si="871"/>
        <v>3.8004899805266223E-3</v>
      </c>
      <c r="K1661" s="12">
        <f t="shared" si="885"/>
        <v>42795</v>
      </c>
      <c r="L1661" s="12">
        <f t="shared" si="872"/>
        <v>42795</v>
      </c>
      <c r="M1661" s="1">
        <f t="shared" si="886"/>
        <v>18</v>
      </c>
      <c r="N1661" s="1">
        <f t="shared" si="873"/>
        <v>9</v>
      </c>
      <c r="O1661" s="2">
        <f t="shared" si="874"/>
        <v>1.0018984399999999</v>
      </c>
      <c r="P1661" s="11">
        <f t="shared" si="897"/>
        <v>1.0029991</v>
      </c>
      <c r="Q1661" s="11">
        <f t="shared" si="893"/>
        <v>1.3772902484385727</v>
      </c>
      <c r="R1661" s="2">
        <f t="shared" si="896"/>
        <v>1.37990495</v>
      </c>
      <c r="S1661" s="2">
        <f t="shared" si="891"/>
        <v>1.36605438</v>
      </c>
      <c r="T1661" s="2">
        <f t="shared" si="875"/>
        <v>269670.65944795002</v>
      </c>
      <c r="U1661" s="2">
        <f t="shared" si="876"/>
        <v>8052.7125685993633</v>
      </c>
      <c r="V1661" s="2">
        <f t="shared" si="877"/>
        <v>66639.035427817362</v>
      </c>
      <c r="W1661" s="2">
        <f t="shared" si="878"/>
        <v>272100.18458292674</v>
      </c>
      <c r="X1661" s="29">
        <f t="shared" si="879"/>
        <v>0</v>
      </c>
      <c r="Y1661" s="2">
        <f t="shared" si="892"/>
        <v>0</v>
      </c>
      <c r="Z1661" s="82">
        <f t="shared" si="880"/>
        <v>0</v>
      </c>
      <c r="AA1661" s="2">
        <f t="shared" si="898"/>
        <v>0</v>
      </c>
      <c r="AB1661" s="27">
        <f t="shared" si="887"/>
        <v>6.7299999999999999E-2</v>
      </c>
      <c r="AC1661" s="29">
        <f t="shared" si="868"/>
        <v>9</v>
      </c>
      <c r="AD1661" s="29">
        <v>252</v>
      </c>
      <c r="AE1661" s="11">
        <f t="shared" si="894"/>
        <v>1.0023288539999999</v>
      </c>
      <c r="AF1661" s="2">
        <f t="shared" si="899"/>
        <v>628.02359392999995</v>
      </c>
      <c r="AG1661" s="2">
        <f t="shared" si="881"/>
        <v>633.68160325999997</v>
      </c>
      <c r="AH1661" s="3">
        <f t="shared" si="882"/>
        <v>0</v>
      </c>
      <c r="AI1661" s="4" t="str">
        <f t="shared" si="895"/>
        <v>A+J=</v>
      </c>
      <c r="AJ1661" s="12">
        <f t="shared" si="888"/>
        <v>42795</v>
      </c>
      <c r="AK1661" s="12"/>
      <c r="AL1661" s="4"/>
      <c r="AM1661" s="1"/>
      <c r="AN1661" s="12"/>
      <c r="AO1661" s="1"/>
      <c r="AP1661" s="1"/>
      <c r="AQ1661" s="3"/>
      <c r="AR1661" s="3"/>
      <c r="AS1661" s="7"/>
      <c r="AT1661" s="1"/>
      <c r="AU1661" s="1"/>
      <c r="AV1661" s="1"/>
      <c r="AW1661" s="1"/>
      <c r="AX1661" s="1"/>
      <c r="AY1661" s="1"/>
      <c r="AZ1661" s="1"/>
      <c r="BA1661" s="1"/>
      <c r="BB1661" s="1"/>
    </row>
    <row r="1662" spans="1:54" x14ac:dyDescent="0.2">
      <c r="A1662" s="178">
        <f t="shared" si="883"/>
        <v>42781</v>
      </c>
      <c r="B1662" s="2">
        <f t="shared" si="869"/>
        <v>272855.51093973359</v>
      </c>
      <c r="C1662" s="2">
        <f t="shared" si="884"/>
        <v>197408.43658651001</v>
      </c>
      <c r="D1662" s="2">
        <f>SUM(Y1662:Y$1860)</f>
        <v>21998.678361940001</v>
      </c>
      <c r="E1662" s="11">
        <f t="shared" si="870"/>
        <v>175409.75822457002</v>
      </c>
      <c r="F1662" s="99">
        <f t="shared" si="865"/>
        <v>4775.7</v>
      </c>
      <c r="G1662" s="3">
        <f>IF(N1662=1,VLOOKUP(A1661,[1]Plan1!$BG$69:$BI$188,3),G1661)</f>
        <v>4793.8500000000004</v>
      </c>
      <c r="H1662" s="200">
        <f t="shared" si="866"/>
        <v>42706</v>
      </c>
      <c r="I1662" s="200">
        <f t="shared" si="867"/>
        <v>42737</v>
      </c>
      <c r="J1662" s="27">
        <f t="shared" si="871"/>
        <v>3.8004899805266223E-3</v>
      </c>
      <c r="K1662" s="12">
        <f t="shared" si="885"/>
        <v>42795</v>
      </c>
      <c r="L1662" s="12">
        <f t="shared" si="872"/>
        <v>42795</v>
      </c>
      <c r="M1662" s="1">
        <f t="shared" si="886"/>
        <v>18</v>
      </c>
      <c r="N1662" s="1">
        <f t="shared" si="873"/>
        <v>10</v>
      </c>
      <c r="O1662" s="2">
        <f t="shared" si="874"/>
        <v>1.0021096</v>
      </c>
      <c r="P1662" s="11">
        <f t="shared" si="897"/>
        <v>1.0029991</v>
      </c>
      <c r="Q1662" s="11">
        <f t="shared" si="893"/>
        <v>1.3772902484385727</v>
      </c>
      <c r="R1662" s="2">
        <f t="shared" si="896"/>
        <v>1.38019577</v>
      </c>
      <c r="S1662" s="2">
        <f t="shared" si="891"/>
        <v>1.36605438</v>
      </c>
      <c r="T1662" s="2">
        <f t="shared" si="875"/>
        <v>269670.65944795002</v>
      </c>
      <c r="U1662" s="2">
        <f t="shared" si="876"/>
        <v>8052.7125685993633</v>
      </c>
      <c r="V1662" s="2">
        <f t="shared" si="877"/>
        <v>66690.048093704245</v>
      </c>
      <c r="W1662" s="2">
        <f t="shared" si="878"/>
        <v>272151.19724881358</v>
      </c>
      <c r="X1662" s="29">
        <f t="shared" si="879"/>
        <v>0</v>
      </c>
      <c r="Y1662" s="2">
        <f t="shared" si="892"/>
        <v>0</v>
      </c>
      <c r="Z1662" s="82">
        <f t="shared" si="880"/>
        <v>0</v>
      </c>
      <c r="AA1662" s="2">
        <f t="shared" si="898"/>
        <v>0</v>
      </c>
      <c r="AB1662" s="27">
        <f t="shared" si="887"/>
        <v>6.7299999999999999E-2</v>
      </c>
      <c r="AC1662" s="29">
        <f t="shared" si="868"/>
        <v>10</v>
      </c>
      <c r="AD1662" s="29">
        <v>252</v>
      </c>
      <c r="AE1662" s="11">
        <f t="shared" si="894"/>
        <v>1.0025879499999999</v>
      </c>
      <c r="AF1662" s="2">
        <f t="shared" si="899"/>
        <v>697.89418310999997</v>
      </c>
      <c r="AG1662" s="2">
        <f t="shared" si="881"/>
        <v>704.31369092</v>
      </c>
      <c r="AH1662" s="3">
        <f t="shared" si="882"/>
        <v>0</v>
      </c>
      <c r="AI1662" s="4" t="str">
        <f t="shared" si="895"/>
        <v>A+J=</v>
      </c>
      <c r="AJ1662" s="12">
        <f t="shared" si="888"/>
        <v>42795</v>
      </c>
      <c r="AK1662" s="12"/>
      <c r="AL1662" s="4"/>
      <c r="AM1662" s="1"/>
      <c r="AN1662" s="12"/>
      <c r="AO1662" s="1"/>
      <c r="AP1662" s="1"/>
      <c r="AQ1662" s="3"/>
      <c r="AR1662" s="3"/>
      <c r="AS1662" s="7"/>
      <c r="AT1662" s="1"/>
      <c r="AU1662" s="1"/>
      <c r="AV1662" s="1"/>
      <c r="AW1662" s="1"/>
      <c r="AX1662" s="1"/>
      <c r="AY1662" s="1"/>
      <c r="AZ1662" s="1"/>
      <c r="BA1662" s="1"/>
      <c r="BB1662" s="1"/>
    </row>
    <row r="1663" spans="1:54" x14ac:dyDescent="0.2">
      <c r="A1663" s="178">
        <f t="shared" si="883"/>
        <v>42782</v>
      </c>
      <c r="B1663" s="2">
        <f t="shared" si="869"/>
        <v>272977.21267881355</v>
      </c>
      <c r="C1663" s="2">
        <f t="shared" si="884"/>
        <v>197408.43658651001</v>
      </c>
      <c r="D1663" s="2">
        <f>SUM(Y1663:Y$1860)</f>
        <v>21998.678361940001</v>
      </c>
      <c r="E1663" s="11">
        <f t="shared" si="870"/>
        <v>175409.75822457002</v>
      </c>
      <c r="F1663" s="99">
        <f t="shared" si="865"/>
        <v>4775.7</v>
      </c>
      <c r="G1663" s="3">
        <f>IF(N1663=1,VLOOKUP(A1662,[1]Plan1!$BG$69:$BI$188,3),G1662)</f>
        <v>4793.8500000000004</v>
      </c>
      <c r="H1663" s="200">
        <f t="shared" si="866"/>
        <v>42706</v>
      </c>
      <c r="I1663" s="200">
        <f t="shared" si="867"/>
        <v>42737</v>
      </c>
      <c r="J1663" s="27">
        <f t="shared" si="871"/>
        <v>3.8004899805266223E-3</v>
      </c>
      <c r="K1663" s="12">
        <f t="shared" si="885"/>
        <v>42795</v>
      </c>
      <c r="L1663" s="12">
        <f t="shared" si="872"/>
        <v>42795</v>
      </c>
      <c r="M1663" s="1">
        <f t="shared" si="886"/>
        <v>18</v>
      </c>
      <c r="N1663" s="1">
        <f t="shared" si="873"/>
        <v>11</v>
      </c>
      <c r="O1663" s="2">
        <f t="shared" si="874"/>
        <v>1.0023207999999999</v>
      </c>
      <c r="P1663" s="11">
        <f t="shared" si="897"/>
        <v>1.0029991</v>
      </c>
      <c r="Q1663" s="11">
        <f t="shared" si="893"/>
        <v>1.3772902484385727</v>
      </c>
      <c r="R1663" s="2">
        <f t="shared" si="896"/>
        <v>1.3804866600000001</v>
      </c>
      <c r="S1663" s="2">
        <f t="shared" si="891"/>
        <v>1.36605438</v>
      </c>
      <c r="T1663" s="2">
        <f t="shared" si="875"/>
        <v>269670.65944795002</v>
      </c>
      <c r="U1663" s="2">
        <f t="shared" si="876"/>
        <v>8052.7125685993633</v>
      </c>
      <c r="V1663" s="2">
        <f t="shared" si="877"/>
        <v>66741.073038274189</v>
      </c>
      <c r="W1663" s="2">
        <f t="shared" si="878"/>
        <v>272202.22219338355</v>
      </c>
      <c r="X1663" s="29">
        <f t="shared" si="879"/>
        <v>0</v>
      </c>
      <c r="Y1663" s="2">
        <f t="shared" si="892"/>
        <v>0</v>
      </c>
      <c r="Z1663" s="82">
        <f t="shared" si="880"/>
        <v>0</v>
      </c>
      <c r="AA1663" s="2">
        <f t="shared" si="898"/>
        <v>0</v>
      </c>
      <c r="AB1663" s="27">
        <f t="shared" si="887"/>
        <v>6.7299999999999999E-2</v>
      </c>
      <c r="AC1663" s="29">
        <f t="shared" si="868"/>
        <v>11</v>
      </c>
      <c r="AD1663" s="29">
        <v>252</v>
      </c>
      <c r="AE1663" s="11">
        <f t="shared" si="894"/>
        <v>1.0028471130000001</v>
      </c>
      <c r="AF1663" s="2">
        <f t="shared" si="899"/>
        <v>767.78284023000003</v>
      </c>
      <c r="AG1663" s="2">
        <f t="shared" si="881"/>
        <v>774.99048543000004</v>
      </c>
      <c r="AH1663" s="3">
        <f t="shared" si="882"/>
        <v>0</v>
      </c>
      <c r="AI1663" s="4" t="str">
        <f t="shared" si="895"/>
        <v>A+J=</v>
      </c>
      <c r="AJ1663" s="12">
        <f t="shared" si="888"/>
        <v>42795</v>
      </c>
      <c r="AK1663" s="12"/>
      <c r="AL1663" s="4"/>
      <c r="AM1663" s="1"/>
      <c r="AN1663" s="12"/>
      <c r="AO1663" s="1"/>
      <c r="AP1663" s="1"/>
      <c r="AQ1663" s="3"/>
      <c r="AR1663" s="3"/>
      <c r="AS1663" s="7"/>
      <c r="AT1663" s="1"/>
      <c r="AU1663" s="1"/>
      <c r="AV1663" s="1"/>
      <c r="AW1663" s="1"/>
      <c r="AX1663" s="1"/>
      <c r="AY1663" s="1"/>
      <c r="AZ1663" s="1"/>
      <c r="BA1663" s="1"/>
      <c r="BB1663" s="1"/>
    </row>
    <row r="1664" spans="1:54" x14ac:dyDescent="0.2">
      <c r="A1664" s="178">
        <f t="shared" si="883"/>
        <v>42783</v>
      </c>
      <c r="B1664" s="2">
        <f t="shared" si="869"/>
        <v>273098.96966369898</v>
      </c>
      <c r="C1664" s="2">
        <f t="shared" si="884"/>
        <v>197408.43658651001</v>
      </c>
      <c r="D1664" s="2">
        <f>SUM(Y1664:Y$1860)</f>
        <v>21998.678361940001</v>
      </c>
      <c r="E1664" s="11">
        <f t="shared" si="870"/>
        <v>175409.75822457002</v>
      </c>
      <c r="F1664" s="99">
        <f t="shared" si="865"/>
        <v>4775.7</v>
      </c>
      <c r="G1664" s="3">
        <f>IF(N1664=1,VLOOKUP(A1663,[1]Plan1!$BG$69:$BI$188,3),G1663)</f>
        <v>4793.8500000000004</v>
      </c>
      <c r="H1664" s="200">
        <f t="shared" si="866"/>
        <v>42706</v>
      </c>
      <c r="I1664" s="200">
        <f t="shared" si="867"/>
        <v>42737</v>
      </c>
      <c r="J1664" s="27">
        <f t="shared" si="871"/>
        <v>3.8004899805266223E-3</v>
      </c>
      <c r="K1664" s="12">
        <f t="shared" si="885"/>
        <v>42795</v>
      </c>
      <c r="L1664" s="12">
        <f t="shared" si="872"/>
        <v>42795</v>
      </c>
      <c r="M1664" s="1">
        <f t="shared" si="886"/>
        <v>18</v>
      </c>
      <c r="N1664" s="1">
        <f t="shared" si="873"/>
        <v>12</v>
      </c>
      <c r="O1664" s="2">
        <f t="shared" si="874"/>
        <v>1.0025320499999999</v>
      </c>
      <c r="P1664" s="11">
        <f t="shared" si="897"/>
        <v>1.0029991</v>
      </c>
      <c r="Q1664" s="11">
        <f t="shared" si="893"/>
        <v>1.3772902484385727</v>
      </c>
      <c r="R1664" s="2">
        <f t="shared" si="896"/>
        <v>1.38077761</v>
      </c>
      <c r="S1664" s="2">
        <f t="shared" si="891"/>
        <v>1.36605438</v>
      </c>
      <c r="T1664" s="2">
        <f t="shared" si="875"/>
        <v>269670.65944795002</v>
      </c>
      <c r="U1664" s="2">
        <f t="shared" si="876"/>
        <v>8052.7125685993633</v>
      </c>
      <c r="V1664" s="2">
        <f t="shared" si="877"/>
        <v>66792.108507429613</v>
      </c>
      <c r="W1664" s="2">
        <f t="shared" si="878"/>
        <v>272253.25766253896</v>
      </c>
      <c r="X1664" s="29">
        <f t="shared" si="879"/>
        <v>0</v>
      </c>
      <c r="Y1664" s="2">
        <f t="shared" si="892"/>
        <v>0</v>
      </c>
      <c r="Z1664" s="82">
        <f t="shared" si="880"/>
        <v>0</v>
      </c>
      <c r="AA1664" s="2">
        <f t="shared" si="898"/>
        <v>0</v>
      </c>
      <c r="AB1664" s="27">
        <f t="shared" si="887"/>
        <v>6.7299999999999999E-2</v>
      </c>
      <c r="AC1664" s="29">
        <f t="shared" si="868"/>
        <v>12</v>
      </c>
      <c r="AD1664" s="29">
        <v>252</v>
      </c>
      <c r="AE1664" s="11">
        <f t="shared" si="894"/>
        <v>1.003106343</v>
      </c>
      <c r="AF1664" s="2">
        <f t="shared" si="899"/>
        <v>837.68956528000001</v>
      </c>
      <c r="AG1664" s="2">
        <f t="shared" si="881"/>
        <v>845.71200116</v>
      </c>
      <c r="AH1664" s="3">
        <f t="shared" si="882"/>
        <v>0</v>
      </c>
      <c r="AI1664" s="4" t="str">
        <f t="shared" si="895"/>
        <v>A+J=</v>
      </c>
      <c r="AJ1664" s="12">
        <f t="shared" si="888"/>
        <v>42795</v>
      </c>
      <c r="AK1664" s="12"/>
      <c r="AL1664" s="4"/>
      <c r="AM1664" s="1"/>
      <c r="AN1664" s="12"/>
      <c r="AO1664" s="1"/>
      <c r="AP1664" s="1"/>
      <c r="AQ1664" s="3"/>
      <c r="AR1664" s="3"/>
      <c r="AS1664" s="7"/>
      <c r="AT1664" s="1"/>
      <c r="AU1664" s="1"/>
      <c r="AV1664" s="1"/>
      <c r="AW1664" s="1"/>
      <c r="AX1664" s="1"/>
      <c r="AY1664" s="1"/>
      <c r="AZ1664" s="1"/>
      <c r="BA1664" s="1"/>
      <c r="BB1664" s="1"/>
    </row>
    <row r="1665" spans="1:54" x14ac:dyDescent="0.2">
      <c r="A1665" s="178">
        <f t="shared" si="883"/>
        <v>42784</v>
      </c>
      <c r="B1665" s="2">
        <f t="shared" si="869"/>
        <v>273220.78367283742</v>
      </c>
      <c r="C1665" s="2">
        <f t="shared" si="884"/>
        <v>197408.43658651001</v>
      </c>
      <c r="D1665" s="2">
        <f>SUM(Y1665:Y$1860)</f>
        <v>21998.678361940001</v>
      </c>
      <c r="E1665" s="11">
        <f t="shared" si="870"/>
        <v>175409.75822457002</v>
      </c>
      <c r="F1665" s="99">
        <f t="shared" ref="F1665:F1728" si="900">IF(G1665=G1664,F1664,G1664)</f>
        <v>4775.7</v>
      </c>
      <c r="G1665" s="3">
        <f>IF(N1665=1,VLOOKUP(A1664,[1]Plan1!$BG$69:$BI$188,3),G1664)</f>
        <v>4793.8500000000004</v>
      </c>
      <c r="H1665" s="200">
        <f t="shared" ref="H1665:H1728" si="901">EDATE(I1665,-1)</f>
        <v>42706</v>
      </c>
      <c r="I1665" s="200">
        <f t="shared" ref="I1665:I1728" si="902">IF(X1664&gt;0,EDATE(A1665,-1),+I1664)</f>
        <v>42737</v>
      </c>
      <c r="J1665" s="27">
        <f t="shared" si="871"/>
        <v>3.8004899805266223E-3</v>
      </c>
      <c r="K1665" s="12">
        <f t="shared" si="885"/>
        <v>42795</v>
      </c>
      <c r="L1665" s="12">
        <f t="shared" si="872"/>
        <v>42795</v>
      </c>
      <c r="M1665" s="1">
        <f t="shared" si="886"/>
        <v>18</v>
      </c>
      <c r="N1665" s="1">
        <f t="shared" si="873"/>
        <v>13</v>
      </c>
      <c r="O1665" s="2">
        <f t="shared" si="874"/>
        <v>1.00274335</v>
      </c>
      <c r="P1665" s="11">
        <f t="shared" si="897"/>
        <v>1.0029991</v>
      </c>
      <c r="Q1665" s="11">
        <f t="shared" si="893"/>
        <v>1.3772902484385727</v>
      </c>
      <c r="R1665" s="2">
        <f t="shared" si="896"/>
        <v>1.3810686299999999</v>
      </c>
      <c r="S1665" s="2">
        <f t="shared" si="891"/>
        <v>1.36605438</v>
      </c>
      <c r="T1665" s="2">
        <f t="shared" si="875"/>
        <v>269670.65944795002</v>
      </c>
      <c r="U1665" s="2">
        <f t="shared" si="876"/>
        <v>8052.7125685993633</v>
      </c>
      <c r="V1665" s="2">
        <f t="shared" si="877"/>
        <v>66843.156255268113</v>
      </c>
      <c r="W1665" s="2">
        <f t="shared" si="878"/>
        <v>272304.30541037745</v>
      </c>
      <c r="X1665" s="29">
        <f t="shared" si="879"/>
        <v>0</v>
      </c>
      <c r="Y1665" s="2">
        <f t="shared" si="892"/>
        <v>0</v>
      </c>
      <c r="Z1665" s="82">
        <f t="shared" si="880"/>
        <v>0</v>
      </c>
      <c r="AA1665" s="2">
        <f t="shared" si="898"/>
        <v>0</v>
      </c>
      <c r="AB1665" s="27">
        <f t="shared" si="887"/>
        <v>6.7299999999999999E-2</v>
      </c>
      <c r="AC1665" s="29">
        <f t="shared" ref="AC1665:AC1728" si="903">N1665</f>
        <v>13</v>
      </c>
      <c r="AD1665" s="29">
        <v>252</v>
      </c>
      <c r="AE1665" s="11">
        <f t="shared" si="894"/>
        <v>1.0033656399999999</v>
      </c>
      <c r="AF1665" s="2">
        <f t="shared" si="899"/>
        <v>907.61435826000002</v>
      </c>
      <c r="AG1665" s="2">
        <f t="shared" si="881"/>
        <v>916.47826246</v>
      </c>
      <c r="AH1665" s="3">
        <f t="shared" si="882"/>
        <v>0</v>
      </c>
      <c r="AI1665" s="4" t="str">
        <f t="shared" si="895"/>
        <v>A+J=</v>
      </c>
      <c r="AJ1665" s="12">
        <f t="shared" si="888"/>
        <v>42795</v>
      </c>
      <c r="AK1665" s="12"/>
      <c r="AL1665" s="4"/>
      <c r="AM1665" s="1"/>
      <c r="AN1665" s="12"/>
      <c r="AO1665" s="1"/>
      <c r="AP1665" s="1"/>
      <c r="AQ1665" s="3"/>
      <c r="AR1665" s="3"/>
      <c r="AS1665" s="7"/>
      <c r="AT1665" s="1"/>
      <c r="AU1665" s="1"/>
      <c r="AV1665" s="1"/>
      <c r="AW1665" s="1"/>
      <c r="AX1665" s="1"/>
      <c r="AY1665" s="1"/>
      <c r="AZ1665" s="1"/>
      <c r="BA1665" s="1"/>
      <c r="BB1665" s="1"/>
    </row>
    <row r="1666" spans="1:54" x14ac:dyDescent="0.2">
      <c r="A1666" s="178">
        <f t="shared" si="883"/>
        <v>42785</v>
      </c>
      <c r="B1666" s="2">
        <f t="shared" si="869"/>
        <v>273220.78367283742</v>
      </c>
      <c r="C1666" s="2">
        <f t="shared" si="884"/>
        <v>197408.43658651001</v>
      </c>
      <c r="D1666" s="2">
        <f>SUM(Y1666:Y$1860)</f>
        <v>21998.678361940001</v>
      </c>
      <c r="E1666" s="11">
        <f t="shared" si="870"/>
        <v>175409.75822457002</v>
      </c>
      <c r="F1666" s="99">
        <f t="shared" si="900"/>
        <v>4775.7</v>
      </c>
      <c r="G1666" s="3">
        <f>IF(N1666=1,VLOOKUP(A1665,[1]Plan1!$BG$69:$BI$188,3),G1665)</f>
        <v>4793.8500000000004</v>
      </c>
      <c r="H1666" s="200">
        <f t="shared" si="901"/>
        <v>42706</v>
      </c>
      <c r="I1666" s="200">
        <f t="shared" si="902"/>
        <v>42737</v>
      </c>
      <c r="J1666" s="27">
        <f t="shared" si="871"/>
        <v>3.8004899805266223E-3</v>
      </c>
      <c r="K1666" s="12">
        <f t="shared" si="885"/>
        <v>42795</v>
      </c>
      <c r="L1666" s="12">
        <f t="shared" si="872"/>
        <v>42795</v>
      </c>
      <c r="M1666" s="1">
        <f t="shared" si="886"/>
        <v>18</v>
      </c>
      <c r="N1666" s="1">
        <f t="shared" si="873"/>
        <v>13</v>
      </c>
      <c r="O1666" s="2">
        <f t="shared" si="874"/>
        <v>1.00274335</v>
      </c>
      <c r="P1666" s="11">
        <f t="shared" si="897"/>
        <v>1.0029991</v>
      </c>
      <c r="Q1666" s="11">
        <f t="shared" si="893"/>
        <v>1.3772902484385727</v>
      </c>
      <c r="R1666" s="2">
        <f t="shared" si="896"/>
        <v>1.3810686299999999</v>
      </c>
      <c r="S1666" s="2">
        <f t="shared" si="891"/>
        <v>1.36605438</v>
      </c>
      <c r="T1666" s="2">
        <f t="shared" si="875"/>
        <v>269670.65944795002</v>
      </c>
      <c r="U1666" s="2">
        <f t="shared" si="876"/>
        <v>8052.7125685993633</v>
      </c>
      <c r="V1666" s="2">
        <f t="shared" si="877"/>
        <v>66843.156255268113</v>
      </c>
      <c r="W1666" s="2">
        <f t="shared" si="878"/>
        <v>272304.30541037745</v>
      </c>
      <c r="X1666" s="29">
        <f t="shared" si="879"/>
        <v>0</v>
      </c>
      <c r="Y1666" s="2">
        <f t="shared" si="892"/>
        <v>0</v>
      </c>
      <c r="Z1666" s="82">
        <f t="shared" si="880"/>
        <v>0</v>
      </c>
      <c r="AA1666" s="2">
        <f t="shared" si="898"/>
        <v>0</v>
      </c>
      <c r="AB1666" s="27">
        <f t="shared" si="887"/>
        <v>6.7299999999999999E-2</v>
      </c>
      <c r="AC1666" s="29">
        <f t="shared" si="903"/>
        <v>13</v>
      </c>
      <c r="AD1666" s="29">
        <v>252</v>
      </c>
      <c r="AE1666" s="11">
        <f t="shared" si="894"/>
        <v>1.0033656399999999</v>
      </c>
      <c r="AF1666" s="2">
        <f t="shared" si="899"/>
        <v>907.61435826000002</v>
      </c>
      <c r="AG1666" s="2">
        <f t="shared" si="881"/>
        <v>916.47826246</v>
      </c>
      <c r="AH1666" s="3">
        <f t="shared" si="882"/>
        <v>0</v>
      </c>
      <c r="AI1666" s="4" t="str">
        <f t="shared" si="895"/>
        <v>A+J=</v>
      </c>
      <c r="AJ1666" s="12">
        <f t="shared" si="888"/>
        <v>42795</v>
      </c>
      <c r="AK1666" s="12"/>
      <c r="AL1666" s="4"/>
      <c r="AM1666" s="1"/>
      <c r="AN1666" s="12"/>
      <c r="AO1666" s="1"/>
      <c r="AP1666" s="1"/>
      <c r="AQ1666" s="3"/>
      <c r="AR1666" s="3"/>
      <c r="AS1666" s="7"/>
      <c r="AT1666" s="1"/>
      <c r="AU1666" s="1"/>
      <c r="AV1666" s="1"/>
      <c r="AW1666" s="1"/>
      <c r="AX1666" s="1"/>
      <c r="AY1666" s="1"/>
      <c r="AZ1666" s="1"/>
      <c r="BA1666" s="1"/>
      <c r="BB1666" s="1"/>
    </row>
    <row r="1667" spans="1:54" x14ac:dyDescent="0.2">
      <c r="A1667" s="178">
        <f t="shared" si="883"/>
        <v>42786</v>
      </c>
      <c r="B1667" s="2">
        <f t="shared" si="869"/>
        <v>273220.78367283742</v>
      </c>
      <c r="C1667" s="2">
        <f t="shared" si="884"/>
        <v>197408.43658651001</v>
      </c>
      <c r="D1667" s="2">
        <f>SUM(Y1667:Y$1860)</f>
        <v>21998.678361940001</v>
      </c>
      <c r="E1667" s="11">
        <f t="shared" si="870"/>
        <v>175409.75822457002</v>
      </c>
      <c r="F1667" s="99">
        <f t="shared" si="900"/>
        <v>4775.7</v>
      </c>
      <c r="G1667" s="3">
        <f>IF(N1667=1,VLOOKUP(A1666,[1]Plan1!$BG$69:$BI$188,3),G1666)</f>
        <v>4793.8500000000004</v>
      </c>
      <c r="H1667" s="200">
        <f t="shared" si="901"/>
        <v>42706</v>
      </c>
      <c r="I1667" s="200">
        <f t="shared" si="902"/>
        <v>42737</v>
      </c>
      <c r="J1667" s="27">
        <f t="shared" si="871"/>
        <v>3.8004899805266223E-3</v>
      </c>
      <c r="K1667" s="12">
        <f t="shared" si="885"/>
        <v>42795</v>
      </c>
      <c r="L1667" s="12">
        <f t="shared" si="872"/>
        <v>42795</v>
      </c>
      <c r="M1667" s="1">
        <f t="shared" si="886"/>
        <v>18</v>
      </c>
      <c r="N1667" s="1">
        <f t="shared" si="873"/>
        <v>13</v>
      </c>
      <c r="O1667" s="2">
        <f t="shared" si="874"/>
        <v>1.00274335</v>
      </c>
      <c r="P1667" s="11">
        <f t="shared" si="897"/>
        <v>1.0029991</v>
      </c>
      <c r="Q1667" s="11">
        <f t="shared" si="893"/>
        <v>1.3772902484385727</v>
      </c>
      <c r="R1667" s="2">
        <f t="shared" si="896"/>
        <v>1.3810686299999999</v>
      </c>
      <c r="S1667" s="2">
        <f t="shared" si="891"/>
        <v>1.36605438</v>
      </c>
      <c r="T1667" s="2">
        <f t="shared" si="875"/>
        <v>269670.65944795002</v>
      </c>
      <c r="U1667" s="2">
        <f t="shared" si="876"/>
        <v>8052.7125685993633</v>
      </c>
      <c r="V1667" s="2">
        <f t="shared" si="877"/>
        <v>66843.156255268113</v>
      </c>
      <c r="W1667" s="2">
        <f t="shared" si="878"/>
        <v>272304.30541037745</v>
      </c>
      <c r="X1667" s="29">
        <f t="shared" si="879"/>
        <v>0</v>
      </c>
      <c r="Y1667" s="2">
        <f t="shared" si="892"/>
        <v>0</v>
      </c>
      <c r="Z1667" s="82">
        <f t="shared" si="880"/>
        <v>0</v>
      </c>
      <c r="AA1667" s="2">
        <f t="shared" si="898"/>
        <v>0</v>
      </c>
      <c r="AB1667" s="27">
        <f t="shared" si="887"/>
        <v>6.7299999999999999E-2</v>
      </c>
      <c r="AC1667" s="29">
        <f t="shared" si="903"/>
        <v>13</v>
      </c>
      <c r="AD1667" s="29">
        <v>252</v>
      </c>
      <c r="AE1667" s="11">
        <f t="shared" si="894"/>
        <v>1.0033656399999999</v>
      </c>
      <c r="AF1667" s="2">
        <f t="shared" si="899"/>
        <v>907.61435826000002</v>
      </c>
      <c r="AG1667" s="2">
        <f t="shared" si="881"/>
        <v>916.47826246</v>
      </c>
      <c r="AH1667" s="3">
        <f t="shared" si="882"/>
        <v>0</v>
      </c>
      <c r="AI1667" s="4" t="str">
        <f t="shared" si="895"/>
        <v>A+J=</v>
      </c>
      <c r="AJ1667" s="12">
        <f t="shared" si="888"/>
        <v>42795</v>
      </c>
      <c r="AK1667" s="12"/>
      <c r="AL1667" s="4"/>
      <c r="AM1667" s="1"/>
      <c r="AN1667" s="12"/>
      <c r="AO1667" s="1"/>
      <c r="AP1667" s="1"/>
      <c r="AQ1667" s="3"/>
      <c r="AR1667" s="3"/>
      <c r="AS1667" s="7"/>
      <c r="AT1667" s="1"/>
      <c r="AU1667" s="1"/>
      <c r="AV1667" s="1"/>
      <c r="AW1667" s="1"/>
      <c r="AX1667" s="1"/>
      <c r="AY1667" s="1"/>
      <c r="AZ1667" s="1"/>
      <c r="BA1667" s="1"/>
      <c r="BB1667" s="1"/>
    </row>
    <row r="1668" spans="1:54" x14ac:dyDescent="0.2">
      <c r="A1668" s="178">
        <f t="shared" si="883"/>
        <v>42787</v>
      </c>
      <c r="B1668" s="2">
        <f t="shared" si="869"/>
        <v>273342.6529655715</v>
      </c>
      <c r="C1668" s="2">
        <f t="shared" si="884"/>
        <v>197408.43658651001</v>
      </c>
      <c r="D1668" s="2">
        <f>SUM(Y1668:Y$1860)</f>
        <v>21998.678361940001</v>
      </c>
      <c r="E1668" s="11">
        <f t="shared" si="870"/>
        <v>175409.75822457002</v>
      </c>
      <c r="F1668" s="99">
        <f t="shared" si="900"/>
        <v>4775.7</v>
      </c>
      <c r="G1668" s="3">
        <f>IF(N1668=1,VLOOKUP(A1667,[1]Plan1!$BG$69:$BI$188,3),G1667)</f>
        <v>4793.8500000000004</v>
      </c>
      <c r="H1668" s="200">
        <f t="shared" si="901"/>
        <v>42706</v>
      </c>
      <c r="I1668" s="200">
        <f t="shared" si="902"/>
        <v>42737</v>
      </c>
      <c r="J1668" s="27">
        <f t="shared" si="871"/>
        <v>3.8004899805266223E-3</v>
      </c>
      <c r="K1668" s="12">
        <f t="shared" si="885"/>
        <v>42795</v>
      </c>
      <c r="L1668" s="12">
        <f t="shared" si="872"/>
        <v>42795</v>
      </c>
      <c r="M1668" s="1">
        <f t="shared" si="886"/>
        <v>18</v>
      </c>
      <c r="N1668" s="1">
        <f t="shared" si="873"/>
        <v>14</v>
      </c>
      <c r="O1668" s="2">
        <f t="shared" si="874"/>
        <v>1.0029546899999999</v>
      </c>
      <c r="P1668" s="11">
        <f t="shared" si="897"/>
        <v>1.0029991</v>
      </c>
      <c r="Q1668" s="11">
        <f t="shared" si="893"/>
        <v>1.3772902484385727</v>
      </c>
      <c r="R1668" s="2">
        <f t="shared" si="896"/>
        <v>1.3813597099999999</v>
      </c>
      <c r="S1668" s="2">
        <f t="shared" si="891"/>
        <v>1.36605438</v>
      </c>
      <c r="T1668" s="2">
        <f t="shared" si="875"/>
        <v>269670.65944795002</v>
      </c>
      <c r="U1668" s="2">
        <f t="shared" si="876"/>
        <v>8052.7125685993633</v>
      </c>
      <c r="V1668" s="2">
        <f t="shared" si="877"/>
        <v>66894.214527692122</v>
      </c>
      <c r="W1668" s="2">
        <f t="shared" si="878"/>
        <v>272355.36368280149</v>
      </c>
      <c r="X1668" s="29">
        <f t="shared" si="879"/>
        <v>0</v>
      </c>
      <c r="Y1668" s="2">
        <f t="shared" si="892"/>
        <v>0</v>
      </c>
      <c r="Z1668" s="82">
        <f t="shared" si="880"/>
        <v>0</v>
      </c>
      <c r="AA1668" s="2">
        <f t="shared" si="898"/>
        <v>0</v>
      </c>
      <c r="AB1668" s="27">
        <f t="shared" si="887"/>
        <v>6.7299999999999999E-2</v>
      </c>
      <c r="AC1668" s="29">
        <f t="shared" si="903"/>
        <v>14</v>
      </c>
      <c r="AD1668" s="29">
        <v>252</v>
      </c>
      <c r="AE1668" s="11">
        <f t="shared" si="894"/>
        <v>1.0036250040000001</v>
      </c>
      <c r="AF1668" s="2">
        <f t="shared" si="899"/>
        <v>977.55721917999995</v>
      </c>
      <c r="AG1668" s="2">
        <f t="shared" si="881"/>
        <v>987.28928277</v>
      </c>
      <c r="AH1668" s="3">
        <f t="shared" si="882"/>
        <v>0</v>
      </c>
      <c r="AI1668" s="4" t="str">
        <f t="shared" si="895"/>
        <v>A+J=</v>
      </c>
      <c r="AJ1668" s="12">
        <f t="shared" si="888"/>
        <v>42795</v>
      </c>
      <c r="AK1668" s="12"/>
      <c r="AL1668" s="4"/>
      <c r="AM1668" s="1"/>
      <c r="AN1668" s="12"/>
      <c r="AO1668" s="1"/>
      <c r="AP1668" s="1"/>
      <c r="AQ1668" s="3"/>
      <c r="AR1668" s="3"/>
      <c r="AS1668" s="7"/>
      <c r="AT1668" s="1"/>
      <c r="AU1668" s="1"/>
      <c r="AV1668" s="1"/>
      <c r="AW1668" s="1"/>
      <c r="AX1668" s="1"/>
      <c r="AY1668" s="1"/>
      <c r="AZ1668" s="1"/>
      <c r="BA1668" s="1"/>
      <c r="BB1668" s="1"/>
    </row>
    <row r="1669" spans="1:54" x14ac:dyDescent="0.2">
      <c r="A1669" s="178">
        <f t="shared" si="883"/>
        <v>42788</v>
      </c>
      <c r="B1669" s="2">
        <f t="shared" si="869"/>
        <v>273464.57579944341</v>
      </c>
      <c r="C1669" s="2">
        <f t="shared" si="884"/>
        <v>197408.43658651001</v>
      </c>
      <c r="D1669" s="2">
        <f>SUM(Y1669:Y$1860)</f>
        <v>21998.678361940001</v>
      </c>
      <c r="E1669" s="11">
        <f t="shared" si="870"/>
        <v>175409.75822457002</v>
      </c>
      <c r="F1669" s="99">
        <f t="shared" si="900"/>
        <v>4775.7</v>
      </c>
      <c r="G1669" s="3">
        <f>IF(N1669=1,VLOOKUP(A1668,[1]Plan1!$BG$69:$BI$188,3),G1668)</f>
        <v>4793.8500000000004</v>
      </c>
      <c r="H1669" s="200">
        <f t="shared" si="901"/>
        <v>42706</v>
      </c>
      <c r="I1669" s="200">
        <f t="shared" si="902"/>
        <v>42737</v>
      </c>
      <c r="J1669" s="27">
        <f t="shared" si="871"/>
        <v>3.8004899805266223E-3</v>
      </c>
      <c r="K1669" s="12">
        <f t="shared" si="885"/>
        <v>42795</v>
      </c>
      <c r="L1669" s="12">
        <f t="shared" si="872"/>
        <v>42795</v>
      </c>
      <c r="M1669" s="1">
        <f t="shared" si="886"/>
        <v>18</v>
      </c>
      <c r="N1669" s="1">
        <f t="shared" si="873"/>
        <v>15</v>
      </c>
      <c r="O1669" s="2">
        <f t="shared" si="874"/>
        <v>1.00316607</v>
      </c>
      <c r="P1669" s="11">
        <f t="shared" si="897"/>
        <v>1.0029991</v>
      </c>
      <c r="Q1669" s="11">
        <f t="shared" si="893"/>
        <v>1.3772902484385727</v>
      </c>
      <c r="R1669" s="2">
        <f t="shared" si="896"/>
        <v>1.38165084</v>
      </c>
      <c r="S1669" s="2">
        <f t="shared" si="891"/>
        <v>1.36605438</v>
      </c>
      <c r="T1669" s="2">
        <f t="shared" si="875"/>
        <v>269670.65944795002</v>
      </c>
      <c r="U1669" s="2">
        <f t="shared" si="876"/>
        <v>8052.7125685993633</v>
      </c>
      <c r="V1669" s="2">
        <f t="shared" si="877"/>
        <v>66945.281570604071</v>
      </c>
      <c r="W1669" s="2">
        <f t="shared" si="878"/>
        <v>272406.43072571344</v>
      </c>
      <c r="X1669" s="29">
        <f t="shared" si="879"/>
        <v>0</v>
      </c>
      <c r="Y1669" s="2">
        <f t="shared" si="892"/>
        <v>0</v>
      </c>
      <c r="Z1669" s="82">
        <f t="shared" si="880"/>
        <v>0</v>
      </c>
      <c r="AA1669" s="2">
        <f t="shared" si="898"/>
        <v>0</v>
      </c>
      <c r="AB1669" s="27">
        <f t="shared" si="887"/>
        <v>6.7299999999999999E-2</v>
      </c>
      <c r="AC1669" s="29">
        <f t="shared" si="903"/>
        <v>15</v>
      </c>
      <c r="AD1669" s="29">
        <v>252</v>
      </c>
      <c r="AE1669" s="11">
        <f t="shared" si="894"/>
        <v>1.003884435</v>
      </c>
      <c r="AF1669" s="2">
        <f t="shared" si="899"/>
        <v>1047.51814803</v>
      </c>
      <c r="AG1669" s="2">
        <f t="shared" si="881"/>
        <v>1058.1450737299999</v>
      </c>
      <c r="AH1669" s="3">
        <f t="shared" si="882"/>
        <v>0</v>
      </c>
      <c r="AI1669" s="4" t="str">
        <f t="shared" si="895"/>
        <v>A+J=</v>
      </c>
      <c r="AJ1669" s="12">
        <f t="shared" si="888"/>
        <v>42795</v>
      </c>
      <c r="AK1669" s="12"/>
      <c r="AL1669" s="4"/>
      <c r="AM1669" s="1"/>
      <c r="AN1669" s="12"/>
      <c r="AO1669" s="1"/>
      <c r="AP1669" s="1"/>
      <c r="AQ1669" s="3"/>
      <c r="AR1669" s="3"/>
      <c r="AS1669" s="7"/>
      <c r="AT1669" s="1"/>
      <c r="AU1669" s="1"/>
      <c r="AV1669" s="1"/>
      <c r="AW1669" s="1"/>
      <c r="AX1669" s="1"/>
      <c r="AY1669" s="1"/>
      <c r="AZ1669" s="1"/>
      <c r="BA1669" s="1"/>
      <c r="BB1669" s="1"/>
    </row>
    <row r="1670" spans="1:54" x14ac:dyDescent="0.2">
      <c r="A1670" s="178">
        <f t="shared" si="883"/>
        <v>42789</v>
      </c>
      <c r="B1670" s="2">
        <f t="shared" si="869"/>
        <v>273586.55598674843</v>
      </c>
      <c r="C1670" s="2">
        <f t="shared" si="884"/>
        <v>197408.43658651001</v>
      </c>
      <c r="D1670" s="2">
        <f>SUM(Y1670:Y$1860)</f>
        <v>21998.678361940001</v>
      </c>
      <c r="E1670" s="11">
        <f t="shared" si="870"/>
        <v>175409.75822457002</v>
      </c>
      <c r="F1670" s="99">
        <f t="shared" si="900"/>
        <v>4775.7</v>
      </c>
      <c r="G1670" s="3">
        <f>IF(N1670=1,VLOOKUP(A1669,[1]Plan1!$BG$69:$BI$188,3),G1669)</f>
        <v>4793.8500000000004</v>
      </c>
      <c r="H1670" s="200">
        <f t="shared" si="901"/>
        <v>42706</v>
      </c>
      <c r="I1670" s="200">
        <f t="shared" si="902"/>
        <v>42737</v>
      </c>
      <c r="J1670" s="27">
        <f t="shared" si="871"/>
        <v>3.8004899805266223E-3</v>
      </c>
      <c r="K1670" s="12">
        <f t="shared" si="885"/>
        <v>42795</v>
      </c>
      <c r="L1670" s="12">
        <f t="shared" si="872"/>
        <v>42795</v>
      </c>
      <c r="M1670" s="1">
        <f t="shared" si="886"/>
        <v>18</v>
      </c>
      <c r="N1670" s="1">
        <f t="shared" si="873"/>
        <v>16</v>
      </c>
      <c r="O1670" s="2">
        <f t="shared" si="874"/>
        <v>1.0033775</v>
      </c>
      <c r="P1670" s="11">
        <f t="shared" si="897"/>
        <v>1.0029991</v>
      </c>
      <c r="Q1670" s="11">
        <f t="shared" si="893"/>
        <v>1.3772902484385727</v>
      </c>
      <c r="R1670" s="2">
        <f t="shared" si="896"/>
        <v>1.38194204</v>
      </c>
      <c r="S1670" s="2">
        <f t="shared" si="891"/>
        <v>1.36605438</v>
      </c>
      <c r="T1670" s="2">
        <f t="shared" si="875"/>
        <v>269670.65944795002</v>
      </c>
      <c r="U1670" s="2">
        <f t="shared" si="876"/>
        <v>8052.7125685993633</v>
      </c>
      <c r="V1670" s="2">
        <f t="shared" si="877"/>
        <v>66996.360892199053</v>
      </c>
      <c r="W1670" s="2">
        <f t="shared" si="878"/>
        <v>272457.5100473084</v>
      </c>
      <c r="X1670" s="29">
        <f t="shared" si="879"/>
        <v>0</v>
      </c>
      <c r="Y1670" s="2">
        <f t="shared" si="892"/>
        <v>0</v>
      </c>
      <c r="Z1670" s="82">
        <f t="shared" si="880"/>
        <v>0</v>
      </c>
      <c r="AA1670" s="2">
        <f t="shared" si="898"/>
        <v>0</v>
      </c>
      <c r="AB1670" s="27">
        <f t="shared" si="887"/>
        <v>6.7299999999999999E-2</v>
      </c>
      <c r="AC1670" s="29">
        <f t="shared" si="903"/>
        <v>16</v>
      </c>
      <c r="AD1670" s="29">
        <v>252</v>
      </c>
      <c r="AE1670" s="11">
        <f t="shared" si="894"/>
        <v>1.004143934</v>
      </c>
      <c r="AF1670" s="2">
        <f t="shared" si="899"/>
        <v>1117.4974144800001</v>
      </c>
      <c r="AG1670" s="2">
        <f t="shared" si="881"/>
        <v>1129.04593944</v>
      </c>
      <c r="AH1670" s="3">
        <f t="shared" si="882"/>
        <v>0</v>
      </c>
      <c r="AI1670" s="4" t="str">
        <f t="shared" si="895"/>
        <v>A+J=</v>
      </c>
      <c r="AJ1670" s="12">
        <f t="shared" si="888"/>
        <v>42795</v>
      </c>
      <c r="AK1670" s="12"/>
      <c r="AL1670" s="4"/>
      <c r="AM1670" s="1"/>
      <c r="AN1670" s="12"/>
      <c r="AO1670" s="1"/>
      <c r="AP1670" s="1"/>
      <c r="AQ1670" s="3"/>
      <c r="AR1670" s="3"/>
      <c r="AS1670" s="7"/>
      <c r="AT1670" s="1"/>
      <c r="AU1670" s="1"/>
      <c r="AV1670" s="1"/>
      <c r="AW1670" s="1"/>
      <c r="AX1670" s="1"/>
      <c r="AY1670" s="1"/>
      <c r="AZ1670" s="1"/>
      <c r="BA1670" s="1"/>
      <c r="BB1670" s="1"/>
    </row>
    <row r="1671" spans="1:54" x14ac:dyDescent="0.2">
      <c r="A1671" s="178">
        <f t="shared" si="883"/>
        <v>42790</v>
      </c>
      <c r="B1671" s="2">
        <f t="shared" si="869"/>
        <v>273708.59124060895</v>
      </c>
      <c r="C1671" s="2">
        <f t="shared" si="884"/>
        <v>197408.43658651001</v>
      </c>
      <c r="D1671" s="2">
        <f>SUM(Y1671:Y$1860)</f>
        <v>21998.678361940001</v>
      </c>
      <c r="E1671" s="11">
        <f t="shared" si="870"/>
        <v>175409.75822457002</v>
      </c>
      <c r="F1671" s="99">
        <f t="shared" si="900"/>
        <v>4775.7</v>
      </c>
      <c r="G1671" s="3">
        <f>IF(N1671=1,VLOOKUP(A1670,[1]Plan1!$BG$69:$BI$188,3),G1670)</f>
        <v>4793.8500000000004</v>
      </c>
      <c r="H1671" s="200">
        <f t="shared" si="901"/>
        <v>42706</v>
      </c>
      <c r="I1671" s="200">
        <f t="shared" si="902"/>
        <v>42737</v>
      </c>
      <c r="J1671" s="27">
        <f t="shared" si="871"/>
        <v>3.8004899805266223E-3</v>
      </c>
      <c r="K1671" s="12">
        <f t="shared" si="885"/>
        <v>42795</v>
      </c>
      <c r="L1671" s="12">
        <f t="shared" si="872"/>
        <v>42795</v>
      </c>
      <c r="M1671" s="1">
        <f t="shared" si="886"/>
        <v>18</v>
      </c>
      <c r="N1671" s="1">
        <f t="shared" si="873"/>
        <v>17</v>
      </c>
      <c r="O1671" s="2">
        <f t="shared" si="874"/>
        <v>1.00358897</v>
      </c>
      <c r="P1671" s="11">
        <f t="shared" si="897"/>
        <v>1.0029991</v>
      </c>
      <c r="Q1671" s="11">
        <f t="shared" si="893"/>
        <v>1.3772902484385727</v>
      </c>
      <c r="R1671" s="2">
        <f t="shared" si="896"/>
        <v>1.3822333</v>
      </c>
      <c r="S1671" s="2">
        <f t="shared" si="891"/>
        <v>1.36605438</v>
      </c>
      <c r="T1671" s="2">
        <f t="shared" si="875"/>
        <v>269670.65944795002</v>
      </c>
      <c r="U1671" s="2">
        <f t="shared" si="876"/>
        <v>8052.7125685993633</v>
      </c>
      <c r="V1671" s="2">
        <f t="shared" si="877"/>
        <v>67047.450738379543</v>
      </c>
      <c r="W1671" s="2">
        <f t="shared" si="878"/>
        <v>272508.59989348892</v>
      </c>
      <c r="X1671" s="29">
        <f t="shared" si="879"/>
        <v>0</v>
      </c>
      <c r="Y1671" s="2">
        <f t="shared" si="892"/>
        <v>0</v>
      </c>
      <c r="Z1671" s="82">
        <f t="shared" si="880"/>
        <v>0</v>
      </c>
      <c r="AA1671" s="2">
        <f t="shared" si="898"/>
        <v>0</v>
      </c>
      <c r="AB1671" s="27">
        <f t="shared" si="887"/>
        <v>6.7299999999999999E-2</v>
      </c>
      <c r="AC1671" s="29">
        <f t="shared" si="903"/>
        <v>17</v>
      </c>
      <c r="AD1671" s="29">
        <v>252</v>
      </c>
      <c r="AE1671" s="11">
        <f t="shared" si="894"/>
        <v>1.0044034989999999</v>
      </c>
      <c r="AF1671" s="2">
        <f t="shared" si="899"/>
        <v>1187.4944791999999</v>
      </c>
      <c r="AG1671" s="2">
        <f t="shared" si="881"/>
        <v>1199.99134712</v>
      </c>
      <c r="AH1671" s="3">
        <f t="shared" si="882"/>
        <v>0</v>
      </c>
      <c r="AI1671" s="4" t="str">
        <f t="shared" si="895"/>
        <v>A+J=</v>
      </c>
      <c r="AJ1671" s="12">
        <f t="shared" si="888"/>
        <v>42795</v>
      </c>
      <c r="AK1671" s="12"/>
      <c r="AL1671" s="4"/>
      <c r="AM1671" s="1"/>
      <c r="AN1671" s="12"/>
      <c r="AO1671" s="1"/>
      <c r="AP1671" s="1"/>
      <c r="AQ1671" s="3"/>
      <c r="AR1671" s="3"/>
      <c r="AS1671" s="7"/>
      <c r="AT1671" s="1"/>
      <c r="AU1671" s="1"/>
      <c r="AV1671" s="1"/>
      <c r="AW1671" s="1"/>
      <c r="AX1671" s="1"/>
      <c r="AY1671" s="1"/>
      <c r="AZ1671" s="1"/>
      <c r="BA1671" s="1"/>
      <c r="BB1671" s="1"/>
    </row>
    <row r="1672" spans="1:54" x14ac:dyDescent="0.2">
      <c r="A1672" s="178">
        <f t="shared" si="883"/>
        <v>42791</v>
      </c>
      <c r="B1672" s="2">
        <f t="shared" si="869"/>
        <v>273830.68008962728</v>
      </c>
      <c r="C1672" s="2">
        <f t="shared" si="884"/>
        <v>197408.43658651001</v>
      </c>
      <c r="D1672" s="2">
        <f>SUM(Y1672:Y$1860)</f>
        <v>21998.678361940001</v>
      </c>
      <c r="E1672" s="11">
        <f t="shared" si="870"/>
        <v>175409.75822457002</v>
      </c>
      <c r="F1672" s="99">
        <f t="shared" si="900"/>
        <v>4775.7</v>
      </c>
      <c r="G1672" s="3">
        <f>IF(N1672=1,VLOOKUP(A1671,[1]Plan1!$BG$69:$BI$188,3),G1671)</f>
        <v>4793.8500000000004</v>
      </c>
      <c r="H1672" s="200">
        <f t="shared" si="901"/>
        <v>42706</v>
      </c>
      <c r="I1672" s="200">
        <f t="shared" si="902"/>
        <v>42737</v>
      </c>
      <c r="J1672" s="27">
        <f t="shared" si="871"/>
        <v>3.8004899805266223E-3</v>
      </c>
      <c r="K1672" s="12">
        <f t="shared" si="885"/>
        <v>42795</v>
      </c>
      <c r="L1672" s="12">
        <f t="shared" si="872"/>
        <v>42795</v>
      </c>
      <c r="M1672" s="1">
        <f t="shared" si="886"/>
        <v>18</v>
      </c>
      <c r="N1672" s="1">
        <f t="shared" si="873"/>
        <v>18</v>
      </c>
      <c r="O1672" s="2">
        <f t="shared" si="874"/>
        <v>1.00380048</v>
      </c>
      <c r="P1672" s="11">
        <f t="shared" si="897"/>
        <v>1.0029991</v>
      </c>
      <c r="Q1672" s="11">
        <f t="shared" si="893"/>
        <v>1.3772902484385727</v>
      </c>
      <c r="R1672" s="2">
        <f t="shared" si="896"/>
        <v>1.3825246099999999</v>
      </c>
      <c r="S1672" s="2">
        <f t="shared" si="891"/>
        <v>1.36605438</v>
      </c>
      <c r="T1672" s="2">
        <f t="shared" si="875"/>
        <v>269670.65944795002</v>
      </c>
      <c r="U1672" s="2">
        <f t="shared" si="876"/>
        <v>8052.7125685993633</v>
      </c>
      <c r="V1672" s="2">
        <f t="shared" si="877"/>
        <v>67098.54935504793</v>
      </c>
      <c r="W1672" s="2">
        <f t="shared" si="878"/>
        <v>272559.69851015729</v>
      </c>
      <c r="X1672" s="29">
        <f t="shared" si="879"/>
        <v>0</v>
      </c>
      <c r="Y1672" s="2">
        <f t="shared" si="892"/>
        <v>0</v>
      </c>
      <c r="Z1672" s="82">
        <f t="shared" si="880"/>
        <v>0</v>
      </c>
      <c r="AA1672" s="2">
        <f t="shared" si="898"/>
        <v>0</v>
      </c>
      <c r="AB1672" s="27">
        <f t="shared" si="887"/>
        <v>6.7299999999999999E-2</v>
      </c>
      <c r="AC1672" s="29">
        <f t="shared" si="903"/>
        <v>18</v>
      </c>
      <c r="AD1672" s="29">
        <v>252</v>
      </c>
      <c r="AE1672" s="11">
        <f t="shared" si="894"/>
        <v>1.004663131</v>
      </c>
      <c r="AF1672" s="2">
        <f t="shared" si="899"/>
        <v>1257.5096118599999</v>
      </c>
      <c r="AG1672" s="2">
        <f t="shared" si="881"/>
        <v>1270.98157947</v>
      </c>
      <c r="AH1672" s="3">
        <f t="shared" si="882"/>
        <v>0</v>
      </c>
      <c r="AI1672" s="4" t="str">
        <f t="shared" si="895"/>
        <v>A+J=</v>
      </c>
      <c r="AJ1672" s="12">
        <f t="shared" si="888"/>
        <v>42795</v>
      </c>
      <c r="AK1672" s="12"/>
      <c r="AL1672" s="4"/>
      <c r="AM1672" s="1"/>
      <c r="AN1672" s="12"/>
      <c r="AO1672" s="1"/>
      <c r="AP1672" s="1"/>
      <c r="AQ1672" s="3"/>
      <c r="AR1672" s="3"/>
      <c r="AS1672" s="7"/>
      <c r="AT1672" s="1"/>
      <c r="AU1672" s="1"/>
      <c r="AV1672" s="1"/>
      <c r="AW1672" s="1"/>
      <c r="AX1672" s="1"/>
      <c r="AY1672" s="1"/>
      <c r="AZ1672" s="1"/>
      <c r="BA1672" s="1"/>
      <c r="BB1672" s="1"/>
    </row>
    <row r="1673" spans="1:54" x14ac:dyDescent="0.2">
      <c r="A1673" s="178">
        <f t="shared" si="883"/>
        <v>42792</v>
      </c>
      <c r="B1673" s="2">
        <f t="shared" si="869"/>
        <v>273830.68008962728</v>
      </c>
      <c r="C1673" s="2">
        <f t="shared" si="884"/>
        <v>197408.43658651001</v>
      </c>
      <c r="D1673" s="2">
        <f>SUM(Y1673:Y$1860)</f>
        <v>21998.678361940001</v>
      </c>
      <c r="E1673" s="11">
        <f t="shared" si="870"/>
        <v>175409.75822457002</v>
      </c>
      <c r="F1673" s="99">
        <f t="shared" si="900"/>
        <v>4775.7</v>
      </c>
      <c r="G1673" s="3">
        <f>IF(N1673=1,VLOOKUP(A1672,[1]Plan1!$BG$69:$BI$188,3),G1672)</f>
        <v>4793.8500000000004</v>
      </c>
      <c r="H1673" s="200">
        <f t="shared" si="901"/>
        <v>42706</v>
      </c>
      <c r="I1673" s="200">
        <f t="shared" si="902"/>
        <v>42737</v>
      </c>
      <c r="J1673" s="27">
        <f t="shared" si="871"/>
        <v>3.8004899805266223E-3</v>
      </c>
      <c r="K1673" s="12">
        <f t="shared" si="885"/>
        <v>42795</v>
      </c>
      <c r="L1673" s="12">
        <f t="shared" si="872"/>
        <v>42795</v>
      </c>
      <c r="M1673" s="1">
        <f t="shared" si="886"/>
        <v>18</v>
      </c>
      <c r="N1673" s="1">
        <f t="shared" si="873"/>
        <v>18</v>
      </c>
      <c r="O1673" s="2">
        <f t="shared" si="874"/>
        <v>1.00380048</v>
      </c>
      <c r="P1673" s="11">
        <f t="shared" si="897"/>
        <v>1.0029991</v>
      </c>
      <c r="Q1673" s="11">
        <f t="shared" si="893"/>
        <v>1.3772902484385727</v>
      </c>
      <c r="R1673" s="2">
        <f t="shared" si="896"/>
        <v>1.3825246099999999</v>
      </c>
      <c r="S1673" s="2">
        <f t="shared" si="891"/>
        <v>1.36605438</v>
      </c>
      <c r="T1673" s="2">
        <f t="shared" si="875"/>
        <v>269670.65944795002</v>
      </c>
      <c r="U1673" s="2">
        <f t="shared" si="876"/>
        <v>8052.7125685993633</v>
      </c>
      <c r="V1673" s="2">
        <f t="shared" si="877"/>
        <v>67098.54935504793</v>
      </c>
      <c r="W1673" s="2">
        <f t="shared" si="878"/>
        <v>272559.69851015729</v>
      </c>
      <c r="X1673" s="29">
        <f t="shared" si="879"/>
        <v>0</v>
      </c>
      <c r="Y1673" s="2">
        <f t="shared" si="892"/>
        <v>0</v>
      </c>
      <c r="Z1673" s="82">
        <f t="shared" si="880"/>
        <v>0</v>
      </c>
      <c r="AA1673" s="2">
        <f t="shared" si="898"/>
        <v>0</v>
      </c>
      <c r="AB1673" s="27">
        <f t="shared" si="887"/>
        <v>6.7299999999999999E-2</v>
      </c>
      <c r="AC1673" s="29">
        <f t="shared" si="903"/>
        <v>18</v>
      </c>
      <c r="AD1673" s="29">
        <v>252</v>
      </c>
      <c r="AE1673" s="11">
        <f t="shared" si="894"/>
        <v>1.004663131</v>
      </c>
      <c r="AF1673" s="2">
        <f t="shared" si="899"/>
        <v>1257.5096118599999</v>
      </c>
      <c r="AG1673" s="2">
        <f t="shared" si="881"/>
        <v>1270.98157947</v>
      </c>
      <c r="AH1673" s="3">
        <f t="shared" si="882"/>
        <v>0</v>
      </c>
      <c r="AI1673" s="4" t="str">
        <f t="shared" si="895"/>
        <v>A+J=</v>
      </c>
      <c r="AJ1673" s="12">
        <f t="shared" si="888"/>
        <v>42795</v>
      </c>
      <c r="AK1673" s="12"/>
      <c r="AL1673" s="4"/>
      <c r="AM1673" s="1"/>
      <c r="AN1673" s="12"/>
      <c r="AO1673" s="1"/>
      <c r="AP1673" s="1"/>
      <c r="AQ1673" s="3"/>
      <c r="AR1673" s="3"/>
      <c r="AS1673" s="7"/>
      <c r="AT1673" s="1"/>
      <c r="AU1673" s="1"/>
      <c r="AV1673" s="1"/>
      <c r="AW1673" s="1"/>
      <c r="AX1673" s="1"/>
      <c r="AY1673" s="1"/>
      <c r="AZ1673" s="1"/>
      <c r="BA1673" s="1"/>
      <c r="BB1673" s="1"/>
    </row>
    <row r="1674" spans="1:54" x14ac:dyDescent="0.2">
      <c r="A1674" s="178">
        <f t="shared" si="883"/>
        <v>42793</v>
      </c>
      <c r="B1674" s="2">
        <f t="shared" ref="B1674:B1737" si="904">(W1674+AG1674)</f>
        <v>273830.68008962728</v>
      </c>
      <c r="C1674" s="2">
        <f t="shared" si="884"/>
        <v>197408.43658651001</v>
      </c>
      <c r="D1674" s="2">
        <f>SUM(Y1674:Y$1860)</f>
        <v>21998.678361940001</v>
      </c>
      <c r="E1674" s="11">
        <f t="shared" ref="E1674:E1737" si="905">(C1674-D1674)</f>
        <v>175409.75822457002</v>
      </c>
      <c r="F1674" s="99">
        <f t="shared" si="900"/>
        <v>4775.7</v>
      </c>
      <c r="G1674" s="3">
        <f>IF(N1674=1,VLOOKUP(A1673,[1]Plan1!$BG$69:$BI$188,3),G1673)</f>
        <v>4793.8500000000004</v>
      </c>
      <c r="H1674" s="200">
        <f t="shared" si="901"/>
        <v>42706</v>
      </c>
      <c r="I1674" s="200">
        <f t="shared" si="902"/>
        <v>42737</v>
      </c>
      <c r="J1674" s="27">
        <f t="shared" ref="J1674:J1737" si="906">(G1674/F1674)-1</f>
        <v>3.8004899805266223E-3</v>
      </c>
      <c r="K1674" s="12">
        <f t="shared" si="885"/>
        <v>42795</v>
      </c>
      <c r="L1674" s="12">
        <f t="shared" ref="L1674:L1737" si="907">IF(A1674&gt;L1673,K1674,L1673)</f>
        <v>42795</v>
      </c>
      <c r="M1674" s="1">
        <f t="shared" si="886"/>
        <v>18</v>
      </c>
      <c r="N1674" s="1">
        <f t="shared" ref="N1674:N1737" si="908">(M1674-(NETWORKDAYS(A1674,L1674,AN$137:AN$327)-1))</f>
        <v>18</v>
      </c>
      <c r="O1674" s="2">
        <f t="shared" ref="O1674:O1737" si="909">TRUNC((G1674/F1674)^TRUNC((N1674/M1674),9),8)</f>
        <v>1.00380048</v>
      </c>
      <c r="P1674" s="11">
        <f t="shared" si="897"/>
        <v>1.0029991</v>
      </c>
      <c r="Q1674" s="11">
        <f t="shared" si="893"/>
        <v>1.3772902484385727</v>
      </c>
      <c r="R1674" s="2">
        <f t="shared" si="896"/>
        <v>1.3825246099999999</v>
      </c>
      <c r="S1674" s="2">
        <f t="shared" si="891"/>
        <v>1.36605438</v>
      </c>
      <c r="T1674" s="2">
        <f t="shared" ref="T1674:T1737" si="910">TRUNC(C1674*S1674,8)</f>
        <v>269670.65944795002</v>
      </c>
      <c r="U1674" s="2">
        <f t="shared" ref="U1674:U1737" si="911">(D1674*(S1674-1))</f>
        <v>8052.7125685993633</v>
      </c>
      <c r="V1674" s="2">
        <f t="shared" ref="V1674:V1737" si="912">(E1674*(R1674-1))</f>
        <v>67098.54935504793</v>
      </c>
      <c r="W1674" s="2">
        <f t="shared" ref="W1674:W1737" si="913">(C1674+U1674+V1674)</f>
        <v>272559.69851015729</v>
      </c>
      <c r="X1674" s="29">
        <f t="shared" ref="X1674:X1737" si="914">IF(VLOOKUP(A1674,AN$10:AU$131,8)=VLOOKUP(A1673,AN$10:AU$131,8),0,VLOOKUP(A1674,AN$10:AU$131,8))</f>
        <v>0</v>
      </c>
      <c r="Y1674" s="2">
        <f t="shared" si="892"/>
        <v>0</v>
      </c>
      <c r="Z1674" s="82">
        <f t="shared" ref="Z1674:Z1737" si="915">IF(X1674&gt;0,VLOOKUP($A1674,$AN$10:$AS$131,6),0)</f>
        <v>0</v>
      </c>
      <c r="AA1674" s="2">
        <f t="shared" si="898"/>
        <v>0</v>
      </c>
      <c r="AB1674" s="27">
        <f t="shared" si="887"/>
        <v>6.7299999999999999E-2</v>
      </c>
      <c r="AC1674" s="29">
        <f t="shared" si="903"/>
        <v>18</v>
      </c>
      <c r="AD1674" s="29">
        <v>252</v>
      </c>
      <c r="AE1674" s="11">
        <f t="shared" si="894"/>
        <v>1.004663131</v>
      </c>
      <c r="AF1674" s="2">
        <f t="shared" si="899"/>
        <v>1257.5096118599999</v>
      </c>
      <c r="AG1674" s="2">
        <f t="shared" ref="AG1674:AG1737" si="916">TRUNC((W1674*(AE1674-1)),8)</f>
        <v>1270.98157947</v>
      </c>
      <c r="AH1674" s="3">
        <f t="shared" ref="AH1674:AH1737" si="917">IF(AA1674&gt;0,AA1674+AF1674,0)</f>
        <v>0</v>
      </c>
      <c r="AI1674" s="4" t="str">
        <f t="shared" si="895"/>
        <v>A+J=</v>
      </c>
      <c r="AJ1674" s="12">
        <f t="shared" si="888"/>
        <v>42795</v>
      </c>
      <c r="AK1674" s="12"/>
      <c r="AL1674" s="4"/>
      <c r="AM1674" s="1"/>
      <c r="AN1674" s="12"/>
      <c r="AO1674" s="1"/>
      <c r="AP1674" s="1"/>
      <c r="AQ1674" s="3"/>
      <c r="AR1674" s="3"/>
      <c r="AS1674" s="7"/>
      <c r="AT1674" s="1"/>
      <c r="AU1674" s="1"/>
      <c r="AV1674" s="1"/>
      <c r="AW1674" s="1"/>
      <c r="AX1674" s="1"/>
      <c r="AY1674" s="1"/>
      <c r="AZ1674" s="1"/>
      <c r="BA1674" s="1"/>
      <c r="BB1674" s="1"/>
    </row>
    <row r="1675" spans="1:54" x14ac:dyDescent="0.2">
      <c r="A1675" s="178">
        <f t="shared" ref="A1675:A1738" si="918">(A1674+1)</f>
        <v>42794</v>
      </c>
      <c r="B1675" s="2">
        <f t="shared" si="904"/>
        <v>273830.68008962728</v>
      </c>
      <c r="C1675" s="2">
        <f t="shared" ref="C1675:C1738" si="919">TRUNC(IF(X1674&gt;0,VLOOKUP(A1674,$AN$12:$AO$131,2),C1674),8)</f>
        <v>197408.43658651001</v>
      </c>
      <c r="D1675" s="2">
        <f>SUM(Y1675:Y$1860)</f>
        <v>21998.678361940001</v>
      </c>
      <c r="E1675" s="11">
        <f t="shared" si="905"/>
        <v>175409.75822457002</v>
      </c>
      <c r="F1675" s="99">
        <f t="shared" si="900"/>
        <v>4775.7</v>
      </c>
      <c r="G1675" s="3">
        <f>IF(N1675=1,VLOOKUP(A1674,[1]Plan1!$BG$69:$BI$188,3),G1674)</f>
        <v>4793.8500000000004</v>
      </c>
      <c r="H1675" s="200">
        <f t="shared" si="901"/>
        <v>42706</v>
      </c>
      <c r="I1675" s="200">
        <f t="shared" si="902"/>
        <v>42737</v>
      </c>
      <c r="J1675" s="27">
        <f t="shared" si="906"/>
        <v>3.8004899805266223E-3</v>
      </c>
      <c r="K1675" s="12">
        <f t="shared" ref="K1675:K1738" si="920">IF(DAY(A1675)=1,VLOOKUP(A1675,AR$137:AW$275,4),K1674)</f>
        <v>42795</v>
      </c>
      <c r="L1675" s="12">
        <f t="shared" si="907"/>
        <v>42795</v>
      </c>
      <c r="M1675" s="1">
        <f t="shared" ref="M1675:M1738" si="921">IF(L1675=L1674,M1674,NETWORKDAYS(L1674,L1675,$AN$137:$AN$327)-1)</f>
        <v>18</v>
      </c>
      <c r="N1675" s="1">
        <f t="shared" si="908"/>
        <v>18</v>
      </c>
      <c r="O1675" s="2">
        <f t="shared" si="909"/>
        <v>1.00380048</v>
      </c>
      <c r="P1675" s="11">
        <f t="shared" si="897"/>
        <v>1.0029991</v>
      </c>
      <c r="Q1675" s="11">
        <f t="shared" si="893"/>
        <v>1.3772902484385727</v>
      </c>
      <c r="R1675" s="2">
        <f t="shared" si="896"/>
        <v>1.3825246099999999</v>
      </c>
      <c r="S1675" s="2">
        <f t="shared" si="891"/>
        <v>1.36605438</v>
      </c>
      <c r="T1675" s="2">
        <f t="shared" si="910"/>
        <v>269670.65944795002</v>
      </c>
      <c r="U1675" s="2">
        <f t="shared" si="911"/>
        <v>8052.7125685993633</v>
      </c>
      <c r="V1675" s="2">
        <f t="shared" si="912"/>
        <v>67098.54935504793</v>
      </c>
      <c r="W1675" s="2">
        <f t="shared" si="913"/>
        <v>272559.69851015729</v>
      </c>
      <c r="X1675" s="29">
        <f t="shared" si="914"/>
        <v>0</v>
      </c>
      <c r="Y1675" s="2">
        <f t="shared" si="892"/>
        <v>0</v>
      </c>
      <c r="Z1675" s="82">
        <f t="shared" si="915"/>
        <v>0</v>
      </c>
      <c r="AA1675" s="2">
        <f t="shared" si="898"/>
        <v>0</v>
      </c>
      <c r="AB1675" s="27">
        <f t="shared" ref="AB1675:AB1738" si="922">(AB1674)</f>
        <v>6.7299999999999999E-2</v>
      </c>
      <c r="AC1675" s="29">
        <f t="shared" si="903"/>
        <v>18</v>
      </c>
      <c r="AD1675" s="29">
        <v>252</v>
      </c>
      <c r="AE1675" s="11">
        <f t="shared" si="894"/>
        <v>1.004663131</v>
      </c>
      <c r="AF1675" s="2">
        <f t="shared" si="899"/>
        <v>1257.5096118599999</v>
      </c>
      <c r="AG1675" s="2">
        <f t="shared" si="916"/>
        <v>1270.98157947</v>
      </c>
      <c r="AH1675" s="3">
        <f t="shared" si="917"/>
        <v>0</v>
      </c>
      <c r="AI1675" s="4" t="str">
        <f t="shared" si="895"/>
        <v>A+J=</v>
      </c>
      <c r="AJ1675" s="12">
        <f t="shared" ref="AJ1675:AJ1738" si="923">IF(X1674&gt;0,VLOOKUP(A1674,$AN$10:$AW$130,9),AJ1674)</f>
        <v>42795</v>
      </c>
      <c r="AK1675" s="12"/>
      <c r="AL1675" s="4"/>
      <c r="AM1675" s="1"/>
      <c r="AN1675" s="12"/>
      <c r="AO1675" s="1"/>
      <c r="AP1675" s="1"/>
      <c r="AQ1675" s="3"/>
      <c r="AR1675" s="3"/>
      <c r="AS1675" s="7"/>
      <c r="AT1675" s="1"/>
      <c r="AU1675" s="1"/>
      <c r="AV1675" s="1"/>
      <c r="AW1675" s="1"/>
      <c r="AX1675" s="1"/>
      <c r="AY1675" s="1"/>
      <c r="AZ1675" s="1"/>
      <c r="BA1675" s="1"/>
      <c r="BB1675" s="1"/>
    </row>
    <row r="1676" spans="1:54" x14ac:dyDescent="0.2">
      <c r="A1676" s="178">
        <f t="shared" si="918"/>
        <v>42795</v>
      </c>
      <c r="B1676" s="2">
        <f t="shared" si="904"/>
        <v>273830.68008962728</v>
      </c>
      <c r="C1676" s="2">
        <f t="shared" si="919"/>
        <v>197408.43658651001</v>
      </c>
      <c r="D1676" s="2">
        <f>SUM(Y1676:Y$1860)</f>
        <v>21998.678361940001</v>
      </c>
      <c r="E1676" s="11">
        <f t="shared" si="905"/>
        <v>175409.75822457002</v>
      </c>
      <c r="F1676" s="99">
        <f t="shared" si="900"/>
        <v>4775.7</v>
      </c>
      <c r="G1676" s="3">
        <f>IF(N1676=1,VLOOKUP(A1675,[1]Plan1!$BG$69:$BI$188,3),G1675)</f>
        <v>4793.8500000000004</v>
      </c>
      <c r="H1676" s="200">
        <f t="shared" si="901"/>
        <v>42706</v>
      </c>
      <c r="I1676" s="200">
        <f t="shared" si="902"/>
        <v>42737</v>
      </c>
      <c r="J1676" s="27">
        <f t="shared" si="906"/>
        <v>3.8004899805266223E-3</v>
      </c>
      <c r="K1676" s="12">
        <f t="shared" si="920"/>
        <v>42828</v>
      </c>
      <c r="L1676" s="12">
        <f t="shared" si="907"/>
        <v>42795</v>
      </c>
      <c r="M1676" s="1">
        <f t="shared" si="921"/>
        <v>18</v>
      </c>
      <c r="N1676" s="1">
        <f t="shared" si="908"/>
        <v>18</v>
      </c>
      <c r="O1676" s="2">
        <f t="shared" si="909"/>
        <v>1.00380048</v>
      </c>
      <c r="P1676" s="11">
        <f t="shared" si="897"/>
        <v>1.0029991</v>
      </c>
      <c r="Q1676" s="11">
        <f t="shared" si="893"/>
        <v>1.3772902484385727</v>
      </c>
      <c r="R1676" s="2">
        <f t="shared" si="896"/>
        <v>1.3825246099999999</v>
      </c>
      <c r="S1676" s="2">
        <f t="shared" si="891"/>
        <v>1.36605438</v>
      </c>
      <c r="T1676" s="2">
        <f t="shared" si="910"/>
        <v>269670.65944795002</v>
      </c>
      <c r="U1676" s="2">
        <f t="shared" si="911"/>
        <v>8052.7125685993633</v>
      </c>
      <c r="V1676" s="2">
        <f t="shared" si="912"/>
        <v>67098.54935504793</v>
      </c>
      <c r="W1676" s="2">
        <f t="shared" si="913"/>
        <v>272559.69851015729</v>
      </c>
      <c r="X1676" s="29">
        <f t="shared" si="914"/>
        <v>55</v>
      </c>
      <c r="Y1676" s="2">
        <f t="shared" si="892"/>
        <v>3236.43038037</v>
      </c>
      <c r="Z1676" s="82">
        <f t="shared" si="915"/>
        <v>1.6394590000000001E-2</v>
      </c>
      <c r="AA1676" s="2">
        <f t="shared" si="898"/>
        <v>4421.1398966699999</v>
      </c>
      <c r="AB1676" s="27">
        <f t="shared" si="922"/>
        <v>6.7299999999999999E-2</v>
      </c>
      <c r="AC1676" s="29">
        <f t="shared" si="903"/>
        <v>18</v>
      </c>
      <c r="AD1676" s="29">
        <v>252</v>
      </c>
      <c r="AE1676" s="11">
        <f t="shared" si="894"/>
        <v>1.004663131</v>
      </c>
      <c r="AF1676" s="2">
        <f t="shared" si="899"/>
        <v>1257.5096118599999</v>
      </c>
      <c r="AG1676" s="2">
        <f t="shared" si="916"/>
        <v>1270.98157947</v>
      </c>
      <c r="AH1676" s="3">
        <f t="shared" si="917"/>
        <v>5678.6495085299994</v>
      </c>
      <c r="AI1676" s="4" t="str">
        <f t="shared" si="895"/>
        <v>A+J=</v>
      </c>
      <c r="AJ1676" s="12">
        <f t="shared" si="923"/>
        <v>42795</v>
      </c>
      <c r="AK1676" s="12"/>
      <c r="AL1676" s="4"/>
      <c r="AM1676" s="1"/>
      <c r="AN1676" s="12"/>
      <c r="AO1676" s="1"/>
      <c r="AP1676" s="1"/>
      <c r="AQ1676" s="3"/>
      <c r="AR1676" s="3"/>
      <c r="AS1676" s="7"/>
      <c r="AT1676" s="1"/>
      <c r="AU1676" s="1"/>
      <c r="AV1676" s="1"/>
      <c r="AW1676" s="1"/>
      <c r="AX1676" s="1"/>
      <c r="AY1676" s="1"/>
      <c r="AZ1676" s="1"/>
      <c r="BA1676" s="1"/>
      <c r="BB1676" s="1"/>
    </row>
    <row r="1677" spans="1:54" x14ac:dyDescent="0.2">
      <c r="A1677" s="178">
        <f t="shared" si="918"/>
        <v>42796</v>
      </c>
      <c r="B1677" s="2">
        <f t="shared" si="904"/>
        <v>268242.61795017659</v>
      </c>
      <c r="C1677" s="2">
        <f t="shared" si="919"/>
        <v>194172.00620614001</v>
      </c>
      <c r="D1677" s="2">
        <f>SUM(Y1677:Y$1860)</f>
        <v>18762.247981569999</v>
      </c>
      <c r="E1677" s="11">
        <f t="shared" si="905"/>
        <v>175409.75822457002</v>
      </c>
      <c r="F1677" s="99">
        <f t="shared" si="900"/>
        <v>4793.8500000000004</v>
      </c>
      <c r="G1677" s="3">
        <f>IF(N1677=1,VLOOKUP(A1676,[1]Plan1!$BG$69:$BI$188,3),G1676)</f>
        <v>4809.67</v>
      </c>
      <c r="H1677" s="200">
        <f t="shared" si="901"/>
        <v>42737</v>
      </c>
      <c r="I1677" s="200">
        <f t="shared" si="902"/>
        <v>42768</v>
      </c>
      <c r="J1677" s="27">
        <f t="shared" si="906"/>
        <v>3.3000615371778785E-3</v>
      </c>
      <c r="K1677" s="12">
        <f t="shared" si="920"/>
        <v>42828</v>
      </c>
      <c r="L1677" s="12">
        <f t="shared" si="907"/>
        <v>42828</v>
      </c>
      <c r="M1677" s="1">
        <f t="shared" si="921"/>
        <v>23</v>
      </c>
      <c r="N1677" s="1">
        <f t="shared" si="908"/>
        <v>1</v>
      </c>
      <c r="O1677" s="2">
        <f t="shared" si="909"/>
        <v>1.00014325</v>
      </c>
      <c r="P1677" s="11">
        <f t="shared" si="897"/>
        <v>1.00380048</v>
      </c>
      <c r="Q1677" s="11">
        <f t="shared" si="893"/>
        <v>1.3825246124819586</v>
      </c>
      <c r="R1677" s="2">
        <f t="shared" si="896"/>
        <v>1.3827226500000001</v>
      </c>
      <c r="S1677" s="2">
        <f t="shared" si="891"/>
        <v>1.36605438</v>
      </c>
      <c r="T1677" s="2">
        <f t="shared" si="910"/>
        <v>265249.51955128001</v>
      </c>
      <c r="U1677" s="2">
        <f t="shared" si="911"/>
        <v>6868.0030522998577</v>
      </c>
      <c r="V1677" s="2">
        <f t="shared" si="912"/>
        <v>67133.287503566738</v>
      </c>
      <c r="W1677" s="2">
        <f t="shared" si="913"/>
        <v>268173.29676200659</v>
      </c>
      <c r="X1677" s="29">
        <f t="shared" si="914"/>
        <v>0</v>
      </c>
      <c r="Y1677" s="2">
        <f t="shared" si="892"/>
        <v>0</v>
      </c>
      <c r="Z1677" s="82">
        <f t="shared" si="915"/>
        <v>0</v>
      </c>
      <c r="AA1677" s="2">
        <f t="shared" si="898"/>
        <v>0</v>
      </c>
      <c r="AB1677" s="27">
        <f t="shared" si="922"/>
        <v>6.7299999999999999E-2</v>
      </c>
      <c r="AC1677" s="29">
        <f t="shared" si="903"/>
        <v>1</v>
      </c>
      <c r="AD1677" s="29">
        <v>252</v>
      </c>
      <c r="AE1677" s="11">
        <f t="shared" si="894"/>
        <v>1.0002584940000001</v>
      </c>
      <c r="AF1677" s="2">
        <f t="shared" si="899"/>
        <v>68.565409299999999</v>
      </c>
      <c r="AG1677" s="2">
        <f t="shared" si="916"/>
        <v>69.321188169999999</v>
      </c>
      <c r="AH1677" s="3">
        <f t="shared" si="917"/>
        <v>0</v>
      </c>
      <c r="AI1677" s="4" t="str">
        <f t="shared" si="895"/>
        <v>A+J=</v>
      </c>
      <c r="AJ1677" s="12">
        <f t="shared" si="923"/>
        <v>42828</v>
      </c>
      <c r="AK1677" s="12"/>
      <c r="AL1677" s="4"/>
      <c r="AM1677" s="1"/>
      <c r="AN1677" s="12"/>
      <c r="AO1677" s="1"/>
      <c r="AP1677" s="1"/>
      <c r="AQ1677" s="3"/>
      <c r="AR1677" s="3"/>
      <c r="AS1677" s="7"/>
      <c r="AT1677" s="1"/>
      <c r="AU1677" s="1"/>
      <c r="AV1677" s="1"/>
      <c r="AW1677" s="1"/>
      <c r="AX1677" s="1"/>
      <c r="AY1677" s="1"/>
      <c r="AZ1677" s="1"/>
      <c r="BA1677" s="1"/>
      <c r="BB1677" s="1"/>
    </row>
    <row r="1678" spans="1:54" x14ac:dyDescent="0.2">
      <c r="A1678" s="178">
        <f t="shared" si="918"/>
        <v>42797</v>
      </c>
      <c r="B1678" s="2">
        <f t="shared" si="904"/>
        <v>268346.72199103335</v>
      </c>
      <c r="C1678" s="2">
        <f t="shared" si="919"/>
        <v>194172.00620614001</v>
      </c>
      <c r="D1678" s="2">
        <f>SUM(Y1678:Y$1860)</f>
        <v>18762.247981569999</v>
      </c>
      <c r="E1678" s="11">
        <f t="shared" si="905"/>
        <v>175409.75822457002</v>
      </c>
      <c r="F1678" s="99">
        <f t="shared" si="900"/>
        <v>4793.8500000000004</v>
      </c>
      <c r="G1678" s="3">
        <f>IF(N1678=1,VLOOKUP(A1677,[1]Plan1!$BG$69:$BI$188,3),G1677)</f>
        <v>4809.67</v>
      </c>
      <c r="H1678" s="200">
        <f t="shared" si="901"/>
        <v>42737</v>
      </c>
      <c r="I1678" s="200">
        <f t="shared" si="902"/>
        <v>42768</v>
      </c>
      <c r="J1678" s="27">
        <f t="shared" si="906"/>
        <v>3.3000615371778785E-3</v>
      </c>
      <c r="K1678" s="12">
        <f t="shared" si="920"/>
        <v>42828</v>
      </c>
      <c r="L1678" s="12">
        <f t="shared" si="907"/>
        <v>42828</v>
      </c>
      <c r="M1678" s="1">
        <f t="shared" si="921"/>
        <v>23</v>
      </c>
      <c r="N1678" s="1">
        <f t="shared" si="908"/>
        <v>2</v>
      </c>
      <c r="O1678" s="2">
        <f t="shared" si="909"/>
        <v>1.0002865299999999</v>
      </c>
      <c r="P1678" s="11">
        <f t="shared" si="897"/>
        <v>1.00380048</v>
      </c>
      <c r="Q1678" s="11">
        <f t="shared" si="893"/>
        <v>1.3825246124819586</v>
      </c>
      <c r="R1678" s="2">
        <f t="shared" si="896"/>
        <v>1.3829207400000001</v>
      </c>
      <c r="S1678" s="2">
        <f t="shared" si="891"/>
        <v>1.36605438</v>
      </c>
      <c r="T1678" s="2">
        <f t="shared" si="910"/>
        <v>265249.51955128001</v>
      </c>
      <c r="U1678" s="2">
        <f t="shared" si="911"/>
        <v>6868.0030522998577</v>
      </c>
      <c r="V1678" s="2">
        <f t="shared" si="912"/>
        <v>67168.034422573459</v>
      </c>
      <c r="W1678" s="2">
        <f t="shared" si="913"/>
        <v>268208.04368101334</v>
      </c>
      <c r="X1678" s="29">
        <f t="shared" si="914"/>
        <v>0</v>
      </c>
      <c r="Y1678" s="2">
        <f t="shared" si="892"/>
        <v>0</v>
      </c>
      <c r="Z1678" s="82">
        <f t="shared" si="915"/>
        <v>0</v>
      </c>
      <c r="AA1678" s="2">
        <f t="shared" si="898"/>
        <v>0</v>
      </c>
      <c r="AB1678" s="27">
        <f t="shared" si="922"/>
        <v>6.7299999999999999E-2</v>
      </c>
      <c r="AC1678" s="29">
        <f t="shared" si="903"/>
        <v>2</v>
      </c>
      <c r="AD1678" s="29">
        <v>252</v>
      </c>
      <c r="AE1678" s="11">
        <f t="shared" si="894"/>
        <v>1.000517055</v>
      </c>
      <c r="AF1678" s="2">
        <f t="shared" si="899"/>
        <v>137.14859032999999</v>
      </c>
      <c r="AG1678" s="2">
        <f t="shared" si="916"/>
        <v>138.67831002</v>
      </c>
      <c r="AH1678" s="3">
        <f t="shared" si="917"/>
        <v>0</v>
      </c>
      <c r="AI1678" s="4" t="str">
        <f t="shared" si="895"/>
        <v>A+J=</v>
      </c>
      <c r="AJ1678" s="12">
        <f t="shared" si="923"/>
        <v>42828</v>
      </c>
      <c r="AK1678" s="12"/>
      <c r="AL1678" s="4"/>
      <c r="AM1678" s="1"/>
      <c r="AN1678" s="12"/>
      <c r="AO1678" s="1"/>
      <c r="AP1678" s="1"/>
      <c r="AQ1678" s="3"/>
      <c r="AR1678" s="3"/>
      <c r="AS1678" s="7"/>
      <c r="AT1678" s="1"/>
      <c r="AU1678" s="1"/>
      <c r="AV1678" s="1"/>
      <c r="AW1678" s="1"/>
      <c r="AX1678" s="1"/>
      <c r="AY1678" s="1"/>
      <c r="AZ1678" s="1"/>
      <c r="BA1678" s="1"/>
      <c r="BB1678" s="1"/>
    </row>
    <row r="1679" spans="1:54" x14ac:dyDescent="0.2">
      <c r="A1679" s="178">
        <f t="shared" si="918"/>
        <v>42798</v>
      </c>
      <c r="B1679" s="2">
        <f t="shared" si="904"/>
        <v>268450.8637280176</v>
      </c>
      <c r="C1679" s="2">
        <f t="shared" si="919"/>
        <v>194172.00620614001</v>
      </c>
      <c r="D1679" s="2">
        <f>SUM(Y1679:Y$1860)</f>
        <v>18762.247981569999</v>
      </c>
      <c r="E1679" s="11">
        <f t="shared" si="905"/>
        <v>175409.75822457002</v>
      </c>
      <c r="F1679" s="99">
        <f t="shared" si="900"/>
        <v>4793.8500000000004</v>
      </c>
      <c r="G1679" s="3">
        <f>IF(N1679=1,VLOOKUP(A1678,[1]Plan1!$BG$69:$BI$188,3),G1678)</f>
        <v>4809.67</v>
      </c>
      <c r="H1679" s="200">
        <f t="shared" si="901"/>
        <v>42737</v>
      </c>
      <c r="I1679" s="200">
        <f t="shared" si="902"/>
        <v>42768</v>
      </c>
      <c r="J1679" s="27">
        <f t="shared" si="906"/>
        <v>3.3000615371778785E-3</v>
      </c>
      <c r="K1679" s="12">
        <f t="shared" si="920"/>
        <v>42828</v>
      </c>
      <c r="L1679" s="12">
        <f t="shared" si="907"/>
        <v>42828</v>
      </c>
      <c r="M1679" s="1">
        <f t="shared" si="921"/>
        <v>23</v>
      </c>
      <c r="N1679" s="1">
        <f t="shared" si="908"/>
        <v>3</v>
      </c>
      <c r="O1679" s="2">
        <f t="shared" si="909"/>
        <v>1.0004298199999999</v>
      </c>
      <c r="P1679" s="11">
        <f t="shared" si="897"/>
        <v>1.00380048</v>
      </c>
      <c r="Q1679" s="11">
        <f t="shared" si="893"/>
        <v>1.3825246124819586</v>
      </c>
      <c r="R1679" s="2">
        <f t="shared" si="896"/>
        <v>1.3831188400000001</v>
      </c>
      <c r="S1679" s="2">
        <f t="shared" si="891"/>
        <v>1.36605438</v>
      </c>
      <c r="T1679" s="2">
        <f t="shared" si="910"/>
        <v>265249.51955128001</v>
      </c>
      <c r="U1679" s="2">
        <f t="shared" si="911"/>
        <v>6868.0030522998577</v>
      </c>
      <c r="V1679" s="2">
        <f t="shared" si="912"/>
        <v>67202.783095677732</v>
      </c>
      <c r="W1679" s="2">
        <f t="shared" si="913"/>
        <v>268242.79235411761</v>
      </c>
      <c r="X1679" s="29">
        <f t="shared" si="914"/>
        <v>0</v>
      </c>
      <c r="Y1679" s="2">
        <f t="shared" si="892"/>
        <v>0</v>
      </c>
      <c r="Z1679" s="82">
        <f t="shared" si="915"/>
        <v>0</v>
      </c>
      <c r="AA1679" s="2">
        <f t="shared" si="898"/>
        <v>0</v>
      </c>
      <c r="AB1679" s="27">
        <f t="shared" si="922"/>
        <v>6.7299999999999999E-2</v>
      </c>
      <c r="AC1679" s="29">
        <f t="shared" si="903"/>
        <v>3</v>
      </c>
      <c r="AD1679" s="29">
        <v>252</v>
      </c>
      <c r="AE1679" s="11">
        <f t="shared" si="894"/>
        <v>1.0007756830000001</v>
      </c>
      <c r="AF1679" s="2">
        <f t="shared" si="899"/>
        <v>205.74954306999999</v>
      </c>
      <c r="AG1679" s="2">
        <f t="shared" si="916"/>
        <v>208.0713739</v>
      </c>
      <c r="AH1679" s="3">
        <f t="shared" si="917"/>
        <v>0</v>
      </c>
      <c r="AI1679" s="4" t="str">
        <f t="shared" si="895"/>
        <v>A+J=</v>
      </c>
      <c r="AJ1679" s="12">
        <f t="shared" si="923"/>
        <v>42828</v>
      </c>
      <c r="AK1679" s="12"/>
      <c r="AL1679" s="4"/>
      <c r="AM1679" s="1"/>
      <c r="AN1679" s="12"/>
      <c r="AO1679" s="1"/>
      <c r="AP1679" s="1"/>
      <c r="AQ1679" s="3"/>
      <c r="AR1679" s="3"/>
      <c r="AS1679" s="7"/>
      <c r="AT1679" s="1"/>
      <c r="AU1679" s="1"/>
      <c r="AV1679" s="1"/>
      <c r="AW1679" s="1"/>
      <c r="AX1679" s="1"/>
      <c r="AY1679" s="1"/>
      <c r="AZ1679" s="1"/>
      <c r="BA1679" s="1"/>
      <c r="BB1679" s="1"/>
    </row>
    <row r="1680" spans="1:54" x14ac:dyDescent="0.2">
      <c r="A1680" s="178">
        <f t="shared" si="918"/>
        <v>42799</v>
      </c>
      <c r="B1680" s="2">
        <f t="shared" si="904"/>
        <v>268450.8637280176</v>
      </c>
      <c r="C1680" s="2">
        <f t="shared" si="919"/>
        <v>194172.00620614001</v>
      </c>
      <c r="D1680" s="2">
        <f>SUM(Y1680:Y$1860)</f>
        <v>18762.247981569999</v>
      </c>
      <c r="E1680" s="11">
        <f t="shared" si="905"/>
        <v>175409.75822457002</v>
      </c>
      <c r="F1680" s="99">
        <f t="shared" si="900"/>
        <v>4793.8500000000004</v>
      </c>
      <c r="G1680" s="3">
        <f>IF(N1680=1,VLOOKUP(A1679,[1]Plan1!$BG$69:$BI$188,3),G1679)</f>
        <v>4809.67</v>
      </c>
      <c r="H1680" s="200">
        <f t="shared" si="901"/>
        <v>42737</v>
      </c>
      <c r="I1680" s="200">
        <f t="shared" si="902"/>
        <v>42768</v>
      </c>
      <c r="J1680" s="27">
        <f t="shared" si="906"/>
        <v>3.3000615371778785E-3</v>
      </c>
      <c r="K1680" s="12">
        <f t="shared" si="920"/>
        <v>42828</v>
      </c>
      <c r="L1680" s="12">
        <f t="shared" si="907"/>
        <v>42828</v>
      </c>
      <c r="M1680" s="1">
        <f t="shared" si="921"/>
        <v>23</v>
      </c>
      <c r="N1680" s="1">
        <f t="shared" si="908"/>
        <v>3</v>
      </c>
      <c r="O1680" s="2">
        <f t="shared" si="909"/>
        <v>1.0004298199999999</v>
      </c>
      <c r="P1680" s="11">
        <f t="shared" si="897"/>
        <v>1.00380048</v>
      </c>
      <c r="Q1680" s="11">
        <f t="shared" si="893"/>
        <v>1.3825246124819586</v>
      </c>
      <c r="R1680" s="2">
        <f t="shared" si="896"/>
        <v>1.3831188400000001</v>
      </c>
      <c r="S1680" s="2">
        <f t="shared" si="891"/>
        <v>1.36605438</v>
      </c>
      <c r="T1680" s="2">
        <f t="shared" si="910"/>
        <v>265249.51955128001</v>
      </c>
      <c r="U1680" s="2">
        <f t="shared" si="911"/>
        <v>6868.0030522998577</v>
      </c>
      <c r="V1680" s="2">
        <f t="shared" si="912"/>
        <v>67202.783095677732</v>
      </c>
      <c r="W1680" s="2">
        <f t="shared" si="913"/>
        <v>268242.79235411761</v>
      </c>
      <c r="X1680" s="29">
        <f t="shared" si="914"/>
        <v>0</v>
      </c>
      <c r="Y1680" s="2">
        <f t="shared" si="892"/>
        <v>0</v>
      </c>
      <c r="Z1680" s="82">
        <f t="shared" si="915"/>
        <v>0</v>
      </c>
      <c r="AA1680" s="2">
        <f t="shared" si="898"/>
        <v>0</v>
      </c>
      <c r="AB1680" s="27">
        <f t="shared" si="922"/>
        <v>6.7299999999999999E-2</v>
      </c>
      <c r="AC1680" s="29">
        <f t="shared" si="903"/>
        <v>3</v>
      </c>
      <c r="AD1680" s="29">
        <v>252</v>
      </c>
      <c r="AE1680" s="11">
        <f t="shared" si="894"/>
        <v>1.0007756830000001</v>
      </c>
      <c r="AF1680" s="2">
        <f t="shared" si="899"/>
        <v>205.74954306999999</v>
      </c>
      <c r="AG1680" s="2">
        <f t="shared" si="916"/>
        <v>208.0713739</v>
      </c>
      <c r="AH1680" s="3">
        <f t="shared" si="917"/>
        <v>0</v>
      </c>
      <c r="AI1680" s="4" t="str">
        <f t="shared" si="895"/>
        <v>A+J=</v>
      </c>
      <c r="AJ1680" s="12">
        <f t="shared" si="923"/>
        <v>42828</v>
      </c>
      <c r="AK1680" s="12"/>
      <c r="AL1680" s="4"/>
      <c r="AM1680" s="1"/>
      <c r="AN1680" s="12"/>
      <c r="AO1680" s="1"/>
      <c r="AP1680" s="1"/>
      <c r="AQ1680" s="3"/>
      <c r="AR1680" s="3"/>
      <c r="AS1680" s="7"/>
      <c r="AT1680" s="1"/>
      <c r="AU1680" s="1"/>
      <c r="AV1680" s="1"/>
      <c r="AW1680" s="1"/>
      <c r="AX1680" s="1"/>
      <c r="AY1680" s="1"/>
      <c r="AZ1680" s="1"/>
      <c r="BA1680" s="1"/>
      <c r="BB1680" s="1"/>
    </row>
    <row r="1681" spans="1:54" x14ac:dyDescent="0.2">
      <c r="A1681" s="178">
        <f t="shared" si="918"/>
        <v>42800</v>
      </c>
      <c r="B1681" s="2">
        <f t="shared" si="904"/>
        <v>268450.8637280176</v>
      </c>
      <c r="C1681" s="2">
        <f t="shared" si="919"/>
        <v>194172.00620614001</v>
      </c>
      <c r="D1681" s="2">
        <f>SUM(Y1681:Y$1860)</f>
        <v>18762.247981569999</v>
      </c>
      <c r="E1681" s="11">
        <f t="shared" si="905"/>
        <v>175409.75822457002</v>
      </c>
      <c r="F1681" s="99">
        <f t="shared" si="900"/>
        <v>4793.8500000000004</v>
      </c>
      <c r="G1681" s="3">
        <f>IF(N1681=1,VLOOKUP(A1680,[1]Plan1!$BG$69:$BI$188,3),G1680)</f>
        <v>4809.67</v>
      </c>
      <c r="H1681" s="200">
        <f t="shared" si="901"/>
        <v>42737</v>
      </c>
      <c r="I1681" s="200">
        <f t="shared" si="902"/>
        <v>42768</v>
      </c>
      <c r="J1681" s="27">
        <f t="shared" si="906"/>
        <v>3.3000615371778785E-3</v>
      </c>
      <c r="K1681" s="12">
        <f t="shared" si="920"/>
        <v>42828</v>
      </c>
      <c r="L1681" s="12">
        <f t="shared" si="907"/>
        <v>42828</v>
      </c>
      <c r="M1681" s="1">
        <f t="shared" si="921"/>
        <v>23</v>
      </c>
      <c r="N1681" s="1">
        <f t="shared" si="908"/>
        <v>3</v>
      </c>
      <c r="O1681" s="2">
        <f t="shared" si="909"/>
        <v>1.0004298199999999</v>
      </c>
      <c r="P1681" s="11">
        <f t="shared" si="897"/>
        <v>1.00380048</v>
      </c>
      <c r="Q1681" s="11">
        <f t="shared" si="893"/>
        <v>1.3825246124819586</v>
      </c>
      <c r="R1681" s="2">
        <f t="shared" si="896"/>
        <v>1.3831188400000001</v>
      </c>
      <c r="S1681" s="2">
        <f t="shared" si="891"/>
        <v>1.36605438</v>
      </c>
      <c r="T1681" s="2">
        <f t="shared" si="910"/>
        <v>265249.51955128001</v>
      </c>
      <c r="U1681" s="2">
        <f t="shared" si="911"/>
        <v>6868.0030522998577</v>
      </c>
      <c r="V1681" s="2">
        <f t="shared" si="912"/>
        <v>67202.783095677732</v>
      </c>
      <c r="W1681" s="2">
        <f t="shared" si="913"/>
        <v>268242.79235411761</v>
      </c>
      <c r="X1681" s="29">
        <f t="shared" si="914"/>
        <v>0</v>
      </c>
      <c r="Y1681" s="2">
        <f t="shared" si="892"/>
        <v>0</v>
      </c>
      <c r="Z1681" s="82">
        <f t="shared" si="915"/>
        <v>0</v>
      </c>
      <c r="AA1681" s="2">
        <f t="shared" si="898"/>
        <v>0</v>
      </c>
      <c r="AB1681" s="27">
        <f t="shared" si="922"/>
        <v>6.7299999999999999E-2</v>
      </c>
      <c r="AC1681" s="29">
        <f t="shared" si="903"/>
        <v>3</v>
      </c>
      <c r="AD1681" s="29">
        <v>252</v>
      </c>
      <c r="AE1681" s="11">
        <f t="shared" si="894"/>
        <v>1.0007756830000001</v>
      </c>
      <c r="AF1681" s="2">
        <f t="shared" si="899"/>
        <v>205.74954306999999</v>
      </c>
      <c r="AG1681" s="2">
        <f t="shared" si="916"/>
        <v>208.0713739</v>
      </c>
      <c r="AH1681" s="3">
        <f t="shared" si="917"/>
        <v>0</v>
      </c>
      <c r="AI1681" s="4" t="str">
        <f t="shared" si="895"/>
        <v>A+J=</v>
      </c>
      <c r="AJ1681" s="12">
        <f t="shared" si="923"/>
        <v>42828</v>
      </c>
      <c r="AK1681" s="12"/>
      <c r="AL1681" s="4"/>
      <c r="AM1681" s="1"/>
      <c r="AN1681" s="12"/>
      <c r="AO1681" s="1"/>
      <c r="AP1681" s="1"/>
      <c r="AQ1681" s="3"/>
      <c r="AR1681" s="3"/>
      <c r="AS1681" s="7"/>
      <c r="AT1681" s="1"/>
      <c r="AU1681" s="1"/>
      <c r="AV1681" s="1"/>
      <c r="AW1681" s="1"/>
      <c r="AX1681" s="1"/>
      <c r="AY1681" s="1"/>
      <c r="AZ1681" s="1"/>
      <c r="BA1681" s="1"/>
      <c r="BB1681" s="1"/>
    </row>
    <row r="1682" spans="1:54" x14ac:dyDescent="0.2">
      <c r="A1682" s="178">
        <f t="shared" si="918"/>
        <v>42801</v>
      </c>
      <c r="B1682" s="2">
        <f t="shared" si="904"/>
        <v>268555.0499248298</v>
      </c>
      <c r="C1682" s="2">
        <f t="shared" si="919"/>
        <v>194172.00620614001</v>
      </c>
      <c r="D1682" s="2">
        <f>SUM(Y1682:Y$1860)</f>
        <v>18762.247981569999</v>
      </c>
      <c r="E1682" s="11">
        <f t="shared" si="905"/>
        <v>175409.75822457002</v>
      </c>
      <c r="F1682" s="99">
        <f t="shared" si="900"/>
        <v>4793.8500000000004</v>
      </c>
      <c r="G1682" s="3">
        <f>IF(N1682=1,VLOOKUP(A1681,[1]Plan1!$BG$69:$BI$188,3),G1681)</f>
        <v>4809.67</v>
      </c>
      <c r="H1682" s="200">
        <f t="shared" si="901"/>
        <v>42737</v>
      </c>
      <c r="I1682" s="200">
        <f t="shared" si="902"/>
        <v>42768</v>
      </c>
      <c r="J1682" s="27">
        <f t="shared" si="906"/>
        <v>3.3000615371778785E-3</v>
      </c>
      <c r="K1682" s="12">
        <f t="shared" si="920"/>
        <v>42828</v>
      </c>
      <c r="L1682" s="12">
        <f t="shared" si="907"/>
        <v>42828</v>
      </c>
      <c r="M1682" s="1">
        <f t="shared" si="921"/>
        <v>23</v>
      </c>
      <c r="N1682" s="1">
        <f t="shared" si="908"/>
        <v>4</v>
      </c>
      <c r="O1682" s="2">
        <f t="shared" si="909"/>
        <v>1.00057314</v>
      </c>
      <c r="P1682" s="11">
        <f t="shared" si="897"/>
        <v>1.00380048</v>
      </c>
      <c r="Q1682" s="11">
        <f t="shared" si="893"/>
        <v>1.3825246124819586</v>
      </c>
      <c r="R1682" s="2">
        <f t="shared" si="896"/>
        <v>1.38331699</v>
      </c>
      <c r="S1682" s="2">
        <f t="shared" si="891"/>
        <v>1.36605438</v>
      </c>
      <c r="T1682" s="2">
        <f t="shared" si="910"/>
        <v>265249.51955128001</v>
      </c>
      <c r="U1682" s="2">
        <f t="shared" si="911"/>
        <v>6868.0030522998577</v>
      </c>
      <c r="V1682" s="2">
        <f t="shared" si="912"/>
        <v>67237.540539269918</v>
      </c>
      <c r="W1682" s="2">
        <f t="shared" si="913"/>
        <v>268277.5497977098</v>
      </c>
      <c r="X1682" s="29">
        <f t="shared" si="914"/>
        <v>0</v>
      </c>
      <c r="Y1682" s="2">
        <f t="shared" si="892"/>
        <v>0</v>
      </c>
      <c r="Z1682" s="82">
        <f t="shared" si="915"/>
        <v>0</v>
      </c>
      <c r="AA1682" s="2">
        <f t="shared" si="898"/>
        <v>0</v>
      </c>
      <c r="AB1682" s="27">
        <f t="shared" si="922"/>
        <v>6.7299999999999999E-2</v>
      </c>
      <c r="AC1682" s="29">
        <f t="shared" si="903"/>
        <v>4</v>
      </c>
      <c r="AD1682" s="29">
        <v>252</v>
      </c>
      <c r="AE1682" s="11">
        <f t="shared" si="894"/>
        <v>1.0010343770000001</v>
      </c>
      <c r="AF1682" s="2">
        <f t="shared" si="899"/>
        <v>274.36800227999998</v>
      </c>
      <c r="AG1682" s="2">
        <f t="shared" si="916"/>
        <v>277.50012712</v>
      </c>
      <c r="AH1682" s="3">
        <f t="shared" si="917"/>
        <v>0</v>
      </c>
      <c r="AI1682" s="4" t="str">
        <f t="shared" si="895"/>
        <v>A+J=</v>
      </c>
      <c r="AJ1682" s="12">
        <f t="shared" si="923"/>
        <v>42828</v>
      </c>
      <c r="AK1682" s="12"/>
      <c r="AL1682" s="4"/>
      <c r="AM1682" s="1"/>
      <c r="AN1682" s="12"/>
      <c r="AO1682" s="1"/>
      <c r="AP1682" s="1"/>
      <c r="AQ1682" s="3"/>
      <c r="AR1682" s="3"/>
      <c r="AS1682" s="7"/>
      <c r="AT1682" s="1"/>
      <c r="AU1682" s="1"/>
      <c r="AV1682" s="1"/>
      <c r="AW1682" s="1"/>
      <c r="AX1682" s="1"/>
      <c r="AY1682" s="1"/>
      <c r="AZ1682" s="1"/>
      <c r="BA1682" s="1"/>
      <c r="BB1682" s="1"/>
    </row>
    <row r="1683" spans="1:54" x14ac:dyDescent="0.2">
      <c r="A1683" s="178">
        <f t="shared" si="918"/>
        <v>42802</v>
      </c>
      <c r="B1683" s="2">
        <f t="shared" si="904"/>
        <v>268659.27586270717</v>
      </c>
      <c r="C1683" s="2">
        <f t="shared" si="919"/>
        <v>194172.00620614001</v>
      </c>
      <c r="D1683" s="2">
        <f>SUM(Y1683:Y$1860)</f>
        <v>18762.247981569999</v>
      </c>
      <c r="E1683" s="11">
        <f t="shared" si="905"/>
        <v>175409.75822457002</v>
      </c>
      <c r="F1683" s="99">
        <f t="shared" si="900"/>
        <v>4793.8500000000004</v>
      </c>
      <c r="G1683" s="3">
        <f>IF(N1683=1,VLOOKUP(A1682,[1]Plan1!$BG$69:$BI$188,3),G1682)</f>
        <v>4809.67</v>
      </c>
      <c r="H1683" s="200">
        <f t="shared" si="901"/>
        <v>42737</v>
      </c>
      <c r="I1683" s="200">
        <f t="shared" si="902"/>
        <v>42768</v>
      </c>
      <c r="J1683" s="27">
        <f t="shared" si="906"/>
        <v>3.3000615371778785E-3</v>
      </c>
      <c r="K1683" s="12">
        <f t="shared" si="920"/>
        <v>42828</v>
      </c>
      <c r="L1683" s="12">
        <f t="shared" si="907"/>
        <v>42828</v>
      </c>
      <c r="M1683" s="1">
        <f t="shared" si="921"/>
        <v>23</v>
      </c>
      <c r="N1683" s="1">
        <f t="shared" si="908"/>
        <v>5</v>
      </c>
      <c r="O1683" s="2">
        <f t="shared" si="909"/>
        <v>1.0007164799999999</v>
      </c>
      <c r="P1683" s="11">
        <f t="shared" si="897"/>
        <v>1.00380048</v>
      </c>
      <c r="Q1683" s="11">
        <f t="shared" si="893"/>
        <v>1.3825246124819586</v>
      </c>
      <c r="R1683" s="2">
        <f t="shared" si="896"/>
        <v>1.38351516</v>
      </c>
      <c r="S1683" s="2">
        <f t="shared" si="891"/>
        <v>1.36605438</v>
      </c>
      <c r="T1683" s="2">
        <f t="shared" si="910"/>
        <v>265249.51955128001</v>
      </c>
      <c r="U1683" s="2">
        <f t="shared" si="911"/>
        <v>6868.0030522998577</v>
      </c>
      <c r="V1683" s="2">
        <f t="shared" si="912"/>
        <v>67272.301491057282</v>
      </c>
      <c r="W1683" s="2">
        <f t="shared" si="913"/>
        <v>268312.31074949715</v>
      </c>
      <c r="X1683" s="29">
        <f t="shared" si="914"/>
        <v>0</v>
      </c>
      <c r="Y1683" s="2">
        <f t="shared" si="892"/>
        <v>0</v>
      </c>
      <c r="Z1683" s="82">
        <f t="shared" si="915"/>
        <v>0</v>
      </c>
      <c r="AA1683" s="2">
        <f t="shared" si="898"/>
        <v>0</v>
      </c>
      <c r="AB1683" s="27">
        <f t="shared" si="922"/>
        <v>6.7299999999999999E-2</v>
      </c>
      <c r="AC1683" s="29">
        <f t="shared" si="903"/>
        <v>5</v>
      </c>
      <c r="AD1683" s="29">
        <v>252</v>
      </c>
      <c r="AE1683" s="11">
        <f t="shared" si="894"/>
        <v>1.0012931389999999</v>
      </c>
      <c r="AF1683" s="2">
        <f t="shared" si="899"/>
        <v>343.00449845999998</v>
      </c>
      <c r="AG1683" s="2">
        <f t="shared" si="916"/>
        <v>346.96511321000003</v>
      </c>
      <c r="AH1683" s="3">
        <f t="shared" si="917"/>
        <v>0</v>
      </c>
      <c r="AI1683" s="4" t="str">
        <f t="shared" si="895"/>
        <v>A+J=</v>
      </c>
      <c r="AJ1683" s="12">
        <f t="shared" si="923"/>
        <v>42828</v>
      </c>
      <c r="AK1683" s="12"/>
      <c r="AL1683" s="4"/>
      <c r="AM1683" s="1"/>
      <c r="AN1683" s="12"/>
      <c r="AO1683" s="1"/>
      <c r="AP1683" s="1"/>
      <c r="AQ1683" s="3"/>
      <c r="AR1683" s="3"/>
      <c r="AS1683" s="7"/>
      <c r="AT1683" s="1"/>
      <c r="AU1683" s="1"/>
      <c r="AV1683" s="1"/>
      <c r="AW1683" s="1"/>
      <c r="AX1683" s="1"/>
      <c r="AY1683" s="1"/>
      <c r="AZ1683" s="1"/>
      <c r="BA1683" s="1"/>
      <c r="BB1683" s="1"/>
    </row>
    <row r="1684" spans="1:54" x14ac:dyDescent="0.2">
      <c r="A1684" s="178">
        <f t="shared" si="918"/>
        <v>42803</v>
      </c>
      <c r="B1684" s="2">
        <f t="shared" si="904"/>
        <v>268763.53925792209</v>
      </c>
      <c r="C1684" s="2">
        <f t="shared" si="919"/>
        <v>194172.00620614001</v>
      </c>
      <c r="D1684" s="2">
        <f>SUM(Y1684:Y$1860)</f>
        <v>18762.247981569999</v>
      </c>
      <c r="E1684" s="11">
        <f t="shared" si="905"/>
        <v>175409.75822457002</v>
      </c>
      <c r="F1684" s="99">
        <f t="shared" si="900"/>
        <v>4793.8500000000004</v>
      </c>
      <c r="G1684" s="3">
        <f>IF(N1684=1,VLOOKUP(A1683,[1]Plan1!$BG$69:$BI$188,3),G1683)</f>
        <v>4809.67</v>
      </c>
      <c r="H1684" s="200">
        <f t="shared" si="901"/>
        <v>42737</v>
      </c>
      <c r="I1684" s="200">
        <f t="shared" si="902"/>
        <v>42768</v>
      </c>
      <c r="J1684" s="27">
        <f t="shared" si="906"/>
        <v>3.3000615371778785E-3</v>
      </c>
      <c r="K1684" s="12">
        <f t="shared" si="920"/>
        <v>42828</v>
      </c>
      <c r="L1684" s="12">
        <f t="shared" si="907"/>
        <v>42828</v>
      </c>
      <c r="M1684" s="1">
        <f t="shared" si="921"/>
        <v>23</v>
      </c>
      <c r="N1684" s="1">
        <f t="shared" si="908"/>
        <v>6</v>
      </c>
      <c r="O1684" s="2">
        <f t="shared" si="909"/>
        <v>1.00085983</v>
      </c>
      <c r="P1684" s="11">
        <f t="shared" si="897"/>
        <v>1.00380048</v>
      </c>
      <c r="Q1684" s="11">
        <f t="shared" si="893"/>
        <v>1.3825246124819586</v>
      </c>
      <c r="R1684" s="2">
        <f t="shared" si="896"/>
        <v>1.3837133399999999</v>
      </c>
      <c r="S1684" s="2">
        <f t="shared" si="891"/>
        <v>1.36605438</v>
      </c>
      <c r="T1684" s="2">
        <f t="shared" si="910"/>
        <v>265249.51955128001</v>
      </c>
      <c r="U1684" s="2">
        <f t="shared" si="911"/>
        <v>6868.0030522998577</v>
      </c>
      <c r="V1684" s="2">
        <f t="shared" si="912"/>
        <v>67307.064196942214</v>
      </c>
      <c r="W1684" s="2">
        <f t="shared" si="913"/>
        <v>268347.07345538208</v>
      </c>
      <c r="X1684" s="29">
        <f t="shared" si="914"/>
        <v>0</v>
      </c>
      <c r="Y1684" s="2">
        <f t="shared" si="892"/>
        <v>0</v>
      </c>
      <c r="Z1684" s="82">
        <f t="shared" si="915"/>
        <v>0</v>
      </c>
      <c r="AA1684" s="2">
        <f t="shared" si="898"/>
        <v>0</v>
      </c>
      <c r="AB1684" s="27">
        <f t="shared" si="922"/>
        <v>6.7299999999999999E-2</v>
      </c>
      <c r="AC1684" s="29">
        <f t="shared" si="903"/>
        <v>6</v>
      </c>
      <c r="AD1684" s="29">
        <v>252</v>
      </c>
      <c r="AE1684" s="11">
        <f t="shared" si="894"/>
        <v>1.0015519669999999</v>
      </c>
      <c r="AF1684" s="2">
        <f t="shared" si="899"/>
        <v>411.65850110000002</v>
      </c>
      <c r="AG1684" s="2">
        <f t="shared" si="916"/>
        <v>416.46580254000003</v>
      </c>
      <c r="AH1684" s="3">
        <f t="shared" si="917"/>
        <v>0</v>
      </c>
      <c r="AI1684" s="4" t="str">
        <f t="shared" si="895"/>
        <v>A+J=</v>
      </c>
      <c r="AJ1684" s="12">
        <f t="shared" si="923"/>
        <v>42828</v>
      </c>
      <c r="AK1684" s="12"/>
      <c r="AL1684" s="4"/>
      <c r="AM1684" s="1"/>
      <c r="AN1684" s="12"/>
      <c r="AO1684" s="1"/>
      <c r="AP1684" s="1"/>
      <c r="AQ1684" s="3"/>
      <c r="AR1684" s="3"/>
      <c r="AS1684" s="7"/>
      <c r="AT1684" s="1"/>
      <c r="AU1684" s="1"/>
      <c r="AV1684" s="1"/>
      <c r="AW1684" s="1"/>
      <c r="AX1684" s="1"/>
      <c r="AY1684" s="1"/>
      <c r="AZ1684" s="1"/>
      <c r="BA1684" s="1"/>
      <c r="BB1684" s="1"/>
    </row>
    <row r="1685" spans="1:54" x14ac:dyDescent="0.2">
      <c r="A1685" s="178">
        <f t="shared" si="918"/>
        <v>42804</v>
      </c>
      <c r="B1685" s="2">
        <f t="shared" si="904"/>
        <v>268867.84741622501</v>
      </c>
      <c r="C1685" s="2">
        <f t="shared" si="919"/>
        <v>194172.00620614001</v>
      </c>
      <c r="D1685" s="2">
        <f>SUM(Y1685:Y$1860)</f>
        <v>18762.247981569999</v>
      </c>
      <c r="E1685" s="11">
        <f t="shared" si="905"/>
        <v>175409.75822457002</v>
      </c>
      <c r="F1685" s="99">
        <f t="shared" si="900"/>
        <v>4793.8500000000004</v>
      </c>
      <c r="G1685" s="3">
        <f>IF(N1685=1,VLOOKUP(A1684,[1]Plan1!$BG$69:$BI$188,3),G1684)</f>
        <v>4809.67</v>
      </c>
      <c r="H1685" s="200">
        <f t="shared" si="901"/>
        <v>42737</v>
      </c>
      <c r="I1685" s="200">
        <f t="shared" si="902"/>
        <v>42768</v>
      </c>
      <c r="J1685" s="27">
        <f t="shared" si="906"/>
        <v>3.3000615371778785E-3</v>
      </c>
      <c r="K1685" s="12">
        <f t="shared" si="920"/>
        <v>42828</v>
      </c>
      <c r="L1685" s="12">
        <f t="shared" si="907"/>
        <v>42828</v>
      </c>
      <c r="M1685" s="1">
        <f t="shared" si="921"/>
        <v>23</v>
      </c>
      <c r="N1685" s="1">
        <f t="shared" si="908"/>
        <v>7</v>
      </c>
      <c r="O1685" s="2">
        <f t="shared" si="909"/>
        <v>1.0010032099999999</v>
      </c>
      <c r="P1685" s="11">
        <f t="shared" si="897"/>
        <v>1.00380048</v>
      </c>
      <c r="Q1685" s="11">
        <f t="shared" si="893"/>
        <v>1.3825246124819586</v>
      </c>
      <c r="R1685" s="2">
        <f t="shared" si="896"/>
        <v>1.38391157</v>
      </c>
      <c r="S1685" s="2">
        <f t="shared" si="891"/>
        <v>1.36605438</v>
      </c>
      <c r="T1685" s="2">
        <f t="shared" si="910"/>
        <v>265249.51955128001</v>
      </c>
      <c r="U1685" s="2">
        <f t="shared" si="911"/>
        <v>6868.0030522998577</v>
      </c>
      <c r="V1685" s="2">
        <f t="shared" si="912"/>
        <v>67341.835673315087</v>
      </c>
      <c r="W1685" s="2">
        <f t="shared" si="913"/>
        <v>268381.84493175498</v>
      </c>
      <c r="X1685" s="29">
        <f t="shared" si="914"/>
        <v>0</v>
      </c>
      <c r="Y1685" s="2">
        <f t="shared" si="892"/>
        <v>0</v>
      </c>
      <c r="Z1685" s="82">
        <f t="shared" si="915"/>
        <v>0</v>
      </c>
      <c r="AA1685" s="2">
        <f t="shared" si="898"/>
        <v>0</v>
      </c>
      <c r="AB1685" s="27">
        <f t="shared" si="922"/>
        <v>6.7299999999999999E-2</v>
      </c>
      <c r="AC1685" s="29">
        <f t="shared" si="903"/>
        <v>7</v>
      </c>
      <c r="AD1685" s="29">
        <v>252</v>
      </c>
      <c r="AE1685" s="11">
        <f t="shared" si="894"/>
        <v>1.0018108619999999</v>
      </c>
      <c r="AF1685" s="2">
        <f t="shared" si="899"/>
        <v>480.33027547</v>
      </c>
      <c r="AG1685" s="2">
        <f t="shared" si="916"/>
        <v>486.00248447000001</v>
      </c>
      <c r="AH1685" s="3">
        <f t="shared" si="917"/>
        <v>0</v>
      </c>
      <c r="AI1685" s="4" t="str">
        <f t="shared" si="895"/>
        <v>A+J=</v>
      </c>
      <c r="AJ1685" s="12">
        <f t="shared" si="923"/>
        <v>42828</v>
      </c>
      <c r="AK1685" s="12"/>
      <c r="AL1685" s="4"/>
      <c r="AM1685" s="1"/>
      <c r="AN1685" s="12"/>
      <c r="AO1685" s="1"/>
      <c r="AP1685" s="1"/>
      <c r="AQ1685" s="3"/>
      <c r="AR1685" s="3"/>
      <c r="AS1685" s="7"/>
      <c r="AT1685" s="1"/>
      <c r="AU1685" s="1"/>
      <c r="AV1685" s="1"/>
      <c r="AW1685" s="1"/>
      <c r="AX1685" s="1"/>
      <c r="AY1685" s="1"/>
      <c r="AZ1685" s="1"/>
      <c r="BA1685" s="1"/>
      <c r="BB1685" s="1"/>
    </row>
    <row r="1686" spans="1:54" x14ac:dyDescent="0.2">
      <c r="A1686" s="178">
        <f t="shared" si="918"/>
        <v>42805</v>
      </c>
      <c r="B1686" s="2">
        <f t="shared" si="904"/>
        <v>268972.19534663297</v>
      </c>
      <c r="C1686" s="2">
        <f t="shared" si="919"/>
        <v>194172.00620614001</v>
      </c>
      <c r="D1686" s="2">
        <f>SUM(Y1686:Y$1860)</f>
        <v>18762.247981569999</v>
      </c>
      <c r="E1686" s="11">
        <f t="shared" si="905"/>
        <v>175409.75822457002</v>
      </c>
      <c r="F1686" s="99">
        <f t="shared" si="900"/>
        <v>4793.8500000000004</v>
      </c>
      <c r="G1686" s="3">
        <f>IF(N1686=1,VLOOKUP(A1685,[1]Plan1!$BG$69:$BI$188,3),G1685)</f>
        <v>4809.67</v>
      </c>
      <c r="H1686" s="200">
        <f t="shared" si="901"/>
        <v>42737</v>
      </c>
      <c r="I1686" s="200">
        <f t="shared" si="902"/>
        <v>42768</v>
      </c>
      <c r="J1686" s="27">
        <f t="shared" si="906"/>
        <v>3.3000615371778785E-3</v>
      </c>
      <c r="K1686" s="12">
        <f t="shared" si="920"/>
        <v>42828</v>
      </c>
      <c r="L1686" s="12">
        <f t="shared" si="907"/>
        <v>42828</v>
      </c>
      <c r="M1686" s="1">
        <f t="shared" si="921"/>
        <v>23</v>
      </c>
      <c r="N1686" s="1">
        <f t="shared" si="908"/>
        <v>8</v>
      </c>
      <c r="O1686" s="2">
        <f t="shared" si="909"/>
        <v>1.0011466099999999</v>
      </c>
      <c r="P1686" s="11">
        <f t="shared" si="897"/>
        <v>1.00380048</v>
      </c>
      <c r="Q1686" s="11">
        <f t="shared" si="893"/>
        <v>1.3825246124819586</v>
      </c>
      <c r="R1686" s="2">
        <f t="shared" si="896"/>
        <v>1.3841098199999999</v>
      </c>
      <c r="S1686" s="2">
        <f t="shared" si="891"/>
        <v>1.36605438</v>
      </c>
      <c r="T1686" s="2">
        <f t="shared" si="910"/>
        <v>265249.51955128001</v>
      </c>
      <c r="U1686" s="2">
        <f t="shared" si="911"/>
        <v>6868.0030522998577</v>
      </c>
      <c r="V1686" s="2">
        <f t="shared" si="912"/>
        <v>67376.610657883095</v>
      </c>
      <c r="W1686" s="2">
        <f t="shared" si="913"/>
        <v>268416.61991632299</v>
      </c>
      <c r="X1686" s="29">
        <f t="shared" si="914"/>
        <v>0</v>
      </c>
      <c r="Y1686" s="2">
        <f t="shared" si="892"/>
        <v>0</v>
      </c>
      <c r="Z1686" s="82">
        <f t="shared" si="915"/>
        <v>0</v>
      </c>
      <c r="AA1686" s="2">
        <f t="shared" si="898"/>
        <v>0</v>
      </c>
      <c r="AB1686" s="27">
        <f t="shared" si="922"/>
        <v>6.7299999999999999E-2</v>
      </c>
      <c r="AC1686" s="29">
        <f t="shared" si="903"/>
        <v>8</v>
      </c>
      <c r="AD1686" s="29">
        <v>252</v>
      </c>
      <c r="AE1686" s="11">
        <f t="shared" si="894"/>
        <v>1.002069825</v>
      </c>
      <c r="AF1686" s="2">
        <f t="shared" si="899"/>
        <v>549.02008679999994</v>
      </c>
      <c r="AG1686" s="2">
        <f t="shared" si="916"/>
        <v>555.57543031</v>
      </c>
      <c r="AH1686" s="3">
        <f t="shared" si="917"/>
        <v>0</v>
      </c>
      <c r="AI1686" s="4" t="str">
        <f t="shared" si="895"/>
        <v>A+J=</v>
      </c>
      <c r="AJ1686" s="12">
        <f t="shared" si="923"/>
        <v>42828</v>
      </c>
      <c r="AK1686" s="12"/>
      <c r="AL1686" s="4"/>
      <c r="AM1686" s="1"/>
      <c r="AN1686" s="12"/>
      <c r="AO1686" s="1"/>
      <c r="AP1686" s="1"/>
      <c r="AQ1686" s="3"/>
      <c r="AR1686" s="3"/>
      <c r="AS1686" s="7"/>
      <c r="AT1686" s="1"/>
      <c r="AU1686" s="1"/>
      <c r="AV1686" s="1"/>
      <c r="AW1686" s="1"/>
      <c r="AX1686" s="1"/>
      <c r="AY1686" s="1"/>
      <c r="AZ1686" s="1"/>
      <c r="BA1686" s="1"/>
      <c r="BB1686" s="1"/>
    </row>
    <row r="1687" spans="1:54" x14ac:dyDescent="0.2">
      <c r="A1687" s="178">
        <f t="shared" si="918"/>
        <v>42806</v>
      </c>
      <c r="B1687" s="2">
        <f t="shared" si="904"/>
        <v>268972.19534663297</v>
      </c>
      <c r="C1687" s="2">
        <f t="shared" si="919"/>
        <v>194172.00620614001</v>
      </c>
      <c r="D1687" s="2">
        <f>SUM(Y1687:Y$1860)</f>
        <v>18762.247981569999</v>
      </c>
      <c r="E1687" s="11">
        <f t="shared" si="905"/>
        <v>175409.75822457002</v>
      </c>
      <c r="F1687" s="99">
        <f t="shared" si="900"/>
        <v>4793.8500000000004</v>
      </c>
      <c r="G1687" s="3">
        <f>IF(N1687=1,VLOOKUP(A1686,[1]Plan1!$BG$69:$BI$188,3),G1686)</f>
        <v>4809.67</v>
      </c>
      <c r="H1687" s="200">
        <f t="shared" si="901"/>
        <v>42737</v>
      </c>
      <c r="I1687" s="200">
        <f t="shared" si="902"/>
        <v>42768</v>
      </c>
      <c r="J1687" s="27">
        <f t="shared" si="906"/>
        <v>3.3000615371778785E-3</v>
      </c>
      <c r="K1687" s="12">
        <f t="shared" si="920"/>
        <v>42828</v>
      </c>
      <c r="L1687" s="12">
        <f t="shared" si="907"/>
        <v>42828</v>
      </c>
      <c r="M1687" s="1">
        <f t="shared" si="921"/>
        <v>23</v>
      </c>
      <c r="N1687" s="1">
        <f t="shared" si="908"/>
        <v>8</v>
      </c>
      <c r="O1687" s="2">
        <f t="shared" si="909"/>
        <v>1.0011466099999999</v>
      </c>
      <c r="P1687" s="11">
        <f t="shared" si="897"/>
        <v>1.00380048</v>
      </c>
      <c r="Q1687" s="11">
        <f t="shared" si="893"/>
        <v>1.3825246124819586</v>
      </c>
      <c r="R1687" s="2">
        <f t="shared" si="896"/>
        <v>1.3841098199999999</v>
      </c>
      <c r="S1687" s="2">
        <f t="shared" si="891"/>
        <v>1.36605438</v>
      </c>
      <c r="T1687" s="2">
        <f t="shared" si="910"/>
        <v>265249.51955128001</v>
      </c>
      <c r="U1687" s="2">
        <f t="shared" si="911"/>
        <v>6868.0030522998577</v>
      </c>
      <c r="V1687" s="2">
        <f t="shared" si="912"/>
        <v>67376.610657883095</v>
      </c>
      <c r="W1687" s="2">
        <f t="shared" si="913"/>
        <v>268416.61991632299</v>
      </c>
      <c r="X1687" s="29">
        <f t="shared" si="914"/>
        <v>0</v>
      </c>
      <c r="Y1687" s="2">
        <f t="shared" si="892"/>
        <v>0</v>
      </c>
      <c r="Z1687" s="82">
        <f t="shared" si="915"/>
        <v>0</v>
      </c>
      <c r="AA1687" s="2">
        <f t="shared" si="898"/>
        <v>0</v>
      </c>
      <c r="AB1687" s="27">
        <f t="shared" si="922"/>
        <v>6.7299999999999999E-2</v>
      </c>
      <c r="AC1687" s="29">
        <f t="shared" si="903"/>
        <v>8</v>
      </c>
      <c r="AD1687" s="29">
        <v>252</v>
      </c>
      <c r="AE1687" s="11">
        <f t="shared" si="894"/>
        <v>1.002069825</v>
      </c>
      <c r="AF1687" s="2">
        <f t="shared" si="899"/>
        <v>549.02008679999994</v>
      </c>
      <c r="AG1687" s="2">
        <f t="shared" si="916"/>
        <v>555.57543031</v>
      </c>
      <c r="AH1687" s="3">
        <f t="shared" si="917"/>
        <v>0</v>
      </c>
      <c r="AI1687" s="4" t="str">
        <f t="shared" si="895"/>
        <v>A+J=</v>
      </c>
      <c r="AJ1687" s="12">
        <f t="shared" si="923"/>
        <v>42828</v>
      </c>
      <c r="AK1687" s="12"/>
      <c r="AL1687" s="4"/>
      <c r="AM1687" s="1"/>
      <c r="AN1687" s="12"/>
      <c r="AO1687" s="1"/>
      <c r="AP1687" s="1"/>
      <c r="AQ1687" s="3"/>
      <c r="AR1687" s="3"/>
      <c r="AS1687" s="7"/>
      <c r="AT1687" s="1"/>
      <c r="AU1687" s="1"/>
      <c r="AV1687" s="1"/>
      <c r="AW1687" s="1"/>
      <c r="AX1687" s="1"/>
      <c r="AY1687" s="1"/>
      <c r="AZ1687" s="1"/>
      <c r="BA1687" s="1"/>
      <c r="BB1687" s="1"/>
    </row>
    <row r="1688" spans="1:54" x14ac:dyDescent="0.2">
      <c r="A1688" s="178">
        <f t="shared" si="918"/>
        <v>42807</v>
      </c>
      <c r="B1688" s="2">
        <f t="shared" si="904"/>
        <v>268972.19534663297</v>
      </c>
      <c r="C1688" s="2">
        <f t="shared" si="919"/>
        <v>194172.00620614001</v>
      </c>
      <c r="D1688" s="2">
        <f>SUM(Y1688:Y$1860)</f>
        <v>18762.247981569999</v>
      </c>
      <c r="E1688" s="11">
        <f t="shared" si="905"/>
        <v>175409.75822457002</v>
      </c>
      <c r="F1688" s="99">
        <f t="shared" si="900"/>
        <v>4793.8500000000004</v>
      </c>
      <c r="G1688" s="3">
        <f>IF(N1688=1,VLOOKUP(A1687,[1]Plan1!$BG$69:$BI$188,3),G1687)</f>
        <v>4809.67</v>
      </c>
      <c r="H1688" s="200">
        <f t="shared" si="901"/>
        <v>42737</v>
      </c>
      <c r="I1688" s="200">
        <f t="shared" si="902"/>
        <v>42768</v>
      </c>
      <c r="J1688" s="27">
        <f t="shared" si="906"/>
        <v>3.3000615371778785E-3</v>
      </c>
      <c r="K1688" s="12">
        <f t="shared" si="920"/>
        <v>42828</v>
      </c>
      <c r="L1688" s="12">
        <f t="shared" si="907"/>
        <v>42828</v>
      </c>
      <c r="M1688" s="1">
        <f t="shared" si="921"/>
        <v>23</v>
      </c>
      <c r="N1688" s="1">
        <f t="shared" si="908"/>
        <v>8</v>
      </c>
      <c r="O1688" s="2">
        <f t="shared" si="909"/>
        <v>1.0011466099999999</v>
      </c>
      <c r="P1688" s="11">
        <f t="shared" si="897"/>
        <v>1.00380048</v>
      </c>
      <c r="Q1688" s="11">
        <f t="shared" si="893"/>
        <v>1.3825246124819586</v>
      </c>
      <c r="R1688" s="2">
        <f t="shared" si="896"/>
        <v>1.3841098199999999</v>
      </c>
      <c r="S1688" s="2">
        <f t="shared" si="891"/>
        <v>1.36605438</v>
      </c>
      <c r="T1688" s="2">
        <f t="shared" si="910"/>
        <v>265249.51955128001</v>
      </c>
      <c r="U1688" s="2">
        <f t="shared" si="911"/>
        <v>6868.0030522998577</v>
      </c>
      <c r="V1688" s="2">
        <f t="shared" si="912"/>
        <v>67376.610657883095</v>
      </c>
      <c r="W1688" s="2">
        <f t="shared" si="913"/>
        <v>268416.61991632299</v>
      </c>
      <c r="X1688" s="29">
        <f t="shared" si="914"/>
        <v>0</v>
      </c>
      <c r="Y1688" s="2">
        <f t="shared" si="892"/>
        <v>0</v>
      </c>
      <c r="Z1688" s="82">
        <f t="shared" si="915"/>
        <v>0</v>
      </c>
      <c r="AA1688" s="2">
        <f t="shared" si="898"/>
        <v>0</v>
      </c>
      <c r="AB1688" s="27">
        <f t="shared" si="922"/>
        <v>6.7299999999999999E-2</v>
      </c>
      <c r="AC1688" s="29">
        <f t="shared" si="903"/>
        <v>8</v>
      </c>
      <c r="AD1688" s="29">
        <v>252</v>
      </c>
      <c r="AE1688" s="11">
        <f t="shared" si="894"/>
        <v>1.002069825</v>
      </c>
      <c r="AF1688" s="2">
        <f t="shared" si="899"/>
        <v>549.02008679999994</v>
      </c>
      <c r="AG1688" s="2">
        <f t="shared" si="916"/>
        <v>555.57543031</v>
      </c>
      <c r="AH1688" s="3">
        <f t="shared" si="917"/>
        <v>0</v>
      </c>
      <c r="AI1688" s="4" t="str">
        <f t="shared" si="895"/>
        <v>A+J=</v>
      </c>
      <c r="AJ1688" s="12">
        <f t="shared" si="923"/>
        <v>42828</v>
      </c>
      <c r="AK1688" s="12"/>
      <c r="AL1688" s="4"/>
      <c r="AM1688" s="1"/>
      <c r="AN1688" s="12"/>
      <c r="AO1688" s="1"/>
      <c r="AP1688" s="1"/>
      <c r="AQ1688" s="3"/>
      <c r="AR1688" s="3"/>
      <c r="AS1688" s="7"/>
      <c r="AT1688" s="1"/>
      <c r="AU1688" s="1"/>
      <c r="AV1688" s="1"/>
      <c r="AW1688" s="1"/>
      <c r="AX1688" s="1"/>
      <c r="AY1688" s="1"/>
      <c r="AZ1688" s="1"/>
      <c r="BA1688" s="1"/>
      <c r="BB1688" s="1"/>
    </row>
    <row r="1689" spans="1:54" x14ac:dyDescent="0.2">
      <c r="A1689" s="178">
        <f t="shared" si="918"/>
        <v>42808</v>
      </c>
      <c r="B1689" s="2">
        <f t="shared" si="904"/>
        <v>269076.58603844134</v>
      </c>
      <c r="C1689" s="2">
        <f t="shared" si="919"/>
        <v>194172.00620614001</v>
      </c>
      <c r="D1689" s="2">
        <f>SUM(Y1689:Y$1860)</f>
        <v>18762.247981569999</v>
      </c>
      <c r="E1689" s="11">
        <f t="shared" si="905"/>
        <v>175409.75822457002</v>
      </c>
      <c r="F1689" s="99">
        <f t="shared" si="900"/>
        <v>4793.8500000000004</v>
      </c>
      <c r="G1689" s="3">
        <f>IF(N1689=1,VLOOKUP(A1688,[1]Plan1!$BG$69:$BI$188,3),G1688)</f>
        <v>4809.67</v>
      </c>
      <c r="H1689" s="200">
        <f t="shared" si="901"/>
        <v>42737</v>
      </c>
      <c r="I1689" s="200">
        <f t="shared" si="902"/>
        <v>42768</v>
      </c>
      <c r="J1689" s="27">
        <f t="shared" si="906"/>
        <v>3.3000615371778785E-3</v>
      </c>
      <c r="K1689" s="12">
        <f t="shared" si="920"/>
        <v>42828</v>
      </c>
      <c r="L1689" s="12">
        <f t="shared" si="907"/>
        <v>42828</v>
      </c>
      <c r="M1689" s="1">
        <f t="shared" si="921"/>
        <v>23</v>
      </c>
      <c r="N1689" s="1">
        <f t="shared" si="908"/>
        <v>9</v>
      </c>
      <c r="O1689" s="2">
        <f t="shared" si="909"/>
        <v>1.0012900300000001</v>
      </c>
      <c r="P1689" s="11">
        <f t="shared" si="897"/>
        <v>1.00380048</v>
      </c>
      <c r="Q1689" s="11">
        <f t="shared" si="893"/>
        <v>1.3825246124819586</v>
      </c>
      <c r="R1689" s="2">
        <f t="shared" si="896"/>
        <v>1.3843081100000001</v>
      </c>
      <c r="S1689" s="2">
        <f t="shared" si="891"/>
        <v>1.36605438</v>
      </c>
      <c r="T1689" s="2">
        <f t="shared" si="910"/>
        <v>265249.51955128001</v>
      </c>
      <c r="U1689" s="2">
        <f t="shared" si="911"/>
        <v>6868.0030522998577</v>
      </c>
      <c r="V1689" s="2">
        <f t="shared" si="912"/>
        <v>67411.392658841476</v>
      </c>
      <c r="W1689" s="2">
        <f t="shared" si="913"/>
        <v>268451.40191728133</v>
      </c>
      <c r="X1689" s="29">
        <f t="shared" si="914"/>
        <v>0</v>
      </c>
      <c r="Y1689" s="2">
        <f t="shared" si="892"/>
        <v>0</v>
      </c>
      <c r="Z1689" s="82">
        <f t="shared" si="915"/>
        <v>0</v>
      </c>
      <c r="AA1689" s="2">
        <f t="shared" si="898"/>
        <v>0</v>
      </c>
      <c r="AB1689" s="27">
        <f t="shared" si="922"/>
        <v>6.7299999999999999E-2</v>
      </c>
      <c r="AC1689" s="29">
        <f t="shared" si="903"/>
        <v>9</v>
      </c>
      <c r="AD1689" s="29">
        <v>252</v>
      </c>
      <c r="AE1689" s="11">
        <f t="shared" si="894"/>
        <v>1.0023288539999999</v>
      </c>
      <c r="AF1689" s="2">
        <f t="shared" si="899"/>
        <v>617.7274046</v>
      </c>
      <c r="AG1689" s="2">
        <f t="shared" si="916"/>
        <v>625.18412116000002</v>
      </c>
      <c r="AH1689" s="3">
        <f t="shared" si="917"/>
        <v>0</v>
      </c>
      <c r="AI1689" s="4" t="str">
        <f t="shared" si="895"/>
        <v>A+J=</v>
      </c>
      <c r="AJ1689" s="12">
        <f t="shared" si="923"/>
        <v>42828</v>
      </c>
      <c r="AK1689" s="12"/>
      <c r="AL1689" s="4"/>
      <c r="AM1689" s="1"/>
      <c r="AN1689" s="12"/>
      <c r="AO1689" s="1"/>
      <c r="AP1689" s="1"/>
      <c r="AQ1689" s="3"/>
      <c r="AR1689" s="3"/>
      <c r="AS1689" s="7"/>
      <c r="AT1689" s="1"/>
      <c r="AU1689" s="1"/>
      <c r="AV1689" s="1"/>
      <c r="AW1689" s="1"/>
      <c r="AX1689" s="1"/>
      <c r="AY1689" s="1"/>
      <c r="AZ1689" s="1"/>
      <c r="BA1689" s="1"/>
      <c r="BB1689" s="1"/>
    </row>
    <row r="1690" spans="1:54" x14ac:dyDescent="0.2">
      <c r="A1690" s="178">
        <f t="shared" si="918"/>
        <v>42809</v>
      </c>
      <c r="B1690" s="2">
        <f t="shared" si="904"/>
        <v>269181.01625518483</v>
      </c>
      <c r="C1690" s="2">
        <f t="shared" si="919"/>
        <v>194172.00620614001</v>
      </c>
      <c r="D1690" s="2">
        <f>SUM(Y1690:Y$1860)</f>
        <v>18762.247981569999</v>
      </c>
      <c r="E1690" s="11">
        <f t="shared" si="905"/>
        <v>175409.75822457002</v>
      </c>
      <c r="F1690" s="99">
        <f t="shared" si="900"/>
        <v>4793.8500000000004</v>
      </c>
      <c r="G1690" s="3">
        <f>IF(N1690=1,VLOOKUP(A1689,[1]Plan1!$BG$69:$BI$188,3),G1689)</f>
        <v>4809.67</v>
      </c>
      <c r="H1690" s="200">
        <f t="shared" si="901"/>
        <v>42737</v>
      </c>
      <c r="I1690" s="200">
        <f t="shared" si="902"/>
        <v>42768</v>
      </c>
      <c r="J1690" s="27">
        <f t="shared" si="906"/>
        <v>3.3000615371778785E-3</v>
      </c>
      <c r="K1690" s="12">
        <f t="shared" si="920"/>
        <v>42828</v>
      </c>
      <c r="L1690" s="12">
        <f t="shared" si="907"/>
        <v>42828</v>
      </c>
      <c r="M1690" s="1">
        <f t="shared" si="921"/>
        <v>23</v>
      </c>
      <c r="N1690" s="1">
        <f t="shared" si="908"/>
        <v>10</v>
      </c>
      <c r="O1690" s="2">
        <f t="shared" si="909"/>
        <v>1.00143347</v>
      </c>
      <c r="P1690" s="11">
        <f t="shared" si="897"/>
        <v>1.00380048</v>
      </c>
      <c r="Q1690" s="11">
        <f t="shared" si="893"/>
        <v>1.3825246124819586</v>
      </c>
      <c r="R1690" s="2">
        <f t="shared" si="896"/>
        <v>1.3845064199999999</v>
      </c>
      <c r="S1690" s="2">
        <f t="shared" si="891"/>
        <v>1.36605438</v>
      </c>
      <c r="T1690" s="2">
        <f t="shared" si="910"/>
        <v>265249.51955128001</v>
      </c>
      <c r="U1690" s="2">
        <f t="shared" si="911"/>
        <v>6868.0030522998577</v>
      </c>
      <c r="V1690" s="2">
        <f t="shared" si="912"/>
        <v>67446.178167994964</v>
      </c>
      <c r="W1690" s="2">
        <f t="shared" si="913"/>
        <v>268486.18742643483</v>
      </c>
      <c r="X1690" s="29">
        <f t="shared" si="914"/>
        <v>0</v>
      </c>
      <c r="Y1690" s="2">
        <f t="shared" si="892"/>
        <v>0</v>
      </c>
      <c r="Z1690" s="82">
        <f t="shared" si="915"/>
        <v>0</v>
      </c>
      <c r="AA1690" s="2">
        <f t="shared" si="898"/>
        <v>0</v>
      </c>
      <c r="AB1690" s="27">
        <f t="shared" si="922"/>
        <v>6.7299999999999999E-2</v>
      </c>
      <c r="AC1690" s="29">
        <f t="shared" si="903"/>
        <v>10</v>
      </c>
      <c r="AD1690" s="29">
        <v>252</v>
      </c>
      <c r="AE1690" s="11">
        <f t="shared" si="894"/>
        <v>1.0025879499999999</v>
      </c>
      <c r="AF1690" s="2">
        <f t="shared" si="899"/>
        <v>686.45249411999998</v>
      </c>
      <c r="AG1690" s="2">
        <f t="shared" si="916"/>
        <v>694.82882874999996</v>
      </c>
      <c r="AH1690" s="3">
        <f t="shared" si="917"/>
        <v>0</v>
      </c>
      <c r="AI1690" s="4" t="str">
        <f t="shared" si="895"/>
        <v>A+J=</v>
      </c>
      <c r="AJ1690" s="12">
        <f t="shared" si="923"/>
        <v>42828</v>
      </c>
      <c r="AK1690" s="12"/>
      <c r="AL1690" s="4"/>
      <c r="AM1690" s="1"/>
      <c r="AN1690" s="12"/>
      <c r="AO1690" s="1"/>
      <c r="AP1690" s="1"/>
      <c r="AQ1690" s="3"/>
      <c r="AR1690" s="3"/>
      <c r="AS1690" s="7"/>
      <c r="AT1690" s="1"/>
      <c r="AU1690" s="1"/>
      <c r="AV1690" s="1"/>
      <c r="AW1690" s="1"/>
      <c r="AX1690" s="1"/>
      <c r="AY1690" s="1"/>
      <c r="AZ1690" s="1"/>
      <c r="BA1690" s="1"/>
      <c r="BB1690" s="1"/>
    </row>
    <row r="1691" spans="1:54" x14ac:dyDescent="0.2">
      <c r="A1691" s="178">
        <f t="shared" si="918"/>
        <v>42810</v>
      </c>
      <c r="B1691" s="2">
        <f t="shared" si="904"/>
        <v>269285.48600658355</v>
      </c>
      <c r="C1691" s="2">
        <f t="shared" si="919"/>
        <v>194172.00620614001</v>
      </c>
      <c r="D1691" s="2">
        <f>SUM(Y1691:Y$1860)</f>
        <v>18762.247981569999</v>
      </c>
      <c r="E1691" s="11">
        <f t="shared" si="905"/>
        <v>175409.75822457002</v>
      </c>
      <c r="F1691" s="99">
        <f t="shared" si="900"/>
        <v>4793.8500000000004</v>
      </c>
      <c r="G1691" s="3">
        <f>IF(N1691=1,VLOOKUP(A1690,[1]Plan1!$BG$69:$BI$188,3),G1690)</f>
        <v>4809.67</v>
      </c>
      <c r="H1691" s="200">
        <f t="shared" si="901"/>
        <v>42737</v>
      </c>
      <c r="I1691" s="200">
        <f t="shared" si="902"/>
        <v>42768</v>
      </c>
      <c r="J1691" s="27">
        <f t="shared" si="906"/>
        <v>3.3000615371778785E-3</v>
      </c>
      <c r="K1691" s="12">
        <f t="shared" si="920"/>
        <v>42828</v>
      </c>
      <c r="L1691" s="12">
        <f t="shared" si="907"/>
        <v>42828</v>
      </c>
      <c r="M1691" s="1">
        <f t="shared" si="921"/>
        <v>23</v>
      </c>
      <c r="N1691" s="1">
        <f t="shared" si="908"/>
        <v>11</v>
      </c>
      <c r="O1691" s="2">
        <f t="shared" si="909"/>
        <v>1.0015769299999999</v>
      </c>
      <c r="P1691" s="11">
        <f t="shared" si="897"/>
        <v>1.00380048</v>
      </c>
      <c r="Q1691" s="11">
        <f t="shared" si="893"/>
        <v>1.3825246124819586</v>
      </c>
      <c r="R1691" s="2">
        <f t="shared" si="896"/>
        <v>1.38470475</v>
      </c>
      <c r="S1691" s="2">
        <f t="shared" si="891"/>
        <v>1.36605438</v>
      </c>
      <c r="T1691" s="2">
        <f t="shared" si="910"/>
        <v>265249.51955128001</v>
      </c>
      <c r="U1691" s="2">
        <f t="shared" si="911"/>
        <v>6868.0030522998577</v>
      </c>
      <c r="V1691" s="2">
        <f t="shared" si="912"/>
        <v>67480.967185343659</v>
      </c>
      <c r="W1691" s="2">
        <f t="shared" si="913"/>
        <v>268520.97644378355</v>
      </c>
      <c r="X1691" s="29">
        <f t="shared" si="914"/>
        <v>0</v>
      </c>
      <c r="Y1691" s="2">
        <f t="shared" si="892"/>
        <v>0</v>
      </c>
      <c r="Z1691" s="82">
        <f t="shared" si="915"/>
        <v>0</v>
      </c>
      <c r="AA1691" s="2">
        <f t="shared" si="898"/>
        <v>0</v>
      </c>
      <c r="AB1691" s="27">
        <f t="shared" si="922"/>
        <v>6.7299999999999999E-2</v>
      </c>
      <c r="AC1691" s="29">
        <f t="shared" si="903"/>
        <v>11</v>
      </c>
      <c r="AD1691" s="29">
        <v>252</v>
      </c>
      <c r="AE1691" s="11">
        <f t="shared" si="894"/>
        <v>1.0028471130000001</v>
      </c>
      <c r="AF1691" s="2">
        <f t="shared" si="899"/>
        <v>755.19535535</v>
      </c>
      <c r="AG1691" s="2">
        <f t="shared" si="916"/>
        <v>764.50956280000003</v>
      </c>
      <c r="AH1691" s="3">
        <f t="shared" si="917"/>
        <v>0</v>
      </c>
      <c r="AI1691" s="4" t="str">
        <f t="shared" si="895"/>
        <v>A+J=</v>
      </c>
      <c r="AJ1691" s="12">
        <f t="shared" si="923"/>
        <v>42828</v>
      </c>
      <c r="AK1691" s="12"/>
      <c r="AL1691" s="4"/>
      <c r="AM1691" s="1"/>
      <c r="AN1691" s="12"/>
      <c r="AO1691" s="1"/>
      <c r="AP1691" s="1"/>
      <c r="AQ1691" s="3"/>
      <c r="AR1691" s="3"/>
      <c r="AS1691" s="7"/>
      <c r="AT1691" s="1"/>
      <c r="AU1691" s="1"/>
      <c r="AV1691" s="1"/>
      <c r="AW1691" s="1"/>
      <c r="AX1691" s="1"/>
      <c r="AY1691" s="1"/>
      <c r="AZ1691" s="1"/>
      <c r="BA1691" s="1"/>
      <c r="BB1691" s="1"/>
    </row>
    <row r="1692" spans="1:54" x14ac:dyDescent="0.2">
      <c r="A1692" s="178">
        <f t="shared" si="918"/>
        <v>42811</v>
      </c>
      <c r="B1692" s="2">
        <f t="shared" si="904"/>
        <v>269389.99882146256</v>
      </c>
      <c r="C1692" s="2">
        <f t="shared" si="919"/>
        <v>194172.00620614001</v>
      </c>
      <c r="D1692" s="2">
        <f>SUM(Y1692:Y$1860)</f>
        <v>18762.247981569999</v>
      </c>
      <c r="E1692" s="11">
        <f t="shared" si="905"/>
        <v>175409.75822457002</v>
      </c>
      <c r="F1692" s="99">
        <f t="shared" si="900"/>
        <v>4793.8500000000004</v>
      </c>
      <c r="G1692" s="3">
        <f>IF(N1692=1,VLOOKUP(A1691,[1]Plan1!$BG$69:$BI$188,3),G1691)</f>
        <v>4809.67</v>
      </c>
      <c r="H1692" s="200">
        <f t="shared" si="901"/>
        <v>42737</v>
      </c>
      <c r="I1692" s="200">
        <f t="shared" si="902"/>
        <v>42768</v>
      </c>
      <c r="J1692" s="27">
        <f t="shared" si="906"/>
        <v>3.3000615371778785E-3</v>
      </c>
      <c r="K1692" s="12">
        <f t="shared" si="920"/>
        <v>42828</v>
      </c>
      <c r="L1692" s="12">
        <f t="shared" si="907"/>
        <v>42828</v>
      </c>
      <c r="M1692" s="1">
        <f t="shared" si="921"/>
        <v>23</v>
      </c>
      <c r="N1692" s="1">
        <f t="shared" si="908"/>
        <v>12</v>
      </c>
      <c r="O1692" s="2">
        <f t="shared" si="909"/>
        <v>1.0017204099999999</v>
      </c>
      <c r="P1692" s="11">
        <f t="shared" si="897"/>
        <v>1.00380048</v>
      </c>
      <c r="Q1692" s="11">
        <f t="shared" si="893"/>
        <v>1.3825246124819586</v>
      </c>
      <c r="R1692" s="2">
        <f t="shared" si="896"/>
        <v>1.3849031199999999</v>
      </c>
      <c r="S1692" s="2">
        <f t="shared" si="891"/>
        <v>1.36605438</v>
      </c>
      <c r="T1692" s="2">
        <f t="shared" si="910"/>
        <v>265249.51955128001</v>
      </c>
      <c r="U1692" s="2">
        <f t="shared" si="911"/>
        <v>6868.0030522998577</v>
      </c>
      <c r="V1692" s="2">
        <f t="shared" si="912"/>
        <v>67515.763219082655</v>
      </c>
      <c r="W1692" s="2">
        <f t="shared" si="913"/>
        <v>268555.77247752255</v>
      </c>
      <c r="X1692" s="29">
        <f t="shared" si="914"/>
        <v>0</v>
      </c>
      <c r="Y1692" s="2">
        <f t="shared" si="892"/>
        <v>0</v>
      </c>
      <c r="Z1692" s="82">
        <f t="shared" si="915"/>
        <v>0</v>
      </c>
      <c r="AA1692" s="2">
        <f t="shared" si="898"/>
        <v>0</v>
      </c>
      <c r="AB1692" s="27">
        <f t="shared" si="922"/>
        <v>6.7299999999999999E-2</v>
      </c>
      <c r="AC1692" s="29">
        <f t="shared" si="903"/>
        <v>12</v>
      </c>
      <c r="AD1692" s="29">
        <v>252</v>
      </c>
      <c r="AE1692" s="11">
        <f t="shared" si="894"/>
        <v>1.003106343</v>
      </c>
      <c r="AF1692" s="2">
        <f t="shared" si="899"/>
        <v>823.95598830999995</v>
      </c>
      <c r="AG1692" s="2">
        <f t="shared" si="916"/>
        <v>834.22634393999999</v>
      </c>
      <c r="AH1692" s="3">
        <f t="shared" si="917"/>
        <v>0</v>
      </c>
      <c r="AI1692" s="4" t="str">
        <f t="shared" si="895"/>
        <v>A+J=</v>
      </c>
      <c r="AJ1692" s="12">
        <f t="shared" si="923"/>
        <v>42828</v>
      </c>
      <c r="AK1692" s="12"/>
      <c r="AL1692" s="4"/>
      <c r="AM1692" s="1"/>
      <c r="AN1692" s="12"/>
      <c r="AO1692" s="1"/>
      <c r="AP1692" s="1"/>
      <c r="AQ1692" s="3"/>
      <c r="AR1692" s="3"/>
      <c r="AS1692" s="7"/>
      <c r="AT1692" s="1"/>
      <c r="AU1692" s="1"/>
      <c r="AV1692" s="1"/>
      <c r="AW1692" s="1"/>
      <c r="AX1692" s="1"/>
      <c r="AY1692" s="1"/>
      <c r="AZ1692" s="1"/>
      <c r="BA1692" s="1"/>
      <c r="BB1692" s="1"/>
    </row>
    <row r="1693" spans="1:54" x14ac:dyDescent="0.2">
      <c r="A1693" s="178">
        <f t="shared" si="918"/>
        <v>42812</v>
      </c>
      <c r="B1693" s="2">
        <f t="shared" si="904"/>
        <v>269494.55119226669</v>
      </c>
      <c r="C1693" s="2">
        <f t="shared" si="919"/>
        <v>194172.00620614001</v>
      </c>
      <c r="D1693" s="2">
        <f>SUM(Y1693:Y$1860)</f>
        <v>18762.247981569999</v>
      </c>
      <c r="E1693" s="11">
        <f t="shared" si="905"/>
        <v>175409.75822457002</v>
      </c>
      <c r="F1693" s="99">
        <f t="shared" si="900"/>
        <v>4793.8500000000004</v>
      </c>
      <c r="G1693" s="3">
        <f>IF(N1693=1,VLOOKUP(A1692,[1]Plan1!$BG$69:$BI$188,3),G1692)</f>
        <v>4809.67</v>
      </c>
      <c r="H1693" s="200">
        <f t="shared" si="901"/>
        <v>42737</v>
      </c>
      <c r="I1693" s="200">
        <f t="shared" si="902"/>
        <v>42768</v>
      </c>
      <c r="J1693" s="27">
        <f t="shared" si="906"/>
        <v>3.3000615371778785E-3</v>
      </c>
      <c r="K1693" s="12">
        <f t="shared" si="920"/>
        <v>42828</v>
      </c>
      <c r="L1693" s="12">
        <f t="shared" si="907"/>
        <v>42828</v>
      </c>
      <c r="M1693" s="1">
        <f t="shared" si="921"/>
        <v>23</v>
      </c>
      <c r="N1693" s="1">
        <f t="shared" si="908"/>
        <v>13</v>
      </c>
      <c r="O1693" s="2">
        <f t="shared" si="909"/>
        <v>1.00186391</v>
      </c>
      <c r="P1693" s="11">
        <f t="shared" si="897"/>
        <v>1.00380048</v>
      </c>
      <c r="Q1693" s="11">
        <f t="shared" si="893"/>
        <v>1.3825246124819586</v>
      </c>
      <c r="R1693" s="2">
        <f t="shared" si="896"/>
        <v>1.3851015099999999</v>
      </c>
      <c r="S1693" s="2">
        <f t="shared" si="891"/>
        <v>1.36605438</v>
      </c>
      <c r="T1693" s="2">
        <f t="shared" si="910"/>
        <v>265249.51955128001</v>
      </c>
      <c r="U1693" s="2">
        <f t="shared" si="911"/>
        <v>6868.0030522998577</v>
      </c>
      <c r="V1693" s="2">
        <f t="shared" si="912"/>
        <v>67550.562761016816</v>
      </c>
      <c r="W1693" s="2">
        <f t="shared" si="913"/>
        <v>268590.57201945671</v>
      </c>
      <c r="X1693" s="29">
        <f t="shared" si="914"/>
        <v>0</v>
      </c>
      <c r="Y1693" s="2">
        <f t="shared" si="892"/>
        <v>0</v>
      </c>
      <c r="Z1693" s="82">
        <f t="shared" si="915"/>
        <v>0</v>
      </c>
      <c r="AA1693" s="2">
        <f t="shared" si="898"/>
        <v>0</v>
      </c>
      <c r="AB1693" s="27">
        <f t="shared" si="922"/>
        <v>6.7299999999999999E-2</v>
      </c>
      <c r="AC1693" s="29">
        <f t="shared" si="903"/>
        <v>13</v>
      </c>
      <c r="AD1693" s="29">
        <v>252</v>
      </c>
      <c r="AE1693" s="11">
        <f t="shared" si="894"/>
        <v>1.0033656399999999</v>
      </c>
      <c r="AF1693" s="2">
        <f t="shared" si="899"/>
        <v>892.73439298000005</v>
      </c>
      <c r="AG1693" s="2">
        <f t="shared" si="916"/>
        <v>903.97917281000002</v>
      </c>
      <c r="AH1693" s="3">
        <f t="shared" si="917"/>
        <v>0</v>
      </c>
      <c r="AI1693" s="4" t="str">
        <f t="shared" si="895"/>
        <v>A+J=</v>
      </c>
      <c r="AJ1693" s="12">
        <f t="shared" si="923"/>
        <v>42828</v>
      </c>
      <c r="AK1693" s="12"/>
      <c r="AL1693" s="4"/>
      <c r="AM1693" s="1"/>
      <c r="AN1693" s="12"/>
      <c r="AO1693" s="1"/>
      <c r="AP1693" s="1"/>
      <c r="AQ1693" s="3"/>
      <c r="AR1693" s="3"/>
      <c r="AS1693" s="7"/>
      <c r="AT1693" s="1"/>
      <c r="AU1693" s="1"/>
      <c r="AV1693" s="1"/>
      <c r="AW1693" s="1"/>
      <c r="AX1693" s="1"/>
      <c r="AY1693" s="1"/>
      <c r="AZ1693" s="1"/>
      <c r="BA1693" s="1"/>
      <c r="BB1693" s="1"/>
    </row>
    <row r="1694" spans="1:54" x14ac:dyDescent="0.2">
      <c r="A1694" s="178">
        <f t="shared" si="918"/>
        <v>42813</v>
      </c>
      <c r="B1694" s="2">
        <f t="shared" si="904"/>
        <v>269494.55119226669</v>
      </c>
      <c r="C1694" s="2">
        <f t="shared" si="919"/>
        <v>194172.00620614001</v>
      </c>
      <c r="D1694" s="2">
        <f>SUM(Y1694:Y$1860)</f>
        <v>18762.247981569999</v>
      </c>
      <c r="E1694" s="11">
        <f t="shared" si="905"/>
        <v>175409.75822457002</v>
      </c>
      <c r="F1694" s="99">
        <f t="shared" si="900"/>
        <v>4793.8500000000004</v>
      </c>
      <c r="G1694" s="3">
        <f>IF(N1694=1,VLOOKUP(A1693,[1]Plan1!$BG$69:$BI$188,3),G1693)</f>
        <v>4809.67</v>
      </c>
      <c r="H1694" s="200">
        <f t="shared" si="901"/>
        <v>42737</v>
      </c>
      <c r="I1694" s="200">
        <f t="shared" si="902"/>
        <v>42768</v>
      </c>
      <c r="J1694" s="27">
        <f t="shared" si="906"/>
        <v>3.3000615371778785E-3</v>
      </c>
      <c r="K1694" s="12">
        <f t="shared" si="920"/>
        <v>42828</v>
      </c>
      <c r="L1694" s="12">
        <f t="shared" si="907"/>
        <v>42828</v>
      </c>
      <c r="M1694" s="1">
        <f t="shared" si="921"/>
        <v>23</v>
      </c>
      <c r="N1694" s="1">
        <f t="shared" si="908"/>
        <v>13</v>
      </c>
      <c r="O1694" s="2">
        <f t="shared" si="909"/>
        <v>1.00186391</v>
      </c>
      <c r="P1694" s="11">
        <f t="shared" si="897"/>
        <v>1.00380048</v>
      </c>
      <c r="Q1694" s="11">
        <f t="shared" si="893"/>
        <v>1.3825246124819586</v>
      </c>
      <c r="R1694" s="2">
        <f t="shared" si="896"/>
        <v>1.3851015099999999</v>
      </c>
      <c r="S1694" s="2">
        <f t="shared" ref="S1694:S1757" si="924">IF(AND(X1694&gt;0,MONTH(A1694)=10),R1694,S1693)</f>
        <v>1.36605438</v>
      </c>
      <c r="T1694" s="2">
        <f t="shared" si="910"/>
        <v>265249.51955128001</v>
      </c>
      <c r="U1694" s="2">
        <f t="shared" si="911"/>
        <v>6868.0030522998577</v>
      </c>
      <c r="V1694" s="2">
        <f t="shared" si="912"/>
        <v>67550.562761016816</v>
      </c>
      <c r="W1694" s="2">
        <f t="shared" si="913"/>
        <v>268590.57201945671</v>
      </c>
      <c r="X1694" s="29">
        <f t="shared" si="914"/>
        <v>0</v>
      </c>
      <c r="Y1694" s="2">
        <f t="shared" ref="Y1694:Y1757" si="925">IF(X1694&gt;0,VLOOKUP(A1694,AN$12:AR$131,5),0)</f>
        <v>0</v>
      </c>
      <c r="Z1694" s="82">
        <f t="shared" si="915"/>
        <v>0</v>
      </c>
      <c r="AA1694" s="2">
        <f t="shared" si="898"/>
        <v>0</v>
      </c>
      <c r="AB1694" s="27">
        <f t="shared" si="922"/>
        <v>6.7299999999999999E-2</v>
      </c>
      <c r="AC1694" s="29">
        <f t="shared" si="903"/>
        <v>13</v>
      </c>
      <c r="AD1694" s="29">
        <v>252</v>
      </c>
      <c r="AE1694" s="11">
        <f t="shared" si="894"/>
        <v>1.0033656399999999</v>
      </c>
      <c r="AF1694" s="2">
        <f t="shared" si="899"/>
        <v>892.73439298000005</v>
      </c>
      <c r="AG1694" s="2">
        <f t="shared" si="916"/>
        <v>903.97917281000002</v>
      </c>
      <c r="AH1694" s="3">
        <f t="shared" si="917"/>
        <v>0</v>
      </c>
      <c r="AI1694" s="4" t="str">
        <f t="shared" si="895"/>
        <v>A+J=</v>
      </c>
      <c r="AJ1694" s="12">
        <f t="shared" si="923"/>
        <v>42828</v>
      </c>
      <c r="AK1694" s="12"/>
      <c r="AL1694" s="4"/>
      <c r="AM1694" s="1"/>
      <c r="AN1694" s="12"/>
      <c r="AO1694" s="1"/>
      <c r="AP1694" s="1"/>
      <c r="AQ1694" s="3"/>
      <c r="AR1694" s="3"/>
      <c r="AS1694" s="7"/>
      <c r="AT1694" s="1"/>
      <c r="AU1694" s="1"/>
      <c r="AV1694" s="1"/>
      <c r="AW1694" s="1"/>
      <c r="AX1694" s="1"/>
      <c r="AY1694" s="1"/>
      <c r="AZ1694" s="1"/>
      <c r="BA1694" s="1"/>
      <c r="BB1694" s="1"/>
    </row>
    <row r="1695" spans="1:54" x14ac:dyDescent="0.2">
      <c r="A1695" s="178">
        <f t="shared" si="918"/>
        <v>42814</v>
      </c>
      <c r="B1695" s="2">
        <f t="shared" si="904"/>
        <v>269494.55119226669</v>
      </c>
      <c r="C1695" s="2">
        <f t="shared" si="919"/>
        <v>194172.00620614001</v>
      </c>
      <c r="D1695" s="2">
        <f>SUM(Y1695:Y$1860)</f>
        <v>18762.247981569999</v>
      </c>
      <c r="E1695" s="11">
        <f t="shared" si="905"/>
        <v>175409.75822457002</v>
      </c>
      <c r="F1695" s="99">
        <f t="shared" si="900"/>
        <v>4793.8500000000004</v>
      </c>
      <c r="G1695" s="3">
        <f>IF(N1695=1,VLOOKUP(A1694,[1]Plan1!$BG$69:$BI$188,3),G1694)</f>
        <v>4809.67</v>
      </c>
      <c r="H1695" s="200">
        <f t="shared" si="901"/>
        <v>42737</v>
      </c>
      <c r="I1695" s="200">
        <f t="shared" si="902"/>
        <v>42768</v>
      </c>
      <c r="J1695" s="27">
        <f t="shared" si="906"/>
        <v>3.3000615371778785E-3</v>
      </c>
      <c r="K1695" s="12">
        <f t="shared" si="920"/>
        <v>42828</v>
      </c>
      <c r="L1695" s="12">
        <f t="shared" si="907"/>
        <v>42828</v>
      </c>
      <c r="M1695" s="1">
        <f t="shared" si="921"/>
        <v>23</v>
      </c>
      <c r="N1695" s="1">
        <f t="shared" si="908"/>
        <v>13</v>
      </c>
      <c r="O1695" s="2">
        <f t="shared" si="909"/>
        <v>1.00186391</v>
      </c>
      <c r="P1695" s="11">
        <f t="shared" si="897"/>
        <v>1.00380048</v>
      </c>
      <c r="Q1695" s="11">
        <f t="shared" ref="Q1695:Q1758" si="926">IF(L1695&gt;L1694,Q1694*P1695,Q1694)</f>
        <v>1.3825246124819586</v>
      </c>
      <c r="R1695" s="2">
        <f t="shared" si="896"/>
        <v>1.3851015099999999</v>
      </c>
      <c r="S1695" s="2">
        <f t="shared" si="924"/>
        <v>1.36605438</v>
      </c>
      <c r="T1695" s="2">
        <f t="shared" si="910"/>
        <v>265249.51955128001</v>
      </c>
      <c r="U1695" s="2">
        <f t="shared" si="911"/>
        <v>6868.0030522998577</v>
      </c>
      <c r="V1695" s="2">
        <f t="shared" si="912"/>
        <v>67550.562761016816</v>
      </c>
      <c r="W1695" s="2">
        <f t="shared" si="913"/>
        <v>268590.57201945671</v>
      </c>
      <c r="X1695" s="29">
        <f t="shared" si="914"/>
        <v>0</v>
      </c>
      <c r="Y1695" s="2">
        <f t="shared" si="925"/>
        <v>0</v>
      </c>
      <c r="Z1695" s="82">
        <f t="shared" si="915"/>
        <v>0</v>
      </c>
      <c r="AA1695" s="2">
        <f t="shared" si="898"/>
        <v>0</v>
      </c>
      <c r="AB1695" s="27">
        <f t="shared" si="922"/>
        <v>6.7299999999999999E-2</v>
      </c>
      <c r="AC1695" s="29">
        <f t="shared" si="903"/>
        <v>13</v>
      </c>
      <c r="AD1695" s="29">
        <v>252</v>
      </c>
      <c r="AE1695" s="11">
        <f t="shared" ref="AE1695:AE1758" si="927">ROUND((1+AB1695)^TRUNC((AC1695/AD1695),9),9)</f>
        <v>1.0033656399999999</v>
      </c>
      <c r="AF1695" s="2">
        <f t="shared" si="899"/>
        <v>892.73439298000005</v>
      </c>
      <c r="AG1695" s="2">
        <f t="shared" si="916"/>
        <v>903.97917281000002</v>
      </c>
      <c r="AH1695" s="3">
        <f t="shared" si="917"/>
        <v>0</v>
      </c>
      <c r="AI1695" s="4" t="str">
        <f t="shared" si="895"/>
        <v>A+J=</v>
      </c>
      <c r="AJ1695" s="12">
        <f t="shared" si="923"/>
        <v>42828</v>
      </c>
      <c r="AK1695" s="12"/>
      <c r="AL1695" s="4"/>
      <c r="AM1695" s="1"/>
      <c r="AN1695" s="12"/>
      <c r="AO1695" s="1"/>
      <c r="AP1695" s="1"/>
      <c r="AQ1695" s="3"/>
      <c r="AR1695" s="3"/>
      <c r="AS1695" s="7"/>
      <c r="AT1695" s="1"/>
      <c r="AU1695" s="1"/>
      <c r="AV1695" s="1"/>
      <c r="AW1695" s="1"/>
      <c r="AX1695" s="1"/>
      <c r="AY1695" s="1"/>
      <c r="AZ1695" s="1"/>
      <c r="BA1695" s="1"/>
      <c r="BB1695" s="1"/>
    </row>
    <row r="1696" spans="1:54" x14ac:dyDescent="0.2">
      <c r="A1696" s="178">
        <f t="shared" si="918"/>
        <v>42815</v>
      </c>
      <c r="B1696" s="2">
        <f t="shared" si="904"/>
        <v>269599.14488916361</v>
      </c>
      <c r="C1696" s="2">
        <f t="shared" si="919"/>
        <v>194172.00620614001</v>
      </c>
      <c r="D1696" s="2">
        <f>SUM(Y1696:Y$1860)</f>
        <v>18762.247981569999</v>
      </c>
      <c r="E1696" s="11">
        <f t="shared" si="905"/>
        <v>175409.75822457002</v>
      </c>
      <c r="F1696" s="99">
        <f t="shared" si="900"/>
        <v>4793.8500000000004</v>
      </c>
      <c r="G1696" s="3">
        <f>IF(N1696=1,VLOOKUP(A1695,[1]Plan1!$BG$69:$BI$188,3),G1695)</f>
        <v>4809.67</v>
      </c>
      <c r="H1696" s="200">
        <f t="shared" si="901"/>
        <v>42737</v>
      </c>
      <c r="I1696" s="200">
        <f t="shared" si="902"/>
        <v>42768</v>
      </c>
      <c r="J1696" s="27">
        <f t="shared" si="906"/>
        <v>3.3000615371778785E-3</v>
      </c>
      <c r="K1696" s="12">
        <f t="shared" si="920"/>
        <v>42828</v>
      </c>
      <c r="L1696" s="12">
        <f t="shared" si="907"/>
        <v>42828</v>
      </c>
      <c r="M1696" s="1">
        <f t="shared" si="921"/>
        <v>23</v>
      </c>
      <c r="N1696" s="1">
        <f t="shared" si="908"/>
        <v>14</v>
      </c>
      <c r="O1696" s="2">
        <f t="shared" si="909"/>
        <v>1.0020074299999999</v>
      </c>
      <c r="P1696" s="11">
        <f t="shared" si="897"/>
        <v>1.00380048</v>
      </c>
      <c r="Q1696" s="11">
        <f t="shared" si="926"/>
        <v>1.3825246124819586</v>
      </c>
      <c r="R1696" s="2">
        <f t="shared" si="896"/>
        <v>1.38529993</v>
      </c>
      <c r="S1696" s="2">
        <f t="shared" si="924"/>
        <v>1.36605438</v>
      </c>
      <c r="T1696" s="2">
        <f t="shared" si="910"/>
        <v>265249.51955128001</v>
      </c>
      <c r="U1696" s="2">
        <f t="shared" si="911"/>
        <v>6868.0030522998577</v>
      </c>
      <c r="V1696" s="2">
        <f t="shared" si="912"/>
        <v>67585.367565243738</v>
      </c>
      <c r="W1696" s="2">
        <f t="shared" si="913"/>
        <v>268625.37682368362</v>
      </c>
      <c r="X1696" s="29">
        <f t="shared" si="914"/>
        <v>0</v>
      </c>
      <c r="Y1696" s="2">
        <f t="shared" si="925"/>
        <v>0</v>
      </c>
      <c r="Z1696" s="82">
        <f t="shared" si="915"/>
        <v>0</v>
      </c>
      <c r="AA1696" s="2">
        <f t="shared" si="898"/>
        <v>0</v>
      </c>
      <c r="AB1696" s="27">
        <f t="shared" si="922"/>
        <v>6.7299999999999999E-2</v>
      </c>
      <c r="AC1696" s="29">
        <f t="shared" si="903"/>
        <v>14</v>
      </c>
      <c r="AD1696" s="29">
        <v>252</v>
      </c>
      <c r="AE1696" s="11">
        <f t="shared" si="927"/>
        <v>1.0036250040000001</v>
      </c>
      <c r="AF1696" s="2">
        <f t="shared" si="899"/>
        <v>961.53056936999997</v>
      </c>
      <c r="AG1696" s="2">
        <f t="shared" si="916"/>
        <v>973.76806548000002</v>
      </c>
      <c r="AH1696" s="3">
        <f t="shared" si="917"/>
        <v>0</v>
      </c>
      <c r="AI1696" s="4" t="str">
        <f t="shared" si="895"/>
        <v>A+J=</v>
      </c>
      <c r="AJ1696" s="12">
        <f t="shared" si="923"/>
        <v>42828</v>
      </c>
      <c r="AK1696" s="12"/>
      <c r="AL1696" s="4"/>
      <c r="AM1696" s="1"/>
      <c r="AN1696" s="12"/>
      <c r="AO1696" s="1"/>
      <c r="AP1696" s="1"/>
      <c r="AQ1696" s="3"/>
      <c r="AR1696" s="3"/>
      <c r="AS1696" s="7"/>
      <c r="AT1696" s="1"/>
      <c r="AU1696" s="1"/>
      <c r="AV1696" s="1"/>
      <c r="AW1696" s="1"/>
      <c r="AX1696" s="1"/>
      <c r="AY1696" s="1"/>
      <c r="AZ1696" s="1"/>
      <c r="BA1696" s="1"/>
      <c r="BB1696" s="1"/>
    </row>
    <row r="1697" spans="1:54" x14ac:dyDescent="0.2">
      <c r="A1697" s="178">
        <f t="shared" si="918"/>
        <v>42816</v>
      </c>
      <c r="B1697" s="2">
        <f t="shared" si="904"/>
        <v>269703.78168417083</v>
      </c>
      <c r="C1697" s="2">
        <f t="shared" si="919"/>
        <v>194172.00620614001</v>
      </c>
      <c r="D1697" s="2">
        <f>SUM(Y1697:Y$1860)</f>
        <v>18762.247981569999</v>
      </c>
      <c r="E1697" s="11">
        <f t="shared" si="905"/>
        <v>175409.75822457002</v>
      </c>
      <c r="F1697" s="99">
        <f t="shared" si="900"/>
        <v>4793.8500000000004</v>
      </c>
      <c r="G1697" s="3">
        <f>IF(N1697=1,VLOOKUP(A1696,[1]Plan1!$BG$69:$BI$188,3),G1696)</f>
        <v>4809.67</v>
      </c>
      <c r="H1697" s="200">
        <f t="shared" si="901"/>
        <v>42737</v>
      </c>
      <c r="I1697" s="200">
        <f t="shared" si="902"/>
        <v>42768</v>
      </c>
      <c r="J1697" s="27">
        <f t="shared" si="906"/>
        <v>3.3000615371778785E-3</v>
      </c>
      <c r="K1697" s="12">
        <f t="shared" si="920"/>
        <v>42828</v>
      </c>
      <c r="L1697" s="12">
        <f t="shared" si="907"/>
        <v>42828</v>
      </c>
      <c r="M1697" s="1">
        <f t="shared" si="921"/>
        <v>23</v>
      </c>
      <c r="N1697" s="1">
        <f t="shared" si="908"/>
        <v>15</v>
      </c>
      <c r="O1697" s="2">
        <f t="shared" si="909"/>
        <v>1.0021509799999999</v>
      </c>
      <c r="P1697" s="11">
        <f t="shared" si="897"/>
        <v>1.00380048</v>
      </c>
      <c r="Q1697" s="11">
        <f t="shared" si="926"/>
        <v>1.3825246124819586</v>
      </c>
      <c r="R1697" s="2">
        <f t="shared" si="896"/>
        <v>1.38549839</v>
      </c>
      <c r="S1697" s="2">
        <f t="shared" si="924"/>
        <v>1.36605438</v>
      </c>
      <c r="T1697" s="2">
        <f t="shared" si="910"/>
        <v>265249.51955128001</v>
      </c>
      <c r="U1697" s="2">
        <f t="shared" si="911"/>
        <v>6868.0030522998577</v>
      </c>
      <c r="V1697" s="2">
        <f t="shared" si="912"/>
        <v>67620.179385860989</v>
      </c>
      <c r="W1697" s="2">
        <f t="shared" si="913"/>
        <v>268660.18864430086</v>
      </c>
      <c r="X1697" s="29">
        <f t="shared" si="914"/>
        <v>0</v>
      </c>
      <c r="Y1697" s="2">
        <f t="shared" si="925"/>
        <v>0</v>
      </c>
      <c r="Z1697" s="82">
        <f t="shared" si="915"/>
        <v>0</v>
      </c>
      <c r="AA1697" s="2">
        <f t="shared" si="898"/>
        <v>0</v>
      </c>
      <c r="AB1697" s="27">
        <f t="shared" si="922"/>
        <v>6.7299999999999999E-2</v>
      </c>
      <c r="AC1697" s="29">
        <f t="shared" si="903"/>
        <v>15</v>
      </c>
      <c r="AD1697" s="29">
        <v>252</v>
      </c>
      <c r="AE1697" s="11">
        <f t="shared" si="927"/>
        <v>1.003884435</v>
      </c>
      <c r="AF1697" s="2">
        <f t="shared" si="899"/>
        <v>1030.34451747</v>
      </c>
      <c r="AG1697" s="2">
        <f t="shared" si="916"/>
        <v>1043.59303987</v>
      </c>
      <c r="AH1697" s="3">
        <f t="shared" si="917"/>
        <v>0</v>
      </c>
      <c r="AI1697" s="4" t="str">
        <f t="shared" si="895"/>
        <v>A+J=</v>
      </c>
      <c r="AJ1697" s="12">
        <f t="shared" si="923"/>
        <v>42828</v>
      </c>
      <c r="AK1697" s="12"/>
      <c r="AL1697" s="4"/>
      <c r="AM1697" s="1"/>
      <c r="AN1697" s="12"/>
      <c r="AO1697" s="1"/>
      <c r="AP1697" s="1"/>
      <c r="AQ1697" s="3"/>
      <c r="AR1697" s="3"/>
      <c r="AS1697" s="7"/>
      <c r="AT1697" s="1"/>
      <c r="AU1697" s="1"/>
      <c r="AV1697" s="1"/>
      <c r="AW1697" s="1"/>
      <c r="AX1697" s="1"/>
      <c r="AY1697" s="1"/>
      <c r="AZ1697" s="1"/>
      <c r="BA1697" s="1"/>
      <c r="BB1697" s="1"/>
    </row>
    <row r="1698" spans="1:54" x14ac:dyDescent="0.2">
      <c r="A1698" s="178">
        <f t="shared" si="918"/>
        <v>42817</v>
      </c>
      <c r="B1698" s="2">
        <f t="shared" si="904"/>
        <v>269808.4583357033</v>
      </c>
      <c r="C1698" s="2">
        <f t="shared" si="919"/>
        <v>194172.00620614001</v>
      </c>
      <c r="D1698" s="2">
        <f>SUM(Y1698:Y$1860)</f>
        <v>18762.247981569999</v>
      </c>
      <c r="E1698" s="11">
        <f t="shared" si="905"/>
        <v>175409.75822457002</v>
      </c>
      <c r="F1698" s="99">
        <f t="shared" si="900"/>
        <v>4793.8500000000004</v>
      </c>
      <c r="G1698" s="3">
        <f>IF(N1698=1,VLOOKUP(A1697,[1]Plan1!$BG$69:$BI$188,3),G1697)</f>
        <v>4809.67</v>
      </c>
      <c r="H1698" s="200">
        <f t="shared" si="901"/>
        <v>42737</v>
      </c>
      <c r="I1698" s="200">
        <f t="shared" si="902"/>
        <v>42768</v>
      </c>
      <c r="J1698" s="27">
        <f t="shared" si="906"/>
        <v>3.3000615371778785E-3</v>
      </c>
      <c r="K1698" s="12">
        <f t="shared" si="920"/>
        <v>42828</v>
      </c>
      <c r="L1698" s="12">
        <f t="shared" si="907"/>
        <v>42828</v>
      </c>
      <c r="M1698" s="1">
        <f t="shared" si="921"/>
        <v>23</v>
      </c>
      <c r="N1698" s="1">
        <f t="shared" si="908"/>
        <v>16</v>
      </c>
      <c r="O1698" s="2">
        <f t="shared" si="909"/>
        <v>1.0022945400000001</v>
      </c>
      <c r="P1698" s="11">
        <f t="shared" si="897"/>
        <v>1.00380048</v>
      </c>
      <c r="Q1698" s="11">
        <f t="shared" si="926"/>
        <v>1.3825246124819586</v>
      </c>
      <c r="R1698" s="2">
        <f t="shared" si="896"/>
        <v>1.3856968700000001</v>
      </c>
      <c r="S1698" s="2">
        <f t="shared" si="924"/>
        <v>1.36605438</v>
      </c>
      <c r="T1698" s="2">
        <f t="shared" si="910"/>
        <v>265249.51955128001</v>
      </c>
      <c r="U1698" s="2">
        <f t="shared" si="911"/>
        <v>6868.0030522998577</v>
      </c>
      <c r="V1698" s="2">
        <f t="shared" si="912"/>
        <v>67654.994714673434</v>
      </c>
      <c r="W1698" s="2">
        <f t="shared" si="913"/>
        <v>268695.00397311331</v>
      </c>
      <c r="X1698" s="29">
        <f t="shared" si="914"/>
        <v>0</v>
      </c>
      <c r="Y1698" s="2">
        <f t="shared" si="925"/>
        <v>0</v>
      </c>
      <c r="Z1698" s="82">
        <f t="shared" si="915"/>
        <v>0</v>
      </c>
      <c r="AA1698" s="2">
        <f t="shared" si="898"/>
        <v>0</v>
      </c>
      <c r="AB1698" s="27">
        <f t="shared" si="922"/>
        <v>6.7299999999999999E-2</v>
      </c>
      <c r="AC1698" s="29">
        <f t="shared" si="903"/>
        <v>16</v>
      </c>
      <c r="AD1698" s="29">
        <v>252</v>
      </c>
      <c r="AE1698" s="11">
        <f t="shared" si="927"/>
        <v>1.004143934</v>
      </c>
      <c r="AF1698" s="2">
        <f t="shared" si="899"/>
        <v>1099.1765025499999</v>
      </c>
      <c r="AG1698" s="2">
        <f t="shared" si="916"/>
        <v>1113.4543625900001</v>
      </c>
      <c r="AH1698" s="3">
        <f t="shared" si="917"/>
        <v>0</v>
      </c>
      <c r="AI1698" s="4" t="str">
        <f t="shared" ref="AI1698:AI1761" si="928">AI1697</f>
        <v>A+J=</v>
      </c>
      <c r="AJ1698" s="12">
        <f t="shared" si="923"/>
        <v>42828</v>
      </c>
      <c r="AK1698" s="12"/>
      <c r="AL1698" s="4"/>
      <c r="AM1698" s="1"/>
      <c r="AN1698" s="12"/>
      <c r="AO1698" s="1"/>
      <c r="AP1698" s="1"/>
      <c r="AQ1698" s="3"/>
      <c r="AR1698" s="3"/>
      <c r="AS1698" s="7"/>
      <c r="AT1698" s="1"/>
      <c r="AU1698" s="1"/>
      <c r="AV1698" s="1"/>
      <c r="AW1698" s="1"/>
      <c r="AX1698" s="1"/>
      <c r="AY1698" s="1"/>
      <c r="AZ1698" s="1"/>
      <c r="BA1698" s="1"/>
      <c r="BB1698" s="1"/>
    </row>
    <row r="1699" spans="1:54" x14ac:dyDescent="0.2">
      <c r="A1699" s="178">
        <f t="shared" si="918"/>
        <v>42818</v>
      </c>
      <c r="B1699" s="2">
        <f t="shared" si="904"/>
        <v>269913.17431613087</v>
      </c>
      <c r="C1699" s="2">
        <f t="shared" si="919"/>
        <v>194172.00620614001</v>
      </c>
      <c r="D1699" s="2">
        <f>SUM(Y1699:Y$1860)</f>
        <v>18762.247981569999</v>
      </c>
      <c r="E1699" s="11">
        <f t="shared" si="905"/>
        <v>175409.75822457002</v>
      </c>
      <c r="F1699" s="99">
        <f t="shared" si="900"/>
        <v>4793.8500000000004</v>
      </c>
      <c r="G1699" s="3">
        <f>IF(N1699=1,VLOOKUP(A1698,[1]Plan1!$BG$69:$BI$188,3),G1698)</f>
        <v>4809.67</v>
      </c>
      <c r="H1699" s="200">
        <f t="shared" si="901"/>
        <v>42737</v>
      </c>
      <c r="I1699" s="200">
        <f t="shared" si="902"/>
        <v>42768</v>
      </c>
      <c r="J1699" s="27">
        <f t="shared" si="906"/>
        <v>3.3000615371778785E-3</v>
      </c>
      <c r="K1699" s="12">
        <f t="shared" si="920"/>
        <v>42828</v>
      </c>
      <c r="L1699" s="12">
        <f t="shared" si="907"/>
        <v>42828</v>
      </c>
      <c r="M1699" s="1">
        <f t="shared" si="921"/>
        <v>23</v>
      </c>
      <c r="N1699" s="1">
        <f t="shared" si="908"/>
        <v>17</v>
      </c>
      <c r="O1699" s="2">
        <f t="shared" si="909"/>
        <v>1.0024381200000001</v>
      </c>
      <c r="P1699" s="11">
        <f t="shared" si="897"/>
        <v>1.00380048</v>
      </c>
      <c r="Q1699" s="11">
        <f t="shared" si="926"/>
        <v>1.3825246124819586</v>
      </c>
      <c r="R1699" s="2">
        <f t="shared" si="896"/>
        <v>1.3858953700000001</v>
      </c>
      <c r="S1699" s="2">
        <f t="shared" si="924"/>
        <v>1.36605438</v>
      </c>
      <c r="T1699" s="2">
        <f t="shared" si="910"/>
        <v>265249.51955128001</v>
      </c>
      <c r="U1699" s="2">
        <f t="shared" si="911"/>
        <v>6868.0030522998577</v>
      </c>
      <c r="V1699" s="2">
        <f t="shared" si="912"/>
        <v>67689.813551681</v>
      </c>
      <c r="W1699" s="2">
        <f t="shared" si="913"/>
        <v>268729.82281012088</v>
      </c>
      <c r="X1699" s="29">
        <f t="shared" si="914"/>
        <v>0</v>
      </c>
      <c r="Y1699" s="2">
        <f t="shared" si="925"/>
        <v>0</v>
      </c>
      <c r="Z1699" s="82">
        <f t="shared" si="915"/>
        <v>0</v>
      </c>
      <c r="AA1699" s="2">
        <f t="shared" si="898"/>
        <v>0</v>
      </c>
      <c r="AB1699" s="27">
        <f t="shared" si="922"/>
        <v>6.7299999999999999E-2</v>
      </c>
      <c r="AC1699" s="29">
        <f t="shared" si="903"/>
        <v>17</v>
      </c>
      <c r="AD1699" s="29">
        <v>252</v>
      </c>
      <c r="AE1699" s="11">
        <f t="shared" si="927"/>
        <v>1.0044034989999999</v>
      </c>
      <c r="AF1699" s="2">
        <f t="shared" si="899"/>
        <v>1168.02599409</v>
      </c>
      <c r="AG1699" s="2">
        <f t="shared" si="916"/>
        <v>1183.3515060100001</v>
      </c>
      <c r="AH1699" s="3">
        <f t="shared" si="917"/>
        <v>0</v>
      </c>
      <c r="AI1699" s="4" t="str">
        <f t="shared" si="928"/>
        <v>A+J=</v>
      </c>
      <c r="AJ1699" s="12">
        <f t="shared" si="923"/>
        <v>42828</v>
      </c>
      <c r="AK1699" s="12"/>
      <c r="AL1699" s="4"/>
      <c r="AM1699" s="1"/>
      <c r="AN1699" s="12"/>
      <c r="AO1699" s="1"/>
      <c r="AP1699" s="1"/>
      <c r="AQ1699" s="3"/>
      <c r="AR1699" s="3"/>
      <c r="AS1699" s="7"/>
      <c r="AT1699" s="1"/>
      <c r="AU1699" s="1"/>
      <c r="AV1699" s="1"/>
      <c r="AW1699" s="1"/>
      <c r="AX1699" s="1"/>
      <c r="AY1699" s="1"/>
      <c r="AZ1699" s="1"/>
      <c r="BA1699" s="1"/>
      <c r="BB1699" s="1"/>
    </row>
    <row r="1700" spans="1:54" x14ac:dyDescent="0.2">
      <c r="A1700" s="178">
        <f t="shared" si="918"/>
        <v>42819</v>
      </c>
      <c r="B1700" s="2">
        <f t="shared" si="904"/>
        <v>270017.9334283988</v>
      </c>
      <c r="C1700" s="2">
        <f t="shared" si="919"/>
        <v>194172.00620614001</v>
      </c>
      <c r="D1700" s="2">
        <f>SUM(Y1700:Y$1860)</f>
        <v>18762.247981569999</v>
      </c>
      <c r="E1700" s="11">
        <f t="shared" si="905"/>
        <v>175409.75822457002</v>
      </c>
      <c r="F1700" s="99">
        <f t="shared" si="900"/>
        <v>4793.8500000000004</v>
      </c>
      <c r="G1700" s="3">
        <f>IF(N1700=1,VLOOKUP(A1699,[1]Plan1!$BG$69:$BI$188,3),G1699)</f>
        <v>4809.67</v>
      </c>
      <c r="H1700" s="200">
        <f t="shared" si="901"/>
        <v>42737</v>
      </c>
      <c r="I1700" s="200">
        <f t="shared" si="902"/>
        <v>42768</v>
      </c>
      <c r="J1700" s="27">
        <f t="shared" si="906"/>
        <v>3.3000615371778785E-3</v>
      </c>
      <c r="K1700" s="12">
        <f t="shared" si="920"/>
        <v>42828</v>
      </c>
      <c r="L1700" s="12">
        <f t="shared" si="907"/>
        <v>42828</v>
      </c>
      <c r="M1700" s="1">
        <f t="shared" si="921"/>
        <v>23</v>
      </c>
      <c r="N1700" s="1">
        <f t="shared" si="908"/>
        <v>18</v>
      </c>
      <c r="O1700" s="2">
        <f t="shared" si="909"/>
        <v>1.0025817299999999</v>
      </c>
      <c r="P1700" s="11">
        <f t="shared" si="897"/>
        <v>1.00380048</v>
      </c>
      <c r="Q1700" s="11">
        <f t="shared" si="926"/>
        <v>1.3825246124819586</v>
      </c>
      <c r="R1700" s="2">
        <f t="shared" si="896"/>
        <v>1.38609391</v>
      </c>
      <c r="S1700" s="2">
        <f t="shared" si="924"/>
        <v>1.36605438</v>
      </c>
      <c r="T1700" s="2">
        <f t="shared" si="910"/>
        <v>265249.51955128001</v>
      </c>
      <c r="U1700" s="2">
        <f t="shared" si="911"/>
        <v>6868.0030522998577</v>
      </c>
      <c r="V1700" s="2">
        <f t="shared" si="912"/>
        <v>67724.639405078909</v>
      </c>
      <c r="W1700" s="2">
        <f t="shared" si="913"/>
        <v>268764.64866351878</v>
      </c>
      <c r="X1700" s="29">
        <f t="shared" si="914"/>
        <v>0</v>
      </c>
      <c r="Y1700" s="2">
        <f t="shared" si="925"/>
        <v>0</v>
      </c>
      <c r="Z1700" s="82">
        <f t="shared" si="915"/>
        <v>0</v>
      </c>
      <c r="AA1700" s="2">
        <f t="shared" si="898"/>
        <v>0</v>
      </c>
      <c r="AB1700" s="27">
        <f t="shared" si="922"/>
        <v>6.7299999999999999E-2</v>
      </c>
      <c r="AC1700" s="29">
        <f t="shared" si="903"/>
        <v>18</v>
      </c>
      <c r="AD1700" s="29">
        <v>252</v>
      </c>
      <c r="AE1700" s="11">
        <f t="shared" si="927"/>
        <v>1.004663131</v>
      </c>
      <c r="AF1700" s="2">
        <f t="shared" si="899"/>
        <v>1236.8932573500001</v>
      </c>
      <c r="AG1700" s="2">
        <f t="shared" si="916"/>
        <v>1253.28476488</v>
      </c>
      <c r="AH1700" s="3">
        <f t="shared" si="917"/>
        <v>0</v>
      </c>
      <c r="AI1700" s="4" t="str">
        <f t="shared" si="928"/>
        <v>A+J=</v>
      </c>
      <c r="AJ1700" s="12">
        <f t="shared" si="923"/>
        <v>42828</v>
      </c>
      <c r="AK1700" s="12"/>
      <c r="AL1700" s="4"/>
      <c r="AM1700" s="1"/>
      <c r="AN1700" s="12"/>
      <c r="AO1700" s="1"/>
      <c r="AP1700" s="1"/>
      <c r="AQ1700" s="3"/>
      <c r="AR1700" s="3"/>
      <c r="AS1700" s="7"/>
      <c r="AT1700" s="1"/>
      <c r="AU1700" s="1"/>
      <c r="AV1700" s="1"/>
      <c r="AW1700" s="1"/>
      <c r="AX1700" s="1"/>
      <c r="AY1700" s="1"/>
      <c r="AZ1700" s="1"/>
      <c r="BA1700" s="1"/>
      <c r="BB1700" s="1"/>
    </row>
    <row r="1701" spans="1:54" x14ac:dyDescent="0.2">
      <c r="A1701" s="178">
        <f t="shared" si="918"/>
        <v>42820</v>
      </c>
      <c r="B1701" s="2">
        <f t="shared" si="904"/>
        <v>270017.9334283988</v>
      </c>
      <c r="C1701" s="2">
        <f t="shared" si="919"/>
        <v>194172.00620614001</v>
      </c>
      <c r="D1701" s="2">
        <f>SUM(Y1701:Y$1860)</f>
        <v>18762.247981569999</v>
      </c>
      <c r="E1701" s="11">
        <f t="shared" si="905"/>
        <v>175409.75822457002</v>
      </c>
      <c r="F1701" s="99">
        <f t="shared" si="900"/>
        <v>4793.8500000000004</v>
      </c>
      <c r="G1701" s="3">
        <f>IF(N1701=1,VLOOKUP(A1700,[1]Plan1!$BG$69:$BI$188,3),G1700)</f>
        <v>4809.67</v>
      </c>
      <c r="H1701" s="200">
        <f t="shared" si="901"/>
        <v>42737</v>
      </c>
      <c r="I1701" s="200">
        <f t="shared" si="902"/>
        <v>42768</v>
      </c>
      <c r="J1701" s="27">
        <f t="shared" si="906"/>
        <v>3.3000615371778785E-3</v>
      </c>
      <c r="K1701" s="12">
        <f t="shared" si="920"/>
        <v>42828</v>
      </c>
      <c r="L1701" s="12">
        <f t="shared" si="907"/>
        <v>42828</v>
      </c>
      <c r="M1701" s="1">
        <f t="shared" si="921"/>
        <v>23</v>
      </c>
      <c r="N1701" s="1">
        <f t="shared" si="908"/>
        <v>18</v>
      </c>
      <c r="O1701" s="2">
        <f t="shared" si="909"/>
        <v>1.0025817299999999</v>
      </c>
      <c r="P1701" s="11">
        <f t="shared" si="897"/>
        <v>1.00380048</v>
      </c>
      <c r="Q1701" s="11">
        <f t="shared" si="926"/>
        <v>1.3825246124819586</v>
      </c>
      <c r="R1701" s="2">
        <f t="shared" si="896"/>
        <v>1.38609391</v>
      </c>
      <c r="S1701" s="2">
        <f t="shared" si="924"/>
        <v>1.36605438</v>
      </c>
      <c r="T1701" s="2">
        <f t="shared" si="910"/>
        <v>265249.51955128001</v>
      </c>
      <c r="U1701" s="2">
        <f t="shared" si="911"/>
        <v>6868.0030522998577</v>
      </c>
      <c r="V1701" s="2">
        <f t="shared" si="912"/>
        <v>67724.639405078909</v>
      </c>
      <c r="W1701" s="2">
        <f t="shared" si="913"/>
        <v>268764.64866351878</v>
      </c>
      <c r="X1701" s="29">
        <f t="shared" si="914"/>
        <v>0</v>
      </c>
      <c r="Y1701" s="2">
        <f t="shared" si="925"/>
        <v>0</v>
      </c>
      <c r="Z1701" s="82">
        <f t="shared" si="915"/>
        <v>0</v>
      </c>
      <c r="AA1701" s="2">
        <f t="shared" si="898"/>
        <v>0</v>
      </c>
      <c r="AB1701" s="27">
        <f t="shared" si="922"/>
        <v>6.7299999999999999E-2</v>
      </c>
      <c r="AC1701" s="29">
        <f t="shared" si="903"/>
        <v>18</v>
      </c>
      <c r="AD1701" s="29">
        <v>252</v>
      </c>
      <c r="AE1701" s="11">
        <f t="shared" si="927"/>
        <v>1.004663131</v>
      </c>
      <c r="AF1701" s="2">
        <f t="shared" si="899"/>
        <v>1236.8932573500001</v>
      </c>
      <c r="AG1701" s="2">
        <f t="shared" si="916"/>
        <v>1253.28476488</v>
      </c>
      <c r="AH1701" s="3">
        <f t="shared" si="917"/>
        <v>0</v>
      </c>
      <c r="AI1701" s="4" t="str">
        <f t="shared" si="928"/>
        <v>A+J=</v>
      </c>
      <c r="AJ1701" s="12">
        <f t="shared" si="923"/>
        <v>42828</v>
      </c>
      <c r="AK1701" s="12"/>
      <c r="AL1701" s="4"/>
      <c r="AM1701" s="1"/>
      <c r="AN1701" s="12"/>
      <c r="AO1701" s="1"/>
      <c r="AP1701" s="1"/>
      <c r="AQ1701" s="3"/>
      <c r="AR1701" s="3"/>
      <c r="AS1701" s="7"/>
      <c r="AT1701" s="1"/>
      <c r="AU1701" s="1"/>
      <c r="AV1701" s="1"/>
      <c r="AW1701" s="1"/>
      <c r="AX1701" s="1"/>
      <c r="AY1701" s="1"/>
      <c r="AZ1701" s="1"/>
      <c r="BA1701" s="1"/>
      <c r="BB1701" s="1"/>
    </row>
    <row r="1702" spans="1:54" x14ac:dyDescent="0.2">
      <c r="A1702" s="178">
        <f t="shared" si="918"/>
        <v>42821</v>
      </c>
      <c r="B1702" s="2">
        <f t="shared" si="904"/>
        <v>270017.9334283988</v>
      </c>
      <c r="C1702" s="2">
        <f t="shared" si="919"/>
        <v>194172.00620614001</v>
      </c>
      <c r="D1702" s="2">
        <f>SUM(Y1702:Y$1860)</f>
        <v>18762.247981569999</v>
      </c>
      <c r="E1702" s="11">
        <f t="shared" si="905"/>
        <v>175409.75822457002</v>
      </c>
      <c r="F1702" s="99">
        <f t="shared" si="900"/>
        <v>4793.8500000000004</v>
      </c>
      <c r="G1702" s="3">
        <f>IF(N1702=1,VLOOKUP(A1701,[1]Plan1!$BG$69:$BI$188,3),G1701)</f>
        <v>4809.67</v>
      </c>
      <c r="H1702" s="200">
        <f t="shared" si="901"/>
        <v>42737</v>
      </c>
      <c r="I1702" s="200">
        <f t="shared" si="902"/>
        <v>42768</v>
      </c>
      <c r="J1702" s="27">
        <f t="shared" si="906"/>
        <v>3.3000615371778785E-3</v>
      </c>
      <c r="K1702" s="12">
        <f t="shared" si="920"/>
        <v>42828</v>
      </c>
      <c r="L1702" s="12">
        <f t="shared" si="907"/>
        <v>42828</v>
      </c>
      <c r="M1702" s="1">
        <f t="shared" si="921"/>
        <v>23</v>
      </c>
      <c r="N1702" s="1">
        <f t="shared" si="908"/>
        <v>18</v>
      </c>
      <c r="O1702" s="2">
        <f t="shared" si="909"/>
        <v>1.0025817299999999</v>
      </c>
      <c r="P1702" s="11">
        <f t="shared" si="897"/>
        <v>1.00380048</v>
      </c>
      <c r="Q1702" s="11">
        <f t="shared" si="926"/>
        <v>1.3825246124819586</v>
      </c>
      <c r="R1702" s="2">
        <f t="shared" si="896"/>
        <v>1.38609391</v>
      </c>
      <c r="S1702" s="2">
        <f t="shared" si="924"/>
        <v>1.36605438</v>
      </c>
      <c r="T1702" s="2">
        <f t="shared" si="910"/>
        <v>265249.51955128001</v>
      </c>
      <c r="U1702" s="2">
        <f t="shared" si="911"/>
        <v>6868.0030522998577</v>
      </c>
      <c r="V1702" s="2">
        <f t="shared" si="912"/>
        <v>67724.639405078909</v>
      </c>
      <c r="W1702" s="2">
        <f t="shared" si="913"/>
        <v>268764.64866351878</v>
      </c>
      <c r="X1702" s="29">
        <f t="shared" si="914"/>
        <v>0</v>
      </c>
      <c r="Y1702" s="2">
        <f t="shared" si="925"/>
        <v>0</v>
      </c>
      <c r="Z1702" s="82">
        <f t="shared" si="915"/>
        <v>0</v>
      </c>
      <c r="AA1702" s="2">
        <f t="shared" si="898"/>
        <v>0</v>
      </c>
      <c r="AB1702" s="27">
        <f t="shared" si="922"/>
        <v>6.7299999999999999E-2</v>
      </c>
      <c r="AC1702" s="29">
        <f t="shared" si="903"/>
        <v>18</v>
      </c>
      <c r="AD1702" s="29">
        <v>252</v>
      </c>
      <c r="AE1702" s="11">
        <f t="shared" si="927"/>
        <v>1.004663131</v>
      </c>
      <c r="AF1702" s="2">
        <f t="shared" si="899"/>
        <v>1236.8932573500001</v>
      </c>
      <c r="AG1702" s="2">
        <f t="shared" si="916"/>
        <v>1253.28476488</v>
      </c>
      <c r="AH1702" s="3">
        <f t="shared" si="917"/>
        <v>0</v>
      </c>
      <c r="AI1702" s="4" t="str">
        <f t="shared" si="928"/>
        <v>A+J=</v>
      </c>
      <c r="AJ1702" s="12">
        <f t="shared" si="923"/>
        <v>42828</v>
      </c>
      <c r="AK1702" s="12"/>
      <c r="AL1702" s="4"/>
      <c r="AM1702" s="1"/>
      <c r="AN1702" s="12"/>
      <c r="AO1702" s="1"/>
      <c r="AP1702" s="1"/>
      <c r="AQ1702" s="3"/>
      <c r="AR1702" s="3"/>
      <c r="AS1702" s="7"/>
      <c r="AT1702" s="1"/>
      <c r="AU1702" s="1"/>
      <c r="AV1702" s="1"/>
      <c r="AW1702" s="1"/>
      <c r="AX1702" s="1"/>
      <c r="AY1702" s="1"/>
      <c r="AZ1702" s="1"/>
      <c r="BA1702" s="1"/>
      <c r="BB1702" s="1"/>
    </row>
    <row r="1703" spans="1:54" x14ac:dyDescent="0.2">
      <c r="A1703" s="178">
        <f t="shared" si="918"/>
        <v>42822</v>
      </c>
      <c r="B1703" s="2">
        <f t="shared" si="904"/>
        <v>270122.73242831184</v>
      </c>
      <c r="C1703" s="2">
        <f t="shared" si="919"/>
        <v>194172.00620614001</v>
      </c>
      <c r="D1703" s="2">
        <f>SUM(Y1703:Y$1860)</f>
        <v>18762.247981569999</v>
      </c>
      <c r="E1703" s="11">
        <f t="shared" si="905"/>
        <v>175409.75822457002</v>
      </c>
      <c r="F1703" s="99">
        <f t="shared" si="900"/>
        <v>4793.8500000000004</v>
      </c>
      <c r="G1703" s="3">
        <f>IF(N1703=1,VLOOKUP(A1702,[1]Plan1!$BG$69:$BI$188,3),G1702)</f>
        <v>4809.67</v>
      </c>
      <c r="H1703" s="200">
        <f t="shared" si="901"/>
        <v>42737</v>
      </c>
      <c r="I1703" s="200">
        <f t="shared" si="902"/>
        <v>42768</v>
      </c>
      <c r="J1703" s="27">
        <f t="shared" si="906"/>
        <v>3.3000615371778785E-3</v>
      </c>
      <c r="K1703" s="12">
        <f t="shared" si="920"/>
        <v>42828</v>
      </c>
      <c r="L1703" s="12">
        <f t="shared" si="907"/>
        <v>42828</v>
      </c>
      <c r="M1703" s="1">
        <f t="shared" si="921"/>
        <v>23</v>
      </c>
      <c r="N1703" s="1">
        <f t="shared" si="908"/>
        <v>19</v>
      </c>
      <c r="O1703" s="2">
        <f t="shared" si="909"/>
        <v>1.00272535</v>
      </c>
      <c r="P1703" s="11">
        <f t="shared" si="897"/>
        <v>1.00380048</v>
      </c>
      <c r="Q1703" s="11">
        <f t="shared" si="926"/>
        <v>1.3825246124819586</v>
      </c>
      <c r="R1703" s="2">
        <f t="shared" si="896"/>
        <v>1.3862924700000001</v>
      </c>
      <c r="S1703" s="2">
        <f t="shared" si="924"/>
        <v>1.36605438</v>
      </c>
      <c r="T1703" s="2">
        <f t="shared" si="910"/>
        <v>265249.51955128001</v>
      </c>
      <c r="U1703" s="2">
        <f t="shared" si="911"/>
        <v>6868.0030522998577</v>
      </c>
      <c r="V1703" s="2">
        <f t="shared" si="912"/>
        <v>67759.468766671984</v>
      </c>
      <c r="W1703" s="2">
        <f t="shared" si="913"/>
        <v>268799.47802511184</v>
      </c>
      <c r="X1703" s="29">
        <f t="shared" si="914"/>
        <v>0</v>
      </c>
      <c r="Y1703" s="2">
        <f t="shared" si="925"/>
        <v>0</v>
      </c>
      <c r="Z1703" s="82">
        <f t="shared" si="915"/>
        <v>0</v>
      </c>
      <c r="AA1703" s="2">
        <f t="shared" si="898"/>
        <v>0</v>
      </c>
      <c r="AB1703" s="27">
        <f t="shared" si="922"/>
        <v>6.7299999999999999E-2</v>
      </c>
      <c r="AC1703" s="29">
        <f t="shared" si="903"/>
        <v>19</v>
      </c>
      <c r="AD1703" s="29">
        <v>252</v>
      </c>
      <c r="AE1703" s="11">
        <f t="shared" si="927"/>
        <v>1.004922831</v>
      </c>
      <c r="AF1703" s="2">
        <f t="shared" si="899"/>
        <v>1305.7785575800001</v>
      </c>
      <c r="AG1703" s="2">
        <f t="shared" si="916"/>
        <v>1323.2544032000001</v>
      </c>
      <c r="AH1703" s="3">
        <f t="shared" si="917"/>
        <v>0</v>
      </c>
      <c r="AI1703" s="4" t="str">
        <f t="shared" si="928"/>
        <v>A+J=</v>
      </c>
      <c r="AJ1703" s="12">
        <f t="shared" si="923"/>
        <v>42828</v>
      </c>
      <c r="AK1703" s="12"/>
      <c r="AL1703" s="4"/>
      <c r="AM1703" s="1"/>
      <c r="AN1703" s="12"/>
      <c r="AO1703" s="1"/>
      <c r="AP1703" s="1"/>
      <c r="AQ1703" s="3"/>
      <c r="AR1703" s="3"/>
      <c r="AS1703" s="7"/>
      <c r="AT1703" s="1"/>
      <c r="AU1703" s="1"/>
      <c r="AV1703" s="1"/>
      <c r="AW1703" s="1"/>
      <c r="AX1703" s="1"/>
      <c r="AY1703" s="1"/>
      <c r="AZ1703" s="1"/>
      <c r="BA1703" s="1"/>
      <c r="BB1703" s="1"/>
    </row>
    <row r="1704" spans="1:54" x14ac:dyDescent="0.2">
      <c r="A1704" s="178">
        <f t="shared" si="918"/>
        <v>42823</v>
      </c>
      <c r="B1704" s="2">
        <f t="shared" si="904"/>
        <v>270227.57431441522</v>
      </c>
      <c r="C1704" s="2">
        <f t="shared" si="919"/>
        <v>194172.00620614001</v>
      </c>
      <c r="D1704" s="2">
        <f>SUM(Y1704:Y$1860)</f>
        <v>18762.247981569999</v>
      </c>
      <c r="E1704" s="11">
        <f t="shared" si="905"/>
        <v>175409.75822457002</v>
      </c>
      <c r="F1704" s="99">
        <f t="shared" si="900"/>
        <v>4793.8500000000004</v>
      </c>
      <c r="G1704" s="3">
        <f>IF(N1704=1,VLOOKUP(A1703,[1]Plan1!$BG$69:$BI$188,3),G1703)</f>
        <v>4809.67</v>
      </c>
      <c r="H1704" s="200">
        <f t="shared" si="901"/>
        <v>42737</v>
      </c>
      <c r="I1704" s="200">
        <f t="shared" si="902"/>
        <v>42768</v>
      </c>
      <c r="J1704" s="27">
        <f t="shared" si="906"/>
        <v>3.3000615371778785E-3</v>
      </c>
      <c r="K1704" s="12">
        <f t="shared" si="920"/>
        <v>42828</v>
      </c>
      <c r="L1704" s="12">
        <f t="shared" si="907"/>
        <v>42828</v>
      </c>
      <c r="M1704" s="1">
        <f t="shared" si="921"/>
        <v>23</v>
      </c>
      <c r="N1704" s="1">
        <f t="shared" si="908"/>
        <v>20</v>
      </c>
      <c r="O1704" s="2">
        <f t="shared" si="909"/>
        <v>1.002869</v>
      </c>
      <c r="P1704" s="11">
        <f t="shared" si="897"/>
        <v>1.00380048</v>
      </c>
      <c r="Q1704" s="11">
        <f t="shared" si="926"/>
        <v>1.3825246124819586</v>
      </c>
      <c r="R1704" s="2">
        <f t="shared" si="896"/>
        <v>1.3864910699999999</v>
      </c>
      <c r="S1704" s="2">
        <f t="shared" si="924"/>
        <v>1.36605438</v>
      </c>
      <c r="T1704" s="2">
        <f t="shared" si="910"/>
        <v>265249.51955128001</v>
      </c>
      <c r="U1704" s="2">
        <f t="shared" si="911"/>
        <v>6868.0030522998577</v>
      </c>
      <c r="V1704" s="2">
        <f t="shared" si="912"/>
        <v>67794.305144655358</v>
      </c>
      <c r="W1704" s="2">
        <f t="shared" si="913"/>
        <v>268834.31440309522</v>
      </c>
      <c r="X1704" s="29">
        <f t="shared" si="914"/>
        <v>0</v>
      </c>
      <c r="Y1704" s="2">
        <f t="shared" si="925"/>
        <v>0</v>
      </c>
      <c r="Z1704" s="82">
        <f t="shared" si="915"/>
        <v>0</v>
      </c>
      <c r="AA1704" s="2">
        <f t="shared" si="898"/>
        <v>0</v>
      </c>
      <c r="AB1704" s="27">
        <f t="shared" si="922"/>
        <v>6.7299999999999999E-2</v>
      </c>
      <c r="AC1704" s="29">
        <f t="shared" si="903"/>
        <v>20</v>
      </c>
      <c r="AD1704" s="29">
        <v>252</v>
      </c>
      <c r="AE1704" s="11">
        <f t="shared" si="927"/>
        <v>1.0051825969999999</v>
      </c>
      <c r="AF1704" s="2">
        <f t="shared" si="899"/>
        <v>1374.6813642699999</v>
      </c>
      <c r="AG1704" s="2">
        <f t="shared" si="916"/>
        <v>1393.2599113199999</v>
      </c>
      <c r="AH1704" s="3">
        <f t="shared" si="917"/>
        <v>0</v>
      </c>
      <c r="AI1704" s="4" t="str">
        <f t="shared" si="928"/>
        <v>A+J=</v>
      </c>
      <c r="AJ1704" s="12">
        <f t="shared" si="923"/>
        <v>42828</v>
      </c>
      <c r="AK1704" s="12"/>
      <c r="AL1704" s="4"/>
      <c r="AM1704" s="1"/>
      <c r="AN1704" s="12"/>
      <c r="AO1704" s="1"/>
      <c r="AP1704" s="1"/>
      <c r="AQ1704" s="3"/>
      <c r="AR1704" s="3"/>
      <c r="AS1704" s="7"/>
      <c r="AT1704" s="1"/>
      <c r="AU1704" s="1"/>
      <c r="AV1704" s="1"/>
      <c r="AW1704" s="1"/>
      <c r="AX1704" s="1"/>
      <c r="AY1704" s="1"/>
      <c r="AZ1704" s="1"/>
      <c r="BA1704" s="1"/>
      <c r="BB1704" s="1"/>
    </row>
    <row r="1705" spans="1:54" x14ac:dyDescent="0.2">
      <c r="A1705" s="178">
        <f t="shared" si="918"/>
        <v>42824</v>
      </c>
      <c r="B1705" s="2">
        <f t="shared" si="904"/>
        <v>270332.45434587618</v>
      </c>
      <c r="C1705" s="2">
        <f t="shared" si="919"/>
        <v>194172.00620614001</v>
      </c>
      <c r="D1705" s="2">
        <f>SUM(Y1705:Y$1860)</f>
        <v>18762.247981569999</v>
      </c>
      <c r="E1705" s="11">
        <f t="shared" si="905"/>
        <v>175409.75822457002</v>
      </c>
      <c r="F1705" s="99">
        <f t="shared" si="900"/>
        <v>4793.8500000000004</v>
      </c>
      <c r="G1705" s="3">
        <f>IF(N1705=1,VLOOKUP(A1704,[1]Plan1!$BG$69:$BI$188,3),G1704)</f>
        <v>4809.67</v>
      </c>
      <c r="H1705" s="200">
        <f t="shared" si="901"/>
        <v>42737</v>
      </c>
      <c r="I1705" s="200">
        <f t="shared" si="902"/>
        <v>42768</v>
      </c>
      <c r="J1705" s="27">
        <f t="shared" si="906"/>
        <v>3.3000615371778785E-3</v>
      </c>
      <c r="K1705" s="12">
        <f t="shared" si="920"/>
        <v>42828</v>
      </c>
      <c r="L1705" s="12">
        <f t="shared" si="907"/>
        <v>42828</v>
      </c>
      <c r="M1705" s="1">
        <f t="shared" si="921"/>
        <v>23</v>
      </c>
      <c r="N1705" s="1">
        <f t="shared" si="908"/>
        <v>21</v>
      </c>
      <c r="O1705" s="2">
        <f t="shared" si="909"/>
        <v>1.00301266</v>
      </c>
      <c r="P1705" s="11">
        <f t="shared" si="897"/>
        <v>1.00380048</v>
      </c>
      <c r="Q1705" s="11">
        <f t="shared" si="926"/>
        <v>1.3825246124819586</v>
      </c>
      <c r="R1705" s="2">
        <f t="shared" ref="R1705:R1768" si="929">TRUNC(TRUNC((O1705*Q1705),15),8)</f>
        <v>1.3866896799999999</v>
      </c>
      <c r="S1705" s="2">
        <f t="shared" si="924"/>
        <v>1.36605438</v>
      </c>
      <c r="T1705" s="2">
        <f t="shared" si="910"/>
        <v>265249.51955128001</v>
      </c>
      <c r="U1705" s="2">
        <f t="shared" si="911"/>
        <v>6868.0030522998577</v>
      </c>
      <c r="V1705" s="2">
        <f t="shared" si="912"/>
        <v>67829.143276736329</v>
      </c>
      <c r="W1705" s="2">
        <f t="shared" si="913"/>
        <v>268869.1525351762</v>
      </c>
      <c r="X1705" s="29">
        <f t="shared" si="914"/>
        <v>0</v>
      </c>
      <c r="Y1705" s="2">
        <f t="shared" si="925"/>
        <v>0</v>
      </c>
      <c r="Z1705" s="82">
        <f t="shared" si="915"/>
        <v>0</v>
      </c>
      <c r="AA1705" s="2">
        <f t="shared" si="898"/>
        <v>0</v>
      </c>
      <c r="AB1705" s="27">
        <f t="shared" si="922"/>
        <v>6.7299999999999999E-2</v>
      </c>
      <c r="AC1705" s="29">
        <f t="shared" si="903"/>
        <v>21</v>
      </c>
      <c r="AD1705" s="29">
        <v>252</v>
      </c>
      <c r="AE1705" s="11">
        <f t="shared" si="927"/>
        <v>1.0054424310000001</v>
      </c>
      <c r="AF1705" s="2">
        <f t="shared" si="899"/>
        <v>1443.60220794</v>
      </c>
      <c r="AG1705" s="2">
        <f t="shared" si="916"/>
        <v>1463.3018107</v>
      </c>
      <c r="AH1705" s="3">
        <f t="shared" si="917"/>
        <v>0</v>
      </c>
      <c r="AI1705" s="4" t="str">
        <f t="shared" si="928"/>
        <v>A+J=</v>
      </c>
      <c r="AJ1705" s="12">
        <f t="shared" si="923"/>
        <v>42828</v>
      </c>
      <c r="AK1705" s="12"/>
      <c r="AL1705" s="4"/>
      <c r="AM1705" s="1"/>
      <c r="AN1705" s="12"/>
      <c r="AO1705" s="1"/>
      <c r="AP1705" s="1"/>
      <c r="AQ1705" s="3"/>
      <c r="AR1705" s="3"/>
      <c r="AS1705" s="7"/>
      <c r="AT1705" s="1"/>
      <c r="AU1705" s="1"/>
      <c r="AV1705" s="1"/>
      <c r="AW1705" s="1"/>
      <c r="AX1705" s="1"/>
      <c r="AY1705" s="1"/>
      <c r="AZ1705" s="1"/>
      <c r="BA1705" s="1"/>
      <c r="BB1705" s="1"/>
    </row>
    <row r="1706" spans="1:54" x14ac:dyDescent="0.2">
      <c r="A1706" s="178">
        <f t="shared" si="918"/>
        <v>42825</v>
      </c>
      <c r="B1706" s="2">
        <f t="shared" si="904"/>
        <v>270437.37931866513</v>
      </c>
      <c r="C1706" s="2">
        <f t="shared" si="919"/>
        <v>194172.00620614001</v>
      </c>
      <c r="D1706" s="2">
        <f>SUM(Y1706:Y$1860)</f>
        <v>18762.247981569999</v>
      </c>
      <c r="E1706" s="11">
        <f t="shared" si="905"/>
        <v>175409.75822457002</v>
      </c>
      <c r="F1706" s="99">
        <f t="shared" si="900"/>
        <v>4793.8500000000004</v>
      </c>
      <c r="G1706" s="3">
        <f>IF(N1706=1,VLOOKUP(A1705,[1]Plan1!$BG$69:$BI$188,3),G1705)</f>
        <v>4809.67</v>
      </c>
      <c r="H1706" s="200">
        <f t="shared" si="901"/>
        <v>42737</v>
      </c>
      <c r="I1706" s="200">
        <f t="shared" si="902"/>
        <v>42768</v>
      </c>
      <c r="J1706" s="27">
        <f t="shared" si="906"/>
        <v>3.3000615371778785E-3</v>
      </c>
      <c r="K1706" s="12">
        <f t="shared" si="920"/>
        <v>42828</v>
      </c>
      <c r="L1706" s="12">
        <f t="shared" si="907"/>
        <v>42828</v>
      </c>
      <c r="M1706" s="1">
        <f t="shared" si="921"/>
        <v>23</v>
      </c>
      <c r="N1706" s="1">
        <f t="shared" si="908"/>
        <v>22</v>
      </c>
      <c r="O1706" s="2">
        <f t="shared" si="909"/>
        <v>1.00315635</v>
      </c>
      <c r="P1706" s="11">
        <f t="shared" ref="P1706:P1769" si="930">IF(L1706&gt;L1705,O1705,P1705)</f>
        <v>1.00380048</v>
      </c>
      <c r="Q1706" s="11">
        <f t="shared" si="926"/>
        <v>1.3825246124819586</v>
      </c>
      <c r="R1706" s="2">
        <f t="shared" si="929"/>
        <v>1.3868883400000001</v>
      </c>
      <c r="S1706" s="2">
        <f t="shared" si="924"/>
        <v>1.36605438</v>
      </c>
      <c r="T1706" s="2">
        <f t="shared" si="910"/>
        <v>265249.51955128001</v>
      </c>
      <c r="U1706" s="2">
        <f t="shared" si="911"/>
        <v>6868.0030522998577</v>
      </c>
      <c r="V1706" s="2">
        <f t="shared" si="912"/>
        <v>67863.990179305256</v>
      </c>
      <c r="W1706" s="2">
        <f t="shared" si="913"/>
        <v>268903.99943774514</v>
      </c>
      <c r="X1706" s="29">
        <f t="shared" si="914"/>
        <v>0</v>
      </c>
      <c r="Y1706" s="2">
        <f t="shared" si="925"/>
        <v>0</v>
      </c>
      <c r="Z1706" s="82">
        <f t="shared" si="915"/>
        <v>0</v>
      </c>
      <c r="AA1706" s="2">
        <f t="shared" si="898"/>
        <v>0</v>
      </c>
      <c r="AB1706" s="27">
        <f t="shared" si="922"/>
        <v>6.7299999999999999E-2</v>
      </c>
      <c r="AC1706" s="29">
        <f t="shared" si="903"/>
        <v>22</v>
      </c>
      <c r="AD1706" s="29">
        <v>252</v>
      </c>
      <c r="AE1706" s="11">
        <f t="shared" si="927"/>
        <v>1.005702332</v>
      </c>
      <c r="AF1706" s="2">
        <f t="shared" si="899"/>
        <v>1512.5408233200001</v>
      </c>
      <c r="AG1706" s="2">
        <f t="shared" si="916"/>
        <v>1533.37988092</v>
      </c>
      <c r="AH1706" s="3">
        <f t="shared" si="917"/>
        <v>0</v>
      </c>
      <c r="AI1706" s="4" t="str">
        <f t="shared" si="928"/>
        <v>A+J=</v>
      </c>
      <c r="AJ1706" s="12">
        <f t="shared" si="923"/>
        <v>42828</v>
      </c>
      <c r="AK1706" s="12"/>
      <c r="AL1706" s="4"/>
      <c r="AM1706" s="1"/>
      <c r="AN1706" s="12"/>
      <c r="AO1706" s="1"/>
      <c r="AP1706" s="1"/>
      <c r="AQ1706" s="3"/>
      <c r="AR1706" s="3"/>
      <c r="AS1706" s="7"/>
      <c r="AT1706" s="1"/>
      <c r="AU1706" s="1"/>
      <c r="AV1706" s="1"/>
      <c r="AW1706" s="1"/>
      <c r="AX1706" s="1"/>
      <c r="AY1706" s="1"/>
      <c r="AZ1706" s="1"/>
      <c r="BA1706" s="1"/>
      <c r="BB1706" s="1"/>
    </row>
    <row r="1707" spans="1:54" x14ac:dyDescent="0.2">
      <c r="A1707" s="178">
        <f t="shared" si="918"/>
        <v>42826</v>
      </c>
      <c r="B1707" s="2">
        <f t="shared" si="904"/>
        <v>270542.34395295917</v>
      </c>
      <c r="C1707" s="2">
        <f t="shared" si="919"/>
        <v>194172.00620614001</v>
      </c>
      <c r="D1707" s="2">
        <f>SUM(Y1707:Y$1860)</f>
        <v>18762.247981569999</v>
      </c>
      <c r="E1707" s="11">
        <f t="shared" si="905"/>
        <v>175409.75822457002</v>
      </c>
      <c r="F1707" s="99">
        <f t="shared" si="900"/>
        <v>4793.8500000000004</v>
      </c>
      <c r="G1707" s="3">
        <f>IF(N1707=1,VLOOKUP(A1706,[1]Plan1!$BG$69:$BI$188,3),G1706)</f>
        <v>4809.67</v>
      </c>
      <c r="H1707" s="200">
        <f t="shared" si="901"/>
        <v>42737</v>
      </c>
      <c r="I1707" s="200">
        <f t="shared" si="902"/>
        <v>42768</v>
      </c>
      <c r="J1707" s="27">
        <f t="shared" si="906"/>
        <v>3.3000615371778785E-3</v>
      </c>
      <c r="K1707" s="12">
        <f t="shared" si="920"/>
        <v>42857</v>
      </c>
      <c r="L1707" s="12">
        <f t="shared" si="907"/>
        <v>42828</v>
      </c>
      <c r="M1707" s="1">
        <f t="shared" si="921"/>
        <v>23</v>
      </c>
      <c r="N1707" s="1">
        <f t="shared" si="908"/>
        <v>23</v>
      </c>
      <c r="O1707" s="2">
        <f t="shared" si="909"/>
        <v>1.0033000599999999</v>
      </c>
      <c r="P1707" s="11">
        <f t="shared" si="930"/>
        <v>1.00380048</v>
      </c>
      <c r="Q1707" s="11">
        <f t="shared" si="926"/>
        <v>1.3825246124819586</v>
      </c>
      <c r="R1707" s="2">
        <f t="shared" si="929"/>
        <v>1.3870870200000001</v>
      </c>
      <c r="S1707" s="2">
        <f t="shared" si="924"/>
        <v>1.36605438</v>
      </c>
      <c r="T1707" s="2">
        <f t="shared" si="910"/>
        <v>265249.51955128001</v>
      </c>
      <c r="U1707" s="2">
        <f t="shared" si="911"/>
        <v>6868.0030522998577</v>
      </c>
      <c r="V1707" s="2">
        <f t="shared" si="912"/>
        <v>67898.840590069303</v>
      </c>
      <c r="W1707" s="2">
        <f t="shared" si="913"/>
        <v>268938.84984850918</v>
      </c>
      <c r="X1707" s="29">
        <f t="shared" si="914"/>
        <v>0</v>
      </c>
      <c r="Y1707" s="2">
        <f t="shared" si="925"/>
        <v>0</v>
      </c>
      <c r="Z1707" s="82">
        <f t="shared" si="915"/>
        <v>0</v>
      </c>
      <c r="AA1707" s="2">
        <f t="shared" si="898"/>
        <v>0</v>
      </c>
      <c r="AB1707" s="27">
        <f t="shared" si="922"/>
        <v>6.7299999999999999E-2</v>
      </c>
      <c r="AC1707" s="29">
        <f t="shared" si="903"/>
        <v>23</v>
      </c>
      <c r="AD1707" s="29">
        <v>252</v>
      </c>
      <c r="AE1707" s="11">
        <f t="shared" si="927"/>
        <v>1.0059623</v>
      </c>
      <c r="AF1707" s="2">
        <f t="shared" si="899"/>
        <v>1581.4972104200001</v>
      </c>
      <c r="AG1707" s="2">
        <f t="shared" si="916"/>
        <v>1603.4941044499999</v>
      </c>
      <c r="AH1707" s="3">
        <f t="shared" si="917"/>
        <v>0</v>
      </c>
      <c r="AI1707" s="4" t="str">
        <f t="shared" si="928"/>
        <v>A+J=</v>
      </c>
      <c r="AJ1707" s="12">
        <f t="shared" si="923"/>
        <v>42828</v>
      </c>
      <c r="AK1707" s="12"/>
      <c r="AL1707" s="4"/>
      <c r="AM1707" s="1"/>
      <c r="AN1707" s="12"/>
      <c r="AO1707" s="1"/>
      <c r="AP1707" s="1"/>
      <c r="AQ1707" s="3"/>
      <c r="AR1707" s="3"/>
      <c r="AS1707" s="7"/>
      <c r="AT1707" s="1"/>
      <c r="AU1707" s="1"/>
      <c r="AV1707" s="1"/>
      <c r="AW1707" s="1"/>
      <c r="AX1707" s="1"/>
      <c r="AY1707" s="1"/>
      <c r="AZ1707" s="1"/>
      <c r="BA1707" s="1"/>
      <c r="BB1707" s="1"/>
    </row>
    <row r="1708" spans="1:54" x14ac:dyDescent="0.2">
      <c r="A1708" s="178">
        <f t="shared" si="918"/>
        <v>42827</v>
      </c>
      <c r="B1708" s="2">
        <f t="shared" si="904"/>
        <v>270542.34395295917</v>
      </c>
      <c r="C1708" s="2">
        <f t="shared" si="919"/>
        <v>194172.00620614001</v>
      </c>
      <c r="D1708" s="2">
        <f>SUM(Y1708:Y$1860)</f>
        <v>18762.247981569999</v>
      </c>
      <c r="E1708" s="11">
        <f t="shared" si="905"/>
        <v>175409.75822457002</v>
      </c>
      <c r="F1708" s="99">
        <f t="shared" si="900"/>
        <v>4793.8500000000004</v>
      </c>
      <c r="G1708" s="3">
        <f>IF(N1708=1,VLOOKUP(A1707,[1]Plan1!$BG$69:$BI$188,3),G1707)</f>
        <v>4809.67</v>
      </c>
      <c r="H1708" s="200">
        <f t="shared" si="901"/>
        <v>42737</v>
      </c>
      <c r="I1708" s="200">
        <f t="shared" si="902"/>
        <v>42768</v>
      </c>
      <c r="J1708" s="27">
        <f t="shared" si="906"/>
        <v>3.3000615371778785E-3</v>
      </c>
      <c r="K1708" s="12">
        <f t="shared" si="920"/>
        <v>42857</v>
      </c>
      <c r="L1708" s="12">
        <f t="shared" si="907"/>
        <v>42828</v>
      </c>
      <c r="M1708" s="1">
        <f t="shared" si="921"/>
        <v>23</v>
      </c>
      <c r="N1708" s="1">
        <f t="shared" si="908"/>
        <v>23</v>
      </c>
      <c r="O1708" s="2">
        <f t="shared" si="909"/>
        <v>1.0033000599999999</v>
      </c>
      <c r="P1708" s="11">
        <f t="shared" si="930"/>
        <v>1.00380048</v>
      </c>
      <c r="Q1708" s="11">
        <f t="shared" si="926"/>
        <v>1.3825246124819586</v>
      </c>
      <c r="R1708" s="2">
        <f t="shared" si="929"/>
        <v>1.3870870200000001</v>
      </c>
      <c r="S1708" s="2">
        <f t="shared" si="924"/>
        <v>1.36605438</v>
      </c>
      <c r="T1708" s="2">
        <f t="shared" si="910"/>
        <v>265249.51955128001</v>
      </c>
      <c r="U1708" s="2">
        <f t="shared" si="911"/>
        <v>6868.0030522998577</v>
      </c>
      <c r="V1708" s="2">
        <f t="shared" si="912"/>
        <v>67898.840590069303</v>
      </c>
      <c r="W1708" s="2">
        <f t="shared" si="913"/>
        <v>268938.84984850918</v>
      </c>
      <c r="X1708" s="29">
        <f t="shared" si="914"/>
        <v>0</v>
      </c>
      <c r="Y1708" s="2">
        <f t="shared" si="925"/>
        <v>0</v>
      </c>
      <c r="Z1708" s="82">
        <f t="shared" si="915"/>
        <v>0</v>
      </c>
      <c r="AA1708" s="2">
        <f t="shared" si="898"/>
        <v>0</v>
      </c>
      <c r="AB1708" s="27">
        <f t="shared" si="922"/>
        <v>6.7299999999999999E-2</v>
      </c>
      <c r="AC1708" s="29">
        <f t="shared" si="903"/>
        <v>23</v>
      </c>
      <c r="AD1708" s="29">
        <v>252</v>
      </c>
      <c r="AE1708" s="11">
        <f t="shared" si="927"/>
        <v>1.0059623</v>
      </c>
      <c r="AF1708" s="2">
        <f t="shared" si="899"/>
        <v>1581.4972104200001</v>
      </c>
      <c r="AG1708" s="2">
        <f t="shared" si="916"/>
        <v>1603.4941044499999</v>
      </c>
      <c r="AH1708" s="3">
        <f t="shared" si="917"/>
        <v>0</v>
      </c>
      <c r="AI1708" s="4" t="str">
        <f t="shared" si="928"/>
        <v>A+J=</v>
      </c>
      <c r="AJ1708" s="12">
        <f t="shared" si="923"/>
        <v>42828</v>
      </c>
      <c r="AK1708" s="12"/>
      <c r="AL1708" s="4"/>
      <c r="AM1708" s="1"/>
      <c r="AN1708" s="12"/>
      <c r="AO1708" s="1"/>
      <c r="AP1708" s="1"/>
      <c r="AQ1708" s="3"/>
      <c r="AR1708" s="3"/>
      <c r="AS1708" s="7"/>
      <c r="AT1708" s="1"/>
      <c r="AU1708" s="1"/>
      <c r="AV1708" s="1"/>
      <c r="AW1708" s="1"/>
      <c r="AX1708" s="1"/>
      <c r="AY1708" s="1"/>
      <c r="AZ1708" s="1"/>
      <c r="BA1708" s="1"/>
      <c r="BB1708" s="1"/>
    </row>
    <row r="1709" spans="1:54" x14ac:dyDescent="0.2">
      <c r="A1709" s="178">
        <f t="shared" si="918"/>
        <v>42828</v>
      </c>
      <c r="B1709" s="2">
        <f t="shared" si="904"/>
        <v>270542.34395295917</v>
      </c>
      <c r="C1709" s="2">
        <f t="shared" si="919"/>
        <v>194172.00620614001</v>
      </c>
      <c r="D1709" s="2">
        <f>SUM(Y1709:Y$1860)</f>
        <v>18762.247981569999</v>
      </c>
      <c r="E1709" s="11">
        <f t="shared" si="905"/>
        <v>175409.75822457002</v>
      </c>
      <c r="F1709" s="99">
        <f t="shared" si="900"/>
        <v>4793.8500000000004</v>
      </c>
      <c r="G1709" s="3">
        <f>IF(N1709=1,VLOOKUP(A1708,[1]Plan1!$BG$69:$BI$188,3),G1708)</f>
        <v>4809.67</v>
      </c>
      <c r="H1709" s="200">
        <f t="shared" si="901"/>
        <v>42737</v>
      </c>
      <c r="I1709" s="200">
        <f t="shared" si="902"/>
        <v>42768</v>
      </c>
      <c r="J1709" s="27">
        <f t="shared" si="906"/>
        <v>3.3000615371778785E-3</v>
      </c>
      <c r="K1709" s="12">
        <f t="shared" si="920"/>
        <v>42857</v>
      </c>
      <c r="L1709" s="12">
        <f t="shared" si="907"/>
        <v>42828</v>
      </c>
      <c r="M1709" s="1">
        <f t="shared" si="921"/>
        <v>23</v>
      </c>
      <c r="N1709" s="1">
        <f t="shared" si="908"/>
        <v>23</v>
      </c>
      <c r="O1709" s="2">
        <f t="shared" si="909"/>
        <v>1.0033000599999999</v>
      </c>
      <c r="P1709" s="11">
        <f t="shared" si="930"/>
        <v>1.00380048</v>
      </c>
      <c r="Q1709" s="11">
        <f t="shared" si="926"/>
        <v>1.3825246124819586</v>
      </c>
      <c r="R1709" s="2">
        <f t="shared" si="929"/>
        <v>1.3870870200000001</v>
      </c>
      <c r="S1709" s="2">
        <f t="shared" si="924"/>
        <v>1.36605438</v>
      </c>
      <c r="T1709" s="2">
        <f t="shared" si="910"/>
        <v>265249.51955128001</v>
      </c>
      <c r="U1709" s="2">
        <f t="shared" si="911"/>
        <v>6868.0030522998577</v>
      </c>
      <c r="V1709" s="2">
        <f t="shared" si="912"/>
        <v>67898.840590069303</v>
      </c>
      <c r="W1709" s="2">
        <f t="shared" si="913"/>
        <v>268938.84984850918</v>
      </c>
      <c r="X1709" s="29">
        <f t="shared" si="914"/>
        <v>56</v>
      </c>
      <c r="Y1709" s="2">
        <f t="shared" si="925"/>
        <v>2999.2604183799999</v>
      </c>
      <c r="Z1709" s="82">
        <f t="shared" si="915"/>
        <v>1.5446410000000001E-2</v>
      </c>
      <c r="AA1709" s="2">
        <f t="shared" si="898"/>
        <v>4097.15283129</v>
      </c>
      <c r="AB1709" s="27">
        <f t="shared" si="922"/>
        <v>6.7299999999999999E-2</v>
      </c>
      <c r="AC1709" s="29">
        <f t="shared" si="903"/>
        <v>23</v>
      </c>
      <c r="AD1709" s="29">
        <v>252</v>
      </c>
      <c r="AE1709" s="11">
        <f t="shared" si="927"/>
        <v>1.0059623</v>
      </c>
      <c r="AF1709" s="2">
        <f t="shared" si="899"/>
        <v>1581.4972104200001</v>
      </c>
      <c r="AG1709" s="2">
        <f t="shared" si="916"/>
        <v>1603.4941044499999</v>
      </c>
      <c r="AH1709" s="3">
        <f t="shared" si="917"/>
        <v>5678.6500417099996</v>
      </c>
      <c r="AI1709" s="4" t="str">
        <f t="shared" si="928"/>
        <v>A+J=</v>
      </c>
      <c r="AJ1709" s="12">
        <f t="shared" si="923"/>
        <v>42828</v>
      </c>
      <c r="AK1709" s="12"/>
      <c r="AL1709" s="4"/>
      <c r="AM1709" s="1"/>
      <c r="AN1709" s="12"/>
      <c r="AO1709" s="1"/>
      <c r="AP1709" s="1"/>
      <c r="AQ1709" s="3"/>
      <c r="AR1709" s="3"/>
      <c r="AS1709" s="7"/>
      <c r="AT1709" s="1"/>
      <c r="AU1709" s="1"/>
      <c r="AV1709" s="1"/>
      <c r="AW1709" s="1"/>
      <c r="AX1709" s="1"/>
      <c r="AY1709" s="1"/>
      <c r="AZ1709" s="1"/>
      <c r="BA1709" s="1"/>
      <c r="BB1709" s="1"/>
    </row>
    <row r="1710" spans="1:54" x14ac:dyDescent="0.2">
      <c r="A1710" s="178">
        <f t="shared" si="918"/>
        <v>42829</v>
      </c>
      <c r="B1710" s="2">
        <f t="shared" si="904"/>
        <v>264943.90579544497</v>
      </c>
      <c r="C1710" s="2">
        <f t="shared" si="919"/>
        <v>191172.74578776001</v>
      </c>
      <c r="D1710" s="2">
        <f>SUM(Y1710:Y$1860)</f>
        <v>15762.987563189999</v>
      </c>
      <c r="E1710" s="11">
        <f t="shared" si="905"/>
        <v>175409.75822457002</v>
      </c>
      <c r="F1710" s="99">
        <f t="shared" si="900"/>
        <v>4809.67</v>
      </c>
      <c r="G1710" s="3">
        <f>IF(N1710=1,VLOOKUP(A1709,[1]Plan1!$BG$69:$BI$188,3),G1709)</f>
        <v>4821.6899999999996</v>
      </c>
      <c r="H1710" s="200">
        <f t="shared" si="901"/>
        <v>42770</v>
      </c>
      <c r="I1710" s="200">
        <f t="shared" si="902"/>
        <v>42798</v>
      </c>
      <c r="J1710" s="27">
        <f t="shared" si="906"/>
        <v>2.4991319570779602E-3</v>
      </c>
      <c r="K1710" s="12">
        <f t="shared" si="920"/>
        <v>42857</v>
      </c>
      <c r="L1710" s="12">
        <f t="shared" si="907"/>
        <v>42857</v>
      </c>
      <c r="M1710" s="1">
        <f t="shared" si="921"/>
        <v>18</v>
      </c>
      <c r="N1710" s="1">
        <f t="shared" si="908"/>
        <v>1</v>
      </c>
      <c r="O1710" s="2">
        <f t="shared" si="909"/>
        <v>1.0001386699999999</v>
      </c>
      <c r="P1710" s="11">
        <f t="shared" si="930"/>
        <v>1.0033000599999999</v>
      </c>
      <c r="Q1710" s="11">
        <f t="shared" si="926"/>
        <v>1.3870870266546258</v>
      </c>
      <c r="R1710" s="2">
        <f t="shared" si="929"/>
        <v>1.3872793699999999</v>
      </c>
      <c r="S1710" s="2">
        <f t="shared" si="924"/>
        <v>1.36605438</v>
      </c>
      <c r="T1710" s="2">
        <f t="shared" si="910"/>
        <v>261152.36671999001</v>
      </c>
      <c r="U1710" s="2">
        <f t="shared" si="911"/>
        <v>5770.110639391226</v>
      </c>
      <c r="V1710" s="2">
        <f t="shared" si="912"/>
        <v>67932.58065706378</v>
      </c>
      <c r="W1710" s="2">
        <f t="shared" si="913"/>
        <v>264875.43708421499</v>
      </c>
      <c r="X1710" s="29">
        <f t="shared" si="914"/>
        <v>0</v>
      </c>
      <c r="Y1710" s="2">
        <f t="shared" si="925"/>
        <v>0</v>
      </c>
      <c r="Z1710" s="82">
        <f t="shared" si="915"/>
        <v>0</v>
      </c>
      <c r="AA1710" s="2">
        <f t="shared" si="898"/>
        <v>0</v>
      </c>
      <c r="AB1710" s="27">
        <f t="shared" si="922"/>
        <v>6.7299999999999999E-2</v>
      </c>
      <c r="AC1710" s="29">
        <f t="shared" si="903"/>
        <v>1</v>
      </c>
      <c r="AD1710" s="29">
        <v>252</v>
      </c>
      <c r="AE1710" s="11">
        <f t="shared" si="927"/>
        <v>1.0002584940000001</v>
      </c>
      <c r="AF1710" s="2">
        <f t="shared" si="899"/>
        <v>67.506319880000007</v>
      </c>
      <c r="AG1710" s="2">
        <f t="shared" si="916"/>
        <v>68.468711229999997</v>
      </c>
      <c r="AH1710" s="3">
        <f t="shared" si="917"/>
        <v>0</v>
      </c>
      <c r="AI1710" s="4" t="str">
        <f t="shared" si="928"/>
        <v>A+J=</v>
      </c>
      <c r="AJ1710" s="12">
        <f t="shared" si="923"/>
        <v>42857</v>
      </c>
      <c r="AK1710" s="12"/>
      <c r="AL1710" s="4"/>
      <c r="AM1710" s="1"/>
      <c r="AN1710" s="12"/>
      <c r="AO1710" s="1"/>
      <c r="AP1710" s="1"/>
      <c r="AQ1710" s="3"/>
      <c r="AR1710" s="3"/>
      <c r="AS1710" s="7"/>
      <c r="AT1710" s="1"/>
      <c r="AU1710" s="1"/>
      <c r="AV1710" s="1"/>
      <c r="AW1710" s="1"/>
      <c r="AX1710" s="1"/>
      <c r="AY1710" s="1"/>
      <c r="AZ1710" s="1"/>
      <c r="BA1710" s="1"/>
      <c r="BB1710" s="1"/>
    </row>
    <row r="1711" spans="1:54" x14ac:dyDescent="0.2">
      <c r="A1711" s="178">
        <f t="shared" si="918"/>
        <v>42830</v>
      </c>
      <c r="B1711" s="2">
        <f t="shared" si="904"/>
        <v>265046.1567858099</v>
      </c>
      <c r="C1711" s="2">
        <f t="shared" si="919"/>
        <v>191172.74578776001</v>
      </c>
      <c r="D1711" s="2">
        <f>SUM(Y1711:Y$1860)</f>
        <v>15762.987563189999</v>
      </c>
      <c r="E1711" s="11">
        <f t="shared" si="905"/>
        <v>175409.75822457002</v>
      </c>
      <c r="F1711" s="99">
        <f t="shared" si="900"/>
        <v>4809.67</v>
      </c>
      <c r="G1711" s="3">
        <f>IF(N1711=1,VLOOKUP(A1710,[1]Plan1!$BG$69:$BI$188,3),G1710)</f>
        <v>4821.6899999999996</v>
      </c>
      <c r="H1711" s="200">
        <f t="shared" si="901"/>
        <v>42770</v>
      </c>
      <c r="I1711" s="200">
        <f t="shared" si="902"/>
        <v>42798</v>
      </c>
      <c r="J1711" s="27">
        <f t="shared" si="906"/>
        <v>2.4991319570779602E-3</v>
      </c>
      <c r="K1711" s="12">
        <f t="shared" si="920"/>
        <v>42857</v>
      </c>
      <c r="L1711" s="12">
        <f t="shared" si="907"/>
        <v>42857</v>
      </c>
      <c r="M1711" s="1">
        <f t="shared" si="921"/>
        <v>18</v>
      </c>
      <c r="N1711" s="1">
        <f t="shared" si="908"/>
        <v>2</v>
      </c>
      <c r="O1711" s="2">
        <f t="shared" si="909"/>
        <v>1.0002773700000001</v>
      </c>
      <c r="P1711" s="11">
        <f t="shared" si="930"/>
        <v>1.0033000599999999</v>
      </c>
      <c r="Q1711" s="11">
        <f t="shared" si="926"/>
        <v>1.3870870266546258</v>
      </c>
      <c r="R1711" s="2">
        <f t="shared" si="929"/>
        <v>1.3874717599999999</v>
      </c>
      <c r="S1711" s="2">
        <f t="shared" si="924"/>
        <v>1.36605438</v>
      </c>
      <c r="T1711" s="2">
        <f t="shared" si="910"/>
        <v>261152.36671999001</v>
      </c>
      <c r="U1711" s="2">
        <f t="shared" si="911"/>
        <v>5770.110639391226</v>
      </c>
      <c r="V1711" s="2">
        <f t="shared" si="912"/>
        <v>67966.327740448614</v>
      </c>
      <c r="W1711" s="2">
        <f t="shared" si="913"/>
        <v>264909.18416759989</v>
      </c>
      <c r="X1711" s="29">
        <f t="shared" si="914"/>
        <v>0</v>
      </c>
      <c r="Y1711" s="2">
        <f t="shared" si="925"/>
        <v>0</v>
      </c>
      <c r="Z1711" s="82">
        <f t="shared" si="915"/>
        <v>0</v>
      </c>
      <c r="AA1711" s="2">
        <f t="shared" si="898"/>
        <v>0</v>
      </c>
      <c r="AB1711" s="27">
        <f t="shared" si="922"/>
        <v>6.7299999999999999E-2</v>
      </c>
      <c r="AC1711" s="29">
        <f t="shared" si="903"/>
        <v>2</v>
      </c>
      <c r="AD1711" s="29">
        <v>252</v>
      </c>
      <c r="AE1711" s="11">
        <f t="shared" si="927"/>
        <v>1.000517055</v>
      </c>
      <c r="AF1711" s="2">
        <f t="shared" si="899"/>
        <v>135.03013697</v>
      </c>
      <c r="AG1711" s="2">
        <f t="shared" si="916"/>
        <v>136.97261821000001</v>
      </c>
      <c r="AH1711" s="3">
        <f t="shared" si="917"/>
        <v>0</v>
      </c>
      <c r="AI1711" s="4" t="str">
        <f t="shared" si="928"/>
        <v>A+J=</v>
      </c>
      <c r="AJ1711" s="12">
        <f t="shared" si="923"/>
        <v>42857</v>
      </c>
      <c r="AK1711" s="12"/>
      <c r="AL1711" s="4"/>
      <c r="AM1711" s="1"/>
      <c r="AN1711" s="12"/>
      <c r="AO1711" s="1"/>
      <c r="AP1711" s="1"/>
      <c r="AQ1711" s="3"/>
      <c r="AR1711" s="3"/>
      <c r="AS1711" s="7"/>
      <c r="AT1711" s="1"/>
      <c r="AU1711" s="1"/>
      <c r="AV1711" s="1"/>
      <c r="AW1711" s="1"/>
      <c r="AX1711" s="1"/>
      <c r="AY1711" s="1"/>
      <c r="AZ1711" s="1"/>
      <c r="BA1711" s="1"/>
      <c r="BB1711" s="1"/>
    </row>
    <row r="1712" spans="1:54" x14ac:dyDescent="0.2">
      <c r="A1712" s="178">
        <f t="shared" si="918"/>
        <v>42831</v>
      </c>
      <c r="B1712" s="2">
        <f t="shared" si="904"/>
        <v>265148.44473418227</v>
      </c>
      <c r="C1712" s="2">
        <f t="shared" si="919"/>
        <v>191172.74578776001</v>
      </c>
      <c r="D1712" s="2">
        <f>SUM(Y1712:Y$1860)</f>
        <v>15762.987563189999</v>
      </c>
      <c r="E1712" s="11">
        <f t="shared" si="905"/>
        <v>175409.75822457002</v>
      </c>
      <c r="F1712" s="99">
        <f t="shared" si="900"/>
        <v>4809.67</v>
      </c>
      <c r="G1712" s="3">
        <f>IF(N1712=1,VLOOKUP(A1711,[1]Plan1!$BG$69:$BI$188,3),G1711)</f>
        <v>4821.6899999999996</v>
      </c>
      <c r="H1712" s="200">
        <f t="shared" si="901"/>
        <v>42770</v>
      </c>
      <c r="I1712" s="200">
        <f t="shared" si="902"/>
        <v>42798</v>
      </c>
      <c r="J1712" s="27">
        <f t="shared" si="906"/>
        <v>2.4991319570779602E-3</v>
      </c>
      <c r="K1712" s="12">
        <f t="shared" si="920"/>
        <v>42857</v>
      </c>
      <c r="L1712" s="12">
        <f t="shared" si="907"/>
        <v>42857</v>
      </c>
      <c r="M1712" s="1">
        <f t="shared" si="921"/>
        <v>18</v>
      </c>
      <c r="N1712" s="1">
        <f t="shared" si="908"/>
        <v>3</v>
      </c>
      <c r="O1712" s="2">
        <f t="shared" si="909"/>
        <v>1.0004160799999999</v>
      </c>
      <c r="P1712" s="11">
        <f t="shared" si="930"/>
        <v>1.0033000599999999</v>
      </c>
      <c r="Q1712" s="11">
        <f t="shared" si="926"/>
        <v>1.3870870266546258</v>
      </c>
      <c r="R1712" s="2">
        <f t="shared" si="929"/>
        <v>1.3876641599999999</v>
      </c>
      <c r="S1712" s="2">
        <f t="shared" si="924"/>
        <v>1.36605438</v>
      </c>
      <c r="T1712" s="2">
        <f t="shared" si="910"/>
        <v>261152.36671999001</v>
      </c>
      <c r="U1712" s="2">
        <f t="shared" si="911"/>
        <v>5770.110639391226</v>
      </c>
      <c r="V1712" s="2">
        <f t="shared" si="912"/>
        <v>68000.076577931017</v>
      </c>
      <c r="W1712" s="2">
        <f t="shared" si="913"/>
        <v>264942.93300508225</v>
      </c>
      <c r="X1712" s="29">
        <f t="shared" si="914"/>
        <v>0</v>
      </c>
      <c r="Y1712" s="2">
        <f t="shared" si="925"/>
        <v>0</v>
      </c>
      <c r="Z1712" s="82">
        <f t="shared" si="915"/>
        <v>0</v>
      </c>
      <c r="AA1712" s="2">
        <f t="shared" si="898"/>
        <v>0</v>
      </c>
      <c r="AB1712" s="27">
        <f t="shared" si="922"/>
        <v>6.7299999999999999E-2</v>
      </c>
      <c r="AC1712" s="29">
        <f t="shared" si="903"/>
        <v>3</v>
      </c>
      <c r="AD1712" s="29">
        <v>252</v>
      </c>
      <c r="AE1712" s="11">
        <f t="shared" si="927"/>
        <v>1.0007756830000001</v>
      </c>
      <c r="AF1712" s="2">
        <f t="shared" si="899"/>
        <v>202.57145127000001</v>
      </c>
      <c r="AG1712" s="2">
        <f t="shared" si="916"/>
        <v>205.5117291</v>
      </c>
      <c r="AH1712" s="3">
        <f t="shared" si="917"/>
        <v>0</v>
      </c>
      <c r="AI1712" s="4" t="str">
        <f t="shared" si="928"/>
        <v>A+J=</v>
      </c>
      <c r="AJ1712" s="12">
        <f t="shared" si="923"/>
        <v>42857</v>
      </c>
      <c r="AK1712" s="12"/>
      <c r="AL1712" s="4"/>
      <c r="AM1712" s="1"/>
      <c r="AN1712" s="12"/>
      <c r="AO1712" s="1"/>
      <c r="AP1712" s="1"/>
      <c r="AQ1712" s="3"/>
      <c r="AR1712" s="3"/>
      <c r="AS1712" s="7"/>
      <c r="AT1712" s="1"/>
      <c r="AU1712" s="1"/>
      <c r="AV1712" s="1"/>
      <c r="AW1712" s="1"/>
      <c r="AX1712" s="1"/>
      <c r="AY1712" s="1"/>
      <c r="AZ1712" s="1"/>
      <c r="BA1712" s="1"/>
      <c r="BB1712" s="1"/>
    </row>
    <row r="1713" spans="1:54" x14ac:dyDescent="0.2">
      <c r="A1713" s="178">
        <f t="shared" si="918"/>
        <v>42832</v>
      </c>
      <c r="B1713" s="2">
        <f t="shared" si="904"/>
        <v>265250.77640735259</v>
      </c>
      <c r="C1713" s="2">
        <f t="shared" si="919"/>
        <v>191172.74578776001</v>
      </c>
      <c r="D1713" s="2">
        <f>SUM(Y1713:Y$1860)</f>
        <v>15762.987563189999</v>
      </c>
      <c r="E1713" s="11">
        <f t="shared" si="905"/>
        <v>175409.75822457002</v>
      </c>
      <c r="F1713" s="99">
        <f t="shared" si="900"/>
        <v>4809.67</v>
      </c>
      <c r="G1713" s="3">
        <f>IF(N1713=1,VLOOKUP(A1712,[1]Plan1!$BG$69:$BI$188,3),G1712)</f>
        <v>4821.6899999999996</v>
      </c>
      <c r="H1713" s="200">
        <f t="shared" si="901"/>
        <v>42770</v>
      </c>
      <c r="I1713" s="200">
        <f t="shared" si="902"/>
        <v>42798</v>
      </c>
      <c r="J1713" s="27">
        <f t="shared" si="906"/>
        <v>2.4991319570779602E-3</v>
      </c>
      <c r="K1713" s="12">
        <f t="shared" si="920"/>
        <v>42857</v>
      </c>
      <c r="L1713" s="12">
        <f t="shared" si="907"/>
        <v>42857</v>
      </c>
      <c r="M1713" s="1">
        <f t="shared" si="921"/>
        <v>18</v>
      </c>
      <c r="N1713" s="1">
        <f t="shared" si="908"/>
        <v>4</v>
      </c>
      <c r="O1713" s="2">
        <f t="shared" si="909"/>
        <v>1.0005548200000001</v>
      </c>
      <c r="P1713" s="11">
        <f t="shared" si="930"/>
        <v>1.0033000599999999</v>
      </c>
      <c r="Q1713" s="11">
        <f t="shared" si="926"/>
        <v>1.3870870266546258</v>
      </c>
      <c r="R1713" s="2">
        <f t="shared" si="929"/>
        <v>1.38785661</v>
      </c>
      <c r="S1713" s="2">
        <f t="shared" si="924"/>
        <v>1.36605438</v>
      </c>
      <c r="T1713" s="2">
        <f t="shared" si="910"/>
        <v>261152.36671999001</v>
      </c>
      <c r="U1713" s="2">
        <f t="shared" si="911"/>
        <v>5770.110639391226</v>
      </c>
      <c r="V1713" s="2">
        <f t="shared" si="912"/>
        <v>68033.83418590136</v>
      </c>
      <c r="W1713" s="2">
        <f t="shared" si="913"/>
        <v>264976.69061305257</v>
      </c>
      <c r="X1713" s="29">
        <f t="shared" si="914"/>
        <v>0</v>
      </c>
      <c r="Y1713" s="2">
        <f t="shared" si="925"/>
        <v>0</v>
      </c>
      <c r="Z1713" s="82">
        <f t="shared" si="915"/>
        <v>0</v>
      </c>
      <c r="AA1713" s="2">
        <f t="shared" si="898"/>
        <v>0</v>
      </c>
      <c r="AB1713" s="27">
        <f t="shared" si="922"/>
        <v>6.7299999999999999E-2</v>
      </c>
      <c r="AC1713" s="29">
        <f t="shared" si="903"/>
        <v>4</v>
      </c>
      <c r="AD1713" s="29">
        <v>252</v>
      </c>
      <c r="AE1713" s="11">
        <f t="shared" si="927"/>
        <v>1.0010343770000001</v>
      </c>
      <c r="AF1713" s="2">
        <f t="shared" si="899"/>
        <v>270.13000162999998</v>
      </c>
      <c r="AG1713" s="2">
        <f t="shared" si="916"/>
        <v>274.08579429999998</v>
      </c>
      <c r="AH1713" s="3">
        <f t="shared" si="917"/>
        <v>0</v>
      </c>
      <c r="AI1713" s="4" t="str">
        <f t="shared" si="928"/>
        <v>A+J=</v>
      </c>
      <c r="AJ1713" s="12">
        <f t="shared" si="923"/>
        <v>42857</v>
      </c>
      <c r="AK1713" s="12"/>
      <c r="AL1713" s="4"/>
      <c r="AM1713" s="1"/>
      <c r="AN1713" s="12"/>
      <c r="AO1713" s="1"/>
      <c r="AP1713" s="1"/>
      <c r="AQ1713" s="3"/>
      <c r="AR1713" s="3"/>
      <c r="AS1713" s="7"/>
      <c r="AT1713" s="1"/>
      <c r="AU1713" s="1"/>
      <c r="AV1713" s="1"/>
      <c r="AW1713" s="1"/>
      <c r="AX1713" s="1"/>
      <c r="AY1713" s="1"/>
      <c r="AZ1713" s="1"/>
      <c r="BA1713" s="1"/>
      <c r="BB1713" s="1"/>
    </row>
    <row r="1714" spans="1:54" x14ac:dyDescent="0.2">
      <c r="A1714" s="178">
        <f t="shared" si="918"/>
        <v>42833</v>
      </c>
      <c r="B1714" s="2">
        <f t="shared" si="904"/>
        <v>265353.14356702293</v>
      </c>
      <c r="C1714" s="2">
        <f t="shared" si="919"/>
        <v>191172.74578776001</v>
      </c>
      <c r="D1714" s="2">
        <f>SUM(Y1714:Y$1860)</f>
        <v>15762.987563189999</v>
      </c>
      <c r="E1714" s="11">
        <f t="shared" si="905"/>
        <v>175409.75822457002</v>
      </c>
      <c r="F1714" s="99">
        <f t="shared" si="900"/>
        <v>4809.67</v>
      </c>
      <c r="G1714" s="3">
        <f>IF(N1714=1,VLOOKUP(A1713,[1]Plan1!$BG$69:$BI$188,3),G1713)</f>
        <v>4821.6899999999996</v>
      </c>
      <c r="H1714" s="200">
        <f t="shared" si="901"/>
        <v>42770</v>
      </c>
      <c r="I1714" s="200">
        <f t="shared" si="902"/>
        <v>42798</v>
      </c>
      <c r="J1714" s="27">
        <f t="shared" si="906"/>
        <v>2.4991319570779602E-3</v>
      </c>
      <c r="K1714" s="12">
        <f t="shared" si="920"/>
        <v>42857</v>
      </c>
      <c r="L1714" s="12">
        <f t="shared" si="907"/>
        <v>42857</v>
      </c>
      <c r="M1714" s="1">
        <f t="shared" si="921"/>
        <v>18</v>
      </c>
      <c r="N1714" s="1">
        <f t="shared" si="908"/>
        <v>5</v>
      </c>
      <c r="O1714" s="2">
        <f t="shared" si="909"/>
        <v>1.0006935699999999</v>
      </c>
      <c r="P1714" s="11">
        <f t="shared" si="930"/>
        <v>1.0033000599999999</v>
      </c>
      <c r="Q1714" s="11">
        <f t="shared" si="926"/>
        <v>1.3870870266546258</v>
      </c>
      <c r="R1714" s="2">
        <f t="shared" si="929"/>
        <v>1.3880490599999999</v>
      </c>
      <c r="S1714" s="2">
        <f t="shared" si="924"/>
        <v>1.36605438</v>
      </c>
      <c r="T1714" s="2">
        <f t="shared" si="910"/>
        <v>261152.36671999001</v>
      </c>
      <c r="U1714" s="2">
        <f t="shared" si="911"/>
        <v>5770.110639391226</v>
      </c>
      <c r="V1714" s="2">
        <f t="shared" si="912"/>
        <v>68067.591793871659</v>
      </c>
      <c r="W1714" s="2">
        <f t="shared" si="913"/>
        <v>265010.4482210229</v>
      </c>
      <c r="X1714" s="29">
        <f t="shared" si="914"/>
        <v>0</v>
      </c>
      <c r="Y1714" s="2">
        <f t="shared" si="925"/>
        <v>0</v>
      </c>
      <c r="Z1714" s="82">
        <f t="shared" si="915"/>
        <v>0</v>
      </c>
      <c r="AA1714" s="2">
        <f t="shared" si="898"/>
        <v>0</v>
      </c>
      <c r="AB1714" s="27">
        <f t="shared" si="922"/>
        <v>6.7299999999999999E-2</v>
      </c>
      <c r="AC1714" s="29">
        <f t="shared" si="903"/>
        <v>5</v>
      </c>
      <c r="AD1714" s="29">
        <v>252</v>
      </c>
      <c r="AE1714" s="11">
        <f t="shared" si="927"/>
        <v>1.0012931389999999</v>
      </c>
      <c r="AF1714" s="2">
        <f t="shared" si="899"/>
        <v>337.70631034000002</v>
      </c>
      <c r="AG1714" s="2">
        <f t="shared" si="916"/>
        <v>342.69534599999997</v>
      </c>
      <c r="AH1714" s="3">
        <f t="shared" si="917"/>
        <v>0</v>
      </c>
      <c r="AI1714" s="4" t="str">
        <f t="shared" si="928"/>
        <v>A+J=</v>
      </c>
      <c r="AJ1714" s="12">
        <f t="shared" si="923"/>
        <v>42857</v>
      </c>
      <c r="AK1714" s="12"/>
      <c r="AL1714" s="4"/>
      <c r="AM1714" s="1"/>
      <c r="AN1714" s="12"/>
      <c r="AO1714" s="1"/>
      <c r="AP1714" s="1"/>
      <c r="AQ1714" s="3"/>
      <c r="AR1714" s="3"/>
      <c r="AS1714" s="7"/>
      <c r="AT1714" s="1"/>
      <c r="AU1714" s="1"/>
      <c r="AV1714" s="1"/>
      <c r="AW1714" s="1"/>
      <c r="AX1714" s="1"/>
      <c r="AY1714" s="1"/>
      <c r="AZ1714" s="1"/>
      <c r="BA1714" s="1"/>
      <c r="BB1714" s="1"/>
    </row>
    <row r="1715" spans="1:54" x14ac:dyDescent="0.2">
      <c r="A1715" s="178">
        <f t="shared" si="918"/>
        <v>42834</v>
      </c>
      <c r="B1715" s="2">
        <f t="shared" si="904"/>
        <v>265353.14356702293</v>
      </c>
      <c r="C1715" s="2">
        <f t="shared" si="919"/>
        <v>191172.74578776001</v>
      </c>
      <c r="D1715" s="2">
        <f>SUM(Y1715:Y$1860)</f>
        <v>15762.987563189999</v>
      </c>
      <c r="E1715" s="11">
        <f t="shared" si="905"/>
        <v>175409.75822457002</v>
      </c>
      <c r="F1715" s="99">
        <f t="shared" si="900"/>
        <v>4809.67</v>
      </c>
      <c r="G1715" s="3">
        <f>IF(N1715=1,VLOOKUP(A1714,[1]Plan1!$BG$69:$BI$188,3),G1714)</f>
        <v>4821.6899999999996</v>
      </c>
      <c r="H1715" s="200">
        <f t="shared" si="901"/>
        <v>42770</v>
      </c>
      <c r="I1715" s="200">
        <f t="shared" si="902"/>
        <v>42798</v>
      </c>
      <c r="J1715" s="27">
        <f t="shared" si="906"/>
        <v>2.4991319570779602E-3</v>
      </c>
      <c r="K1715" s="12">
        <f t="shared" si="920"/>
        <v>42857</v>
      </c>
      <c r="L1715" s="12">
        <f t="shared" si="907"/>
        <v>42857</v>
      </c>
      <c r="M1715" s="1">
        <f t="shared" si="921"/>
        <v>18</v>
      </c>
      <c r="N1715" s="1">
        <f t="shared" si="908"/>
        <v>5</v>
      </c>
      <c r="O1715" s="2">
        <f t="shared" si="909"/>
        <v>1.0006935699999999</v>
      </c>
      <c r="P1715" s="11">
        <f t="shared" si="930"/>
        <v>1.0033000599999999</v>
      </c>
      <c r="Q1715" s="11">
        <f t="shared" si="926"/>
        <v>1.3870870266546258</v>
      </c>
      <c r="R1715" s="2">
        <f t="shared" si="929"/>
        <v>1.3880490599999999</v>
      </c>
      <c r="S1715" s="2">
        <f t="shared" si="924"/>
        <v>1.36605438</v>
      </c>
      <c r="T1715" s="2">
        <f t="shared" si="910"/>
        <v>261152.36671999001</v>
      </c>
      <c r="U1715" s="2">
        <f t="shared" si="911"/>
        <v>5770.110639391226</v>
      </c>
      <c r="V1715" s="2">
        <f t="shared" si="912"/>
        <v>68067.591793871659</v>
      </c>
      <c r="W1715" s="2">
        <f t="shared" si="913"/>
        <v>265010.4482210229</v>
      </c>
      <c r="X1715" s="29">
        <f t="shared" si="914"/>
        <v>0</v>
      </c>
      <c r="Y1715" s="2">
        <f t="shared" si="925"/>
        <v>0</v>
      </c>
      <c r="Z1715" s="82">
        <f t="shared" si="915"/>
        <v>0</v>
      </c>
      <c r="AA1715" s="2">
        <f t="shared" si="898"/>
        <v>0</v>
      </c>
      <c r="AB1715" s="27">
        <f t="shared" si="922"/>
        <v>6.7299999999999999E-2</v>
      </c>
      <c r="AC1715" s="29">
        <f t="shared" si="903"/>
        <v>5</v>
      </c>
      <c r="AD1715" s="29">
        <v>252</v>
      </c>
      <c r="AE1715" s="11">
        <f t="shared" si="927"/>
        <v>1.0012931389999999</v>
      </c>
      <c r="AF1715" s="2">
        <f t="shared" si="899"/>
        <v>337.70631034000002</v>
      </c>
      <c r="AG1715" s="2">
        <f t="shared" si="916"/>
        <v>342.69534599999997</v>
      </c>
      <c r="AH1715" s="3">
        <f t="shared" si="917"/>
        <v>0</v>
      </c>
      <c r="AI1715" s="4" t="str">
        <f t="shared" si="928"/>
        <v>A+J=</v>
      </c>
      <c r="AJ1715" s="12">
        <f t="shared" si="923"/>
        <v>42857</v>
      </c>
      <c r="AK1715" s="12"/>
      <c r="AL1715" s="4"/>
      <c r="AM1715" s="1"/>
      <c r="AN1715" s="12"/>
      <c r="AO1715" s="1"/>
      <c r="AP1715" s="1"/>
      <c r="AQ1715" s="3"/>
      <c r="AR1715" s="3"/>
      <c r="AS1715" s="7"/>
      <c r="AT1715" s="1"/>
      <c r="AU1715" s="1"/>
      <c r="AV1715" s="1"/>
      <c r="AW1715" s="1"/>
      <c r="AX1715" s="1"/>
      <c r="AY1715" s="1"/>
      <c r="AZ1715" s="1"/>
      <c r="BA1715" s="1"/>
      <c r="BB1715" s="1"/>
    </row>
    <row r="1716" spans="1:54" x14ac:dyDescent="0.2">
      <c r="A1716" s="178">
        <f t="shared" si="918"/>
        <v>42835</v>
      </c>
      <c r="B1716" s="2">
        <f t="shared" si="904"/>
        <v>265353.14356702293</v>
      </c>
      <c r="C1716" s="2">
        <f t="shared" si="919"/>
        <v>191172.74578776001</v>
      </c>
      <c r="D1716" s="2">
        <f>SUM(Y1716:Y$1860)</f>
        <v>15762.987563189999</v>
      </c>
      <c r="E1716" s="11">
        <f t="shared" si="905"/>
        <v>175409.75822457002</v>
      </c>
      <c r="F1716" s="99">
        <f t="shared" si="900"/>
        <v>4809.67</v>
      </c>
      <c r="G1716" s="3">
        <f>IF(N1716=1,VLOOKUP(A1715,[1]Plan1!$BG$69:$BI$188,3),G1715)</f>
        <v>4821.6899999999996</v>
      </c>
      <c r="H1716" s="200">
        <f t="shared" si="901"/>
        <v>42770</v>
      </c>
      <c r="I1716" s="200">
        <f t="shared" si="902"/>
        <v>42798</v>
      </c>
      <c r="J1716" s="27">
        <f t="shared" si="906"/>
        <v>2.4991319570779602E-3</v>
      </c>
      <c r="K1716" s="12">
        <f t="shared" si="920"/>
        <v>42857</v>
      </c>
      <c r="L1716" s="12">
        <f t="shared" si="907"/>
        <v>42857</v>
      </c>
      <c r="M1716" s="1">
        <f t="shared" si="921"/>
        <v>18</v>
      </c>
      <c r="N1716" s="1">
        <f t="shared" si="908"/>
        <v>5</v>
      </c>
      <c r="O1716" s="2">
        <f t="shared" si="909"/>
        <v>1.0006935699999999</v>
      </c>
      <c r="P1716" s="11">
        <f t="shared" si="930"/>
        <v>1.0033000599999999</v>
      </c>
      <c r="Q1716" s="11">
        <f t="shared" si="926"/>
        <v>1.3870870266546258</v>
      </c>
      <c r="R1716" s="2">
        <f t="shared" si="929"/>
        <v>1.3880490599999999</v>
      </c>
      <c r="S1716" s="2">
        <f t="shared" si="924"/>
        <v>1.36605438</v>
      </c>
      <c r="T1716" s="2">
        <f t="shared" si="910"/>
        <v>261152.36671999001</v>
      </c>
      <c r="U1716" s="2">
        <f t="shared" si="911"/>
        <v>5770.110639391226</v>
      </c>
      <c r="V1716" s="2">
        <f t="shared" si="912"/>
        <v>68067.591793871659</v>
      </c>
      <c r="W1716" s="2">
        <f t="shared" si="913"/>
        <v>265010.4482210229</v>
      </c>
      <c r="X1716" s="29">
        <f t="shared" si="914"/>
        <v>0</v>
      </c>
      <c r="Y1716" s="2">
        <f t="shared" si="925"/>
        <v>0</v>
      </c>
      <c r="Z1716" s="82">
        <f t="shared" si="915"/>
        <v>0</v>
      </c>
      <c r="AA1716" s="2">
        <f t="shared" si="898"/>
        <v>0</v>
      </c>
      <c r="AB1716" s="27">
        <f t="shared" si="922"/>
        <v>6.7299999999999999E-2</v>
      </c>
      <c r="AC1716" s="29">
        <f t="shared" si="903"/>
        <v>5</v>
      </c>
      <c r="AD1716" s="29">
        <v>252</v>
      </c>
      <c r="AE1716" s="11">
        <f t="shared" si="927"/>
        <v>1.0012931389999999</v>
      </c>
      <c r="AF1716" s="2">
        <f t="shared" si="899"/>
        <v>337.70631034000002</v>
      </c>
      <c r="AG1716" s="2">
        <f t="shared" si="916"/>
        <v>342.69534599999997</v>
      </c>
      <c r="AH1716" s="3">
        <f t="shared" si="917"/>
        <v>0</v>
      </c>
      <c r="AI1716" s="4" t="str">
        <f t="shared" si="928"/>
        <v>A+J=</v>
      </c>
      <c r="AJ1716" s="12">
        <f t="shared" si="923"/>
        <v>42857</v>
      </c>
      <c r="AK1716" s="12"/>
      <c r="AL1716" s="4"/>
      <c r="AM1716" s="1"/>
      <c r="AN1716" s="12"/>
      <c r="AO1716" s="1"/>
      <c r="AP1716" s="1"/>
      <c r="AQ1716" s="3"/>
      <c r="AR1716" s="3"/>
      <c r="AS1716" s="7"/>
      <c r="AT1716" s="1"/>
      <c r="AU1716" s="1"/>
      <c r="AV1716" s="1"/>
      <c r="AW1716" s="1"/>
      <c r="AX1716" s="1"/>
      <c r="AY1716" s="1"/>
      <c r="AZ1716" s="1"/>
      <c r="BA1716" s="1"/>
      <c r="BB1716" s="1"/>
    </row>
    <row r="1717" spans="1:54" x14ac:dyDescent="0.2">
      <c r="A1717" s="178">
        <f t="shared" si="918"/>
        <v>42836</v>
      </c>
      <c r="B1717" s="2">
        <f t="shared" si="904"/>
        <v>265455.55447407113</v>
      </c>
      <c r="C1717" s="2">
        <f t="shared" si="919"/>
        <v>191172.74578776001</v>
      </c>
      <c r="D1717" s="2">
        <f>SUM(Y1717:Y$1860)</f>
        <v>15762.987563189999</v>
      </c>
      <c r="E1717" s="11">
        <f t="shared" si="905"/>
        <v>175409.75822457002</v>
      </c>
      <c r="F1717" s="99">
        <f t="shared" si="900"/>
        <v>4809.67</v>
      </c>
      <c r="G1717" s="3">
        <f>IF(N1717=1,VLOOKUP(A1716,[1]Plan1!$BG$69:$BI$188,3),G1716)</f>
        <v>4821.6899999999996</v>
      </c>
      <c r="H1717" s="200">
        <f t="shared" si="901"/>
        <v>42770</v>
      </c>
      <c r="I1717" s="200">
        <f t="shared" si="902"/>
        <v>42798</v>
      </c>
      <c r="J1717" s="27">
        <f t="shared" si="906"/>
        <v>2.4991319570779602E-3</v>
      </c>
      <c r="K1717" s="12">
        <f t="shared" si="920"/>
        <v>42857</v>
      </c>
      <c r="L1717" s="12">
        <f t="shared" si="907"/>
        <v>42857</v>
      </c>
      <c r="M1717" s="1">
        <f t="shared" si="921"/>
        <v>18</v>
      </c>
      <c r="N1717" s="1">
        <f t="shared" si="908"/>
        <v>6</v>
      </c>
      <c r="O1717" s="2">
        <f t="shared" si="909"/>
        <v>1.00083235</v>
      </c>
      <c r="P1717" s="11">
        <f t="shared" si="930"/>
        <v>1.0033000599999999</v>
      </c>
      <c r="Q1717" s="11">
        <f t="shared" si="926"/>
        <v>1.3870870266546258</v>
      </c>
      <c r="R1717" s="2">
        <f t="shared" si="929"/>
        <v>1.38824156</v>
      </c>
      <c r="S1717" s="2">
        <f t="shared" si="924"/>
        <v>1.36605438</v>
      </c>
      <c r="T1717" s="2">
        <f t="shared" si="910"/>
        <v>261152.36671999001</v>
      </c>
      <c r="U1717" s="2">
        <f t="shared" si="911"/>
        <v>5770.110639391226</v>
      </c>
      <c r="V1717" s="2">
        <f t="shared" si="912"/>
        <v>68101.358172329885</v>
      </c>
      <c r="W1717" s="2">
        <f t="shared" si="913"/>
        <v>265044.21459948114</v>
      </c>
      <c r="X1717" s="29">
        <f t="shared" si="914"/>
        <v>0</v>
      </c>
      <c r="Y1717" s="2">
        <f t="shared" si="925"/>
        <v>0</v>
      </c>
      <c r="Z1717" s="82">
        <f t="shared" si="915"/>
        <v>0</v>
      </c>
      <c r="AA1717" s="2">
        <f t="shared" si="898"/>
        <v>0</v>
      </c>
      <c r="AB1717" s="27">
        <f t="shared" si="922"/>
        <v>6.7299999999999999E-2</v>
      </c>
      <c r="AC1717" s="29">
        <f t="shared" si="903"/>
        <v>6</v>
      </c>
      <c r="AD1717" s="29">
        <v>252</v>
      </c>
      <c r="AE1717" s="11">
        <f t="shared" si="927"/>
        <v>1.0015519669999999</v>
      </c>
      <c r="AF1717" s="2">
        <f t="shared" si="899"/>
        <v>405.29985512000002</v>
      </c>
      <c r="AG1717" s="2">
        <f t="shared" si="916"/>
        <v>411.33987459000002</v>
      </c>
      <c r="AH1717" s="3">
        <f t="shared" si="917"/>
        <v>0</v>
      </c>
      <c r="AI1717" s="4" t="str">
        <f t="shared" si="928"/>
        <v>A+J=</v>
      </c>
      <c r="AJ1717" s="12">
        <f t="shared" si="923"/>
        <v>42857</v>
      </c>
      <c r="AK1717" s="12"/>
      <c r="AL1717" s="4"/>
      <c r="AM1717" s="1"/>
      <c r="AN1717" s="12"/>
      <c r="AO1717" s="1"/>
      <c r="AP1717" s="1"/>
      <c r="AQ1717" s="3"/>
      <c r="AR1717" s="3"/>
      <c r="AS1717" s="7"/>
      <c r="AT1717" s="1"/>
      <c r="AU1717" s="1"/>
      <c r="AV1717" s="1"/>
      <c r="AW1717" s="1"/>
      <c r="AX1717" s="1"/>
      <c r="AY1717" s="1"/>
      <c r="AZ1717" s="1"/>
      <c r="BA1717" s="1"/>
      <c r="BB1717" s="1"/>
    </row>
    <row r="1718" spans="1:54" x14ac:dyDescent="0.2">
      <c r="A1718" s="178">
        <f t="shared" si="918"/>
        <v>42837</v>
      </c>
      <c r="B1718" s="2">
        <f t="shared" si="904"/>
        <v>265558.0041352745</v>
      </c>
      <c r="C1718" s="2">
        <f t="shared" si="919"/>
        <v>191172.74578776001</v>
      </c>
      <c r="D1718" s="2">
        <f>SUM(Y1718:Y$1860)</f>
        <v>15762.987563189999</v>
      </c>
      <c r="E1718" s="11">
        <f t="shared" si="905"/>
        <v>175409.75822457002</v>
      </c>
      <c r="F1718" s="99">
        <f t="shared" si="900"/>
        <v>4809.67</v>
      </c>
      <c r="G1718" s="3">
        <f>IF(N1718=1,VLOOKUP(A1717,[1]Plan1!$BG$69:$BI$188,3),G1717)</f>
        <v>4821.6899999999996</v>
      </c>
      <c r="H1718" s="200">
        <f t="shared" si="901"/>
        <v>42770</v>
      </c>
      <c r="I1718" s="200">
        <f t="shared" si="902"/>
        <v>42798</v>
      </c>
      <c r="J1718" s="27">
        <f t="shared" si="906"/>
        <v>2.4991319570779602E-3</v>
      </c>
      <c r="K1718" s="12">
        <f t="shared" si="920"/>
        <v>42857</v>
      </c>
      <c r="L1718" s="12">
        <f t="shared" si="907"/>
        <v>42857</v>
      </c>
      <c r="M1718" s="1">
        <f t="shared" si="921"/>
        <v>18</v>
      </c>
      <c r="N1718" s="1">
        <f t="shared" si="908"/>
        <v>7</v>
      </c>
      <c r="O1718" s="2">
        <f t="shared" si="909"/>
        <v>1.0009711400000001</v>
      </c>
      <c r="P1718" s="11">
        <f t="shared" si="930"/>
        <v>1.0033000599999999</v>
      </c>
      <c r="Q1718" s="11">
        <f t="shared" si="926"/>
        <v>1.3870870266546258</v>
      </c>
      <c r="R1718" s="2">
        <f t="shared" si="929"/>
        <v>1.3884340799999999</v>
      </c>
      <c r="S1718" s="2">
        <f t="shared" si="924"/>
        <v>1.36605438</v>
      </c>
      <c r="T1718" s="2">
        <f t="shared" si="910"/>
        <v>261152.36671999001</v>
      </c>
      <c r="U1718" s="2">
        <f t="shared" si="911"/>
        <v>5770.110639391226</v>
      </c>
      <c r="V1718" s="2">
        <f t="shared" si="912"/>
        <v>68135.128058983275</v>
      </c>
      <c r="W1718" s="2">
        <f t="shared" si="913"/>
        <v>265077.98448613449</v>
      </c>
      <c r="X1718" s="29">
        <f t="shared" si="914"/>
        <v>0</v>
      </c>
      <c r="Y1718" s="2">
        <f t="shared" si="925"/>
        <v>0</v>
      </c>
      <c r="Z1718" s="82">
        <f t="shared" si="915"/>
        <v>0</v>
      </c>
      <c r="AA1718" s="2">
        <f t="shared" si="898"/>
        <v>0</v>
      </c>
      <c r="AB1718" s="27">
        <f t="shared" si="922"/>
        <v>6.7299999999999999E-2</v>
      </c>
      <c r="AC1718" s="29">
        <f t="shared" si="903"/>
        <v>7</v>
      </c>
      <c r="AD1718" s="29">
        <v>252</v>
      </c>
      <c r="AE1718" s="11">
        <f t="shared" si="927"/>
        <v>1.0018108619999999</v>
      </c>
      <c r="AF1718" s="2">
        <f t="shared" si="899"/>
        <v>472.9108971</v>
      </c>
      <c r="AG1718" s="2">
        <f t="shared" si="916"/>
        <v>480.01964914000001</v>
      </c>
      <c r="AH1718" s="3">
        <f t="shared" si="917"/>
        <v>0</v>
      </c>
      <c r="AI1718" s="4" t="str">
        <f t="shared" si="928"/>
        <v>A+J=</v>
      </c>
      <c r="AJ1718" s="12">
        <f t="shared" si="923"/>
        <v>42857</v>
      </c>
      <c r="AK1718" s="12"/>
      <c r="AL1718" s="4"/>
      <c r="AM1718" s="1"/>
      <c r="AN1718" s="12"/>
      <c r="AO1718" s="1"/>
      <c r="AP1718" s="1"/>
      <c r="AQ1718" s="3"/>
      <c r="AR1718" s="3"/>
      <c r="AS1718" s="7"/>
      <c r="AT1718" s="1"/>
      <c r="AU1718" s="1"/>
      <c r="AV1718" s="1"/>
      <c r="AW1718" s="1"/>
      <c r="AX1718" s="1"/>
      <c r="AY1718" s="1"/>
      <c r="AZ1718" s="1"/>
      <c r="BA1718" s="1"/>
      <c r="BB1718" s="1"/>
    </row>
    <row r="1719" spans="1:54" x14ac:dyDescent="0.2">
      <c r="A1719" s="178">
        <f t="shared" si="918"/>
        <v>42838</v>
      </c>
      <c r="B1719" s="2">
        <f t="shared" si="904"/>
        <v>265660.49282523309</v>
      </c>
      <c r="C1719" s="2">
        <f t="shared" si="919"/>
        <v>191172.74578776001</v>
      </c>
      <c r="D1719" s="2">
        <f>SUM(Y1719:Y$1860)</f>
        <v>15762.987563189999</v>
      </c>
      <c r="E1719" s="11">
        <f t="shared" si="905"/>
        <v>175409.75822457002</v>
      </c>
      <c r="F1719" s="99">
        <f t="shared" si="900"/>
        <v>4809.67</v>
      </c>
      <c r="G1719" s="3">
        <f>IF(N1719=1,VLOOKUP(A1718,[1]Plan1!$BG$69:$BI$188,3),G1718)</f>
        <v>4821.6899999999996</v>
      </c>
      <c r="H1719" s="200">
        <f t="shared" si="901"/>
        <v>42770</v>
      </c>
      <c r="I1719" s="200">
        <f t="shared" si="902"/>
        <v>42798</v>
      </c>
      <c r="J1719" s="27">
        <f t="shared" si="906"/>
        <v>2.4991319570779602E-3</v>
      </c>
      <c r="K1719" s="12">
        <f t="shared" si="920"/>
        <v>42857</v>
      </c>
      <c r="L1719" s="12">
        <f t="shared" si="907"/>
        <v>42857</v>
      </c>
      <c r="M1719" s="1">
        <f t="shared" si="921"/>
        <v>18</v>
      </c>
      <c r="N1719" s="1">
        <f t="shared" si="908"/>
        <v>8</v>
      </c>
      <c r="O1719" s="2">
        <f t="shared" si="909"/>
        <v>1.00110995</v>
      </c>
      <c r="P1719" s="11">
        <f t="shared" si="930"/>
        <v>1.0033000599999999</v>
      </c>
      <c r="Q1719" s="11">
        <f t="shared" si="926"/>
        <v>1.3870870266546258</v>
      </c>
      <c r="R1719" s="2">
        <f t="shared" si="929"/>
        <v>1.3886266199999999</v>
      </c>
      <c r="S1719" s="2">
        <f t="shared" si="924"/>
        <v>1.36605438</v>
      </c>
      <c r="T1719" s="2">
        <f t="shared" si="910"/>
        <v>261152.36671999001</v>
      </c>
      <c r="U1719" s="2">
        <f t="shared" si="911"/>
        <v>5770.110639391226</v>
      </c>
      <c r="V1719" s="2">
        <f t="shared" si="912"/>
        <v>68168.90145383183</v>
      </c>
      <c r="W1719" s="2">
        <f t="shared" si="913"/>
        <v>265111.75788098306</v>
      </c>
      <c r="X1719" s="29">
        <f t="shared" si="914"/>
        <v>0</v>
      </c>
      <c r="Y1719" s="2">
        <f t="shared" si="925"/>
        <v>0</v>
      </c>
      <c r="Z1719" s="82">
        <f t="shared" si="915"/>
        <v>0</v>
      </c>
      <c r="AA1719" s="2">
        <f t="shared" si="898"/>
        <v>0</v>
      </c>
      <c r="AB1719" s="27">
        <f t="shared" si="922"/>
        <v>6.7299999999999999E-2</v>
      </c>
      <c r="AC1719" s="29">
        <f t="shared" si="903"/>
        <v>8</v>
      </c>
      <c r="AD1719" s="29">
        <v>252</v>
      </c>
      <c r="AE1719" s="11">
        <f t="shared" si="927"/>
        <v>1.002069825</v>
      </c>
      <c r="AF1719" s="2">
        <f t="shared" si="899"/>
        <v>540.53969744000005</v>
      </c>
      <c r="AG1719" s="2">
        <f t="shared" si="916"/>
        <v>548.73494425000001</v>
      </c>
      <c r="AH1719" s="3">
        <f t="shared" si="917"/>
        <v>0</v>
      </c>
      <c r="AI1719" s="4" t="str">
        <f t="shared" si="928"/>
        <v>A+J=</v>
      </c>
      <c r="AJ1719" s="12">
        <f t="shared" si="923"/>
        <v>42857</v>
      </c>
      <c r="AK1719" s="12"/>
      <c r="AL1719" s="4"/>
      <c r="AM1719" s="1"/>
      <c r="AN1719" s="12"/>
      <c r="AO1719" s="1"/>
      <c r="AP1719" s="1"/>
      <c r="AQ1719" s="3"/>
      <c r="AR1719" s="3"/>
      <c r="AS1719" s="7"/>
      <c r="AT1719" s="1"/>
      <c r="AU1719" s="1"/>
      <c r="AV1719" s="1"/>
      <c r="AW1719" s="1"/>
      <c r="AX1719" s="1"/>
      <c r="AY1719" s="1"/>
      <c r="AZ1719" s="1"/>
      <c r="BA1719" s="1"/>
      <c r="BB1719" s="1"/>
    </row>
    <row r="1720" spans="1:54" x14ac:dyDescent="0.2">
      <c r="A1720" s="178">
        <f t="shared" si="918"/>
        <v>42839</v>
      </c>
      <c r="B1720" s="2">
        <f t="shared" si="904"/>
        <v>265763.0217814644</v>
      </c>
      <c r="C1720" s="2">
        <f t="shared" si="919"/>
        <v>191172.74578776001</v>
      </c>
      <c r="D1720" s="2">
        <f>SUM(Y1720:Y$1860)</f>
        <v>15762.987563189999</v>
      </c>
      <c r="E1720" s="11">
        <f t="shared" si="905"/>
        <v>175409.75822457002</v>
      </c>
      <c r="F1720" s="99">
        <f t="shared" si="900"/>
        <v>4809.67</v>
      </c>
      <c r="G1720" s="3">
        <f>IF(N1720=1,VLOOKUP(A1719,[1]Plan1!$BG$69:$BI$188,3),G1719)</f>
        <v>4821.6899999999996</v>
      </c>
      <c r="H1720" s="200">
        <f t="shared" si="901"/>
        <v>42770</v>
      </c>
      <c r="I1720" s="200">
        <f t="shared" si="902"/>
        <v>42798</v>
      </c>
      <c r="J1720" s="27">
        <f t="shared" si="906"/>
        <v>2.4991319570779602E-3</v>
      </c>
      <c r="K1720" s="12">
        <f t="shared" si="920"/>
        <v>42857</v>
      </c>
      <c r="L1720" s="12">
        <f t="shared" si="907"/>
        <v>42857</v>
      </c>
      <c r="M1720" s="1">
        <f t="shared" si="921"/>
        <v>18</v>
      </c>
      <c r="N1720" s="1">
        <f t="shared" si="908"/>
        <v>9</v>
      </c>
      <c r="O1720" s="2">
        <f t="shared" si="909"/>
        <v>1.0012487800000001</v>
      </c>
      <c r="P1720" s="11">
        <f t="shared" si="930"/>
        <v>1.0033000599999999</v>
      </c>
      <c r="Q1720" s="11">
        <f t="shared" si="926"/>
        <v>1.3870870266546258</v>
      </c>
      <c r="R1720" s="2">
        <f t="shared" si="929"/>
        <v>1.38881919</v>
      </c>
      <c r="S1720" s="2">
        <f t="shared" si="924"/>
        <v>1.36605438</v>
      </c>
      <c r="T1720" s="2">
        <f t="shared" si="910"/>
        <v>261152.36671999001</v>
      </c>
      <c r="U1720" s="2">
        <f t="shared" si="911"/>
        <v>5770.110639391226</v>
      </c>
      <c r="V1720" s="2">
        <f t="shared" si="912"/>
        <v>68202.680110973146</v>
      </c>
      <c r="W1720" s="2">
        <f t="shared" si="913"/>
        <v>265145.53653812438</v>
      </c>
      <c r="X1720" s="29">
        <f t="shared" si="914"/>
        <v>0</v>
      </c>
      <c r="Y1720" s="2">
        <f t="shared" si="925"/>
        <v>0</v>
      </c>
      <c r="Z1720" s="82">
        <f t="shared" si="915"/>
        <v>0</v>
      </c>
      <c r="AA1720" s="2">
        <f t="shared" si="898"/>
        <v>0</v>
      </c>
      <c r="AB1720" s="27">
        <f t="shared" si="922"/>
        <v>6.7299999999999999E-2</v>
      </c>
      <c r="AC1720" s="29">
        <f t="shared" si="903"/>
        <v>9</v>
      </c>
      <c r="AD1720" s="29">
        <v>252</v>
      </c>
      <c r="AE1720" s="11">
        <f t="shared" si="927"/>
        <v>1.0023288539999999</v>
      </c>
      <c r="AF1720" s="2">
        <f t="shared" si="899"/>
        <v>608.18573384000001</v>
      </c>
      <c r="AG1720" s="2">
        <f t="shared" si="916"/>
        <v>617.48524334000001</v>
      </c>
      <c r="AH1720" s="3">
        <f t="shared" si="917"/>
        <v>0</v>
      </c>
      <c r="AI1720" s="4" t="str">
        <f t="shared" si="928"/>
        <v>A+J=</v>
      </c>
      <c r="AJ1720" s="12">
        <f t="shared" si="923"/>
        <v>42857</v>
      </c>
      <c r="AK1720" s="12"/>
      <c r="AL1720" s="4"/>
      <c r="AM1720" s="1"/>
      <c r="AN1720" s="12"/>
      <c r="AO1720" s="1"/>
      <c r="AP1720" s="1"/>
      <c r="AQ1720" s="3"/>
      <c r="AR1720" s="3"/>
      <c r="AS1720" s="7"/>
      <c r="AT1720" s="1"/>
      <c r="AU1720" s="1"/>
      <c r="AV1720" s="1"/>
      <c r="AW1720" s="1"/>
      <c r="AX1720" s="1"/>
      <c r="AY1720" s="1"/>
      <c r="AZ1720" s="1"/>
      <c r="BA1720" s="1"/>
      <c r="BB1720" s="1"/>
    </row>
    <row r="1721" spans="1:54" x14ac:dyDescent="0.2">
      <c r="A1721" s="178">
        <f t="shared" si="918"/>
        <v>42840</v>
      </c>
      <c r="B1721" s="2">
        <f t="shared" si="904"/>
        <v>265763.0217814644</v>
      </c>
      <c r="C1721" s="2">
        <f t="shared" si="919"/>
        <v>191172.74578776001</v>
      </c>
      <c r="D1721" s="2">
        <f>SUM(Y1721:Y$1860)</f>
        <v>15762.987563189999</v>
      </c>
      <c r="E1721" s="11">
        <f t="shared" si="905"/>
        <v>175409.75822457002</v>
      </c>
      <c r="F1721" s="99">
        <f t="shared" si="900"/>
        <v>4809.67</v>
      </c>
      <c r="G1721" s="3">
        <f>IF(N1721=1,VLOOKUP(A1720,[1]Plan1!$BG$69:$BI$188,3),G1720)</f>
        <v>4821.6899999999996</v>
      </c>
      <c r="H1721" s="200">
        <f t="shared" si="901"/>
        <v>42770</v>
      </c>
      <c r="I1721" s="200">
        <f t="shared" si="902"/>
        <v>42798</v>
      </c>
      <c r="J1721" s="27">
        <f t="shared" si="906"/>
        <v>2.4991319570779602E-3</v>
      </c>
      <c r="K1721" s="12">
        <f t="shared" si="920"/>
        <v>42857</v>
      </c>
      <c r="L1721" s="12">
        <f t="shared" si="907"/>
        <v>42857</v>
      </c>
      <c r="M1721" s="1">
        <f t="shared" si="921"/>
        <v>18</v>
      </c>
      <c r="N1721" s="1">
        <f t="shared" si="908"/>
        <v>9</v>
      </c>
      <c r="O1721" s="2">
        <f t="shared" si="909"/>
        <v>1.0012487800000001</v>
      </c>
      <c r="P1721" s="11">
        <f t="shared" si="930"/>
        <v>1.0033000599999999</v>
      </c>
      <c r="Q1721" s="11">
        <f t="shared" si="926"/>
        <v>1.3870870266546258</v>
      </c>
      <c r="R1721" s="2">
        <f t="shared" si="929"/>
        <v>1.38881919</v>
      </c>
      <c r="S1721" s="2">
        <f t="shared" si="924"/>
        <v>1.36605438</v>
      </c>
      <c r="T1721" s="2">
        <f t="shared" si="910"/>
        <v>261152.36671999001</v>
      </c>
      <c r="U1721" s="2">
        <f t="shared" si="911"/>
        <v>5770.110639391226</v>
      </c>
      <c r="V1721" s="2">
        <f t="shared" si="912"/>
        <v>68202.680110973146</v>
      </c>
      <c r="W1721" s="2">
        <f t="shared" si="913"/>
        <v>265145.53653812438</v>
      </c>
      <c r="X1721" s="29">
        <f t="shared" si="914"/>
        <v>0</v>
      </c>
      <c r="Y1721" s="2">
        <f t="shared" si="925"/>
        <v>0</v>
      </c>
      <c r="Z1721" s="82">
        <f t="shared" si="915"/>
        <v>0</v>
      </c>
      <c r="AA1721" s="2">
        <f t="shared" si="898"/>
        <v>0</v>
      </c>
      <c r="AB1721" s="27">
        <f t="shared" si="922"/>
        <v>6.7299999999999999E-2</v>
      </c>
      <c r="AC1721" s="29">
        <f t="shared" si="903"/>
        <v>9</v>
      </c>
      <c r="AD1721" s="29">
        <v>252</v>
      </c>
      <c r="AE1721" s="11">
        <f t="shared" si="927"/>
        <v>1.0023288539999999</v>
      </c>
      <c r="AF1721" s="2">
        <f t="shared" si="899"/>
        <v>608.18573384000001</v>
      </c>
      <c r="AG1721" s="2">
        <f t="shared" si="916"/>
        <v>617.48524334000001</v>
      </c>
      <c r="AH1721" s="3">
        <f t="shared" si="917"/>
        <v>0</v>
      </c>
      <c r="AI1721" s="4" t="str">
        <f t="shared" si="928"/>
        <v>A+J=</v>
      </c>
      <c r="AJ1721" s="12">
        <f t="shared" si="923"/>
        <v>42857</v>
      </c>
      <c r="AK1721" s="12"/>
      <c r="AL1721" s="4"/>
      <c r="AM1721" s="1"/>
      <c r="AN1721" s="12"/>
      <c r="AO1721" s="1"/>
      <c r="AP1721" s="1"/>
      <c r="AQ1721" s="3"/>
      <c r="AR1721" s="3"/>
      <c r="AS1721" s="7"/>
      <c r="AT1721" s="1"/>
      <c r="AU1721" s="1"/>
      <c r="AV1721" s="1"/>
      <c r="AW1721" s="1"/>
      <c r="AX1721" s="1"/>
      <c r="AY1721" s="1"/>
      <c r="AZ1721" s="1"/>
      <c r="BA1721" s="1"/>
      <c r="BB1721" s="1"/>
    </row>
    <row r="1722" spans="1:54" x14ac:dyDescent="0.2">
      <c r="A1722" s="178">
        <f t="shared" si="918"/>
        <v>42841</v>
      </c>
      <c r="B1722" s="2">
        <f t="shared" si="904"/>
        <v>265763.0217814644</v>
      </c>
      <c r="C1722" s="2">
        <f t="shared" si="919"/>
        <v>191172.74578776001</v>
      </c>
      <c r="D1722" s="2">
        <f>SUM(Y1722:Y$1860)</f>
        <v>15762.987563189999</v>
      </c>
      <c r="E1722" s="11">
        <f t="shared" si="905"/>
        <v>175409.75822457002</v>
      </c>
      <c r="F1722" s="99">
        <f t="shared" si="900"/>
        <v>4809.67</v>
      </c>
      <c r="G1722" s="3">
        <f>IF(N1722=1,VLOOKUP(A1721,[1]Plan1!$BG$69:$BI$188,3),G1721)</f>
        <v>4821.6899999999996</v>
      </c>
      <c r="H1722" s="200">
        <f t="shared" si="901"/>
        <v>42770</v>
      </c>
      <c r="I1722" s="200">
        <f t="shared" si="902"/>
        <v>42798</v>
      </c>
      <c r="J1722" s="27">
        <f t="shared" si="906"/>
        <v>2.4991319570779602E-3</v>
      </c>
      <c r="K1722" s="12">
        <f t="shared" si="920"/>
        <v>42857</v>
      </c>
      <c r="L1722" s="12">
        <f t="shared" si="907"/>
        <v>42857</v>
      </c>
      <c r="M1722" s="1">
        <f t="shared" si="921"/>
        <v>18</v>
      </c>
      <c r="N1722" s="1">
        <f t="shared" si="908"/>
        <v>9</v>
      </c>
      <c r="O1722" s="2">
        <f t="shared" si="909"/>
        <v>1.0012487800000001</v>
      </c>
      <c r="P1722" s="11">
        <f t="shared" si="930"/>
        <v>1.0033000599999999</v>
      </c>
      <c r="Q1722" s="11">
        <f t="shared" si="926"/>
        <v>1.3870870266546258</v>
      </c>
      <c r="R1722" s="2">
        <f t="shared" si="929"/>
        <v>1.38881919</v>
      </c>
      <c r="S1722" s="2">
        <f t="shared" si="924"/>
        <v>1.36605438</v>
      </c>
      <c r="T1722" s="2">
        <f t="shared" si="910"/>
        <v>261152.36671999001</v>
      </c>
      <c r="U1722" s="2">
        <f t="shared" si="911"/>
        <v>5770.110639391226</v>
      </c>
      <c r="V1722" s="2">
        <f t="shared" si="912"/>
        <v>68202.680110973146</v>
      </c>
      <c r="W1722" s="2">
        <f t="shared" si="913"/>
        <v>265145.53653812438</v>
      </c>
      <c r="X1722" s="29">
        <f t="shared" si="914"/>
        <v>0</v>
      </c>
      <c r="Y1722" s="2">
        <f t="shared" si="925"/>
        <v>0</v>
      </c>
      <c r="Z1722" s="82">
        <f t="shared" si="915"/>
        <v>0</v>
      </c>
      <c r="AA1722" s="2">
        <f t="shared" ref="AA1722:AA1785" si="931">IF(Z1722&gt;0,TRUNC(Z1722*T1722,8),0)</f>
        <v>0</v>
      </c>
      <c r="AB1722" s="27">
        <f t="shared" si="922"/>
        <v>6.7299999999999999E-2</v>
      </c>
      <c r="AC1722" s="29">
        <f t="shared" si="903"/>
        <v>9</v>
      </c>
      <c r="AD1722" s="29">
        <v>252</v>
      </c>
      <c r="AE1722" s="11">
        <f t="shared" si="927"/>
        <v>1.0023288539999999</v>
      </c>
      <c r="AF1722" s="2">
        <f t="shared" ref="AF1722:AF1785" si="932">TRUNC((T1722*(AE1722-1)),8)</f>
        <v>608.18573384000001</v>
      </c>
      <c r="AG1722" s="2">
        <f t="shared" si="916"/>
        <v>617.48524334000001</v>
      </c>
      <c r="AH1722" s="3">
        <f t="shared" si="917"/>
        <v>0</v>
      </c>
      <c r="AI1722" s="4" t="str">
        <f t="shared" si="928"/>
        <v>A+J=</v>
      </c>
      <c r="AJ1722" s="12">
        <f t="shared" si="923"/>
        <v>42857</v>
      </c>
      <c r="AK1722" s="12"/>
      <c r="AL1722" s="4"/>
      <c r="AM1722" s="1"/>
      <c r="AN1722" s="12"/>
      <c r="AO1722" s="1"/>
      <c r="AP1722" s="1"/>
      <c r="AQ1722" s="3"/>
      <c r="AR1722" s="3"/>
      <c r="AS1722" s="7"/>
      <c r="AT1722" s="1"/>
      <c r="AU1722" s="1"/>
      <c r="AV1722" s="1"/>
      <c r="AW1722" s="1"/>
      <c r="AX1722" s="1"/>
      <c r="AY1722" s="1"/>
      <c r="AZ1722" s="1"/>
      <c r="BA1722" s="1"/>
      <c r="BB1722" s="1"/>
    </row>
    <row r="1723" spans="1:54" x14ac:dyDescent="0.2">
      <c r="A1723" s="178">
        <f t="shared" si="918"/>
        <v>42842</v>
      </c>
      <c r="B1723" s="2">
        <f t="shared" si="904"/>
        <v>265763.0217814644</v>
      </c>
      <c r="C1723" s="2">
        <f t="shared" si="919"/>
        <v>191172.74578776001</v>
      </c>
      <c r="D1723" s="2">
        <f>SUM(Y1723:Y$1860)</f>
        <v>15762.987563189999</v>
      </c>
      <c r="E1723" s="11">
        <f t="shared" si="905"/>
        <v>175409.75822457002</v>
      </c>
      <c r="F1723" s="99">
        <f t="shared" si="900"/>
        <v>4809.67</v>
      </c>
      <c r="G1723" s="3">
        <f>IF(N1723=1,VLOOKUP(A1722,[1]Plan1!$BG$69:$BI$188,3),G1722)</f>
        <v>4821.6899999999996</v>
      </c>
      <c r="H1723" s="200">
        <f t="shared" si="901"/>
        <v>42770</v>
      </c>
      <c r="I1723" s="200">
        <f t="shared" si="902"/>
        <v>42798</v>
      </c>
      <c r="J1723" s="27">
        <f t="shared" si="906"/>
        <v>2.4991319570779602E-3</v>
      </c>
      <c r="K1723" s="12">
        <f t="shared" si="920"/>
        <v>42857</v>
      </c>
      <c r="L1723" s="12">
        <f t="shared" si="907"/>
        <v>42857</v>
      </c>
      <c r="M1723" s="1">
        <f t="shared" si="921"/>
        <v>18</v>
      </c>
      <c r="N1723" s="1">
        <f t="shared" si="908"/>
        <v>9</v>
      </c>
      <c r="O1723" s="2">
        <f t="shared" si="909"/>
        <v>1.0012487800000001</v>
      </c>
      <c r="P1723" s="11">
        <f t="shared" si="930"/>
        <v>1.0033000599999999</v>
      </c>
      <c r="Q1723" s="11">
        <f t="shared" si="926"/>
        <v>1.3870870266546258</v>
      </c>
      <c r="R1723" s="2">
        <f t="shared" si="929"/>
        <v>1.38881919</v>
      </c>
      <c r="S1723" s="2">
        <f t="shared" si="924"/>
        <v>1.36605438</v>
      </c>
      <c r="T1723" s="2">
        <f t="shared" si="910"/>
        <v>261152.36671999001</v>
      </c>
      <c r="U1723" s="2">
        <f t="shared" si="911"/>
        <v>5770.110639391226</v>
      </c>
      <c r="V1723" s="2">
        <f t="shared" si="912"/>
        <v>68202.680110973146</v>
      </c>
      <c r="W1723" s="2">
        <f t="shared" si="913"/>
        <v>265145.53653812438</v>
      </c>
      <c r="X1723" s="29">
        <f t="shared" si="914"/>
        <v>0</v>
      </c>
      <c r="Y1723" s="2">
        <f t="shared" si="925"/>
        <v>0</v>
      </c>
      <c r="Z1723" s="82">
        <f t="shared" si="915"/>
        <v>0</v>
      </c>
      <c r="AA1723" s="2">
        <f t="shared" si="931"/>
        <v>0</v>
      </c>
      <c r="AB1723" s="27">
        <f t="shared" si="922"/>
        <v>6.7299999999999999E-2</v>
      </c>
      <c r="AC1723" s="29">
        <f t="shared" si="903"/>
        <v>9</v>
      </c>
      <c r="AD1723" s="29">
        <v>252</v>
      </c>
      <c r="AE1723" s="11">
        <f t="shared" si="927"/>
        <v>1.0023288539999999</v>
      </c>
      <c r="AF1723" s="2">
        <f t="shared" si="932"/>
        <v>608.18573384000001</v>
      </c>
      <c r="AG1723" s="2">
        <f t="shared" si="916"/>
        <v>617.48524334000001</v>
      </c>
      <c r="AH1723" s="3">
        <f t="shared" si="917"/>
        <v>0</v>
      </c>
      <c r="AI1723" s="4" t="str">
        <f t="shared" si="928"/>
        <v>A+J=</v>
      </c>
      <c r="AJ1723" s="12">
        <f t="shared" si="923"/>
        <v>42857</v>
      </c>
      <c r="AK1723" s="12"/>
      <c r="AL1723" s="4"/>
      <c r="AM1723" s="1"/>
      <c r="AN1723" s="12"/>
      <c r="AO1723" s="1"/>
      <c r="AP1723" s="1"/>
      <c r="AQ1723" s="3"/>
      <c r="AR1723" s="3"/>
      <c r="AS1723" s="7"/>
      <c r="AT1723" s="1"/>
      <c r="AU1723" s="1"/>
      <c r="AV1723" s="1"/>
      <c r="AW1723" s="1"/>
      <c r="AX1723" s="1"/>
      <c r="AY1723" s="1"/>
      <c r="AZ1723" s="1"/>
      <c r="BA1723" s="1"/>
      <c r="BB1723" s="1"/>
    </row>
    <row r="1724" spans="1:54" x14ac:dyDescent="0.2">
      <c r="A1724" s="178">
        <f t="shared" si="918"/>
        <v>42843</v>
      </c>
      <c r="B1724" s="2">
        <f t="shared" si="904"/>
        <v>265865.59127992851</v>
      </c>
      <c r="C1724" s="2">
        <f t="shared" si="919"/>
        <v>191172.74578776001</v>
      </c>
      <c r="D1724" s="2">
        <f>SUM(Y1724:Y$1860)</f>
        <v>15762.987563189999</v>
      </c>
      <c r="E1724" s="11">
        <f t="shared" si="905"/>
        <v>175409.75822457002</v>
      </c>
      <c r="F1724" s="99">
        <f t="shared" si="900"/>
        <v>4809.67</v>
      </c>
      <c r="G1724" s="3">
        <f>IF(N1724=1,VLOOKUP(A1723,[1]Plan1!$BG$69:$BI$188,3),G1723)</f>
        <v>4821.6899999999996</v>
      </c>
      <c r="H1724" s="200">
        <f t="shared" si="901"/>
        <v>42770</v>
      </c>
      <c r="I1724" s="200">
        <f t="shared" si="902"/>
        <v>42798</v>
      </c>
      <c r="J1724" s="27">
        <f t="shared" si="906"/>
        <v>2.4991319570779602E-3</v>
      </c>
      <c r="K1724" s="12">
        <f t="shared" si="920"/>
        <v>42857</v>
      </c>
      <c r="L1724" s="12">
        <f t="shared" si="907"/>
        <v>42857</v>
      </c>
      <c r="M1724" s="1">
        <f t="shared" si="921"/>
        <v>18</v>
      </c>
      <c r="N1724" s="1">
        <f t="shared" si="908"/>
        <v>10</v>
      </c>
      <c r="O1724" s="2">
        <f t="shared" si="909"/>
        <v>1.00138763</v>
      </c>
      <c r="P1724" s="11">
        <f t="shared" si="930"/>
        <v>1.0033000599999999</v>
      </c>
      <c r="Q1724" s="11">
        <f t="shared" si="926"/>
        <v>1.3870870266546258</v>
      </c>
      <c r="R1724" s="2">
        <f t="shared" si="929"/>
        <v>1.3890117900000001</v>
      </c>
      <c r="S1724" s="2">
        <f t="shared" si="924"/>
        <v>1.36605438</v>
      </c>
      <c r="T1724" s="2">
        <f t="shared" si="910"/>
        <v>261152.36671999001</v>
      </c>
      <c r="U1724" s="2">
        <f t="shared" si="911"/>
        <v>5770.110639391226</v>
      </c>
      <c r="V1724" s="2">
        <f t="shared" si="912"/>
        <v>68236.464030407224</v>
      </c>
      <c r="W1724" s="2">
        <f t="shared" si="913"/>
        <v>265179.3204575585</v>
      </c>
      <c r="X1724" s="29">
        <f t="shared" si="914"/>
        <v>0</v>
      </c>
      <c r="Y1724" s="2">
        <f t="shared" si="925"/>
        <v>0</v>
      </c>
      <c r="Z1724" s="82">
        <f t="shared" si="915"/>
        <v>0</v>
      </c>
      <c r="AA1724" s="2">
        <f t="shared" si="931"/>
        <v>0</v>
      </c>
      <c r="AB1724" s="27">
        <f t="shared" si="922"/>
        <v>6.7299999999999999E-2</v>
      </c>
      <c r="AC1724" s="29">
        <f t="shared" si="903"/>
        <v>10</v>
      </c>
      <c r="AD1724" s="29">
        <v>252</v>
      </c>
      <c r="AE1724" s="11">
        <f t="shared" si="927"/>
        <v>1.0025879499999999</v>
      </c>
      <c r="AF1724" s="2">
        <f t="shared" si="932"/>
        <v>675.84926744999996</v>
      </c>
      <c r="AG1724" s="2">
        <f t="shared" si="916"/>
        <v>686.27082237000002</v>
      </c>
      <c r="AH1724" s="3">
        <f t="shared" si="917"/>
        <v>0</v>
      </c>
      <c r="AI1724" s="4" t="str">
        <f t="shared" si="928"/>
        <v>A+J=</v>
      </c>
      <c r="AJ1724" s="12">
        <f t="shared" si="923"/>
        <v>42857</v>
      </c>
      <c r="AK1724" s="12"/>
      <c r="AL1724" s="4"/>
      <c r="AM1724" s="1"/>
      <c r="AN1724" s="12"/>
      <c r="AO1724" s="1"/>
      <c r="AP1724" s="1"/>
      <c r="AQ1724" s="3"/>
      <c r="AR1724" s="3"/>
      <c r="AS1724" s="7"/>
      <c r="AT1724" s="1"/>
      <c r="AU1724" s="1"/>
      <c r="AV1724" s="1"/>
      <c r="AW1724" s="1"/>
      <c r="AX1724" s="1"/>
      <c r="AY1724" s="1"/>
      <c r="AZ1724" s="1"/>
      <c r="BA1724" s="1"/>
      <c r="BB1724" s="1"/>
    </row>
    <row r="1725" spans="1:54" x14ac:dyDescent="0.2">
      <c r="A1725" s="178">
        <f t="shared" si="918"/>
        <v>42844</v>
      </c>
      <c r="B1725" s="2">
        <f t="shared" si="904"/>
        <v>265968.19957241765</v>
      </c>
      <c r="C1725" s="2">
        <f t="shared" si="919"/>
        <v>191172.74578776001</v>
      </c>
      <c r="D1725" s="2">
        <f>SUM(Y1725:Y$1860)</f>
        <v>15762.987563189999</v>
      </c>
      <c r="E1725" s="11">
        <f t="shared" si="905"/>
        <v>175409.75822457002</v>
      </c>
      <c r="F1725" s="99">
        <f t="shared" si="900"/>
        <v>4809.67</v>
      </c>
      <c r="G1725" s="3">
        <f>IF(N1725=1,VLOOKUP(A1724,[1]Plan1!$BG$69:$BI$188,3),G1724)</f>
        <v>4821.6899999999996</v>
      </c>
      <c r="H1725" s="200">
        <f t="shared" si="901"/>
        <v>42770</v>
      </c>
      <c r="I1725" s="200">
        <f t="shared" si="902"/>
        <v>42798</v>
      </c>
      <c r="J1725" s="27">
        <f t="shared" si="906"/>
        <v>2.4991319570779602E-3</v>
      </c>
      <c r="K1725" s="12">
        <f t="shared" si="920"/>
        <v>42857</v>
      </c>
      <c r="L1725" s="12">
        <f t="shared" si="907"/>
        <v>42857</v>
      </c>
      <c r="M1725" s="1">
        <f t="shared" si="921"/>
        <v>18</v>
      </c>
      <c r="N1725" s="1">
        <f t="shared" si="908"/>
        <v>11</v>
      </c>
      <c r="O1725" s="2">
        <f t="shared" si="909"/>
        <v>1.0015265</v>
      </c>
      <c r="P1725" s="11">
        <f t="shared" si="930"/>
        <v>1.0033000599999999</v>
      </c>
      <c r="Q1725" s="11">
        <f t="shared" si="926"/>
        <v>1.3870870266546258</v>
      </c>
      <c r="R1725" s="2">
        <f t="shared" si="929"/>
        <v>1.3892044100000001</v>
      </c>
      <c r="S1725" s="2">
        <f t="shared" si="924"/>
        <v>1.36605438</v>
      </c>
      <c r="T1725" s="2">
        <f t="shared" si="910"/>
        <v>261152.36671999001</v>
      </c>
      <c r="U1725" s="2">
        <f t="shared" si="911"/>
        <v>5770.110639391226</v>
      </c>
      <c r="V1725" s="2">
        <f t="shared" si="912"/>
        <v>68270.251458036437</v>
      </c>
      <c r="W1725" s="2">
        <f t="shared" si="913"/>
        <v>265213.10788518767</v>
      </c>
      <c r="X1725" s="29">
        <f t="shared" si="914"/>
        <v>0</v>
      </c>
      <c r="Y1725" s="2">
        <f t="shared" si="925"/>
        <v>0</v>
      </c>
      <c r="Z1725" s="82">
        <f t="shared" si="915"/>
        <v>0</v>
      </c>
      <c r="AA1725" s="2">
        <f t="shared" si="931"/>
        <v>0</v>
      </c>
      <c r="AB1725" s="27">
        <f t="shared" si="922"/>
        <v>6.7299999999999999E-2</v>
      </c>
      <c r="AC1725" s="29">
        <f t="shared" si="903"/>
        <v>11</v>
      </c>
      <c r="AD1725" s="29">
        <v>252</v>
      </c>
      <c r="AE1725" s="11">
        <f t="shared" si="927"/>
        <v>1.0028471130000001</v>
      </c>
      <c r="AF1725" s="2">
        <f t="shared" si="932"/>
        <v>743.53029826</v>
      </c>
      <c r="AG1725" s="2">
        <f t="shared" si="916"/>
        <v>755.09168723000005</v>
      </c>
      <c r="AH1725" s="3">
        <f t="shared" si="917"/>
        <v>0</v>
      </c>
      <c r="AI1725" s="4" t="str">
        <f t="shared" si="928"/>
        <v>A+J=</v>
      </c>
      <c r="AJ1725" s="12">
        <f t="shared" si="923"/>
        <v>42857</v>
      </c>
      <c r="AK1725" s="12"/>
      <c r="AL1725" s="4"/>
      <c r="AM1725" s="1"/>
      <c r="AN1725" s="12"/>
      <c r="AO1725" s="1"/>
      <c r="AP1725" s="1"/>
      <c r="AQ1725" s="3"/>
      <c r="AR1725" s="3"/>
      <c r="AS1725" s="7"/>
      <c r="AT1725" s="1"/>
      <c r="AU1725" s="1"/>
      <c r="AV1725" s="1"/>
      <c r="AW1725" s="1"/>
      <c r="AX1725" s="1"/>
      <c r="AY1725" s="1"/>
      <c r="AZ1725" s="1"/>
      <c r="BA1725" s="1"/>
      <c r="BB1725" s="1"/>
    </row>
    <row r="1726" spans="1:54" x14ac:dyDescent="0.2">
      <c r="A1726" s="178">
        <f t="shared" si="918"/>
        <v>42845</v>
      </c>
      <c r="B1726" s="2">
        <f t="shared" si="904"/>
        <v>266070.84842797962</v>
      </c>
      <c r="C1726" s="2">
        <f t="shared" si="919"/>
        <v>191172.74578776001</v>
      </c>
      <c r="D1726" s="2">
        <f>SUM(Y1726:Y$1860)</f>
        <v>15762.987563189999</v>
      </c>
      <c r="E1726" s="11">
        <f t="shared" si="905"/>
        <v>175409.75822457002</v>
      </c>
      <c r="F1726" s="99">
        <f t="shared" si="900"/>
        <v>4809.67</v>
      </c>
      <c r="G1726" s="3">
        <f>IF(N1726=1,VLOOKUP(A1725,[1]Plan1!$BG$69:$BI$188,3),G1725)</f>
        <v>4821.6899999999996</v>
      </c>
      <c r="H1726" s="200">
        <f t="shared" si="901"/>
        <v>42770</v>
      </c>
      <c r="I1726" s="200">
        <f t="shared" si="902"/>
        <v>42798</v>
      </c>
      <c r="J1726" s="27">
        <f t="shared" si="906"/>
        <v>2.4991319570779602E-3</v>
      </c>
      <c r="K1726" s="12">
        <f t="shared" si="920"/>
        <v>42857</v>
      </c>
      <c r="L1726" s="12">
        <f t="shared" si="907"/>
        <v>42857</v>
      </c>
      <c r="M1726" s="1">
        <f t="shared" si="921"/>
        <v>18</v>
      </c>
      <c r="N1726" s="1">
        <f t="shared" si="908"/>
        <v>12</v>
      </c>
      <c r="O1726" s="2">
        <f t="shared" si="909"/>
        <v>1.0016653900000001</v>
      </c>
      <c r="P1726" s="11">
        <f t="shared" si="930"/>
        <v>1.0033000599999999</v>
      </c>
      <c r="Q1726" s="11">
        <f t="shared" si="926"/>
        <v>1.3870870266546258</v>
      </c>
      <c r="R1726" s="2">
        <f t="shared" si="929"/>
        <v>1.3893970600000001</v>
      </c>
      <c r="S1726" s="2">
        <f t="shared" si="924"/>
        <v>1.36605438</v>
      </c>
      <c r="T1726" s="2">
        <f t="shared" si="910"/>
        <v>261152.36671999001</v>
      </c>
      <c r="U1726" s="2">
        <f t="shared" si="911"/>
        <v>5770.110639391226</v>
      </c>
      <c r="V1726" s="2">
        <f t="shared" si="912"/>
        <v>68304.044147958397</v>
      </c>
      <c r="W1726" s="2">
        <f t="shared" si="913"/>
        <v>265246.90057510964</v>
      </c>
      <c r="X1726" s="29">
        <f t="shared" si="914"/>
        <v>0</v>
      </c>
      <c r="Y1726" s="2">
        <f t="shared" si="925"/>
        <v>0</v>
      </c>
      <c r="Z1726" s="82">
        <f t="shared" si="915"/>
        <v>0</v>
      </c>
      <c r="AA1726" s="2">
        <f t="shared" si="931"/>
        <v>0</v>
      </c>
      <c r="AB1726" s="27">
        <f t="shared" si="922"/>
        <v>6.7299999999999999E-2</v>
      </c>
      <c r="AC1726" s="29">
        <f t="shared" si="903"/>
        <v>12</v>
      </c>
      <c r="AD1726" s="29">
        <v>252</v>
      </c>
      <c r="AE1726" s="11">
        <f t="shared" si="927"/>
        <v>1.003106343</v>
      </c>
      <c r="AF1726" s="2">
        <f t="shared" si="932"/>
        <v>811.22882629000003</v>
      </c>
      <c r="AG1726" s="2">
        <f t="shared" si="916"/>
        <v>823.94785287000002</v>
      </c>
      <c r="AH1726" s="3">
        <f t="shared" si="917"/>
        <v>0</v>
      </c>
      <c r="AI1726" s="4" t="str">
        <f t="shared" si="928"/>
        <v>A+J=</v>
      </c>
      <c r="AJ1726" s="12">
        <f t="shared" si="923"/>
        <v>42857</v>
      </c>
      <c r="AK1726" s="12"/>
      <c r="AL1726" s="4"/>
      <c r="AM1726" s="1"/>
      <c r="AN1726" s="12"/>
      <c r="AO1726" s="1"/>
      <c r="AP1726" s="1"/>
      <c r="AQ1726" s="3"/>
      <c r="AR1726" s="3"/>
      <c r="AS1726" s="7"/>
      <c r="AT1726" s="1"/>
      <c r="AU1726" s="1"/>
      <c r="AV1726" s="1"/>
      <c r="AW1726" s="1"/>
      <c r="AX1726" s="1"/>
      <c r="AY1726" s="1"/>
      <c r="AZ1726" s="1"/>
      <c r="BA1726" s="1"/>
      <c r="BB1726" s="1"/>
    </row>
    <row r="1727" spans="1:54" x14ac:dyDescent="0.2">
      <c r="A1727" s="178">
        <f t="shared" si="918"/>
        <v>42846</v>
      </c>
      <c r="B1727" s="2">
        <f t="shared" si="904"/>
        <v>266173.53785751428</v>
      </c>
      <c r="C1727" s="2">
        <f t="shared" si="919"/>
        <v>191172.74578776001</v>
      </c>
      <c r="D1727" s="2">
        <f>SUM(Y1727:Y$1860)</f>
        <v>15762.987563189999</v>
      </c>
      <c r="E1727" s="11">
        <f t="shared" si="905"/>
        <v>175409.75822457002</v>
      </c>
      <c r="F1727" s="99">
        <f t="shared" si="900"/>
        <v>4809.67</v>
      </c>
      <c r="G1727" s="3">
        <f>IF(N1727=1,VLOOKUP(A1726,[1]Plan1!$BG$69:$BI$188,3),G1726)</f>
        <v>4821.6899999999996</v>
      </c>
      <c r="H1727" s="200">
        <f t="shared" si="901"/>
        <v>42770</v>
      </c>
      <c r="I1727" s="200">
        <f t="shared" si="902"/>
        <v>42798</v>
      </c>
      <c r="J1727" s="27">
        <f t="shared" si="906"/>
        <v>2.4991319570779602E-3</v>
      </c>
      <c r="K1727" s="12">
        <f t="shared" si="920"/>
        <v>42857</v>
      </c>
      <c r="L1727" s="12">
        <f t="shared" si="907"/>
        <v>42857</v>
      </c>
      <c r="M1727" s="1">
        <f t="shared" si="921"/>
        <v>18</v>
      </c>
      <c r="N1727" s="1">
        <f t="shared" si="908"/>
        <v>13</v>
      </c>
      <c r="O1727" s="2">
        <f t="shared" si="909"/>
        <v>1.0018043000000001</v>
      </c>
      <c r="P1727" s="11">
        <f t="shared" si="930"/>
        <v>1.0033000599999999</v>
      </c>
      <c r="Q1727" s="11">
        <f t="shared" si="926"/>
        <v>1.3870870266546258</v>
      </c>
      <c r="R1727" s="2">
        <f t="shared" si="929"/>
        <v>1.3895897399999999</v>
      </c>
      <c r="S1727" s="2">
        <f t="shared" si="924"/>
        <v>1.36605438</v>
      </c>
      <c r="T1727" s="2">
        <f t="shared" si="910"/>
        <v>261152.36671999001</v>
      </c>
      <c r="U1727" s="2">
        <f t="shared" si="911"/>
        <v>5770.110639391226</v>
      </c>
      <c r="V1727" s="2">
        <f t="shared" si="912"/>
        <v>68337.842100173075</v>
      </c>
      <c r="W1727" s="2">
        <f t="shared" si="913"/>
        <v>265280.6985273243</v>
      </c>
      <c r="X1727" s="29">
        <f t="shared" si="914"/>
        <v>0</v>
      </c>
      <c r="Y1727" s="2">
        <f t="shared" si="925"/>
        <v>0</v>
      </c>
      <c r="Z1727" s="82">
        <f t="shared" si="915"/>
        <v>0</v>
      </c>
      <c r="AA1727" s="2">
        <f t="shared" si="931"/>
        <v>0</v>
      </c>
      <c r="AB1727" s="27">
        <f t="shared" si="922"/>
        <v>6.7299999999999999E-2</v>
      </c>
      <c r="AC1727" s="29">
        <f t="shared" si="903"/>
        <v>13</v>
      </c>
      <c r="AD1727" s="29">
        <v>252</v>
      </c>
      <c r="AE1727" s="11">
        <f t="shared" si="927"/>
        <v>1.0033656399999999</v>
      </c>
      <c r="AF1727" s="2">
        <f t="shared" si="932"/>
        <v>878.94485152000004</v>
      </c>
      <c r="AG1727" s="2">
        <f t="shared" si="916"/>
        <v>892.83933019000006</v>
      </c>
      <c r="AH1727" s="3">
        <f t="shared" si="917"/>
        <v>0</v>
      </c>
      <c r="AI1727" s="4" t="str">
        <f t="shared" si="928"/>
        <v>A+J=</v>
      </c>
      <c r="AJ1727" s="12">
        <f t="shared" si="923"/>
        <v>42857</v>
      </c>
      <c r="AK1727" s="12"/>
      <c r="AL1727" s="4"/>
      <c r="AM1727" s="1"/>
      <c r="AN1727" s="12"/>
      <c r="AO1727" s="1"/>
      <c r="AP1727" s="1"/>
      <c r="AQ1727" s="3"/>
      <c r="AR1727" s="3"/>
      <c r="AS1727" s="7"/>
      <c r="AT1727" s="1"/>
      <c r="AU1727" s="1"/>
      <c r="AV1727" s="1"/>
      <c r="AW1727" s="1"/>
      <c r="AX1727" s="1"/>
      <c r="AY1727" s="1"/>
      <c r="AZ1727" s="1"/>
      <c r="BA1727" s="1"/>
      <c r="BB1727" s="1"/>
    </row>
    <row r="1728" spans="1:54" x14ac:dyDescent="0.2">
      <c r="A1728" s="178">
        <f t="shared" si="918"/>
        <v>42847</v>
      </c>
      <c r="B1728" s="2">
        <f t="shared" si="904"/>
        <v>266173.53785751428</v>
      </c>
      <c r="C1728" s="2">
        <f t="shared" si="919"/>
        <v>191172.74578776001</v>
      </c>
      <c r="D1728" s="2">
        <f>SUM(Y1728:Y$1860)</f>
        <v>15762.987563189999</v>
      </c>
      <c r="E1728" s="11">
        <f t="shared" si="905"/>
        <v>175409.75822457002</v>
      </c>
      <c r="F1728" s="99">
        <f t="shared" si="900"/>
        <v>4809.67</v>
      </c>
      <c r="G1728" s="3">
        <f>IF(N1728=1,VLOOKUP(A1727,[1]Plan1!$BG$69:$BI$188,3),G1727)</f>
        <v>4821.6899999999996</v>
      </c>
      <c r="H1728" s="200">
        <f t="shared" si="901"/>
        <v>42770</v>
      </c>
      <c r="I1728" s="200">
        <f t="shared" si="902"/>
        <v>42798</v>
      </c>
      <c r="J1728" s="27">
        <f t="shared" si="906"/>
        <v>2.4991319570779602E-3</v>
      </c>
      <c r="K1728" s="12">
        <f t="shared" si="920"/>
        <v>42857</v>
      </c>
      <c r="L1728" s="12">
        <f t="shared" si="907"/>
        <v>42857</v>
      </c>
      <c r="M1728" s="1">
        <f t="shared" si="921"/>
        <v>18</v>
      </c>
      <c r="N1728" s="1">
        <f t="shared" si="908"/>
        <v>13</v>
      </c>
      <c r="O1728" s="2">
        <f t="shared" si="909"/>
        <v>1.0018043000000001</v>
      </c>
      <c r="P1728" s="11">
        <f t="shared" si="930"/>
        <v>1.0033000599999999</v>
      </c>
      <c r="Q1728" s="11">
        <f t="shared" si="926"/>
        <v>1.3870870266546258</v>
      </c>
      <c r="R1728" s="2">
        <f t="shared" si="929"/>
        <v>1.3895897399999999</v>
      </c>
      <c r="S1728" s="2">
        <f t="shared" si="924"/>
        <v>1.36605438</v>
      </c>
      <c r="T1728" s="2">
        <f t="shared" si="910"/>
        <v>261152.36671999001</v>
      </c>
      <c r="U1728" s="2">
        <f t="shared" si="911"/>
        <v>5770.110639391226</v>
      </c>
      <c r="V1728" s="2">
        <f t="shared" si="912"/>
        <v>68337.842100173075</v>
      </c>
      <c r="W1728" s="2">
        <f t="shared" si="913"/>
        <v>265280.6985273243</v>
      </c>
      <c r="X1728" s="29">
        <f t="shared" si="914"/>
        <v>0</v>
      </c>
      <c r="Y1728" s="2">
        <f t="shared" si="925"/>
        <v>0</v>
      </c>
      <c r="Z1728" s="82">
        <f t="shared" si="915"/>
        <v>0</v>
      </c>
      <c r="AA1728" s="2">
        <f t="shared" si="931"/>
        <v>0</v>
      </c>
      <c r="AB1728" s="27">
        <f t="shared" si="922"/>
        <v>6.7299999999999999E-2</v>
      </c>
      <c r="AC1728" s="29">
        <f t="shared" si="903"/>
        <v>13</v>
      </c>
      <c r="AD1728" s="29">
        <v>252</v>
      </c>
      <c r="AE1728" s="11">
        <f t="shared" si="927"/>
        <v>1.0033656399999999</v>
      </c>
      <c r="AF1728" s="2">
        <f t="shared" si="932"/>
        <v>878.94485152000004</v>
      </c>
      <c r="AG1728" s="2">
        <f t="shared" si="916"/>
        <v>892.83933019000006</v>
      </c>
      <c r="AH1728" s="3">
        <f t="shared" si="917"/>
        <v>0</v>
      </c>
      <c r="AI1728" s="4" t="str">
        <f t="shared" si="928"/>
        <v>A+J=</v>
      </c>
      <c r="AJ1728" s="12">
        <f t="shared" si="923"/>
        <v>42857</v>
      </c>
      <c r="AK1728" s="12"/>
      <c r="AL1728" s="4"/>
      <c r="AM1728" s="1"/>
      <c r="AN1728" s="12"/>
      <c r="AO1728" s="1"/>
      <c r="AP1728" s="1"/>
      <c r="AQ1728" s="3"/>
      <c r="AR1728" s="3"/>
      <c r="AS1728" s="7"/>
      <c r="AT1728" s="1"/>
      <c r="AU1728" s="1"/>
      <c r="AV1728" s="1"/>
      <c r="AW1728" s="1"/>
      <c r="AX1728" s="1"/>
      <c r="AY1728" s="1"/>
      <c r="AZ1728" s="1"/>
      <c r="BA1728" s="1"/>
      <c r="BB1728" s="1"/>
    </row>
    <row r="1729" spans="1:54" x14ac:dyDescent="0.2">
      <c r="A1729" s="178">
        <f t="shared" si="918"/>
        <v>42848</v>
      </c>
      <c r="B1729" s="2">
        <f t="shared" si="904"/>
        <v>266173.53785751428</v>
      </c>
      <c r="C1729" s="2">
        <f t="shared" si="919"/>
        <v>191172.74578776001</v>
      </c>
      <c r="D1729" s="2">
        <f>SUM(Y1729:Y$1860)</f>
        <v>15762.987563189999</v>
      </c>
      <c r="E1729" s="11">
        <f t="shared" si="905"/>
        <v>175409.75822457002</v>
      </c>
      <c r="F1729" s="99">
        <f t="shared" ref="F1729:F1792" si="933">IF(G1729=G1728,F1728,G1728)</f>
        <v>4809.67</v>
      </c>
      <c r="G1729" s="3">
        <f>IF(N1729=1,VLOOKUP(A1728,[1]Plan1!$BG$69:$BI$188,3),G1728)</f>
        <v>4821.6899999999996</v>
      </c>
      <c r="H1729" s="200">
        <f t="shared" ref="H1729:H1792" si="934">EDATE(I1729,-1)</f>
        <v>42770</v>
      </c>
      <c r="I1729" s="200">
        <f t="shared" ref="I1729:I1792" si="935">IF(X1728&gt;0,EDATE(A1729,-1),+I1728)</f>
        <v>42798</v>
      </c>
      <c r="J1729" s="27">
        <f t="shared" si="906"/>
        <v>2.4991319570779602E-3</v>
      </c>
      <c r="K1729" s="12">
        <f t="shared" si="920"/>
        <v>42857</v>
      </c>
      <c r="L1729" s="12">
        <f t="shared" si="907"/>
        <v>42857</v>
      </c>
      <c r="M1729" s="1">
        <f t="shared" si="921"/>
        <v>18</v>
      </c>
      <c r="N1729" s="1">
        <f t="shared" si="908"/>
        <v>13</v>
      </c>
      <c r="O1729" s="2">
        <f t="shared" si="909"/>
        <v>1.0018043000000001</v>
      </c>
      <c r="P1729" s="11">
        <f t="shared" si="930"/>
        <v>1.0033000599999999</v>
      </c>
      <c r="Q1729" s="11">
        <f t="shared" si="926"/>
        <v>1.3870870266546258</v>
      </c>
      <c r="R1729" s="2">
        <f t="shared" si="929"/>
        <v>1.3895897399999999</v>
      </c>
      <c r="S1729" s="2">
        <f t="shared" si="924"/>
        <v>1.36605438</v>
      </c>
      <c r="T1729" s="2">
        <f t="shared" si="910"/>
        <v>261152.36671999001</v>
      </c>
      <c r="U1729" s="2">
        <f t="shared" si="911"/>
        <v>5770.110639391226</v>
      </c>
      <c r="V1729" s="2">
        <f t="shared" si="912"/>
        <v>68337.842100173075</v>
      </c>
      <c r="W1729" s="2">
        <f t="shared" si="913"/>
        <v>265280.6985273243</v>
      </c>
      <c r="X1729" s="29">
        <f t="shared" si="914"/>
        <v>0</v>
      </c>
      <c r="Y1729" s="2">
        <f t="shared" si="925"/>
        <v>0</v>
      </c>
      <c r="Z1729" s="82">
        <f t="shared" si="915"/>
        <v>0</v>
      </c>
      <c r="AA1729" s="2">
        <f t="shared" si="931"/>
        <v>0</v>
      </c>
      <c r="AB1729" s="27">
        <f t="shared" si="922"/>
        <v>6.7299999999999999E-2</v>
      </c>
      <c r="AC1729" s="29">
        <f t="shared" ref="AC1729:AC1792" si="936">N1729</f>
        <v>13</v>
      </c>
      <c r="AD1729" s="29">
        <v>252</v>
      </c>
      <c r="AE1729" s="11">
        <f t="shared" si="927"/>
        <v>1.0033656399999999</v>
      </c>
      <c r="AF1729" s="2">
        <f t="shared" si="932"/>
        <v>878.94485152000004</v>
      </c>
      <c r="AG1729" s="2">
        <f t="shared" si="916"/>
        <v>892.83933019000006</v>
      </c>
      <c r="AH1729" s="3">
        <f t="shared" si="917"/>
        <v>0</v>
      </c>
      <c r="AI1729" s="4" t="str">
        <f t="shared" si="928"/>
        <v>A+J=</v>
      </c>
      <c r="AJ1729" s="12">
        <f t="shared" si="923"/>
        <v>42857</v>
      </c>
      <c r="AK1729" s="12"/>
      <c r="AL1729" s="4"/>
      <c r="AM1729" s="1"/>
      <c r="AN1729" s="12"/>
      <c r="AO1729" s="1"/>
      <c r="AP1729" s="1"/>
      <c r="AQ1729" s="3"/>
      <c r="AR1729" s="3"/>
      <c r="AS1729" s="7"/>
      <c r="AT1729" s="1"/>
      <c r="AU1729" s="1"/>
      <c r="AV1729" s="1"/>
      <c r="AW1729" s="1"/>
      <c r="AX1729" s="1"/>
      <c r="AY1729" s="1"/>
      <c r="AZ1729" s="1"/>
      <c r="BA1729" s="1"/>
      <c r="BB1729" s="1"/>
    </row>
    <row r="1730" spans="1:54" x14ac:dyDescent="0.2">
      <c r="A1730" s="178">
        <f t="shared" si="918"/>
        <v>42849</v>
      </c>
      <c r="B1730" s="2">
        <f t="shared" si="904"/>
        <v>266173.53785751428</v>
      </c>
      <c r="C1730" s="2">
        <f t="shared" si="919"/>
        <v>191172.74578776001</v>
      </c>
      <c r="D1730" s="2">
        <f>SUM(Y1730:Y$1860)</f>
        <v>15762.987563189999</v>
      </c>
      <c r="E1730" s="11">
        <f t="shared" si="905"/>
        <v>175409.75822457002</v>
      </c>
      <c r="F1730" s="99">
        <f t="shared" si="933"/>
        <v>4809.67</v>
      </c>
      <c r="G1730" s="3">
        <f>IF(N1730=1,VLOOKUP(A1729,[1]Plan1!$BG$69:$BI$188,3),G1729)</f>
        <v>4821.6899999999996</v>
      </c>
      <c r="H1730" s="200">
        <f t="shared" si="934"/>
        <v>42770</v>
      </c>
      <c r="I1730" s="200">
        <f t="shared" si="935"/>
        <v>42798</v>
      </c>
      <c r="J1730" s="27">
        <f t="shared" si="906"/>
        <v>2.4991319570779602E-3</v>
      </c>
      <c r="K1730" s="12">
        <f t="shared" si="920"/>
        <v>42857</v>
      </c>
      <c r="L1730" s="12">
        <f t="shared" si="907"/>
        <v>42857</v>
      </c>
      <c r="M1730" s="1">
        <f t="shared" si="921"/>
        <v>18</v>
      </c>
      <c r="N1730" s="1">
        <f t="shared" si="908"/>
        <v>13</v>
      </c>
      <c r="O1730" s="2">
        <f t="shared" si="909"/>
        <v>1.0018043000000001</v>
      </c>
      <c r="P1730" s="11">
        <f t="shared" si="930"/>
        <v>1.0033000599999999</v>
      </c>
      <c r="Q1730" s="11">
        <f t="shared" si="926"/>
        <v>1.3870870266546258</v>
      </c>
      <c r="R1730" s="2">
        <f t="shared" si="929"/>
        <v>1.3895897399999999</v>
      </c>
      <c r="S1730" s="2">
        <f t="shared" si="924"/>
        <v>1.36605438</v>
      </c>
      <c r="T1730" s="2">
        <f t="shared" si="910"/>
        <v>261152.36671999001</v>
      </c>
      <c r="U1730" s="2">
        <f t="shared" si="911"/>
        <v>5770.110639391226</v>
      </c>
      <c r="V1730" s="2">
        <f t="shared" si="912"/>
        <v>68337.842100173075</v>
      </c>
      <c r="W1730" s="2">
        <f t="shared" si="913"/>
        <v>265280.6985273243</v>
      </c>
      <c r="X1730" s="29">
        <f t="shared" si="914"/>
        <v>0</v>
      </c>
      <c r="Y1730" s="2">
        <f t="shared" si="925"/>
        <v>0</v>
      </c>
      <c r="Z1730" s="82">
        <f t="shared" si="915"/>
        <v>0</v>
      </c>
      <c r="AA1730" s="2">
        <f t="shared" si="931"/>
        <v>0</v>
      </c>
      <c r="AB1730" s="27">
        <f t="shared" si="922"/>
        <v>6.7299999999999999E-2</v>
      </c>
      <c r="AC1730" s="29">
        <f t="shared" si="936"/>
        <v>13</v>
      </c>
      <c r="AD1730" s="29">
        <v>252</v>
      </c>
      <c r="AE1730" s="11">
        <f t="shared" si="927"/>
        <v>1.0033656399999999</v>
      </c>
      <c r="AF1730" s="2">
        <f t="shared" si="932"/>
        <v>878.94485152000004</v>
      </c>
      <c r="AG1730" s="2">
        <f t="shared" si="916"/>
        <v>892.83933019000006</v>
      </c>
      <c r="AH1730" s="3">
        <f t="shared" si="917"/>
        <v>0</v>
      </c>
      <c r="AI1730" s="4" t="str">
        <f t="shared" si="928"/>
        <v>A+J=</v>
      </c>
      <c r="AJ1730" s="12">
        <f t="shared" si="923"/>
        <v>42857</v>
      </c>
      <c r="AK1730" s="12"/>
      <c r="AL1730" s="4"/>
      <c r="AM1730" s="1"/>
      <c r="AN1730" s="12"/>
      <c r="AO1730" s="1"/>
      <c r="AP1730" s="1"/>
      <c r="AQ1730" s="3"/>
      <c r="AR1730" s="3"/>
      <c r="AS1730" s="7"/>
      <c r="AT1730" s="1"/>
      <c r="AU1730" s="1"/>
      <c r="AV1730" s="1"/>
      <c r="AW1730" s="1"/>
      <c r="AX1730" s="1"/>
      <c r="AY1730" s="1"/>
      <c r="AZ1730" s="1"/>
      <c r="BA1730" s="1"/>
      <c r="BB1730" s="1"/>
    </row>
    <row r="1731" spans="1:54" x14ac:dyDescent="0.2">
      <c r="A1731" s="178">
        <f t="shared" si="918"/>
        <v>42850</v>
      </c>
      <c r="B1731" s="2">
        <f t="shared" si="904"/>
        <v>266276.2678719018</v>
      </c>
      <c r="C1731" s="2">
        <f t="shared" si="919"/>
        <v>191172.74578776001</v>
      </c>
      <c r="D1731" s="2">
        <f>SUM(Y1731:Y$1860)</f>
        <v>15762.987563189999</v>
      </c>
      <c r="E1731" s="11">
        <f t="shared" si="905"/>
        <v>175409.75822457002</v>
      </c>
      <c r="F1731" s="99">
        <f t="shared" si="933"/>
        <v>4809.67</v>
      </c>
      <c r="G1731" s="3">
        <f>IF(N1731=1,VLOOKUP(A1730,[1]Plan1!$BG$69:$BI$188,3),G1730)</f>
        <v>4821.6899999999996</v>
      </c>
      <c r="H1731" s="200">
        <f t="shared" si="934"/>
        <v>42770</v>
      </c>
      <c r="I1731" s="200">
        <f t="shared" si="935"/>
        <v>42798</v>
      </c>
      <c r="J1731" s="27">
        <f t="shared" si="906"/>
        <v>2.4991319570779602E-3</v>
      </c>
      <c r="K1731" s="12">
        <f t="shared" si="920"/>
        <v>42857</v>
      </c>
      <c r="L1731" s="12">
        <f t="shared" si="907"/>
        <v>42857</v>
      </c>
      <c r="M1731" s="1">
        <f t="shared" si="921"/>
        <v>18</v>
      </c>
      <c r="N1731" s="1">
        <f t="shared" si="908"/>
        <v>14</v>
      </c>
      <c r="O1731" s="2">
        <f t="shared" si="909"/>
        <v>1.00194323</v>
      </c>
      <c r="P1731" s="11">
        <f t="shared" si="930"/>
        <v>1.0033000599999999</v>
      </c>
      <c r="Q1731" s="11">
        <f t="shared" si="926"/>
        <v>1.3870870266546258</v>
      </c>
      <c r="R1731" s="2">
        <f t="shared" si="929"/>
        <v>1.38978245</v>
      </c>
      <c r="S1731" s="2">
        <f t="shared" si="924"/>
        <v>1.36605438</v>
      </c>
      <c r="T1731" s="2">
        <f t="shared" si="910"/>
        <v>261152.36671999001</v>
      </c>
      <c r="U1731" s="2">
        <f t="shared" si="911"/>
        <v>5770.110639391226</v>
      </c>
      <c r="V1731" s="2">
        <f t="shared" si="912"/>
        <v>68371.645314680558</v>
      </c>
      <c r="W1731" s="2">
        <f t="shared" si="913"/>
        <v>265314.50174183177</v>
      </c>
      <c r="X1731" s="29">
        <f t="shared" si="914"/>
        <v>0</v>
      </c>
      <c r="Y1731" s="2">
        <f t="shared" si="925"/>
        <v>0</v>
      </c>
      <c r="Z1731" s="82">
        <f t="shared" si="915"/>
        <v>0</v>
      </c>
      <c r="AA1731" s="2">
        <f t="shared" si="931"/>
        <v>0</v>
      </c>
      <c r="AB1731" s="27">
        <f t="shared" si="922"/>
        <v>6.7299999999999999E-2</v>
      </c>
      <c r="AC1731" s="29">
        <f t="shared" si="936"/>
        <v>14</v>
      </c>
      <c r="AD1731" s="29">
        <v>252</v>
      </c>
      <c r="AE1731" s="11">
        <f t="shared" si="927"/>
        <v>1.0036250040000001</v>
      </c>
      <c r="AF1731" s="2">
        <f t="shared" si="932"/>
        <v>946.67837396000004</v>
      </c>
      <c r="AG1731" s="2">
        <f t="shared" si="916"/>
        <v>961.76613007000003</v>
      </c>
      <c r="AH1731" s="3">
        <f t="shared" si="917"/>
        <v>0</v>
      </c>
      <c r="AI1731" s="4" t="str">
        <f t="shared" si="928"/>
        <v>A+J=</v>
      </c>
      <c r="AJ1731" s="12">
        <f t="shared" si="923"/>
        <v>42857</v>
      </c>
      <c r="AK1731" s="12"/>
      <c r="AL1731" s="4"/>
      <c r="AM1731" s="1"/>
      <c r="AN1731" s="12"/>
      <c r="AO1731" s="1"/>
      <c r="AP1731" s="1"/>
      <c r="AQ1731" s="3"/>
      <c r="AR1731" s="3"/>
      <c r="AS1731" s="7"/>
      <c r="AT1731" s="1"/>
      <c r="AU1731" s="1"/>
      <c r="AV1731" s="1"/>
      <c r="AW1731" s="1"/>
      <c r="AX1731" s="1"/>
      <c r="AY1731" s="1"/>
      <c r="AZ1731" s="1"/>
      <c r="BA1731" s="1"/>
      <c r="BB1731" s="1"/>
    </row>
    <row r="1732" spans="1:54" x14ac:dyDescent="0.2">
      <c r="A1732" s="178">
        <f t="shared" si="918"/>
        <v>42851</v>
      </c>
      <c r="B1732" s="2">
        <f t="shared" si="904"/>
        <v>266379.03496020683</v>
      </c>
      <c r="C1732" s="2">
        <f t="shared" si="919"/>
        <v>191172.74578776001</v>
      </c>
      <c r="D1732" s="2">
        <f>SUM(Y1732:Y$1860)</f>
        <v>15762.987563189999</v>
      </c>
      <c r="E1732" s="11">
        <f t="shared" si="905"/>
        <v>175409.75822457002</v>
      </c>
      <c r="F1732" s="99">
        <f t="shared" si="933"/>
        <v>4809.67</v>
      </c>
      <c r="G1732" s="3">
        <f>IF(N1732=1,VLOOKUP(A1731,[1]Plan1!$BG$69:$BI$188,3),G1731)</f>
        <v>4821.6899999999996</v>
      </c>
      <c r="H1732" s="200">
        <f t="shared" si="934"/>
        <v>42770</v>
      </c>
      <c r="I1732" s="200">
        <f t="shared" si="935"/>
        <v>42798</v>
      </c>
      <c r="J1732" s="27">
        <f t="shared" si="906"/>
        <v>2.4991319570779602E-3</v>
      </c>
      <c r="K1732" s="12">
        <f t="shared" si="920"/>
        <v>42857</v>
      </c>
      <c r="L1732" s="12">
        <f t="shared" si="907"/>
        <v>42857</v>
      </c>
      <c r="M1732" s="1">
        <f t="shared" si="921"/>
        <v>18</v>
      </c>
      <c r="N1732" s="1">
        <f t="shared" si="908"/>
        <v>15</v>
      </c>
      <c r="O1732" s="2">
        <f t="shared" si="909"/>
        <v>1.00208217</v>
      </c>
      <c r="P1732" s="11">
        <f t="shared" si="930"/>
        <v>1.0033000599999999</v>
      </c>
      <c r="Q1732" s="11">
        <f t="shared" si="926"/>
        <v>1.3870870266546258</v>
      </c>
      <c r="R1732" s="2">
        <f t="shared" si="929"/>
        <v>1.38997517</v>
      </c>
      <c r="S1732" s="2">
        <f t="shared" si="924"/>
        <v>1.36605438</v>
      </c>
      <c r="T1732" s="2">
        <f t="shared" si="910"/>
        <v>261152.36671999001</v>
      </c>
      <c r="U1732" s="2">
        <f t="shared" si="911"/>
        <v>5770.110639391226</v>
      </c>
      <c r="V1732" s="2">
        <f t="shared" si="912"/>
        <v>68405.450283285594</v>
      </c>
      <c r="W1732" s="2">
        <f t="shared" si="913"/>
        <v>265348.30671043682</v>
      </c>
      <c r="X1732" s="29">
        <f t="shared" si="914"/>
        <v>0</v>
      </c>
      <c r="Y1732" s="2">
        <f t="shared" si="925"/>
        <v>0</v>
      </c>
      <c r="Z1732" s="82">
        <f t="shared" si="915"/>
        <v>0</v>
      </c>
      <c r="AA1732" s="2">
        <f t="shared" si="931"/>
        <v>0</v>
      </c>
      <c r="AB1732" s="27">
        <f t="shared" si="922"/>
        <v>6.7299999999999999E-2</v>
      </c>
      <c r="AC1732" s="29">
        <f t="shared" si="936"/>
        <v>15</v>
      </c>
      <c r="AD1732" s="29">
        <v>252</v>
      </c>
      <c r="AE1732" s="11">
        <f t="shared" si="927"/>
        <v>1.003884435</v>
      </c>
      <c r="AF1732" s="2">
        <f t="shared" si="932"/>
        <v>1014.42939361</v>
      </c>
      <c r="AG1732" s="2">
        <f t="shared" si="916"/>
        <v>1030.72824977</v>
      </c>
      <c r="AH1732" s="3">
        <f t="shared" si="917"/>
        <v>0</v>
      </c>
      <c r="AI1732" s="4" t="str">
        <f t="shared" si="928"/>
        <v>A+J=</v>
      </c>
      <c r="AJ1732" s="12">
        <f t="shared" si="923"/>
        <v>42857</v>
      </c>
      <c r="AK1732" s="12"/>
      <c r="AL1732" s="4"/>
      <c r="AM1732" s="1"/>
      <c r="AN1732" s="12"/>
      <c r="AO1732" s="1"/>
      <c r="AP1732" s="1"/>
      <c r="AQ1732" s="3"/>
      <c r="AR1732" s="3"/>
      <c r="AS1732" s="7"/>
      <c r="AT1732" s="1"/>
      <c r="AU1732" s="1"/>
      <c r="AV1732" s="1"/>
      <c r="AW1732" s="1"/>
      <c r="AX1732" s="1"/>
      <c r="AY1732" s="1"/>
      <c r="AZ1732" s="1"/>
      <c r="BA1732" s="1"/>
      <c r="BB1732" s="1"/>
    </row>
    <row r="1733" spans="1:54" x14ac:dyDescent="0.2">
      <c r="A1733" s="178">
        <f t="shared" si="918"/>
        <v>42852</v>
      </c>
      <c r="B1733" s="2">
        <f t="shared" si="904"/>
        <v>266481.84644144977</v>
      </c>
      <c r="C1733" s="2">
        <f t="shared" si="919"/>
        <v>191172.74578776001</v>
      </c>
      <c r="D1733" s="2">
        <f>SUM(Y1733:Y$1860)</f>
        <v>15762.987563189999</v>
      </c>
      <c r="E1733" s="11">
        <f t="shared" si="905"/>
        <v>175409.75822457002</v>
      </c>
      <c r="F1733" s="99">
        <f t="shared" si="933"/>
        <v>4809.67</v>
      </c>
      <c r="G1733" s="3">
        <f>IF(N1733=1,VLOOKUP(A1732,[1]Plan1!$BG$69:$BI$188,3),G1732)</f>
        <v>4821.6899999999996</v>
      </c>
      <c r="H1733" s="200">
        <f t="shared" si="934"/>
        <v>42770</v>
      </c>
      <c r="I1733" s="200">
        <f t="shared" si="935"/>
        <v>42798</v>
      </c>
      <c r="J1733" s="27">
        <f t="shared" si="906"/>
        <v>2.4991319570779602E-3</v>
      </c>
      <c r="K1733" s="12">
        <f t="shared" si="920"/>
        <v>42857</v>
      </c>
      <c r="L1733" s="12">
        <f t="shared" si="907"/>
        <v>42857</v>
      </c>
      <c r="M1733" s="1">
        <f t="shared" si="921"/>
        <v>18</v>
      </c>
      <c r="N1733" s="1">
        <f t="shared" si="908"/>
        <v>16</v>
      </c>
      <c r="O1733" s="2">
        <f t="shared" si="909"/>
        <v>1.0022211400000001</v>
      </c>
      <c r="P1733" s="11">
        <f t="shared" si="930"/>
        <v>1.0033000599999999</v>
      </c>
      <c r="Q1733" s="11">
        <f t="shared" si="926"/>
        <v>1.3870870266546258</v>
      </c>
      <c r="R1733" s="2">
        <f t="shared" si="929"/>
        <v>1.39016794</v>
      </c>
      <c r="S1733" s="2">
        <f t="shared" si="924"/>
        <v>1.36605438</v>
      </c>
      <c r="T1733" s="2">
        <f t="shared" si="910"/>
        <v>261152.36671999001</v>
      </c>
      <c r="U1733" s="2">
        <f t="shared" si="911"/>
        <v>5770.110639391226</v>
      </c>
      <c r="V1733" s="2">
        <f t="shared" si="912"/>
        <v>68439.264022378542</v>
      </c>
      <c r="W1733" s="2">
        <f t="shared" si="913"/>
        <v>265382.12044952979</v>
      </c>
      <c r="X1733" s="29">
        <f t="shared" si="914"/>
        <v>0</v>
      </c>
      <c r="Y1733" s="2">
        <f t="shared" si="925"/>
        <v>0</v>
      </c>
      <c r="Z1733" s="82">
        <f t="shared" si="915"/>
        <v>0</v>
      </c>
      <c r="AA1733" s="2">
        <f t="shared" si="931"/>
        <v>0</v>
      </c>
      <c r="AB1733" s="27">
        <f t="shared" si="922"/>
        <v>6.7299999999999999E-2</v>
      </c>
      <c r="AC1733" s="29">
        <f t="shared" si="936"/>
        <v>16</v>
      </c>
      <c r="AD1733" s="29">
        <v>252</v>
      </c>
      <c r="AE1733" s="11">
        <f t="shared" si="927"/>
        <v>1.004143934</v>
      </c>
      <c r="AF1733" s="2">
        <f t="shared" si="932"/>
        <v>1082.1981716299999</v>
      </c>
      <c r="AG1733" s="2">
        <f t="shared" si="916"/>
        <v>1099.7259919200001</v>
      </c>
      <c r="AH1733" s="3">
        <f t="shared" si="917"/>
        <v>0</v>
      </c>
      <c r="AI1733" s="4" t="str">
        <f t="shared" si="928"/>
        <v>A+J=</v>
      </c>
      <c r="AJ1733" s="12">
        <f t="shared" si="923"/>
        <v>42857</v>
      </c>
      <c r="AK1733" s="12"/>
      <c r="AL1733" s="4"/>
      <c r="AM1733" s="1"/>
      <c r="AN1733" s="12"/>
      <c r="AO1733" s="1"/>
      <c r="AP1733" s="1"/>
      <c r="AQ1733" s="3"/>
      <c r="AR1733" s="3"/>
      <c r="AS1733" s="7"/>
      <c r="AT1733" s="1"/>
      <c r="AU1733" s="1"/>
      <c r="AV1733" s="1"/>
      <c r="AW1733" s="1"/>
      <c r="AX1733" s="1"/>
      <c r="AY1733" s="1"/>
      <c r="AZ1733" s="1"/>
      <c r="BA1733" s="1"/>
      <c r="BB1733" s="1"/>
    </row>
    <row r="1734" spans="1:54" x14ac:dyDescent="0.2">
      <c r="A1734" s="178">
        <f t="shared" si="918"/>
        <v>42853</v>
      </c>
      <c r="B1734" s="2">
        <f t="shared" si="904"/>
        <v>266584.69298940274</v>
      </c>
      <c r="C1734" s="2">
        <f t="shared" si="919"/>
        <v>191172.74578776001</v>
      </c>
      <c r="D1734" s="2">
        <f>SUM(Y1734:Y$1860)</f>
        <v>15762.987563189999</v>
      </c>
      <c r="E1734" s="11">
        <f t="shared" si="905"/>
        <v>175409.75822457002</v>
      </c>
      <c r="F1734" s="99">
        <f t="shared" si="933"/>
        <v>4809.67</v>
      </c>
      <c r="G1734" s="3">
        <f>IF(N1734=1,VLOOKUP(A1733,[1]Plan1!$BG$69:$BI$188,3),G1733)</f>
        <v>4821.6899999999996</v>
      </c>
      <c r="H1734" s="200">
        <f t="shared" si="934"/>
        <v>42770</v>
      </c>
      <c r="I1734" s="200">
        <f t="shared" si="935"/>
        <v>42798</v>
      </c>
      <c r="J1734" s="27">
        <f t="shared" si="906"/>
        <v>2.4991319570779602E-3</v>
      </c>
      <c r="K1734" s="12">
        <f t="shared" si="920"/>
        <v>42857</v>
      </c>
      <c r="L1734" s="12">
        <f t="shared" si="907"/>
        <v>42857</v>
      </c>
      <c r="M1734" s="1">
        <f t="shared" si="921"/>
        <v>18</v>
      </c>
      <c r="N1734" s="1">
        <f t="shared" si="908"/>
        <v>17</v>
      </c>
      <c r="O1734" s="2">
        <f t="shared" si="909"/>
        <v>1.0023601200000001</v>
      </c>
      <c r="P1734" s="11">
        <f t="shared" si="930"/>
        <v>1.0033000599999999</v>
      </c>
      <c r="Q1734" s="11">
        <f t="shared" si="926"/>
        <v>1.3870870266546258</v>
      </c>
      <c r="R1734" s="2">
        <f t="shared" si="929"/>
        <v>1.3903607099999999</v>
      </c>
      <c r="S1734" s="2">
        <f t="shared" si="924"/>
        <v>1.36605438</v>
      </c>
      <c r="T1734" s="2">
        <f t="shared" si="910"/>
        <v>261152.36671999001</v>
      </c>
      <c r="U1734" s="2">
        <f t="shared" si="911"/>
        <v>5770.110639391226</v>
      </c>
      <c r="V1734" s="2">
        <f t="shared" si="912"/>
        <v>68473.077761471475</v>
      </c>
      <c r="W1734" s="2">
        <f t="shared" si="913"/>
        <v>265415.93418862275</v>
      </c>
      <c r="X1734" s="29">
        <f t="shared" si="914"/>
        <v>0</v>
      </c>
      <c r="Y1734" s="2">
        <f t="shared" si="925"/>
        <v>0</v>
      </c>
      <c r="Z1734" s="82">
        <f t="shared" si="915"/>
        <v>0</v>
      </c>
      <c r="AA1734" s="2">
        <f t="shared" si="931"/>
        <v>0</v>
      </c>
      <c r="AB1734" s="27">
        <f t="shared" si="922"/>
        <v>6.7299999999999999E-2</v>
      </c>
      <c r="AC1734" s="29">
        <f t="shared" si="936"/>
        <v>17</v>
      </c>
      <c r="AD1734" s="29">
        <v>252</v>
      </c>
      <c r="AE1734" s="11">
        <f t="shared" si="927"/>
        <v>1.0044034989999999</v>
      </c>
      <c r="AF1734" s="2">
        <f t="shared" si="932"/>
        <v>1149.98418569</v>
      </c>
      <c r="AG1734" s="2">
        <f t="shared" si="916"/>
        <v>1168.75880078</v>
      </c>
      <c r="AH1734" s="3">
        <f t="shared" si="917"/>
        <v>0</v>
      </c>
      <c r="AI1734" s="4" t="str">
        <f t="shared" si="928"/>
        <v>A+J=</v>
      </c>
      <c r="AJ1734" s="12">
        <f t="shared" si="923"/>
        <v>42857</v>
      </c>
      <c r="AK1734" s="12"/>
      <c r="AL1734" s="4"/>
      <c r="AM1734" s="1"/>
      <c r="AN1734" s="12"/>
      <c r="AO1734" s="1"/>
      <c r="AP1734" s="1"/>
      <c r="AQ1734" s="3"/>
      <c r="AR1734" s="3"/>
      <c r="AS1734" s="7"/>
      <c r="AT1734" s="1"/>
      <c r="AU1734" s="1"/>
      <c r="AV1734" s="1"/>
      <c r="AW1734" s="1"/>
      <c r="AX1734" s="1"/>
      <c r="AY1734" s="1"/>
      <c r="AZ1734" s="1"/>
      <c r="BA1734" s="1"/>
      <c r="BB1734" s="1"/>
    </row>
    <row r="1735" spans="1:54" x14ac:dyDescent="0.2">
      <c r="A1735" s="178">
        <f t="shared" si="918"/>
        <v>42854</v>
      </c>
      <c r="B1735" s="2">
        <f t="shared" si="904"/>
        <v>266687.58368760365</v>
      </c>
      <c r="C1735" s="2">
        <f t="shared" si="919"/>
        <v>191172.74578776001</v>
      </c>
      <c r="D1735" s="2">
        <f>SUM(Y1735:Y$1860)</f>
        <v>15762.987563189999</v>
      </c>
      <c r="E1735" s="11">
        <f t="shared" si="905"/>
        <v>175409.75822457002</v>
      </c>
      <c r="F1735" s="99">
        <f t="shared" si="933"/>
        <v>4809.67</v>
      </c>
      <c r="G1735" s="3">
        <f>IF(N1735=1,VLOOKUP(A1734,[1]Plan1!$BG$69:$BI$188,3),G1734)</f>
        <v>4821.6899999999996</v>
      </c>
      <c r="H1735" s="200">
        <f t="shared" si="934"/>
        <v>42770</v>
      </c>
      <c r="I1735" s="200">
        <f t="shared" si="935"/>
        <v>42798</v>
      </c>
      <c r="J1735" s="27">
        <f t="shared" si="906"/>
        <v>2.4991319570779602E-3</v>
      </c>
      <c r="K1735" s="12">
        <f t="shared" si="920"/>
        <v>42857</v>
      </c>
      <c r="L1735" s="12">
        <f t="shared" si="907"/>
        <v>42857</v>
      </c>
      <c r="M1735" s="1">
        <f t="shared" si="921"/>
        <v>18</v>
      </c>
      <c r="N1735" s="1">
        <f t="shared" si="908"/>
        <v>18</v>
      </c>
      <c r="O1735" s="2">
        <f t="shared" si="909"/>
        <v>1.0024991299999999</v>
      </c>
      <c r="P1735" s="11">
        <f t="shared" si="930"/>
        <v>1.0033000599999999</v>
      </c>
      <c r="Q1735" s="11">
        <f t="shared" si="926"/>
        <v>1.3870870266546258</v>
      </c>
      <c r="R1735" s="2">
        <f t="shared" si="929"/>
        <v>1.39055353</v>
      </c>
      <c r="S1735" s="2">
        <f t="shared" si="924"/>
        <v>1.36605438</v>
      </c>
      <c r="T1735" s="2">
        <f t="shared" si="910"/>
        <v>261152.36671999001</v>
      </c>
      <c r="U1735" s="2">
        <f t="shared" si="911"/>
        <v>5770.110639391226</v>
      </c>
      <c r="V1735" s="2">
        <f t="shared" si="912"/>
        <v>68506.900271052364</v>
      </c>
      <c r="W1735" s="2">
        <f t="shared" si="913"/>
        <v>265449.75669820362</v>
      </c>
      <c r="X1735" s="29">
        <f t="shared" si="914"/>
        <v>0</v>
      </c>
      <c r="Y1735" s="2">
        <f t="shared" si="925"/>
        <v>0</v>
      </c>
      <c r="Z1735" s="82">
        <f t="shared" si="915"/>
        <v>0</v>
      </c>
      <c r="AA1735" s="2">
        <f t="shared" si="931"/>
        <v>0</v>
      </c>
      <c r="AB1735" s="27">
        <f t="shared" si="922"/>
        <v>6.7299999999999999E-2</v>
      </c>
      <c r="AC1735" s="29">
        <f t="shared" si="936"/>
        <v>18</v>
      </c>
      <c r="AD1735" s="29">
        <v>252</v>
      </c>
      <c r="AE1735" s="11">
        <f t="shared" si="927"/>
        <v>1.004663131</v>
      </c>
      <c r="AF1735" s="2">
        <f t="shared" si="932"/>
        <v>1217.7876969700001</v>
      </c>
      <c r="AG1735" s="2">
        <f t="shared" si="916"/>
        <v>1237.8269894</v>
      </c>
      <c r="AH1735" s="3">
        <f t="shared" si="917"/>
        <v>0</v>
      </c>
      <c r="AI1735" s="4" t="str">
        <f t="shared" si="928"/>
        <v>A+J=</v>
      </c>
      <c r="AJ1735" s="12">
        <f t="shared" si="923"/>
        <v>42857</v>
      </c>
      <c r="AK1735" s="12"/>
      <c r="AL1735" s="4"/>
      <c r="AM1735" s="1"/>
      <c r="AN1735" s="12"/>
      <c r="AO1735" s="1"/>
      <c r="AP1735" s="1"/>
      <c r="AQ1735" s="3"/>
      <c r="AR1735" s="3"/>
      <c r="AS1735" s="7"/>
      <c r="AT1735" s="1"/>
      <c r="AU1735" s="1"/>
      <c r="AV1735" s="1"/>
      <c r="AW1735" s="1"/>
      <c r="AX1735" s="1"/>
      <c r="AY1735" s="1"/>
      <c r="AZ1735" s="1"/>
      <c r="BA1735" s="1"/>
      <c r="BB1735" s="1"/>
    </row>
    <row r="1736" spans="1:54" x14ac:dyDescent="0.2">
      <c r="A1736" s="178">
        <f t="shared" si="918"/>
        <v>42855</v>
      </c>
      <c r="B1736" s="2">
        <f t="shared" si="904"/>
        <v>266687.58368760365</v>
      </c>
      <c r="C1736" s="2">
        <f t="shared" si="919"/>
        <v>191172.74578776001</v>
      </c>
      <c r="D1736" s="2">
        <f>SUM(Y1736:Y$1860)</f>
        <v>15762.987563189999</v>
      </c>
      <c r="E1736" s="11">
        <f t="shared" si="905"/>
        <v>175409.75822457002</v>
      </c>
      <c r="F1736" s="99">
        <f t="shared" si="933"/>
        <v>4809.67</v>
      </c>
      <c r="G1736" s="3">
        <f>IF(N1736=1,VLOOKUP(A1735,[1]Plan1!$BG$69:$BI$188,3),G1735)</f>
        <v>4821.6899999999996</v>
      </c>
      <c r="H1736" s="200">
        <f t="shared" si="934"/>
        <v>42770</v>
      </c>
      <c r="I1736" s="200">
        <f t="shared" si="935"/>
        <v>42798</v>
      </c>
      <c r="J1736" s="27">
        <f t="shared" si="906"/>
        <v>2.4991319570779602E-3</v>
      </c>
      <c r="K1736" s="12">
        <f t="shared" si="920"/>
        <v>42857</v>
      </c>
      <c r="L1736" s="12">
        <f t="shared" si="907"/>
        <v>42857</v>
      </c>
      <c r="M1736" s="1">
        <f t="shared" si="921"/>
        <v>18</v>
      </c>
      <c r="N1736" s="1">
        <f t="shared" si="908"/>
        <v>18</v>
      </c>
      <c r="O1736" s="2">
        <f t="shared" si="909"/>
        <v>1.0024991299999999</v>
      </c>
      <c r="P1736" s="11">
        <f t="shared" si="930"/>
        <v>1.0033000599999999</v>
      </c>
      <c r="Q1736" s="11">
        <f t="shared" si="926"/>
        <v>1.3870870266546258</v>
      </c>
      <c r="R1736" s="2">
        <f t="shared" si="929"/>
        <v>1.39055353</v>
      </c>
      <c r="S1736" s="2">
        <f t="shared" si="924"/>
        <v>1.36605438</v>
      </c>
      <c r="T1736" s="2">
        <f t="shared" si="910"/>
        <v>261152.36671999001</v>
      </c>
      <c r="U1736" s="2">
        <f t="shared" si="911"/>
        <v>5770.110639391226</v>
      </c>
      <c r="V1736" s="2">
        <f t="shared" si="912"/>
        <v>68506.900271052364</v>
      </c>
      <c r="W1736" s="2">
        <f t="shared" si="913"/>
        <v>265449.75669820362</v>
      </c>
      <c r="X1736" s="29">
        <f t="shared" si="914"/>
        <v>0</v>
      </c>
      <c r="Y1736" s="2">
        <f t="shared" si="925"/>
        <v>0</v>
      </c>
      <c r="Z1736" s="82">
        <f t="shared" si="915"/>
        <v>0</v>
      </c>
      <c r="AA1736" s="2">
        <f t="shared" si="931"/>
        <v>0</v>
      </c>
      <c r="AB1736" s="27">
        <f t="shared" si="922"/>
        <v>6.7299999999999999E-2</v>
      </c>
      <c r="AC1736" s="29">
        <f t="shared" si="936"/>
        <v>18</v>
      </c>
      <c r="AD1736" s="29">
        <v>252</v>
      </c>
      <c r="AE1736" s="11">
        <f t="shared" si="927"/>
        <v>1.004663131</v>
      </c>
      <c r="AF1736" s="2">
        <f t="shared" si="932"/>
        <v>1217.7876969700001</v>
      </c>
      <c r="AG1736" s="2">
        <f t="shared" si="916"/>
        <v>1237.8269894</v>
      </c>
      <c r="AH1736" s="3">
        <f t="shared" si="917"/>
        <v>0</v>
      </c>
      <c r="AI1736" s="4" t="str">
        <f t="shared" si="928"/>
        <v>A+J=</v>
      </c>
      <c r="AJ1736" s="12">
        <f t="shared" si="923"/>
        <v>42857</v>
      </c>
      <c r="AK1736" s="12"/>
      <c r="AL1736" s="4"/>
      <c r="AM1736" s="1"/>
      <c r="AN1736" s="12"/>
      <c r="AO1736" s="1"/>
      <c r="AP1736" s="1"/>
      <c r="AQ1736" s="3"/>
      <c r="AR1736" s="3"/>
      <c r="AS1736" s="7"/>
      <c r="AT1736" s="1"/>
      <c r="AU1736" s="1"/>
      <c r="AV1736" s="1"/>
      <c r="AW1736" s="1"/>
      <c r="AX1736" s="1"/>
      <c r="AY1736" s="1"/>
      <c r="AZ1736" s="1"/>
      <c r="BA1736" s="1"/>
      <c r="BB1736" s="1"/>
    </row>
    <row r="1737" spans="1:54" x14ac:dyDescent="0.2">
      <c r="A1737" s="178">
        <f t="shared" si="918"/>
        <v>42856</v>
      </c>
      <c r="B1737" s="2">
        <f t="shared" si="904"/>
        <v>266687.58368760365</v>
      </c>
      <c r="C1737" s="2">
        <f t="shared" si="919"/>
        <v>191172.74578776001</v>
      </c>
      <c r="D1737" s="2">
        <f>SUM(Y1737:Y$1860)</f>
        <v>15762.987563189999</v>
      </c>
      <c r="E1737" s="11">
        <f t="shared" si="905"/>
        <v>175409.75822457002</v>
      </c>
      <c r="F1737" s="99">
        <f t="shared" si="933"/>
        <v>4809.67</v>
      </c>
      <c r="G1737" s="3">
        <f>IF(N1737=1,VLOOKUP(A1736,[1]Plan1!$BG$69:$BI$188,3),G1736)</f>
        <v>4821.6899999999996</v>
      </c>
      <c r="H1737" s="200">
        <f t="shared" si="934"/>
        <v>42770</v>
      </c>
      <c r="I1737" s="200">
        <f t="shared" si="935"/>
        <v>42798</v>
      </c>
      <c r="J1737" s="27">
        <f t="shared" si="906"/>
        <v>2.4991319570779602E-3</v>
      </c>
      <c r="K1737" s="12">
        <f t="shared" si="920"/>
        <v>42887</v>
      </c>
      <c r="L1737" s="12">
        <f t="shared" si="907"/>
        <v>42857</v>
      </c>
      <c r="M1737" s="1">
        <f t="shared" si="921"/>
        <v>18</v>
      </c>
      <c r="N1737" s="1">
        <f t="shared" si="908"/>
        <v>18</v>
      </c>
      <c r="O1737" s="2">
        <f t="shared" si="909"/>
        <v>1.0024991299999999</v>
      </c>
      <c r="P1737" s="11">
        <f t="shared" si="930"/>
        <v>1.0033000599999999</v>
      </c>
      <c r="Q1737" s="11">
        <f t="shared" si="926"/>
        <v>1.3870870266546258</v>
      </c>
      <c r="R1737" s="2">
        <f t="shared" si="929"/>
        <v>1.39055353</v>
      </c>
      <c r="S1737" s="2">
        <f t="shared" si="924"/>
        <v>1.36605438</v>
      </c>
      <c r="T1737" s="2">
        <f t="shared" si="910"/>
        <v>261152.36671999001</v>
      </c>
      <c r="U1737" s="2">
        <f t="shared" si="911"/>
        <v>5770.110639391226</v>
      </c>
      <c r="V1737" s="2">
        <f t="shared" si="912"/>
        <v>68506.900271052364</v>
      </c>
      <c r="W1737" s="2">
        <f t="shared" si="913"/>
        <v>265449.75669820362</v>
      </c>
      <c r="X1737" s="29">
        <f t="shared" si="914"/>
        <v>0</v>
      </c>
      <c r="Y1737" s="2">
        <f t="shared" si="925"/>
        <v>0</v>
      </c>
      <c r="Z1737" s="82">
        <f t="shared" si="915"/>
        <v>0</v>
      </c>
      <c r="AA1737" s="2">
        <f t="shared" si="931"/>
        <v>0</v>
      </c>
      <c r="AB1737" s="27">
        <f t="shared" si="922"/>
        <v>6.7299999999999999E-2</v>
      </c>
      <c r="AC1737" s="29">
        <f t="shared" si="936"/>
        <v>18</v>
      </c>
      <c r="AD1737" s="29">
        <v>252</v>
      </c>
      <c r="AE1737" s="11">
        <f t="shared" si="927"/>
        <v>1.004663131</v>
      </c>
      <c r="AF1737" s="2">
        <f t="shared" si="932"/>
        <v>1217.7876969700001</v>
      </c>
      <c r="AG1737" s="2">
        <f t="shared" si="916"/>
        <v>1237.8269894</v>
      </c>
      <c r="AH1737" s="3">
        <f t="shared" si="917"/>
        <v>0</v>
      </c>
      <c r="AI1737" s="4" t="str">
        <f t="shared" si="928"/>
        <v>A+J=</v>
      </c>
      <c r="AJ1737" s="12">
        <f t="shared" si="923"/>
        <v>42857</v>
      </c>
      <c r="AK1737" s="12"/>
      <c r="AL1737" s="4"/>
      <c r="AM1737" s="1"/>
      <c r="AN1737" s="12"/>
      <c r="AO1737" s="1"/>
      <c r="AP1737" s="1"/>
      <c r="AQ1737" s="3"/>
      <c r="AR1737" s="3"/>
      <c r="AS1737" s="7"/>
      <c r="AT1737" s="1"/>
      <c r="AU1737" s="1"/>
      <c r="AV1737" s="1"/>
      <c r="AW1737" s="1"/>
      <c r="AX1737" s="1"/>
      <c r="AY1737" s="1"/>
      <c r="AZ1737" s="1"/>
      <c r="BA1737" s="1"/>
      <c r="BB1737" s="1"/>
    </row>
    <row r="1738" spans="1:54" x14ac:dyDescent="0.2">
      <c r="A1738" s="178">
        <f t="shared" si="918"/>
        <v>42857</v>
      </c>
      <c r="B1738" s="2">
        <f t="shared" ref="B1738:B1801" si="937">(W1738+AG1738)</f>
        <v>266687.58368760365</v>
      </c>
      <c r="C1738" s="2">
        <f t="shared" si="919"/>
        <v>191172.74578776001</v>
      </c>
      <c r="D1738" s="2">
        <f>SUM(Y1738:Y$1860)</f>
        <v>15762.987563189999</v>
      </c>
      <c r="E1738" s="11">
        <f t="shared" ref="E1738:E1801" si="938">(C1738-D1738)</f>
        <v>175409.75822457002</v>
      </c>
      <c r="F1738" s="99">
        <f t="shared" si="933"/>
        <v>4809.67</v>
      </c>
      <c r="G1738" s="3">
        <f>IF(N1738=1,VLOOKUP(A1737,[1]Plan1!$BG$69:$BI$188,3),G1737)</f>
        <v>4821.6899999999996</v>
      </c>
      <c r="H1738" s="200">
        <f t="shared" si="934"/>
        <v>42770</v>
      </c>
      <c r="I1738" s="200">
        <f t="shared" si="935"/>
        <v>42798</v>
      </c>
      <c r="J1738" s="27">
        <f t="shared" ref="J1738:J1801" si="939">(G1738/F1738)-1</f>
        <v>2.4991319570779602E-3</v>
      </c>
      <c r="K1738" s="12">
        <f t="shared" si="920"/>
        <v>42887</v>
      </c>
      <c r="L1738" s="12">
        <f t="shared" ref="L1738:L1801" si="940">IF(A1738&gt;L1737,K1738,L1737)</f>
        <v>42857</v>
      </c>
      <c r="M1738" s="1">
        <f t="shared" si="921"/>
        <v>18</v>
      </c>
      <c r="N1738" s="1">
        <f t="shared" ref="N1738:N1801" si="941">(M1738-(NETWORKDAYS(A1738,L1738,AN$137:AN$327)-1))</f>
        <v>18</v>
      </c>
      <c r="O1738" s="2">
        <f t="shared" ref="O1738:O1801" si="942">TRUNC((G1738/F1738)^TRUNC((N1738/M1738),9),8)</f>
        <v>1.0024991299999999</v>
      </c>
      <c r="P1738" s="11">
        <f t="shared" si="930"/>
        <v>1.0033000599999999</v>
      </c>
      <c r="Q1738" s="11">
        <f t="shared" si="926"/>
        <v>1.3870870266546258</v>
      </c>
      <c r="R1738" s="2">
        <f t="shared" si="929"/>
        <v>1.39055353</v>
      </c>
      <c r="S1738" s="2">
        <f t="shared" si="924"/>
        <v>1.36605438</v>
      </c>
      <c r="T1738" s="2">
        <f t="shared" ref="T1738:T1801" si="943">TRUNC(C1738*S1738,8)</f>
        <v>261152.36671999001</v>
      </c>
      <c r="U1738" s="2">
        <f t="shared" ref="U1738:U1801" si="944">(D1738*(S1738-1))</f>
        <v>5770.110639391226</v>
      </c>
      <c r="V1738" s="2">
        <f t="shared" ref="V1738:V1801" si="945">(E1738*(R1738-1))</f>
        <v>68506.900271052364</v>
      </c>
      <c r="W1738" s="2">
        <f t="shared" ref="W1738:W1801" si="946">(C1738+U1738+V1738)</f>
        <v>265449.75669820362</v>
      </c>
      <c r="X1738" s="29">
        <f t="shared" ref="X1738:X1801" si="947">IF(VLOOKUP(A1738,AN$10:AU$131,8)=VLOOKUP(A1737,AN$10:AU$131,8),0,VLOOKUP(A1738,AN$10:AU$131,8))</f>
        <v>57</v>
      </c>
      <c r="Y1738" s="2">
        <f t="shared" si="925"/>
        <v>3265.5076985300002</v>
      </c>
      <c r="Z1738" s="82">
        <f t="shared" ref="Z1738:Z1801" si="948">IF(X1738&gt;0,VLOOKUP($A1738,$AN$10:$AS$131,6),0)</f>
        <v>1.7081450000000001E-2</v>
      </c>
      <c r="AA1738" s="2">
        <f t="shared" si="931"/>
        <v>4460.8610945</v>
      </c>
      <c r="AB1738" s="27">
        <f t="shared" si="922"/>
        <v>6.7299999999999999E-2</v>
      </c>
      <c r="AC1738" s="29">
        <f t="shared" si="936"/>
        <v>18</v>
      </c>
      <c r="AD1738" s="29">
        <v>252</v>
      </c>
      <c r="AE1738" s="11">
        <f t="shared" si="927"/>
        <v>1.004663131</v>
      </c>
      <c r="AF1738" s="2">
        <f t="shared" si="932"/>
        <v>1217.7876969700001</v>
      </c>
      <c r="AG1738" s="2">
        <f t="shared" ref="AG1738:AG1801" si="949">TRUNC((W1738*(AE1738-1)),8)</f>
        <v>1237.8269894</v>
      </c>
      <c r="AH1738" s="3">
        <f t="shared" ref="AH1738:AH1801" si="950">IF(AA1738&gt;0,AA1738+AF1738,0)</f>
        <v>5678.6487914700001</v>
      </c>
      <c r="AI1738" s="4" t="str">
        <f t="shared" si="928"/>
        <v>A+J=</v>
      </c>
      <c r="AJ1738" s="12">
        <f t="shared" si="923"/>
        <v>42857</v>
      </c>
      <c r="AK1738" s="12"/>
      <c r="AL1738" s="4"/>
      <c r="AM1738" s="1"/>
      <c r="AN1738" s="12"/>
      <c r="AO1738" s="1"/>
      <c r="AP1738" s="1"/>
      <c r="AQ1738" s="3"/>
      <c r="AR1738" s="3"/>
      <c r="AS1738" s="7"/>
      <c r="AT1738" s="1"/>
      <c r="AU1738" s="1"/>
      <c r="AV1738" s="1"/>
      <c r="AW1738" s="1"/>
      <c r="AX1738" s="1"/>
      <c r="AY1738" s="1"/>
      <c r="AZ1738" s="1"/>
      <c r="BA1738" s="1"/>
      <c r="BB1738" s="1"/>
    </row>
    <row r="1739" spans="1:54" x14ac:dyDescent="0.2">
      <c r="A1739" s="178">
        <f t="shared" ref="A1739:A1802" si="951">(A1738+1)</f>
        <v>42858</v>
      </c>
      <c r="B1739" s="2">
        <f t="shared" si="937"/>
        <v>261071.87516182274</v>
      </c>
      <c r="C1739" s="2">
        <f t="shared" ref="C1739:C1802" si="952">TRUNC(IF(X1738&gt;0,VLOOKUP(A1738,$AN$12:$AO$131,2),C1738),8)</f>
        <v>187907.23808923</v>
      </c>
      <c r="D1739" s="2">
        <f>SUM(Y1739:Y$1860)</f>
        <v>12497.479864659999</v>
      </c>
      <c r="E1739" s="11">
        <f t="shared" si="938"/>
        <v>175409.75822456999</v>
      </c>
      <c r="F1739" s="99">
        <f t="shared" si="933"/>
        <v>4821.6899999999996</v>
      </c>
      <c r="G1739" s="3">
        <f>IF(N1739=1,VLOOKUP(A1738,[1]Plan1!$BG$69:$BI$188,3),G1738)</f>
        <v>4828.4399999999996</v>
      </c>
      <c r="H1739" s="200">
        <f t="shared" si="934"/>
        <v>42797</v>
      </c>
      <c r="I1739" s="200">
        <f t="shared" si="935"/>
        <v>42828</v>
      </c>
      <c r="J1739" s="27">
        <f t="shared" si="939"/>
        <v>1.3999240930047119E-3</v>
      </c>
      <c r="K1739" s="12">
        <f t="shared" ref="K1739:K1802" si="953">IF(DAY(A1739)=1,VLOOKUP(A1739,AR$137:AW$275,4),K1738)</f>
        <v>42887</v>
      </c>
      <c r="L1739" s="12">
        <f t="shared" si="940"/>
        <v>42887</v>
      </c>
      <c r="M1739" s="1">
        <f t="shared" ref="M1739:M1802" si="954">IF(L1739=L1738,M1738,NETWORKDAYS(L1738,L1739,$AN$137:$AN$327)-1)</f>
        <v>22</v>
      </c>
      <c r="N1739" s="1">
        <f t="shared" si="941"/>
        <v>1</v>
      </c>
      <c r="O1739" s="2">
        <f t="shared" si="942"/>
        <v>1.0000635899999999</v>
      </c>
      <c r="P1739" s="11">
        <f t="shared" si="930"/>
        <v>1.0024991299999999</v>
      </c>
      <c r="Q1739" s="11">
        <f t="shared" si="926"/>
        <v>1.3905535374555491</v>
      </c>
      <c r="R1739" s="2">
        <f t="shared" si="929"/>
        <v>1.39064196</v>
      </c>
      <c r="S1739" s="2">
        <f t="shared" si="924"/>
        <v>1.36605438</v>
      </c>
      <c r="T1739" s="2">
        <f t="shared" si="943"/>
        <v>256691.50562549001</v>
      </c>
      <c r="U1739" s="2">
        <f t="shared" si="944"/>
        <v>4574.7572434206004</v>
      </c>
      <c r="V1739" s="2">
        <f t="shared" si="945"/>
        <v>68522.411755972134</v>
      </c>
      <c r="W1739" s="2">
        <f t="shared" si="946"/>
        <v>261004.40708862274</v>
      </c>
      <c r="X1739" s="29">
        <f t="shared" si="947"/>
        <v>0</v>
      </c>
      <c r="Y1739" s="2">
        <f t="shared" si="925"/>
        <v>0</v>
      </c>
      <c r="Z1739" s="82">
        <f t="shared" si="948"/>
        <v>0</v>
      </c>
      <c r="AA1739" s="2">
        <f t="shared" si="931"/>
        <v>0</v>
      </c>
      <c r="AB1739" s="27">
        <f t="shared" ref="AB1739:AB1802" si="955">(AB1738)</f>
        <v>6.7299999999999999E-2</v>
      </c>
      <c r="AC1739" s="29">
        <f t="shared" si="936"/>
        <v>1</v>
      </c>
      <c r="AD1739" s="29">
        <v>252</v>
      </c>
      <c r="AE1739" s="11">
        <f t="shared" si="927"/>
        <v>1.0002584940000001</v>
      </c>
      <c r="AF1739" s="2">
        <f t="shared" si="932"/>
        <v>66.353214050000005</v>
      </c>
      <c r="AG1739" s="2">
        <f t="shared" si="949"/>
        <v>67.468073200000006</v>
      </c>
      <c r="AH1739" s="3">
        <f t="shared" si="950"/>
        <v>0</v>
      </c>
      <c r="AI1739" s="4" t="str">
        <f t="shared" si="928"/>
        <v>A+J=</v>
      </c>
      <c r="AJ1739" s="12">
        <f t="shared" ref="AJ1739:AJ1802" si="956">IF(X1738&gt;0,VLOOKUP(A1738,$AN$10:$AW$130,9),AJ1738)</f>
        <v>42887</v>
      </c>
      <c r="AK1739" s="12"/>
      <c r="AL1739" s="4"/>
      <c r="AM1739" s="1"/>
      <c r="AN1739" s="12"/>
      <c r="AO1739" s="1"/>
      <c r="AP1739" s="1"/>
      <c r="AQ1739" s="3"/>
      <c r="AR1739" s="3"/>
      <c r="AS1739" s="7"/>
      <c r="AT1739" s="1"/>
      <c r="AU1739" s="1"/>
      <c r="AV1739" s="1"/>
      <c r="AW1739" s="1"/>
      <c r="AX1739" s="1"/>
      <c r="AY1739" s="1"/>
      <c r="AZ1739" s="1"/>
      <c r="BA1739" s="1"/>
      <c r="BB1739" s="1"/>
    </row>
    <row r="1740" spans="1:54" x14ac:dyDescent="0.2">
      <c r="A1740" s="178">
        <f t="shared" si="951"/>
        <v>42859</v>
      </c>
      <c r="B1740" s="2">
        <f t="shared" si="937"/>
        <v>261154.87847253497</v>
      </c>
      <c r="C1740" s="2">
        <f t="shared" si="952"/>
        <v>187907.23808923</v>
      </c>
      <c r="D1740" s="2">
        <f>SUM(Y1740:Y$1860)</f>
        <v>12497.479864659999</v>
      </c>
      <c r="E1740" s="11">
        <f t="shared" si="938"/>
        <v>175409.75822456999</v>
      </c>
      <c r="F1740" s="99">
        <f t="shared" si="933"/>
        <v>4821.6899999999996</v>
      </c>
      <c r="G1740" s="3">
        <f>IF(N1740=1,VLOOKUP(A1739,[1]Plan1!$BG$69:$BI$188,3),G1739)</f>
        <v>4828.4399999999996</v>
      </c>
      <c r="H1740" s="200">
        <f t="shared" si="934"/>
        <v>42797</v>
      </c>
      <c r="I1740" s="200">
        <f t="shared" si="935"/>
        <v>42828</v>
      </c>
      <c r="J1740" s="27">
        <f t="shared" si="939"/>
        <v>1.3999240930047119E-3</v>
      </c>
      <c r="K1740" s="12">
        <f t="shared" si="953"/>
        <v>42887</v>
      </c>
      <c r="L1740" s="12">
        <f t="shared" si="940"/>
        <v>42887</v>
      </c>
      <c r="M1740" s="1">
        <f t="shared" si="954"/>
        <v>22</v>
      </c>
      <c r="N1740" s="1">
        <f t="shared" si="941"/>
        <v>2</v>
      </c>
      <c r="O1740" s="2">
        <f t="shared" si="942"/>
        <v>1.00012718</v>
      </c>
      <c r="P1740" s="11">
        <f t="shared" si="930"/>
        <v>1.0024991299999999</v>
      </c>
      <c r="Q1740" s="11">
        <f t="shared" si="926"/>
        <v>1.3905535374555491</v>
      </c>
      <c r="R1740" s="2">
        <f t="shared" si="929"/>
        <v>1.3907303799999999</v>
      </c>
      <c r="S1740" s="2">
        <f t="shared" si="924"/>
        <v>1.36605438</v>
      </c>
      <c r="T1740" s="2">
        <f t="shared" si="943"/>
        <v>256691.50562549001</v>
      </c>
      <c r="U1740" s="2">
        <f t="shared" si="944"/>
        <v>4574.7572434206004</v>
      </c>
      <c r="V1740" s="2">
        <f t="shared" si="945"/>
        <v>68537.921486794352</v>
      </c>
      <c r="W1740" s="2">
        <f t="shared" si="946"/>
        <v>261019.91681944497</v>
      </c>
      <c r="X1740" s="29">
        <f t="shared" si="947"/>
        <v>0</v>
      </c>
      <c r="Y1740" s="2">
        <f t="shared" si="925"/>
        <v>0</v>
      </c>
      <c r="Z1740" s="82">
        <f t="shared" si="948"/>
        <v>0</v>
      </c>
      <c r="AA1740" s="2">
        <f t="shared" si="931"/>
        <v>0</v>
      </c>
      <c r="AB1740" s="27">
        <f t="shared" si="955"/>
        <v>6.7299999999999999E-2</v>
      </c>
      <c r="AC1740" s="29">
        <f t="shared" si="936"/>
        <v>2</v>
      </c>
      <c r="AD1740" s="29">
        <v>252</v>
      </c>
      <c r="AE1740" s="11">
        <f t="shared" si="927"/>
        <v>1.000517055</v>
      </c>
      <c r="AF1740" s="2">
        <f t="shared" si="932"/>
        <v>132.72362644</v>
      </c>
      <c r="AG1740" s="2">
        <f t="shared" si="949"/>
        <v>134.96165309</v>
      </c>
      <c r="AH1740" s="3">
        <f t="shared" si="950"/>
        <v>0</v>
      </c>
      <c r="AI1740" s="4" t="str">
        <f t="shared" si="928"/>
        <v>A+J=</v>
      </c>
      <c r="AJ1740" s="12">
        <f t="shared" si="956"/>
        <v>42887</v>
      </c>
      <c r="AK1740" s="12"/>
      <c r="AL1740" s="4"/>
      <c r="AM1740" s="1"/>
      <c r="AN1740" s="12"/>
      <c r="AO1740" s="1"/>
      <c r="AP1740" s="1"/>
      <c r="AQ1740" s="3"/>
      <c r="AR1740" s="3"/>
      <c r="AS1740" s="7"/>
      <c r="AT1740" s="1"/>
      <c r="AU1740" s="1"/>
      <c r="AV1740" s="1"/>
      <c r="AW1740" s="1"/>
      <c r="AX1740" s="1"/>
      <c r="AY1740" s="1"/>
      <c r="AZ1740" s="1"/>
      <c r="BA1740" s="1"/>
      <c r="BB1740" s="1"/>
    </row>
    <row r="1741" spans="1:54" x14ac:dyDescent="0.2">
      <c r="A1741" s="178">
        <f t="shared" si="951"/>
        <v>42860</v>
      </c>
      <c r="B1741" s="2">
        <f t="shared" si="937"/>
        <v>261237.91080395234</v>
      </c>
      <c r="C1741" s="2">
        <f t="shared" si="952"/>
        <v>187907.23808923</v>
      </c>
      <c r="D1741" s="2">
        <f>SUM(Y1741:Y$1860)</f>
        <v>12497.479864659999</v>
      </c>
      <c r="E1741" s="11">
        <f t="shared" si="938"/>
        <v>175409.75822456999</v>
      </c>
      <c r="F1741" s="99">
        <f t="shared" si="933"/>
        <v>4821.6899999999996</v>
      </c>
      <c r="G1741" s="3">
        <f>IF(N1741=1,VLOOKUP(A1740,[1]Plan1!$BG$69:$BI$188,3),G1740)</f>
        <v>4828.4399999999996</v>
      </c>
      <c r="H1741" s="200">
        <f t="shared" si="934"/>
        <v>42797</v>
      </c>
      <c r="I1741" s="200">
        <f t="shared" si="935"/>
        <v>42828</v>
      </c>
      <c r="J1741" s="27">
        <f t="shared" si="939"/>
        <v>1.3999240930047119E-3</v>
      </c>
      <c r="K1741" s="12">
        <f t="shared" si="953"/>
        <v>42887</v>
      </c>
      <c r="L1741" s="12">
        <f t="shared" si="940"/>
        <v>42887</v>
      </c>
      <c r="M1741" s="1">
        <f t="shared" si="954"/>
        <v>22</v>
      </c>
      <c r="N1741" s="1">
        <f t="shared" si="941"/>
        <v>3</v>
      </c>
      <c r="O1741" s="2">
        <f t="shared" si="942"/>
        <v>1.0001907800000001</v>
      </c>
      <c r="P1741" s="11">
        <f t="shared" si="930"/>
        <v>1.0024991299999999</v>
      </c>
      <c r="Q1741" s="11">
        <f t="shared" si="926"/>
        <v>1.3905535374555491</v>
      </c>
      <c r="R1741" s="2">
        <f t="shared" si="929"/>
        <v>1.39081882</v>
      </c>
      <c r="S1741" s="2">
        <f t="shared" si="924"/>
        <v>1.36605438</v>
      </c>
      <c r="T1741" s="2">
        <f t="shared" si="943"/>
        <v>256691.50562549001</v>
      </c>
      <c r="U1741" s="2">
        <f t="shared" si="944"/>
        <v>4574.7572434206004</v>
      </c>
      <c r="V1741" s="2">
        <f t="shared" si="945"/>
        <v>68553.434725811734</v>
      </c>
      <c r="W1741" s="2">
        <f t="shared" si="946"/>
        <v>261035.43005846234</v>
      </c>
      <c r="X1741" s="29">
        <f t="shared" si="947"/>
        <v>0</v>
      </c>
      <c r="Y1741" s="2">
        <f t="shared" si="925"/>
        <v>0</v>
      </c>
      <c r="Z1741" s="82">
        <f t="shared" si="948"/>
        <v>0</v>
      </c>
      <c r="AA1741" s="2">
        <f t="shared" si="931"/>
        <v>0</v>
      </c>
      <c r="AB1741" s="27">
        <f t="shared" si="955"/>
        <v>6.7299999999999999E-2</v>
      </c>
      <c r="AC1741" s="29">
        <f t="shared" si="936"/>
        <v>3</v>
      </c>
      <c r="AD1741" s="29">
        <v>252</v>
      </c>
      <c r="AE1741" s="11">
        <f t="shared" si="927"/>
        <v>1.0007756830000001</v>
      </c>
      <c r="AF1741" s="2">
        <f t="shared" si="932"/>
        <v>199.11123714999999</v>
      </c>
      <c r="AG1741" s="2">
        <f t="shared" si="949"/>
        <v>202.48074549</v>
      </c>
      <c r="AH1741" s="3">
        <f t="shared" si="950"/>
        <v>0</v>
      </c>
      <c r="AI1741" s="4" t="str">
        <f t="shared" si="928"/>
        <v>A+J=</v>
      </c>
      <c r="AJ1741" s="12">
        <f t="shared" si="956"/>
        <v>42887</v>
      </c>
      <c r="AK1741" s="12"/>
      <c r="AL1741" s="4"/>
      <c r="AM1741" s="1"/>
      <c r="AN1741" s="12"/>
      <c r="AO1741" s="1"/>
      <c r="AP1741" s="1"/>
      <c r="AQ1741" s="3"/>
      <c r="AR1741" s="3"/>
      <c r="AS1741" s="7"/>
      <c r="AT1741" s="1"/>
      <c r="AU1741" s="1"/>
      <c r="AV1741" s="1"/>
      <c r="AW1741" s="1"/>
      <c r="AX1741" s="1"/>
      <c r="AY1741" s="1"/>
      <c r="AZ1741" s="1"/>
      <c r="BA1741" s="1"/>
      <c r="BB1741" s="1"/>
    </row>
    <row r="1742" spans="1:54" x14ac:dyDescent="0.2">
      <c r="A1742" s="178">
        <f t="shared" si="951"/>
        <v>42861</v>
      </c>
      <c r="B1742" s="2">
        <f t="shared" si="937"/>
        <v>261320.96838904973</v>
      </c>
      <c r="C1742" s="2">
        <f t="shared" si="952"/>
        <v>187907.23808923</v>
      </c>
      <c r="D1742" s="2">
        <f>SUM(Y1742:Y$1860)</f>
        <v>12497.479864659999</v>
      </c>
      <c r="E1742" s="11">
        <f t="shared" si="938"/>
        <v>175409.75822456999</v>
      </c>
      <c r="F1742" s="99">
        <f t="shared" si="933"/>
        <v>4821.6899999999996</v>
      </c>
      <c r="G1742" s="3">
        <f>IF(N1742=1,VLOOKUP(A1741,[1]Plan1!$BG$69:$BI$188,3),G1741)</f>
        <v>4828.4399999999996</v>
      </c>
      <c r="H1742" s="200">
        <f t="shared" si="934"/>
        <v>42797</v>
      </c>
      <c r="I1742" s="200">
        <f t="shared" si="935"/>
        <v>42828</v>
      </c>
      <c r="J1742" s="27">
        <f t="shared" si="939"/>
        <v>1.3999240930047119E-3</v>
      </c>
      <c r="K1742" s="12">
        <f t="shared" si="953"/>
        <v>42887</v>
      </c>
      <c r="L1742" s="12">
        <f t="shared" si="940"/>
        <v>42887</v>
      </c>
      <c r="M1742" s="1">
        <f t="shared" si="954"/>
        <v>22</v>
      </c>
      <c r="N1742" s="1">
        <f t="shared" si="941"/>
        <v>4</v>
      </c>
      <c r="O1742" s="2">
        <f t="shared" si="942"/>
        <v>1.0002543800000001</v>
      </c>
      <c r="P1742" s="11">
        <f t="shared" si="930"/>
        <v>1.0024991299999999</v>
      </c>
      <c r="Q1742" s="11">
        <f t="shared" si="926"/>
        <v>1.3905535374555491</v>
      </c>
      <c r="R1742" s="2">
        <f t="shared" si="929"/>
        <v>1.3909072600000001</v>
      </c>
      <c r="S1742" s="2">
        <f t="shared" si="924"/>
        <v>1.36605438</v>
      </c>
      <c r="T1742" s="2">
        <f t="shared" si="943"/>
        <v>256691.50562549001</v>
      </c>
      <c r="U1742" s="2">
        <f t="shared" si="944"/>
        <v>4574.7572434206004</v>
      </c>
      <c r="V1742" s="2">
        <f t="shared" si="945"/>
        <v>68568.947964829131</v>
      </c>
      <c r="W1742" s="2">
        <f t="shared" si="946"/>
        <v>261050.94329747974</v>
      </c>
      <c r="X1742" s="29">
        <f t="shared" si="947"/>
        <v>0</v>
      </c>
      <c r="Y1742" s="2">
        <f t="shared" si="925"/>
        <v>0</v>
      </c>
      <c r="Z1742" s="82">
        <f t="shared" si="948"/>
        <v>0</v>
      </c>
      <c r="AA1742" s="2">
        <f t="shared" si="931"/>
        <v>0</v>
      </c>
      <c r="AB1742" s="27">
        <f t="shared" si="955"/>
        <v>6.7299999999999999E-2</v>
      </c>
      <c r="AC1742" s="29">
        <f t="shared" si="936"/>
        <v>4</v>
      </c>
      <c r="AD1742" s="29">
        <v>252</v>
      </c>
      <c r="AE1742" s="11">
        <f t="shared" si="927"/>
        <v>1.0010343770000001</v>
      </c>
      <c r="AF1742" s="2">
        <f t="shared" si="932"/>
        <v>265.51578950999999</v>
      </c>
      <c r="AG1742" s="2">
        <f t="shared" si="949"/>
        <v>270.02509156999997</v>
      </c>
      <c r="AH1742" s="3">
        <f t="shared" si="950"/>
        <v>0</v>
      </c>
      <c r="AI1742" s="4" t="str">
        <f t="shared" si="928"/>
        <v>A+J=</v>
      </c>
      <c r="AJ1742" s="12">
        <f t="shared" si="956"/>
        <v>42887</v>
      </c>
      <c r="AK1742" s="12"/>
      <c r="AL1742" s="4"/>
      <c r="AM1742" s="1"/>
      <c r="AN1742" s="12"/>
      <c r="AO1742" s="1"/>
      <c r="AP1742" s="1"/>
      <c r="AQ1742" s="3"/>
      <c r="AR1742" s="3"/>
      <c r="AS1742" s="7"/>
      <c r="AT1742" s="1"/>
      <c r="AU1742" s="1"/>
      <c r="AV1742" s="1"/>
      <c r="AW1742" s="1"/>
      <c r="AX1742" s="1"/>
      <c r="AY1742" s="1"/>
      <c r="AZ1742" s="1"/>
      <c r="BA1742" s="1"/>
      <c r="BB1742" s="1"/>
    </row>
    <row r="1743" spans="1:54" x14ac:dyDescent="0.2">
      <c r="A1743" s="178">
        <f t="shared" si="951"/>
        <v>42862</v>
      </c>
      <c r="B1743" s="2">
        <f t="shared" si="937"/>
        <v>261320.96838904973</v>
      </c>
      <c r="C1743" s="2">
        <f t="shared" si="952"/>
        <v>187907.23808923</v>
      </c>
      <c r="D1743" s="2">
        <f>SUM(Y1743:Y$1860)</f>
        <v>12497.479864659999</v>
      </c>
      <c r="E1743" s="11">
        <f t="shared" si="938"/>
        <v>175409.75822456999</v>
      </c>
      <c r="F1743" s="99">
        <f t="shared" si="933"/>
        <v>4821.6899999999996</v>
      </c>
      <c r="G1743" s="3">
        <f>IF(N1743=1,VLOOKUP(A1742,[1]Plan1!$BG$69:$BI$188,3),G1742)</f>
        <v>4828.4399999999996</v>
      </c>
      <c r="H1743" s="200">
        <f t="shared" si="934"/>
        <v>42797</v>
      </c>
      <c r="I1743" s="200">
        <f t="shared" si="935"/>
        <v>42828</v>
      </c>
      <c r="J1743" s="27">
        <f t="shared" si="939"/>
        <v>1.3999240930047119E-3</v>
      </c>
      <c r="K1743" s="12">
        <f t="shared" si="953"/>
        <v>42887</v>
      </c>
      <c r="L1743" s="12">
        <f t="shared" si="940"/>
        <v>42887</v>
      </c>
      <c r="M1743" s="1">
        <f t="shared" si="954"/>
        <v>22</v>
      </c>
      <c r="N1743" s="1">
        <f t="shared" si="941"/>
        <v>4</v>
      </c>
      <c r="O1743" s="2">
        <f t="shared" si="942"/>
        <v>1.0002543800000001</v>
      </c>
      <c r="P1743" s="11">
        <f t="shared" si="930"/>
        <v>1.0024991299999999</v>
      </c>
      <c r="Q1743" s="11">
        <f t="shared" si="926"/>
        <v>1.3905535374555491</v>
      </c>
      <c r="R1743" s="2">
        <f t="shared" si="929"/>
        <v>1.3909072600000001</v>
      </c>
      <c r="S1743" s="2">
        <f t="shared" si="924"/>
        <v>1.36605438</v>
      </c>
      <c r="T1743" s="2">
        <f t="shared" si="943"/>
        <v>256691.50562549001</v>
      </c>
      <c r="U1743" s="2">
        <f t="shared" si="944"/>
        <v>4574.7572434206004</v>
      </c>
      <c r="V1743" s="2">
        <f t="shared" si="945"/>
        <v>68568.947964829131</v>
      </c>
      <c r="W1743" s="2">
        <f t="shared" si="946"/>
        <v>261050.94329747974</v>
      </c>
      <c r="X1743" s="29">
        <f t="shared" si="947"/>
        <v>0</v>
      </c>
      <c r="Y1743" s="2">
        <f t="shared" si="925"/>
        <v>0</v>
      </c>
      <c r="Z1743" s="82">
        <f t="shared" si="948"/>
        <v>0</v>
      </c>
      <c r="AA1743" s="2">
        <f t="shared" si="931"/>
        <v>0</v>
      </c>
      <c r="AB1743" s="27">
        <f t="shared" si="955"/>
        <v>6.7299999999999999E-2</v>
      </c>
      <c r="AC1743" s="29">
        <f t="shared" si="936"/>
        <v>4</v>
      </c>
      <c r="AD1743" s="29">
        <v>252</v>
      </c>
      <c r="AE1743" s="11">
        <f t="shared" si="927"/>
        <v>1.0010343770000001</v>
      </c>
      <c r="AF1743" s="2">
        <f t="shared" si="932"/>
        <v>265.51578950999999</v>
      </c>
      <c r="AG1743" s="2">
        <f t="shared" si="949"/>
        <v>270.02509156999997</v>
      </c>
      <c r="AH1743" s="3">
        <f t="shared" si="950"/>
        <v>0</v>
      </c>
      <c r="AI1743" s="4" t="str">
        <f t="shared" si="928"/>
        <v>A+J=</v>
      </c>
      <c r="AJ1743" s="12">
        <f t="shared" si="956"/>
        <v>42887</v>
      </c>
      <c r="AK1743" s="12"/>
      <c r="AL1743" s="4"/>
      <c r="AM1743" s="1"/>
      <c r="AN1743" s="12"/>
      <c r="AO1743" s="1"/>
      <c r="AP1743" s="1"/>
      <c r="AQ1743" s="3"/>
      <c r="AR1743" s="3"/>
      <c r="AS1743" s="7"/>
      <c r="AT1743" s="1"/>
      <c r="AU1743" s="1"/>
      <c r="AV1743" s="1"/>
      <c r="AW1743" s="1"/>
      <c r="AX1743" s="1"/>
      <c r="AY1743" s="1"/>
      <c r="AZ1743" s="1"/>
      <c r="BA1743" s="1"/>
      <c r="BB1743" s="1"/>
    </row>
    <row r="1744" spans="1:54" x14ac:dyDescent="0.2">
      <c r="A1744" s="178">
        <f t="shared" si="951"/>
        <v>42863</v>
      </c>
      <c r="B1744" s="2">
        <f t="shared" si="937"/>
        <v>261320.96838904973</v>
      </c>
      <c r="C1744" s="2">
        <f t="shared" si="952"/>
        <v>187907.23808923</v>
      </c>
      <c r="D1744" s="2">
        <f>SUM(Y1744:Y$1860)</f>
        <v>12497.479864659999</v>
      </c>
      <c r="E1744" s="11">
        <f t="shared" si="938"/>
        <v>175409.75822456999</v>
      </c>
      <c r="F1744" s="99">
        <f t="shared" si="933"/>
        <v>4821.6899999999996</v>
      </c>
      <c r="G1744" s="3">
        <f>IF(N1744=1,VLOOKUP(A1743,[1]Plan1!$BG$69:$BI$188,3),G1743)</f>
        <v>4828.4399999999996</v>
      </c>
      <c r="H1744" s="200">
        <f t="shared" si="934"/>
        <v>42797</v>
      </c>
      <c r="I1744" s="200">
        <f t="shared" si="935"/>
        <v>42828</v>
      </c>
      <c r="J1744" s="27">
        <f t="shared" si="939"/>
        <v>1.3999240930047119E-3</v>
      </c>
      <c r="K1744" s="12">
        <f t="shared" si="953"/>
        <v>42887</v>
      </c>
      <c r="L1744" s="12">
        <f t="shared" si="940"/>
        <v>42887</v>
      </c>
      <c r="M1744" s="1">
        <f t="shared" si="954"/>
        <v>22</v>
      </c>
      <c r="N1744" s="1">
        <f t="shared" si="941"/>
        <v>4</v>
      </c>
      <c r="O1744" s="2">
        <f t="shared" si="942"/>
        <v>1.0002543800000001</v>
      </c>
      <c r="P1744" s="11">
        <f t="shared" si="930"/>
        <v>1.0024991299999999</v>
      </c>
      <c r="Q1744" s="11">
        <f t="shared" si="926"/>
        <v>1.3905535374555491</v>
      </c>
      <c r="R1744" s="2">
        <f t="shared" si="929"/>
        <v>1.3909072600000001</v>
      </c>
      <c r="S1744" s="2">
        <f t="shared" si="924"/>
        <v>1.36605438</v>
      </c>
      <c r="T1744" s="2">
        <f t="shared" si="943"/>
        <v>256691.50562549001</v>
      </c>
      <c r="U1744" s="2">
        <f t="shared" si="944"/>
        <v>4574.7572434206004</v>
      </c>
      <c r="V1744" s="2">
        <f t="shared" si="945"/>
        <v>68568.947964829131</v>
      </c>
      <c r="W1744" s="2">
        <f t="shared" si="946"/>
        <v>261050.94329747974</v>
      </c>
      <c r="X1744" s="29">
        <f t="shared" si="947"/>
        <v>0</v>
      </c>
      <c r="Y1744" s="2">
        <f t="shared" si="925"/>
        <v>0</v>
      </c>
      <c r="Z1744" s="82">
        <f t="shared" si="948"/>
        <v>0</v>
      </c>
      <c r="AA1744" s="2">
        <f t="shared" si="931"/>
        <v>0</v>
      </c>
      <c r="AB1744" s="27">
        <f t="shared" si="955"/>
        <v>6.7299999999999999E-2</v>
      </c>
      <c r="AC1744" s="29">
        <f t="shared" si="936"/>
        <v>4</v>
      </c>
      <c r="AD1744" s="29">
        <v>252</v>
      </c>
      <c r="AE1744" s="11">
        <f t="shared" si="927"/>
        <v>1.0010343770000001</v>
      </c>
      <c r="AF1744" s="2">
        <f t="shared" si="932"/>
        <v>265.51578950999999</v>
      </c>
      <c r="AG1744" s="2">
        <f t="shared" si="949"/>
        <v>270.02509156999997</v>
      </c>
      <c r="AH1744" s="3">
        <f t="shared" si="950"/>
        <v>0</v>
      </c>
      <c r="AI1744" s="4" t="str">
        <f t="shared" si="928"/>
        <v>A+J=</v>
      </c>
      <c r="AJ1744" s="12">
        <f t="shared" si="956"/>
        <v>42887</v>
      </c>
      <c r="AK1744" s="12"/>
      <c r="AL1744" s="4"/>
      <c r="AM1744" s="1"/>
      <c r="AN1744" s="12"/>
      <c r="AO1744" s="1"/>
      <c r="AP1744" s="1"/>
      <c r="AQ1744" s="3"/>
      <c r="AR1744" s="3"/>
      <c r="AS1744" s="7"/>
      <c r="AT1744" s="1"/>
      <c r="AU1744" s="1"/>
      <c r="AV1744" s="1"/>
      <c r="AW1744" s="1"/>
      <c r="AX1744" s="1"/>
      <c r="AY1744" s="1"/>
      <c r="AZ1744" s="1"/>
      <c r="BA1744" s="1"/>
      <c r="BB1744" s="1"/>
    </row>
    <row r="1745" spans="1:54" x14ac:dyDescent="0.2">
      <c r="A1745" s="178">
        <f t="shared" si="951"/>
        <v>42864</v>
      </c>
      <c r="B1745" s="2">
        <f t="shared" si="937"/>
        <v>261404.0535093947</v>
      </c>
      <c r="C1745" s="2">
        <f t="shared" si="952"/>
        <v>187907.23808923</v>
      </c>
      <c r="D1745" s="2">
        <f>SUM(Y1745:Y$1860)</f>
        <v>12497.479864659999</v>
      </c>
      <c r="E1745" s="11">
        <f t="shared" si="938"/>
        <v>175409.75822456999</v>
      </c>
      <c r="F1745" s="99">
        <f t="shared" si="933"/>
        <v>4821.6899999999996</v>
      </c>
      <c r="G1745" s="3">
        <f>IF(N1745=1,VLOOKUP(A1744,[1]Plan1!$BG$69:$BI$188,3),G1744)</f>
        <v>4828.4399999999996</v>
      </c>
      <c r="H1745" s="200">
        <f t="shared" si="934"/>
        <v>42797</v>
      </c>
      <c r="I1745" s="200">
        <f t="shared" si="935"/>
        <v>42828</v>
      </c>
      <c r="J1745" s="27">
        <f t="shared" si="939"/>
        <v>1.3999240930047119E-3</v>
      </c>
      <c r="K1745" s="12">
        <f t="shared" si="953"/>
        <v>42887</v>
      </c>
      <c r="L1745" s="12">
        <f t="shared" si="940"/>
        <v>42887</v>
      </c>
      <c r="M1745" s="1">
        <f t="shared" si="954"/>
        <v>22</v>
      </c>
      <c r="N1745" s="1">
        <f t="shared" si="941"/>
        <v>5</v>
      </c>
      <c r="O1745" s="2">
        <f t="shared" si="942"/>
        <v>1.0003179900000001</v>
      </c>
      <c r="P1745" s="11">
        <f t="shared" si="930"/>
        <v>1.0024991299999999</v>
      </c>
      <c r="Q1745" s="11">
        <f t="shared" si="926"/>
        <v>1.3905535374555491</v>
      </c>
      <c r="R1745" s="2">
        <f t="shared" si="929"/>
        <v>1.3909957100000001</v>
      </c>
      <c r="S1745" s="2">
        <f t="shared" si="924"/>
        <v>1.36605438</v>
      </c>
      <c r="T1745" s="2">
        <f t="shared" si="943"/>
        <v>256691.50562549001</v>
      </c>
      <c r="U1745" s="2">
        <f t="shared" si="944"/>
        <v>4574.7572434206004</v>
      </c>
      <c r="V1745" s="2">
        <f t="shared" si="945"/>
        <v>68584.462957944095</v>
      </c>
      <c r="W1745" s="2">
        <f t="shared" si="946"/>
        <v>261066.45829059469</v>
      </c>
      <c r="X1745" s="29">
        <f t="shared" si="947"/>
        <v>0</v>
      </c>
      <c r="Y1745" s="2">
        <f t="shared" si="925"/>
        <v>0</v>
      </c>
      <c r="Z1745" s="82">
        <f t="shared" si="948"/>
        <v>0</v>
      </c>
      <c r="AA1745" s="2">
        <f t="shared" si="931"/>
        <v>0</v>
      </c>
      <c r="AB1745" s="27">
        <f t="shared" si="955"/>
        <v>6.7299999999999999E-2</v>
      </c>
      <c r="AC1745" s="29">
        <f t="shared" si="936"/>
        <v>5</v>
      </c>
      <c r="AD1745" s="29">
        <v>252</v>
      </c>
      <c r="AE1745" s="11">
        <f t="shared" si="927"/>
        <v>1.0012931389999999</v>
      </c>
      <c r="AF1745" s="2">
        <f t="shared" si="932"/>
        <v>331.93779689000002</v>
      </c>
      <c r="AG1745" s="2">
        <f t="shared" si="949"/>
        <v>337.5952188</v>
      </c>
      <c r="AH1745" s="3">
        <f t="shared" si="950"/>
        <v>0</v>
      </c>
      <c r="AI1745" s="4" t="str">
        <f t="shared" si="928"/>
        <v>A+J=</v>
      </c>
      <c r="AJ1745" s="12">
        <f t="shared" si="956"/>
        <v>42887</v>
      </c>
      <c r="AK1745" s="12"/>
      <c r="AL1745" s="4"/>
      <c r="AM1745" s="1"/>
      <c r="AN1745" s="12"/>
      <c r="AO1745" s="1"/>
      <c r="AP1745" s="1"/>
      <c r="AQ1745" s="3"/>
      <c r="AR1745" s="3"/>
      <c r="AS1745" s="7"/>
      <c r="AT1745" s="1"/>
      <c r="AU1745" s="1"/>
      <c r="AV1745" s="1"/>
      <c r="AW1745" s="1"/>
      <c r="AX1745" s="1"/>
      <c r="AY1745" s="1"/>
      <c r="AZ1745" s="1"/>
      <c r="BA1745" s="1"/>
      <c r="BB1745" s="1"/>
    </row>
    <row r="1746" spans="1:54" x14ac:dyDescent="0.2">
      <c r="A1746" s="178">
        <f t="shared" si="951"/>
        <v>42865</v>
      </c>
      <c r="B1746" s="2">
        <f t="shared" si="937"/>
        <v>261487.16564735724</v>
      </c>
      <c r="C1746" s="2">
        <f t="shared" si="952"/>
        <v>187907.23808923</v>
      </c>
      <c r="D1746" s="2">
        <f>SUM(Y1746:Y$1860)</f>
        <v>12497.479864659999</v>
      </c>
      <c r="E1746" s="11">
        <f t="shared" si="938"/>
        <v>175409.75822456999</v>
      </c>
      <c r="F1746" s="99">
        <f t="shared" si="933"/>
        <v>4821.6899999999996</v>
      </c>
      <c r="G1746" s="3">
        <f>IF(N1746=1,VLOOKUP(A1745,[1]Plan1!$BG$69:$BI$188,3),G1745)</f>
        <v>4828.4399999999996</v>
      </c>
      <c r="H1746" s="200">
        <f t="shared" si="934"/>
        <v>42797</v>
      </c>
      <c r="I1746" s="200">
        <f t="shared" si="935"/>
        <v>42828</v>
      </c>
      <c r="J1746" s="27">
        <f t="shared" si="939"/>
        <v>1.3999240930047119E-3</v>
      </c>
      <c r="K1746" s="12">
        <f t="shared" si="953"/>
        <v>42887</v>
      </c>
      <c r="L1746" s="12">
        <f t="shared" si="940"/>
        <v>42887</v>
      </c>
      <c r="M1746" s="1">
        <f t="shared" si="954"/>
        <v>22</v>
      </c>
      <c r="N1746" s="1">
        <f t="shared" si="941"/>
        <v>6</v>
      </c>
      <c r="O1746" s="2">
        <f t="shared" si="942"/>
        <v>1.0003816000000001</v>
      </c>
      <c r="P1746" s="11">
        <f t="shared" si="930"/>
        <v>1.0024991299999999</v>
      </c>
      <c r="Q1746" s="11">
        <f t="shared" si="926"/>
        <v>1.3905535374555491</v>
      </c>
      <c r="R1746" s="2">
        <f t="shared" si="929"/>
        <v>1.3910841700000001</v>
      </c>
      <c r="S1746" s="2">
        <f t="shared" si="924"/>
        <v>1.36605438</v>
      </c>
      <c r="T1746" s="2">
        <f t="shared" si="943"/>
        <v>256691.50562549001</v>
      </c>
      <c r="U1746" s="2">
        <f t="shared" si="944"/>
        <v>4574.7572434206004</v>
      </c>
      <c r="V1746" s="2">
        <f t="shared" si="945"/>
        <v>68599.979705156642</v>
      </c>
      <c r="W1746" s="2">
        <f t="shared" si="946"/>
        <v>261081.97503780725</v>
      </c>
      <c r="X1746" s="29">
        <f t="shared" si="947"/>
        <v>0</v>
      </c>
      <c r="Y1746" s="2">
        <f t="shared" si="925"/>
        <v>0</v>
      </c>
      <c r="Z1746" s="82">
        <f t="shared" si="948"/>
        <v>0</v>
      </c>
      <c r="AA1746" s="2">
        <f t="shared" si="931"/>
        <v>0</v>
      </c>
      <c r="AB1746" s="27">
        <f t="shared" si="955"/>
        <v>6.7299999999999999E-2</v>
      </c>
      <c r="AC1746" s="29">
        <f t="shared" si="936"/>
        <v>6</v>
      </c>
      <c r="AD1746" s="29">
        <v>252</v>
      </c>
      <c r="AE1746" s="11">
        <f t="shared" si="927"/>
        <v>1.0015519669999999</v>
      </c>
      <c r="AF1746" s="2">
        <f t="shared" si="932"/>
        <v>398.37674591000001</v>
      </c>
      <c r="AG1746" s="2">
        <f t="shared" si="949"/>
        <v>405.19060954999998</v>
      </c>
      <c r="AH1746" s="3">
        <f t="shared" si="950"/>
        <v>0</v>
      </c>
      <c r="AI1746" s="4" t="str">
        <f t="shared" si="928"/>
        <v>A+J=</v>
      </c>
      <c r="AJ1746" s="12">
        <f t="shared" si="956"/>
        <v>42887</v>
      </c>
      <c r="AK1746" s="12"/>
      <c r="AL1746" s="4"/>
      <c r="AM1746" s="1"/>
      <c r="AN1746" s="12"/>
      <c r="AO1746" s="1"/>
      <c r="AP1746" s="1"/>
      <c r="AQ1746" s="3"/>
      <c r="AR1746" s="3"/>
      <c r="AS1746" s="7"/>
      <c r="AT1746" s="1"/>
      <c r="AU1746" s="1"/>
      <c r="AV1746" s="1"/>
      <c r="AW1746" s="1"/>
      <c r="AX1746" s="1"/>
      <c r="AY1746" s="1"/>
      <c r="AZ1746" s="1"/>
      <c r="BA1746" s="1"/>
      <c r="BB1746" s="1"/>
    </row>
    <row r="1747" spans="1:54" x14ac:dyDescent="0.2">
      <c r="A1747" s="178">
        <f t="shared" si="951"/>
        <v>42866</v>
      </c>
      <c r="B1747" s="2">
        <f t="shared" si="937"/>
        <v>261570.30155391223</v>
      </c>
      <c r="C1747" s="2">
        <f t="shared" si="952"/>
        <v>187907.23808923</v>
      </c>
      <c r="D1747" s="2">
        <f>SUM(Y1747:Y$1860)</f>
        <v>12497.479864659999</v>
      </c>
      <c r="E1747" s="11">
        <f t="shared" si="938"/>
        <v>175409.75822456999</v>
      </c>
      <c r="F1747" s="99">
        <f t="shared" si="933"/>
        <v>4821.6899999999996</v>
      </c>
      <c r="G1747" s="3">
        <f>IF(N1747=1,VLOOKUP(A1746,[1]Plan1!$BG$69:$BI$188,3),G1746)</f>
        <v>4828.4399999999996</v>
      </c>
      <c r="H1747" s="200">
        <f t="shared" si="934"/>
        <v>42797</v>
      </c>
      <c r="I1747" s="200">
        <f t="shared" si="935"/>
        <v>42828</v>
      </c>
      <c r="J1747" s="27">
        <f t="shared" si="939"/>
        <v>1.3999240930047119E-3</v>
      </c>
      <c r="K1747" s="12">
        <f t="shared" si="953"/>
        <v>42887</v>
      </c>
      <c r="L1747" s="12">
        <f t="shared" si="940"/>
        <v>42887</v>
      </c>
      <c r="M1747" s="1">
        <f t="shared" si="954"/>
        <v>22</v>
      </c>
      <c r="N1747" s="1">
        <f t="shared" si="941"/>
        <v>7</v>
      </c>
      <c r="O1747" s="2">
        <f t="shared" si="942"/>
        <v>1.0004452100000001</v>
      </c>
      <c r="P1747" s="11">
        <f t="shared" si="930"/>
        <v>1.0024991299999999</v>
      </c>
      <c r="Q1747" s="11">
        <f t="shared" si="926"/>
        <v>1.3905535374555491</v>
      </c>
      <c r="R1747" s="2">
        <f t="shared" si="929"/>
        <v>1.3911726200000001</v>
      </c>
      <c r="S1747" s="2">
        <f t="shared" si="924"/>
        <v>1.36605438</v>
      </c>
      <c r="T1747" s="2">
        <f t="shared" si="943"/>
        <v>256691.50562549001</v>
      </c>
      <c r="U1747" s="2">
        <f t="shared" si="944"/>
        <v>4574.7572434206004</v>
      </c>
      <c r="V1747" s="2">
        <f t="shared" si="945"/>
        <v>68615.494698271606</v>
      </c>
      <c r="W1747" s="2">
        <f t="shared" si="946"/>
        <v>261097.49003092223</v>
      </c>
      <c r="X1747" s="29">
        <f t="shared" si="947"/>
        <v>0</v>
      </c>
      <c r="Y1747" s="2">
        <f t="shared" si="925"/>
        <v>0</v>
      </c>
      <c r="Z1747" s="82">
        <f t="shared" si="948"/>
        <v>0</v>
      </c>
      <c r="AA1747" s="2">
        <f t="shared" si="931"/>
        <v>0</v>
      </c>
      <c r="AB1747" s="27">
        <f t="shared" si="955"/>
        <v>6.7299999999999999E-2</v>
      </c>
      <c r="AC1747" s="29">
        <f t="shared" si="936"/>
        <v>7</v>
      </c>
      <c r="AD1747" s="29">
        <v>252</v>
      </c>
      <c r="AE1747" s="11">
        <f t="shared" si="927"/>
        <v>1.0018108619999999</v>
      </c>
      <c r="AF1747" s="2">
        <f t="shared" si="932"/>
        <v>464.83289324999998</v>
      </c>
      <c r="AG1747" s="2">
        <f t="shared" si="949"/>
        <v>472.81152299000001</v>
      </c>
      <c r="AH1747" s="3">
        <f t="shared" si="950"/>
        <v>0</v>
      </c>
      <c r="AI1747" s="4" t="str">
        <f t="shared" si="928"/>
        <v>A+J=</v>
      </c>
      <c r="AJ1747" s="12">
        <f t="shared" si="956"/>
        <v>42887</v>
      </c>
      <c r="AK1747" s="12"/>
      <c r="AL1747" s="4"/>
      <c r="AM1747" s="1"/>
      <c r="AN1747" s="12"/>
      <c r="AO1747" s="1"/>
      <c r="AP1747" s="1"/>
      <c r="AQ1747" s="3"/>
      <c r="AR1747" s="3"/>
      <c r="AS1747" s="7"/>
      <c r="AT1747" s="1"/>
      <c r="AU1747" s="1"/>
      <c r="AV1747" s="1"/>
      <c r="AW1747" s="1"/>
      <c r="AX1747" s="1"/>
      <c r="AY1747" s="1"/>
      <c r="AZ1747" s="1"/>
      <c r="BA1747" s="1"/>
      <c r="BB1747" s="1"/>
    </row>
    <row r="1748" spans="1:54" x14ac:dyDescent="0.2">
      <c r="A1748" s="178">
        <f t="shared" si="951"/>
        <v>42867</v>
      </c>
      <c r="B1748" s="2">
        <f t="shared" si="937"/>
        <v>261653.4667651123</v>
      </c>
      <c r="C1748" s="2">
        <f t="shared" si="952"/>
        <v>187907.23808923</v>
      </c>
      <c r="D1748" s="2">
        <f>SUM(Y1748:Y$1860)</f>
        <v>12497.479864659999</v>
      </c>
      <c r="E1748" s="11">
        <f t="shared" si="938"/>
        <v>175409.75822456999</v>
      </c>
      <c r="F1748" s="99">
        <f t="shared" si="933"/>
        <v>4821.6899999999996</v>
      </c>
      <c r="G1748" s="3">
        <f>IF(N1748=1,VLOOKUP(A1747,[1]Plan1!$BG$69:$BI$188,3),G1747)</f>
        <v>4828.4399999999996</v>
      </c>
      <c r="H1748" s="200">
        <f t="shared" si="934"/>
        <v>42797</v>
      </c>
      <c r="I1748" s="200">
        <f t="shared" si="935"/>
        <v>42828</v>
      </c>
      <c r="J1748" s="27">
        <f t="shared" si="939"/>
        <v>1.3999240930047119E-3</v>
      </c>
      <c r="K1748" s="12">
        <f t="shared" si="953"/>
        <v>42887</v>
      </c>
      <c r="L1748" s="12">
        <f t="shared" si="940"/>
        <v>42887</v>
      </c>
      <c r="M1748" s="1">
        <f t="shared" si="954"/>
        <v>22</v>
      </c>
      <c r="N1748" s="1">
        <f t="shared" si="941"/>
        <v>8</v>
      </c>
      <c r="O1748" s="2">
        <f t="shared" si="942"/>
        <v>1.00050883</v>
      </c>
      <c r="P1748" s="11">
        <f t="shared" si="930"/>
        <v>1.0024991299999999</v>
      </c>
      <c r="Q1748" s="11">
        <f t="shared" si="926"/>
        <v>1.3905535374555491</v>
      </c>
      <c r="R1748" s="2">
        <f t="shared" si="929"/>
        <v>1.39126109</v>
      </c>
      <c r="S1748" s="2">
        <f t="shared" si="924"/>
        <v>1.36605438</v>
      </c>
      <c r="T1748" s="2">
        <f t="shared" si="943"/>
        <v>256691.50562549001</v>
      </c>
      <c r="U1748" s="2">
        <f t="shared" si="944"/>
        <v>4574.7572434206004</v>
      </c>
      <c r="V1748" s="2">
        <f t="shared" si="945"/>
        <v>68631.013199581721</v>
      </c>
      <c r="W1748" s="2">
        <f t="shared" si="946"/>
        <v>261113.00853223231</v>
      </c>
      <c r="X1748" s="29">
        <f t="shared" si="947"/>
        <v>0</v>
      </c>
      <c r="Y1748" s="2">
        <f t="shared" si="925"/>
        <v>0</v>
      </c>
      <c r="Z1748" s="82">
        <f t="shared" si="948"/>
        <v>0</v>
      </c>
      <c r="AA1748" s="2">
        <f t="shared" si="931"/>
        <v>0</v>
      </c>
      <c r="AB1748" s="27">
        <f t="shared" si="955"/>
        <v>6.7299999999999999E-2</v>
      </c>
      <c r="AC1748" s="29">
        <f t="shared" si="936"/>
        <v>8</v>
      </c>
      <c r="AD1748" s="29">
        <v>252</v>
      </c>
      <c r="AE1748" s="11">
        <f t="shared" si="927"/>
        <v>1.002069825</v>
      </c>
      <c r="AF1748" s="2">
        <f t="shared" si="932"/>
        <v>531.30649562999997</v>
      </c>
      <c r="AG1748" s="2">
        <f t="shared" si="949"/>
        <v>540.45823287999997</v>
      </c>
      <c r="AH1748" s="3">
        <f t="shared" si="950"/>
        <v>0</v>
      </c>
      <c r="AI1748" s="4" t="str">
        <f t="shared" si="928"/>
        <v>A+J=</v>
      </c>
      <c r="AJ1748" s="12">
        <f t="shared" si="956"/>
        <v>42887</v>
      </c>
      <c r="AK1748" s="12"/>
      <c r="AL1748" s="4"/>
      <c r="AM1748" s="1"/>
      <c r="AN1748" s="12"/>
      <c r="AO1748" s="1"/>
      <c r="AP1748" s="1"/>
      <c r="AQ1748" s="3"/>
      <c r="AR1748" s="3"/>
      <c r="AS1748" s="7"/>
      <c r="AT1748" s="1"/>
      <c r="AU1748" s="1"/>
      <c r="AV1748" s="1"/>
      <c r="AW1748" s="1"/>
      <c r="AX1748" s="1"/>
      <c r="AY1748" s="1"/>
      <c r="AZ1748" s="1"/>
      <c r="BA1748" s="1"/>
      <c r="BB1748" s="1"/>
    </row>
    <row r="1749" spans="1:54" x14ac:dyDescent="0.2">
      <c r="A1749" s="178">
        <f t="shared" si="951"/>
        <v>42868</v>
      </c>
      <c r="B1749" s="2">
        <f t="shared" si="937"/>
        <v>261736.65549005487</v>
      </c>
      <c r="C1749" s="2">
        <f t="shared" si="952"/>
        <v>187907.23808923</v>
      </c>
      <c r="D1749" s="2">
        <f>SUM(Y1749:Y$1860)</f>
        <v>12497.479864659999</v>
      </c>
      <c r="E1749" s="11">
        <f t="shared" si="938"/>
        <v>175409.75822456999</v>
      </c>
      <c r="F1749" s="99">
        <f t="shared" si="933"/>
        <v>4821.6899999999996</v>
      </c>
      <c r="G1749" s="3">
        <f>IF(N1749=1,VLOOKUP(A1748,[1]Plan1!$BG$69:$BI$188,3),G1748)</f>
        <v>4828.4399999999996</v>
      </c>
      <c r="H1749" s="200">
        <f t="shared" si="934"/>
        <v>42797</v>
      </c>
      <c r="I1749" s="200">
        <f t="shared" si="935"/>
        <v>42828</v>
      </c>
      <c r="J1749" s="27">
        <f t="shared" si="939"/>
        <v>1.3999240930047119E-3</v>
      </c>
      <c r="K1749" s="12">
        <f t="shared" si="953"/>
        <v>42887</v>
      </c>
      <c r="L1749" s="12">
        <f t="shared" si="940"/>
        <v>42887</v>
      </c>
      <c r="M1749" s="1">
        <f t="shared" si="954"/>
        <v>22</v>
      </c>
      <c r="N1749" s="1">
        <f t="shared" si="941"/>
        <v>9</v>
      </c>
      <c r="O1749" s="2">
        <f t="shared" si="942"/>
        <v>1.0005724499999999</v>
      </c>
      <c r="P1749" s="11">
        <f t="shared" si="930"/>
        <v>1.0024991299999999</v>
      </c>
      <c r="Q1749" s="11">
        <f t="shared" si="926"/>
        <v>1.3905535374555491</v>
      </c>
      <c r="R1749" s="2">
        <f t="shared" si="929"/>
        <v>1.3913495499999999</v>
      </c>
      <c r="S1749" s="2">
        <f t="shared" si="924"/>
        <v>1.36605438</v>
      </c>
      <c r="T1749" s="2">
        <f t="shared" si="943"/>
        <v>256691.50562549001</v>
      </c>
      <c r="U1749" s="2">
        <f t="shared" si="944"/>
        <v>4574.7572434206004</v>
      </c>
      <c r="V1749" s="2">
        <f t="shared" si="945"/>
        <v>68646.529946794253</v>
      </c>
      <c r="W1749" s="2">
        <f t="shared" si="946"/>
        <v>261128.52527944488</v>
      </c>
      <c r="X1749" s="29">
        <f t="shared" si="947"/>
        <v>0</v>
      </c>
      <c r="Y1749" s="2">
        <f t="shared" si="925"/>
        <v>0</v>
      </c>
      <c r="Z1749" s="82">
        <f t="shared" si="948"/>
        <v>0</v>
      </c>
      <c r="AA1749" s="2">
        <f t="shared" si="931"/>
        <v>0</v>
      </c>
      <c r="AB1749" s="27">
        <f t="shared" si="955"/>
        <v>6.7299999999999999E-2</v>
      </c>
      <c r="AC1749" s="29">
        <f t="shared" si="936"/>
        <v>9</v>
      </c>
      <c r="AD1749" s="29">
        <v>252</v>
      </c>
      <c r="AE1749" s="11">
        <f t="shared" si="927"/>
        <v>1.0023288539999999</v>
      </c>
      <c r="AF1749" s="2">
        <f t="shared" si="932"/>
        <v>597.79703963999998</v>
      </c>
      <c r="AG1749" s="2">
        <f t="shared" si="949"/>
        <v>608.13021060999995</v>
      </c>
      <c r="AH1749" s="3">
        <f t="shared" si="950"/>
        <v>0</v>
      </c>
      <c r="AI1749" s="4" t="str">
        <f t="shared" si="928"/>
        <v>A+J=</v>
      </c>
      <c r="AJ1749" s="12">
        <f t="shared" si="956"/>
        <v>42887</v>
      </c>
      <c r="AK1749" s="12"/>
      <c r="AL1749" s="4"/>
      <c r="AM1749" s="1"/>
      <c r="AN1749" s="12"/>
      <c r="AO1749" s="1"/>
      <c r="AP1749" s="1"/>
      <c r="AQ1749" s="3"/>
      <c r="AR1749" s="3"/>
      <c r="AS1749" s="7"/>
      <c r="AT1749" s="1"/>
      <c r="AU1749" s="1"/>
      <c r="AV1749" s="1"/>
      <c r="AW1749" s="1"/>
      <c r="AX1749" s="1"/>
      <c r="AY1749" s="1"/>
      <c r="AZ1749" s="1"/>
      <c r="BA1749" s="1"/>
      <c r="BB1749" s="1"/>
    </row>
    <row r="1750" spans="1:54" x14ac:dyDescent="0.2">
      <c r="A1750" s="178">
        <f t="shared" si="951"/>
        <v>42869</v>
      </c>
      <c r="B1750" s="2">
        <f t="shared" si="937"/>
        <v>261736.65549005487</v>
      </c>
      <c r="C1750" s="2">
        <f t="shared" si="952"/>
        <v>187907.23808923</v>
      </c>
      <c r="D1750" s="2">
        <f>SUM(Y1750:Y$1860)</f>
        <v>12497.479864659999</v>
      </c>
      <c r="E1750" s="11">
        <f t="shared" si="938"/>
        <v>175409.75822456999</v>
      </c>
      <c r="F1750" s="99">
        <f t="shared" si="933"/>
        <v>4821.6899999999996</v>
      </c>
      <c r="G1750" s="3">
        <f>IF(N1750=1,VLOOKUP(A1749,[1]Plan1!$BG$69:$BI$188,3),G1749)</f>
        <v>4828.4399999999996</v>
      </c>
      <c r="H1750" s="200">
        <f t="shared" si="934"/>
        <v>42797</v>
      </c>
      <c r="I1750" s="200">
        <f t="shared" si="935"/>
        <v>42828</v>
      </c>
      <c r="J1750" s="27">
        <f t="shared" si="939"/>
        <v>1.3999240930047119E-3</v>
      </c>
      <c r="K1750" s="12">
        <f t="shared" si="953"/>
        <v>42887</v>
      </c>
      <c r="L1750" s="12">
        <f t="shared" si="940"/>
        <v>42887</v>
      </c>
      <c r="M1750" s="1">
        <f t="shared" si="954"/>
        <v>22</v>
      </c>
      <c r="N1750" s="1">
        <f t="shared" si="941"/>
        <v>9</v>
      </c>
      <c r="O1750" s="2">
        <f t="shared" si="942"/>
        <v>1.0005724499999999</v>
      </c>
      <c r="P1750" s="11">
        <f t="shared" si="930"/>
        <v>1.0024991299999999</v>
      </c>
      <c r="Q1750" s="11">
        <f t="shared" si="926"/>
        <v>1.3905535374555491</v>
      </c>
      <c r="R1750" s="2">
        <f t="shared" si="929"/>
        <v>1.3913495499999999</v>
      </c>
      <c r="S1750" s="2">
        <f t="shared" si="924"/>
        <v>1.36605438</v>
      </c>
      <c r="T1750" s="2">
        <f t="shared" si="943"/>
        <v>256691.50562549001</v>
      </c>
      <c r="U1750" s="2">
        <f t="shared" si="944"/>
        <v>4574.7572434206004</v>
      </c>
      <c r="V1750" s="2">
        <f t="shared" si="945"/>
        <v>68646.529946794253</v>
      </c>
      <c r="W1750" s="2">
        <f t="shared" si="946"/>
        <v>261128.52527944488</v>
      </c>
      <c r="X1750" s="29">
        <f t="shared" si="947"/>
        <v>0</v>
      </c>
      <c r="Y1750" s="2">
        <f t="shared" si="925"/>
        <v>0</v>
      </c>
      <c r="Z1750" s="82">
        <f t="shared" si="948"/>
        <v>0</v>
      </c>
      <c r="AA1750" s="2">
        <f t="shared" si="931"/>
        <v>0</v>
      </c>
      <c r="AB1750" s="27">
        <f t="shared" si="955"/>
        <v>6.7299999999999999E-2</v>
      </c>
      <c r="AC1750" s="29">
        <f t="shared" si="936"/>
        <v>9</v>
      </c>
      <c r="AD1750" s="29">
        <v>252</v>
      </c>
      <c r="AE1750" s="11">
        <f t="shared" si="927"/>
        <v>1.0023288539999999</v>
      </c>
      <c r="AF1750" s="2">
        <f t="shared" si="932"/>
        <v>597.79703963999998</v>
      </c>
      <c r="AG1750" s="2">
        <f t="shared" si="949"/>
        <v>608.13021060999995</v>
      </c>
      <c r="AH1750" s="3">
        <f t="shared" si="950"/>
        <v>0</v>
      </c>
      <c r="AI1750" s="4" t="str">
        <f t="shared" si="928"/>
        <v>A+J=</v>
      </c>
      <c r="AJ1750" s="12">
        <f t="shared" si="956"/>
        <v>42887</v>
      </c>
      <c r="AK1750" s="12"/>
      <c r="AL1750" s="4"/>
      <c r="AM1750" s="1"/>
      <c r="AN1750" s="12"/>
      <c r="AO1750" s="1"/>
      <c r="AP1750" s="1"/>
      <c r="AQ1750" s="3"/>
      <c r="AR1750" s="3"/>
      <c r="AS1750" s="7"/>
      <c r="AT1750" s="1"/>
      <c r="AU1750" s="1"/>
      <c r="AV1750" s="1"/>
      <c r="AW1750" s="1"/>
      <c r="AX1750" s="1"/>
      <c r="AY1750" s="1"/>
      <c r="AZ1750" s="1"/>
      <c r="BA1750" s="1"/>
      <c r="BB1750" s="1"/>
    </row>
    <row r="1751" spans="1:54" x14ac:dyDescent="0.2">
      <c r="A1751" s="178">
        <f t="shared" si="951"/>
        <v>42870</v>
      </c>
      <c r="B1751" s="2">
        <f t="shared" si="937"/>
        <v>261736.65549005487</v>
      </c>
      <c r="C1751" s="2">
        <f t="shared" si="952"/>
        <v>187907.23808923</v>
      </c>
      <c r="D1751" s="2">
        <f>SUM(Y1751:Y$1860)</f>
        <v>12497.479864659999</v>
      </c>
      <c r="E1751" s="11">
        <f t="shared" si="938"/>
        <v>175409.75822456999</v>
      </c>
      <c r="F1751" s="99">
        <f t="shared" si="933"/>
        <v>4821.6899999999996</v>
      </c>
      <c r="G1751" s="3">
        <f>IF(N1751=1,VLOOKUP(A1750,[1]Plan1!$BG$69:$BI$188,3),G1750)</f>
        <v>4828.4399999999996</v>
      </c>
      <c r="H1751" s="200">
        <f t="shared" si="934"/>
        <v>42797</v>
      </c>
      <c r="I1751" s="200">
        <f t="shared" si="935"/>
        <v>42828</v>
      </c>
      <c r="J1751" s="27">
        <f t="shared" si="939"/>
        <v>1.3999240930047119E-3</v>
      </c>
      <c r="K1751" s="12">
        <f t="shared" si="953"/>
        <v>42887</v>
      </c>
      <c r="L1751" s="12">
        <f t="shared" si="940"/>
        <v>42887</v>
      </c>
      <c r="M1751" s="1">
        <f t="shared" si="954"/>
        <v>22</v>
      </c>
      <c r="N1751" s="1">
        <f t="shared" si="941"/>
        <v>9</v>
      </c>
      <c r="O1751" s="2">
        <f t="shared" si="942"/>
        <v>1.0005724499999999</v>
      </c>
      <c r="P1751" s="11">
        <f t="shared" si="930"/>
        <v>1.0024991299999999</v>
      </c>
      <c r="Q1751" s="11">
        <f t="shared" si="926"/>
        <v>1.3905535374555491</v>
      </c>
      <c r="R1751" s="2">
        <f t="shared" si="929"/>
        <v>1.3913495499999999</v>
      </c>
      <c r="S1751" s="2">
        <f t="shared" si="924"/>
        <v>1.36605438</v>
      </c>
      <c r="T1751" s="2">
        <f t="shared" si="943"/>
        <v>256691.50562549001</v>
      </c>
      <c r="U1751" s="2">
        <f t="shared" si="944"/>
        <v>4574.7572434206004</v>
      </c>
      <c r="V1751" s="2">
        <f t="shared" si="945"/>
        <v>68646.529946794253</v>
      </c>
      <c r="W1751" s="2">
        <f t="shared" si="946"/>
        <v>261128.52527944488</v>
      </c>
      <c r="X1751" s="29">
        <f t="shared" si="947"/>
        <v>0</v>
      </c>
      <c r="Y1751" s="2">
        <f t="shared" si="925"/>
        <v>0</v>
      </c>
      <c r="Z1751" s="82">
        <f t="shared" si="948"/>
        <v>0</v>
      </c>
      <c r="AA1751" s="2">
        <f t="shared" si="931"/>
        <v>0</v>
      </c>
      <c r="AB1751" s="27">
        <f t="shared" si="955"/>
        <v>6.7299999999999999E-2</v>
      </c>
      <c r="AC1751" s="29">
        <f t="shared" si="936"/>
        <v>9</v>
      </c>
      <c r="AD1751" s="29">
        <v>252</v>
      </c>
      <c r="AE1751" s="11">
        <f t="shared" si="927"/>
        <v>1.0023288539999999</v>
      </c>
      <c r="AF1751" s="2">
        <f t="shared" si="932"/>
        <v>597.79703963999998</v>
      </c>
      <c r="AG1751" s="2">
        <f t="shared" si="949"/>
        <v>608.13021060999995</v>
      </c>
      <c r="AH1751" s="3">
        <f t="shared" si="950"/>
        <v>0</v>
      </c>
      <c r="AI1751" s="4" t="str">
        <f t="shared" si="928"/>
        <v>A+J=</v>
      </c>
      <c r="AJ1751" s="12">
        <f t="shared" si="956"/>
        <v>42887</v>
      </c>
      <c r="AK1751" s="12"/>
      <c r="AL1751" s="4"/>
      <c r="AM1751" s="1"/>
      <c r="AN1751" s="12"/>
      <c r="AO1751" s="1"/>
      <c r="AP1751" s="1"/>
      <c r="AQ1751" s="3"/>
      <c r="AR1751" s="3"/>
      <c r="AS1751" s="7"/>
      <c r="AT1751" s="1"/>
      <c r="AU1751" s="1"/>
      <c r="AV1751" s="1"/>
      <c r="AW1751" s="1"/>
      <c r="AX1751" s="1"/>
      <c r="AY1751" s="1"/>
      <c r="AZ1751" s="1"/>
      <c r="BA1751" s="1"/>
      <c r="BB1751" s="1"/>
    </row>
    <row r="1752" spans="1:54" x14ac:dyDescent="0.2">
      <c r="A1752" s="178">
        <f t="shared" si="951"/>
        <v>42871</v>
      </c>
      <c r="B1752" s="2">
        <f t="shared" si="937"/>
        <v>261819.87502613015</v>
      </c>
      <c r="C1752" s="2">
        <f t="shared" si="952"/>
        <v>187907.23808923</v>
      </c>
      <c r="D1752" s="2">
        <f>SUM(Y1752:Y$1860)</f>
        <v>12497.479864659999</v>
      </c>
      <c r="E1752" s="11">
        <f t="shared" si="938"/>
        <v>175409.75822456999</v>
      </c>
      <c r="F1752" s="99">
        <f t="shared" si="933"/>
        <v>4821.6899999999996</v>
      </c>
      <c r="G1752" s="3">
        <f>IF(N1752=1,VLOOKUP(A1751,[1]Plan1!$BG$69:$BI$188,3),G1751)</f>
        <v>4828.4399999999996</v>
      </c>
      <c r="H1752" s="200">
        <f t="shared" si="934"/>
        <v>42797</v>
      </c>
      <c r="I1752" s="200">
        <f t="shared" si="935"/>
        <v>42828</v>
      </c>
      <c r="J1752" s="27">
        <f t="shared" si="939"/>
        <v>1.3999240930047119E-3</v>
      </c>
      <c r="K1752" s="12">
        <f t="shared" si="953"/>
        <v>42887</v>
      </c>
      <c r="L1752" s="12">
        <f t="shared" si="940"/>
        <v>42887</v>
      </c>
      <c r="M1752" s="1">
        <f t="shared" si="954"/>
        <v>22</v>
      </c>
      <c r="N1752" s="1">
        <f t="shared" si="941"/>
        <v>10</v>
      </c>
      <c r="O1752" s="2">
        <f t="shared" si="942"/>
        <v>1.00063608</v>
      </c>
      <c r="P1752" s="11">
        <f t="shared" si="930"/>
        <v>1.0024991299999999</v>
      </c>
      <c r="Q1752" s="11">
        <f t="shared" si="926"/>
        <v>1.3905535374555491</v>
      </c>
      <c r="R1752" s="2">
        <f t="shared" si="929"/>
        <v>1.3914380399999999</v>
      </c>
      <c r="S1752" s="2">
        <f t="shared" si="924"/>
        <v>1.36605438</v>
      </c>
      <c r="T1752" s="2">
        <f t="shared" si="943"/>
        <v>256691.50562549001</v>
      </c>
      <c r="U1752" s="2">
        <f t="shared" si="944"/>
        <v>4574.7572434206004</v>
      </c>
      <c r="V1752" s="2">
        <f t="shared" si="945"/>
        <v>68662.051956299547</v>
      </c>
      <c r="W1752" s="2">
        <f t="shared" si="946"/>
        <v>261144.04728895015</v>
      </c>
      <c r="X1752" s="29">
        <f t="shared" si="947"/>
        <v>0</v>
      </c>
      <c r="Y1752" s="2">
        <f t="shared" si="925"/>
        <v>0</v>
      </c>
      <c r="Z1752" s="82">
        <f t="shared" si="948"/>
        <v>0</v>
      </c>
      <c r="AA1752" s="2">
        <f t="shared" si="931"/>
        <v>0</v>
      </c>
      <c r="AB1752" s="27">
        <f t="shared" si="955"/>
        <v>6.7299999999999999E-2</v>
      </c>
      <c r="AC1752" s="29">
        <f t="shared" si="936"/>
        <v>10</v>
      </c>
      <c r="AD1752" s="29">
        <v>252</v>
      </c>
      <c r="AE1752" s="11">
        <f t="shared" si="927"/>
        <v>1.0025879499999999</v>
      </c>
      <c r="AF1752" s="2">
        <f t="shared" si="932"/>
        <v>664.30478198000003</v>
      </c>
      <c r="AG1752" s="2">
        <f t="shared" si="949"/>
        <v>675.82773717999999</v>
      </c>
      <c r="AH1752" s="3">
        <f t="shared" si="950"/>
        <v>0</v>
      </c>
      <c r="AI1752" s="4" t="str">
        <f t="shared" si="928"/>
        <v>A+J=</v>
      </c>
      <c r="AJ1752" s="12">
        <f t="shared" si="956"/>
        <v>42887</v>
      </c>
      <c r="AK1752" s="12"/>
      <c r="AL1752" s="4"/>
      <c r="AM1752" s="1"/>
      <c r="AN1752" s="12"/>
      <c r="AO1752" s="1"/>
      <c r="AP1752" s="1"/>
      <c r="AQ1752" s="3"/>
      <c r="AR1752" s="3"/>
      <c r="AS1752" s="7"/>
      <c r="AT1752" s="1"/>
      <c r="AU1752" s="1"/>
      <c r="AV1752" s="1"/>
      <c r="AW1752" s="1"/>
      <c r="AX1752" s="1"/>
      <c r="AY1752" s="1"/>
      <c r="AZ1752" s="1"/>
      <c r="BA1752" s="1"/>
      <c r="BB1752" s="1"/>
    </row>
    <row r="1753" spans="1:54" x14ac:dyDescent="0.2">
      <c r="A1753" s="178">
        <f t="shared" si="951"/>
        <v>42872</v>
      </c>
      <c r="B1753" s="2">
        <f t="shared" si="937"/>
        <v>261903.11834417784</v>
      </c>
      <c r="C1753" s="2">
        <f t="shared" si="952"/>
        <v>187907.23808923</v>
      </c>
      <c r="D1753" s="2">
        <f>SUM(Y1753:Y$1860)</f>
        <v>12497.479864659999</v>
      </c>
      <c r="E1753" s="11">
        <f t="shared" si="938"/>
        <v>175409.75822456999</v>
      </c>
      <c r="F1753" s="99">
        <f t="shared" si="933"/>
        <v>4821.6899999999996</v>
      </c>
      <c r="G1753" s="3">
        <f>IF(N1753=1,VLOOKUP(A1752,[1]Plan1!$BG$69:$BI$188,3),G1752)</f>
        <v>4828.4399999999996</v>
      </c>
      <c r="H1753" s="200">
        <f t="shared" si="934"/>
        <v>42797</v>
      </c>
      <c r="I1753" s="200">
        <f t="shared" si="935"/>
        <v>42828</v>
      </c>
      <c r="J1753" s="27">
        <f t="shared" si="939"/>
        <v>1.3999240930047119E-3</v>
      </c>
      <c r="K1753" s="12">
        <f t="shared" si="953"/>
        <v>42887</v>
      </c>
      <c r="L1753" s="12">
        <f t="shared" si="940"/>
        <v>42887</v>
      </c>
      <c r="M1753" s="1">
        <f t="shared" si="954"/>
        <v>22</v>
      </c>
      <c r="N1753" s="1">
        <f t="shared" si="941"/>
        <v>11</v>
      </c>
      <c r="O1753" s="2">
        <f t="shared" si="942"/>
        <v>1.0006997099999999</v>
      </c>
      <c r="P1753" s="11">
        <f t="shared" si="930"/>
        <v>1.0024991299999999</v>
      </c>
      <c r="Q1753" s="11">
        <f t="shared" si="926"/>
        <v>1.3905535374555491</v>
      </c>
      <c r="R1753" s="2">
        <f t="shared" si="929"/>
        <v>1.39152652</v>
      </c>
      <c r="S1753" s="2">
        <f t="shared" si="924"/>
        <v>1.36605438</v>
      </c>
      <c r="T1753" s="2">
        <f t="shared" si="943"/>
        <v>256691.50562549001</v>
      </c>
      <c r="U1753" s="2">
        <f t="shared" si="944"/>
        <v>4574.7572434206004</v>
      </c>
      <c r="V1753" s="2">
        <f t="shared" si="945"/>
        <v>68677.572211707258</v>
      </c>
      <c r="W1753" s="2">
        <f t="shared" si="946"/>
        <v>261159.56754435785</v>
      </c>
      <c r="X1753" s="29">
        <f t="shared" si="947"/>
        <v>0</v>
      </c>
      <c r="Y1753" s="2">
        <f t="shared" si="925"/>
        <v>0</v>
      </c>
      <c r="Z1753" s="82">
        <f t="shared" si="948"/>
        <v>0</v>
      </c>
      <c r="AA1753" s="2">
        <f t="shared" si="931"/>
        <v>0</v>
      </c>
      <c r="AB1753" s="27">
        <f t="shared" si="955"/>
        <v>6.7299999999999999E-2</v>
      </c>
      <c r="AC1753" s="29">
        <f t="shared" si="936"/>
        <v>11</v>
      </c>
      <c r="AD1753" s="29">
        <v>252</v>
      </c>
      <c r="AE1753" s="11">
        <f t="shared" si="927"/>
        <v>1.0028471130000001</v>
      </c>
      <c r="AF1753" s="2">
        <f t="shared" si="932"/>
        <v>730.82972265000001</v>
      </c>
      <c r="AG1753" s="2">
        <f t="shared" si="949"/>
        <v>743.55079981999995</v>
      </c>
      <c r="AH1753" s="3">
        <f t="shared" si="950"/>
        <v>0</v>
      </c>
      <c r="AI1753" s="4" t="str">
        <f t="shared" si="928"/>
        <v>A+J=</v>
      </c>
      <c r="AJ1753" s="12">
        <f t="shared" si="956"/>
        <v>42887</v>
      </c>
      <c r="AK1753" s="12"/>
      <c r="AL1753" s="4"/>
      <c r="AM1753" s="1"/>
      <c r="AN1753" s="12"/>
      <c r="AO1753" s="1"/>
      <c r="AP1753" s="1"/>
      <c r="AQ1753" s="3"/>
      <c r="AR1753" s="3"/>
      <c r="AS1753" s="7"/>
      <c r="AT1753" s="1"/>
      <c r="AU1753" s="1"/>
      <c r="AV1753" s="1"/>
      <c r="AW1753" s="1"/>
      <c r="AX1753" s="1"/>
      <c r="AY1753" s="1"/>
      <c r="AZ1753" s="1"/>
      <c r="BA1753" s="1"/>
      <c r="BB1753" s="1"/>
    </row>
    <row r="1754" spans="1:54" x14ac:dyDescent="0.2">
      <c r="A1754" s="178">
        <f t="shared" si="951"/>
        <v>42873</v>
      </c>
      <c r="B1754" s="2">
        <f t="shared" si="937"/>
        <v>261986.38896507316</v>
      </c>
      <c r="C1754" s="2">
        <f t="shared" si="952"/>
        <v>187907.23808923</v>
      </c>
      <c r="D1754" s="2">
        <f>SUM(Y1754:Y$1860)</f>
        <v>12497.479864659999</v>
      </c>
      <c r="E1754" s="11">
        <f t="shared" si="938"/>
        <v>175409.75822456999</v>
      </c>
      <c r="F1754" s="99">
        <f t="shared" si="933"/>
        <v>4821.6899999999996</v>
      </c>
      <c r="G1754" s="3">
        <f>IF(N1754=1,VLOOKUP(A1753,[1]Plan1!$BG$69:$BI$188,3),G1753)</f>
        <v>4828.4399999999996</v>
      </c>
      <c r="H1754" s="200">
        <f t="shared" si="934"/>
        <v>42797</v>
      </c>
      <c r="I1754" s="200">
        <f t="shared" si="935"/>
        <v>42828</v>
      </c>
      <c r="J1754" s="27">
        <f t="shared" si="939"/>
        <v>1.3999240930047119E-3</v>
      </c>
      <c r="K1754" s="12">
        <f t="shared" si="953"/>
        <v>42887</v>
      </c>
      <c r="L1754" s="12">
        <f t="shared" si="940"/>
        <v>42887</v>
      </c>
      <c r="M1754" s="1">
        <f t="shared" si="954"/>
        <v>22</v>
      </c>
      <c r="N1754" s="1">
        <f t="shared" si="941"/>
        <v>12</v>
      </c>
      <c r="O1754" s="2">
        <f t="shared" si="942"/>
        <v>1.0007633499999999</v>
      </c>
      <c r="P1754" s="11">
        <f t="shared" si="930"/>
        <v>1.0024991299999999</v>
      </c>
      <c r="Q1754" s="11">
        <f t="shared" si="926"/>
        <v>1.3905535374555491</v>
      </c>
      <c r="R1754" s="2">
        <f t="shared" si="929"/>
        <v>1.39161501</v>
      </c>
      <c r="S1754" s="2">
        <f t="shared" si="924"/>
        <v>1.36605438</v>
      </c>
      <c r="T1754" s="2">
        <f t="shared" si="943"/>
        <v>256691.50562549001</v>
      </c>
      <c r="U1754" s="2">
        <f t="shared" si="944"/>
        <v>4574.7572434206004</v>
      </c>
      <c r="V1754" s="2">
        <f t="shared" si="945"/>
        <v>68693.094221212552</v>
      </c>
      <c r="W1754" s="2">
        <f t="shared" si="946"/>
        <v>261175.08955386316</v>
      </c>
      <c r="X1754" s="29">
        <f t="shared" si="947"/>
        <v>0</v>
      </c>
      <c r="Y1754" s="2">
        <f t="shared" si="925"/>
        <v>0</v>
      </c>
      <c r="Z1754" s="82">
        <f t="shared" si="948"/>
        <v>0</v>
      </c>
      <c r="AA1754" s="2">
        <f t="shared" si="931"/>
        <v>0</v>
      </c>
      <c r="AB1754" s="27">
        <f t="shared" si="955"/>
        <v>6.7299999999999999E-2</v>
      </c>
      <c r="AC1754" s="29">
        <f t="shared" si="936"/>
        <v>12</v>
      </c>
      <c r="AD1754" s="29">
        <v>252</v>
      </c>
      <c r="AE1754" s="11">
        <f t="shared" si="927"/>
        <v>1.003106343</v>
      </c>
      <c r="AF1754" s="2">
        <f t="shared" si="932"/>
        <v>797.37186165000003</v>
      </c>
      <c r="AG1754" s="2">
        <f t="shared" si="949"/>
        <v>811.29941121000002</v>
      </c>
      <c r="AH1754" s="3">
        <f t="shared" si="950"/>
        <v>0</v>
      </c>
      <c r="AI1754" s="4" t="str">
        <f t="shared" si="928"/>
        <v>A+J=</v>
      </c>
      <c r="AJ1754" s="12">
        <f t="shared" si="956"/>
        <v>42887</v>
      </c>
      <c r="AK1754" s="12"/>
      <c r="AL1754" s="4"/>
      <c r="AM1754" s="1"/>
      <c r="AN1754" s="12"/>
      <c r="AO1754" s="1"/>
      <c r="AP1754" s="1"/>
      <c r="AQ1754" s="3"/>
      <c r="AR1754" s="3"/>
      <c r="AS1754" s="7"/>
      <c r="AT1754" s="1"/>
      <c r="AU1754" s="1"/>
      <c r="AV1754" s="1"/>
      <c r="AW1754" s="1"/>
      <c r="AX1754" s="1"/>
      <c r="AY1754" s="1"/>
      <c r="AZ1754" s="1"/>
      <c r="BA1754" s="1"/>
      <c r="BB1754" s="1"/>
    </row>
    <row r="1755" spans="1:54" x14ac:dyDescent="0.2">
      <c r="A1755" s="178">
        <f t="shared" si="951"/>
        <v>42874</v>
      </c>
      <c r="B1755" s="2">
        <f t="shared" si="937"/>
        <v>262069.68689326601</v>
      </c>
      <c r="C1755" s="2">
        <f t="shared" si="952"/>
        <v>187907.23808923</v>
      </c>
      <c r="D1755" s="2">
        <f>SUM(Y1755:Y$1860)</f>
        <v>12497.479864659999</v>
      </c>
      <c r="E1755" s="11">
        <f t="shared" si="938"/>
        <v>175409.75822456999</v>
      </c>
      <c r="F1755" s="99">
        <f t="shared" si="933"/>
        <v>4821.6899999999996</v>
      </c>
      <c r="G1755" s="3">
        <f>IF(N1755=1,VLOOKUP(A1754,[1]Plan1!$BG$69:$BI$188,3),G1754)</f>
        <v>4828.4399999999996</v>
      </c>
      <c r="H1755" s="200">
        <f t="shared" si="934"/>
        <v>42797</v>
      </c>
      <c r="I1755" s="200">
        <f t="shared" si="935"/>
        <v>42828</v>
      </c>
      <c r="J1755" s="27">
        <f t="shared" si="939"/>
        <v>1.3999240930047119E-3</v>
      </c>
      <c r="K1755" s="12">
        <f t="shared" si="953"/>
        <v>42887</v>
      </c>
      <c r="L1755" s="12">
        <f t="shared" si="940"/>
        <v>42887</v>
      </c>
      <c r="M1755" s="1">
        <f t="shared" si="954"/>
        <v>22</v>
      </c>
      <c r="N1755" s="1">
        <f t="shared" si="941"/>
        <v>13</v>
      </c>
      <c r="O1755" s="2">
        <f t="shared" si="942"/>
        <v>1.00082699</v>
      </c>
      <c r="P1755" s="11">
        <f t="shared" si="930"/>
        <v>1.0024991299999999</v>
      </c>
      <c r="Q1755" s="11">
        <f t="shared" si="926"/>
        <v>1.3905535374555491</v>
      </c>
      <c r="R1755" s="2">
        <f t="shared" si="929"/>
        <v>1.3917035099999999</v>
      </c>
      <c r="S1755" s="2">
        <f t="shared" si="924"/>
        <v>1.36605438</v>
      </c>
      <c r="T1755" s="2">
        <f t="shared" si="943"/>
        <v>256691.50562549001</v>
      </c>
      <c r="U1755" s="2">
        <f t="shared" si="944"/>
        <v>4574.7572434206004</v>
      </c>
      <c r="V1755" s="2">
        <f t="shared" si="945"/>
        <v>68708.617984815413</v>
      </c>
      <c r="W1755" s="2">
        <f t="shared" si="946"/>
        <v>261190.61331746602</v>
      </c>
      <c r="X1755" s="29">
        <f t="shared" si="947"/>
        <v>0</v>
      </c>
      <c r="Y1755" s="2">
        <f t="shared" si="925"/>
        <v>0</v>
      </c>
      <c r="Z1755" s="82">
        <f t="shared" si="948"/>
        <v>0</v>
      </c>
      <c r="AA1755" s="2">
        <f t="shared" si="931"/>
        <v>0</v>
      </c>
      <c r="AB1755" s="27">
        <f t="shared" si="955"/>
        <v>6.7299999999999999E-2</v>
      </c>
      <c r="AC1755" s="29">
        <f t="shared" si="936"/>
        <v>13</v>
      </c>
      <c r="AD1755" s="29">
        <v>252</v>
      </c>
      <c r="AE1755" s="11">
        <f t="shared" si="927"/>
        <v>1.0033656399999999</v>
      </c>
      <c r="AF1755" s="2">
        <f t="shared" si="932"/>
        <v>863.93119898999998</v>
      </c>
      <c r="AG1755" s="2">
        <f t="shared" si="949"/>
        <v>879.07357579999996</v>
      </c>
      <c r="AH1755" s="3">
        <f t="shared" si="950"/>
        <v>0</v>
      </c>
      <c r="AI1755" s="4" t="str">
        <f t="shared" si="928"/>
        <v>A+J=</v>
      </c>
      <c r="AJ1755" s="12">
        <f t="shared" si="956"/>
        <v>42887</v>
      </c>
      <c r="AK1755" s="12"/>
      <c r="AL1755" s="4"/>
      <c r="AM1755" s="1"/>
      <c r="AN1755" s="12"/>
      <c r="AO1755" s="1"/>
      <c r="AP1755" s="1"/>
      <c r="AQ1755" s="3"/>
      <c r="AR1755" s="3"/>
      <c r="AS1755" s="7"/>
      <c r="AT1755" s="1"/>
      <c r="AU1755" s="1"/>
      <c r="AV1755" s="1"/>
      <c r="AW1755" s="1"/>
      <c r="AX1755" s="1"/>
      <c r="AY1755" s="1"/>
      <c r="AZ1755" s="1"/>
      <c r="BA1755" s="1"/>
      <c r="BB1755" s="1"/>
    </row>
    <row r="1756" spans="1:54" x14ac:dyDescent="0.2">
      <c r="A1756" s="178">
        <f t="shared" si="951"/>
        <v>42875</v>
      </c>
      <c r="B1756" s="2">
        <f t="shared" si="937"/>
        <v>262153.00861235132</v>
      </c>
      <c r="C1756" s="2">
        <f t="shared" si="952"/>
        <v>187907.23808923</v>
      </c>
      <c r="D1756" s="2">
        <f>SUM(Y1756:Y$1860)</f>
        <v>12497.479864659999</v>
      </c>
      <c r="E1756" s="11">
        <f t="shared" si="938"/>
        <v>175409.75822456999</v>
      </c>
      <c r="F1756" s="99">
        <f t="shared" si="933"/>
        <v>4821.6899999999996</v>
      </c>
      <c r="G1756" s="3">
        <f>IF(N1756=1,VLOOKUP(A1755,[1]Plan1!$BG$69:$BI$188,3),G1755)</f>
        <v>4828.4399999999996</v>
      </c>
      <c r="H1756" s="200">
        <f t="shared" si="934"/>
        <v>42797</v>
      </c>
      <c r="I1756" s="200">
        <f t="shared" si="935"/>
        <v>42828</v>
      </c>
      <c r="J1756" s="27">
        <f t="shared" si="939"/>
        <v>1.3999240930047119E-3</v>
      </c>
      <c r="K1756" s="12">
        <f t="shared" si="953"/>
        <v>42887</v>
      </c>
      <c r="L1756" s="12">
        <f t="shared" si="940"/>
        <v>42887</v>
      </c>
      <c r="M1756" s="1">
        <f t="shared" si="954"/>
        <v>22</v>
      </c>
      <c r="N1756" s="1">
        <f t="shared" si="941"/>
        <v>14</v>
      </c>
      <c r="O1756" s="2">
        <f t="shared" si="942"/>
        <v>1.00089063</v>
      </c>
      <c r="P1756" s="11">
        <f t="shared" si="930"/>
        <v>1.0024991299999999</v>
      </c>
      <c r="Q1756" s="11">
        <f t="shared" si="926"/>
        <v>1.3905535374555491</v>
      </c>
      <c r="R1756" s="2">
        <f t="shared" si="929"/>
        <v>1.3917919999999999</v>
      </c>
      <c r="S1756" s="2">
        <f t="shared" si="924"/>
        <v>1.36605438</v>
      </c>
      <c r="T1756" s="2">
        <f t="shared" si="943"/>
        <v>256691.50562549001</v>
      </c>
      <c r="U1756" s="2">
        <f t="shared" si="944"/>
        <v>4574.7572434206004</v>
      </c>
      <c r="V1756" s="2">
        <f t="shared" si="945"/>
        <v>68724.139994320707</v>
      </c>
      <c r="W1756" s="2">
        <f t="shared" si="946"/>
        <v>261206.1353269713</v>
      </c>
      <c r="X1756" s="29">
        <f t="shared" si="947"/>
        <v>0</v>
      </c>
      <c r="Y1756" s="2">
        <f t="shared" si="925"/>
        <v>0</v>
      </c>
      <c r="Z1756" s="82">
        <f t="shared" si="948"/>
        <v>0</v>
      </c>
      <c r="AA1756" s="2">
        <f t="shared" si="931"/>
        <v>0</v>
      </c>
      <c r="AB1756" s="27">
        <f t="shared" si="955"/>
        <v>6.7299999999999999E-2</v>
      </c>
      <c r="AC1756" s="29">
        <f t="shared" si="936"/>
        <v>14</v>
      </c>
      <c r="AD1756" s="29">
        <v>252</v>
      </c>
      <c r="AE1756" s="11">
        <f t="shared" si="927"/>
        <v>1.0036250040000001</v>
      </c>
      <c r="AF1756" s="2">
        <f t="shared" si="932"/>
        <v>930.50773464999997</v>
      </c>
      <c r="AG1756" s="2">
        <f t="shared" si="949"/>
        <v>946.87328537999997</v>
      </c>
      <c r="AH1756" s="3">
        <f t="shared" si="950"/>
        <v>0</v>
      </c>
      <c r="AI1756" s="4" t="str">
        <f t="shared" si="928"/>
        <v>A+J=</v>
      </c>
      <c r="AJ1756" s="12">
        <f t="shared" si="956"/>
        <v>42887</v>
      </c>
      <c r="AK1756" s="12"/>
      <c r="AL1756" s="4"/>
      <c r="AM1756" s="1"/>
      <c r="AN1756" s="12"/>
      <c r="AO1756" s="1"/>
      <c r="AP1756" s="1"/>
      <c r="AQ1756" s="3"/>
      <c r="AR1756" s="3"/>
      <c r="AS1756" s="7"/>
      <c r="AT1756" s="1"/>
      <c r="AU1756" s="1"/>
      <c r="AV1756" s="1"/>
      <c r="AW1756" s="1"/>
      <c r="AX1756" s="1"/>
      <c r="AY1756" s="1"/>
      <c r="AZ1756" s="1"/>
      <c r="BA1756" s="1"/>
      <c r="BB1756" s="1"/>
    </row>
    <row r="1757" spans="1:54" x14ac:dyDescent="0.2">
      <c r="A1757" s="178">
        <f t="shared" si="951"/>
        <v>42876</v>
      </c>
      <c r="B1757" s="2">
        <f t="shared" si="937"/>
        <v>262153.00861235132</v>
      </c>
      <c r="C1757" s="2">
        <f t="shared" si="952"/>
        <v>187907.23808923</v>
      </c>
      <c r="D1757" s="2">
        <f>SUM(Y1757:Y$1860)</f>
        <v>12497.479864659999</v>
      </c>
      <c r="E1757" s="11">
        <f t="shared" si="938"/>
        <v>175409.75822456999</v>
      </c>
      <c r="F1757" s="99">
        <f t="shared" si="933"/>
        <v>4821.6899999999996</v>
      </c>
      <c r="G1757" s="3">
        <f>IF(N1757=1,VLOOKUP(A1756,[1]Plan1!$BG$69:$BI$188,3),G1756)</f>
        <v>4828.4399999999996</v>
      </c>
      <c r="H1757" s="200">
        <f t="shared" si="934"/>
        <v>42797</v>
      </c>
      <c r="I1757" s="200">
        <f t="shared" si="935"/>
        <v>42828</v>
      </c>
      <c r="J1757" s="27">
        <f t="shared" si="939"/>
        <v>1.3999240930047119E-3</v>
      </c>
      <c r="K1757" s="12">
        <f t="shared" si="953"/>
        <v>42887</v>
      </c>
      <c r="L1757" s="12">
        <f t="shared" si="940"/>
        <v>42887</v>
      </c>
      <c r="M1757" s="1">
        <f t="shared" si="954"/>
        <v>22</v>
      </c>
      <c r="N1757" s="1">
        <f t="shared" si="941"/>
        <v>14</v>
      </c>
      <c r="O1757" s="2">
        <f t="shared" si="942"/>
        <v>1.00089063</v>
      </c>
      <c r="P1757" s="11">
        <f t="shared" si="930"/>
        <v>1.0024991299999999</v>
      </c>
      <c r="Q1757" s="11">
        <f t="shared" si="926"/>
        <v>1.3905535374555491</v>
      </c>
      <c r="R1757" s="2">
        <f t="shared" si="929"/>
        <v>1.3917919999999999</v>
      </c>
      <c r="S1757" s="2">
        <f t="shared" si="924"/>
        <v>1.36605438</v>
      </c>
      <c r="T1757" s="2">
        <f t="shared" si="943"/>
        <v>256691.50562549001</v>
      </c>
      <c r="U1757" s="2">
        <f t="shared" si="944"/>
        <v>4574.7572434206004</v>
      </c>
      <c r="V1757" s="2">
        <f t="shared" si="945"/>
        <v>68724.139994320707</v>
      </c>
      <c r="W1757" s="2">
        <f t="shared" si="946"/>
        <v>261206.1353269713</v>
      </c>
      <c r="X1757" s="29">
        <f t="shared" si="947"/>
        <v>0</v>
      </c>
      <c r="Y1757" s="2">
        <f t="shared" si="925"/>
        <v>0</v>
      </c>
      <c r="Z1757" s="82">
        <f t="shared" si="948"/>
        <v>0</v>
      </c>
      <c r="AA1757" s="2">
        <f t="shared" si="931"/>
        <v>0</v>
      </c>
      <c r="AB1757" s="27">
        <f t="shared" si="955"/>
        <v>6.7299999999999999E-2</v>
      </c>
      <c r="AC1757" s="29">
        <f t="shared" si="936"/>
        <v>14</v>
      </c>
      <c r="AD1757" s="29">
        <v>252</v>
      </c>
      <c r="AE1757" s="11">
        <f t="shared" si="927"/>
        <v>1.0036250040000001</v>
      </c>
      <c r="AF1757" s="2">
        <f t="shared" si="932"/>
        <v>930.50773464999997</v>
      </c>
      <c r="AG1757" s="2">
        <f t="shared" si="949"/>
        <v>946.87328537999997</v>
      </c>
      <c r="AH1757" s="3">
        <f t="shared" si="950"/>
        <v>0</v>
      </c>
      <c r="AI1757" s="4" t="str">
        <f t="shared" si="928"/>
        <v>A+J=</v>
      </c>
      <c r="AJ1757" s="12">
        <f t="shared" si="956"/>
        <v>42887</v>
      </c>
      <c r="AK1757" s="12"/>
      <c r="AL1757" s="4"/>
      <c r="AM1757" s="1"/>
      <c r="AN1757" s="12"/>
      <c r="AO1757" s="1"/>
      <c r="AP1757" s="1"/>
      <c r="AQ1757" s="3"/>
      <c r="AR1757" s="3"/>
      <c r="AS1757" s="7"/>
      <c r="AT1757" s="1"/>
      <c r="AU1757" s="1"/>
      <c r="AV1757" s="1"/>
      <c r="AW1757" s="1"/>
      <c r="AX1757" s="1"/>
      <c r="AY1757" s="1"/>
      <c r="AZ1757" s="1"/>
      <c r="BA1757" s="1"/>
      <c r="BB1757" s="1"/>
    </row>
    <row r="1758" spans="1:54" x14ac:dyDescent="0.2">
      <c r="A1758" s="178">
        <f t="shared" si="951"/>
        <v>42877</v>
      </c>
      <c r="B1758" s="2">
        <f t="shared" si="937"/>
        <v>262153.00861235132</v>
      </c>
      <c r="C1758" s="2">
        <f t="shared" si="952"/>
        <v>187907.23808923</v>
      </c>
      <c r="D1758" s="2">
        <f>SUM(Y1758:Y$1860)</f>
        <v>12497.479864659999</v>
      </c>
      <c r="E1758" s="11">
        <f t="shared" si="938"/>
        <v>175409.75822456999</v>
      </c>
      <c r="F1758" s="99">
        <f t="shared" si="933"/>
        <v>4821.6899999999996</v>
      </c>
      <c r="G1758" s="3">
        <f>IF(N1758=1,VLOOKUP(A1757,[1]Plan1!$BG$69:$BI$188,3),G1757)</f>
        <v>4828.4399999999996</v>
      </c>
      <c r="H1758" s="200">
        <f t="shared" si="934"/>
        <v>42797</v>
      </c>
      <c r="I1758" s="200">
        <f t="shared" si="935"/>
        <v>42828</v>
      </c>
      <c r="J1758" s="27">
        <f t="shared" si="939"/>
        <v>1.3999240930047119E-3</v>
      </c>
      <c r="K1758" s="12">
        <f t="shared" si="953"/>
        <v>42887</v>
      </c>
      <c r="L1758" s="12">
        <f t="shared" si="940"/>
        <v>42887</v>
      </c>
      <c r="M1758" s="1">
        <f t="shared" si="954"/>
        <v>22</v>
      </c>
      <c r="N1758" s="1">
        <f t="shared" si="941"/>
        <v>14</v>
      </c>
      <c r="O1758" s="2">
        <f t="shared" si="942"/>
        <v>1.00089063</v>
      </c>
      <c r="P1758" s="11">
        <f t="shared" si="930"/>
        <v>1.0024991299999999</v>
      </c>
      <c r="Q1758" s="11">
        <f t="shared" si="926"/>
        <v>1.3905535374555491</v>
      </c>
      <c r="R1758" s="2">
        <f t="shared" si="929"/>
        <v>1.3917919999999999</v>
      </c>
      <c r="S1758" s="2">
        <f t="shared" ref="S1758:S1821" si="957">IF(AND(X1758&gt;0,MONTH(A1758)=10),R1758,S1757)</f>
        <v>1.36605438</v>
      </c>
      <c r="T1758" s="2">
        <f t="shared" si="943"/>
        <v>256691.50562549001</v>
      </c>
      <c r="U1758" s="2">
        <f t="shared" si="944"/>
        <v>4574.7572434206004</v>
      </c>
      <c r="V1758" s="2">
        <f t="shared" si="945"/>
        <v>68724.139994320707</v>
      </c>
      <c r="W1758" s="2">
        <f t="shared" si="946"/>
        <v>261206.1353269713</v>
      </c>
      <c r="X1758" s="29">
        <f t="shared" si="947"/>
        <v>0</v>
      </c>
      <c r="Y1758" s="2">
        <f t="shared" ref="Y1758:Y1821" si="958">IF(X1758&gt;0,VLOOKUP(A1758,AN$12:AR$131,5),0)</f>
        <v>0</v>
      </c>
      <c r="Z1758" s="82">
        <f t="shared" si="948"/>
        <v>0</v>
      </c>
      <c r="AA1758" s="2">
        <f t="shared" si="931"/>
        <v>0</v>
      </c>
      <c r="AB1758" s="27">
        <f t="shared" si="955"/>
        <v>6.7299999999999999E-2</v>
      </c>
      <c r="AC1758" s="29">
        <f t="shared" si="936"/>
        <v>14</v>
      </c>
      <c r="AD1758" s="29">
        <v>252</v>
      </c>
      <c r="AE1758" s="11">
        <f t="shared" si="927"/>
        <v>1.0036250040000001</v>
      </c>
      <c r="AF1758" s="2">
        <f t="shared" si="932"/>
        <v>930.50773464999997</v>
      </c>
      <c r="AG1758" s="2">
        <f t="shared" si="949"/>
        <v>946.87328537999997</v>
      </c>
      <c r="AH1758" s="3">
        <f t="shared" si="950"/>
        <v>0</v>
      </c>
      <c r="AI1758" s="4" t="str">
        <f t="shared" si="928"/>
        <v>A+J=</v>
      </c>
      <c r="AJ1758" s="12">
        <f t="shared" si="956"/>
        <v>42887</v>
      </c>
      <c r="AK1758" s="12"/>
      <c r="AL1758" s="4"/>
      <c r="AM1758" s="1"/>
      <c r="AN1758" s="12"/>
      <c r="AO1758" s="1"/>
      <c r="AP1758" s="1"/>
      <c r="AQ1758" s="3"/>
      <c r="AR1758" s="3"/>
      <c r="AS1758" s="7"/>
      <c r="AT1758" s="1"/>
      <c r="AU1758" s="1"/>
      <c r="AV1758" s="1"/>
      <c r="AW1758" s="1"/>
      <c r="AX1758" s="1"/>
      <c r="AY1758" s="1"/>
      <c r="AZ1758" s="1"/>
      <c r="BA1758" s="1"/>
      <c r="BB1758" s="1"/>
    </row>
    <row r="1759" spans="1:54" x14ac:dyDescent="0.2">
      <c r="A1759" s="178">
        <f t="shared" si="951"/>
        <v>42878</v>
      </c>
      <c r="B1759" s="2">
        <f t="shared" si="937"/>
        <v>262236.35940681177</v>
      </c>
      <c r="C1759" s="2">
        <f t="shared" si="952"/>
        <v>187907.23808923</v>
      </c>
      <c r="D1759" s="2">
        <f>SUM(Y1759:Y$1860)</f>
        <v>12497.479864659999</v>
      </c>
      <c r="E1759" s="11">
        <f t="shared" si="938"/>
        <v>175409.75822456999</v>
      </c>
      <c r="F1759" s="99">
        <f t="shared" si="933"/>
        <v>4821.6899999999996</v>
      </c>
      <c r="G1759" s="3">
        <f>IF(N1759=1,VLOOKUP(A1758,[1]Plan1!$BG$69:$BI$188,3),G1758)</f>
        <v>4828.4399999999996</v>
      </c>
      <c r="H1759" s="200">
        <f t="shared" si="934"/>
        <v>42797</v>
      </c>
      <c r="I1759" s="200">
        <f t="shared" si="935"/>
        <v>42828</v>
      </c>
      <c r="J1759" s="27">
        <f t="shared" si="939"/>
        <v>1.3999240930047119E-3</v>
      </c>
      <c r="K1759" s="12">
        <f t="shared" si="953"/>
        <v>42887</v>
      </c>
      <c r="L1759" s="12">
        <f t="shared" si="940"/>
        <v>42887</v>
      </c>
      <c r="M1759" s="1">
        <f t="shared" si="954"/>
        <v>22</v>
      </c>
      <c r="N1759" s="1">
        <f t="shared" si="941"/>
        <v>15</v>
      </c>
      <c r="O1759" s="2">
        <f t="shared" si="942"/>
        <v>1.00095428</v>
      </c>
      <c r="P1759" s="11">
        <f t="shared" si="930"/>
        <v>1.0024991299999999</v>
      </c>
      <c r="Q1759" s="11">
        <f t="shared" ref="Q1759:Q1822" si="959">IF(L1759&gt;L1758,Q1758*P1759,Q1758)</f>
        <v>1.3905535374555491</v>
      </c>
      <c r="R1759" s="2">
        <f t="shared" si="929"/>
        <v>1.39188051</v>
      </c>
      <c r="S1759" s="2">
        <f t="shared" si="957"/>
        <v>1.36605438</v>
      </c>
      <c r="T1759" s="2">
        <f t="shared" si="943"/>
        <v>256691.50562549001</v>
      </c>
      <c r="U1759" s="2">
        <f t="shared" si="944"/>
        <v>4574.7572434206004</v>
      </c>
      <c r="V1759" s="2">
        <f t="shared" si="945"/>
        <v>68739.66551202118</v>
      </c>
      <c r="W1759" s="2">
        <f t="shared" si="946"/>
        <v>261221.66084467177</v>
      </c>
      <c r="X1759" s="29">
        <f t="shared" si="947"/>
        <v>0</v>
      </c>
      <c r="Y1759" s="2">
        <f t="shared" si="958"/>
        <v>0</v>
      </c>
      <c r="Z1759" s="82">
        <f t="shared" si="948"/>
        <v>0</v>
      </c>
      <c r="AA1759" s="2">
        <f t="shared" si="931"/>
        <v>0</v>
      </c>
      <c r="AB1759" s="27">
        <f t="shared" si="955"/>
        <v>6.7299999999999999E-2</v>
      </c>
      <c r="AC1759" s="29">
        <f t="shared" si="936"/>
        <v>15</v>
      </c>
      <c r="AD1759" s="29">
        <v>252</v>
      </c>
      <c r="AE1759" s="11">
        <f t="shared" ref="AE1759:AE1822" si="960">ROUND((1+AB1759)^TRUNC((AC1759/AD1759),9),9)</f>
        <v>1.003884435</v>
      </c>
      <c r="AF1759" s="2">
        <f t="shared" si="932"/>
        <v>997.10146865000002</v>
      </c>
      <c r="AG1759" s="2">
        <f t="shared" si="949"/>
        <v>1014.69856214</v>
      </c>
      <c r="AH1759" s="3">
        <f t="shared" si="950"/>
        <v>0</v>
      </c>
      <c r="AI1759" s="4" t="str">
        <f t="shared" si="928"/>
        <v>A+J=</v>
      </c>
      <c r="AJ1759" s="12">
        <f t="shared" si="956"/>
        <v>42887</v>
      </c>
      <c r="AK1759" s="12"/>
      <c r="AL1759" s="4"/>
      <c r="AM1759" s="1"/>
      <c r="AN1759" s="12"/>
      <c r="AO1759" s="1"/>
      <c r="AP1759" s="1"/>
      <c r="AQ1759" s="3"/>
      <c r="AR1759" s="3"/>
      <c r="AS1759" s="7"/>
      <c r="AT1759" s="1"/>
      <c r="AU1759" s="1"/>
      <c r="AV1759" s="1"/>
      <c r="AW1759" s="1"/>
      <c r="AX1759" s="1"/>
      <c r="AY1759" s="1"/>
      <c r="AZ1759" s="1"/>
      <c r="BA1759" s="1"/>
      <c r="BB1759" s="1"/>
    </row>
    <row r="1760" spans="1:54" x14ac:dyDescent="0.2">
      <c r="A1760" s="178">
        <f t="shared" si="951"/>
        <v>42879</v>
      </c>
      <c r="B1760" s="2">
        <f t="shared" si="937"/>
        <v>262319.73602100223</v>
      </c>
      <c r="C1760" s="2">
        <f t="shared" si="952"/>
        <v>187907.23808923</v>
      </c>
      <c r="D1760" s="2">
        <f>SUM(Y1760:Y$1860)</f>
        <v>12497.479864659999</v>
      </c>
      <c r="E1760" s="11">
        <f t="shared" si="938"/>
        <v>175409.75822456999</v>
      </c>
      <c r="F1760" s="99">
        <f t="shared" si="933"/>
        <v>4821.6899999999996</v>
      </c>
      <c r="G1760" s="3">
        <f>IF(N1760=1,VLOOKUP(A1759,[1]Plan1!$BG$69:$BI$188,3),G1759)</f>
        <v>4828.4399999999996</v>
      </c>
      <c r="H1760" s="200">
        <f t="shared" si="934"/>
        <v>42797</v>
      </c>
      <c r="I1760" s="200">
        <f t="shared" si="935"/>
        <v>42828</v>
      </c>
      <c r="J1760" s="27">
        <f t="shared" si="939"/>
        <v>1.3999240930047119E-3</v>
      </c>
      <c r="K1760" s="12">
        <f t="shared" si="953"/>
        <v>42887</v>
      </c>
      <c r="L1760" s="12">
        <f t="shared" si="940"/>
        <v>42887</v>
      </c>
      <c r="M1760" s="1">
        <f t="shared" si="954"/>
        <v>22</v>
      </c>
      <c r="N1760" s="1">
        <f t="shared" si="941"/>
        <v>16</v>
      </c>
      <c r="O1760" s="2">
        <f t="shared" si="942"/>
        <v>1.0010179299999999</v>
      </c>
      <c r="P1760" s="11">
        <f t="shared" si="930"/>
        <v>1.0024991299999999</v>
      </c>
      <c r="Q1760" s="11">
        <f t="shared" si="959"/>
        <v>1.3905535374555491</v>
      </c>
      <c r="R1760" s="2">
        <f t="shared" si="929"/>
        <v>1.3919690199999999</v>
      </c>
      <c r="S1760" s="2">
        <f t="shared" si="957"/>
        <v>1.36605438</v>
      </c>
      <c r="T1760" s="2">
        <f t="shared" si="943"/>
        <v>256691.50562549001</v>
      </c>
      <c r="U1760" s="2">
        <f t="shared" si="944"/>
        <v>4574.7572434206004</v>
      </c>
      <c r="V1760" s="2">
        <f t="shared" si="945"/>
        <v>68755.191029721624</v>
      </c>
      <c r="W1760" s="2">
        <f t="shared" si="946"/>
        <v>261237.18636237225</v>
      </c>
      <c r="X1760" s="29">
        <f t="shared" si="947"/>
        <v>0</v>
      </c>
      <c r="Y1760" s="2">
        <f t="shared" si="958"/>
        <v>0</v>
      </c>
      <c r="Z1760" s="82">
        <f t="shared" si="948"/>
        <v>0</v>
      </c>
      <c r="AA1760" s="2">
        <f t="shared" si="931"/>
        <v>0</v>
      </c>
      <c r="AB1760" s="27">
        <f t="shared" si="955"/>
        <v>6.7299999999999999E-2</v>
      </c>
      <c r="AC1760" s="29">
        <f t="shared" si="936"/>
        <v>16</v>
      </c>
      <c r="AD1760" s="29">
        <v>252</v>
      </c>
      <c r="AE1760" s="11">
        <f t="shared" si="960"/>
        <v>1.004143934</v>
      </c>
      <c r="AF1760" s="2">
        <f t="shared" si="932"/>
        <v>1063.71265767</v>
      </c>
      <c r="AG1760" s="2">
        <f t="shared" si="949"/>
        <v>1082.5496586300001</v>
      </c>
      <c r="AH1760" s="3">
        <f t="shared" si="950"/>
        <v>0</v>
      </c>
      <c r="AI1760" s="4" t="str">
        <f t="shared" si="928"/>
        <v>A+J=</v>
      </c>
      <c r="AJ1760" s="12">
        <f t="shared" si="956"/>
        <v>42887</v>
      </c>
      <c r="AK1760" s="12"/>
      <c r="AL1760" s="4"/>
      <c r="AM1760" s="1"/>
      <c r="AN1760" s="12"/>
      <c r="AO1760" s="1"/>
      <c r="AP1760" s="1"/>
      <c r="AQ1760" s="3"/>
      <c r="AR1760" s="3"/>
      <c r="AS1760" s="7"/>
      <c r="AT1760" s="1"/>
      <c r="AU1760" s="1"/>
      <c r="AV1760" s="1"/>
      <c r="AW1760" s="1"/>
      <c r="AX1760" s="1"/>
      <c r="AY1760" s="1"/>
      <c r="AZ1760" s="1"/>
      <c r="BA1760" s="1"/>
      <c r="BB1760" s="1"/>
    </row>
    <row r="1761" spans="1:54" x14ac:dyDescent="0.2">
      <c r="A1761" s="178">
        <f t="shared" si="951"/>
        <v>42880</v>
      </c>
      <c r="B1761" s="2">
        <f t="shared" si="937"/>
        <v>262403.13793558272</v>
      </c>
      <c r="C1761" s="2">
        <f t="shared" si="952"/>
        <v>187907.23808923</v>
      </c>
      <c r="D1761" s="2">
        <f>SUM(Y1761:Y$1860)</f>
        <v>12497.479864659999</v>
      </c>
      <c r="E1761" s="11">
        <f t="shared" si="938"/>
        <v>175409.75822456999</v>
      </c>
      <c r="F1761" s="99">
        <f t="shared" si="933"/>
        <v>4821.6899999999996</v>
      </c>
      <c r="G1761" s="3">
        <f>IF(N1761=1,VLOOKUP(A1760,[1]Plan1!$BG$69:$BI$188,3),G1760)</f>
        <v>4828.4399999999996</v>
      </c>
      <c r="H1761" s="200">
        <f t="shared" si="934"/>
        <v>42797</v>
      </c>
      <c r="I1761" s="200">
        <f t="shared" si="935"/>
        <v>42828</v>
      </c>
      <c r="J1761" s="27">
        <f t="shared" si="939"/>
        <v>1.3999240930047119E-3</v>
      </c>
      <c r="K1761" s="12">
        <f t="shared" si="953"/>
        <v>42887</v>
      </c>
      <c r="L1761" s="12">
        <f t="shared" si="940"/>
        <v>42887</v>
      </c>
      <c r="M1761" s="1">
        <f t="shared" si="954"/>
        <v>22</v>
      </c>
      <c r="N1761" s="1">
        <f t="shared" si="941"/>
        <v>17</v>
      </c>
      <c r="O1761" s="2">
        <f t="shared" si="942"/>
        <v>1.0010815799999999</v>
      </c>
      <c r="P1761" s="11">
        <f t="shared" si="930"/>
        <v>1.0024991299999999</v>
      </c>
      <c r="Q1761" s="11">
        <f t="shared" si="959"/>
        <v>1.3905535374555491</v>
      </c>
      <c r="R1761" s="2">
        <f t="shared" si="929"/>
        <v>1.39205753</v>
      </c>
      <c r="S1761" s="2">
        <f t="shared" si="957"/>
        <v>1.36605438</v>
      </c>
      <c r="T1761" s="2">
        <f t="shared" si="943"/>
        <v>256691.50562549001</v>
      </c>
      <c r="U1761" s="2">
        <f t="shared" si="944"/>
        <v>4574.7572434206004</v>
      </c>
      <c r="V1761" s="2">
        <f t="shared" si="945"/>
        <v>68770.716547422096</v>
      </c>
      <c r="W1761" s="2">
        <f t="shared" si="946"/>
        <v>261252.71188007272</v>
      </c>
      <c r="X1761" s="29">
        <f t="shared" si="947"/>
        <v>0</v>
      </c>
      <c r="Y1761" s="2">
        <f t="shared" si="958"/>
        <v>0</v>
      </c>
      <c r="Z1761" s="82">
        <f t="shared" si="948"/>
        <v>0</v>
      </c>
      <c r="AA1761" s="2">
        <f t="shared" si="931"/>
        <v>0</v>
      </c>
      <c r="AB1761" s="27">
        <f t="shared" si="955"/>
        <v>6.7299999999999999E-2</v>
      </c>
      <c r="AC1761" s="29">
        <f t="shared" si="936"/>
        <v>17</v>
      </c>
      <c r="AD1761" s="29">
        <v>252</v>
      </c>
      <c r="AE1761" s="11">
        <f t="shared" si="960"/>
        <v>1.0044034989999999</v>
      </c>
      <c r="AF1761" s="2">
        <f t="shared" si="932"/>
        <v>1130.3407883299999</v>
      </c>
      <c r="AG1761" s="2">
        <f t="shared" si="949"/>
        <v>1150.42605551</v>
      </c>
      <c r="AH1761" s="3">
        <f t="shared" si="950"/>
        <v>0</v>
      </c>
      <c r="AI1761" s="4" t="str">
        <f t="shared" si="928"/>
        <v>A+J=</v>
      </c>
      <c r="AJ1761" s="12">
        <f t="shared" si="956"/>
        <v>42887</v>
      </c>
      <c r="AK1761" s="12"/>
      <c r="AL1761" s="4"/>
      <c r="AM1761" s="1"/>
      <c r="AN1761" s="12"/>
      <c r="AO1761" s="1"/>
      <c r="AP1761" s="1"/>
      <c r="AQ1761" s="3"/>
      <c r="AR1761" s="3"/>
      <c r="AS1761" s="7"/>
      <c r="AT1761" s="1"/>
      <c r="AU1761" s="1"/>
      <c r="AV1761" s="1"/>
      <c r="AW1761" s="1"/>
      <c r="AX1761" s="1"/>
      <c r="AY1761" s="1"/>
      <c r="AZ1761" s="1"/>
      <c r="BA1761" s="1"/>
      <c r="BB1761" s="1"/>
    </row>
    <row r="1762" spans="1:54" x14ac:dyDescent="0.2">
      <c r="A1762" s="178">
        <f t="shared" si="951"/>
        <v>42881</v>
      </c>
      <c r="B1762" s="2">
        <f t="shared" si="937"/>
        <v>262486.56717717077</v>
      </c>
      <c r="C1762" s="2">
        <f t="shared" si="952"/>
        <v>187907.23808923</v>
      </c>
      <c r="D1762" s="2">
        <f>SUM(Y1762:Y$1860)</f>
        <v>12497.479864659999</v>
      </c>
      <c r="E1762" s="11">
        <f t="shared" si="938"/>
        <v>175409.75822456999</v>
      </c>
      <c r="F1762" s="99">
        <f t="shared" si="933"/>
        <v>4821.6899999999996</v>
      </c>
      <c r="G1762" s="3">
        <f>IF(N1762=1,VLOOKUP(A1761,[1]Plan1!$BG$69:$BI$188,3),G1761)</f>
        <v>4828.4399999999996</v>
      </c>
      <c r="H1762" s="200">
        <f t="shared" si="934"/>
        <v>42797</v>
      </c>
      <c r="I1762" s="200">
        <f t="shared" si="935"/>
        <v>42828</v>
      </c>
      <c r="J1762" s="27">
        <f t="shared" si="939"/>
        <v>1.3999240930047119E-3</v>
      </c>
      <c r="K1762" s="12">
        <f t="shared" si="953"/>
        <v>42887</v>
      </c>
      <c r="L1762" s="12">
        <f t="shared" si="940"/>
        <v>42887</v>
      </c>
      <c r="M1762" s="1">
        <f t="shared" si="954"/>
        <v>22</v>
      </c>
      <c r="N1762" s="1">
        <f t="shared" si="941"/>
        <v>18</v>
      </c>
      <c r="O1762" s="2">
        <f t="shared" si="942"/>
        <v>1.00114524</v>
      </c>
      <c r="P1762" s="11">
        <f t="shared" si="930"/>
        <v>1.0024991299999999</v>
      </c>
      <c r="Q1762" s="11">
        <f t="shared" si="959"/>
        <v>1.3905535374555491</v>
      </c>
      <c r="R1762" s="2">
        <f t="shared" si="929"/>
        <v>1.39214605</v>
      </c>
      <c r="S1762" s="2">
        <f t="shared" si="957"/>
        <v>1.36605438</v>
      </c>
      <c r="T1762" s="2">
        <f t="shared" si="943"/>
        <v>256691.50562549001</v>
      </c>
      <c r="U1762" s="2">
        <f t="shared" si="944"/>
        <v>4574.7572434206004</v>
      </c>
      <c r="V1762" s="2">
        <f t="shared" si="945"/>
        <v>68786.243819220137</v>
      </c>
      <c r="W1762" s="2">
        <f t="shared" si="946"/>
        <v>261268.23915187074</v>
      </c>
      <c r="X1762" s="29">
        <f t="shared" si="947"/>
        <v>0</v>
      </c>
      <c r="Y1762" s="2">
        <f t="shared" si="958"/>
        <v>0</v>
      </c>
      <c r="Z1762" s="82">
        <f t="shared" si="948"/>
        <v>0</v>
      </c>
      <c r="AA1762" s="2">
        <f t="shared" si="931"/>
        <v>0</v>
      </c>
      <c r="AB1762" s="27">
        <f t="shared" si="955"/>
        <v>6.7299999999999999E-2</v>
      </c>
      <c r="AC1762" s="29">
        <f t="shared" si="936"/>
        <v>18</v>
      </c>
      <c r="AD1762" s="29">
        <v>252</v>
      </c>
      <c r="AE1762" s="11">
        <f t="shared" si="960"/>
        <v>1.004663131</v>
      </c>
      <c r="AF1762" s="2">
        <f t="shared" si="932"/>
        <v>1196.9861173100001</v>
      </c>
      <c r="AG1762" s="2">
        <f t="shared" si="949"/>
        <v>1218.3280253</v>
      </c>
      <c r="AH1762" s="3">
        <f t="shared" si="950"/>
        <v>0</v>
      </c>
      <c r="AI1762" s="4" t="str">
        <f t="shared" ref="AI1762:AI1825" si="961">AI1761</f>
        <v>A+J=</v>
      </c>
      <c r="AJ1762" s="12">
        <f t="shared" si="956"/>
        <v>42887</v>
      </c>
      <c r="AK1762" s="12"/>
      <c r="AL1762" s="4"/>
      <c r="AM1762" s="1"/>
      <c r="AN1762" s="12"/>
      <c r="AO1762" s="1"/>
      <c r="AP1762" s="1"/>
      <c r="AQ1762" s="3"/>
      <c r="AR1762" s="3"/>
      <c r="AS1762" s="7"/>
      <c r="AT1762" s="1"/>
      <c r="AU1762" s="1"/>
      <c r="AV1762" s="1"/>
      <c r="AW1762" s="1"/>
      <c r="AX1762" s="1"/>
      <c r="AY1762" s="1"/>
      <c r="AZ1762" s="1"/>
      <c r="BA1762" s="1"/>
      <c r="BB1762" s="1"/>
    </row>
    <row r="1763" spans="1:54" x14ac:dyDescent="0.2">
      <c r="A1763" s="178">
        <f t="shared" si="951"/>
        <v>42882</v>
      </c>
      <c r="B1763" s="2">
        <f t="shared" si="937"/>
        <v>262570.02577427396</v>
      </c>
      <c r="C1763" s="2">
        <f t="shared" si="952"/>
        <v>187907.23808923</v>
      </c>
      <c r="D1763" s="2">
        <f>SUM(Y1763:Y$1860)</f>
        <v>12497.479864659999</v>
      </c>
      <c r="E1763" s="11">
        <f t="shared" si="938"/>
        <v>175409.75822456999</v>
      </c>
      <c r="F1763" s="99">
        <f t="shared" si="933"/>
        <v>4821.6899999999996</v>
      </c>
      <c r="G1763" s="3">
        <f>IF(N1763=1,VLOOKUP(A1762,[1]Plan1!$BG$69:$BI$188,3),G1762)</f>
        <v>4828.4399999999996</v>
      </c>
      <c r="H1763" s="200">
        <f t="shared" si="934"/>
        <v>42797</v>
      </c>
      <c r="I1763" s="200">
        <f t="shared" si="935"/>
        <v>42828</v>
      </c>
      <c r="J1763" s="27">
        <f t="shared" si="939"/>
        <v>1.3999240930047119E-3</v>
      </c>
      <c r="K1763" s="12">
        <f t="shared" si="953"/>
        <v>42887</v>
      </c>
      <c r="L1763" s="12">
        <f t="shared" si="940"/>
        <v>42887</v>
      </c>
      <c r="M1763" s="1">
        <f t="shared" si="954"/>
        <v>22</v>
      </c>
      <c r="N1763" s="1">
        <f t="shared" si="941"/>
        <v>19</v>
      </c>
      <c r="O1763" s="2">
        <f t="shared" si="942"/>
        <v>1.0012089099999999</v>
      </c>
      <c r="P1763" s="11">
        <f t="shared" si="930"/>
        <v>1.0024991299999999</v>
      </c>
      <c r="Q1763" s="11">
        <f t="shared" si="959"/>
        <v>1.3905535374555491</v>
      </c>
      <c r="R1763" s="2">
        <f t="shared" si="929"/>
        <v>1.3922345899999999</v>
      </c>
      <c r="S1763" s="2">
        <f t="shared" si="957"/>
        <v>1.36605438</v>
      </c>
      <c r="T1763" s="2">
        <f t="shared" si="943"/>
        <v>256691.50562549001</v>
      </c>
      <c r="U1763" s="2">
        <f t="shared" si="944"/>
        <v>4574.7572434206004</v>
      </c>
      <c r="V1763" s="2">
        <f t="shared" si="945"/>
        <v>68801.774599213328</v>
      </c>
      <c r="W1763" s="2">
        <f t="shared" si="946"/>
        <v>261283.76993186394</v>
      </c>
      <c r="X1763" s="29">
        <f t="shared" si="947"/>
        <v>0</v>
      </c>
      <c r="Y1763" s="2">
        <f t="shared" si="958"/>
        <v>0</v>
      </c>
      <c r="Z1763" s="82">
        <f t="shared" si="948"/>
        <v>0</v>
      </c>
      <c r="AA1763" s="2">
        <f t="shared" si="931"/>
        <v>0</v>
      </c>
      <c r="AB1763" s="27">
        <f t="shared" si="955"/>
        <v>6.7299999999999999E-2</v>
      </c>
      <c r="AC1763" s="29">
        <f t="shared" si="936"/>
        <v>19</v>
      </c>
      <c r="AD1763" s="29">
        <v>252</v>
      </c>
      <c r="AE1763" s="11">
        <f t="shared" si="960"/>
        <v>1.004922831</v>
      </c>
      <c r="AF1763" s="2">
        <f t="shared" si="932"/>
        <v>1263.64890132</v>
      </c>
      <c r="AG1763" s="2">
        <f t="shared" si="949"/>
        <v>1286.25584241</v>
      </c>
      <c r="AH1763" s="3">
        <f t="shared" si="950"/>
        <v>0</v>
      </c>
      <c r="AI1763" s="4" t="str">
        <f t="shared" si="961"/>
        <v>A+J=</v>
      </c>
      <c r="AJ1763" s="12">
        <f t="shared" si="956"/>
        <v>42887</v>
      </c>
      <c r="AK1763" s="12"/>
      <c r="AL1763" s="4"/>
      <c r="AM1763" s="1"/>
      <c r="AN1763" s="12"/>
      <c r="AO1763" s="1"/>
      <c r="AP1763" s="1"/>
      <c r="AQ1763" s="3"/>
      <c r="AR1763" s="3"/>
      <c r="AS1763" s="7"/>
      <c r="AT1763" s="1"/>
      <c r="AU1763" s="1"/>
      <c r="AV1763" s="1"/>
      <c r="AW1763" s="1"/>
      <c r="AX1763" s="1"/>
      <c r="AY1763" s="1"/>
      <c r="AZ1763" s="1"/>
      <c r="BA1763" s="1"/>
      <c r="BB1763" s="1"/>
    </row>
    <row r="1764" spans="1:54" x14ac:dyDescent="0.2">
      <c r="A1764" s="178">
        <f t="shared" si="951"/>
        <v>42883</v>
      </c>
      <c r="B1764" s="2">
        <f t="shared" si="937"/>
        <v>262570.02577427396</v>
      </c>
      <c r="C1764" s="2">
        <f t="shared" si="952"/>
        <v>187907.23808923</v>
      </c>
      <c r="D1764" s="2">
        <f>SUM(Y1764:Y$1860)</f>
        <v>12497.479864659999</v>
      </c>
      <c r="E1764" s="11">
        <f t="shared" si="938"/>
        <v>175409.75822456999</v>
      </c>
      <c r="F1764" s="99">
        <f t="shared" si="933"/>
        <v>4821.6899999999996</v>
      </c>
      <c r="G1764" s="3">
        <f>IF(N1764=1,VLOOKUP(A1763,[1]Plan1!$BG$69:$BI$188,3),G1763)</f>
        <v>4828.4399999999996</v>
      </c>
      <c r="H1764" s="200">
        <f t="shared" si="934"/>
        <v>42797</v>
      </c>
      <c r="I1764" s="200">
        <f t="shared" si="935"/>
        <v>42828</v>
      </c>
      <c r="J1764" s="27">
        <f t="shared" si="939"/>
        <v>1.3999240930047119E-3</v>
      </c>
      <c r="K1764" s="12">
        <f t="shared" si="953"/>
        <v>42887</v>
      </c>
      <c r="L1764" s="12">
        <f t="shared" si="940"/>
        <v>42887</v>
      </c>
      <c r="M1764" s="1">
        <f t="shared" si="954"/>
        <v>22</v>
      </c>
      <c r="N1764" s="1">
        <f t="shared" si="941"/>
        <v>19</v>
      </c>
      <c r="O1764" s="2">
        <f t="shared" si="942"/>
        <v>1.0012089099999999</v>
      </c>
      <c r="P1764" s="11">
        <f t="shared" si="930"/>
        <v>1.0024991299999999</v>
      </c>
      <c r="Q1764" s="11">
        <f t="shared" si="959"/>
        <v>1.3905535374555491</v>
      </c>
      <c r="R1764" s="2">
        <f t="shared" si="929"/>
        <v>1.3922345899999999</v>
      </c>
      <c r="S1764" s="2">
        <f t="shared" si="957"/>
        <v>1.36605438</v>
      </c>
      <c r="T1764" s="2">
        <f t="shared" si="943"/>
        <v>256691.50562549001</v>
      </c>
      <c r="U1764" s="2">
        <f t="shared" si="944"/>
        <v>4574.7572434206004</v>
      </c>
      <c r="V1764" s="2">
        <f t="shared" si="945"/>
        <v>68801.774599213328</v>
      </c>
      <c r="W1764" s="2">
        <f t="shared" si="946"/>
        <v>261283.76993186394</v>
      </c>
      <c r="X1764" s="29">
        <f t="shared" si="947"/>
        <v>0</v>
      </c>
      <c r="Y1764" s="2">
        <f t="shared" si="958"/>
        <v>0</v>
      </c>
      <c r="Z1764" s="82">
        <f t="shared" si="948"/>
        <v>0</v>
      </c>
      <c r="AA1764" s="2">
        <f t="shared" si="931"/>
        <v>0</v>
      </c>
      <c r="AB1764" s="27">
        <f t="shared" si="955"/>
        <v>6.7299999999999999E-2</v>
      </c>
      <c r="AC1764" s="29">
        <f t="shared" si="936"/>
        <v>19</v>
      </c>
      <c r="AD1764" s="29">
        <v>252</v>
      </c>
      <c r="AE1764" s="11">
        <f t="shared" si="960"/>
        <v>1.004922831</v>
      </c>
      <c r="AF1764" s="2">
        <f t="shared" si="932"/>
        <v>1263.64890132</v>
      </c>
      <c r="AG1764" s="2">
        <f t="shared" si="949"/>
        <v>1286.25584241</v>
      </c>
      <c r="AH1764" s="3">
        <f t="shared" si="950"/>
        <v>0</v>
      </c>
      <c r="AI1764" s="4" t="str">
        <f t="shared" si="961"/>
        <v>A+J=</v>
      </c>
      <c r="AJ1764" s="12">
        <f t="shared" si="956"/>
        <v>42887</v>
      </c>
      <c r="AK1764" s="12"/>
      <c r="AL1764" s="4"/>
      <c r="AM1764" s="1"/>
      <c r="AN1764" s="12"/>
      <c r="AO1764" s="1"/>
      <c r="AP1764" s="1"/>
      <c r="AQ1764" s="3"/>
      <c r="AR1764" s="3"/>
      <c r="AS1764" s="7"/>
      <c r="AT1764" s="1"/>
      <c r="AU1764" s="1"/>
      <c r="AV1764" s="1"/>
      <c r="AW1764" s="1"/>
      <c r="AX1764" s="1"/>
      <c r="AY1764" s="1"/>
      <c r="AZ1764" s="1"/>
      <c r="BA1764" s="1"/>
      <c r="BB1764" s="1"/>
    </row>
    <row r="1765" spans="1:54" x14ac:dyDescent="0.2">
      <c r="A1765" s="178">
        <f t="shared" si="951"/>
        <v>42884</v>
      </c>
      <c r="B1765" s="2">
        <f t="shared" si="937"/>
        <v>262570.02577427396</v>
      </c>
      <c r="C1765" s="2">
        <f t="shared" si="952"/>
        <v>187907.23808923</v>
      </c>
      <c r="D1765" s="2">
        <f>SUM(Y1765:Y$1860)</f>
        <v>12497.479864659999</v>
      </c>
      <c r="E1765" s="11">
        <f t="shared" si="938"/>
        <v>175409.75822456999</v>
      </c>
      <c r="F1765" s="99">
        <f t="shared" si="933"/>
        <v>4821.6899999999996</v>
      </c>
      <c r="G1765" s="3">
        <f>IF(N1765=1,VLOOKUP(A1764,[1]Plan1!$BG$69:$BI$188,3),G1764)</f>
        <v>4828.4399999999996</v>
      </c>
      <c r="H1765" s="200">
        <f t="shared" si="934"/>
        <v>42797</v>
      </c>
      <c r="I1765" s="200">
        <f t="shared" si="935"/>
        <v>42828</v>
      </c>
      <c r="J1765" s="27">
        <f t="shared" si="939"/>
        <v>1.3999240930047119E-3</v>
      </c>
      <c r="K1765" s="12">
        <f t="shared" si="953"/>
        <v>42887</v>
      </c>
      <c r="L1765" s="12">
        <f t="shared" si="940"/>
        <v>42887</v>
      </c>
      <c r="M1765" s="1">
        <f t="shared" si="954"/>
        <v>22</v>
      </c>
      <c r="N1765" s="1">
        <f t="shared" si="941"/>
        <v>19</v>
      </c>
      <c r="O1765" s="2">
        <f t="shared" si="942"/>
        <v>1.0012089099999999</v>
      </c>
      <c r="P1765" s="11">
        <f t="shared" si="930"/>
        <v>1.0024991299999999</v>
      </c>
      <c r="Q1765" s="11">
        <f t="shared" si="959"/>
        <v>1.3905535374555491</v>
      </c>
      <c r="R1765" s="2">
        <f t="shared" si="929"/>
        <v>1.3922345899999999</v>
      </c>
      <c r="S1765" s="2">
        <f t="shared" si="957"/>
        <v>1.36605438</v>
      </c>
      <c r="T1765" s="2">
        <f t="shared" si="943"/>
        <v>256691.50562549001</v>
      </c>
      <c r="U1765" s="2">
        <f t="shared" si="944"/>
        <v>4574.7572434206004</v>
      </c>
      <c r="V1765" s="2">
        <f t="shared" si="945"/>
        <v>68801.774599213328</v>
      </c>
      <c r="W1765" s="2">
        <f t="shared" si="946"/>
        <v>261283.76993186394</v>
      </c>
      <c r="X1765" s="29">
        <f t="shared" si="947"/>
        <v>0</v>
      </c>
      <c r="Y1765" s="2">
        <f t="shared" si="958"/>
        <v>0</v>
      </c>
      <c r="Z1765" s="82">
        <f t="shared" si="948"/>
        <v>0</v>
      </c>
      <c r="AA1765" s="2">
        <f t="shared" si="931"/>
        <v>0</v>
      </c>
      <c r="AB1765" s="27">
        <f t="shared" si="955"/>
        <v>6.7299999999999999E-2</v>
      </c>
      <c r="AC1765" s="29">
        <f t="shared" si="936"/>
        <v>19</v>
      </c>
      <c r="AD1765" s="29">
        <v>252</v>
      </c>
      <c r="AE1765" s="11">
        <f t="shared" si="960"/>
        <v>1.004922831</v>
      </c>
      <c r="AF1765" s="2">
        <f t="shared" si="932"/>
        <v>1263.64890132</v>
      </c>
      <c r="AG1765" s="2">
        <f t="shared" si="949"/>
        <v>1286.25584241</v>
      </c>
      <c r="AH1765" s="3">
        <f t="shared" si="950"/>
        <v>0</v>
      </c>
      <c r="AI1765" s="4" t="str">
        <f t="shared" si="961"/>
        <v>A+J=</v>
      </c>
      <c r="AJ1765" s="12">
        <f t="shared" si="956"/>
        <v>42887</v>
      </c>
      <c r="AK1765" s="12"/>
      <c r="AL1765" s="4"/>
      <c r="AM1765" s="1"/>
      <c r="AN1765" s="12"/>
      <c r="AO1765" s="1"/>
      <c r="AP1765" s="1"/>
      <c r="AQ1765" s="3"/>
      <c r="AR1765" s="3"/>
      <c r="AS1765" s="7"/>
      <c r="AT1765" s="1"/>
      <c r="AU1765" s="1"/>
      <c r="AV1765" s="1"/>
      <c r="AW1765" s="1"/>
      <c r="AX1765" s="1"/>
      <c r="AY1765" s="1"/>
      <c r="AZ1765" s="1"/>
      <c r="BA1765" s="1"/>
      <c r="BB1765" s="1"/>
    </row>
    <row r="1766" spans="1:54" x14ac:dyDescent="0.2">
      <c r="A1766" s="178">
        <f t="shared" si="951"/>
        <v>42885</v>
      </c>
      <c r="B1766" s="2">
        <f t="shared" si="937"/>
        <v>262653.506157442</v>
      </c>
      <c r="C1766" s="2">
        <f t="shared" si="952"/>
        <v>187907.23808923</v>
      </c>
      <c r="D1766" s="2">
        <f>SUM(Y1766:Y$1860)</f>
        <v>12497.479864659999</v>
      </c>
      <c r="E1766" s="11">
        <f t="shared" si="938"/>
        <v>175409.75822456999</v>
      </c>
      <c r="F1766" s="99">
        <f t="shared" si="933"/>
        <v>4821.6899999999996</v>
      </c>
      <c r="G1766" s="3">
        <f>IF(N1766=1,VLOOKUP(A1765,[1]Plan1!$BG$69:$BI$188,3),G1765)</f>
        <v>4828.4399999999996</v>
      </c>
      <c r="H1766" s="200">
        <f t="shared" si="934"/>
        <v>42797</v>
      </c>
      <c r="I1766" s="200">
        <f t="shared" si="935"/>
        <v>42828</v>
      </c>
      <c r="J1766" s="27">
        <f t="shared" si="939"/>
        <v>1.3999240930047119E-3</v>
      </c>
      <c r="K1766" s="12">
        <f t="shared" si="953"/>
        <v>42887</v>
      </c>
      <c r="L1766" s="12">
        <f t="shared" si="940"/>
        <v>42887</v>
      </c>
      <c r="M1766" s="1">
        <f t="shared" si="954"/>
        <v>22</v>
      </c>
      <c r="N1766" s="1">
        <f t="shared" si="941"/>
        <v>20</v>
      </c>
      <c r="O1766" s="2">
        <f t="shared" si="942"/>
        <v>1.00127257</v>
      </c>
      <c r="P1766" s="11">
        <f t="shared" si="930"/>
        <v>1.0024991299999999</v>
      </c>
      <c r="Q1766" s="11">
        <f t="shared" si="959"/>
        <v>1.3905535374555491</v>
      </c>
      <c r="R1766" s="2">
        <f t="shared" si="929"/>
        <v>1.39232311</v>
      </c>
      <c r="S1766" s="2">
        <f t="shared" si="957"/>
        <v>1.36605438</v>
      </c>
      <c r="T1766" s="2">
        <f t="shared" si="943"/>
        <v>256691.50562549001</v>
      </c>
      <c r="U1766" s="2">
        <f t="shared" si="944"/>
        <v>4574.7572434206004</v>
      </c>
      <c r="V1766" s="2">
        <f t="shared" si="945"/>
        <v>68817.301871011368</v>
      </c>
      <c r="W1766" s="2">
        <f t="shared" si="946"/>
        <v>261299.29720366199</v>
      </c>
      <c r="X1766" s="29">
        <f t="shared" si="947"/>
        <v>0</v>
      </c>
      <c r="Y1766" s="2">
        <f t="shared" si="958"/>
        <v>0</v>
      </c>
      <c r="Z1766" s="82">
        <f t="shared" si="948"/>
        <v>0</v>
      </c>
      <c r="AA1766" s="2">
        <f t="shared" si="931"/>
        <v>0</v>
      </c>
      <c r="AB1766" s="27">
        <f t="shared" si="955"/>
        <v>6.7299999999999999E-2</v>
      </c>
      <c r="AC1766" s="29">
        <f t="shared" si="936"/>
        <v>20</v>
      </c>
      <c r="AD1766" s="29">
        <v>252</v>
      </c>
      <c r="AE1766" s="11">
        <f t="shared" si="960"/>
        <v>1.0051825969999999</v>
      </c>
      <c r="AF1766" s="2">
        <f t="shared" si="932"/>
        <v>1330.3286269800001</v>
      </c>
      <c r="AG1766" s="2">
        <f t="shared" si="949"/>
        <v>1354.20895378</v>
      </c>
      <c r="AH1766" s="3">
        <f t="shared" si="950"/>
        <v>0</v>
      </c>
      <c r="AI1766" s="4" t="str">
        <f t="shared" si="961"/>
        <v>A+J=</v>
      </c>
      <c r="AJ1766" s="12">
        <f t="shared" si="956"/>
        <v>42887</v>
      </c>
      <c r="AK1766" s="12"/>
      <c r="AL1766" s="4"/>
      <c r="AM1766" s="1"/>
      <c r="AN1766" s="12"/>
      <c r="AO1766" s="1"/>
      <c r="AP1766" s="1"/>
      <c r="AQ1766" s="3"/>
      <c r="AR1766" s="3"/>
      <c r="AS1766" s="7"/>
      <c r="AT1766" s="1"/>
      <c r="AU1766" s="1"/>
      <c r="AV1766" s="1"/>
      <c r="AW1766" s="1"/>
      <c r="AX1766" s="1"/>
      <c r="AY1766" s="1"/>
      <c r="AZ1766" s="1"/>
      <c r="BA1766" s="1"/>
      <c r="BB1766" s="1"/>
    </row>
    <row r="1767" spans="1:54" x14ac:dyDescent="0.2">
      <c r="A1767" s="178">
        <f t="shared" si="951"/>
        <v>42886</v>
      </c>
      <c r="B1767" s="2">
        <f t="shared" si="937"/>
        <v>262737.01590422518</v>
      </c>
      <c r="C1767" s="2">
        <f t="shared" si="952"/>
        <v>187907.23808923</v>
      </c>
      <c r="D1767" s="2">
        <f>SUM(Y1767:Y$1860)</f>
        <v>12497.479864659999</v>
      </c>
      <c r="E1767" s="11">
        <f t="shared" si="938"/>
        <v>175409.75822456999</v>
      </c>
      <c r="F1767" s="99">
        <f t="shared" si="933"/>
        <v>4821.6899999999996</v>
      </c>
      <c r="G1767" s="3">
        <f>IF(N1767=1,VLOOKUP(A1766,[1]Plan1!$BG$69:$BI$188,3),G1766)</f>
        <v>4828.4399999999996</v>
      </c>
      <c r="H1767" s="200">
        <f t="shared" si="934"/>
        <v>42797</v>
      </c>
      <c r="I1767" s="200">
        <f t="shared" si="935"/>
        <v>42828</v>
      </c>
      <c r="J1767" s="27">
        <f t="shared" si="939"/>
        <v>1.3999240930047119E-3</v>
      </c>
      <c r="K1767" s="12">
        <f t="shared" si="953"/>
        <v>42887</v>
      </c>
      <c r="L1767" s="12">
        <f t="shared" si="940"/>
        <v>42887</v>
      </c>
      <c r="M1767" s="1">
        <f t="shared" si="954"/>
        <v>22</v>
      </c>
      <c r="N1767" s="1">
        <f t="shared" si="941"/>
        <v>21</v>
      </c>
      <c r="O1767" s="2">
        <f t="shared" si="942"/>
        <v>1.0013362400000001</v>
      </c>
      <c r="P1767" s="11">
        <f t="shared" si="930"/>
        <v>1.0024991299999999</v>
      </c>
      <c r="Q1767" s="11">
        <f t="shared" si="959"/>
        <v>1.3905535374555491</v>
      </c>
      <c r="R1767" s="2">
        <f t="shared" si="929"/>
        <v>1.3924116499999999</v>
      </c>
      <c r="S1767" s="2">
        <f t="shared" si="957"/>
        <v>1.36605438</v>
      </c>
      <c r="T1767" s="2">
        <f t="shared" si="943"/>
        <v>256691.50562549001</v>
      </c>
      <c r="U1767" s="2">
        <f t="shared" si="944"/>
        <v>4574.7572434206004</v>
      </c>
      <c r="V1767" s="2">
        <f t="shared" si="945"/>
        <v>68832.832651004559</v>
      </c>
      <c r="W1767" s="2">
        <f t="shared" si="946"/>
        <v>261314.82798365515</v>
      </c>
      <c r="X1767" s="29">
        <f t="shared" si="947"/>
        <v>0</v>
      </c>
      <c r="Y1767" s="2">
        <f t="shared" si="958"/>
        <v>0</v>
      </c>
      <c r="Z1767" s="82">
        <f t="shared" si="948"/>
        <v>0</v>
      </c>
      <c r="AA1767" s="2">
        <f t="shared" si="931"/>
        <v>0</v>
      </c>
      <c r="AB1767" s="27">
        <f t="shared" si="955"/>
        <v>6.7299999999999999E-2</v>
      </c>
      <c r="AC1767" s="29">
        <f t="shared" si="936"/>
        <v>21</v>
      </c>
      <c r="AD1767" s="29">
        <v>252</v>
      </c>
      <c r="AE1767" s="11">
        <f t="shared" si="960"/>
        <v>1.0054424310000001</v>
      </c>
      <c r="AF1767" s="2">
        <f t="shared" si="932"/>
        <v>1397.0258076499999</v>
      </c>
      <c r="AG1767" s="2">
        <f t="shared" si="949"/>
        <v>1422.18792057</v>
      </c>
      <c r="AH1767" s="3">
        <f t="shared" si="950"/>
        <v>0</v>
      </c>
      <c r="AI1767" s="4" t="str">
        <f t="shared" si="961"/>
        <v>A+J=</v>
      </c>
      <c r="AJ1767" s="12">
        <f t="shared" si="956"/>
        <v>42887</v>
      </c>
      <c r="AK1767" s="12"/>
      <c r="AL1767" s="4"/>
      <c r="AM1767" s="1"/>
      <c r="AN1767" s="12"/>
      <c r="AO1767" s="1"/>
      <c r="AP1767" s="1"/>
      <c r="AQ1767" s="3"/>
      <c r="AR1767" s="3"/>
      <c r="AS1767" s="7"/>
      <c r="AT1767" s="1"/>
      <c r="AU1767" s="1"/>
      <c r="AV1767" s="1"/>
      <c r="AW1767" s="1"/>
      <c r="AX1767" s="1"/>
      <c r="AY1767" s="1"/>
      <c r="AZ1767" s="1"/>
      <c r="BA1767" s="1"/>
      <c r="BB1767" s="1"/>
    </row>
    <row r="1768" spans="1:54" x14ac:dyDescent="0.2">
      <c r="A1768" s="178">
        <f t="shared" si="951"/>
        <v>42887</v>
      </c>
      <c r="B1768" s="2">
        <f t="shared" si="937"/>
        <v>262820.55299509596</v>
      </c>
      <c r="C1768" s="2">
        <f t="shared" si="952"/>
        <v>187907.23808923</v>
      </c>
      <c r="D1768" s="2">
        <f>SUM(Y1768:Y$1860)</f>
        <v>12497.479864659999</v>
      </c>
      <c r="E1768" s="11">
        <f t="shared" si="938"/>
        <v>175409.75822456999</v>
      </c>
      <c r="F1768" s="99">
        <f t="shared" si="933"/>
        <v>4821.6899999999996</v>
      </c>
      <c r="G1768" s="3">
        <f>IF(N1768=1,VLOOKUP(A1767,[1]Plan1!$BG$69:$BI$188,3),G1767)</f>
        <v>4828.4399999999996</v>
      </c>
      <c r="H1768" s="200">
        <f t="shared" si="934"/>
        <v>42797</v>
      </c>
      <c r="I1768" s="200">
        <f t="shared" si="935"/>
        <v>42828</v>
      </c>
      <c r="J1768" s="27">
        <f t="shared" si="939"/>
        <v>1.3999240930047119E-3</v>
      </c>
      <c r="K1768" s="12">
        <f t="shared" si="953"/>
        <v>42919</v>
      </c>
      <c r="L1768" s="12">
        <f t="shared" si="940"/>
        <v>42887</v>
      </c>
      <c r="M1768" s="1">
        <f t="shared" si="954"/>
        <v>22</v>
      </c>
      <c r="N1768" s="1">
        <f t="shared" si="941"/>
        <v>22</v>
      </c>
      <c r="O1768" s="2">
        <f t="shared" si="942"/>
        <v>1.0013999200000001</v>
      </c>
      <c r="P1768" s="11">
        <f t="shared" si="930"/>
        <v>1.0024991299999999</v>
      </c>
      <c r="Q1768" s="11">
        <f t="shared" si="959"/>
        <v>1.3905535374555491</v>
      </c>
      <c r="R1768" s="2">
        <f t="shared" si="929"/>
        <v>1.3925002</v>
      </c>
      <c r="S1768" s="2">
        <f t="shared" si="957"/>
        <v>1.36605438</v>
      </c>
      <c r="T1768" s="2">
        <f t="shared" si="943"/>
        <v>256691.50562549001</v>
      </c>
      <c r="U1768" s="2">
        <f t="shared" si="944"/>
        <v>4574.7572434206004</v>
      </c>
      <c r="V1768" s="2">
        <f t="shared" si="945"/>
        <v>68848.365185095361</v>
      </c>
      <c r="W1768" s="2">
        <f t="shared" si="946"/>
        <v>261330.36051774595</v>
      </c>
      <c r="X1768" s="29">
        <f t="shared" si="947"/>
        <v>58</v>
      </c>
      <c r="Y1768" s="2">
        <f t="shared" si="958"/>
        <v>3085.4612773600002</v>
      </c>
      <c r="Z1768" s="82">
        <f t="shared" si="948"/>
        <v>1.6420130000000002E-2</v>
      </c>
      <c r="AA1768" s="2">
        <f t="shared" si="931"/>
        <v>4214.9078922600002</v>
      </c>
      <c r="AB1768" s="27">
        <f t="shared" si="955"/>
        <v>6.7299999999999999E-2</v>
      </c>
      <c r="AC1768" s="29">
        <f t="shared" si="936"/>
        <v>22</v>
      </c>
      <c r="AD1768" s="29">
        <v>252</v>
      </c>
      <c r="AE1768" s="11">
        <f t="shared" si="960"/>
        <v>1.005702332</v>
      </c>
      <c r="AF1768" s="2">
        <f t="shared" si="932"/>
        <v>1463.7401866499999</v>
      </c>
      <c r="AG1768" s="2">
        <f t="shared" si="949"/>
        <v>1490.19247735</v>
      </c>
      <c r="AH1768" s="3">
        <f t="shared" si="950"/>
        <v>5678.6480789100005</v>
      </c>
      <c r="AI1768" s="4" t="str">
        <f t="shared" si="961"/>
        <v>A+J=</v>
      </c>
      <c r="AJ1768" s="12">
        <f t="shared" si="956"/>
        <v>42887</v>
      </c>
      <c r="AK1768" s="12"/>
      <c r="AL1768" s="4"/>
      <c r="AM1768" s="1"/>
      <c r="AN1768" s="12"/>
      <c r="AO1768" s="1"/>
      <c r="AP1768" s="1"/>
      <c r="AQ1768" s="3"/>
      <c r="AR1768" s="3"/>
      <c r="AS1768" s="7"/>
      <c r="AT1768" s="1"/>
      <c r="AU1768" s="1"/>
      <c r="AV1768" s="1"/>
      <c r="AW1768" s="1"/>
      <c r="AX1768" s="1"/>
      <c r="AY1768" s="1"/>
      <c r="AZ1768" s="1"/>
      <c r="BA1768" s="1"/>
      <c r="BB1768" s="1"/>
    </row>
    <row r="1769" spans="1:54" x14ac:dyDescent="0.2">
      <c r="A1769" s="178">
        <f t="shared" si="951"/>
        <v>42888</v>
      </c>
      <c r="B1769" s="2">
        <f t="shared" si="937"/>
        <v>257217.92934124108</v>
      </c>
      <c r="C1769" s="2">
        <f t="shared" si="952"/>
        <v>184821.77681186999</v>
      </c>
      <c r="D1769" s="2">
        <f>SUM(Y1769:Y$1860)</f>
        <v>9412.0185872999991</v>
      </c>
      <c r="E1769" s="11">
        <f t="shared" si="938"/>
        <v>175409.75822456999</v>
      </c>
      <c r="F1769" s="99">
        <f t="shared" si="933"/>
        <v>4828.4399999999996</v>
      </c>
      <c r="G1769" s="3">
        <f>IF(N1769=1,VLOOKUP(A1768,[1]Plan1!$BG$69:$BI$188,3),G1768)</f>
        <v>4843.41</v>
      </c>
      <c r="H1769" s="200">
        <f t="shared" si="934"/>
        <v>42827</v>
      </c>
      <c r="I1769" s="200">
        <f t="shared" si="935"/>
        <v>42857</v>
      </c>
      <c r="J1769" s="27">
        <f t="shared" si="939"/>
        <v>3.100380247036405E-3</v>
      </c>
      <c r="K1769" s="12">
        <f t="shared" si="953"/>
        <v>42919</v>
      </c>
      <c r="L1769" s="12">
        <f t="shared" si="940"/>
        <v>42919</v>
      </c>
      <c r="M1769" s="1">
        <f t="shared" si="954"/>
        <v>21</v>
      </c>
      <c r="N1769" s="1">
        <f t="shared" si="941"/>
        <v>1</v>
      </c>
      <c r="O1769" s="2">
        <f t="shared" si="942"/>
        <v>1.0001474100000001</v>
      </c>
      <c r="P1769" s="11">
        <f t="shared" si="930"/>
        <v>1.0013999200000001</v>
      </c>
      <c r="Q1769" s="11">
        <f t="shared" si="959"/>
        <v>1.392500201163704</v>
      </c>
      <c r="R1769" s="2">
        <f t="shared" ref="R1769:R1832" si="962">TRUNC(TRUNC((O1769*Q1769),15),8)</f>
        <v>1.39270546</v>
      </c>
      <c r="S1769" s="2">
        <f t="shared" si="957"/>
        <v>1.36605438</v>
      </c>
      <c r="T1769" s="2">
        <f t="shared" si="943"/>
        <v>252476.59773323001</v>
      </c>
      <c r="U1769" s="2">
        <f t="shared" si="944"/>
        <v>3445.3106285225772</v>
      </c>
      <c r="V1769" s="2">
        <f t="shared" si="945"/>
        <v>68884.369792068537</v>
      </c>
      <c r="W1769" s="2">
        <f t="shared" si="946"/>
        <v>257151.45723246108</v>
      </c>
      <c r="X1769" s="29">
        <f t="shared" si="947"/>
        <v>0</v>
      </c>
      <c r="Y1769" s="2">
        <f t="shared" si="958"/>
        <v>0</v>
      </c>
      <c r="Z1769" s="82">
        <f t="shared" si="948"/>
        <v>0</v>
      </c>
      <c r="AA1769" s="2">
        <f t="shared" si="931"/>
        <v>0</v>
      </c>
      <c r="AB1769" s="27">
        <f t="shared" si="955"/>
        <v>6.7299999999999999E-2</v>
      </c>
      <c r="AC1769" s="29">
        <f t="shared" si="936"/>
        <v>1</v>
      </c>
      <c r="AD1769" s="29">
        <v>252</v>
      </c>
      <c r="AE1769" s="11">
        <f t="shared" si="960"/>
        <v>1.0002584940000001</v>
      </c>
      <c r="AF1769" s="2">
        <f t="shared" si="932"/>
        <v>65.263685649999999</v>
      </c>
      <c r="AG1769" s="2">
        <f t="shared" si="949"/>
        <v>66.472108779999999</v>
      </c>
      <c r="AH1769" s="3">
        <f t="shared" si="950"/>
        <v>0</v>
      </c>
      <c r="AI1769" s="4" t="str">
        <f t="shared" si="961"/>
        <v>A+J=</v>
      </c>
      <c r="AJ1769" s="12">
        <f t="shared" si="956"/>
        <v>42919</v>
      </c>
      <c r="AK1769" s="12"/>
      <c r="AL1769" s="4"/>
      <c r="AM1769" s="1"/>
      <c r="AN1769" s="12"/>
      <c r="AO1769" s="1"/>
      <c r="AP1769" s="1"/>
      <c r="AQ1769" s="3"/>
      <c r="AR1769" s="3"/>
      <c r="AS1769" s="7"/>
      <c r="AT1769" s="1"/>
      <c r="AU1769" s="1"/>
      <c r="AV1769" s="1"/>
      <c r="AW1769" s="1"/>
      <c r="AX1769" s="1"/>
      <c r="AY1769" s="1"/>
      <c r="AZ1769" s="1"/>
      <c r="BA1769" s="1"/>
      <c r="BB1769" s="1"/>
    </row>
    <row r="1770" spans="1:54" x14ac:dyDescent="0.2">
      <c r="A1770" s="178">
        <f t="shared" si="951"/>
        <v>42889</v>
      </c>
      <c r="B1770" s="2">
        <f t="shared" si="937"/>
        <v>257320.45418754735</v>
      </c>
      <c r="C1770" s="2">
        <f t="shared" si="952"/>
        <v>184821.77681186999</v>
      </c>
      <c r="D1770" s="2">
        <f>SUM(Y1770:Y$1860)</f>
        <v>9412.0185872999991</v>
      </c>
      <c r="E1770" s="11">
        <f t="shared" si="938"/>
        <v>175409.75822456999</v>
      </c>
      <c r="F1770" s="99">
        <f t="shared" si="933"/>
        <v>4828.4399999999996</v>
      </c>
      <c r="G1770" s="3">
        <f>IF(N1770=1,VLOOKUP(A1769,[1]Plan1!$BG$69:$BI$188,3),G1769)</f>
        <v>4843.41</v>
      </c>
      <c r="H1770" s="200">
        <f t="shared" si="934"/>
        <v>42827</v>
      </c>
      <c r="I1770" s="200">
        <f t="shared" si="935"/>
        <v>42857</v>
      </c>
      <c r="J1770" s="27">
        <f t="shared" si="939"/>
        <v>3.100380247036405E-3</v>
      </c>
      <c r="K1770" s="12">
        <f t="shared" si="953"/>
        <v>42919</v>
      </c>
      <c r="L1770" s="12">
        <f t="shared" si="940"/>
        <v>42919</v>
      </c>
      <c r="M1770" s="1">
        <f t="shared" si="954"/>
        <v>21</v>
      </c>
      <c r="N1770" s="1">
        <f t="shared" si="941"/>
        <v>2</v>
      </c>
      <c r="O1770" s="2">
        <f t="shared" si="942"/>
        <v>1.0002948599999999</v>
      </c>
      <c r="P1770" s="11">
        <f t="shared" ref="P1770:P1833" si="963">IF(L1770&gt;L1769,O1769,P1769)</f>
        <v>1.0013999200000001</v>
      </c>
      <c r="Q1770" s="11">
        <f t="shared" si="959"/>
        <v>1.392500201163704</v>
      </c>
      <c r="R1770" s="2">
        <f t="shared" si="962"/>
        <v>1.39291079</v>
      </c>
      <c r="S1770" s="2">
        <f t="shared" si="957"/>
        <v>1.36605438</v>
      </c>
      <c r="T1770" s="2">
        <f t="shared" si="943"/>
        <v>252476.59773323001</v>
      </c>
      <c r="U1770" s="2">
        <f t="shared" si="944"/>
        <v>3445.3106285225772</v>
      </c>
      <c r="V1770" s="2">
        <f t="shared" si="945"/>
        <v>68920.386677724789</v>
      </c>
      <c r="W1770" s="2">
        <f t="shared" si="946"/>
        <v>257187.47411811736</v>
      </c>
      <c r="X1770" s="29">
        <f t="shared" si="947"/>
        <v>0</v>
      </c>
      <c r="Y1770" s="2">
        <f t="shared" si="958"/>
        <v>0</v>
      </c>
      <c r="Z1770" s="82">
        <f t="shared" si="948"/>
        <v>0</v>
      </c>
      <c r="AA1770" s="2">
        <f t="shared" si="931"/>
        <v>0</v>
      </c>
      <c r="AB1770" s="27">
        <f t="shared" si="955"/>
        <v>6.7299999999999999E-2</v>
      </c>
      <c r="AC1770" s="29">
        <f t="shared" si="936"/>
        <v>2</v>
      </c>
      <c r="AD1770" s="29">
        <v>252</v>
      </c>
      <c r="AE1770" s="11">
        <f t="shared" si="960"/>
        <v>1.000517055</v>
      </c>
      <c r="AF1770" s="2">
        <f t="shared" si="932"/>
        <v>130.54428723999999</v>
      </c>
      <c r="AG1770" s="2">
        <f t="shared" si="949"/>
        <v>132.98006942999999</v>
      </c>
      <c r="AH1770" s="3">
        <f t="shared" si="950"/>
        <v>0</v>
      </c>
      <c r="AI1770" s="4" t="str">
        <f t="shared" si="961"/>
        <v>A+J=</v>
      </c>
      <c r="AJ1770" s="12">
        <f t="shared" si="956"/>
        <v>42919</v>
      </c>
      <c r="AK1770" s="12"/>
      <c r="AL1770" s="4"/>
      <c r="AM1770" s="1"/>
      <c r="AN1770" s="12"/>
      <c r="AO1770" s="1"/>
      <c r="AP1770" s="1"/>
      <c r="AQ1770" s="3"/>
      <c r="AR1770" s="3"/>
      <c r="AS1770" s="7"/>
      <c r="AT1770" s="1"/>
      <c r="AU1770" s="1"/>
      <c r="AV1770" s="1"/>
      <c r="AW1770" s="1"/>
      <c r="AX1770" s="1"/>
      <c r="AY1770" s="1"/>
      <c r="AZ1770" s="1"/>
      <c r="BA1770" s="1"/>
      <c r="BB1770" s="1"/>
    </row>
    <row r="1771" spans="1:54" x14ac:dyDescent="0.2">
      <c r="A1771" s="178">
        <f t="shared" si="951"/>
        <v>42890</v>
      </c>
      <c r="B1771" s="2">
        <f t="shared" si="937"/>
        <v>257320.45418754735</v>
      </c>
      <c r="C1771" s="2">
        <f t="shared" si="952"/>
        <v>184821.77681186999</v>
      </c>
      <c r="D1771" s="2">
        <f>SUM(Y1771:Y$1860)</f>
        <v>9412.0185872999991</v>
      </c>
      <c r="E1771" s="11">
        <f t="shared" si="938"/>
        <v>175409.75822456999</v>
      </c>
      <c r="F1771" s="99">
        <f t="shared" si="933"/>
        <v>4828.4399999999996</v>
      </c>
      <c r="G1771" s="3">
        <f>IF(N1771=1,VLOOKUP(A1770,[1]Plan1!$BG$69:$BI$188,3),G1770)</f>
        <v>4843.41</v>
      </c>
      <c r="H1771" s="200">
        <f t="shared" si="934"/>
        <v>42827</v>
      </c>
      <c r="I1771" s="200">
        <f t="shared" si="935"/>
        <v>42857</v>
      </c>
      <c r="J1771" s="27">
        <f t="shared" si="939"/>
        <v>3.100380247036405E-3</v>
      </c>
      <c r="K1771" s="12">
        <f t="shared" si="953"/>
        <v>42919</v>
      </c>
      <c r="L1771" s="12">
        <f t="shared" si="940"/>
        <v>42919</v>
      </c>
      <c r="M1771" s="1">
        <f t="shared" si="954"/>
        <v>21</v>
      </c>
      <c r="N1771" s="1">
        <f t="shared" si="941"/>
        <v>2</v>
      </c>
      <c r="O1771" s="2">
        <f t="shared" si="942"/>
        <v>1.0002948599999999</v>
      </c>
      <c r="P1771" s="11">
        <f t="shared" si="963"/>
        <v>1.0013999200000001</v>
      </c>
      <c r="Q1771" s="11">
        <f t="shared" si="959"/>
        <v>1.392500201163704</v>
      </c>
      <c r="R1771" s="2">
        <f t="shared" si="962"/>
        <v>1.39291079</v>
      </c>
      <c r="S1771" s="2">
        <f t="shared" si="957"/>
        <v>1.36605438</v>
      </c>
      <c r="T1771" s="2">
        <f t="shared" si="943"/>
        <v>252476.59773323001</v>
      </c>
      <c r="U1771" s="2">
        <f t="shared" si="944"/>
        <v>3445.3106285225772</v>
      </c>
      <c r="V1771" s="2">
        <f t="shared" si="945"/>
        <v>68920.386677724789</v>
      </c>
      <c r="W1771" s="2">
        <f t="shared" si="946"/>
        <v>257187.47411811736</v>
      </c>
      <c r="X1771" s="29">
        <f t="shared" si="947"/>
        <v>0</v>
      </c>
      <c r="Y1771" s="2">
        <f t="shared" si="958"/>
        <v>0</v>
      </c>
      <c r="Z1771" s="82">
        <f t="shared" si="948"/>
        <v>0</v>
      </c>
      <c r="AA1771" s="2">
        <f t="shared" si="931"/>
        <v>0</v>
      </c>
      <c r="AB1771" s="27">
        <f t="shared" si="955"/>
        <v>6.7299999999999999E-2</v>
      </c>
      <c r="AC1771" s="29">
        <f t="shared" si="936"/>
        <v>2</v>
      </c>
      <c r="AD1771" s="29">
        <v>252</v>
      </c>
      <c r="AE1771" s="11">
        <f t="shared" si="960"/>
        <v>1.000517055</v>
      </c>
      <c r="AF1771" s="2">
        <f t="shared" si="932"/>
        <v>130.54428723999999</v>
      </c>
      <c r="AG1771" s="2">
        <f t="shared" si="949"/>
        <v>132.98006942999999</v>
      </c>
      <c r="AH1771" s="3">
        <f t="shared" si="950"/>
        <v>0</v>
      </c>
      <c r="AI1771" s="4" t="str">
        <f t="shared" si="961"/>
        <v>A+J=</v>
      </c>
      <c r="AJ1771" s="12">
        <f t="shared" si="956"/>
        <v>42919</v>
      </c>
      <c r="AK1771" s="12"/>
      <c r="AL1771" s="4"/>
      <c r="AM1771" s="1"/>
      <c r="AN1771" s="12"/>
      <c r="AO1771" s="1"/>
      <c r="AP1771" s="1"/>
      <c r="AQ1771" s="3"/>
      <c r="AR1771" s="3"/>
      <c r="AS1771" s="7"/>
      <c r="AT1771" s="1"/>
      <c r="AU1771" s="1"/>
      <c r="AV1771" s="1"/>
      <c r="AW1771" s="1"/>
      <c r="AX1771" s="1"/>
      <c r="AY1771" s="1"/>
      <c r="AZ1771" s="1"/>
      <c r="BA1771" s="1"/>
      <c r="BB1771" s="1"/>
    </row>
    <row r="1772" spans="1:54" x14ac:dyDescent="0.2">
      <c r="A1772" s="178">
        <f t="shared" si="951"/>
        <v>42891</v>
      </c>
      <c r="B1772" s="2">
        <f t="shared" si="937"/>
        <v>257320.45418754735</v>
      </c>
      <c r="C1772" s="2">
        <f t="shared" si="952"/>
        <v>184821.77681186999</v>
      </c>
      <c r="D1772" s="2">
        <f>SUM(Y1772:Y$1860)</f>
        <v>9412.0185872999991</v>
      </c>
      <c r="E1772" s="11">
        <f t="shared" si="938"/>
        <v>175409.75822456999</v>
      </c>
      <c r="F1772" s="99">
        <f t="shared" si="933"/>
        <v>4828.4399999999996</v>
      </c>
      <c r="G1772" s="3">
        <f>IF(N1772=1,VLOOKUP(A1771,[1]Plan1!$BG$69:$BI$188,3),G1771)</f>
        <v>4843.41</v>
      </c>
      <c r="H1772" s="200">
        <f t="shared" si="934"/>
        <v>42827</v>
      </c>
      <c r="I1772" s="200">
        <f t="shared" si="935"/>
        <v>42857</v>
      </c>
      <c r="J1772" s="27">
        <f t="shared" si="939"/>
        <v>3.100380247036405E-3</v>
      </c>
      <c r="K1772" s="12">
        <f t="shared" si="953"/>
        <v>42919</v>
      </c>
      <c r="L1772" s="12">
        <f t="shared" si="940"/>
        <v>42919</v>
      </c>
      <c r="M1772" s="1">
        <f t="shared" si="954"/>
        <v>21</v>
      </c>
      <c r="N1772" s="1">
        <f t="shared" si="941"/>
        <v>2</v>
      </c>
      <c r="O1772" s="2">
        <f t="shared" si="942"/>
        <v>1.0002948599999999</v>
      </c>
      <c r="P1772" s="11">
        <f t="shared" si="963"/>
        <v>1.0013999200000001</v>
      </c>
      <c r="Q1772" s="11">
        <f t="shared" si="959"/>
        <v>1.392500201163704</v>
      </c>
      <c r="R1772" s="2">
        <f t="shared" si="962"/>
        <v>1.39291079</v>
      </c>
      <c r="S1772" s="2">
        <f t="shared" si="957"/>
        <v>1.36605438</v>
      </c>
      <c r="T1772" s="2">
        <f t="shared" si="943"/>
        <v>252476.59773323001</v>
      </c>
      <c r="U1772" s="2">
        <f t="shared" si="944"/>
        <v>3445.3106285225772</v>
      </c>
      <c r="V1772" s="2">
        <f t="shared" si="945"/>
        <v>68920.386677724789</v>
      </c>
      <c r="W1772" s="2">
        <f t="shared" si="946"/>
        <v>257187.47411811736</v>
      </c>
      <c r="X1772" s="29">
        <f t="shared" si="947"/>
        <v>0</v>
      </c>
      <c r="Y1772" s="2">
        <f t="shared" si="958"/>
        <v>0</v>
      </c>
      <c r="Z1772" s="82">
        <f t="shared" si="948"/>
        <v>0</v>
      </c>
      <c r="AA1772" s="2">
        <f t="shared" si="931"/>
        <v>0</v>
      </c>
      <c r="AB1772" s="27">
        <f t="shared" si="955"/>
        <v>6.7299999999999999E-2</v>
      </c>
      <c r="AC1772" s="29">
        <f t="shared" si="936"/>
        <v>2</v>
      </c>
      <c r="AD1772" s="29">
        <v>252</v>
      </c>
      <c r="AE1772" s="11">
        <f t="shared" si="960"/>
        <v>1.000517055</v>
      </c>
      <c r="AF1772" s="2">
        <f t="shared" si="932"/>
        <v>130.54428723999999</v>
      </c>
      <c r="AG1772" s="2">
        <f t="shared" si="949"/>
        <v>132.98006942999999</v>
      </c>
      <c r="AH1772" s="3">
        <f t="shared" si="950"/>
        <v>0</v>
      </c>
      <c r="AI1772" s="4" t="str">
        <f t="shared" si="961"/>
        <v>A+J=</v>
      </c>
      <c r="AJ1772" s="12">
        <f t="shared" si="956"/>
        <v>42919</v>
      </c>
      <c r="AK1772" s="12"/>
      <c r="AL1772" s="4"/>
      <c r="AM1772" s="1"/>
      <c r="AN1772" s="12"/>
      <c r="AO1772" s="1"/>
      <c r="AP1772" s="1"/>
      <c r="AQ1772" s="3"/>
      <c r="AR1772" s="3"/>
      <c r="AS1772" s="7"/>
      <c r="AT1772" s="1"/>
      <c r="AU1772" s="1"/>
      <c r="AV1772" s="1"/>
      <c r="AW1772" s="1"/>
      <c r="AX1772" s="1"/>
      <c r="AY1772" s="1"/>
      <c r="AZ1772" s="1"/>
      <c r="BA1772" s="1"/>
      <c r="BB1772" s="1"/>
    </row>
    <row r="1773" spans="1:54" x14ac:dyDescent="0.2">
      <c r="A1773" s="178">
        <f t="shared" si="951"/>
        <v>42892</v>
      </c>
      <c r="B1773" s="2">
        <f t="shared" si="937"/>
        <v>257423.01664840116</v>
      </c>
      <c r="C1773" s="2">
        <f t="shared" si="952"/>
        <v>184821.77681186999</v>
      </c>
      <c r="D1773" s="2">
        <f>SUM(Y1773:Y$1860)</f>
        <v>9412.0185872999991</v>
      </c>
      <c r="E1773" s="11">
        <f t="shared" si="938"/>
        <v>175409.75822456999</v>
      </c>
      <c r="F1773" s="99">
        <f t="shared" si="933"/>
        <v>4828.4399999999996</v>
      </c>
      <c r="G1773" s="3">
        <f>IF(N1773=1,VLOOKUP(A1772,[1]Plan1!$BG$69:$BI$188,3),G1772)</f>
        <v>4843.41</v>
      </c>
      <c r="H1773" s="200">
        <f t="shared" si="934"/>
        <v>42827</v>
      </c>
      <c r="I1773" s="200">
        <f t="shared" si="935"/>
        <v>42857</v>
      </c>
      <c r="J1773" s="27">
        <f t="shared" si="939"/>
        <v>3.100380247036405E-3</v>
      </c>
      <c r="K1773" s="12">
        <f t="shared" si="953"/>
        <v>42919</v>
      </c>
      <c r="L1773" s="12">
        <f t="shared" si="940"/>
        <v>42919</v>
      </c>
      <c r="M1773" s="1">
        <f t="shared" si="954"/>
        <v>21</v>
      </c>
      <c r="N1773" s="1">
        <f t="shared" si="941"/>
        <v>3</v>
      </c>
      <c r="O1773" s="2">
        <f t="shared" si="942"/>
        <v>1.0004423200000001</v>
      </c>
      <c r="P1773" s="11">
        <f t="shared" si="963"/>
        <v>1.0013999200000001</v>
      </c>
      <c r="Q1773" s="11">
        <f t="shared" si="959"/>
        <v>1.392500201163704</v>
      </c>
      <c r="R1773" s="2">
        <f t="shared" si="962"/>
        <v>1.3931161299999999</v>
      </c>
      <c r="S1773" s="2">
        <f t="shared" si="957"/>
        <v>1.36605438</v>
      </c>
      <c r="T1773" s="2">
        <f t="shared" si="943"/>
        <v>252476.59773323001</v>
      </c>
      <c r="U1773" s="2">
        <f t="shared" si="944"/>
        <v>3445.3106285225772</v>
      </c>
      <c r="V1773" s="2">
        <f t="shared" si="945"/>
        <v>68956.40531747861</v>
      </c>
      <c r="W1773" s="2">
        <f t="shared" si="946"/>
        <v>257223.49275787116</v>
      </c>
      <c r="X1773" s="29">
        <f t="shared" si="947"/>
        <v>0</v>
      </c>
      <c r="Y1773" s="2">
        <f t="shared" si="958"/>
        <v>0</v>
      </c>
      <c r="Z1773" s="82">
        <f t="shared" si="948"/>
        <v>0</v>
      </c>
      <c r="AA1773" s="2">
        <f t="shared" si="931"/>
        <v>0</v>
      </c>
      <c r="AB1773" s="27">
        <f t="shared" si="955"/>
        <v>6.7299999999999999E-2</v>
      </c>
      <c r="AC1773" s="29">
        <f t="shared" si="936"/>
        <v>3</v>
      </c>
      <c r="AD1773" s="29">
        <v>252</v>
      </c>
      <c r="AE1773" s="11">
        <f t="shared" si="960"/>
        <v>1.0007756830000001</v>
      </c>
      <c r="AF1773" s="2">
        <f t="shared" si="932"/>
        <v>195.84180474999999</v>
      </c>
      <c r="AG1773" s="2">
        <f t="shared" si="949"/>
        <v>199.52389052999999</v>
      </c>
      <c r="AH1773" s="3">
        <f t="shared" si="950"/>
        <v>0</v>
      </c>
      <c r="AI1773" s="4" t="str">
        <f t="shared" si="961"/>
        <v>A+J=</v>
      </c>
      <c r="AJ1773" s="12">
        <f t="shared" si="956"/>
        <v>42919</v>
      </c>
      <c r="AK1773" s="12"/>
      <c r="AL1773" s="4"/>
      <c r="AM1773" s="1"/>
      <c r="AN1773" s="12"/>
      <c r="AO1773" s="1"/>
      <c r="AP1773" s="1"/>
      <c r="AQ1773" s="3"/>
      <c r="AR1773" s="3"/>
      <c r="AS1773" s="7"/>
      <c r="AT1773" s="1"/>
      <c r="AU1773" s="1"/>
      <c r="AV1773" s="1"/>
      <c r="AW1773" s="1"/>
      <c r="AX1773" s="1"/>
      <c r="AY1773" s="1"/>
      <c r="AZ1773" s="1"/>
      <c r="BA1773" s="1"/>
      <c r="BB1773" s="1"/>
    </row>
    <row r="1774" spans="1:54" x14ac:dyDescent="0.2">
      <c r="A1774" s="178">
        <f t="shared" si="951"/>
        <v>42893</v>
      </c>
      <c r="B1774" s="2">
        <f t="shared" si="937"/>
        <v>257525.61823106016</v>
      </c>
      <c r="C1774" s="2">
        <f t="shared" si="952"/>
        <v>184821.77681186999</v>
      </c>
      <c r="D1774" s="2">
        <f>SUM(Y1774:Y$1860)</f>
        <v>9412.0185872999991</v>
      </c>
      <c r="E1774" s="11">
        <f t="shared" si="938"/>
        <v>175409.75822456999</v>
      </c>
      <c r="F1774" s="99">
        <f t="shared" si="933"/>
        <v>4828.4399999999996</v>
      </c>
      <c r="G1774" s="3">
        <f>IF(N1774=1,VLOOKUP(A1773,[1]Plan1!$BG$69:$BI$188,3),G1773)</f>
        <v>4843.41</v>
      </c>
      <c r="H1774" s="200">
        <f t="shared" si="934"/>
        <v>42827</v>
      </c>
      <c r="I1774" s="200">
        <f t="shared" si="935"/>
        <v>42857</v>
      </c>
      <c r="J1774" s="27">
        <f t="shared" si="939"/>
        <v>3.100380247036405E-3</v>
      </c>
      <c r="K1774" s="12">
        <f t="shared" si="953"/>
        <v>42919</v>
      </c>
      <c r="L1774" s="12">
        <f t="shared" si="940"/>
        <v>42919</v>
      </c>
      <c r="M1774" s="1">
        <f t="shared" si="954"/>
        <v>21</v>
      </c>
      <c r="N1774" s="1">
        <f t="shared" si="941"/>
        <v>4</v>
      </c>
      <c r="O1774" s="2">
        <f t="shared" si="942"/>
        <v>1.0005898</v>
      </c>
      <c r="P1774" s="11">
        <f t="shared" si="963"/>
        <v>1.0013999200000001</v>
      </c>
      <c r="Q1774" s="11">
        <f t="shared" si="959"/>
        <v>1.392500201163704</v>
      </c>
      <c r="R1774" s="2">
        <f t="shared" si="962"/>
        <v>1.3933214899999999</v>
      </c>
      <c r="S1774" s="2">
        <f t="shared" si="957"/>
        <v>1.36605438</v>
      </c>
      <c r="T1774" s="2">
        <f t="shared" si="943"/>
        <v>252476.59773323001</v>
      </c>
      <c r="U1774" s="2">
        <f t="shared" si="944"/>
        <v>3445.3106285225772</v>
      </c>
      <c r="V1774" s="2">
        <f t="shared" si="945"/>
        <v>68992.427465427609</v>
      </c>
      <c r="W1774" s="2">
        <f t="shared" si="946"/>
        <v>257259.51490582016</v>
      </c>
      <c r="X1774" s="29">
        <f t="shared" si="947"/>
        <v>0</v>
      </c>
      <c r="Y1774" s="2">
        <f t="shared" si="958"/>
        <v>0</v>
      </c>
      <c r="Z1774" s="82">
        <f t="shared" si="948"/>
        <v>0</v>
      </c>
      <c r="AA1774" s="2">
        <f t="shared" si="931"/>
        <v>0</v>
      </c>
      <c r="AB1774" s="27">
        <f t="shared" si="955"/>
        <v>6.7299999999999999E-2</v>
      </c>
      <c r="AC1774" s="29">
        <f t="shared" si="936"/>
        <v>4</v>
      </c>
      <c r="AD1774" s="29">
        <v>252</v>
      </c>
      <c r="AE1774" s="11">
        <f t="shared" si="960"/>
        <v>1.0010343770000001</v>
      </c>
      <c r="AF1774" s="2">
        <f t="shared" si="932"/>
        <v>261.15598573</v>
      </c>
      <c r="AG1774" s="2">
        <f t="shared" si="949"/>
        <v>266.10332524</v>
      </c>
      <c r="AH1774" s="3">
        <f t="shared" si="950"/>
        <v>0</v>
      </c>
      <c r="AI1774" s="4" t="str">
        <f t="shared" si="961"/>
        <v>A+J=</v>
      </c>
      <c r="AJ1774" s="12">
        <f t="shared" si="956"/>
        <v>42919</v>
      </c>
      <c r="AK1774" s="12"/>
      <c r="AL1774" s="4"/>
      <c r="AM1774" s="1"/>
      <c r="AN1774" s="12"/>
      <c r="AO1774" s="1"/>
      <c r="AP1774" s="1"/>
      <c r="AQ1774" s="3"/>
      <c r="AR1774" s="3"/>
      <c r="AS1774" s="7"/>
      <c r="AT1774" s="1"/>
      <c r="AU1774" s="1"/>
      <c r="AV1774" s="1"/>
      <c r="AW1774" s="1"/>
      <c r="AX1774" s="1"/>
      <c r="AY1774" s="1"/>
      <c r="AZ1774" s="1"/>
      <c r="BA1774" s="1"/>
      <c r="BB1774" s="1"/>
    </row>
    <row r="1775" spans="1:54" x14ac:dyDescent="0.2">
      <c r="A1775" s="178">
        <f t="shared" si="951"/>
        <v>42894</v>
      </c>
      <c r="B1775" s="2">
        <f t="shared" si="937"/>
        <v>257628.26472908707</v>
      </c>
      <c r="C1775" s="2">
        <f t="shared" si="952"/>
        <v>184821.77681186999</v>
      </c>
      <c r="D1775" s="2">
        <f>SUM(Y1775:Y$1860)</f>
        <v>9412.0185872999991</v>
      </c>
      <c r="E1775" s="11">
        <f t="shared" si="938"/>
        <v>175409.75822456999</v>
      </c>
      <c r="F1775" s="99">
        <f t="shared" si="933"/>
        <v>4828.4399999999996</v>
      </c>
      <c r="G1775" s="3">
        <f>IF(N1775=1,VLOOKUP(A1774,[1]Plan1!$BG$69:$BI$188,3),G1774)</f>
        <v>4843.41</v>
      </c>
      <c r="H1775" s="200">
        <f t="shared" si="934"/>
        <v>42827</v>
      </c>
      <c r="I1775" s="200">
        <f t="shared" si="935"/>
        <v>42857</v>
      </c>
      <c r="J1775" s="27">
        <f t="shared" si="939"/>
        <v>3.100380247036405E-3</v>
      </c>
      <c r="K1775" s="12">
        <f t="shared" si="953"/>
        <v>42919</v>
      </c>
      <c r="L1775" s="12">
        <f t="shared" si="940"/>
        <v>42919</v>
      </c>
      <c r="M1775" s="1">
        <f t="shared" si="954"/>
        <v>21</v>
      </c>
      <c r="N1775" s="1">
        <f t="shared" si="941"/>
        <v>5</v>
      </c>
      <c r="O1775" s="2">
        <f t="shared" si="942"/>
        <v>1.0007373100000001</v>
      </c>
      <c r="P1775" s="11">
        <f t="shared" si="963"/>
        <v>1.0013999200000001</v>
      </c>
      <c r="Q1775" s="11">
        <f t="shared" si="959"/>
        <v>1.392500201163704</v>
      </c>
      <c r="R1775" s="2">
        <f t="shared" si="962"/>
        <v>1.3935268999999999</v>
      </c>
      <c r="S1775" s="2">
        <f t="shared" si="957"/>
        <v>1.36605438</v>
      </c>
      <c r="T1775" s="2">
        <f t="shared" si="943"/>
        <v>252476.59773323001</v>
      </c>
      <c r="U1775" s="2">
        <f t="shared" si="944"/>
        <v>3445.3106285225772</v>
      </c>
      <c r="V1775" s="2">
        <f t="shared" si="945"/>
        <v>69028.458383864519</v>
      </c>
      <c r="W1775" s="2">
        <f t="shared" si="946"/>
        <v>257295.54582425707</v>
      </c>
      <c r="X1775" s="29">
        <f t="shared" si="947"/>
        <v>0</v>
      </c>
      <c r="Y1775" s="2">
        <f t="shared" si="958"/>
        <v>0</v>
      </c>
      <c r="Z1775" s="82">
        <f t="shared" si="948"/>
        <v>0</v>
      </c>
      <c r="AA1775" s="2">
        <f t="shared" si="931"/>
        <v>0</v>
      </c>
      <c r="AB1775" s="27">
        <f t="shared" si="955"/>
        <v>6.7299999999999999E-2</v>
      </c>
      <c r="AC1775" s="29">
        <f t="shared" si="936"/>
        <v>5</v>
      </c>
      <c r="AD1775" s="29">
        <v>252</v>
      </c>
      <c r="AE1775" s="11">
        <f t="shared" si="960"/>
        <v>1.0012931389999999</v>
      </c>
      <c r="AF1775" s="2">
        <f t="shared" si="932"/>
        <v>326.48733511</v>
      </c>
      <c r="AG1775" s="2">
        <f t="shared" si="949"/>
        <v>332.71890482999999</v>
      </c>
      <c r="AH1775" s="3">
        <f t="shared" si="950"/>
        <v>0</v>
      </c>
      <c r="AI1775" s="4" t="str">
        <f t="shared" si="961"/>
        <v>A+J=</v>
      </c>
      <c r="AJ1775" s="12">
        <f t="shared" si="956"/>
        <v>42919</v>
      </c>
      <c r="AK1775" s="12"/>
      <c r="AL1775" s="4"/>
      <c r="AM1775" s="1"/>
      <c r="AN1775" s="12"/>
      <c r="AO1775" s="1"/>
      <c r="AP1775" s="1"/>
      <c r="AQ1775" s="3"/>
      <c r="AR1775" s="3"/>
      <c r="AS1775" s="7"/>
      <c r="AT1775" s="1"/>
      <c r="AU1775" s="1"/>
      <c r="AV1775" s="1"/>
      <c r="AW1775" s="1"/>
      <c r="AX1775" s="1"/>
      <c r="AY1775" s="1"/>
      <c r="AZ1775" s="1"/>
      <c r="BA1775" s="1"/>
      <c r="BB1775" s="1"/>
    </row>
    <row r="1776" spans="1:54" x14ac:dyDescent="0.2">
      <c r="A1776" s="178">
        <f t="shared" si="951"/>
        <v>42895</v>
      </c>
      <c r="B1776" s="2">
        <f t="shared" si="937"/>
        <v>257730.95212830673</v>
      </c>
      <c r="C1776" s="2">
        <f t="shared" si="952"/>
        <v>184821.77681186999</v>
      </c>
      <c r="D1776" s="2">
        <f>SUM(Y1776:Y$1860)</f>
        <v>9412.0185872999991</v>
      </c>
      <c r="E1776" s="11">
        <f t="shared" si="938"/>
        <v>175409.75822456999</v>
      </c>
      <c r="F1776" s="99">
        <f t="shared" si="933"/>
        <v>4828.4399999999996</v>
      </c>
      <c r="G1776" s="3">
        <f>IF(N1776=1,VLOOKUP(A1775,[1]Plan1!$BG$69:$BI$188,3),G1775)</f>
        <v>4843.41</v>
      </c>
      <c r="H1776" s="200">
        <f t="shared" si="934"/>
        <v>42827</v>
      </c>
      <c r="I1776" s="200">
        <f t="shared" si="935"/>
        <v>42857</v>
      </c>
      <c r="J1776" s="27">
        <f t="shared" si="939"/>
        <v>3.100380247036405E-3</v>
      </c>
      <c r="K1776" s="12">
        <f t="shared" si="953"/>
        <v>42919</v>
      </c>
      <c r="L1776" s="12">
        <f t="shared" si="940"/>
        <v>42919</v>
      </c>
      <c r="M1776" s="1">
        <f t="shared" si="954"/>
        <v>21</v>
      </c>
      <c r="N1776" s="1">
        <f t="shared" si="941"/>
        <v>6</v>
      </c>
      <c r="O1776" s="2">
        <f t="shared" si="942"/>
        <v>1.0008848400000001</v>
      </c>
      <c r="P1776" s="11">
        <f t="shared" si="963"/>
        <v>1.0013999200000001</v>
      </c>
      <c r="Q1776" s="11">
        <f t="shared" si="959"/>
        <v>1.392500201163704</v>
      </c>
      <c r="R1776" s="2">
        <f t="shared" si="962"/>
        <v>1.3937323399999999</v>
      </c>
      <c r="S1776" s="2">
        <f t="shared" si="957"/>
        <v>1.36605438</v>
      </c>
      <c r="T1776" s="2">
        <f t="shared" si="943"/>
        <v>252476.59773323001</v>
      </c>
      <c r="U1776" s="2">
        <f t="shared" si="944"/>
        <v>3445.3106285225772</v>
      </c>
      <c r="V1776" s="2">
        <f t="shared" si="945"/>
        <v>69064.494564594177</v>
      </c>
      <c r="W1776" s="2">
        <f t="shared" si="946"/>
        <v>257331.58200498673</v>
      </c>
      <c r="X1776" s="29">
        <f t="shared" si="947"/>
        <v>0</v>
      </c>
      <c r="Y1776" s="2">
        <f t="shared" si="958"/>
        <v>0</v>
      </c>
      <c r="Z1776" s="82">
        <f t="shared" si="948"/>
        <v>0</v>
      </c>
      <c r="AA1776" s="2">
        <f t="shared" si="931"/>
        <v>0</v>
      </c>
      <c r="AB1776" s="27">
        <f t="shared" si="955"/>
        <v>6.7299999999999999E-2</v>
      </c>
      <c r="AC1776" s="29">
        <f t="shared" si="936"/>
        <v>6</v>
      </c>
      <c r="AD1776" s="29">
        <v>252</v>
      </c>
      <c r="AE1776" s="11">
        <f t="shared" si="960"/>
        <v>1.0015519669999999</v>
      </c>
      <c r="AF1776" s="2">
        <f t="shared" si="932"/>
        <v>391.83534795000003</v>
      </c>
      <c r="AG1776" s="2">
        <f t="shared" si="949"/>
        <v>399.37012332</v>
      </c>
      <c r="AH1776" s="3">
        <f t="shared" si="950"/>
        <v>0</v>
      </c>
      <c r="AI1776" s="4" t="str">
        <f t="shared" si="961"/>
        <v>A+J=</v>
      </c>
      <c r="AJ1776" s="12">
        <f t="shared" si="956"/>
        <v>42919</v>
      </c>
      <c r="AK1776" s="12"/>
      <c r="AL1776" s="4"/>
      <c r="AM1776" s="1"/>
      <c r="AN1776" s="12"/>
      <c r="AO1776" s="1"/>
      <c r="AP1776" s="1"/>
      <c r="AQ1776" s="3"/>
      <c r="AR1776" s="3"/>
      <c r="AS1776" s="7"/>
      <c r="AT1776" s="1"/>
      <c r="AU1776" s="1"/>
      <c r="AV1776" s="1"/>
      <c r="AW1776" s="1"/>
      <c r="AX1776" s="1"/>
      <c r="AY1776" s="1"/>
      <c r="AZ1776" s="1"/>
      <c r="BA1776" s="1"/>
      <c r="BB1776" s="1"/>
    </row>
    <row r="1777" spans="1:54" x14ac:dyDescent="0.2">
      <c r="A1777" s="178">
        <f t="shared" si="951"/>
        <v>42896</v>
      </c>
      <c r="B1777" s="2">
        <f t="shared" si="937"/>
        <v>257833.67894006157</v>
      </c>
      <c r="C1777" s="2">
        <f t="shared" si="952"/>
        <v>184821.77681186999</v>
      </c>
      <c r="D1777" s="2">
        <f>SUM(Y1777:Y$1860)</f>
        <v>9412.0185872999991</v>
      </c>
      <c r="E1777" s="11">
        <f t="shared" si="938"/>
        <v>175409.75822456999</v>
      </c>
      <c r="F1777" s="99">
        <f t="shared" si="933"/>
        <v>4828.4399999999996</v>
      </c>
      <c r="G1777" s="3">
        <f>IF(N1777=1,VLOOKUP(A1776,[1]Plan1!$BG$69:$BI$188,3),G1776)</f>
        <v>4843.41</v>
      </c>
      <c r="H1777" s="200">
        <f t="shared" si="934"/>
        <v>42827</v>
      </c>
      <c r="I1777" s="200">
        <f t="shared" si="935"/>
        <v>42857</v>
      </c>
      <c r="J1777" s="27">
        <f t="shared" si="939"/>
        <v>3.100380247036405E-3</v>
      </c>
      <c r="K1777" s="12">
        <f t="shared" si="953"/>
        <v>42919</v>
      </c>
      <c r="L1777" s="12">
        <f t="shared" si="940"/>
        <v>42919</v>
      </c>
      <c r="M1777" s="1">
        <f t="shared" si="954"/>
        <v>21</v>
      </c>
      <c r="N1777" s="1">
        <f t="shared" si="941"/>
        <v>7</v>
      </c>
      <c r="O1777" s="2">
        <f t="shared" si="942"/>
        <v>1.00103239</v>
      </c>
      <c r="P1777" s="11">
        <f t="shared" si="963"/>
        <v>1.0013999200000001</v>
      </c>
      <c r="Q1777" s="11">
        <f t="shared" si="959"/>
        <v>1.392500201163704</v>
      </c>
      <c r="R1777" s="2">
        <f t="shared" si="962"/>
        <v>1.3939378</v>
      </c>
      <c r="S1777" s="2">
        <f t="shared" si="957"/>
        <v>1.36605438</v>
      </c>
      <c r="T1777" s="2">
        <f t="shared" si="943"/>
        <v>252476.59773323001</v>
      </c>
      <c r="U1777" s="2">
        <f t="shared" si="944"/>
        <v>3445.3106285225772</v>
      </c>
      <c r="V1777" s="2">
        <f t="shared" si="945"/>
        <v>69100.534253519014</v>
      </c>
      <c r="W1777" s="2">
        <f t="shared" si="946"/>
        <v>257367.62169391155</v>
      </c>
      <c r="X1777" s="29">
        <f t="shared" si="947"/>
        <v>0</v>
      </c>
      <c r="Y1777" s="2">
        <f t="shared" si="958"/>
        <v>0</v>
      </c>
      <c r="Z1777" s="82">
        <f t="shared" si="948"/>
        <v>0</v>
      </c>
      <c r="AA1777" s="2">
        <f t="shared" si="931"/>
        <v>0</v>
      </c>
      <c r="AB1777" s="27">
        <f t="shared" si="955"/>
        <v>6.7299999999999999E-2</v>
      </c>
      <c r="AC1777" s="29">
        <f t="shared" si="936"/>
        <v>7</v>
      </c>
      <c r="AD1777" s="29">
        <v>252</v>
      </c>
      <c r="AE1777" s="11">
        <f t="shared" si="960"/>
        <v>1.0018108619999999</v>
      </c>
      <c r="AF1777" s="2">
        <f t="shared" si="932"/>
        <v>457.20027671999998</v>
      </c>
      <c r="AG1777" s="2">
        <f t="shared" si="949"/>
        <v>466.05724615000003</v>
      </c>
      <c r="AH1777" s="3">
        <f t="shared" si="950"/>
        <v>0</v>
      </c>
      <c r="AI1777" s="4" t="str">
        <f t="shared" si="961"/>
        <v>A+J=</v>
      </c>
      <c r="AJ1777" s="12">
        <f t="shared" si="956"/>
        <v>42919</v>
      </c>
      <c r="AK1777" s="12"/>
      <c r="AL1777" s="4"/>
      <c r="AM1777" s="1"/>
      <c r="AN1777" s="12"/>
      <c r="AO1777" s="1"/>
      <c r="AP1777" s="1"/>
      <c r="AQ1777" s="3"/>
      <c r="AR1777" s="3"/>
      <c r="AS1777" s="7"/>
      <c r="AT1777" s="1"/>
      <c r="AU1777" s="1"/>
      <c r="AV1777" s="1"/>
      <c r="AW1777" s="1"/>
      <c r="AX1777" s="1"/>
      <c r="AY1777" s="1"/>
      <c r="AZ1777" s="1"/>
      <c r="BA1777" s="1"/>
      <c r="BB1777" s="1"/>
    </row>
    <row r="1778" spans="1:54" x14ac:dyDescent="0.2">
      <c r="A1778" s="178">
        <f t="shared" si="951"/>
        <v>42897</v>
      </c>
      <c r="B1778" s="2">
        <f t="shared" si="937"/>
        <v>257833.67894006157</v>
      </c>
      <c r="C1778" s="2">
        <f t="shared" si="952"/>
        <v>184821.77681186999</v>
      </c>
      <c r="D1778" s="2">
        <f>SUM(Y1778:Y$1860)</f>
        <v>9412.0185872999991</v>
      </c>
      <c r="E1778" s="11">
        <f t="shared" si="938"/>
        <v>175409.75822456999</v>
      </c>
      <c r="F1778" s="99">
        <f t="shared" si="933"/>
        <v>4828.4399999999996</v>
      </c>
      <c r="G1778" s="3">
        <f>IF(N1778=1,VLOOKUP(A1777,[1]Plan1!$BG$69:$BI$188,3),G1777)</f>
        <v>4843.41</v>
      </c>
      <c r="H1778" s="200">
        <f t="shared" si="934"/>
        <v>42827</v>
      </c>
      <c r="I1778" s="200">
        <f t="shared" si="935"/>
        <v>42857</v>
      </c>
      <c r="J1778" s="27">
        <f t="shared" si="939"/>
        <v>3.100380247036405E-3</v>
      </c>
      <c r="K1778" s="12">
        <f t="shared" si="953"/>
        <v>42919</v>
      </c>
      <c r="L1778" s="12">
        <f t="shared" si="940"/>
        <v>42919</v>
      </c>
      <c r="M1778" s="1">
        <f t="shared" si="954"/>
        <v>21</v>
      </c>
      <c r="N1778" s="1">
        <f t="shared" si="941"/>
        <v>7</v>
      </c>
      <c r="O1778" s="2">
        <f t="shared" si="942"/>
        <v>1.00103239</v>
      </c>
      <c r="P1778" s="11">
        <f t="shared" si="963"/>
        <v>1.0013999200000001</v>
      </c>
      <c r="Q1778" s="11">
        <f t="shared" si="959"/>
        <v>1.392500201163704</v>
      </c>
      <c r="R1778" s="2">
        <f t="shared" si="962"/>
        <v>1.3939378</v>
      </c>
      <c r="S1778" s="2">
        <f t="shared" si="957"/>
        <v>1.36605438</v>
      </c>
      <c r="T1778" s="2">
        <f t="shared" si="943"/>
        <v>252476.59773323001</v>
      </c>
      <c r="U1778" s="2">
        <f t="shared" si="944"/>
        <v>3445.3106285225772</v>
      </c>
      <c r="V1778" s="2">
        <f t="shared" si="945"/>
        <v>69100.534253519014</v>
      </c>
      <c r="W1778" s="2">
        <f t="shared" si="946"/>
        <v>257367.62169391155</v>
      </c>
      <c r="X1778" s="29">
        <f t="shared" si="947"/>
        <v>0</v>
      </c>
      <c r="Y1778" s="2">
        <f t="shared" si="958"/>
        <v>0</v>
      </c>
      <c r="Z1778" s="82">
        <f t="shared" si="948"/>
        <v>0</v>
      </c>
      <c r="AA1778" s="2">
        <f t="shared" si="931"/>
        <v>0</v>
      </c>
      <c r="AB1778" s="27">
        <f t="shared" si="955"/>
        <v>6.7299999999999999E-2</v>
      </c>
      <c r="AC1778" s="29">
        <f t="shared" si="936"/>
        <v>7</v>
      </c>
      <c r="AD1778" s="29">
        <v>252</v>
      </c>
      <c r="AE1778" s="11">
        <f t="shared" si="960"/>
        <v>1.0018108619999999</v>
      </c>
      <c r="AF1778" s="2">
        <f t="shared" si="932"/>
        <v>457.20027671999998</v>
      </c>
      <c r="AG1778" s="2">
        <f t="shared" si="949"/>
        <v>466.05724615000003</v>
      </c>
      <c r="AH1778" s="3">
        <f t="shared" si="950"/>
        <v>0</v>
      </c>
      <c r="AI1778" s="4" t="str">
        <f t="shared" si="961"/>
        <v>A+J=</v>
      </c>
      <c r="AJ1778" s="12">
        <f t="shared" si="956"/>
        <v>42919</v>
      </c>
      <c r="AK1778" s="12"/>
      <c r="AL1778" s="4"/>
      <c r="AM1778" s="1"/>
      <c r="AN1778" s="12"/>
      <c r="AO1778" s="1"/>
      <c r="AP1778" s="1"/>
      <c r="AQ1778" s="3"/>
      <c r="AR1778" s="3"/>
      <c r="AS1778" s="7"/>
      <c r="AT1778" s="1"/>
      <c r="AU1778" s="1"/>
      <c r="AV1778" s="1"/>
      <c r="AW1778" s="1"/>
      <c r="AX1778" s="1"/>
      <c r="AY1778" s="1"/>
      <c r="AZ1778" s="1"/>
      <c r="BA1778" s="1"/>
      <c r="BB1778" s="1"/>
    </row>
    <row r="1779" spans="1:54" x14ac:dyDescent="0.2">
      <c r="A1779" s="178">
        <f t="shared" si="951"/>
        <v>42898</v>
      </c>
      <c r="B1779" s="2">
        <f t="shared" si="937"/>
        <v>257833.67894006157</v>
      </c>
      <c r="C1779" s="2">
        <f t="shared" si="952"/>
        <v>184821.77681186999</v>
      </c>
      <c r="D1779" s="2">
        <f>SUM(Y1779:Y$1860)</f>
        <v>9412.0185872999991</v>
      </c>
      <c r="E1779" s="11">
        <f t="shared" si="938"/>
        <v>175409.75822456999</v>
      </c>
      <c r="F1779" s="99">
        <f t="shared" si="933"/>
        <v>4828.4399999999996</v>
      </c>
      <c r="G1779" s="3">
        <f>IF(N1779=1,VLOOKUP(A1778,[1]Plan1!$BG$69:$BI$188,3),G1778)</f>
        <v>4843.41</v>
      </c>
      <c r="H1779" s="200">
        <f t="shared" si="934"/>
        <v>42827</v>
      </c>
      <c r="I1779" s="200">
        <f t="shared" si="935"/>
        <v>42857</v>
      </c>
      <c r="J1779" s="27">
        <f t="shared" si="939"/>
        <v>3.100380247036405E-3</v>
      </c>
      <c r="K1779" s="12">
        <f t="shared" si="953"/>
        <v>42919</v>
      </c>
      <c r="L1779" s="12">
        <f t="shared" si="940"/>
        <v>42919</v>
      </c>
      <c r="M1779" s="1">
        <f t="shared" si="954"/>
        <v>21</v>
      </c>
      <c r="N1779" s="1">
        <f t="shared" si="941"/>
        <v>7</v>
      </c>
      <c r="O1779" s="2">
        <f t="shared" si="942"/>
        <v>1.00103239</v>
      </c>
      <c r="P1779" s="11">
        <f t="shared" si="963"/>
        <v>1.0013999200000001</v>
      </c>
      <c r="Q1779" s="11">
        <f t="shared" si="959"/>
        <v>1.392500201163704</v>
      </c>
      <c r="R1779" s="2">
        <f t="shared" si="962"/>
        <v>1.3939378</v>
      </c>
      <c r="S1779" s="2">
        <f t="shared" si="957"/>
        <v>1.36605438</v>
      </c>
      <c r="T1779" s="2">
        <f t="shared" si="943"/>
        <v>252476.59773323001</v>
      </c>
      <c r="U1779" s="2">
        <f t="shared" si="944"/>
        <v>3445.3106285225772</v>
      </c>
      <c r="V1779" s="2">
        <f t="shared" si="945"/>
        <v>69100.534253519014</v>
      </c>
      <c r="W1779" s="2">
        <f t="shared" si="946"/>
        <v>257367.62169391155</v>
      </c>
      <c r="X1779" s="29">
        <f t="shared" si="947"/>
        <v>0</v>
      </c>
      <c r="Y1779" s="2">
        <f t="shared" si="958"/>
        <v>0</v>
      </c>
      <c r="Z1779" s="82">
        <f t="shared" si="948"/>
        <v>0</v>
      </c>
      <c r="AA1779" s="2">
        <f t="shared" si="931"/>
        <v>0</v>
      </c>
      <c r="AB1779" s="27">
        <f t="shared" si="955"/>
        <v>6.7299999999999999E-2</v>
      </c>
      <c r="AC1779" s="29">
        <f t="shared" si="936"/>
        <v>7</v>
      </c>
      <c r="AD1779" s="29">
        <v>252</v>
      </c>
      <c r="AE1779" s="11">
        <f t="shared" si="960"/>
        <v>1.0018108619999999</v>
      </c>
      <c r="AF1779" s="2">
        <f t="shared" si="932"/>
        <v>457.20027671999998</v>
      </c>
      <c r="AG1779" s="2">
        <f t="shared" si="949"/>
        <v>466.05724615000003</v>
      </c>
      <c r="AH1779" s="3">
        <f t="shared" si="950"/>
        <v>0</v>
      </c>
      <c r="AI1779" s="4" t="str">
        <f t="shared" si="961"/>
        <v>A+J=</v>
      </c>
      <c r="AJ1779" s="12">
        <f t="shared" si="956"/>
        <v>42919</v>
      </c>
      <c r="AK1779" s="12"/>
      <c r="AL1779" s="4"/>
      <c r="AM1779" s="1"/>
      <c r="AN1779" s="12"/>
      <c r="AO1779" s="1"/>
      <c r="AP1779" s="1"/>
      <c r="AQ1779" s="3"/>
      <c r="AR1779" s="3"/>
      <c r="AS1779" s="7"/>
      <c r="AT1779" s="1"/>
      <c r="AU1779" s="1"/>
      <c r="AV1779" s="1"/>
      <c r="AW1779" s="1"/>
      <c r="AX1779" s="1"/>
      <c r="AY1779" s="1"/>
      <c r="AZ1779" s="1"/>
      <c r="BA1779" s="1"/>
      <c r="BB1779" s="1"/>
    </row>
    <row r="1780" spans="1:54" x14ac:dyDescent="0.2">
      <c r="A1780" s="178">
        <f t="shared" si="951"/>
        <v>42899</v>
      </c>
      <c r="B1780" s="2">
        <f t="shared" si="937"/>
        <v>257936.44718943909</v>
      </c>
      <c r="C1780" s="2">
        <f t="shared" si="952"/>
        <v>184821.77681186999</v>
      </c>
      <c r="D1780" s="2">
        <f>SUM(Y1780:Y$1860)</f>
        <v>9412.0185872999991</v>
      </c>
      <c r="E1780" s="11">
        <f t="shared" si="938"/>
        <v>175409.75822456999</v>
      </c>
      <c r="F1780" s="99">
        <f t="shared" si="933"/>
        <v>4828.4399999999996</v>
      </c>
      <c r="G1780" s="3">
        <f>IF(N1780=1,VLOOKUP(A1779,[1]Plan1!$BG$69:$BI$188,3),G1779)</f>
        <v>4843.41</v>
      </c>
      <c r="H1780" s="200">
        <f t="shared" si="934"/>
        <v>42827</v>
      </c>
      <c r="I1780" s="200">
        <f t="shared" si="935"/>
        <v>42857</v>
      </c>
      <c r="J1780" s="27">
        <f t="shared" si="939"/>
        <v>3.100380247036405E-3</v>
      </c>
      <c r="K1780" s="12">
        <f t="shared" si="953"/>
        <v>42919</v>
      </c>
      <c r="L1780" s="12">
        <f t="shared" si="940"/>
        <v>42919</v>
      </c>
      <c r="M1780" s="1">
        <f t="shared" si="954"/>
        <v>21</v>
      </c>
      <c r="N1780" s="1">
        <f t="shared" si="941"/>
        <v>8</v>
      </c>
      <c r="O1780" s="2">
        <f t="shared" si="942"/>
        <v>1.00117996</v>
      </c>
      <c r="P1780" s="11">
        <f t="shared" si="963"/>
        <v>1.0013999200000001</v>
      </c>
      <c r="Q1780" s="11">
        <f t="shared" si="959"/>
        <v>1.392500201163704</v>
      </c>
      <c r="R1780" s="2">
        <f t="shared" si="962"/>
        <v>1.3941432899999999</v>
      </c>
      <c r="S1780" s="2">
        <f t="shared" si="957"/>
        <v>1.36605438</v>
      </c>
      <c r="T1780" s="2">
        <f t="shared" si="943"/>
        <v>252476.59773323001</v>
      </c>
      <c r="U1780" s="2">
        <f t="shared" si="944"/>
        <v>3445.3106285225772</v>
      </c>
      <c r="V1780" s="2">
        <f t="shared" si="945"/>
        <v>69136.579204736554</v>
      </c>
      <c r="W1780" s="2">
        <f t="shared" si="946"/>
        <v>257403.66664512909</v>
      </c>
      <c r="X1780" s="29">
        <f t="shared" si="947"/>
        <v>0</v>
      </c>
      <c r="Y1780" s="2">
        <f t="shared" si="958"/>
        <v>0</v>
      </c>
      <c r="Z1780" s="82">
        <f t="shared" si="948"/>
        <v>0</v>
      </c>
      <c r="AA1780" s="2">
        <f t="shared" si="931"/>
        <v>0</v>
      </c>
      <c r="AB1780" s="27">
        <f t="shared" si="955"/>
        <v>6.7299999999999999E-2</v>
      </c>
      <c r="AC1780" s="29">
        <f t="shared" si="936"/>
        <v>8</v>
      </c>
      <c r="AD1780" s="29">
        <v>252</v>
      </c>
      <c r="AE1780" s="11">
        <f t="shared" si="960"/>
        <v>1.002069825</v>
      </c>
      <c r="AF1780" s="2">
        <f t="shared" si="932"/>
        <v>522.58237389999999</v>
      </c>
      <c r="AG1780" s="2">
        <f t="shared" si="949"/>
        <v>532.78054430999998</v>
      </c>
      <c r="AH1780" s="3">
        <f t="shared" si="950"/>
        <v>0</v>
      </c>
      <c r="AI1780" s="4" t="str">
        <f t="shared" si="961"/>
        <v>A+J=</v>
      </c>
      <c r="AJ1780" s="12">
        <f t="shared" si="956"/>
        <v>42919</v>
      </c>
      <c r="AK1780" s="12"/>
      <c r="AL1780" s="4"/>
      <c r="AM1780" s="1"/>
      <c r="AN1780" s="12"/>
      <c r="AO1780" s="1"/>
      <c r="AP1780" s="1"/>
      <c r="AQ1780" s="3"/>
      <c r="AR1780" s="3"/>
      <c r="AS1780" s="7"/>
      <c r="AT1780" s="1"/>
      <c r="AU1780" s="1"/>
      <c r="AV1780" s="1"/>
      <c r="AW1780" s="1"/>
      <c r="AX1780" s="1"/>
      <c r="AY1780" s="1"/>
      <c r="AZ1780" s="1"/>
      <c r="BA1780" s="1"/>
      <c r="BB1780" s="1"/>
    </row>
    <row r="1781" spans="1:54" x14ac:dyDescent="0.2">
      <c r="A1781" s="178">
        <f t="shared" si="951"/>
        <v>42900</v>
      </c>
      <c r="B1781" s="2">
        <f t="shared" si="937"/>
        <v>258039.25637299943</v>
      </c>
      <c r="C1781" s="2">
        <f t="shared" si="952"/>
        <v>184821.77681186999</v>
      </c>
      <c r="D1781" s="2">
        <f>SUM(Y1781:Y$1860)</f>
        <v>9412.0185872999991</v>
      </c>
      <c r="E1781" s="11">
        <f t="shared" si="938"/>
        <v>175409.75822456999</v>
      </c>
      <c r="F1781" s="99">
        <f t="shared" si="933"/>
        <v>4828.4399999999996</v>
      </c>
      <c r="G1781" s="3">
        <f>IF(N1781=1,VLOOKUP(A1780,[1]Plan1!$BG$69:$BI$188,3),G1780)</f>
        <v>4843.41</v>
      </c>
      <c r="H1781" s="200">
        <f t="shared" si="934"/>
        <v>42827</v>
      </c>
      <c r="I1781" s="200">
        <f t="shared" si="935"/>
        <v>42857</v>
      </c>
      <c r="J1781" s="27">
        <f t="shared" si="939"/>
        <v>3.100380247036405E-3</v>
      </c>
      <c r="K1781" s="12">
        <f t="shared" si="953"/>
        <v>42919</v>
      </c>
      <c r="L1781" s="12">
        <f t="shared" si="940"/>
        <v>42919</v>
      </c>
      <c r="M1781" s="1">
        <f t="shared" si="954"/>
        <v>21</v>
      </c>
      <c r="N1781" s="1">
        <f t="shared" si="941"/>
        <v>9</v>
      </c>
      <c r="O1781" s="2">
        <f t="shared" si="942"/>
        <v>1.0013275500000001</v>
      </c>
      <c r="P1781" s="11">
        <f t="shared" si="963"/>
        <v>1.0013999200000001</v>
      </c>
      <c r="Q1781" s="11">
        <f t="shared" si="959"/>
        <v>1.392500201163704</v>
      </c>
      <c r="R1781" s="2">
        <f t="shared" si="962"/>
        <v>1.3943488100000001</v>
      </c>
      <c r="S1781" s="2">
        <f t="shared" si="957"/>
        <v>1.36605438</v>
      </c>
      <c r="T1781" s="2">
        <f t="shared" si="943"/>
        <v>252476.59773323001</v>
      </c>
      <c r="U1781" s="2">
        <f t="shared" si="944"/>
        <v>3445.3106285225772</v>
      </c>
      <c r="V1781" s="2">
        <f t="shared" si="945"/>
        <v>69172.629418246899</v>
      </c>
      <c r="W1781" s="2">
        <f t="shared" si="946"/>
        <v>257439.71685863944</v>
      </c>
      <c r="X1781" s="29">
        <f t="shared" si="947"/>
        <v>0</v>
      </c>
      <c r="Y1781" s="2">
        <f t="shared" si="958"/>
        <v>0</v>
      </c>
      <c r="Z1781" s="82">
        <f t="shared" si="948"/>
        <v>0</v>
      </c>
      <c r="AA1781" s="2">
        <f t="shared" si="931"/>
        <v>0</v>
      </c>
      <c r="AB1781" s="27">
        <f t="shared" si="955"/>
        <v>6.7299999999999999E-2</v>
      </c>
      <c r="AC1781" s="29">
        <f t="shared" si="936"/>
        <v>9</v>
      </c>
      <c r="AD1781" s="29">
        <v>252</v>
      </c>
      <c r="AE1781" s="11">
        <f t="shared" si="960"/>
        <v>1.0023288539999999</v>
      </c>
      <c r="AF1781" s="2">
        <f t="shared" si="932"/>
        <v>587.98113452999996</v>
      </c>
      <c r="AG1781" s="2">
        <f t="shared" si="949"/>
        <v>599.53951436</v>
      </c>
      <c r="AH1781" s="3">
        <f t="shared" si="950"/>
        <v>0</v>
      </c>
      <c r="AI1781" s="4" t="str">
        <f t="shared" si="961"/>
        <v>A+J=</v>
      </c>
      <c r="AJ1781" s="12">
        <f t="shared" si="956"/>
        <v>42919</v>
      </c>
      <c r="AK1781" s="12"/>
      <c r="AL1781" s="4"/>
      <c r="AM1781" s="1"/>
      <c r="AN1781" s="12"/>
      <c r="AO1781" s="1"/>
      <c r="AP1781" s="1"/>
      <c r="AQ1781" s="3"/>
      <c r="AR1781" s="3"/>
      <c r="AS1781" s="7"/>
      <c r="AT1781" s="1"/>
      <c r="AU1781" s="1"/>
      <c r="AV1781" s="1"/>
      <c r="AW1781" s="1"/>
      <c r="AX1781" s="1"/>
      <c r="AY1781" s="1"/>
      <c r="AZ1781" s="1"/>
      <c r="BA1781" s="1"/>
      <c r="BB1781" s="1"/>
    </row>
    <row r="1782" spans="1:54" x14ac:dyDescent="0.2">
      <c r="A1782" s="178">
        <f t="shared" si="951"/>
        <v>42901</v>
      </c>
      <c r="B1782" s="2">
        <f t="shared" si="937"/>
        <v>258142.10851809013</v>
      </c>
      <c r="C1782" s="2">
        <f t="shared" si="952"/>
        <v>184821.77681186999</v>
      </c>
      <c r="D1782" s="2">
        <f>SUM(Y1782:Y$1860)</f>
        <v>9412.0185872999991</v>
      </c>
      <c r="E1782" s="11">
        <f t="shared" si="938"/>
        <v>175409.75822456999</v>
      </c>
      <c r="F1782" s="99">
        <f t="shared" si="933"/>
        <v>4828.4399999999996</v>
      </c>
      <c r="G1782" s="3">
        <f>IF(N1782=1,VLOOKUP(A1781,[1]Plan1!$BG$69:$BI$188,3),G1781)</f>
        <v>4843.41</v>
      </c>
      <c r="H1782" s="200">
        <f t="shared" si="934"/>
        <v>42827</v>
      </c>
      <c r="I1782" s="200">
        <f t="shared" si="935"/>
        <v>42857</v>
      </c>
      <c r="J1782" s="27">
        <f t="shared" si="939"/>
        <v>3.100380247036405E-3</v>
      </c>
      <c r="K1782" s="12">
        <f t="shared" si="953"/>
        <v>42919</v>
      </c>
      <c r="L1782" s="12">
        <f t="shared" si="940"/>
        <v>42919</v>
      </c>
      <c r="M1782" s="1">
        <f t="shared" si="954"/>
        <v>21</v>
      </c>
      <c r="N1782" s="1">
        <f t="shared" si="941"/>
        <v>10</v>
      </c>
      <c r="O1782" s="2">
        <f t="shared" si="942"/>
        <v>1.00147517</v>
      </c>
      <c r="P1782" s="11">
        <f t="shared" si="963"/>
        <v>1.0013999200000001</v>
      </c>
      <c r="Q1782" s="11">
        <f t="shared" si="959"/>
        <v>1.392500201163704</v>
      </c>
      <c r="R1782" s="2">
        <f t="shared" si="962"/>
        <v>1.39455437</v>
      </c>
      <c r="S1782" s="2">
        <f t="shared" si="957"/>
        <v>1.36605438</v>
      </c>
      <c r="T1782" s="2">
        <f t="shared" si="943"/>
        <v>252476.59773323001</v>
      </c>
      <c r="U1782" s="2">
        <f t="shared" si="944"/>
        <v>3445.3106285225772</v>
      </c>
      <c r="V1782" s="2">
        <f t="shared" si="945"/>
        <v>69208.686648147544</v>
      </c>
      <c r="W1782" s="2">
        <f t="shared" si="946"/>
        <v>257475.77408854011</v>
      </c>
      <c r="X1782" s="29">
        <f t="shared" si="947"/>
        <v>0</v>
      </c>
      <c r="Y1782" s="2">
        <f t="shared" si="958"/>
        <v>0</v>
      </c>
      <c r="Z1782" s="82">
        <f t="shared" si="948"/>
        <v>0</v>
      </c>
      <c r="AA1782" s="2">
        <f t="shared" si="931"/>
        <v>0</v>
      </c>
      <c r="AB1782" s="27">
        <f t="shared" si="955"/>
        <v>6.7299999999999999E-2</v>
      </c>
      <c r="AC1782" s="29">
        <f t="shared" si="936"/>
        <v>10</v>
      </c>
      <c r="AD1782" s="29">
        <v>252</v>
      </c>
      <c r="AE1782" s="11">
        <f t="shared" si="960"/>
        <v>1.0025879499999999</v>
      </c>
      <c r="AF1782" s="2">
        <f t="shared" si="932"/>
        <v>653.39681110000004</v>
      </c>
      <c r="AG1782" s="2">
        <f t="shared" si="949"/>
        <v>666.33442954999998</v>
      </c>
      <c r="AH1782" s="3">
        <f t="shared" si="950"/>
        <v>0</v>
      </c>
      <c r="AI1782" s="4" t="str">
        <f t="shared" si="961"/>
        <v>A+J=</v>
      </c>
      <c r="AJ1782" s="12">
        <f t="shared" si="956"/>
        <v>42919</v>
      </c>
      <c r="AK1782" s="12"/>
      <c r="AL1782" s="4"/>
      <c r="AM1782" s="1"/>
      <c r="AN1782" s="12"/>
      <c r="AO1782" s="1"/>
      <c r="AP1782" s="1"/>
      <c r="AQ1782" s="3"/>
      <c r="AR1782" s="3"/>
      <c r="AS1782" s="7"/>
      <c r="AT1782" s="1"/>
      <c r="AU1782" s="1"/>
      <c r="AV1782" s="1"/>
      <c r="AW1782" s="1"/>
      <c r="AX1782" s="1"/>
      <c r="AY1782" s="1"/>
      <c r="AZ1782" s="1"/>
      <c r="BA1782" s="1"/>
      <c r="BB1782" s="1"/>
    </row>
    <row r="1783" spans="1:54" x14ac:dyDescent="0.2">
      <c r="A1783" s="178">
        <f t="shared" si="951"/>
        <v>42902</v>
      </c>
      <c r="B1783" s="2">
        <f t="shared" si="937"/>
        <v>258142.10851809013</v>
      </c>
      <c r="C1783" s="2">
        <f t="shared" si="952"/>
        <v>184821.77681186999</v>
      </c>
      <c r="D1783" s="2">
        <f>SUM(Y1783:Y$1860)</f>
        <v>9412.0185872999991</v>
      </c>
      <c r="E1783" s="11">
        <f t="shared" si="938"/>
        <v>175409.75822456999</v>
      </c>
      <c r="F1783" s="99">
        <f t="shared" si="933"/>
        <v>4828.4399999999996</v>
      </c>
      <c r="G1783" s="3">
        <f>IF(N1783=1,VLOOKUP(A1782,[1]Plan1!$BG$69:$BI$188,3),G1782)</f>
        <v>4843.41</v>
      </c>
      <c r="H1783" s="200">
        <f t="shared" si="934"/>
        <v>42827</v>
      </c>
      <c r="I1783" s="200">
        <f t="shared" si="935"/>
        <v>42857</v>
      </c>
      <c r="J1783" s="27">
        <f t="shared" si="939"/>
        <v>3.100380247036405E-3</v>
      </c>
      <c r="K1783" s="12">
        <f t="shared" si="953"/>
        <v>42919</v>
      </c>
      <c r="L1783" s="12">
        <f t="shared" si="940"/>
        <v>42919</v>
      </c>
      <c r="M1783" s="1">
        <f t="shared" si="954"/>
        <v>21</v>
      </c>
      <c r="N1783" s="1">
        <f t="shared" si="941"/>
        <v>10</v>
      </c>
      <c r="O1783" s="2">
        <f t="shared" si="942"/>
        <v>1.00147517</v>
      </c>
      <c r="P1783" s="11">
        <f t="shared" si="963"/>
        <v>1.0013999200000001</v>
      </c>
      <c r="Q1783" s="11">
        <f t="shared" si="959"/>
        <v>1.392500201163704</v>
      </c>
      <c r="R1783" s="2">
        <f t="shared" si="962"/>
        <v>1.39455437</v>
      </c>
      <c r="S1783" s="2">
        <f t="shared" si="957"/>
        <v>1.36605438</v>
      </c>
      <c r="T1783" s="2">
        <f t="shared" si="943"/>
        <v>252476.59773323001</v>
      </c>
      <c r="U1783" s="2">
        <f t="shared" si="944"/>
        <v>3445.3106285225772</v>
      </c>
      <c r="V1783" s="2">
        <f t="shared" si="945"/>
        <v>69208.686648147544</v>
      </c>
      <c r="W1783" s="2">
        <f t="shared" si="946"/>
        <v>257475.77408854011</v>
      </c>
      <c r="X1783" s="29">
        <f t="shared" si="947"/>
        <v>0</v>
      </c>
      <c r="Y1783" s="2">
        <f t="shared" si="958"/>
        <v>0</v>
      </c>
      <c r="Z1783" s="82">
        <f t="shared" si="948"/>
        <v>0</v>
      </c>
      <c r="AA1783" s="2">
        <f t="shared" si="931"/>
        <v>0</v>
      </c>
      <c r="AB1783" s="27">
        <f t="shared" si="955"/>
        <v>6.7299999999999999E-2</v>
      </c>
      <c r="AC1783" s="29">
        <f t="shared" si="936"/>
        <v>10</v>
      </c>
      <c r="AD1783" s="29">
        <v>252</v>
      </c>
      <c r="AE1783" s="11">
        <f t="shared" si="960"/>
        <v>1.0025879499999999</v>
      </c>
      <c r="AF1783" s="2">
        <f t="shared" si="932"/>
        <v>653.39681110000004</v>
      </c>
      <c r="AG1783" s="2">
        <f t="shared" si="949"/>
        <v>666.33442954999998</v>
      </c>
      <c r="AH1783" s="3">
        <f t="shared" si="950"/>
        <v>0</v>
      </c>
      <c r="AI1783" s="4" t="str">
        <f t="shared" si="961"/>
        <v>A+J=</v>
      </c>
      <c r="AJ1783" s="12">
        <f t="shared" si="956"/>
        <v>42919</v>
      </c>
      <c r="AK1783" s="12"/>
      <c r="AL1783" s="4"/>
      <c r="AM1783" s="1"/>
      <c r="AN1783" s="12"/>
      <c r="AO1783" s="1"/>
      <c r="AP1783" s="1"/>
      <c r="AQ1783" s="3"/>
      <c r="AR1783" s="3"/>
      <c r="AS1783" s="7"/>
      <c r="AT1783" s="1"/>
      <c r="AU1783" s="1"/>
      <c r="AV1783" s="1"/>
      <c r="AW1783" s="1"/>
      <c r="AX1783" s="1"/>
      <c r="AY1783" s="1"/>
      <c r="AZ1783" s="1"/>
      <c r="BA1783" s="1"/>
      <c r="BB1783" s="1"/>
    </row>
    <row r="1784" spans="1:54" x14ac:dyDescent="0.2">
      <c r="A1784" s="178">
        <f t="shared" si="951"/>
        <v>42903</v>
      </c>
      <c r="B1784" s="2">
        <f t="shared" si="937"/>
        <v>258245.00187831349</v>
      </c>
      <c r="C1784" s="2">
        <f t="shared" si="952"/>
        <v>184821.77681186999</v>
      </c>
      <c r="D1784" s="2">
        <f>SUM(Y1784:Y$1860)</f>
        <v>9412.0185872999991</v>
      </c>
      <c r="E1784" s="11">
        <f t="shared" si="938"/>
        <v>175409.75822456999</v>
      </c>
      <c r="F1784" s="99">
        <f t="shared" si="933"/>
        <v>4828.4399999999996</v>
      </c>
      <c r="G1784" s="3">
        <f>IF(N1784=1,VLOOKUP(A1783,[1]Plan1!$BG$69:$BI$188,3),G1783)</f>
        <v>4843.41</v>
      </c>
      <c r="H1784" s="200">
        <f t="shared" si="934"/>
        <v>42827</v>
      </c>
      <c r="I1784" s="200">
        <f t="shared" si="935"/>
        <v>42857</v>
      </c>
      <c r="J1784" s="27">
        <f t="shared" si="939"/>
        <v>3.100380247036405E-3</v>
      </c>
      <c r="K1784" s="12">
        <f t="shared" si="953"/>
        <v>42919</v>
      </c>
      <c r="L1784" s="12">
        <f t="shared" si="940"/>
        <v>42919</v>
      </c>
      <c r="M1784" s="1">
        <f t="shared" si="954"/>
        <v>21</v>
      </c>
      <c r="N1784" s="1">
        <f t="shared" si="941"/>
        <v>11</v>
      </c>
      <c r="O1784" s="2">
        <f t="shared" si="942"/>
        <v>1.00162281</v>
      </c>
      <c r="P1784" s="11">
        <f t="shared" si="963"/>
        <v>1.0013999200000001</v>
      </c>
      <c r="Q1784" s="11">
        <f t="shared" si="959"/>
        <v>1.392500201163704</v>
      </c>
      <c r="R1784" s="2">
        <f t="shared" si="962"/>
        <v>1.39475996</v>
      </c>
      <c r="S1784" s="2">
        <f t="shared" si="957"/>
        <v>1.36605438</v>
      </c>
      <c r="T1784" s="2">
        <f t="shared" si="943"/>
        <v>252476.59773323001</v>
      </c>
      <c r="U1784" s="2">
        <f t="shared" si="944"/>
        <v>3445.3106285225772</v>
      </c>
      <c r="V1784" s="2">
        <f t="shared" si="945"/>
        <v>69244.749140340922</v>
      </c>
      <c r="W1784" s="2">
        <f t="shared" si="946"/>
        <v>257511.83658073348</v>
      </c>
      <c r="X1784" s="29">
        <f t="shared" si="947"/>
        <v>0</v>
      </c>
      <c r="Y1784" s="2">
        <f t="shared" si="958"/>
        <v>0</v>
      </c>
      <c r="Z1784" s="82">
        <f t="shared" si="948"/>
        <v>0</v>
      </c>
      <c r="AA1784" s="2">
        <f t="shared" si="931"/>
        <v>0</v>
      </c>
      <c r="AB1784" s="27">
        <f t="shared" si="955"/>
        <v>6.7299999999999999E-2</v>
      </c>
      <c r="AC1784" s="29">
        <f t="shared" si="936"/>
        <v>11</v>
      </c>
      <c r="AD1784" s="29">
        <v>252</v>
      </c>
      <c r="AE1784" s="11">
        <f t="shared" si="960"/>
        <v>1.0028471130000001</v>
      </c>
      <c r="AF1784" s="2">
        <f t="shared" si="932"/>
        <v>718.82940359999998</v>
      </c>
      <c r="AG1784" s="2">
        <f t="shared" si="949"/>
        <v>733.16529758000001</v>
      </c>
      <c r="AH1784" s="3">
        <f t="shared" si="950"/>
        <v>0</v>
      </c>
      <c r="AI1784" s="4" t="str">
        <f t="shared" si="961"/>
        <v>A+J=</v>
      </c>
      <c r="AJ1784" s="12">
        <f t="shared" si="956"/>
        <v>42919</v>
      </c>
      <c r="AK1784" s="12"/>
      <c r="AL1784" s="4"/>
      <c r="AM1784" s="1"/>
      <c r="AN1784" s="12"/>
      <c r="AO1784" s="1"/>
      <c r="AP1784" s="1"/>
      <c r="AQ1784" s="3"/>
      <c r="AR1784" s="3"/>
      <c r="AS1784" s="7"/>
      <c r="AT1784" s="1"/>
      <c r="AU1784" s="1"/>
      <c r="AV1784" s="1"/>
      <c r="AW1784" s="1"/>
      <c r="AX1784" s="1"/>
      <c r="AY1784" s="1"/>
      <c r="AZ1784" s="1"/>
      <c r="BA1784" s="1"/>
      <c r="BB1784" s="1"/>
    </row>
    <row r="1785" spans="1:54" x14ac:dyDescent="0.2">
      <c r="A1785" s="178">
        <f t="shared" si="951"/>
        <v>42904</v>
      </c>
      <c r="B1785" s="2">
        <f t="shared" si="937"/>
        <v>258245.00187831349</v>
      </c>
      <c r="C1785" s="2">
        <f t="shared" si="952"/>
        <v>184821.77681186999</v>
      </c>
      <c r="D1785" s="2">
        <f>SUM(Y1785:Y$1860)</f>
        <v>9412.0185872999991</v>
      </c>
      <c r="E1785" s="11">
        <f t="shared" si="938"/>
        <v>175409.75822456999</v>
      </c>
      <c r="F1785" s="99">
        <f t="shared" si="933"/>
        <v>4828.4399999999996</v>
      </c>
      <c r="G1785" s="3">
        <f>IF(N1785=1,VLOOKUP(A1784,[1]Plan1!$BG$69:$BI$188,3),G1784)</f>
        <v>4843.41</v>
      </c>
      <c r="H1785" s="200">
        <f t="shared" si="934"/>
        <v>42827</v>
      </c>
      <c r="I1785" s="200">
        <f t="shared" si="935"/>
        <v>42857</v>
      </c>
      <c r="J1785" s="27">
        <f t="shared" si="939"/>
        <v>3.100380247036405E-3</v>
      </c>
      <c r="K1785" s="12">
        <f t="shared" si="953"/>
        <v>42919</v>
      </c>
      <c r="L1785" s="12">
        <f t="shared" si="940"/>
        <v>42919</v>
      </c>
      <c r="M1785" s="1">
        <f t="shared" si="954"/>
        <v>21</v>
      </c>
      <c r="N1785" s="1">
        <f t="shared" si="941"/>
        <v>11</v>
      </c>
      <c r="O1785" s="2">
        <f t="shared" si="942"/>
        <v>1.00162281</v>
      </c>
      <c r="P1785" s="11">
        <f t="shared" si="963"/>
        <v>1.0013999200000001</v>
      </c>
      <c r="Q1785" s="11">
        <f t="shared" si="959"/>
        <v>1.392500201163704</v>
      </c>
      <c r="R1785" s="2">
        <f t="shared" si="962"/>
        <v>1.39475996</v>
      </c>
      <c r="S1785" s="2">
        <f t="shared" si="957"/>
        <v>1.36605438</v>
      </c>
      <c r="T1785" s="2">
        <f t="shared" si="943"/>
        <v>252476.59773323001</v>
      </c>
      <c r="U1785" s="2">
        <f t="shared" si="944"/>
        <v>3445.3106285225772</v>
      </c>
      <c r="V1785" s="2">
        <f t="shared" si="945"/>
        <v>69244.749140340922</v>
      </c>
      <c r="W1785" s="2">
        <f t="shared" si="946"/>
        <v>257511.83658073348</v>
      </c>
      <c r="X1785" s="29">
        <f t="shared" si="947"/>
        <v>0</v>
      </c>
      <c r="Y1785" s="2">
        <f t="shared" si="958"/>
        <v>0</v>
      </c>
      <c r="Z1785" s="82">
        <f t="shared" si="948"/>
        <v>0</v>
      </c>
      <c r="AA1785" s="2">
        <f t="shared" si="931"/>
        <v>0</v>
      </c>
      <c r="AB1785" s="27">
        <f t="shared" si="955"/>
        <v>6.7299999999999999E-2</v>
      </c>
      <c r="AC1785" s="29">
        <f t="shared" si="936"/>
        <v>11</v>
      </c>
      <c r="AD1785" s="29">
        <v>252</v>
      </c>
      <c r="AE1785" s="11">
        <f t="shared" si="960"/>
        <v>1.0028471130000001</v>
      </c>
      <c r="AF1785" s="2">
        <f t="shared" si="932"/>
        <v>718.82940359999998</v>
      </c>
      <c r="AG1785" s="2">
        <f t="shared" si="949"/>
        <v>733.16529758000001</v>
      </c>
      <c r="AH1785" s="3">
        <f t="shared" si="950"/>
        <v>0</v>
      </c>
      <c r="AI1785" s="4" t="str">
        <f t="shared" si="961"/>
        <v>A+J=</v>
      </c>
      <c r="AJ1785" s="12">
        <f t="shared" si="956"/>
        <v>42919</v>
      </c>
      <c r="AK1785" s="12"/>
      <c r="AL1785" s="4"/>
      <c r="AM1785" s="1"/>
      <c r="AN1785" s="12"/>
      <c r="AO1785" s="1"/>
      <c r="AP1785" s="1"/>
      <c r="AQ1785" s="3"/>
      <c r="AR1785" s="3"/>
      <c r="AS1785" s="7"/>
      <c r="AT1785" s="1"/>
      <c r="AU1785" s="1"/>
      <c r="AV1785" s="1"/>
      <c r="AW1785" s="1"/>
      <c r="AX1785" s="1"/>
      <c r="AY1785" s="1"/>
      <c r="AZ1785" s="1"/>
      <c r="BA1785" s="1"/>
      <c r="BB1785" s="1"/>
    </row>
    <row r="1786" spans="1:54" x14ac:dyDescent="0.2">
      <c r="A1786" s="178">
        <f t="shared" si="951"/>
        <v>42905</v>
      </c>
      <c r="B1786" s="2">
        <f t="shared" si="937"/>
        <v>258245.00187831349</v>
      </c>
      <c r="C1786" s="2">
        <f t="shared" si="952"/>
        <v>184821.77681186999</v>
      </c>
      <c r="D1786" s="2">
        <f>SUM(Y1786:Y$1860)</f>
        <v>9412.0185872999991</v>
      </c>
      <c r="E1786" s="11">
        <f t="shared" si="938"/>
        <v>175409.75822456999</v>
      </c>
      <c r="F1786" s="99">
        <f t="shared" si="933"/>
        <v>4828.4399999999996</v>
      </c>
      <c r="G1786" s="3">
        <f>IF(N1786=1,VLOOKUP(A1785,[1]Plan1!$BG$69:$BI$188,3),G1785)</f>
        <v>4843.41</v>
      </c>
      <c r="H1786" s="200">
        <f t="shared" si="934"/>
        <v>42827</v>
      </c>
      <c r="I1786" s="200">
        <f t="shared" si="935"/>
        <v>42857</v>
      </c>
      <c r="J1786" s="27">
        <f t="shared" si="939"/>
        <v>3.100380247036405E-3</v>
      </c>
      <c r="K1786" s="12">
        <f t="shared" si="953"/>
        <v>42919</v>
      </c>
      <c r="L1786" s="12">
        <f t="shared" si="940"/>
        <v>42919</v>
      </c>
      <c r="M1786" s="1">
        <f t="shared" si="954"/>
        <v>21</v>
      </c>
      <c r="N1786" s="1">
        <f t="shared" si="941"/>
        <v>11</v>
      </c>
      <c r="O1786" s="2">
        <f t="shared" si="942"/>
        <v>1.00162281</v>
      </c>
      <c r="P1786" s="11">
        <f t="shared" si="963"/>
        <v>1.0013999200000001</v>
      </c>
      <c r="Q1786" s="11">
        <f t="shared" si="959"/>
        <v>1.392500201163704</v>
      </c>
      <c r="R1786" s="2">
        <f t="shared" si="962"/>
        <v>1.39475996</v>
      </c>
      <c r="S1786" s="2">
        <f t="shared" si="957"/>
        <v>1.36605438</v>
      </c>
      <c r="T1786" s="2">
        <f t="shared" si="943"/>
        <v>252476.59773323001</v>
      </c>
      <c r="U1786" s="2">
        <f t="shared" si="944"/>
        <v>3445.3106285225772</v>
      </c>
      <c r="V1786" s="2">
        <f t="shared" si="945"/>
        <v>69244.749140340922</v>
      </c>
      <c r="W1786" s="2">
        <f t="shared" si="946"/>
        <v>257511.83658073348</v>
      </c>
      <c r="X1786" s="29">
        <f t="shared" si="947"/>
        <v>0</v>
      </c>
      <c r="Y1786" s="2">
        <f t="shared" si="958"/>
        <v>0</v>
      </c>
      <c r="Z1786" s="82">
        <f t="shared" si="948"/>
        <v>0</v>
      </c>
      <c r="AA1786" s="2">
        <f t="shared" ref="AA1786:AA1849" si="964">IF(Z1786&gt;0,TRUNC(Z1786*T1786,8),0)</f>
        <v>0</v>
      </c>
      <c r="AB1786" s="27">
        <f t="shared" si="955"/>
        <v>6.7299999999999999E-2</v>
      </c>
      <c r="AC1786" s="29">
        <f t="shared" si="936"/>
        <v>11</v>
      </c>
      <c r="AD1786" s="29">
        <v>252</v>
      </c>
      <c r="AE1786" s="11">
        <f t="shared" si="960"/>
        <v>1.0028471130000001</v>
      </c>
      <c r="AF1786" s="2">
        <f t="shared" ref="AF1786:AF1849" si="965">TRUNC((T1786*(AE1786-1)),8)</f>
        <v>718.82940359999998</v>
      </c>
      <c r="AG1786" s="2">
        <f t="shared" si="949"/>
        <v>733.16529758000001</v>
      </c>
      <c r="AH1786" s="3">
        <f t="shared" si="950"/>
        <v>0</v>
      </c>
      <c r="AI1786" s="4" t="str">
        <f t="shared" si="961"/>
        <v>A+J=</v>
      </c>
      <c r="AJ1786" s="12">
        <f t="shared" si="956"/>
        <v>42919</v>
      </c>
      <c r="AK1786" s="12"/>
      <c r="AL1786" s="4"/>
      <c r="AM1786" s="1"/>
      <c r="AN1786" s="12"/>
      <c r="AO1786" s="1"/>
      <c r="AP1786" s="1"/>
      <c r="AQ1786" s="3"/>
      <c r="AR1786" s="3"/>
      <c r="AS1786" s="7"/>
      <c r="AT1786" s="1"/>
      <c r="AU1786" s="1"/>
      <c r="AV1786" s="1"/>
      <c r="AW1786" s="1"/>
      <c r="AX1786" s="1"/>
      <c r="AY1786" s="1"/>
      <c r="AZ1786" s="1"/>
      <c r="BA1786" s="1"/>
      <c r="BB1786" s="1"/>
    </row>
    <row r="1787" spans="1:54" x14ac:dyDescent="0.2">
      <c r="A1787" s="178">
        <f t="shared" si="951"/>
        <v>42906</v>
      </c>
      <c r="B1787" s="2">
        <f t="shared" si="937"/>
        <v>258347.93646500961</v>
      </c>
      <c r="C1787" s="2">
        <f t="shared" si="952"/>
        <v>184821.77681186999</v>
      </c>
      <c r="D1787" s="2">
        <f>SUM(Y1787:Y$1860)</f>
        <v>9412.0185872999991</v>
      </c>
      <c r="E1787" s="11">
        <f t="shared" si="938"/>
        <v>175409.75822456999</v>
      </c>
      <c r="F1787" s="99">
        <f t="shared" si="933"/>
        <v>4828.4399999999996</v>
      </c>
      <c r="G1787" s="3">
        <f>IF(N1787=1,VLOOKUP(A1786,[1]Plan1!$BG$69:$BI$188,3),G1786)</f>
        <v>4843.41</v>
      </c>
      <c r="H1787" s="200">
        <f t="shared" si="934"/>
        <v>42827</v>
      </c>
      <c r="I1787" s="200">
        <f t="shared" si="935"/>
        <v>42857</v>
      </c>
      <c r="J1787" s="27">
        <f t="shared" si="939"/>
        <v>3.100380247036405E-3</v>
      </c>
      <c r="K1787" s="12">
        <f t="shared" si="953"/>
        <v>42919</v>
      </c>
      <c r="L1787" s="12">
        <f t="shared" si="940"/>
        <v>42919</v>
      </c>
      <c r="M1787" s="1">
        <f t="shared" si="954"/>
        <v>21</v>
      </c>
      <c r="N1787" s="1">
        <f t="shared" si="941"/>
        <v>12</v>
      </c>
      <c r="O1787" s="2">
        <f t="shared" si="942"/>
        <v>1.0017704700000001</v>
      </c>
      <c r="P1787" s="11">
        <f t="shared" si="963"/>
        <v>1.0013999200000001</v>
      </c>
      <c r="Q1787" s="11">
        <f t="shared" si="959"/>
        <v>1.392500201163704</v>
      </c>
      <c r="R1787" s="2">
        <f t="shared" si="962"/>
        <v>1.39496558</v>
      </c>
      <c r="S1787" s="2">
        <f t="shared" si="957"/>
        <v>1.36605438</v>
      </c>
      <c r="T1787" s="2">
        <f t="shared" si="943"/>
        <v>252476.59773323001</v>
      </c>
      <c r="U1787" s="2">
        <f t="shared" si="944"/>
        <v>3445.3106285225772</v>
      </c>
      <c r="V1787" s="2">
        <f t="shared" si="945"/>
        <v>69280.816894827061</v>
      </c>
      <c r="W1787" s="2">
        <f t="shared" si="946"/>
        <v>257547.90433521962</v>
      </c>
      <c r="X1787" s="29">
        <f t="shared" si="947"/>
        <v>0</v>
      </c>
      <c r="Y1787" s="2">
        <f t="shared" si="958"/>
        <v>0</v>
      </c>
      <c r="Z1787" s="82">
        <f t="shared" si="948"/>
        <v>0</v>
      </c>
      <c r="AA1787" s="2">
        <f t="shared" si="964"/>
        <v>0</v>
      </c>
      <c r="AB1787" s="27">
        <f t="shared" si="955"/>
        <v>6.7299999999999999E-2</v>
      </c>
      <c r="AC1787" s="29">
        <f t="shared" si="936"/>
        <v>12</v>
      </c>
      <c r="AD1787" s="29">
        <v>252</v>
      </c>
      <c r="AE1787" s="11">
        <f t="shared" si="960"/>
        <v>1.003106343</v>
      </c>
      <c r="AF1787" s="2">
        <f t="shared" si="965"/>
        <v>784.27891203000001</v>
      </c>
      <c r="AG1787" s="2">
        <f t="shared" si="949"/>
        <v>800.03212979</v>
      </c>
      <c r="AH1787" s="3">
        <f t="shared" si="950"/>
        <v>0</v>
      </c>
      <c r="AI1787" s="4" t="str">
        <f t="shared" si="961"/>
        <v>A+J=</v>
      </c>
      <c r="AJ1787" s="12">
        <f t="shared" si="956"/>
        <v>42919</v>
      </c>
      <c r="AK1787" s="12"/>
      <c r="AL1787" s="4"/>
      <c r="AM1787" s="1"/>
      <c r="AN1787" s="12"/>
      <c r="AO1787" s="1"/>
      <c r="AP1787" s="1"/>
      <c r="AQ1787" s="3"/>
      <c r="AR1787" s="3"/>
      <c r="AS1787" s="7"/>
      <c r="AT1787" s="1"/>
      <c r="AU1787" s="1"/>
      <c r="AV1787" s="1"/>
      <c r="AW1787" s="1"/>
      <c r="AX1787" s="1"/>
      <c r="AY1787" s="1"/>
      <c r="AZ1787" s="1"/>
      <c r="BA1787" s="1"/>
      <c r="BB1787" s="1"/>
    </row>
    <row r="1788" spans="1:54" x14ac:dyDescent="0.2">
      <c r="A1788" s="178">
        <f t="shared" si="951"/>
        <v>42907</v>
      </c>
      <c r="B1788" s="2">
        <f t="shared" si="937"/>
        <v>258450.91052953093</v>
      </c>
      <c r="C1788" s="2">
        <f t="shared" si="952"/>
        <v>184821.77681186999</v>
      </c>
      <c r="D1788" s="2">
        <f>SUM(Y1788:Y$1860)</f>
        <v>9412.0185872999991</v>
      </c>
      <c r="E1788" s="11">
        <f t="shared" si="938"/>
        <v>175409.75822456999</v>
      </c>
      <c r="F1788" s="99">
        <f t="shared" si="933"/>
        <v>4828.4399999999996</v>
      </c>
      <c r="G1788" s="3">
        <f>IF(N1788=1,VLOOKUP(A1787,[1]Plan1!$BG$69:$BI$188,3),G1787)</f>
        <v>4843.41</v>
      </c>
      <c r="H1788" s="200">
        <f t="shared" si="934"/>
        <v>42827</v>
      </c>
      <c r="I1788" s="200">
        <f t="shared" si="935"/>
        <v>42857</v>
      </c>
      <c r="J1788" s="27">
        <f t="shared" si="939"/>
        <v>3.100380247036405E-3</v>
      </c>
      <c r="K1788" s="12">
        <f t="shared" si="953"/>
        <v>42919</v>
      </c>
      <c r="L1788" s="12">
        <f t="shared" si="940"/>
        <v>42919</v>
      </c>
      <c r="M1788" s="1">
        <f t="shared" si="954"/>
        <v>21</v>
      </c>
      <c r="N1788" s="1">
        <f t="shared" si="941"/>
        <v>13</v>
      </c>
      <c r="O1788" s="2">
        <f t="shared" si="942"/>
        <v>1.0019181500000001</v>
      </c>
      <c r="P1788" s="11">
        <f t="shared" si="963"/>
        <v>1.0013999200000001</v>
      </c>
      <c r="Q1788" s="11">
        <f t="shared" si="959"/>
        <v>1.392500201163704</v>
      </c>
      <c r="R1788" s="2">
        <f t="shared" si="962"/>
        <v>1.3951712199999999</v>
      </c>
      <c r="S1788" s="2">
        <f t="shared" si="957"/>
        <v>1.36605438</v>
      </c>
      <c r="T1788" s="2">
        <f t="shared" si="943"/>
        <v>252476.59773323001</v>
      </c>
      <c r="U1788" s="2">
        <f t="shared" si="944"/>
        <v>3445.3106285225772</v>
      </c>
      <c r="V1788" s="2">
        <f t="shared" si="945"/>
        <v>69316.888157508351</v>
      </c>
      <c r="W1788" s="2">
        <f t="shared" si="946"/>
        <v>257583.97559790092</v>
      </c>
      <c r="X1788" s="29">
        <f t="shared" si="947"/>
        <v>0</v>
      </c>
      <c r="Y1788" s="2">
        <f t="shared" si="958"/>
        <v>0</v>
      </c>
      <c r="Z1788" s="82">
        <f t="shared" si="948"/>
        <v>0</v>
      </c>
      <c r="AA1788" s="2">
        <f t="shared" si="964"/>
        <v>0</v>
      </c>
      <c r="AB1788" s="27">
        <f t="shared" si="955"/>
        <v>6.7299999999999999E-2</v>
      </c>
      <c r="AC1788" s="29">
        <f t="shared" si="936"/>
        <v>13</v>
      </c>
      <c r="AD1788" s="29">
        <v>252</v>
      </c>
      <c r="AE1788" s="11">
        <f t="shared" si="960"/>
        <v>1.0033656399999999</v>
      </c>
      <c r="AF1788" s="2">
        <f t="shared" si="965"/>
        <v>849.74533639000003</v>
      </c>
      <c r="AG1788" s="2">
        <f t="shared" si="949"/>
        <v>866.93493163000005</v>
      </c>
      <c r="AH1788" s="3">
        <f t="shared" si="950"/>
        <v>0</v>
      </c>
      <c r="AI1788" s="4" t="str">
        <f t="shared" si="961"/>
        <v>A+J=</v>
      </c>
      <c r="AJ1788" s="12">
        <f t="shared" si="956"/>
        <v>42919</v>
      </c>
      <c r="AK1788" s="12"/>
      <c r="AL1788" s="4"/>
      <c r="AM1788" s="1"/>
      <c r="AN1788" s="12"/>
      <c r="AO1788" s="1"/>
      <c r="AP1788" s="1"/>
      <c r="AQ1788" s="3"/>
      <c r="AR1788" s="3"/>
      <c r="AS1788" s="7"/>
      <c r="AT1788" s="1"/>
      <c r="AU1788" s="1"/>
      <c r="AV1788" s="1"/>
      <c r="AW1788" s="1"/>
      <c r="AX1788" s="1"/>
      <c r="AY1788" s="1"/>
      <c r="AZ1788" s="1"/>
      <c r="BA1788" s="1"/>
      <c r="BB1788" s="1"/>
    </row>
    <row r="1789" spans="1:54" x14ac:dyDescent="0.2">
      <c r="A1789" s="178">
        <f t="shared" si="951"/>
        <v>42908</v>
      </c>
      <c r="B1789" s="2">
        <f t="shared" si="937"/>
        <v>258553.92584229496</v>
      </c>
      <c r="C1789" s="2">
        <f t="shared" si="952"/>
        <v>184821.77681186999</v>
      </c>
      <c r="D1789" s="2">
        <f>SUM(Y1789:Y$1860)</f>
        <v>9412.0185872999991</v>
      </c>
      <c r="E1789" s="11">
        <f t="shared" si="938"/>
        <v>175409.75822456999</v>
      </c>
      <c r="F1789" s="99">
        <f t="shared" si="933"/>
        <v>4828.4399999999996</v>
      </c>
      <c r="G1789" s="3">
        <f>IF(N1789=1,VLOOKUP(A1788,[1]Plan1!$BG$69:$BI$188,3),G1788)</f>
        <v>4843.41</v>
      </c>
      <c r="H1789" s="200">
        <f t="shared" si="934"/>
        <v>42827</v>
      </c>
      <c r="I1789" s="200">
        <f t="shared" si="935"/>
        <v>42857</v>
      </c>
      <c r="J1789" s="27">
        <f t="shared" si="939"/>
        <v>3.100380247036405E-3</v>
      </c>
      <c r="K1789" s="12">
        <f t="shared" si="953"/>
        <v>42919</v>
      </c>
      <c r="L1789" s="12">
        <f t="shared" si="940"/>
        <v>42919</v>
      </c>
      <c r="M1789" s="1">
        <f t="shared" si="954"/>
        <v>21</v>
      </c>
      <c r="N1789" s="1">
        <f t="shared" si="941"/>
        <v>14</v>
      </c>
      <c r="O1789" s="2">
        <f t="shared" si="942"/>
        <v>1.0020658499999999</v>
      </c>
      <c r="P1789" s="11">
        <f t="shared" si="963"/>
        <v>1.0013999200000001</v>
      </c>
      <c r="Q1789" s="11">
        <f t="shared" si="959"/>
        <v>1.392500201163704</v>
      </c>
      <c r="R1789" s="2">
        <f t="shared" si="962"/>
        <v>1.3953768900000001</v>
      </c>
      <c r="S1789" s="2">
        <f t="shared" si="957"/>
        <v>1.36605438</v>
      </c>
      <c r="T1789" s="2">
        <f t="shared" si="943"/>
        <v>252476.59773323001</v>
      </c>
      <c r="U1789" s="2">
        <f t="shared" si="944"/>
        <v>3445.3106285225772</v>
      </c>
      <c r="V1789" s="2">
        <f t="shared" si="945"/>
        <v>69352.964682482416</v>
      </c>
      <c r="W1789" s="2">
        <f t="shared" si="946"/>
        <v>257620.05212287497</v>
      </c>
      <c r="X1789" s="29">
        <f t="shared" si="947"/>
        <v>0</v>
      </c>
      <c r="Y1789" s="2">
        <f t="shared" si="958"/>
        <v>0</v>
      </c>
      <c r="Z1789" s="82">
        <f t="shared" si="948"/>
        <v>0</v>
      </c>
      <c r="AA1789" s="2">
        <f t="shared" si="964"/>
        <v>0</v>
      </c>
      <c r="AB1789" s="27">
        <f t="shared" si="955"/>
        <v>6.7299999999999999E-2</v>
      </c>
      <c r="AC1789" s="29">
        <f t="shared" si="936"/>
        <v>14</v>
      </c>
      <c r="AD1789" s="29">
        <v>252</v>
      </c>
      <c r="AE1789" s="11">
        <f t="shared" si="960"/>
        <v>1.0036250040000001</v>
      </c>
      <c r="AF1789" s="2">
        <f t="shared" si="965"/>
        <v>915.22867668000004</v>
      </c>
      <c r="AG1789" s="2">
        <f t="shared" si="949"/>
        <v>933.87371942000004</v>
      </c>
      <c r="AH1789" s="3">
        <f t="shared" si="950"/>
        <v>0</v>
      </c>
      <c r="AI1789" s="4" t="str">
        <f t="shared" si="961"/>
        <v>A+J=</v>
      </c>
      <c r="AJ1789" s="12">
        <f t="shared" si="956"/>
        <v>42919</v>
      </c>
      <c r="AK1789" s="12"/>
      <c r="AL1789" s="4"/>
      <c r="AM1789" s="1"/>
      <c r="AN1789" s="12"/>
      <c r="AO1789" s="1"/>
      <c r="AP1789" s="1"/>
      <c r="AQ1789" s="3"/>
      <c r="AR1789" s="3"/>
      <c r="AS1789" s="7"/>
      <c r="AT1789" s="1"/>
      <c r="AU1789" s="1"/>
      <c r="AV1789" s="1"/>
      <c r="AW1789" s="1"/>
      <c r="AX1789" s="1"/>
      <c r="AY1789" s="1"/>
      <c r="AZ1789" s="1"/>
      <c r="BA1789" s="1"/>
      <c r="BB1789" s="1"/>
    </row>
    <row r="1790" spans="1:54" x14ac:dyDescent="0.2">
      <c r="A1790" s="178">
        <f t="shared" si="951"/>
        <v>42909</v>
      </c>
      <c r="B1790" s="2">
        <f t="shared" si="937"/>
        <v>258656.98241466176</v>
      </c>
      <c r="C1790" s="2">
        <f t="shared" si="952"/>
        <v>184821.77681186999</v>
      </c>
      <c r="D1790" s="2">
        <f>SUM(Y1790:Y$1860)</f>
        <v>9412.0185872999991</v>
      </c>
      <c r="E1790" s="11">
        <f t="shared" si="938"/>
        <v>175409.75822456999</v>
      </c>
      <c r="F1790" s="99">
        <f t="shared" si="933"/>
        <v>4828.4399999999996</v>
      </c>
      <c r="G1790" s="3">
        <f>IF(N1790=1,VLOOKUP(A1789,[1]Plan1!$BG$69:$BI$188,3),G1789)</f>
        <v>4843.41</v>
      </c>
      <c r="H1790" s="200">
        <f t="shared" si="934"/>
        <v>42827</v>
      </c>
      <c r="I1790" s="200">
        <f t="shared" si="935"/>
        <v>42857</v>
      </c>
      <c r="J1790" s="27">
        <f t="shared" si="939"/>
        <v>3.100380247036405E-3</v>
      </c>
      <c r="K1790" s="12">
        <f t="shared" si="953"/>
        <v>42919</v>
      </c>
      <c r="L1790" s="12">
        <f t="shared" si="940"/>
        <v>42919</v>
      </c>
      <c r="M1790" s="1">
        <f t="shared" si="954"/>
        <v>21</v>
      </c>
      <c r="N1790" s="1">
        <f t="shared" si="941"/>
        <v>15</v>
      </c>
      <c r="O1790" s="2">
        <f t="shared" si="942"/>
        <v>1.0022135700000001</v>
      </c>
      <c r="P1790" s="11">
        <f t="shared" si="963"/>
        <v>1.0013999200000001</v>
      </c>
      <c r="Q1790" s="11">
        <f t="shared" si="959"/>
        <v>1.392500201163704</v>
      </c>
      <c r="R1790" s="2">
        <f t="shared" si="962"/>
        <v>1.3955825900000001</v>
      </c>
      <c r="S1790" s="2">
        <f t="shared" si="957"/>
        <v>1.36605438</v>
      </c>
      <c r="T1790" s="2">
        <f t="shared" si="943"/>
        <v>252476.59773323001</v>
      </c>
      <c r="U1790" s="2">
        <f t="shared" si="944"/>
        <v>3445.3106285225772</v>
      </c>
      <c r="V1790" s="2">
        <f t="shared" si="945"/>
        <v>69389.046469749213</v>
      </c>
      <c r="W1790" s="2">
        <f t="shared" si="946"/>
        <v>257656.13391014177</v>
      </c>
      <c r="X1790" s="29">
        <f t="shared" si="947"/>
        <v>0</v>
      </c>
      <c r="Y1790" s="2">
        <f t="shared" si="958"/>
        <v>0</v>
      </c>
      <c r="Z1790" s="82">
        <f t="shared" si="948"/>
        <v>0</v>
      </c>
      <c r="AA1790" s="2">
        <f t="shared" si="964"/>
        <v>0</v>
      </c>
      <c r="AB1790" s="27">
        <f t="shared" si="955"/>
        <v>6.7299999999999999E-2</v>
      </c>
      <c r="AC1790" s="29">
        <f t="shared" si="936"/>
        <v>15</v>
      </c>
      <c r="AD1790" s="29">
        <v>252</v>
      </c>
      <c r="AE1790" s="11">
        <f t="shared" si="960"/>
        <v>1.003884435</v>
      </c>
      <c r="AF1790" s="2">
        <f t="shared" si="965"/>
        <v>980.72893291000003</v>
      </c>
      <c r="AG1790" s="2">
        <f t="shared" si="949"/>
        <v>1000.84850452</v>
      </c>
      <c r="AH1790" s="3">
        <f t="shared" si="950"/>
        <v>0</v>
      </c>
      <c r="AI1790" s="4" t="str">
        <f t="shared" si="961"/>
        <v>A+J=</v>
      </c>
      <c r="AJ1790" s="12">
        <f t="shared" si="956"/>
        <v>42919</v>
      </c>
      <c r="AK1790" s="12"/>
      <c r="AL1790" s="4"/>
      <c r="AM1790" s="1"/>
      <c r="AN1790" s="12"/>
      <c r="AO1790" s="1"/>
      <c r="AP1790" s="1"/>
      <c r="AQ1790" s="3"/>
      <c r="AR1790" s="3"/>
      <c r="AS1790" s="7"/>
      <c r="AT1790" s="1"/>
      <c r="AU1790" s="1"/>
      <c r="AV1790" s="1"/>
      <c r="AW1790" s="1"/>
      <c r="AX1790" s="1"/>
      <c r="AY1790" s="1"/>
      <c r="AZ1790" s="1"/>
      <c r="BA1790" s="1"/>
      <c r="BB1790" s="1"/>
    </row>
    <row r="1791" spans="1:54" x14ac:dyDescent="0.2">
      <c r="A1791" s="178">
        <f t="shared" si="951"/>
        <v>42910</v>
      </c>
      <c r="B1791" s="2">
        <f t="shared" si="937"/>
        <v>258760.08227702888</v>
      </c>
      <c r="C1791" s="2">
        <f t="shared" si="952"/>
        <v>184821.77681186999</v>
      </c>
      <c r="D1791" s="2">
        <f>SUM(Y1791:Y$1860)</f>
        <v>9412.0185872999991</v>
      </c>
      <c r="E1791" s="11">
        <f t="shared" si="938"/>
        <v>175409.75822456999</v>
      </c>
      <c r="F1791" s="99">
        <f t="shared" si="933"/>
        <v>4828.4399999999996</v>
      </c>
      <c r="G1791" s="3">
        <f>IF(N1791=1,VLOOKUP(A1790,[1]Plan1!$BG$69:$BI$188,3),G1790)</f>
        <v>4843.41</v>
      </c>
      <c r="H1791" s="200">
        <f t="shared" si="934"/>
        <v>42827</v>
      </c>
      <c r="I1791" s="200">
        <f t="shared" si="935"/>
        <v>42857</v>
      </c>
      <c r="J1791" s="27">
        <f t="shared" si="939"/>
        <v>3.100380247036405E-3</v>
      </c>
      <c r="K1791" s="12">
        <f t="shared" si="953"/>
        <v>42919</v>
      </c>
      <c r="L1791" s="12">
        <f t="shared" si="940"/>
        <v>42919</v>
      </c>
      <c r="M1791" s="1">
        <f t="shared" si="954"/>
        <v>21</v>
      </c>
      <c r="N1791" s="1">
        <f t="shared" si="941"/>
        <v>16</v>
      </c>
      <c r="O1791" s="2">
        <f t="shared" si="942"/>
        <v>1.0023613199999999</v>
      </c>
      <c r="P1791" s="11">
        <f t="shared" si="963"/>
        <v>1.0013999200000001</v>
      </c>
      <c r="Q1791" s="11">
        <f t="shared" si="959"/>
        <v>1.392500201163704</v>
      </c>
      <c r="R1791" s="2">
        <f t="shared" si="962"/>
        <v>1.39578833</v>
      </c>
      <c r="S1791" s="2">
        <f t="shared" si="957"/>
        <v>1.36605438</v>
      </c>
      <c r="T1791" s="2">
        <f t="shared" si="943"/>
        <v>252476.59773323001</v>
      </c>
      <c r="U1791" s="2">
        <f t="shared" si="944"/>
        <v>3445.3106285225772</v>
      </c>
      <c r="V1791" s="2">
        <f t="shared" si="945"/>
        <v>69425.135273406326</v>
      </c>
      <c r="W1791" s="2">
        <f t="shared" si="946"/>
        <v>257692.22271379887</v>
      </c>
      <c r="X1791" s="29">
        <f t="shared" si="947"/>
        <v>0</v>
      </c>
      <c r="Y1791" s="2">
        <f t="shared" si="958"/>
        <v>0</v>
      </c>
      <c r="Z1791" s="82">
        <f t="shared" si="948"/>
        <v>0</v>
      </c>
      <c r="AA1791" s="2">
        <f t="shared" si="964"/>
        <v>0</v>
      </c>
      <c r="AB1791" s="27">
        <f t="shared" si="955"/>
        <v>6.7299999999999999E-2</v>
      </c>
      <c r="AC1791" s="29">
        <f t="shared" si="936"/>
        <v>16</v>
      </c>
      <c r="AD1791" s="29">
        <v>252</v>
      </c>
      <c r="AE1791" s="11">
        <f t="shared" si="960"/>
        <v>1.004143934</v>
      </c>
      <c r="AF1791" s="2">
        <f t="shared" si="965"/>
        <v>1046.2463575500001</v>
      </c>
      <c r="AG1791" s="2">
        <f t="shared" si="949"/>
        <v>1067.85956323</v>
      </c>
      <c r="AH1791" s="3">
        <f t="shared" si="950"/>
        <v>0</v>
      </c>
      <c r="AI1791" s="4" t="str">
        <f t="shared" si="961"/>
        <v>A+J=</v>
      </c>
      <c r="AJ1791" s="12">
        <f t="shared" si="956"/>
        <v>42919</v>
      </c>
      <c r="AK1791" s="12"/>
      <c r="AL1791" s="4"/>
      <c r="AM1791" s="1"/>
      <c r="AN1791" s="12"/>
      <c r="AO1791" s="1"/>
      <c r="AP1791" s="1"/>
      <c r="AQ1791" s="3"/>
      <c r="AR1791" s="3"/>
      <c r="AS1791" s="7"/>
      <c r="AT1791" s="1"/>
      <c r="AU1791" s="1"/>
      <c r="AV1791" s="1"/>
      <c r="AW1791" s="1"/>
      <c r="AX1791" s="1"/>
      <c r="AY1791" s="1"/>
      <c r="AZ1791" s="1"/>
      <c r="BA1791" s="1"/>
      <c r="BB1791" s="1"/>
    </row>
    <row r="1792" spans="1:54" x14ac:dyDescent="0.2">
      <c r="A1792" s="178">
        <f t="shared" si="951"/>
        <v>42911</v>
      </c>
      <c r="B1792" s="2">
        <f t="shared" si="937"/>
        <v>258760.08227702888</v>
      </c>
      <c r="C1792" s="2">
        <f t="shared" si="952"/>
        <v>184821.77681186999</v>
      </c>
      <c r="D1792" s="2">
        <f>SUM(Y1792:Y$1860)</f>
        <v>9412.0185872999991</v>
      </c>
      <c r="E1792" s="11">
        <f t="shared" si="938"/>
        <v>175409.75822456999</v>
      </c>
      <c r="F1792" s="99">
        <f t="shared" si="933"/>
        <v>4828.4399999999996</v>
      </c>
      <c r="G1792" s="3">
        <f>IF(N1792=1,VLOOKUP(A1791,[1]Plan1!$BG$69:$BI$188,3),G1791)</f>
        <v>4843.41</v>
      </c>
      <c r="H1792" s="200">
        <f t="shared" si="934"/>
        <v>42827</v>
      </c>
      <c r="I1792" s="200">
        <f t="shared" si="935"/>
        <v>42857</v>
      </c>
      <c r="J1792" s="27">
        <f t="shared" si="939"/>
        <v>3.100380247036405E-3</v>
      </c>
      <c r="K1792" s="12">
        <f t="shared" si="953"/>
        <v>42919</v>
      </c>
      <c r="L1792" s="12">
        <f t="shared" si="940"/>
        <v>42919</v>
      </c>
      <c r="M1792" s="1">
        <f t="shared" si="954"/>
        <v>21</v>
      </c>
      <c r="N1792" s="1">
        <f t="shared" si="941"/>
        <v>16</v>
      </c>
      <c r="O1792" s="2">
        <f t="shared" si="942"/>
        <v>1.0023613199999999</v>
      </c>
      <c r="P1792" s="11">
        <f t="shared" si="963"/>
        <v>1.0013999200000001</v>
      </c>
      <c r="Q1792" s="11">
        <f t="shared" si="959"/>
        <v>1.392500201163704</v>
      </c>
      <c r="R1792" s="2">
        <f t="shared" si="962"/>
        <v>1.39578833</v>
      </c>
      <c r="S1792" s="2">
        <f t="shared" si="957"/>
        <v>1.36605438</v>
      </c>
      <c r="T1792" s="2">
        <f t="shared" si="943"/>
        <v>252476.59773323001</v>
      </c>
      <c r="U1792" s="2">
        <f t="shared" si="944"/>
        <v>3445.3106285225772</v>
      </c>
      <c r="V1792" s="2">
        <f t="shared" si="945"/>
        <v>69425.135273406326</v>
      </c>
      <c r="W1792" s="2">
        <f t="shared" si="946"/>
        <v>257692.22271379887</v>
      </c>
      <c r="X1792" s="29">
        <f t="shared" si="947"/>
        <v>0</v>
      </c>
      <c r="Y1792" s="2">
        <f t="shared" si="958"/>
        <v>0</v>
      </c>
      <c r="Z1792" s="82">
        <f t="shared" si="948"/>
        <v>0</v>
      </c>
      <c r="AA1792" s="2">
        <f t="shared" si="964"/>
        <v>0</v>
      </c>
      <c r="AB1792" s="27">
        <f t="shared" si="955"/>
        <v>6.7299999999999999E-2</v>
      </c>
      <c r="AC1792" s="29">
        <f t="shared" si="936"/>
        <v>16</v>
      </c>
      <c r="AD1792" s="29">
        <v>252</v>
      </c>
      <c r="AE1792" s="11">
        <f t="shared" si="960"/>
        <v>1.004143934</v>
      </c>
      <c r="AF1792" s="2">
        <f t="shared" si="965"/>
        <v>1046.2463575500001</v>
      </c>
      <c r="AG1792" s="2">
        <f t="shared" si="949"/>
        <v>1067.85956323</v>
      </c>
      <c r="AH1792" s="3">
        <f t="shared" si="950"/>
        <v>0</v>
      </c>
      <c r="AI1792" s="4" t="str">
        <f t="shared" si="961"/>
        <v>A+J=</v>
      </c>
      <c r="AJ1792" s="12">
        <f t="shared" si="956"/>
        <v>42919</v>
      </c>
      <c r="AK1792" s="12"/>
      <c r="AL1792" s="4"/>
      <c r="AM1792" s="1"/>
      <c r="AN1792" s="12"/>
      <c r="AO1792" s="1"/>
      <c r="AP1792" s="1"/>
      <c r="AQ1792" s="3"/>
      <c r="AR1792" s="3"/>
      <c r="AS1792" s="7"/>
      <c r="AT1792" s="1"/>
      <c r="AU1792" s="1"/>
      <c r="AV1792" s="1"/>
      <c r="AW1792" s="1"/>
      <c r="AX1792" s="1"/>
      <c r="AY1792" s="1"/>
      <c r="AZ1792" s="1"/>
      <c r="BA1792" s="1"/>
      <c r="BB1792" s="1"/>
    </row>
    <row r="1793" spans="1:54" x14ac:dyDescent="0.2">
      <c r="A1793" s="178">
        <f t="shared" si="951"/>
        <v>42912</v>
      </c>
      <c r="B1793" s="2">
        <f t="shared" si="937"/>
        <v>258760.08227702888</v>
      </c>
      <c r="C1793" s="2">
        <f t="shared" si="952"/>
        <v>184821.77681186999</v>
      </c>
      <c r="D1793" s="2">
        <f>SUM(Y1793:Y$1860)</f>
        <v>9412.0185872999991</v>
      </c>
      <c r="E1793" s="11">
        <f t="shared" si="938"/>
        <v>175409.75822456999</v>
      </c>
      <c r="F1793" s="99">
        <f t="shared" ref="F1793:F1856" si="966">IF(G1793=G1792,F1792,G1792)</f>
        <v>4828.4399999999996</v>
      </c>
      <c r="G1793" s="3">
        <f>IF(N1793=1,VLOOKUP(A1792,[1]Plan1!$BG$69:$BI$188,3),G1792)</f>
        <v>4843.41</v>
      </c>
      <c r="H1793" s="200">
        <f t="shared" ref="H1793:H1856" si="967">EDATE(I1793,-1)</f>
        <v>42827</v>
      </c>
      <c r="I1793" s="200">
        <f t="shared" ref="I1793:I1856" si="968">IF(X1792&gt;0,EDATE(A1793,-1),+I1792)</f>
        <v>42857</v>
      </c>
      <c r="J1793" s="27">
        <f t="shared" si="939"/>
        <v>3.100380247036405E-3</v>
      </c>
      <c r="K1793" s="12">
        <f t="shared" si="953"/>
        <v>42919</v>
      </c>
      <c r="L1793" s="12">
        <f t="shared" si="940"/>
        <v>42919</v>
      </c>
      <c r="M1793" s="1">
        <f t="shared" si="954"/>
        <v>21</v>
      </c>
      <c r="N1793" s="1">
        <f t="shared" si="941"/>
        <v>16</v>
      </c>
      <c r="O1793" s="2">
        <f t="shared" si="942"/>
        <v>1.0023613199999999</v>
      </c>
      <c r="P1793" s="11">
        <f t="shared" si="963"/>
        <v>1.0013999200000001</v>
      </c>
      <c r="Q1793" s="11">
        <f t="shared" si="959"/>
        <v>1.392500201163704</v>
      </c>
      <c r="R1793" s="2">
        <f t="shared" si="962"/>
        <v>1.39578833</v>
      </c>
      <c r="S1793" s="2">
        <f t="shared" si="957"/>
        <v>1.36605438</v>
      </c>
      <c r="T1793" s="2">
        <f t="shared" si="943"/>
        <v>252476.59773323001</v>
      </c>
      <c r="U1793" s="2">
        <f t="shared" si="944"/>
        <v>3445.3106285225772</v>
      </c>
      <c r="V1793" s="2">
        <f t="shared" si="945"/>
        <v>69425.135273406326</v>
      </c>
      <c r="W1793" s="2">
        <f t="shared" si="946"/>
        <v>257692.22271379887</v>
      </c>
      <c r="X1793" s="29">
        <f t="shared" si="947"/>
        <v>0</v>
      </c>
      <c r="Y1793" s="2">
        <f t="shared" si="958"/>
        <v>0</v>
      </c>
      <c r="Z1793" s="82">
        <f t="shared" si="948"/>
        <v>0</v>
      </c>
      <c r="AA1793" s="2">
        <f t="shared" si="964"/>
        <v>0</v>
      </c>
      <c r="AB1793" s="27">
        <f t="shared" si="955"/>
        <v>6.7299999999999999E-2</v>
      </c>
      <c r="AC1793" s="29">
        <f t="shared" ref="AC1793:AC1856" si="969">N1793</f>
        <v>16</v>
      </c>
      <c r="AD1793" s="29">
        <v>252</v>
      </c>
      <c r="AE1793" s="11">
        <f t="shared" si="960"/>
        <v>1.004143934</v>
      </c>
      <c r="AF1793" s="2">
        <f t="shared" si="965"/>
        <v>1046.2463575500001</v>
      </c>
      <c r="AG1793" s="2">
        <f t="shared" si="949"/>
        <v>1067.85956323</v>
      </c>
      <c r="AH1793" s="3">
        <f t="shared" si="950"/>
        <v>0</v>
      </c>
      <c r="AI1793" s="4" t="str">
        <f t="shared" si="961"/>
        <v>A+J=</v>
      </c>
      <c r="AJ1793" s="12">
        <f t="shared" si="956"/>
        <v>42919</v>
      </c>
      <c r="AK1793" s="12"/>
      <c r="AL1793" s="4"/>
      <c r="AM1793" s="1"/>
      <c r="AN1793" s="12"/>
      <c r="AO1793" s="1"/>
      <c r="AP1793" s="1"/>
      <c r="AQ1793" s="3"/>
      <c r="AR1793" s="3"/>
      <c r="AS1793" s="7"/>
      <c r="AT1793" s="1"/>
      <c r="AU1793" s="1"/>
      <c r="AV1793" s="1"/>
      <c r="AW1793" s="1"/>
      <c r="AX1793" s="1"/>
      <c r="AY1793" s="1"/>
      <c r="AZ1793" s="1"/>
      <c r="BA1793" s="1"/>
      <c r="BB1793" s="1"/>
    </row>
    <row r="1794" spans="1:54" x14ac:dyDescent="0.2">
      <c r="A1794" s="178">
        <f t="shared" si="951"/>
        <v>42913</v>
      </c>
      <c r="B1794" s="2">
        <f t="shared" si="937"/>
        <v>258863.22316495876</v>
      </c>
      <c r="C1794" s="2">
        <f t="shared" si="952"/>
        <v>184821.77681186999</v>
      </c>
      <c r="D1794" s="2">
        <f>SUM(Y1794:Y$1860)</f>
        <v>9412.0185872999991</v>
      </c>
      <c r="E1794" s="11">
        <f t="shared" si="938"/>
        <v>175409.75822456999</v>
      </c>
      <c r="F1794" s="99">
        <f t="shared" si="966"/>
        <v>4828.4399999999996</v>
      </c>
      <c r="G1794" s="3">
        <f>IF(N1794=1,VLOOKUP(A1793,[1]Plan1!$BG$69:$BI$188,3),G1793)</f>
        <v>4843.41</v>
      </c>
      <c r="H1794" s="200">
        <f t="shared" si="967"/>
        <v>42827</v>
      </c>
      <c r="I1794" s="200">
        <f t="shared" si="968"/>
        <v>42857</v>
      </c>
      <c r="J1794" s="27">
        <f t="shared" si="939"/>
        <v>3.100380247036405E-3</v>
      </c>
      <c r="K1794" s="12">
        <f t="shared" si="953"/>
        <v>42919</v>
      </c>
      <c r="L1794" s="12">
        <f t="shared" si="940"/>
        <v>42919</v>
      </c>
      <c r="M1794" s="1">
        <f t="shared" si="954"/>
        <v>21</v>
      </c>
      <c r="N1794" s="1">
        <f t="shared" si="941"/>
        <v>17</v>
      </c>
      <c r="O1794" s="2">
        <f t="shared" si="942"/>
        <v>1.00250909</v>
      </c>
      <c r="P1794" s="11">
        <f t="shared" si="963"/>
        <v>1.0013999200000001</v>
      </c>
      <c r="Q1794" s="11">
        <f t="shared" si="959"/>
        <v>1.392500201163704</v>
      </c>
      <c r="R1794" s="2">
        <f t="shared" si="962"/>
        <v>1.3959941</v>
      </c>
      <c r="S1794" s="2">
        <f t="shared" si="957"/>
        <v>1.36605438</v>
      </c>
      <c r="T1794" s="2">
        <f t="shared" si="943"/>
        <v>252476.59773323001</v>
      </c>
      <c r="U1794" s="2">
        <f t="shared" si="944"/>
        <v>3445.3106285225772</v>
      </c>
      <c r="V1794" s="2">
        <f t="shared" si="945"/>
        <v>69461.229339356199</v>
      </c>
      <c r="W1794" s="2">
        <f t="shared" si="946"/>
        <v>257728.31677974877</v>
      </c>
      <c r="X1794" s="29">
        <f t="shared" si="947"/>
        <v>0</v>
      </c>
      <c r="Y1794" s="2">
        <f t="shared" si="958"/>
        <v>0</v>
      </c>
      <c r="Z1794" s="82">
        <f t="shared" si="948"/>
        <v>0</v>
      </c>
      <c r="AA1794" s="2">
        <f t="shared" si="964"/>
        <v>0</v>
      </c>
      <c r="AB1794" s="27">
        <f t="shared" si="955"/>
        <v>6.7299999999999999E-2</v>
      </c>
      <c r="AC1794" s="29">
        <f t="shared" si="969"/>
        <v>17</v>
      </c>
      <c r="AD1794" s="29">
        <v>252</v>
      </c>
      <c r="AE1794" s="11">
        <f t="shared" si="960"/>
        <v>1.0044034989999999</v>
      </c>
      <c r="AF1794" s="2">
        <f t="shared" si="965"/>
        <v>1111.7804456399999</v>
      </c>
      <c r="AG1794" s="2">
        <f t="shared" si="949"/>
        <v>1134.9063852100001</v>
      </c>
      <c r="AH1794" s="3">
        <f t="shared" si="950"/>
        <v>0</v>
      </c>
      <c r="AI1794" s="4" t="str">
        <f t="shared" si="961"/>
        <v>A+J=</v>
      </c>
      <c r="AJ1794" s="12">
        <f t="shared" si="956"/>
        <v>42919</v>
      </c>
      <c r="AK1794" s="12"/>
      <c r="AL1794" s="4"/>
      <c r="AM1794" s="1"/>
      <c r="AN1794" s="12"/>
      <c r="AO1794" s="1"/>
      <c r="AP1794" s="1"/>
      <c r="AQ1794" s="3"/>
      <c r="AR1794" s="3"/>
      <c r="AS1794" s="7"/>
      <c r="AT1794" s="1"/>
      <c r="AU1794" s="1"/>
      <c r="AV1794" s="1"/>
      <c r="AW1794" s="1"/>
      <c r="AX1794" s="1"/>
      <c r="AY1794" s="1"/>
      <c r="AZ1794" s="1"/>
      <c r="BA1794" s="1"/>
      <c r="BB1794" s="1"/>
    </row>
    <row r="1795" spans="1:54" x14ac:dyDescent="0.2">
      <c r="A1795" s="178">
        <f t="shared" si="951"/>
        <v>42914</v>
      </c>
      <c r="B1795" s="2">
        <f t="shared" si="937"/>
        <v>258966.40534744135</v>
      </c>
      <c r="C1795" s="2">
        <f t="shared" si="952"/>
        <v>184821.77681186999</v>
      </c>
      <c r="D1795" s="2">
        <f>SUM(Y1795:Y$1860)</f>
        <v>9412.0185872999991</v>
      </c>
      <c r="E1795" s="11">
        <f t="shared" si="938"/>
        <v>175409.75822456999</v>
      </c>
      <c r="F1795" s="99">
        <f t="shared" si="966"/>
        <v>4828.4399999999996</v>
      </c>
      <c r="G1795" s="3">
        <f>IF(N1795=1,VLOOKUP(A1794,[1]Plan1!$BG$69:$BI$188,3),G1794)</f>
        <v>4843.41</v>
      </c>
      <c r="H1795" s="200">
        <f t="shared" si="967"/>
        <v>42827</v>
      </c>
      <c r="I1795" s="200">
        <f t="shared" si="968"/>
        <v>42857</v>
      </c>
      <c r="J1795" s="27">
        <f t="shared" si="939"/>
        <v>3.100380247036405E-3</v>
      </c>
      <c r="K1795" s="12">
        <f t="shared" si="953"/>
        <v>42919</v>
      </c>
      <c r="L1795" s="12">
        <f t="shared" si="940"/>
        <v>42919</v>
      </c>
      <c r="M1795" s="1">
        <f t="shared" si="954"/>
        <v>21</v>
      </c>
      <c r="N1795" s="1">
        <f t="shared" si="941"/>
        <v>18</v>
      </c>
      <c r="O1795" s="2">
        <f t="shared" si="942"/>
        <v>1.00265688</v>
      </c>
      <c r="P1795" s="11">
        <f t="shared" si="963"/>
        <v>1.0013999200000001</v>
      </c>
      <c r="Q1795" s="11">
        <f t="shared" si="959"/>
        <v>1.392500201163704</v>
      </c>
      <c r="R1795" s="2">
        <f t="shared" si="962"/>
        <v>1.3961999</v>
      </c>
      <c r="S1795" s="2">
        <f t="shared" si="957"/>
        <v>1.36605438</v>
      </c>
      <c r="T1795" s="2">
        <f t="shared" si="943"/>
        <v>252476.59773323001</v>
      </c>
      <c r="U1795" s="2">
        <f t="shared" si="944"/>
        <v>3445.3106285225772</v>
      </c>
      <c r="V1795" s="2">
        <f t="shared" si="945"/>
        <v>69497.32866759882</v>
      </c>
      <c r="W1795" s="2">
        <f t="shared" si="946"/>
        <v>257764.41610799136</v>
      </c>
      <c r="X1795" s="29">
        <f t="shared" si="947"/>
        <v>0</v>
      </c>
      <c r="Y1795" s="2">
        <f t="shared" si="958"/>
        <v>0</v>
      </c>
      <c r="Z1795" s="82">
        <f t="shared" si="948"/>
        <v>0</v>
      </c>
      <c r="AA1795" s="2">
        <f t="shared" si="964"/>
        <v>0</v>
      </c>
      <c r="AB1795" s="27">
        <f t="shared" si="955"/>
        <v>6.7299999999999999E-2</v>
      </c>
      <c r="AC1795" s="29">
        <f t="shared" si="969"/>
        <v>18</v>
      </c>
      <c r="AD1795" s="29">
        <v>252</v>
      </c>
      <c r="AE1795" s="11">
        <f t="shared" si="960"/>
        <v>1.004663131</v>
      </c>
      <c r="AF1795" s="2">
        <f t="shared" si="965"/>
        <v>1177.3314496600001</v>
      </c>
      <c r="AG1795" s="2">
        <f t="shared" si="949"/>
        <v>1201.98923945</v>
      </c>
      <c r="AH1795" s="3">
        <f t="shared" si="950"/>
        <v>0</v>
      </c>
      <c r="AI1795" s="4" t="str">
        <f t="shared" si="961"/>
        <v>A+J=</v>
      </c>
      <c r="AJ1795" s="12">
        <f t="shared" si="956"/>
        <v>42919</v>
      </c>
      <c r="AK1795" s="12"/>
      <c r="AL1795" s="4"/>
      <c r="AM1795" s="1"/>
      <c r="AN1795" s="12"/>
      <c r="AO1795" s="1"/>
      <c r="AP1795" s="1"/>
      <c r="AQ1795" s="3"/>
      <c r="AR1795" s="3"/>
      <c r="AS1795" s="7"/>
      <c r="AT1795" s="1"/>
      <c r="AU1795" s="1"/>
      <c r="AV1795" s="1"/>
      <c r="AW1795" s="1"/>
      <c r="AX1795" s="1"/>
      <c r="AY1795" s="1"/>
      <c r="AZ1795" s="1"/>
      <c r="BA1795" s="1"/>
      <c r="BB1795" s="1"/>
    </row>
    <row r="1796" spans="1:54" x14ac:dyDescent="0.2">
      <c r="A1796" s="178">
        <f t="shared" si="951"/>
        <v>42915</v>
      </c>
      <c r="B1796" s="2">
        <f t="shared" si="937"/>
        <v>259069.6290936367</v>
      </c>
      <c r="C1796" s="2">
        <f t="shared" si="952"/>
        <v>184821.77681186999</v>
      </c>
      <c r="D1796" s="2">
        <f>SUM(Y1796:Y$1860)</f>
        <v>9412.0185872999991</v>
      </c>
      <c r="E1796" s="11">
        <f t="shared" si="938"/>
        <v>175409.75822456999</v>
      </c>
      <c r="F1796" s="99">
        <f t="shared" si="966"/>
        <v>4828.4399999999996</v>
      </c>
      <c r="G1796" s="3">
        <f>IF(N1796=1,VLOOKUP(A1795,[1]Plan1!$BG$69:$BI$188,3),G1795)</f>
        <v>4843.41</v>
      </c>
      <c r="H1796" s="200">
        <f t="shared" si="967"/>
        <v>42827</v>
      </c>
      <c r="I1796" s="200">
        <f t="shared" si="968"/>
        <v>42857</v>
      </c>
      <c r="J1796" s="27">
        <f t="shared" si="939"/>
        <v>3.100380247036405E-3</v>
      </c>
      <c r="K1796" s="12">
        <f t="shared" si="953"/>
        <v>42919</v>
      </c>
      <c r="L1796" s="12">
        <f t="shared" si="940"/>
        <v>42919</v>
      </c>
      <c r="M1796" s="1">
        <f t="shared" si="954"/>
        <v>21</v>
      </c>
      <c r="N1796" s="1">
        <f t="shared" si="941"/>
        <v>19</v>
      </c>
      <c r="O1796" s="2">
        <f t="shared" si="942"/>
        <v>1.0028046900000001</v>
      </c>
      <c r="P1796" s="11">
        <f t="shared" si="963"/>
        <v>1.0013999200000001</v>
      </c>
      <c r="Q1796" s="11">
        <f t="shared" si="959"/>
        <v>1.392500201163704</v>
      </c>
      <c r="R1796" s="2">
        <f t="shared" si="962"/>
        <v>1.3964057299999999</v>
      </c>
      <c r="S1796" s="2">
        <f t="shared" si="957"/>
        <v>1.36605438</v>
      </c>
      <c r="T1796" s="2">
        <f t="shared" si="943"/>
        <v>252476.59773323001</v>
      </c>
      <c r="U1796" s="2">
        <f t="shared" si="944"/>
        <v>3445.3106285225772</v>
      </c>
      <c r="V1796" s="2">
        <f t="shared" si="945"/>
        <v>69533.433258134159</v>
      </c>
      <c r="W1796" s="2">
        <f t="shared" si="946"/>
        <v>257800.5206985267</v>
      </c>
      <c r="X1796" s="29">
        <f t="shared" si="947"/>
        <v>0</v>
      </c>
      <c r="Y1796" s="2">
        <f t="shared" si="958"/>
        <v>0</v>
      </c>
      <c r="Z1796" s="82">
        <f t="shared" si="948"/>
        <v>0</v>
      </c>
      <c r="AA1796" s="2">
        <f t="shared" si="964"/>
        <v>0</v>
      </c>
      <c r="AB1796" s="27">
        <f t="shared" si="955"/>
        <v>6.7299999999999999E-2</v>
      </c>
      <c r="AC1796" s="29">
        <f t="shared" si="969"/>
        <v>19</v>
      </c>
      <c r="AD1796" s="29">
        <v>252</v>
      </c>
      <c r="AE1796" s="11">
        <f t="shared" si="960"/>
        <v>1.004922831</v>
      </c>
      <c r="AF1796" s="2">
        <f t="shared" si="965"/>
        <v>1242.8996220900001</v>
      </c>
      <c r="AG1796" s="2">
        <f t="shared" si="949"/>
        <v>1269.1083951099999</v>
      </c>
      <c r="AH1796" s="3">
        <f t="shared" si="950"/>
        <v>0</v>
      </c>
      <c r="AI1796" s="4" t="str">
        <f t="shared" si="961"/>
        <v>A+J=</v>
      </c>
      <c r="AJ1796" s="12">
        <f t="shared" si="956"/>
        <v>42919</v>
      </c>
      <c r="AK1796" s="12"/>
      <c r="AL1796" s="4"/>
      <c r="AM1796" s="1"/>
      <c r="AN1796" s="12"/>
      <c r="AO1796" s="1"/>
      <c r="AP1796" s="1"/>
      <c r="AQ1796" s="3"/>
      <c r="AR1796" s="3"/>
      <c r="AS1796" s="7"/>
      <c r="AT1796" s="1"/>
      <c r="AU1796" s="1"/>
      <c r="AV1796" s="1"/>
      <c r="AW1796" s="1"/>
      <c r="AX1796" s="1"/>
      <c r="AY1796" s="1"/>
      <c r="AZ1796" s="1"/>
      <c r="BA1796" s="1"/>
      <c r="BB1796" s="1"/>
    </row>
    <row r="1797" spans="1:54" x14ac:dyDescent="0.2">
      <c r="A1797" s="178">
        <f t="shared" si="951"/>
        <v>42916</v>
      </c>
      <c r="B1797" s="2">
        <f t="shared" si="937"/>
        <v>259172.89213614727</v>
      </c>
      <c r="C1797" s="2">
        <f t="shared" si="952"/>
        <v>184821.77681186999</v>
      </c>
      <c r="D1797" s="2">
        <f>SUM(Y1797:Y$1860)</f>
        <v>9412.0185872999991</v>
      </c>
      <c r="E1797" s="11">
        <f t="shared" si="938"/>
        <v>175409.75822456999</v>
      </c>
      <c r="F1797" s="99">
        <f t="shared" si="966"/>
        <v>4828.4399999999996</v>
      </c>
      <c r="G1797" s="3">
        <f>IF(N1797=1,VLOOKUP(A1796,[1]Plan1!$BG$69:$BI$188,3),G1796)</f>
        <v>4843.41</v>
      </c>
      <c r="H1797" s="200">
        <f t="shared" si="967"/>
        <v>42827</v>
      </c>
      <c r="I1797" s="200">
        <f t="shared" si="968"/>
        <v>42857</v>
      </c>
      <c r="J1797" s="27">
        <f t="shared" si="939"/>
        <v>3.100380247036405E-3</v>
      </c>
      <c r="K1797" s="12">
        <f t="shared" si="953"/>
        <v>42919</v>
      </c>
      <c r="L1797" s="12">
        <f t="shared" si="940"/>
        <v>42919</v>
      </c>
      <c r="M1797" s="1">
        <f t="shared" si="954"/>
        <v>21</v>
      </c>
      <c r="N1797" s="1">
        <f t="shared" si="941"/>
        <v>20</v>
      </c>
      <c r="O1797" s="2">
        <f t="shared" si="942"/>
        <v>1.00295252</v>
      </c>
      <c r="P1797" s="11">
        <f t="shared" si="963"/>
        <v>1.0013999200000001</v>
      </c>
      <c r="Q1797" s="11">
        <f t="shared" si="959"/>
        <v>1.392500201163704</v>
      </c>
      <c r="R1797" s="2">
        <f t="shared" si="962"/>
        <v>1.3966115800000001</v>
      </c>
      <c r="S1797" s="2">
        <f t="shared" si="957"/>
        <v>1.36605438</v>
      </c>
      <c r="T1797" s="2">
        <f t="shared" si="943"/>
        <v>252476.59773323001</v>
      </c>
      <c r="U1797" s="2">
        <f t="shared" si="944"/>
        <v>3445.3106285225772</v>
      </c>
      <c r="V1797" s="2">
        <f t="shared" si="945"/>
        <v>69569.541356864705</v>
      </c>
      <c r="W1797" s="2">
        <f t="shared" si="946"/>
        <v>257836.62879725726</v>
      </c>
      <c r="X1797" s="29">
        <f t="shared" si="947"/>
        <v>0</v>
      </c>
      <c r="Y1797" s="2">
        <f t="shared" si="958"/>
        <v>0</v>
      </c>
      <c r="Z1797" s="82">
        <f t="shared" si="948"/>
        <v>0</v>
      </c>
      <c r="AA1797" s="2">
        <f t="shared" si="964"/>
        <v>0</v>
      </c>
      <c r="AB1797" s="27">
        <f t="shared" si="955"/>
        <v>6.7299999999999999E-2</v>
      </c>
      <c r="AC1797" s="29">
        <f t="shared" si="969"/>
        <v>20</v>
      </c>
      <c r="AD1797" s="29">
        <v>252</v>
      </c>
      <c r="AE1797" s="11">
        <f t="shared" si="960"/>
        <v>1.0051825969999999</v>
      </c>
      <c r="AF1797" s="2">
        <f t="shared" si="965"/>
        <v>1308.4844579799999</v>
      </c>
      <c r="AG1797" s="2">
        <f t="shared" si="949"/>
        <v>1336.2633388899999</v>
      </c>
      <c r="AH1797" s="3">
        <f t="shared" si="950"/>
        <v>0</v>
      </c>
      <c r="AI1797" s="4" t="str">
        <f t="shared" si="961"/>
        <v>A+J=</v>
      </c>
      <c r="AJ1797" s="12">
        <f t="shared" si="956"/>
        <v>42919</v>
      </c>
      <c r="AK1797" s="12"/>
      <c r="AL1797" s="4"/>
      <c r="AM1797" s="1"/>
      <c r="AN1797" s="12"/>
      <c r="AO1797" s="1"/>
      <c r="AP1797" s="1"/>
      <c r="AQ1797" s="3"/>
      <c r="AR1797" s="3"/>
      <c r="AS1797" s="7"/>
      <c r="AT1797" s="1"/>
      <c r="AU1797" s="1"/>
      <c r="AV1797" s="1"/>
      <c r="AW1797" s="1"/>
      <c r="AX1797" s="1"/>
      <c r="AY1797" s="1"/>
      <c r="AZ1797" s="1"/>
      <c r="BA1797" s="1"/>
      <c r="BB1797" s="1"/>
    </row>
    <row r="1798" spans="1:54" x14ac:dyDescent="0.2">
      <c r="A1798" s="178">
        <f t="shared" si="951"/>
        <v>42917</v>
      </c>
      <c r="B1798" s="2">
        <f t="shared" si="937"/>
        <v>259276.20029154568</v>
      </c>
      <c r="C1798" s="2">
        <f t="shared" si="952"/>
        <v>184821.77681186999</v>
      </c>
      <c r="D1798" s="2">
        <f>SUM(Y1798:Y$1860)</f>
        <v>9412.0185872999991</v>
      </c>
      <c r="E1798" s="11">
        <f t="shared" si="938"/>
        <v>175409.75822456999</v>
      </c>
      <c r="F1798" s="99">
        <f t="shared" si="966"/>
        <v>4828.4399999999996</v>
      </c>
      <c r="G1798" s="3">
        <f>IF(N1798=1,VLOOKUP(A1797,[1]Plan1!$BG$69:$BI$188,3),G1797)</f>
        <v>4843.41</v>
      </c>
      <c r="H1798" s="200">
        <f t="shared" si="967"/>
        <v>42827</v>
      </c>
      <c r="I1798" s="200">
        <f t="shared" si="968"/>
        <v>42857</v>
      </c>
      <c r="J1798" s="27">
        <f t="shared" si="939"/>
        <v>3.100380247036405E-3</v>
      </c>
      <c r="K1798" s="12">
        <f t="shared" si="953"/>
        <v>42948</v>
      </c>
      <c r="L1798" s="12">
        <f t="shared" si="940"/>
        <v>42919</v>
      </c>
      <c r="M1798" s="1">
        <f t="shared" si="954"/>
        <v>21</v>
      </c>
      <c r="N1798" s="1">
        <f t="shared" si="941"/>
        <v>21</v>
      </c>
      <c r="O1798" s="2">
        <f t="shared" si="942"/>
        <v>1.00310038</v>
      </c>
      <c r="P1798" s="11">
        <f t="shared" si="963"/>
        <v>1.0013999200000001</v>
      </c>
      <c r="Q1798" s="11">
        <f t="shared" si="959"/>
        <v>1.392500201163704</v>
      </c>
      <c r="R1798" s="2">
        <f t="shared" si="962"/>
        <v>1.3968174799999999</v>
      </c>
      <c r="S1798" s="2">
        <f t="shared" si="957"/>
        <v>1.36605438</v>
      </c>
      <c r="T1798" s="2">
        <f t="shared" si="943"/>
        <v>252476.59773323001</v>
      </c>
      <c r="U1798" s="2">
        <f t="shared" si="944"/>
        <v>3445.3106285225772</v>
      </c>
      <c r="V1798" s="2">
        <f t="shared" si="945"/>
        <v>69605.65822608312</v>
      </c>
      <c r="W1798" s="2">
        <f t="shared" si="946"/>
        <v>257872.74566647568</v>
      </c>
      <c r="X1798" s="29">
        <f t="shared" si="947"/>
        <v>0</v>
      </c>
      <c r="Y1798" s="2">
        <f t="shared" si="958"/>
        <v>0</v>
      </c>
      <c r="Z1798" s="82">
        <f t="shared" si="948"/>
        <v>0</v>
      </c>
      <c r="AA1798" s="2">
        <f t="shared" si="964"/>
        <v>0</v>
      </c>
      <c r="AB1798" s="27">
        <f t="shared" si="955"/>
        <v>6.7299999999999999E-2</v>
      </c>
      <c r="AC1798" s="29">
        <f t="shared" si="969"/>
        <v>21</v>
      </c>
      <c r="AD1798" s="29">
        <v>252</v>
      </c>
      <c r="AE1798" s="11">
        <f t="shared" si="960"/>
        <v>1.0054424310000001</v>
      </c>
      <c r="AF1798" s="2">
        <f t="shared" si="965"/>
        <v>1374.0864622700001</v>
      </c>
      <c r="AG1798" s="2">
        <f t="shared" si="949"/>
        <v>1403.45462507</v>
      </c>
      <c r="AH1798" s="3">
        <f t="shared" si="950"/>
        <v>0</v>
      </c>
      <c r="AI1798" s="4" t="str">
        <f t="shared" si="961"/>
        <v>A+J=</v>
      </c>
      <c r="AJ1798" s="12">
        <f t="shared" si="956"/>
        <v>42919</v>
      </c>
      <c r="AK1798" s="12"/>
      <c r="AL1798" s="4"/>
      <c r="AM1798" s="1"/>
      <c r="AN1798" s="12"/>
      <c r="AO1798" s="1"/>
      <c r="AP1798" s="1"/>
      <c r="AQ1798" s="3"/>
      <c r="AR1798" s="3"/>
      <c r="AS1798" s="7"/>
      <c r="AT1798" s="1"/>
      <c r="AU1798" s="1"/>
      <c r="AV1798" s="1"/>
      <c r="AW1798" s="1"/>
      <c r="AX1798" s="1"/>
      <c r="AY1798" s="1"/>
      <c r="AZ1798" s="1"/>
      <c r="BA1798" s="1"/>
      <c r="BB1798" s="1"/>
    </row>
    <row r="1799" spans="1:54" x14ac:dyDescent="0.2">
      <c r="A1799" s="178">
        <f t="shared" si="951"/>
        <v>42918</v>
      </c>
      <c r="B1799" s="2">
        <f t="shared" si="937"/>
        <v>259276.20029154568</v>
      </c>
      <c r="C1799" s="2">
        <f t="shared" si="952"/>
        <v>184821.77681186999</v>
      </c>
      <c r="D1799" s="2">
        <f>SUM(Y1799:Y$1860)</f>
        <v>9412.0185872999991</v>
      </c>
      <c r="E1799" s="11">
        <f t="shared" si="938"/>
        <v>175409.75822456999</v>
      </c>
      <c r="F1799" s="99">
        <f t="shared" si="966"/>
        <v>4828.4399999999996</v>
      </c>
      <c r="G1799" s="3">
        <f>IF(N1799=1,VLOOKUP(A1798,[1]Plan1!$BG$69:$BI$188,3),G1798)</f>
        <v>4843.41</v>
      </c>
      <c r="H1799" s="200">
        <f t="shared" si="967"/>
        <v>42827</v>
      </c>
      <c r="I1799" s="200">
        <f t="shared" si="968"/>
        <v>42857</v>
      </c>
      <c r="J1799" s="27">
        <f t="shared" si="939"/>
        <v>3.100380247036405E-3</v>
      </c>
      <c r="K1799" s="12">
        <f t="shared" si="953"/>
        <v>42948</v>
      </c>
      <c r="L1799" s="12">
        <f t="shared" si="940"/>
        <v>42919</v>
      </c>
      <c r="M1799" s="1">
        <f t="shared" si="954"/>
        <v>21</v>
      </c>
      <c r="N1799" s="1">
        <f t="shared" si="941"/>
        <v>21</v>
      </c>
      <c r="O1799" s="2">
        <f t="shared" si="942"/>
        <v>1.00310038</v>
      </c>
      <c r="P1799" s="11">
        <f t="shared" si="963"/>
        <v>1.0013999200000001</v>
      </c>
      <c r="Q1799" s="11">
        <f t="shared" si="959"/>
        <v>1.392500201163704</v>
      </c>
      <c r="R1799" s="2">
        <f t="shared" si="962"/>
        <v>1.3968174799999999</v>
      </c>
      <c r="S1799" s="2">
        <f t="shared" si="957"/>
        <v>1.36605438</v>
      </c>
      <c r="T1799" s="2">
        <f t="shared" si="943"/>
        <v>252476.59773323001</v>
      </c>
      <c r="U1799" s="2">
        <f t="shared" si="944"/>
        <v>3445.3106285225772</v>
      </c>
      <c r="V1799" s="2">
        <f t="shared" si="945"/>
        <v>69605.65822608312</v>
      </c>
      <c r="W1799" s="2">
        <f t="shared" si="946"/>
        <v>257872.74566647568</v>
      </c>
      <c r="X1799" s="29">
        <f t="shared" si="947"/>
        <v>0</v>
      </c>
      <c r="Y1799" s="2">
        <f t="shared" si="958"/>
        <v>0</v>
      </c>
      <c r="Z1799" s="82">
        <f t="shared" si="948"/>
        <v>0</v>
      </c>
      <c r="AA1799" s="2">
        <f t="shared" si="964"/>
        <v>0</v>
      </c>
      <c r="AB1799" s="27">
        <f t="shared" si="955"/>
        <v>6.7299999999999999E-2</v>
      </c>
      <c r="AC1799" s="29">
        <f t="shared" si="969"/>
        <v>21</v>
      </c>
      <c r="AD1799" s="29">
        <v>252</v>
      </c>
      <c r="AE1799" s="11">
        <f t="shared" si="960"/>
        <v>1.0054424310000001</v>
      </c>
      <c r="AF1799" s="2">
        <f t="shared" si="965"/>
        <v>1374.0864622700001</v>
      </c>
      <c r="AG1799" s="2">
        <f t="shared" si="949"/>
        <v>1403.45462507</v>
      </c>
      <c r="AH1799" s="3">
        <f t="shared" si="950"/>
        <v>0</v>
      </c>
      <c r="AI1799" s="4" t="str">
        <f t="shared" si="961"/>
        <v>A+J=</v>
      </c>
      <c r="AJ1799" s="12">
        <f t="shared" si="956"/>
        <v>42919</v>
      </c>
      <c r="AK1799" s="12"/>
      <c r="AL1799" s="4"/>
      <c r="AM1799" s="1"/>
      <c r="AN1799" s="12"/>
      <c r="AO1799" s="1"/>
      <c r="AP1799" s="1"/>
      <c r="AQ1799" s="3"/>
      <c r="AR1799" s="3"/>
      <c r="AS1799" s="7"/>
      <c r="AT1799" s="1"/>
      <c r="AU1799" s="1"/>
      <c r="AV1799" s="1"/>
      <c r="AW1799" s="1"/>
      <c r="AX1799" s="1"/>
      <c r="AY1799" s="1"/>
      <c r="AZ1799" s="1"/>
      <c r="BA1799" s="1"/>
      <c r="BB1799" s="1"/>
    </row>
    <row r="1800" spans="1:54" x14ac:dyDescent="0.2">
      <c r="A1800" s="178">
        <f t="shared" si="951"/>
        <v>42919</v>
      </c>
      <c r="B1800" s="2">
        <f t="shared" si="937"/>
        <v>259276.20029154568</v>
      </c>
      <c r="C1800" s="2">
        <f t="shared" si="952"/>
        <v>184821.77681186999</v>
      </c>
      <c r="D1800" s="2">
        <f>SUM(Y1800:Y$1860)</f>
        <v>9412.0185872999991</v>
      </c>
      <c r="E1800" s="11">
        <f t="shared" si="938"/>
        <v>175409.75822456999</v>
      </c>
      <c r="F1800" s="99">
        <f t="shared" si="966"/>
        <v>4828.4399999999996</v>
      </c>
      <c r="G1800" s="3">
        <f>IF(N1800=1,VLOOKUP(A1799,[1]Plan1!$BG$69:$BI$188,3),G1799)</f>
        <v>4843.41</v>
      </c>
      <c r="H1800" s="200">
        <f t="shared" si="967"/>
        <v>42827</v>
      </c>
      <c r="I1800" s="200">
        <f t="shared" si="968"/>
        <v>42857</v>
      </c>
      <c r="J1800" s="27">
        <f t="shared" si="939"/>
        <v>3.100380247036405E-3</v>
      </c>
      <c r="K1800" s="12">
        <f t="shared" si="953"/>
        <v>42948</v>
      </c>
      <c r="L1800" s="12">
        <f t="shared" si="940"/>
        <v>42919</v>
      </c>
      <c r="M1800" s="1">
        <f t="shared" si="954"/>
        <v>21</v>
      </c>
      <c r="N1800" s="1">
        <f t="shared" si="941"/>
        <v>21</v>
      </c>
      <c r="O1800" s="2">
        <f t="shared" si="942"/>
        <v>1.00310038</v>
      </c>
      <c r="P1800" s="11">
        <f t="shared" si="963"/>
        <v>1.0013999200000001</v>
      </c>
      <c r="Q1800" s="11">
        <f t="shared" si="959"/>
        <v>1.392500201163704</v>
      </c>
      <c r="R1800" s="2">
        <f t="shared" si="962"/>
        <v>1.3968174799999999</v>
      </c>
      <c r="S1800" s="2">
        <f t="shared" si="957"/>
        <v>1.36605438</v>
      </c>
      <c r="T1800" s="2">
        <f t="shared" si="943"/>
        <v>252476.59773323001</v>
      </c>
      <c r="U1800" s="2">
        <f t="shared" si="944"/>
        <v>3445.3106285225772</v>
      </c>
      <c r="V1800" s="2">
        <f t="shared" si="945"/>
        <v>69605.65822608312</v>
      </c>
      <c r="W1800" s="2">
        <f t="shared" si="946"/>
        <v>257872.74566647568</v>
      </c>
      <c r="X1800" s="29">
        <f t="shared" si="947"/>
        <v>59</v>
      </c>
      <c r="Y1800" s="2">
        <f t="shared" si="958"/>
        <v>3151.0911604799999</v>
      </c>
      <c r="Z1800" s="82">
        <f t="shared" si="948"/>
        <v>1.7049350000000001E-2</v>
      </c>
      <c r="AA1800" s="2">
        <f t="shared" si="964"/>
        <v>4304.5618815600001</v>
      </c>
      <c r="AB1800" s="27">
        <f t="shared" si="955"/>
        <v>6.7299999999999999E-2</v>
      </c>
      <c r="AC1800" s="29">
        <f t="shared" si="969"/>
        <v>21</v>
      </c>
      <c r="AD1800" s="29">
        <v>252</v>
      </c>
      <c r="AE1800" s="11">
        <f t="shared" si="960"/>
        <v>1.0054424310000001</v>
      </c>
      <c r="AF1800" s="2">
        <f t="shared" si="965"/>
        <v>1374.0864622700001</v>
      </c>
      <c r="AG1800" s="2">
        <f t="shared" si="949"/>
        <v>1403.45462507</v>
      </c>
      <c r="AH1800" s="3">
        <f t="shared" si="950"/>
        <v>5678.6483438300002</v>
      </c>
      <c r="AI1800" s="4" t="str">
        <f t="shared" si="961"/>
        <v>A+J=</v>
      </c>
      <c r="AJ1800" s="12">
        <f t="shared" si="956"/>
        <v>42919</v>
      </c>
      <c r="AK1800" s="12"/>
      <c r="AL1800" s="4"/>
      <c r="AM1800" s="1"/>
      <c r="AN1800" s="12"/>
      <c r="AO1800" s="1"/>
      <c r="AP1800" s="1"/>
      <c r="AQ1800" s="3"/>
      <c r="AR1800" s="3"/>
      <c r="AS1800" s="7"/>
      <c r="AT1800" s="1"/>
      <c r="AU1800" s="1"/>
      <c r="AV1800" s="1"/>
      <c r="AW1800" s="1"/>
      <c r="AX1800" s="1"/>
      <c r="AY1800" s="1"/>
      <c r="AZ1800" s="1"/>
      <c r="BA1800" s="1"/>
      <c r="BB1800" s="1"/>
    </row>
    <row r="1801" spans="1:54" x14ac:dyDescent="0.2">
      <c r="A1801" s="178">
        <f t="shared" si="951"/>
        <v>42920</v>
      </c>
      <c r="B1801" s="2">
        <f t="shared" si="937"/>
        <v>253606.85518125547</v>
      </c>
      <c r="C1801" s="2">
        <f t="shared" si="952"/>
        <v>181670.68565139</v>
      </c>
      <c r="D1801" s="2">
        <f>SUM(Y1801:Y$1860)</f>
        <v>6260.9274268200006</v>
      </c>
      <c r="E1801" s="11">
        <f t="shared" si="938"/>
        <v>175409.75822456999</v>
      </c>
      <c r="F1801" s="99">
        <f t="shared" si="966"/>
        <v>4843.41</v>
      </c>
      <c r="G1801" s="3">
        <f>IF(N1801=1,VLOOKUP(A1800,[1]Plan1!$BG$69:$BI$188,3),G1800)</f>
        <v>4832.2700000000004</v>
      </c>
      <c r="H1801" s="200">
        <f t="shared" si="967"/>
        <v>42859</v>
      </c>
      <c r="I1801" s="200">
        <f t="shared" si="968"/>
        <v>42890</v>
      </c>
      <c r="J1801" s="27">
        <f t="shared" si="939"/>
        <v>-2.3000324151783991E-3</v>
      </c>
      <c r="K1801" s="12">
        <f t="shared" si="953"/>
        <v>42948</v>
      </c>
      <c r="L1801" s="12">
        <f t="shared" si="940"/>
        <v>42948</v>
      </c>
      <c r="M1801" s="1">
        <f t="shared" si="954"/>
        <v>21</v>
      </c>
      <c r="N1801" s="1">
        <f t="shared" si="941"/>
        <v>1</v>
      </c>
      <c r="O1801" s="2">
        <f t="shared" si="942"/>
        <v>0.99989035000000004</v>
      </c>
      <c r="P1801" s="11">
        <f t="shared" si="963"/>
        <v>1.00310038</v>
      </c>
      <c r="Q1801" s="11">
        <f t="shared" si="959"/>
        <v>1.3968174809373879</v>
      </c>
      <c r="R1801" s="2">
        <f t="shared" si="962"/>
        <v>1.39666431</v>
      </c>
      <c r="S1801" s="2">
        <f t="shared" si="957"/>
        <v>1.36605438</v>
      </c>
      <c r="T1801" s="2">
        <f t="shared" si="943"/>
        <v>248172.03585168</v>
      </c>
      <c r="U1801" s="2">
        <f t="shared" si="944"/>
        <v>2291.8399074495906</v>
      </c>
      <c r="V1801" s="2">
        <f t="shared" si="945"/>
        <v>69578.790713415889</v>
      </c>
      <c r="W1801" s="2">
        <f t="shared" si="946"/>
        <v>253541.31627225547</v>
      </c>
      <c r="X1801" s="29">
        <f t="shared" si="947"/>
        <v>0</v>
      </c>
      <c r="Y1801" s="2">
        <f t="shared" si="958"/>
        <v>0</v>
      </c>
      <c r="Z1801" s="82">
        <f t="shared" si="948"/>
        <v>0</v>
      </c>
      <c r="AA1801" s="2">
        <f t="shared" si="964"/>
        <v>0</v>
      </c>
      <c r="AB1801" s="27">
        <f t="shared" si="955"/>
        <v>6.7299999999999999E-2</v>
      </c>
      <c r="AC1801" s="29">
        <f t="shared" si="969"/>
        <v>1</v>
      </c>
      <c r="AD1801" s="29">
        <v>252</v>
      </c>
      <c r="AE1801" s="11">
        <f t="shared" si="960"/>
        <v>1.0002584940000001</v>
      </c>
      <c r="AF1801" s="2">
        <f t="shared" si="965"/>
        <v>64.150982229999997</v>
      </c>
      <c r="AG1801" s="2">
        <f t="shared" si="949"/>
        <v>65.538909000000004</v>
      </c>
      <c r="AH1801" s="3">
        <f t="shared" si="950"/>
        <v>0</v>
      </c>
      <c r="AI1801" s="4" t="str">
        <f t="shared" si="961"/>
        <v>A+J=</v>
      </c>
      <c r="AJ1801" s="12">
        <f t="shared" si="956"/>
        <v>42948</v>
      </c>
      <c r="AK1801" s="12"/>
      <c r="AL1801" s="4"/>
      <c r="AM1801" s="1"/>
      <c r="AN1801" s="12"/>
      <c r="AO1801" s="1"/>
      <c r="AP1801" s="1"/>
      <c r="AQ1801" s="3"/>
      <c r="AR1801" s="3"/>
      <c r="AS1801" s="7"/>
      <c r="AT1801" s="1"/>
      <c r="AU1801" s="1"/>
      <c r="AV1801" s="1"/>
      <c r="AW1801" s="1"/>
      <c r="AX1801" s="1"/>
      <c r="AY1801" s="1"/>
      <c r="AZ1801" s="1"/>
      <c r="BA1801" s="1"/>
      <c r="BB1801" s="1"/>
    </row>
    <row r="1802" spans="1:54" x14ac:dyDescent="0.2">
      <c r="A1802" s="178">
        <f t="shared" si="951"/>
        <v>42921</v>
      </c>
      <c r="B1802" s="2">
        <f t="shared" ref="B1802:B1865" si="970">(W1802+AG1802)</f>
        <v>253645.53669290853</v>
      </c>
      <c r="C1802" s="2">
        <f t="shared" si="952"/>
        <v>181670.68565139</v>
      </c>
      <c r="D1802" s="2">
        <f>SUM(Y1802:Y$1860)</f>
        <v>6260.9274268200006</v>
      </c>
      <c r="E1802" s="11">
        <f t="shared" ref="E1802:E1865" si="971">(C1802-D1802)</f>
        <v>175409.75822456999</v>
      </c>
      <c r="F1802" s="99">
        <f t="shared" si="966"/>
        <v>4843.41</v>
      </c>
      <c r="G1802" s="3">
        <f>IF(N1802=1,VLOOKUP(A1801,[1]Plan1!$BG$69:$BI$188,3),G1801)</f>
        <v>4832.2700000000004</v>
      </c>
      <c r="H1802" s="200">
        <f t="shared" si="967"/>
        <v>42859</v>
      </c>
      <c r="I1802" s="200">
        <f t="shared" si="968"/>
        <v>42890</v>
      </c>
      <c r="J1802" s="27">
        <f t="shared" ref="J1802:J1865" si="972">(G1802/F1802)-1</f>
        <v>-2.3000324151783991E-3</v>
      </c>
      <c r="K1802" s="12">
        <f t="shared" si="953"/>
        <v>42948</v>
      </c>
      <c r="L1802" s="12">
        <f t="shared" ref="L1802:L1865" si="973">IF(A1802&gt;L1801,K1802,L1801)</f>
        <v>42948</v>
      </c>
      <c r="M1802" s="1">
        <f t="shared" si="954"/>
        <v>21</v>
      </c>
      <c r="N1802" s="1">
        <f t="shared" ref="N1802:N1865" si="974">(M1802-(NETWORKDAYS(A1802,L1802,AN$137:AN$327)-1))</f>
        <v>2</v>
      </c>
      <c r="O1802" s="2">
        <f t="shared" ref="O1802:O1865" si="975">TRUNC((G1802/F1802)^TRUNC((N1802/M1802),9),8)</f>
        <v>0.99978071999999996</v>
      </c>
      <c r="P1802" s="11">
        <f t="shared" si="963"/>
        <v>1.00310038</v>
      </c>
      <c r="Q1802" s="11">
        <f t="shared" si="959"/>
        <v>1.3968174809373879</v>
      </c>
      <c r="R1802" s="2">
        <f t="shared" si="962"/>
        <v>1.3965111800000001</v>
      </c>
      <c r="S1802" s="2">
        <f t="shared" si="957"/>
        <v>1.36605438</v>
      </c>
      <c r="T1802" s="2">
        <f t="shared" ref="T1802:T1865" si="976">TRUNC(C1802*S1802,8)</f>
        <v>248172.03585168</v>
      </c>
      <c r="U1802" s="2">
        <f t="shared" ref="U1802:U1865" si="977">(D1802*(S1802-1))</f>
        <v>2291.8399074495906</v>
      </c>
      <c r="V1802" s="2">
        <f t="shared" ref="V1802:V1865" si="978">(E1802*(R1802-1))</f>
        <v>69551.930217138957</v>
      </c>
      <c r="W1802" s="2">
        <f t="shared" ref="W1802:W1865" si="979">(C1802+U1802+V1802)</f>
        <v>253514.45577597854</v>
      </c>
      <c r="X1802" s="29">
        <f t="shared" ref="X1802:X1865" si="980">IF(VLOOKUP(A1802,AN$10:AU$131,8)=VLOOKUP(A1801,AN$10:AU$131,8),0,VLOOKUP(A1802,AN$10:AU$131,8))</f>
        <v>0</v>
      </c>
      <c r="Y1802" s="2">
        <f t="shared" si="958"/>
        <v>0</v>
      </c>
      <c r="Z1802" s="82">
        <f t="shared" ref="Z1802:Z1865" si="981">IF(X1802&gt;0,VLOOKUP($A1802,$AN$10:$AS$131,6),0)</f>
        <v>0</v>
      </c>
      <c r="AA1802" s="2">
        <f t="shared" si="964"/>
        <v>0</v>
      </c>
      <c r="AB1802" s="27">
        <f t="shared" si="955"/>
        <v>6.7299999999999999E-2</v>
      </c>
      <c r="AC1802" s="29">
        <f t="shared" si="969"/>
        <v>2</v>
      </c>
      <c r="AD1802" s="29">
        <v>252</v>
      </c>
      <c r="AE1802" s="11">
        <f t="shared" si="960"/>
        <v>1.000517055</v>
      </c>
      <c r="AF1802" s="2">
        <f t="shared" si="965"/>
        <v>128.31859198999999</v>
      </c>
      <c r="AG1802" s="2">
        <f t="shared" ref="AG1802:AG1865" si="982">TRUNC((W1802*(AE1802-1)),8)</f>
        <v>131.08091693</v>
      </c>
      <c r="AH1802" s="3">
        <f t="shared" ref="AH1802:AH1865" si="983">IF(AA1802&gt;0,AA1802+AF1802,0)</f>
        <v>0</v>
      </c>
      <c r="AI1802" s="4" t="str">
        <f t="shared" si="961"/>
        <v>A+J=</v>
      </c>
      <c r="AJ1802" s="12">
        <f t="shared" si="956"/>
        <v>42948</v>
      </c>
      <c r="AK1802" s="12"/>
      <c r="AL1802" s="4"/>
      <c r="AM1802" s="1"/>
      <c r="AN1802" s="12"/>
      <c r="AO1802" s="1"/>
      <c r="AP1802" s="1"/>
      <c r="AQ1802" s="3"/>
      <c r="AR1802" s="3"/>
      <c r="AS1802" s="7"/>
      <c r="AT1802" s="1"/>
      <c r="AU1802" s="1"/>
      <c r="AV1802" s="1"/>
      <c r="AW1802" s="1"/>
      <c r="AX1802" s="1"/>
      <c r="AY1802" s="1"/>
      <c r="AZ1802" s="1"/>
      <c r="BA1802" s="1"/>
      <c r="BB1802" s="1"/>
    </row>
    <row r="1803" spans="1:54" x14ac:dyDescent="0.2">
      <c r="A1803" s="178">
        <f t="shared" ref="A1803:A1866" si="984">(A1802+1)</f>
        <v>42922</v>
      </c>
      <c r="B1803" s="2">
        <f t="shared" si="970"/>
        <v>253684.22129806157</v>
      </c>
      <c r="C1803" s="2">
        <f t="shared" ref="C1803:C1866" si="985">TRUNC(IF(X1802&gt;0,VLOOKUP(A1802,$AN$12:$AO$131,2),C1802),8)</f>
        <v>181670.68565139</v>
      </c>
      <c r="D1803" s="2">
        <f>SUM(Y1803:Y$1860)</f>
        <v>6260.9274268200006</v>
      </c>
      <c r="E1803" s="11">
        <f t="shared" si="971"/>
        <v>175409.75822456999</v>
      </c>
      <c r="F1803" s="99">
        <f t="shared" si="966"/>
        <v>4843.41</v>
      </c>
      <c r="G1803" s="3">
        <f>IF(N1803=1,VLOOKUP(A1802,[1]Plan1!$BG$69:$BI$188,3),G1802)</f>
        <v>4832.2700000000004</v>
      </c>
      <c r="H1803" s="200">
        <f t="shared" si="967"/>
        <v>42859</v>
      </c>
      <c r="I1803" s="200">
        <f t="shared" si="968"/>
        <v>42890</v>
      </c>
      <c r="J1803" s="27">
        <f t="shared" si="972"/>
        <v>-2.3000324151783991E-3</v>
      </c>
      <c r="K1803" s="12">
        <f t="shared" ref="K1803:K1866" si="986">IF(DAY(A1803)=1,VLOOKUP(A1803,AR$137:AW$275,4),K1802)</f>
        <v>42948</v>
      </c>
      <c r="L1803" s="12">
        <f t="shared" si="973"/>
        <v>42948</v>
      </c>
      <c r="M1803" s="1">
        <f t="shared" ref="M1803:M1866" si="987">IF(L1803=L1802,M1802,NETWORKDAYS(L1802,L1803,$AN$137:$AN$327)-1)</f>
        <v>21</v>
      </c>
      <c r="N1803" s="1">
        <f t="shared" si="974"/>
        <v>3</v>
      </c>
      <c r="O1803" s="2">
        <f t="shared" si="975"/>
        <v>0.99967108999999998</v>
      </c>
      <c r="P1803" s="11">
        <f t="shared" si="963"/>
        <v>1.00310038</v>
      </c>
      <c r="Q1803" s="11">
        <f t="shared" si="959"/>
        <v>1.3968174809373879</v>
      </c>
      <c r="R1803" s="2">
        <f t="shared" si="962"/>
        <v>1.3963580499999999</v>
      </c>
      <c r="S1803" s="2">
        <f t="shared" si="957"/>
        <v>1.36605438</v>
      </c>
      <c r="T1803" s="2">
        <f t="shared" si="976"/>
        <v>248172.03585168</v>
      </c>
      <c r="U1803" s="2">
        <f t="shared" si="977"/>
        <v>2291.8399074495906</v>
      </c>
      <c r="V1803" s="2">
        <f t="shared" si="978"/>
        <v>69525.069720862011</v>
      </c>
      <c r="W1803" s="2">
        <f t="shared" si="979"/>
        <v>253487.59527970158</v>
      </c>
      <c r="X1803" s="29">
        <f t="shared" si="980"/>
        <v>0</v>
      </c>
      <c r="Y1803" s="2">
        <f t="shared" si="958"/>
        <v>0</v>
      </c>
      <c r="Z1803" s="82">
        <f t="shared" si="981"/>
        <v>0</v>
      </c>
      <c r="AA1803" s="2">
        <f t="shared" si="964"/>
        <v>0</v>
      </c>
      <c r="AB1803" s="27">
        <f t="shared" ref="AB1803:AB1866" si="988">(AB1802)</f>
        <v>6.7299999999999999E-2</v>
      </c>
      <c r="AC1803" s="29">
        <f t="shared" si="969"/>
        <v>3</v>
      </c>
      <c r="AD1803" s="29">
        <v>252</v>
      </c>
      <c r="AE1803" s="11">
        <f t="shared" si="960"/>
        <v>1.0007756830000001</v>
      </c>
      <c r="AF1803" s="2">
        <f t="shared" si="965"/>
        <v>192.50282927999999</v>
      </c>
      <c r="AG1803" s="2">
        <f t="shared" si="982"/>
        <v>196.62601835999999</v>
      </c>
      <c r="AH1803" s="3">
        <f t="shared" si="983"/>
        <v>0</v>
      </c>
      <c r="AI1803" s="4" t="str">
        <f t="shared" si="961"/>
        <v>A+J=</v>
      </c>
      <c r="AJ1803" s="12">
        <f t="shared" ref="AJ1803:AJ1866" si="989">IF(X1802&gt;0,VLOOKUP(A1802,$AN$10:$AW$130,9),AJ1802)</f>
        <v>42948</v>
      </c>
      <c r="AK1803" s="12"/>
      <c r="AL1803" s="4"/>
      <c r="AM1803" s="1"/>
      <c r="AN1803" s="12"/>
      <c r="AO1803" s="1"/>
      <c r="AP1803" s="1"/>
      <c r="AQ1803" s="3"/>
      <c r="AR1803" s="3"/>
      <c r="AS1803" s="7"/>
      <c r="AT1803" s="1"/>
      <c r="AU1803" s="1"/>
      <c r="AV1803" s="1"/>
      <c r="AW1803" s="1"/>
      <c r="AX1803" s="1"/>
      <c r="AY1803" s="1"/>
      <c r="AZ1803" s="1"/>
      <c r="BA1803" s="1"/>
      <c r="BB1803" s="1"/>
    </row>
    <row r="1804" spans="1:54" x14ac:dyDescent="0.2">
      <c r="A1804" s="178">
        <f t="shared" si="984"/>
        <v>42923</v>
      </c>
      <c r="B1804" s="2">
        <f t="shared" si="970"/>
        <v>253722.91576153497</v>
      </c>
      <c r="C1804" s="2">
        <f t="shared" si="985"/>
        <v>181670.68565139</v>
      </c>
      <c r="D1804" s="2">
        <f>SUM(Y1804:Y$1860)</f>
        <v>6260.9274268200006</v>
      </c>
      <c r="E1804" s="11">
        <f t="shared" si="971"/>
        <v>175409.75822456999</v>
      </c>
      <c r="F1804" s="99">
        <f t="shared" si="966"/>
        <v>4843.41</v>
      </c>
      <c r="G1804" s="3">
        <f>IF(N1804=1,VLOOKUP(A1803,[1]Plan1!$BG$69:$BI$188,3),G1803)</f>
        <v>4832.2700000000004</v>
      </c>
      <c r="H1804" s="200">
        <f t="shared" si="967"/>
        <v>42859</v>
      </c>
      <c r="I1804" s="200">
        <f t="shared" si="968"/>
        <v>42890</v>
      </c>
      <c r="J1804" s="27">
        <f t="shared" si="972"/>
        <v>-2.3000324151783991E-3</v>
      </c>
      <c r="K1804" s="12">
        <f t="shared" si="986"/>
        <v>42948</v>
      </c>
      <c r="L1804" s="12">
        <f t="shared" si="973"/>
        <v>42948</v>
      </c>
      <c r="M1804" s="1">
        <f t="shared" si="987"/>
        <v>21</v>
      </c>
      <c r="N1804" s="1">
        <f t="shared" si="974"/>
        <v>4</v>
      </c>
      <c r="O1804" s="2">
        <f t="shared" si="975"/>
        <v>0.99956149000000005</v>
      </c>
      <c r="P1804" s="11">
        <f t="shared" si="963"/>
        <v>1.00310038</v>
      </c>
      <c r="Q1804" s="11">
        <f t="shared" si="959"/>
        <v>1.3968174809373879</v>
      </c>
      <c r="R1804" s="2">
        <f t="shared" si="962"/>
        <v>1.3962049599999999</v>
      </c>
      <c r="S1804" s="2">
        <f t="shared" si="957"/>
        <v>1.36605438</v>
      </c>
      <c r="T1804" s="2">
        <f t="shared" si="976"/>
        <v>248172.03585168</v>
      </c>
      <c r="U1804" s="2">
        <f t="shared" si="977"/>
        <v>2291.8399074495906</v>
      </c>
      <c r="V1804" s="2">
        <f t="shared" si="978"/>
        <v>69498.216240975409</v>
      </c>
      <c r="W1804" s="2">
        <f t="shared" si="979"/>
        <v>253460.74179981498</v>
      </c>
      <c r="X1804" s="29">
        <f t="shared" si="980"/>
        <v>0</v>
      </c>
      <c r="Y1804" s="2">
        <f t="shared" si="958"/>
        <v>0</v>
      </c>
      <c r="Z1804" s="82">
        <f t="shared" si="981"/>
        <v>0</v>
      </c>
      <c r="AA1804" s="2">
        <f t="shared" si="964"/>
        <v>0</v>
      </c>
      <c r="AB1804" s="27">
        <f t="shared" si="988"/>
        <v>6.7299999999999999E-2</v>
      </c>
      <c r="AC1804" s="29">
        <f t="shared" si="969"/>
        <v>4</v>
      </c>
      <c r="AD1804" s="29">
        <v>252</v>
      </c>
      <c r="AE1804" s="11">
        <f t="shared" si="960"/>
        <v>1.0010343770000001</v>
      </c>
      <c r="AF1804" s="2">
        <f t="shared" si="965"/>
        <v>256.70344591999998</v>
      </c>
      <c r="AG1804" s="2">
        <f t="shared" si="982"/>
        <v>262.17396172000002</v>
      </c>
      <c r="AH1804" s="3">
        <f t="shared" si="983"/>
        <v>0</v>
      </c>
      <c r="AI1804" s="4" t="str">
        <f t="shared" si="961"/>
        <v>A+J=</v>
      </c>
      <c r="AJ1804" s="12">
        <f t="shared" si="989"/>
        <v>42948</v>
      </c>
      <c r="AK1804" s="12"/>
      <c r="AL1804" s="4"/>
      <c r="AM1804" s="1"/>
      <c r="AN1804" s="12"/>
      <c r="AO1804" s="1"/>
      <c r="AP1804" s="1"/>
      <c r="AQ1804" s="3"/>
      <c r="AR1804" s="3"/>
      <c r="AS1804" s="7"/>
      <c r="AT1804" s="1"/>
      <c r="AU1804" s="1"/>
      <c r="AV1804" s="1"/>
      <c r="AW1804" s="1"/>
      <c r="AX1804" s="1"/>
      <c r="AY1804" s="1"/>
      <c r="AZ1804" s="1"/>
      <c r="BA1804" s="1"/>
      <c r="BB1804" s="1"/>
    </row>
    <row r="1805" spans="1:54" x14ac:dyDescent="0.2">
      <c r="A1805" s="178">
        <f t="shared" si="984"/>
        <v>42924</v>
      </c>
      <c r="B1805" s="2">
        <f t="shared" si="970"/>
        <v>253761.61356482841</v>
      </c>
      <c r="C1805" s="2">
        <f t="shared" si="985"/>
        <v>181670.68565139</v>
      </c>
      <c r="D1805" s="2">
        <f>SUM(Y1805:Y$1860)</f>
        <v>6260.9274268200006</v>
      </c>
      <c r="E1805" s="11">
        <f t="shared" si="971"/>
        <v>175409.75822456999</v>
      </c>
      <c r="F1805" s="99">
        <f t="shared" si="966"/>
        <v>4843.41</v>
      </c>
      <c r="G1805" s="3">
        <f>IF(N1805=1,VLOOKUP(A1804,[1]Plan1!$BG$69:$BI$188,3),G1804)</f>
        <v>4832.2700000000004</v>
      </c>
      <c r="H1805" s="200">
        <f t="shared" si="967"/>
        <v>42859</v>
      </c>
      <c r="I1805" s="200">
        <f t="shared" si="968"/>
        <v>42890</v>
      </c>
      <c r="J1805" s="27">
        <f t="shared" si="972"/>
        <v>-2.3000324151783991E-3</v>
      </c>
      <c r="K1805" s="12">
        <f t="shared" si="986"/>
        <v>42948</v>
      </c>
      <c r="L1805" s="12">
        <f t="shared" si="973"/>
        <v>42948</v>
      </c>
      <c r="M1805" s="1">
        <f t="shared" si="987"/>
        <v>21</v>
      </c>
      <c r="N1805" s="1">
        <f t="shared" si="974"/>
        <v>5</v>
      </c>
      <c r="O1805" s="2">
        <f t="shared" si="975"/>
        <v>0.99945189000000001</v>
      </c>
      <c r="P1805" s="11">
        <f t="shared" si="963"/>
        <v>1.00310038</v>
      </c>
      <c r="Q1805" s="11">
        <f t="shared" si="959"/>
        <v>1.3968174809373879</v>
      </c>
      <c r="R1805" s="2">
        <f t="shared" si="962"/>
        <v>1.39605187</v>
      </c>
      <c r="S1805" s="2">
        <f t="shared" si="957"/>
        <v>1.36605438</v>
      </c>
      <c r="T1805" s="2">
        <f t="shared" si="976"/>
        <v>248172.03585168</v>
      </c>
      <c r="U1805" s="2">
        <f t="shared" si="977"/>
        <v>2291.8399074495906</v>
      </c>
      <c r="V1805" s="2">
        <f t="shared" si="978"/>
        <v>69471.362761088822</v>
      </c>
      <c r="W1805" s="2">
        <f t="shared" si="979"/>
        <v>253433.8883199284</v>
      </c>
      <c r="X1805" s="29">
        <f t="shared" si="980"/>
        <v>0</v>
      </c>
      <c r="Y1805" s="2">
        <f t="shared" si="958"/>
        <v>0</v>
      </c>
      <c r="Z1805" s="82">
        <f t="shared" si="981"/>
        <v>0</v>
      </c>
      <c r="AA1805" s="2">
        <f t="shared" si="964"/>
        <v>0</v>
      </c>
      <c r="AB1805" s="27">
        <f t="shared" si="988"/>
        <v>6.7299999999999999E-2</v>
      </c>
      <c r="AC1805" s="29">
        <f t="shared" si="969"/>
        <v>5</v>
      </c>
      <c r="AD1805" s="29">
        <v>252</v>
      </c>
      <c r="AE1805" s="11">
        <f t="shared" si="960"/>
        <v>1.0012931389999999</v>
      </c>
      <c r="AF1805" s="2">
        <f t="shared" si="965"/>
        <v>320.92093826000001</v>
      </c>
      <c r="AG1805" s="2">
        <f t="shared" si="982"/>
        <v>327.72524490000001</v>
      </c>
      <c r="AH1805" s="3">
        <f t="shared" si="983"/>
        <v>0</v>
      </c>
      <c r="AI1805" s="4" t="str">
        <f t="shared" si="961"/>
        <v>A+J=</v>
      </c>
      <c r="AJ1805" s="12">
        <f t="shared" si="989"/>
        <v>42948</v>
      </c>
      <c r="AK1805" s="12"/>
      <c r="AL1805" s="4"/>
      <c r="AM1805" s="1"/>
      <c r="AN1805" s="12"/>
      <c r="AO1805" s="1"/>
      <c r="AP1805" s="1"/>
      <c r="AQ1805" s="3"/>
      <c r="AR1805" s="3"/>
      <c r="AS1805" s="7"/>
      <c r="AT1805" s="1"/>
      <c r="AU1805" s="1"/>
      <c r="AV1805" s="1"/>
      <c r="AW1805" s="1"/>
      <c r="AX1805" s="1"/>
      <c r="AY1805" s="1"/>
      <c r="AZ1805" s="1"/>
      <c r="BA1805" s="1"/>
      <c r="BB1805" s="1"/>
    </row>
    <row r="1806" spans="1:54" x14ac:dyDescent="0.2">
      <c r="A1806" s="178">
        <f t="shared" si="984"/>
        <v>42925</v>
      </c>
      <c r="B1806" s="2">
        <f t="shared" si="970"/>
        <v>253761.61356482841</v>
      </c>
      <c r="C1806" s="2">
        <f t="shared" si="985"/>
        <v>181670.68565139</v>
      </c>
      <c r="D1806" s="2">
        <f>SUM(Y1806:Y$1860)</f>
        <v>6260.9274268200006</v>
      </c>
      <c r="E1806" s="11">
        <f t="shared" si="971"/>
        <v>175409.75822456999</v>
      </c>
      <c r="F1806" s="99">
        <f t="shared" si="966"/>
        <v>4843.41</v>
      </c>
      <c r="G1806" s="3">
        <f>IF(N1806=1,VLOOKUP(A1805,[1]Plan1!$BG$69:$BI$188,3),G1805)</f>
        <v>4832.2700000000004</v>
      </c>
      <c r="H1806" s="200">
        <f t="shared" si="967"/>
        <v>42859</v>
      </c>
      <c r="I1806" s="200">
        <f t="shared" si="968"/>
        <v>42890</v>
      </c>
      <c r="J1806" s="27">
        <f t="shared" si="972"/>
        <v>-2.3000324151783991E-3</v>
      </c>
      <c r="K1806" s="12">
        <f t="shared" si="986"/>
        <v>42948</v>
      </c>
      <c r="L1806" s="12">
        <f t="shared" si="973"/>
        <v>42948</v>
      </c>
      <c r="M1806" s="1">
        <f t="shared" si="987"/>
        <v>21</v>
      </c>
      <c r="N1806" s="1">
        <f t="shared" si="974"/>
        <v>5</v>
      </c>
      <c r="O1806" s="2">
        <f t="shared" si="975"/>
        <v>0.99945189000000001</v>
      </c>
      <c r="P1806" s="11">
        <f t="shared" si="963"/>
        <v>1.00310038</v>
      </c>
      <c r="Q1806" s="11">
        <f t="shared" si="959"/>
        <v>1.3968174809373879</v>
      </c>
      <c r="R1806" s="2">
        <f t="shared" si="962"/>
        <v>1.39605187</v>
      </c>
      <c r="S1806" s="2">
        <f t="shared" si="957"/>
        <v>1.36605438</v>
      </c>
      <c r="T1806" s="2">
        <f t="shared" si="976"/>
        <v>248172.03585168</v>
      </c>
      <c r="U1806" s="2">
        <f t="shared" si="977"/>
        <v>2291.8399074495906</v>
      </c>
      <c r="V1806" s="2">
        <f t="shared" si="978"/>
        <v>69471.362761088822</v>
      </c>
      <c r="W1806" s="2">
        <f t="shared" si="979"/>
        <v>253433.8883199284</v>
      </c>
      <c r="X1806" s="29">
        <f t="shared" si="980"/>
        <v>0</v>
      </c>
      <c r="Y1806" s="2">
        <f t="shared" si="958"/>
        <v>0</v>
      </c>
      <c r="Z1806" s="82">
        <f t="shared" si="981"/>
        <v>0</v>
      </c>
      <c r="AA1806" s="2">
        <f t="shared" si="964"/>
        <v>0</v>
      </c>
      <c r="AB1806" s="27">
        <f t="shared" si="988"/>
        <v>6.7299999999999999E-2</v>
      </c>
      <c r="AC1806" s="29">
        <f t="shared" si="969"/>
        <v>5</v>
      </c>
      <c r="AD1806" s="29">
        <v>252</v>
      </c>
      <c r="AE1806" s="11">
        <f t="shared" si="960"/>
        <v>1.0012931389999999</v>
      </c>
      <c r="AF1806" s="2">
        <f t="shared" si="965"/>
        <v>320.92093826000001</v>
      </c>
      <c r="AG1806" s="2">
        <f t="shared" si="982"/>
        <v>327.72524490000001</v>
      </c>
      <c r="AH1806" s="3">
        <f t="shared" si="983"/>
        <v>0</v>
      </c>
      <c r="AI1806" s="4" t="str">
        <f t="shared" si="961"/>
        <v>A+J=</v>
      </c>
      <c r="AJ1806" s="12">
        <f t="shared" si="989"/>
        <v>42948</v>
      </c>
      <c r="AK1806" s="12"/>
      <c r="AL1806" s="4"/>
      <c r="AM1806" s="1"/>
      <c r="AN1806" s="12"/>
      <c r="AO1806" s="1"/>
      <c r="AP1806" s="1"/>
      <c r="AQ1806" s="3"/>
      <c r="AR1806" s="3"/>
      <c r="AS1806" s="7"/>
      <c r="AT1806" s="1"/>
      <c r="AU1806" s="1"/>
      <c r="AV1806" s="1"/>
      <c r="AW1806" s="1"/>
      <c r="AX1806" s="1"/>
      <c r="AY1806" s="1"/>
      <c r="AZ1806" s="1"/>
      <c r="BA1806" s="1"/>
      <c r="BB1806" s="1"/>
    </row>
    <row r="1807" spans="1:54" x14ac:dyDescent="0.2">
      <c r="A1807" s="178">
        <f t="shared" si="984"/>
        <v>42926</v>
      </c>
      <c r="B1807" s="2">
        <f t="shared" si="970"/>
        <v>253761.61356482841</v>
      </c>
      <c r="C1807" s="2">
        <f t="shared" si="985"/>
        <v>181670.68565139</v>
      </c>
      <c r="D1807" s="2">
        <f>SUM(Y1807:Y$1860)</f>
        <v>6260.9274268200006</v>
      </c>
      <c r="E1807" s="11">
        <f t="shared" si="971"/>
        <v>175409.75822456999</v>
      </c>
      <c r="F1807" s="99">
        <f t="shared" si="966"/>
        <v>4843.41</v>
      </c>
      <c r="G1807" s="3">
        <f>IF(N1807=1,VLOOKUP(A1806,[1]Plan1!$BG$69:$BI$188,3),G1806)</f>
        <v>4832.2700000000004</v>
      </c>
      <c r="H1807" s="200">
        <f t="shared" si="967"/>
        <v>42859</v>
      </c>
      <c r="I1807" s="200">
        <f t="shared" si="968"/>
        <v>42890</v>
      </c>
      <c r="J1807" s="27">
        <f t="shared" si="972"/>
        <v>-2.3000324151783991E-3</v>
      </c>
      <c r="K1807" s="12">
        <f t="shared" si="986"/>
        <v>42948</v>
      </c>
      <c r="L1807" s="12">
        <f t="shared" si="973"/>
        <v>42948</v>
      </c>
      <c r="M1807" s="1">
        <f t="shared" si="987"/>
        <v>21</v>
      </c>
      <c r="N1807" s="1">
        <f t="shared" si="974"/>
        <v>5</v>
      </c>
      <c r="O1807" s="2">
        <f t="shared" si="975"/>
        <v>0.99945189000000001</v>
      </c>
      <c r="P1807" s="11">
        <f t="shared" si="963"/>
        <v>1.00310038</v>
      </c>
      <c r="Q1807" s="11">
        <f t="shared" si="959"/>
        <v>1.3968174809373879</v>
      </c>
      <c r="R1807" s="2">
        <f t="shared" si="962"/>
        <v>1.39605187</v>
      </c>
      <c r="S1807" s="2">
        <f t="shared" si="957"/>
        <v>1.36605438</v>
      </c>
      <c r="T1807" s="2">
        <f t="shared" si="976"/>
        <v>248172.03585168</v>
      </c>
      <c r="U1807" s="2">
        <f t="shared" si="977"/>
        <v>2291.8399074495906</v>
      </c>
      <c r="V1807" s="2">
        <f t="shared" si="978"/>
        <v>69471.362761088822</v>
      </c>
      <c r="W1807" s="2">
        <f t="shared" si="979"/>
        <v>253433.8883199284</v>
      </c>
      <c r="X1807" s="29">
        <f t="shared" si="980"/>
        <v>0</v>
      </c>
      <c r="Y1807" s="2">
        <f t="shared" si="958"/>
        <v>0</v>
      </c>
      <c r="Z1807" s="82">
        <f t="shared" si="981"/>
        <v>0</v>
      </c>
      <c r="AA1807" s="2">
        <f t="shared" si="964"/>
        <v>0</v>
      </c>
      <c r="AB1807" s="27">
        <f t="shared" si="988"/>
        <v>6.7299999999999999E-2</v>
      </c>
      <c r="AC1807" s="29">
        <f t="shared" si="969"/>
        <v>5</v>
      </c>
      <c r="AD1807" s="29">
        <v>252</v>
      </c>
      <c r="AE1807" s="11">
        <f t="shared" si="960"/>
        <v>1.0012931389999999</v>
      </c>
      <c r="AF1807" s="2">
        <f t="shared" si="965"/>
        <v>320.92093826000001</v>
      </c>
      <c r="AG1807" s="2">
        <f t="shared" si="982"/>
        <v>327.72524490000001</v>
      </c>
      <c r="AH1807" s="3">
        <f t="shared" si="983"/>
        <v>0</v>
      </c>
      <c r="AI1807" s="4" t="str">
        <f t="shared" si="961"/>
        <v>A+J=</v>
      </c>
      <c r="AJ1807" s="12">
        <f t="shared" si="989"/>
        <v>42948</v>
      </c>
      <c r="AK1807" s="12"/>
      <c r="AL1807" s="4"/>
      <c r="AM1807" s="1"/>
      <c r="AN1807" s="12"/>
      <c r="AO1807" s="1"/>
      <c r="AP1807" s="1"/>
      <c r="AQ1807" s="3"/>
      <c r="AR1807" s="3"/>
      <c r="AS1807" s="7"/>
      <c r="AT1807" s="1"/>
      <c r="AU1807" s="1"/>
      <c r="AV1807" s="1"/>
      <c r="AW1807" s="1"/>
      <c r="AX1807" s="1"/>
      <c r="AY1807" s="1"/>
      <c r="AZ1807" s="1"/>
      <c r="BA1807" s="1"/>
      <c r="BB1807" s="1"/>
    </row>
    <row r="1808" spans="1:54" x14ac:dyDescent="0.2">
      <c r="A1808" s="178">
        <f t="shared" si="984"/>
        <v>42927</v>
      </c>
      <c r="B1808" s="2">
        <f t="shared" si="970"/>
        <v>253800.3159524994</v>
      </c>
      <c r="C1808" s="2">
        <f t="shared" si="985"/>
        <v>181670.68565139</v>
      </c>
      <c r="D1808" s="2">
        <f>SUM(Y1808:Y$1860)</f>
        <v>6260.9274268200006</v>
      </c>
      <c r="E1808" s="11">
        <f t="shared" si="971"/>
        <v>175409.75822456999</v>
      </c>
      <c r="F1808" s="99">
        <f t="shared" si="966"/>
        <v>4843.41</v>
      </c>
      <c r="G1808" s="3">
        <f>IF(N1808=1,VLOOKUP(A1807,[1]Plan1!$BG$69:$BI$188,3),G1807)</f>
        <v>4832.2700000000004</v>
      </c>
      <c r="H1808" s="200">
        <f t="shared" si="967"/>
        <v>42859</v>
      </c>
      <c r="I1808" s="200">
        <f t="shared" si="968"/>
        <v>42890</v>
      </c>
      <c r="J1808" s="27">
        <f t="shared" si="972"/>
        <v>-2.3000324151783991E-3</v>
      </c>
      <c r="K1808" s="12">
        <f t="shared" si="986"/>
        <v>42948</v>
      </c>
      <c r="L1808" s="12">
        <f t="shared" si="973"/>
        <v>42948</v>
      </c>
      <c r="M1808" s="1">
        <f t="shared" si="987"/>
        <v>21</v>
      </c>
      <c r="N1808" s="1">
        <f t="shared" si="974"/>
        <v>6</v>
      </c>
      <c r="O1808" s="2">
        <f t="shared" si="975"/>
        <v>0.99934230000000002</v>
      </c>
      <c r="P1808" s="11">
        <f t="shared" si="963"/>
        <v>1.00310038</v>
      </c>
      <c r="Q1808" s="11">
        <f t="shared" si="959"/>
        <v>1.3968174809373879</v>
      </c>
      <c r="R1808" s="2">
        <f t="shared" si="962"/>
        <v>1.3958987899999999</v>
      </c>
      <c r="S1808" s="2">
        <f t="shared" si="957"/>
        <v>1.36605438</v>
      </c>
      <c r="T1808" s="2">
        <f t="shared" si="976"/>
        <v>248172.03585168</v>
      </c>
      <c r="U1808" s="2">
        <f t="shared" si="977"/>
        <v>2291.8399074495906</v>
      </c>
      <c r="V1808" s="2">
        <f t="shared" si="978"/>
        <v>69444.511035299802</v>
      </c>
      <c r="W1808" s="2">
        <f t="shared" si="979"/>
        <v>253407.03659413938</v>
      </c>
      <c r="X1808" s="29">
        <f t="shared" si="980"/>
        <v>0</v>
      </c>
      <c r="Y1808" s="2">
        <f t="shared" si="958"/>
        <v>0</v>
      </c>
      <c r="Z1808" s="82">
        <f t="shared" si="981"/>
        <v>0</v>
      </c>
      <c r="AA1808" s="2">
        <f t="shared" si="964"/>
        <v>0</v>
      </c>
      <c r="AB1808" s="27">
        <f t="shared" si="988"/>
        <v>6.7299999999999999E-2</v>
      </c>
      <c r="AC1808" s="29">
        <f t="shared" si="969"/>
        <v>6</v>
      </c>
      <c r="AD1808" s="29">
        <v>252</v>
      </c>
      <c r="AE1808" s="11">
        <f t="shared" si="960"/>
        <v>1.0015519669999999</v>
      </c>
      <c r="AF1808" s="2">
        <f t="shared" si="965"/>
        <v>385.15480996000002</v>
      </c>
      <c r="AG1808" s="2">
        <f t="shared" si="982"/>
        <v>393.27935836</v>
      </c>
      <c r="AH1808" s="3">
        <f t="shared" si="983"/>
        <v>0</v>
      </c>
      <c r="AI1808" s="4" t="str">
        <f t="shared" si="961"/>
        <v>A+J=</v>
      </c>
      <c r="AJ1808" s="12">
        <f t="shared" si="989"/>
        <v>42948</v>
      </c>
      <c r="AK1808" s="12"/>
      <c r="AL1808" s="4"/>
      <c r="AM1808" s="1"/>
      <c r="AN1808" s="12"/>
      <c r="AO1808" s="1"/>
      <c r="AP1808" s="1"/>
      <c r="AQ1808" s="3"/>
      <c r="AR1808" s="3"/>
      <c r="AS1808" s="7"/>
      <c r="AT1808" s="1"/>
      <c r="AU1808" s="1"/>
      <c r="AV1808" s="1"/>
      <c r="AW1808" s="1"/>
      <c r="AX1808" s="1"/>
      <c r="AY1808" s="1"/>
      <c r="AZ1808" s="1"/>
      <c r="BA1808" s="1"/>
      <c r="BB1808" s="1"/>
    </row>
    <row r="1809" spans="1:54" x14ac:dyDescent="0.2">
      <c r="A1809" s="178">
        <f t="shared" si="984"/>
        <v>42928</v>
      </c>
      <c r="B1809" s="2">
        <f t="shared" si="970"/>
        <v>253839.0266885031</v>
      </c>
      <c r="C1809" s="2">
        <f t="shared" si="985"/>
        <v>181670.68565139</v>
      </c>
      <c r="D1809" s="2">
        <f>SUM(Y1809:Y$1860)</f>
        <v>6260.9274268200006</v>
      </c>
      <c r="E1809" s="11">
        <f t="shared" si="971"/>
        <v>175409.75822456999</v>
      </c>
      <c r="F1809" s="99">
        <f t="shared" si="966"/>
        <v>4843.41</v>
      </c>
      <c r="G1809" s="3">
        <f>IF(N1809=1,VLOOKUP(A1808,[1]Plan1!$BG$69:$BI$188,3),G1808)</f>
        <v>4832.2700000000004</v>
      </c>
      <c r="H1809" s="200">
        <f t="shared" si="967"/>
        <v>42859</v>
      </c>
      <c r="I1809" s="200">
        <f t="shared" si="968"/>
        <v>42890</v>
      </c>
      <c r="J1809" s="27">
        <f t="shared" si="972"/>
        <v>-2.3000324151783991E-3</v>
      </c>
      <c r="K1809" s="12">
        <f t="shared" si="986"/>
        <v>42948</v>
      </c>
      <c r="L1809" s="12">
        <f t="shared" si="973"/>
        <v>42948</v>
      </c>
      <c r="M1809" s="1">
        <f t="shared" si="987"/>
        <v>21</v>
      </c>
      <c r="N1809" s="1">
        <f t="shared" si="974"/>
        <v>7</v>
      </c>
      <c r="O1809" s="2">
        <f t="shared" si="975"/>
        <v>0.99923273000000001</v>
      </c>
      <c r="P1809" s="11">
        <f t="shared" si="963"/>
        <v>1.00310038</v>
      </c>
      <c r="Q1809" s="11">
        <f t="shared" si="959"/>
        <v>1.3968174809373879</v>
      </c>
      <c r="R1809" s="2">
        <f t="shared" si="962"/>
        <v>1.39574574</v>
      </c>
      <c r="S1809" s="2">
        <f t="shared" si="957"/>
        <v>1.36605438</v>
      </c>
      <c r="T1809" s="2">
        <f t="shared" si="976"/>
        <v>248172.03585168</v>
      </c>
      <c r="U1809" s="2">
        <f t="shared" si="977"/>
        <v>2291.8399074495906</v>
      </c>
      <c r="V1809" s="2">
        <f t="shared" si="978"/>
        <v>69417.664571803529</v>
      </c>
      <c r="W1809" s="2">
        <f t="shared" si="979"/>
        <v>253380.19013064311</v>
      </c>
      <c r="X1809" s="29">
        <f t="shared" si="980"/>
        <v>0</v>
      </c>
      <c r="Y1809" s="2">
        <f t="shared" si="958"/>
        <v>0</v>
      </c>
      <c r="Z1809" s="82">
        <f t="shared" si="981"/>
        <v>0</v>
      </c>
      <c r="AA1809" s="2">
        <f t="shared" si="964"/>
        <v>0</v>
      </c>
      <c r="AB1809" s="27">
        <f t="shared" si="988"/>
        <v>6.7299999999999999E-2</v>
      </c>
      <c r="AC1809" s="29">
        <f t="shared" si="969"/>
        <v>7</v>
      </c>
      <c r="AD1809" s="29">
        <v>252</v>
      </c>
      <c r="AE1809" s="11">
        <f t="shared" si="960"/>
        <v>1.0018108619999999</v>
      </c>
      <c r="AF1809" s="2">
        <f t="shared" si="965"/>
        <v>449.40530918000002</v>
      </c>
      <c r="AG1809" s="2">
        <f t="shared" si="982"/>
        <v>458.83655786000003</v>
      </c>
      <c r="AH1809" s="3">
        <f t="shared" si="983"/>
        <v>0</v>
      </c>
      <c r="AI1809" s="4" t="str">
        <f t="shared" si="961"/>
        <v>A+J=</v>
      </c>
      <c r="AJ1809" s="12">
        <f t="shared" si="989"/>
        <v>42948</v>
      </c>
      <c r="AK1809" s="12"/>
      <c r="AL1809" s="4"/>
      <c r="AM1809" s="1"/>
      <c r="AN1809" s="12"/>
      <c r="AO1809" s="1"/>
      <c r="AP1809" s="1"/>
      <c r="AQ1809" s="3"/>
      <c r="AR1809" s="3"/>
      <c r="AS1809" s="7"/>
      <c r="AT1809" s="1"/>
      <c r="AU1809" s="1"/>
      <c r="AV1809" s="1"/>
      <c r="AW1809" s="1"/>
      <c r="AX1809" s="1"/>
      <c r="AY1809" s="1"/>
      <c r="AZ1809" s="1"/>
      <c r="BA1809" s="1"/>
      <c r="BB1809" s="1"/>
    </row>
    <row r="1810" spans="1:54" x14ac:dyDescent="0.2">
      <c r="A1810" s="178">
        <f t="shared" si="984"/>
        <v>42929</v>
      </c>
      <c r="B1810" s="2">
        <f t="shared" si="970"/>
        <v>253877.74250942442</v>
      </c>
      <c r="C1810" s="2">
        <f t="shared" si="985"/>
        <v>181670.68565139</v>
      </c>
      <c r="D1810" s="2">
        <f>SUM(Y1810:Y$1860)</f>
        <v>6260.9274268200006</v>
      </c>
      <c r="E1810" s="11">
        <f t="shared" si="971"/>
        <v>175409.75822456999</v>
      </c>
      <c r="F1810" s="99">
        <f t="shared" si="966"/>
        <v>4843.41</v>
      </c>
      <c r="G1810" s="3">
        <f>IF(N1810=1,VLOOKUP(A1809,[1]Plan1!$BG$69:$BI$188,3),G1809)</f>
        <v>4832.2700000000004</v>
      </c>
      <c r="H1810" s="200">
        <f t="shared" si="967"/>
        <v>42859</v>
      </c>
      <c r="I1810" s="200">
        <f t="shared" si="968"/>
        <v>42890</v>
      </c>
      <c r="J1810" s="27">
        <f t="shared" si="972"/>
        <v>-2.3000324151783991E-3</v>
      </c>
      <c r="K1810" s="12">
        <f t="shared" si="986"/>
        <v>42948</v>
      </c>
      <c r="L1810" s="12">
        <f t="shared" si="973"/>
        <v>42948</v>
      </c>
      <c r="M1810" s="1">
        <f t="shared" si="987"/>
        <v>21</v>
      </c>
      <c r="N1810" s="1">
        <f t="shared" si="974"/>
        <v>8</v>
      </c>
      <c r="O1810" s="2">
        <f t="shared" si="975"/>
        <v>0.99912316999999995</v>
      </c>
      <c r="P1810" s="11">
        <f t="shared" si="963"/>
        <v>1.00310038</v>
      </c>
      <c r="Q1810" s="11">
        <f t="shared" si="959"/>
        <v>1.3968174809373879</v>
      </c>
      <c r="R1810" s="2">
        <f t="shared" si="962"/>
        <v>1.3955926999999999</v>
      </c>
      <c r="S1810" s="2">
        <f t="shared" si="957"/>
        <v>1.36605438</v>
      </c>
      <c r="T1810" s="2">
        <f t="shared" si="976"/>
        <v>248172.03585168</v>
      </c>
      <c r="U1810" s="2">
        <f t="shared" si="977"/>
        <v>2291.8399074495906</v>
      </c>
      <c r="V1810" s="2">
        <f t="shared" si="978"/>
        <v>69390.819862404838</v>
      </c>
      <c r="W1810" s="2">
        <f t="shared" si="979"/>
        <v>253353.34542124442</v>
      </c>
      <c r="X1810" s="29">
        <f t="shared" si="980"/>
        <v>0</v>
      </c>
      <c r="Y1810" s="2">
        <f t="shared" si="958"/>
        <v>0</v>
      </c>
      <c r="Z1810" s="82">
        <f t="shared" si="981"/>
        <v>0</v>
      </c>
      <c r="AA1810" s="2">
        <f t="shared" si="964"/>
        <v>0</v>
      </c>
      <c r="AB1810" s="27">
        <f t="shared" si="988"/>
        <v>6.7299999999999999E-2</v>
      </c>
      <c r="AC1810" s="29">
        <f t="shared" si="969"/>
        <v>8</v>
      </c>
      <c r="AD1810" s="29">
        <v>252</v>
      </c>
      <c r="AE1810" s="11">
        <f t="shared" si="960"/>
        <v>1.002069825</v>
      </c>
      <c r="AF1810" s="2">
        <f t="shared" si="965"/>
        <v>513.67268409999997</v>
      </c>
      <c r="AG1810" s="2">
        <f t="shared" si="982"/>
        <v>524.39708817999997</v>
      </c>
      <c r="AH1810" s="3">
        <f t="shared" si="983"/>
        <v>0</v>
      </c>
      <c r="AI1810" s="4" t="str">
        <f t="shared" si="961"/>
        <v>A+J=</v>
      </c>
      <c r="AJ1810" s="12">
        <f t="shared" si="989"/>
        <v>42948</v>
      </c>
      <c r="AK1810" s="12"/>
      <c r="AL1810" s="4"/>
      <c r="AM1810" s="1"/>
      <c r="AN1810" s="12"/>
      <c r="AO1810" s="1"/>
      <c r="AP1810" s="1"/>
      <c r="AQ1810" s="3"/>
      <c r="AR1810" s="3"/>
      <c r="AS1810" s="7"/>
      <c r="AT1810" s="1"/>
      <c r="AU1810" s="1"/>
      <c r="AV1810" s="1"/>
      <c r="AW1810" s="1"/>
      <c r="AX1810" s="1"/>
      <c r="AY1810" s="1"/>
      <c r="AZ1810" s="1"/>
      <c r="BA1810" s="1"/>
      <c r="BB1810" s="1"/>
    </row>
    <row r="1811" spans="1:54" x14ac:dyDescent="0.2">
      <c r="A1811" s="178">
        <f t="shared" si="984"/>
        <v>42930</v>
      </c>
      <c r="B1811" s="2">
        <f t="shared" si="970"/>
        <v>253916.46466269088</v>
      </c>
      <c r="C1811" s="2">
        <f t="shared" si="985"/>
        <v>181670.68565139</v>
      </c>
      <c r="D1811" s="2">
        <f>SUM(Y1811:Y$1860)</f>
        <v>6260.9274268200006</v>
      </c>
      <c r="E1811" s="11">
        <f t="shared" si="971"/>
        <v>175409.75822456999</v>
      </c>
      <c r="F1811" s="99">
        <f t="shared" si="966"/>
        <v>4843.41</v>
      </c>
      <c r="G1811" s="3">
        <f>IF(N1811=1,VLOOKUP(A1810,[1]Plan1!$BG$69:$BI$188,3),G1810)</f>
        <v>4832.2700000000004</v>
      </c>
      <c r="H1811" s="200">
        <f t="shared" si="967"/>
        <v>42859</v>
      </c>
      <c r="I1811" s="200">
        <f t="shared" si="968"/>
        <v>42890</v>
      </c>
      <c r="J1811" s="27">
        <f t="shared" si="972"/>
        <v>-2.3000324151783991E-3</v>
      </c>
      <c r="K1811" s="12">
        <f t="shared" si="986"/>
        <v>42948</v>
      </c>
      <c r="L1811" s="12">
        <f t="shared" si="973"/>
        <v>42948</v>
      </c>
      <c r="M1811" s="1">
        <f t="shared" si="987"/>
        <v>21</v>
      </c>
      <c r="N1811" s="1">
        <f t="shared" si="974"/>
        <v>9</v>
      </c>
      <c r="O1811" s="2">
        <f t="shared" si="975"/>
        <v>0.99901362000000005</v>
      </c>
      <c r="P1811" s="11">
        <f t="shared" si="963"/>
        <v>1.00310038</v>
      </c>
      <c r="Q1811" s="11">
        <f t="shared" si="959"/>
        <v>1.3968174809373879</v>
      </c>
      <c r="R1811" s="2">
        <f t="shared" si="962"/>
        <v>1.39543968</v>
      </c>
      <c r="S1811" s="2">
        <f t="shared" si="957"/>
        <v>1.36605438</v>
      </c>
      <c r="T1811" s="2">
        <f t="shared" si="976"/>
        <v>248172.03585168</v>
      </c>
      <c r="U1811" s="2">
        <f t="shared" si="977"/>
        <v>2291.8399074495906</v>
      </c>
      <c r="V1811" s="2">
        <f t="shared" si="978"/>
        <v>69363.978661201312</v>
      </c>
      <c r="W1811" s="2">
        <f t="shared" si="979"/>
        <v>253326.50422004089</v>
      </c>
      <c r="X1811" s="29">
        <f t="shared" si="980"/>
        <v>0</v>
      </c>
      <c r="Y1811" s="2">
        <f t="shared" si="958"/>
        <v>0</v>
      </c>
      <c r="Z1811" s="82">
        <f t="shared" si="981"/>
        <v>0</v>
      </c>
      <c r="AA1811" s="2">
        <f t="shared" si="964"/>
        <v>0</v>
      </c>
      <c r="AB1811" s="27">
        <f t="shared" si="988"/>
        <v>6.7299999999999999E-2</v>
      </c>
      <c r="AC1811" s="29">
        <f t="shared" si="969"/>
        <v>9</v>
      </c>
      <c r="AD1811" s="29">
        <v>252</v>
      </c>
      <c r="AE1811" s="11">
        <f t="shared" si="960"/>
        <v>1.0023288539999999</v>
      </c>
      <c r="AF1811" s="2">
        <f t="shared" si="965"/>
        <v>577.95643838000001</v>
      </c>
      <c r="AG1811" s="2">
        <f t="shared" si="982"/>
        <v>589.96044265</v>
      </c>
      <c r="AH1811" s="3">
        <f t="shared" si="983"/>
        <v>0</v>
      </c>
      <c r="AI1811" s="4" t="str">
        <f t="shared" si="961"/>
        <v>A+J=</v>
      </c>
      <c r="AJ1811" s="12">
        <f t="shared" si="989"/>
        <v>42948</v>
      </c>
      <c r="AK1811" s="12"/>
      <c r="AL1811" s="4"/>
      <c r="AM1811" s="1"/>
      <c r="AN1811" s="12"/>
      <c r="AO1811" s="1"/>
      <c r="AP1811" s="1"/>
      <c r="AQ1811" s="3"/>
      <c r="AR1811" s="3"/>
      <c r="AS1811" s="7"/>
      <c r="AT1811" s="1"/>
      <c r="AU1811" s="1"/>
      <c r="AV1811" s="1"/>
      <c r="AW1811" s="1"/>
      <c r="AX1811" s="1"/>
      <c r="AY1811" s="1"/>
      <c r="AZ1811" s="1"/>
      <c r="BA1811" s="1"/>
      <c r="BB1811" s="1"/>
    </row>
    <row r="1812" spans="1:54" x14ac:dyDescent="0.2">
      <c r="A1812" s="178">
        <f t="shared" si="984"/>
        <v>42931</v>
      </c>
      <c r="B1812" s="2">
        <f t="shared" si="970"/>
        <v>253955.19339901253</v>
      </c>
      <c r="C1812" s="2">
        <f t="shared" si="985"/>
        <v>181670.68565139</v>
      </c>
      <c r="D1812" s="2">
        <f>SUM(Y1812:Y$1860)</f>
        <v>6260.9274268200006</v>
      </c>
      <c r="E1812" s="11">
        <f t="shared" si="971"/>
        <v>175409.75822456999</v>
      </c>
      <c r="F1812" s="99">
        <f t="shared" si="966"/>
        <v>4843.41</v>
      </c>
      <c r="G1812" s="3">
        <f>IF(N1812=1,VLOOKUP(A1811,[1]Plan1!$BG$69:$BI$188,3),G1811)</f>
        <v>4832.2700000000004</v>
      </c>
      <c r="H1812" s="200">
        <f t="shared" si="967"/>
        <v>42859</v>
      </c>
      <c r="I1812" s="200">
        <f t="shared" si="968"/>
        <v>42890</v>
      </c>
      <c r="J1812" s="27">
        <f t="shared" si="972"/>
        <v>-2.3000324151783991E-3</v>
      </c>
      <c r="K1812" s="12">
        <f t="shared" si="986"/>
        <v>42948</v>
      </c>
      <c r="L1812" s="12">
        <f t="shared" si="973"/>
        <v>42948</v>
      </c>
      <c r="M1812" s="1">
        <f t="shared" si="987"/>
        <v>21</v>
      </c>
      <c r="N1812" s="1">
        <f t="shared" si="974"/>
        <v>10</v>
      </c>
      <c r="O1812" s="2">
        <f t="shared" si="975"/>
        <v>0.99890407999999997</v>
      </c>
      <c r="P1812" s="11">
        <f t="shared" si="963"/>
        <v>1.00310038</v>
      </c>
      <c r="Q1812" s="11">
        <f t="shared" si="959"/>
        <v>1.3968174809373879</v>
      </c>
      <c r="R1812" s="2">
        <f t="shared" si="962"/>
        <v>1.3952866799999999</v>
      </c>
      <c r="S1812" s="2">
        <f t="shared" si="957"/>
        <v>1.36605438</v>
      </c>
      <c r="T1812" s="2">
        <f t="shared" si="976"/>
        <v>248172.03585168</v>
      </c>
      <c r="U1812" s="2">
        <f t="shared" si="977"/>
        <v>2291.8399074495906</v>
      </c>
      <c r="V1812" s="2">
        <f t="shared" si="978"/>
        <v>69337.140968192951</v>
      </c>
      <c r="W1812" s="2">
        <f t="shared" si="979"/>
        <v>253299.66652703253</v>
      </c>
      <c r="X1812" s="29">
        <f t="shared" si="980"/>
        <v>0</v>
      </c>
      <c r="Y1812" s="2">
        <f t="shared" si="958"/>
        <v>0</v>
      </c>
      <c r="Z1812" s="82">
        <f t="shared" si="981"/>
        <v>0</v>
      </c>
      <c r="AA1812" s="2">
        <f t="shared" si="964"/>
        <v>0</v>
      </c>
      <c r="AB1812" s="27">
        <f t="shared" si="988"/>
        <v>6.7299999999999999E-2</v>
      </c>
      <c r="AC1812" s="29">
        <f t="shared" si="969"/>
        <v>10</v>
      </c>
      <c r="AD1812" s="29">
        <v>252</v>
      </c>
      <c r="AE1812" s="11">
        <f t="shared" si="960"/>
        <v>1.0025879499999999</v>
      </c>
      <c r="AF1812" s="2">
        <f t="shared" si="965"/>
        <v>642.25682017999998</v>
      </c>
      <c r="AG1812" s="2">
        <f t="shared" si="982"/>
        <v>655.52687198000001</v>
      </c>
      <c r="AH1812" s="3">
        <f t="shared" si="983"/>
        <v>0</v>
      </c>
      <c r="AI1812" s="4" t="str">
        <f t="shared" si="961"/>
        <v>A+J=</v>
      </c>
      <c r="AJ1812" s="12">
        <f t="shared" si="989"/>
        <v>42948</v>
      </c>
      <c r="AK1812" s="12"/>
      <c r="AL1812" s="4"/>
      <c r="AM1812" s="1"/>
      <c r="AN1812" s="12"/>
      <c r="AO1812" s="1"/>
      <c r="AP1812" s="1"/>
      <c r="AQ1812" s="3"/>
      <c r="AR1812" s="3"/>
      <c r="AS1812" s="7"/>
      <c r="AT1812" s="1"/>
      <c r="AU1812" s="1"/>
      <c r="AV1812" s="1"/>
      <c r="AW1812" s="1"/>
      <c r="AX1812" s="1"/>
      <c r="AY1812" s="1"/>
      <c r="AZ1812" s="1"/>
      <c r="BA1812" s="1"/>
      <c r="BB1812" s="1"/>
    </row>
    <row r="1813" spans="1:54" x14ac:dyDescent="0.2">
      <c r="A1813" s="178">
        <f t="shared" si="984"/>
        <v>42932</v>
      </c>
      <c r="B1813" s="2">
        <f t="shared" si="970"/>
        <v>253955.19339901253</v>
      </c>
      <c r="C1813" s="2">
        <f t="shared" si="985"/>
        <v>181670.68565139</v>
      </c>
      <c r="D1813" s="2">
        <f>SUM(Y1813:Y$1860)</f>
        <v>6260.9274268200006</v>
      </c>
      <c r="E1813" s="11">
        <f t="shared" si="971"/>
        <v>175409.75822456999</v>
      </c>
      <c r="F1813" s="99">
        <f t="shared" si="966"/>
        <v>4843.41</v>
      </c>
      <c r="G1813" s="3">
        <f>IF(N1813=1,VLOOKUP(A1812,[1]Plan1!$BG$69:$BI$188,3),G1812)</f>
        <v>4832.2700000000004</v>
      </c>
      <c r="H1813" s="200">
        <f t="shared" si="967"/>
        <v>42859</v>
      </c>
      <c r="I1813" s="200">
        <f t="shared" si="968"/>
        <v>42890</v>
      </c>
      <c r="J1813" s="27">
        <f t="shared" si="972"/>
        <v>-2.3000324151783991E-3</v>
      </c>
      <c r="K1813" s="12">
        <f t="shared" si="986"/>
        <v>42948</v>
      </c>
      <c r="L1813" s="12">
        <f t="shared" si="973"/>
        <v>42948</v>
      </c>
      <c r="M1813" s="1">
        <f t="shared" si="987"/>
        <v>21</v>
      </c>
      <c r="N1813" s="1">
        <f t="shared" si="974"/>
        <v>10</v>
      </c>
      <c r="O1813" s="2">
        <f t="shared" si="975"/>
        <v>0.99890407999999997</v>
      </c>
      <c r="P1813" s="11">
        <f t="shared" si="963"/>
        <v>1.00310038</v>
      </c>
      <c r="Q1813" s="11">
        <f t="shared" si="959"/>
        <v>1.3968174809373879</v>
      </c>
      <c r="R1813" s="2">
        <f t="shared" si="962"/>
        <v>1.3952866799999999</v>
      </c>
      <c r="S1813" s="2">
        <f t="shared" si="957"/>
        <v>1.36605438</v>
      </c>
      <c r="T1813" s="2">
        <f t="shared" si="976"/>
        <v>248172.03585168</v>
      </c>
      <c r="U1813" s="2">
        <f t="shared" si="977"/>
        <v>2291.8399074495906</v>
      </c>
      <c r="V1813" s="2">
        <f t="shared" si="978"/>
        <v>69337.140968192951</v>
      </c>
      <c r="W1813" s="2">
        <f t="shared" si="979"/>
        <v>253299.66652703253</v>
      </c>
      <c r="X1813" s="29">
        <f t="shared" si="980"/>
        <v>0</v>
      </c>
      <c r="Y1813" s="2">
        <f t="shared" si="958"/>
        <v>0</v>
      </c>
      <c r="Z1813" s="82">
        <f t="shared" si="981"/>
        <v>0</v>
      </c>
      <c r="AA1813" s="2">
        <f t="shared" si="964"/>
        <v>0</v>
      </c>
      <c r="AB1813" s="27">
        <f t="shared" si="988"/>
        <v>6.7299999999999999E-2</v>
      </c>
      <c r="AC1813" s="29">
        <f t="shared" si="969"/>
        <v>10</v>
      </c>
      <c r="AD1813" s="29">
        <v>252</v>
      </c>
      <c r="AE1813" s="11">
        <f t="shared" si="960"/>
        <v>1.0025879499999999</v>
      </c>
      <c r="AF1813" s="2">
        <f t="shared" si="965"/>
        <v>642.25682017999998</v>
      </c>
      <c r="AG1813" s="2">
        <f t="shared" si="982"/>
        <v>655.52687198000001</v>
      </c>
      <c r="AH1813" s="3">
        <f t="shared" si="983"/>
        <v>0</v>
      </c>
      <c r="AI1813" s="4" t="str">
        <f t="shared" si="961"/>
        <v>A+J=</v>
      </c>
      <c r="AJ1813" s="12">
        <f t="shared" si="989"/>
        <v>42948</v>
      </c>
      <c r="AK1813" s="12"/>
      <c r="AL1813" s="4"/>
      <c r="AM1813" s="1"/>
      <c r="AN1813" s="12"/>
      <c r="AO1813" s="1"/>
      <c r="AP1813" s="1"/>
      <c r="AQ1813" s="3"/>
      <c r="AR1813" s="3"/>
      <c r="AS1813" s="7"/>
      <c r="AT1813" s="1"/>
      <c r="AU1813" s="1"/>
      <c r="AV1813" s="1"/>
      <c r="AW1813" s="1"/>
      <c r="AX1813" s="1"/>
      <c r="AY1813" s="1"/>
      <c r="AZ1813" s="1"/>
      <c r="BA1813" s="1"/>
      <c r="BB1813" s="1"/>
    </row>
    <row r="1814" spans="1:54" x14ac:dyDescent="0.2">
      <c r="A1814" s="178">
        <f t="shared" si="984"/>
        <v>42933</v>
      </c>
      <c r="B1814" s="2">
        <f t="shared" si="970"/>
        <v>253955.19339901253</v>
      </c>
      <c r="C1814" s="2">
        <f t="shared" si="985"/>
        <v>181670.68565139</v>
      </c>
      <c r="D1814" s="2">
        <f>SUM(Y1814:Y$1860)</f>
        <v>6260.9274268200006</v>
      </c>
      <c r="E1814" s="11">
        <f t="shared" si="971"/>
        <v>175409.75822456999</v>
      </c>
      <c r="F1814" s="99">
        <f t="shared" si="966"/>
        <v>4843.41</v>
      </c>
      <c r="G1814" s="3">
        <f>IF(N1814=1,VLOOKUP(A1813,[1]Plan1!$BG$69:$BI$188,3),G1813)</f>
        <v>4832.2700000000004</v>
      </c>
      <c r="H1814" s="200">
        <f t="shared" si="967"/>
        <v>42859</v>
      </c>
      <c r="I1814" s="200">
        <f t="shared" si="968"/>
        <v>42890</v>
      </c>
      <c r="J1814" s="27">
        <f t="shared" si="972"/>
        <v>-2.3000324151783991E-3</v>
      </c>
      <c r="K1814" s="12">
        <f t="shared" si="986"/>
        <v>42948</v>
      </c>
      <c r="L1814" s="12">
        <f t="shared" si="973"/>
        <v>42948</v>
      </c>
      <c r="M1814" s="1">
        <f t="shared" si="987"/>
        <v>21</v>
      </c>
      <c r="N1814" s="1">
        <f t="shared" si="974"/>
        <v>10</v>
      </c>
      <c r="O1814" s="2">
        <f t="shared" si="975"/>
        <v>0.99890407999999997</v>
      </c>
      <c r="P1814" s="11">
        <f t="shared" si="963"/>
        <v>1.00310038</v>
      </c>
      <c r="Q1814" s="11">
        <f t="shared" si="959"/>
        <v>1.3968174809373879</v>
      </c>
      <c r="R1814" s="2">
        <f t="shared" si="962"/>
        <v>1.3952866799999999</v>
      </c>
      <c r="S1814" s="2">
        <f t="shared" si="957"/>
        <v>1.36605438</v>
      </c>
      <c r="T1814" s="2">
        <f t="shared" si="976"/>
        <v>248172.03585168</v>
      </c>
      <c r="U1814" s="2">
        <f t="shared" si="977"/>
        <v>2291.8399074495906</v>
      </c>
      <c r="V1814" s="2">
        <f t="shared" si="978"/>
        <v>69337.140968192951</v>
      </c>
      <c r="W1814" s="2">
        <f t="shared" si="979"/>
        <v>253299.66652703253</v>
      </c>
      <c r="X1814" s="29">
        <f t="shared" si="980"/>
        <v>0</v>
      </c>
      <c r="Y1814" s="2">
        <f t="shared" si="958"/>
        <v>0</v>
      </c>
      <c r="Z1814" s="82">
        <f t="shared" si="981"/>
        <v>0</v>
      </c>
      <c r="AA1814" s="2">
        <f t="shared" si="964"/>
        <v>0</v>
      </c>
      <c r="AB1814" s="27">
        <f t="shared" si="988"/>
        <v>6.7299999999999999E-2</v>
      </c>
      <c r="AC1814" s="29">
        <f t="shared" si="969"/>
        <v>10</v>
      </c>
      <c r="AD1814" s="29">
        <v>252</v>
      </c>
      <c r="AE1814" s="11">
        <f t="shared" si="960"/>
        <v>1.0025879499999999</v>
      </c>
      <c r="AF1814" s="2">
        <f t="shared" si="965"/>
        <v>642.25682017999998</v>
      </c>
      <c r="AG1814" s="2">
        <f t="shared" si="982"/>
        <v>655.52687198000001</v>
      </c>
      <c r="AH1814" s="3">
        <f t="shared" si="983"/>
        <v>0</v>
      </c>
      <c r="AI1814" s="4" t="str">
        <f t="shared" si="961"/>
        <v>A+J=</v>
      </c>
      <c r="AJ1814" s="12">
        <f t="shared" si="989"/>
        <v>42948</v>
      </c>
      <c r="AK1814" s="12"/>
      <c r="AL1814" s="4"/>
      <c r="AM1814" s="1"/>
      <c r="AN1814" s="12"/>
      <c r="AO1814" s="1"/>
      <c r="AP1814" s="1"/>
      <c r="AQ1814" s="3"/>
      <c r="AR1814" s="3"/>
      <c r="AS1814" s="7"/>
      <c r="AT1814" s="1"/>
      <c r="AU1814" s="1"/>
      <c r="AV1814" s="1"/>
      <c r="AW1814" s="1"/>
      <c r="AX1814" s="1"/>
      <c r="AY1814" s="1"/>
      <c r="AZ1814" s="1"/>
      <c r="BA1814" s="1"/>
      <c r="BB1814" s="1"/>
    </row>
    <row r="1815" spans="1:54" x14ac:dyDescent="0.2">
      <c r="A1815" s="178">
        <f t="shared" si="984"/>
        <v>42934</v>
      </c>
      <c r="B1815" s="2">
        <f t="shared" si="970"/>
        <v>253993.92871571935</v>
      </c>
      <c r="C1815" s="2">
        <f t="shared" si="985"/>
        <v>181670.68565139</v>
      </c>
      <c r="D1815" s="2">
        <f>SUM(Y1815:Y$1860)</f>
        <v>6260.9274268200006</v>
      </c>
      <c r="E1815" s="11">
        <f t="shared" si="971"/>
        <v>175409.75822456999</v>
      </c>
      <c r="F1815" s="99">
        <f t="shared" si="966"/>
        <v>4843.41</v>
      </c>
      <c r="G1815" s="3">
        <f>IF(N1815=1,VLOOKUP(A1814,[1]Plan1!$BG$69:$BI$188,3),G1814)</f>
        <v>4832.2700000000004</v>
      </c>
      <c r="H1815" s="200">
        <f t="shared" si="967"/>
        <v>42859</v>
      </c>
      <c r="I1815" s="200">
        <f t="shared" si="968"/>
        <v>42890</v>
      </c>
      <c r="J1815" s="27">
        <f t="shared" si="972"/>
        <v>-2.3000324151783991E-3</v>
      </c>
      <c r="K1815" s="12">
        <f t="shared" si="986"/>
        <v>42948</v>
      </c>
      <c r="L1815" s="12">
        <f t="shared" si="973"/>
        <v>42948</v>
      </c>
      <c r="M1815" s="1">
        <f t="shared" si="987"/>
        <v>21</v>
      </c>
      <c r="N1815" s="1">
        <f t="shared" si="974"/>
        <v>11</v>
      </c>
      <c r="O1815" s="2">
        <f t="shared" si="975"/>
        <v>0.99879456</v>
      </c>
      <c r="P1815" s="11">
        <f t="shared" si="963"/>
        <v>1.00310038</v>
      </c>
      <c r="Q1815" s="11">
        <f t="shared" si="959"/>
        <v>1.3968174809373879</v>
      </c>
      <c r="R1815" s="2">
        <f t="shared" si="962"/>
        <v>1.3951336999999999</v>
      </c>
      <c r="S1815" s="2">
        <f t="shared" si="957"/>
        <v>1.36605438</v>
      </c>
      <c r="T1815" s="2">
        <f t="shared" si="976"/>
        <v>248172.03585168</v>
      </c>
      <c r="U1815" s="2">
        <f t="shared" si="977"/>
        <v>2291.8399074495906</v>
      </c>
      <c r="V1815" s="2">
        <f t="shared" si="978"/>
        <v>69310.306783379754</v>
      </c>
      <c r="W1815" s="2">
        <f t="shared" si="979"/>
        <v>253272.83234221934</v>
      </c>
      <c r="X1815" s="29">
        <f t="shared" si="980"/>
        <v>0</v>
      </c>
      <c r="Y1815" s="2">
        <f t="shared" si="958"/>
        <v>0</v>
      </c>
      <c r="Z1815" s="82">
        <f t="shared" si="981"/>
        <v>0</v>
      </c>
      <c r="AA1815" s="2">
        <f t="shared" si="964"/>
        <v>0</v>
      </c>
      <c r="AB1815" s="27">
        <f t="shared" si="988"/>
        <v>6.7299999999999999E-2</v>
      </c>
      <c r="AC1815" s="29">
        <f t="shared" si="969"/>
        <v>11</v>
      </c>
      <c r="AD1815" s="29">
        <v>252</v>
      </c>
      <c r="AE1815" s="11">
        <f t="shared" si="960"/>
        <v>1.0028471130000001</v>
      </c>
      <c r="AF1815" s="2">
        <f t="shared" si="965"/>
        <v>706.57382949999999</v>
      </c>
      <c r="AG1815" s="2">
        <f t="shared" si="982"/>
        <v>721.09637350000003</v>
      </c>
      <c r="AH1815" s="3">
        <f t="shared" si="983"/>
        <v>0</v>
      </c>
      <c r="AI1815" s="4" t="str">
        <f t="shared" si="961"/>
        <v>A+J=</v>
      </c>
      <c r="AJ1815" s="12">
        <f t="shared" si="989"/>
        <v>42948</v>
      </c>
      <c r="AK1815" s="12"/>
      <c r="AL1815" s="4"/>
      <c r="AM1815" s="1"/>
      <c r="AN1815" s="12"/>
      <c r="AO1815" s="1"/>
      <c r="AP1815" s="1"/>
      <c r="AQ1815" s="3"/>
      <c r="AR1815" s="3"/>
      <c r="AS1815" s="7"/>
      <c r="AT1815" s="1"/>
      <c r="AU1815" s="1"/>
      <c r="AV1815" s="1"/>
      <c r="AW1815" s="1"/>
      <c r="AX1815" s="1"/>
      <c r="AY1815" s="1"/>
      <c r="AZ1815" s="1"/>
      <c r="BA1815" s="1"/>
      <c r="BB1815" s="1"/>
    </row>
    <row r="1816" spans="1:54" x14ac:dyDescent="0.2">
      <c r="A1816" s="178">
        <f t="shared" si="984"/>
        <v>42935</v>
      </c>
      <c r="B1816" s="2">
        <f t="shared" si="970"/>
        <v>254032.66709105618</v>
      </c>
      <c r="C1816" s="2">
        <f t="shared" si="985"/>
        <v>181670.68565139</v>
      </c>
      <c r="D1816" s="2">
        <f>SUM(Y1816:Y$1860)</f>
        <v>6260.9274268200006</v>
      </c>
      <c r="E1816" s="11">
        <f t="shared" si="971"/>
        <v>175409.75822456999</v>
      </c>
      <c r="F1816" s="99">
        <f t="shared" si="966"/>
        <v>4843.41</v>
      </c>
      <c r="G1816" s="3">
        <f>IF(N1816=1,VLOOKUP(A1815,[1]Plan1!$BG$69:$BI$188,3),G1815)</f>
        <v>4832.2700000000004</v>
      </c>
      <c r="H1816" s="200">
        <f t="shared" si="967"/>
        <v>42859</v>
      </c>
      <c r="I1816" s="200">
        <f t="shared" si="968"/>
        <v>42890</v>
      </c>
      <c r="J1816" s="27">
        <f t="shared" si="972"/>
        <v>-2.3000324151783991E-3</v>
      </c>
      <c r="K1816" s="12">
        <f t="shared" si="986"/>
        <v>42948</v>
      </c>
      <c r="L1816" s="12">
        <f t="shared" si="973"/>
        <v>42948</v>
      </c>
      <c r="M1816" s="1">
        <f t="shared" si="987"/>
        <v>21</v>
      </c>
      <c r="N1816" s="1">
        <f t="shared" si="974"/>
        <v>12</v>
      </c>
      <c r="O1816" s="2">
        <f t="shared" si="975"/>
        <v>0.99868504000000002</v>
      </c>
      <c r="P1816" s="11">
        <f t="shared" si="963"/>
        <v>1.00310038</v>
      </c>
      <c r="Q1816" s="11">
        <f t="shared" si="959"/>
        <v>1.3968174809373879</v>
      </c>
      <c r="R1816" s="2">
        <f t="shared" si="962"/>
        <v>1.39498072</v>
      </c>
      <c r="S1816" s="2">
        <f t="shared" si="957"/>
        <v>1.36605438</v>
      </c>
      <c r="T1816" s="2">
        <f t="shared" si="976"/>
        <v>248172.03585168</v>
      </c>
      <c r="U1816" s="2">
        <f t="shared" si="977"/>
        <v>2291.8399074495906</v>
      </c>
      <c r="V1816" s="2">
        <f t="shared" si="978"/>
        <v>69283.472598566572</v>
      </c>
      <c r="W1816" s="2">
        <f t="shared" si="979"/>
        <v>253245.99815740617</v>
      </c>
      <c r="X1816" s="29">
        <f t="shared" si="980"/>
        <v>0</v>
      </c>
      <c r="Y1816" s="2">
        <f t="shared" si="958"/>
        <v>0</v>
      </c>
      <c r="Z1816" s="82">
        <f t="shared" si="981"/>
        <v>0</v>
      </c>
      <c r="AA1816" s="2">
        <f t="shared" si="964"/>
        <v>0</v>
      </c>
      <c r="AB1816" s="27">
        <f t="shared" si="988"/>
        <v>6.7299999999999999E-2</v>
      </c>
      <c r="AC1816" s="29">
        <f t="shared" si="969"/>
        <v>12</v>
      </c>
      <c r="AD1816" s="29">
        <v>252</v>
      </c>
      <c r="AE1816" s="11">
        <f t="shared" si="960"/>
        <v>1.003106343</v>
      </c>
      <c r="AF1816" s="2">
        <f t="shared" si="965"/>
        <v>770.90746635999994</v>
      </c>
      <c r="AG1816" s="2">
        <f t="shared" si="982"/>
        <v>786.66893364999999</v>
      </c>
      <c r="AH1816" s="3">
        <f t="shared" si="983"/>
        <v>0</v>
      </c>
      <c r="AI1816" s="4" t="str">
        <f t="shared" si="961"/>
        <v>A+J=</v>
      </c>
      <c r="AJ1816" s="12">
        <f t="shared" si="989"/>
        <v>42948</v>
      </c>
      <c r="AK1816" s="12"/>
      <c r="AL1816" s="4"/>
      <c r="AM1816" s="1"/>
      <c r="AN1816" s="12"/>
      <c r="AO1816" s="1"/>
      <c r="AP1816" s="1"/>
      <c r="AQ1816" s="3"/>
      <c r="AR1816" s="3"/>
      <c r="AS1816" s="7"/>
      <c r="AT1816" s="1"/>
      <c r="AU1816" s="1"/>
      <c r="AV1816" s="1"/>
      <c r="AW1816" s="1"/>
      <c r="AX1816" s="1"/>
      <c r="AY1816" s="1"/>
      <c r="AZ1816" s="1"/>
      <c r="BA1816" s="1"/>
      <c r="BB1816" s="1"/>
    </row>
    <row r="1817" spans="1:54" x14ac:dyDescent="0.2">
      <c r="A1817" s="178">
        <f t="shared" si="984"/>
        <v>42936</v>
      </c>
      <c r="B1817" s="2">
        <f t="shared" si="970"/>
        <v>254071.4137996257</v>
      </c>
      <c r="C1817" s="2">
        <f t="shared" si="985"/>
        <v>181670.68565139</v>
      </c>
      <c r="D1817" s="2">
        <f>SUM(Y1817:Y$1860)</f>
        <v>6260.9274268200006</v>
      </c>
      <c r="E1817" s="11">
        <f t="shared" si="971"/>
        <v>175409.75822456999</v>
      </c>
      <c r="F1817" s="99">
        <f t="shared" si="966"/>
        <v>4843.41</v>
      </c>
      <c r="G1817" s="3">
        <f>IF(N1817=1,VLOOKUP(A1816,[1]Plan1!$BG$69:$BI$188,3),G1816)</f>
        <v>4832.2700000000004</v>
      </c>
      <c r="H1817" s="200">
        <f t="shared" si="967"/>
        <v>42859</v>
      </c>
      <c r="I1817" s="200">
        <f t="shared" si="968"/>
        <v>42890</v>
      </c>
      <c r="J1817" s="27">
        <f t="shared" si="972"/>
        <v>-2.3000324151783991E-3</v>
      </c>
      <c r="K1817" s="12">
        <f t="shared" si="986"/>
        <v>42948</v>
      </c>
      <c r="L1817" s="12">
        <f t="shared" si="973"/>
        <v>42948</v>
      </c>
      <c r="M1817" s="1">
        <f t="shared" si="987"/>
        <v>21</v>
      </c>
      <c r="N1817" s="1">
        <f t="shared" si="974"/>
        <v>13</v>
      </c>
      <c r="O1817" s="2">
        <f t="shared" si="975"/>
        <v>0.99857554000000004</v>
      </c>
      <c r="P1817" s="11">
        <f t="shared" si="963"/>
        <v>1.00310038</v>
      </c>
      <c r="Q1817" s="11">
        <f t="shared" si="959"/>
        <v>1.3968174809373879</v>
      </c>
      <c r="R1817" s="2">
        <f t="shared" si="962"/>
        <v>1.39482777</v>
      </c>
      <c r="S1817" s="2">
        <f t="shared" si="957"/>
        <v>1.36605438</v>
      </c>
      <c r="T1817" s="2">
        <f t="shared" si="976"/>
        <v>248172.03585168</v>
      </c>
      <c r="U1817" s="2">
        <f t="shared" si="977"/>
        <v>2291.8399074495906</v>
      </c>
      <c r="V1817" s="2">
        <f t="shared" si="978"/>
        <v>69256.643676046137</v>
      </c>
      <c r="W1817" s="2">
        <f t="shared" si="979"/>
        <v>253219.16923488572</v>
      </c>
      <c r="X1817" s="29">
        <f t="shared" si="980"/>
        <v>0</v>
      </c>
      <c r="Y1817" s="2">
        <f t="shared" si="958"/>
        <v>0</v>
      </c>
      <c r="Z1817" s="82">
        <f t="shared" si="981"/>
        <v>0</v>
      </c>
      <c r="AA1817" s="2">
        <f t="shared" si="964"/>
        <v>0</v>
      </c>
      <c r="AB1817" s="27">
        <f t="shared" si="988"/>
        <v>6.7299999999999999E-2</v>
      </c>
      <c r="AC1817" s="29">
        <f t="shared" si="969"/>
        <v>13</v>
      </c>
      <c r="AD1817" s="29">
        <v>252</v>
      </c>
      <c r="AE1817" s="11">
        <f t="shared" si="960"/>
        <v>1.0033656399999999</v>
      </c>
      <c r="AF1817" s="2">
        <f t="shared" si="965"/>
        <v>835.25773074000006</v>
      </c>
      <c r="AG1817" s="2">
        <f t="shared" si="982"/>
        <v>852.24456473999999</v>
      </c>
      <c r="AH1817" s="3">
        <f t="shared" si="983"/>
        <v>0</v>
      </c>
      <c r="AI1817" s="4" t="str">
        <f t="shared" si="961"/>
        <v>A+J=</v>
      </c>
      <c r="AJ1817" s="12">
        <f t="shared" si="989"/>
        <v>42948</v>
      </c>
      <c r="AK1817" s="12"/>
      <c r="AL1817" s="4"/>
      <c r="AM1817" s="1"/>
      <c r="AN1817" s="12"/>
      <c r="AO1817" s="1"/>
      <c r="AP1817" s="1"/>
      <c r="AQ1817" s="3"/>
      <c r="AR1817" s="3"/>
      <c r="AS1817" s="7"/>
      <c r="AT1817" s="1"/>
      <c r="AU1817" s="1"/>
      <c r="AV1817" s="1"/>
      <c r="AW1817" s="1"/>
      <c r="AX1817" s="1"/>
      <c r="AY1817" s="1"/>
      <c r="AZ1817" s="1"/>
      <c r="BA1817" s="1"/>
      <c r="BB1817" s="1"/>
    </row>
    <row r="1818" spans="1:54" x14ac:dyDescent="0.2">
      <c r="A1818" s="178">
        <f t="shared" si="984"/>
        <v>42937</v>
      </c>
      <c r="B1818" s="2">
        <f t="shared" si="970"/>
        <v>254110.16531922284</v>
      </c>
      <c r="C1818" s="2">
        <f t="shared" si="985"/>
        <v>181670.68565139</v>
      </c>
      <c r="D1818" s="2">
        <f>SUM(Y1818:Y$1860)</f>
        <v>6260.9274268200006</v>
      </c>
      <c r="E1818" s="11">
        <f t="shared" si="971"/>
        <v>175409.75822456999</v>
      </c>
      <c r="F1818" s="99">
        <f t="shared" si="966"/>
        <v>4843.41</v>
      </c>
      <c r="G1818" s="3">
        <f>IF(N1818=1,VLOOKUP(A1817,[1]Plan1!$BG$69:$BI$188,3),G1817)</f>
        <v>4832.2700000000004</v>
      </c>
      <c r="H1818" s="200">
        <f t="shared" si="967"/>
        <v>42859</v>
      </c>
      <c r="I1818" s="200">
        <f t="shared" si="968"/>
        <v>42890</v>
      </c>
      <c r="J1818" s="27">
        <f t="shared" si="972"/>
        <v>-2.3000324151783991E-3</v>
      </c>
      <c r="K1818" s="12">
        <f t="shared" si="986"/>
        <v>42948</v>
      </c>
      <c r="L1818" s="12">
        <f t="shared" si="973"/>
        <v>42948</v>
      </c>
      <c r="M1818" s="1">
        <f t="shared" si="987"/>
        <v>21</v>
      </c>
      <c r="N1818" s="1">
        <f t="shared" si="974"/>
        <v>14</v>
      </c>
      <c r="O1818" s="2">
        <f t="shared" si="975"/>
        <v>0.99846604999999999</v>
      </c>
      <c r="P1818" s="11">
        <f t="shared" si="963"/>
        <v>1.00310038</v>
      </c>
      <c r="Q1818" s="11">
        <f t="shared" si="959"/>
        <v>1.3968174809373879</v>
      </c>
      <c r="R1818" s="2">
        <f t="shared" si="962"/>
        <v>1.39467483</v>
      </c>
      <c r="S1818" s="2">
        <f t="shared" si="957"/>
        <v>1.36605438</v>
      </c>
      <c r="T1818" s="2">
        <f t="shared" si="976"/>
        <v>248172.03585168</v>
      </c>
      <c r="U1818" s="2">
        <f t="shared" si="977"/>
        <v>2291.8399074495906</v>
      </c>
      <c r="V1818" s="2">
        <f t="shared" si="978"/>
        <v>69229.816507623269</v>
      </c>
      <c r="W1818" s="2">
        <f t="shared" si="979"/>
        <v>253192.34206646285</v>
      </c>
      <c r="X1818" s="29">
        <f t="shared" si="980"/>
        <v>0</v>
      </c>
      <c r="Y1818" s="2">
        <f t="shared" si="958"/>
        <v>0</v>
      </c>
      <c r="Z1818" s="82">
        <f t="shared" si="981"/>
        <v>0</v>
      </c>
      <c r="AA1818" s="2">
        <f t="shared" si="964"/>
        <v>0</v>
      </c>
      <c r="AB1818" s="27">
        <f t="shared" si="988"/>
        <v>6.7299999999999999E-2</v>
      </c>
      <c r="AC1818" s="29">
        <f t="shared" si="969"/>
        <v>14</v>
      </c>
      <c r="AD1818" s="29">
        <v>252</v>
      </c>
      <c r="AE1818" s="11">
        <f t="shared" si="960"/>
        <v>1.0036250040000001</v>
      </c>
      <c r="AF1818" s="2">
        <f t="shared" si="965"/>
        <v>899.62462264999999</v>
      </c>
      <c r="AG1818" s="2">
        <f t="shared" si="982"/>
        <v>917.82325275999995</v>
      </c>
      <c r="AH1818" s="3">
        <f t="shared" si="983"/>
        <v>0</v>
      </c>
      <c r="AI1818" s="4" t="str">
        <f t="shared" si="961"/>
        <v>A+J=</v>
      </c>
      <c r="AJ1818" s="12">
        <f t="shared" si="989"/>
        <v>42948</v>
      </c>
      <c r="AK1818" s="12"/>
      <c r="AL1818" s="4"/>
      <c r="AM1818" s="1"/>
      <c r="AN1818" s="12"/>
      <c r="AO1818" s="1"/>
      <c r="AP1818" s="1"/>
      <c r="AQ1818" s="3"/>
      <c r="AR1818" s="3"/>
      <c r="AS1818" s="7"/>
      <c r="AT1818" s="1"/>
      <c r="AU1818" s="1"/>
      <c r="AV1818" s="1"/>
      <c r="AW1818" s="1"/>
      <c r="AX1818" s="1"/>
      <c r="AY1818" s="1"/>
      <c r="AZ1818" s="1"/>
      <c r="BA1818" s="1"/>
      <c r="BB1818" s="1"/>
    </row>
    <row r="1819" spans="1:54" x14ac:dyDescent="0.2">
      <c r="A1819" s="178">
        <f t="shared" si="984"/>
        <v>42938</v>
      </c>
      <c r="B1819" s="2">
        <f t="shared" si="970"/>
        <v>254148.92164580757</v>
      </c>
      <c r="C1819" s="2">
        <f t="shared" si="985"/>
        <v>181670.68565139</v>
      </c>
      <c r="D1819" s="2">
        <f>SUM(Y1819:Y$1860)</f>
        <v>6260.9274268200006</v>
      </c>
      <c r="E1819" s="11">
        <f t="shared" si="971"/>
        <v>175409.75822456999</v>
      </c>
      <c r="F1819" s="99">
        <f t="shared" si="966"/>
        <v>4843.41</v>
      </c>
      <c r="G1819" s="3">
        <f>IF(N1819=1,VLOOKUP(A1818,[1]Plan1!$BG$69:$BI$188,3),G1818)</f>
        <v>4832.2700000000004</v>
      </c>
      <c r="H1819" s="200">
        <f t="shared" si="967"/>
        <v>42859</v>
      </c>
      <c r="I1819" s="200">
        <f t="shared" si="968"/>
        <v>42890</v>
      </c>
      <c r="J1819" s="27">
        <f t="shared" si="972"/>
        <v>-2.3000324151783991E-3</v>
      </c>
      <c r="K1819" s="12">
        <f t="shared" si="986"/>
        <v>42948</v>
      </c>
      <c r="L1819" s="12">
        <f t="shared" si="973"/>
        <v>42948</v>
      </c>
      <c r="M1819" s="1">
        <f t="shared" si="987"/>
        <v>21</v>
      </c>
      <c r="N1819" s="1">
        <f t="shared" si="974"/>
        <v>15</v>
      </c>
      <c r="O1819" s="2">
        <f t="shared" si="975"/>
        <v>0.99835657</v>
      </c>
      <c r="P1819" s="11">
        <f t="shared" si="963"/>
        <v>1.00310038</v>
      </c>
      <c r="Q1819" s="11">
        <f t="shared" si="959"/>
        <v>1.3968174809373879</v>
      </c>
      <c r="R1819" s="2">
        <f t="shared" si="962"/>
        <v>1.3945219</v>
      </c>
      <c r="S1819" s="2">
        <f t="shared" si="957"/>
        <v>1.36605438</v>
      </c>
      <c r="T1819" s="2">
        <f t="shared" si="976"/>
        <v>248172.03585168</v>
      </c>
      <c r="U1819" s="2">
        <f t="shared" si="977"/>
        <v>2291.8399074495906</v>
      </c>
      <c r="V1819" s="2">
        <f t="shared" si="978"/>
        <v>69202.991093297969</v>
      </c>
      <c r="W1819" s="2">
        <f t="shared" si="979"/>
        <v>253165.51665213756</v>
      </c>
      <c r="X1819" s="29">
        <f t="shared" si="980"/>
        <v>0</v>
      </c>
      <c r="Y1819" s="2">
        <f t="shared" si="958"/>
        <v>0</v>
      </c>
      <c r="Z1819" s="82">
        <f t="shared" si="981"/>
        <v>0</v>
      </c>
      <c r="AA1819" s="2">
        <f t="shared" si="964"/>
        <v>0</v>
      </c>
      <c r="AB1819" s="27">
        <f t="shared" si="988"/>
        <v>6.7299999999999999E-2</v>
      </c>
      <c r="AC1819" s="29">
        <f t="shared" si="969"/>
        <v>15</v>
      </c>
      <c r="AD1819" s="29">
        <v>252</v>
      </c>
      <c r="AE1819" s="11">
        <f t="shared" si="960"/>
        <v>1.003884435</v>
      </c>
      <c r="AF1819" s="2">
        <f t="shared" si="965"/>
        <v>964.00814207999997</v>
      </c>
      <c r="AG1819" s="2">
        <f t="shared" si="982"/>
        <v>983.40499366999995</v>
      </c>
      <c r="AH1819" s="3">
        <f t="shared" si="983"/>
        <v>0</v>
      </c>
      <c r="AI1819" s="4" t="str">
        <f t="shared" si="961"/>
        <v>A+J=</v>
      </c>
      <c r="AJ1819" s="12">
        <f t="shared" si="989"/>
        <v>42948</v>
      </c>
      <c r="AK1819" s="12"/>
      <c r="AL1819" s="4"/>
      <c r="AM1819" s="1"/>
      <c r="AN1819" s="12"/>
      <c r="AO1819" s="1"/>
      <c r="AP1819" s="1"/>
      <c r="AQ1819" s="3"/>
      <c r="AR1819" s="3"/>
      <c r="AS1819" s="7"/>
      <c r="AT1819" s="1"/>
      <c r="AU1819" s="1"/>
      <c r="AV1819" s="1"/>
      <c r="AW1819" s="1"/>
      <c r="AX1819" s="1"/>
      <c r="AY1819" s="1"/>
      <c r="AZ1819" s="1"/>
      <c r="BA1819" s="1"/>
      <c r="BB1819" s="1"/>
    </row>
    <row r="1820" spans="1:54" x14ac:dyDescent="0.2">
      <c r="A1820" s="178">
        <f t="shared" si="984"/>
        <v>42939</v>
      </c>
      <c r="B1820" s="2">
        <f t="shared" si="970"/>
        <v>254148.92164580757</v>
      </c>
      <c r="C1820" s="2">
        <f t="shared" si="985"/>
        <v>181670.68565139</v>
      </c>
      <c r="D1820" s="2">
        <f>SUM(Y1820:Y$1860)</f>
        <v>6260.9274268200006</v>
      </c>
      <c r="E1820" s="11">
        <f t="shared" si="971"/>
        <v>175409.75822456999</v>
      </c>
      <c r="F1820" s="99">
        <f t="shared" si="966"/>
        <v>4843.41</v>
      </c>
      <c r="G1820" s="3">
        <f>IF(N1820=1,VLOOKUP(A1819,[1]Plan1!$BG$69:$BI$188,3),G1819)</f>
        <v>4832.2700000000004</v>
      </c>
      <c r="H1820" s="200">
        <f t="shared" si="967"/>
        <v>42859</v>
      </c>
      <c r="I1820" s="200">
        <f t="shared" si="968"/>
        <v>42890</v>
      </c>
      <c r="J1820" s="27">
        <f t="shared" si="972"/>
        <v>-2.3000324151783991E-3</v>
      </c>
      <c r="K1820" s="12">
        <f t="shared" si="986"/>
        <v>42948</v>
      </c>
      <c r="L1820" s="12">
        <f t="shared" si="973"/>
        <v>42948</v>
      </c>
      <c r="M1820" s="1">
        <f t="shared" si="987"/>
        <v>21</v>
      </c>
      <c r="N1820" s="1">
        <f t="shared" si="974"/>
        <v>15</v>
      </c>
      <c r="O1820" s="2">
        <f t="shared" si="975"/>
        <v>0.99835657</v>
      </c>
      <c r="P1820" s="11">
        <f t="shared" si="963"/>
        <v>1.00310038</v>
      </c>
      <c r="Q1820" s="11">
        <f t="shared" si="959"/>
        <v>1.3968174809373879</v>
      </c>
      <c r="R1820" s="2">
        <f t="shared" si="962"/>
        <v>1.3945219</v>
      </c>
      <c r="S1820" s="2">
        <f t="shared" si="957"/>
        <v>1.36605438</v>
      </c>
      <c r="T1820" s="2">
        <f t="shared" si="976"/>
        <v>248172.03585168</v>
      </c>
      <c r="U1820" s="2">
        <f t="shared" si="977"/>
        <v>2291.8399074495906</v>
      </c>
      <c r="V1820" s="2">
        <f t="shared" si="978"/>
        <v>69202.991093297969</v>
      </c>
      <c r="W1820" s="2">
        <f t="shared" si="979"/>
        <v>253165.51665213756</v>
      </c>
      <c r="X1820" s="29">
        <f t="shared" si="980"/>
        <v>0</v>
      </c>
      <c r="Y1820" s="2">
        <f t="shared" si="958"/>
        <v>0</v>
      </c>
      <c r="Z1820" s="82">
        <f t="shared" si="981"/>
        <v>0</v>
      </c>
      <c r="AA1820" s="2">
        <f t="shared" si="964"/>
        <v>0</v>
      </c>
      <c r="AB1820" s="27">
        <f t="shared" si="988"/>
        <v>6.7299999999999999E-2</v>
      </c>
      <c r="AC1820" s="29">
        <f t="shared" si="969"/>
        <v>15</v>
      </c>
      <c r="AD1820" s="29">
        <v>252</v>
      </c>
      <c r="AE1820" s="11">
        <f t="shared" si="960"/>
        <v>1.003884435</v>
      </c>
      <c r="AF1820" s="2">
        <f t="shared" si="965"/>
        <v>964.00814207999997</v>
      </c>
      <c r="AG1820" s="2">
        <f t="shared" si="982"/>
        <v>983.40499366999995</v>
      </c>
      <c r="AH1820" s="3">
        <f t="shared" si="983"/>
        <v>0</v>
      </c>
      <c r="AI1820" s="4" t="str">
        <f t="shared" si="961"/>
        <v>A+J=</v>
      </c>
      <c r="AJ1820" s="12">
        <f t="shared" si="989"/>
        <v>42948</v>
      </c>
      <c r="AK1820" s="12"/>
      <c r="AL1820" s="4"/>
      <c r="AM1820" s="1"/>
      <c r="AN1820" s="12"/>
      <c r="AO1820" s="1"/>
      <c r="AP1820" s="1"/>
      <c r="AQ1820" s="3"/>
      <c r="AR1820" s="3"/>
      <c r="AS1820" s="7"/>
      <c r="AT1820" s="1"/>
      <c r="AU1820" s="1"/>
      <c r="AV1820" s="1"/>
      <c r="AW1820" s="1"/>
      <c r="AX1820" s="1"/>
      <c r="AY1820" s="1"/>
      <c r="AZ1820" s="1"/>
      <c r="BA1820" s="1"/>
      <c r="BB1820" s="1"/>
    </row>
    <row r="1821" spans="1:54" x14ac:dyDescent="0.2">
      <c r="A1821" s="178">
        <f t="shared" si="984"/>
        <v>42940</v>
      </c>
      <c r="B1821" s="2">
        <f t="shared" si="970"/>
        <v>254148.92164580757</v>
      </c>
      <c r="C1821" s="2">
        <f t="shared" si="985"/>
        <v>181670.68565139</v>
      </c>
      <c r="D1821" s="2">
        <f>SUM(Y1821:Y$1860)</f>
        <v>6260.9274268200006</v>
      </c>
      <c r="E1821" s="11">
        <f t="shared" si="971"/>
        <v>175409.75822456999</v>
      </c>
      <c r="F1821" s="99">
        <f t="shared" si="966"/>
        <v>4843.41</v>
      </c>
      <c r="G1821" s="3">
        <f>IF(N1821=1,VLOOKUP(A1820,[1]Plan1!$BG$69:$BI$188,3),G1820)</f>
        <v>4832.2700000000004</v>
      </c>
      <c r="H1821" s="200">
        <f t="shared" si="967"/>
        <v>42859</v>
      </c>
      <c r="I1821" s="200">
        <f t="shared" si="968"/>
        <v>42890</v>
      </c>
      <c r="J1821" s="27">
        <f t="shared" si="972"/>
        <v>-2.3000324151783991E-3</v>
      </c>
      <c r="K1821" s="12">
        <f t="shared" si="986"/>
        <v>42948</v>
      </c>
      <c r="L1821" s="12">
        <f t="shared" si="973"/>
        <v>42948</v>
      </c>
      <c r="M1821" s="1">
        <f t="shared" si="987"/>
        <v>21</v>
      </c>
      <c r="N1821" s="1">
        <f t="shared" si="974"/>
        <v>15</v>
      </c>
      <c r="O1821" s="2">
        <f t="shared" si="975"/>
        <v>0.99835657</v>
      </c>
      <c r="P1821" s="11">
        <f t="shared" si="963"/>
        <v>1.00310038</v>
      </c>
      <c r="Q1821" s="11">
        <f t="shared" si="959"/>
        <v>1.3968174809373879</v>
      </c>
      <c r="R1821" s="2">
        <f t="shared" si="962"/>
        <v>1.3945219</v>
      </c>
      <c r="S1821" s="2">
        <f t="shared" si="957"/>
        <v>1.36605438</v>
      </c>
      <c r="T1821" s="2">
        <f t="shared" si="976"/>
        <v>248172.03585168</v>
      </c>
      <c r="U1821" s="2">
        <f t="shared" si="977"/>
        <v>2291.8399074495906</v>
      </c>
      <c r="V1821" s="2">
        <f t="shared" si="978"/>
        <v>69202.991093297969</v>
      </c>
      <c r="W1821" s="2">
        <f t="shared" si="979"/>
        <v>253165.51665213756</v>
      </c>
      <c r="X1821" s="29">
        <f t="shared" si="980"/>
        <v>0</v>
      </c>
      <c r="Y1821" s="2">
        <f t="shared" si="958"/>
        <v>0</v>
      </c>
      <c r="Z1821" s="82">
        <f t="shared" si="981"/>
        <v>0</v>
      </c>
      <c r="AA1821" s="2">
        <f t="shared" si="964"/>
        <v>0</v>
      </c>
      <c r="AB1821" s="27">
        <f t="shared" si="988"/>
        <v>6.7299999999999999E-2</v>
      </c>
      <c r="AC1821" s="29">
        <f t="shared" si="969"/>
        <v>15</v>
      </c>
      <c r="AD1821" s="29">
        <v>252</v>
      </c>
      <c r="AE1821" s="11">
        <f t="shared" si="960"/>
        <v>1.003884435</v>
      </c>
      <c r="AF1821" s="2">
        <f t="shared" si="965"/>
        <v>964.00814207999997</v>
      </c>
      <c r="AG1821" s="2">
        <f t="shared" si="982"/>
        <v>983.40499366999995</v>
      </c>
      <c r="AH1821" s="3">
        <f t="shared" si="983"/>
        <v>0</v>
      </c>
      <c r="AI1821" s="4" t="str">
        <f t="shared" si="961"/>
        <v>A+J=</v>
      </c>
      <c r="AJ1821" s="12">
        <f t="shared" si="989"/>
        <v>42948</v>
      </c>
      <c r="AK1821" s="12"/>
      <c r="AL1821" s="4"/>
      <c r="AM1821" s="1"/>
      <c r="AN1821" s="12"/>
      <c r="AO1821" s="1"/>
      <c r="AP1821" s="1"/>
      <c r="AQ1821" s="3"/>
      <c r="AR1821" s="3"/>
      <c r="AS1821" s="7"/>
      <c r="AT1821" s="1"/>
      <c r="AU1821" s="1"/>
      <c r="AV1821" s="1"/>
      <c r="AW1821" s="1"/>
      <c r="AX1821" s="1"/>
      <c r="AY1821" s="1"/>
      <c r="AZ1821" s="1"/>
      <c r="BA1821" s="1"/>
      <c r="BB1821" s="1"/>
    </row>
    <row r="1822" spans="1:54" x14ac:dyDescent="0.2">
      <c r="A1822" s="178">
        <f t="shared" si="984"/>
        <v>42941</v>
      </c>
      <c r="B1822" s="2">
        <f t="shared" si="970"/>
        <v>254187.68831261262</v>
      </c>
      <c r="C1822" s="2">
        <f t="shared" si="985"/>
        <v>181670.68565139</v>
      </c>
      <c r="D1822" s="2">
        <f>SUM(Y1822:Y$1860)</f>
        <v>6260.9274268200006</v>
      </c>
      <c r="E1822" s="11">
        <f t="shared" si="971"/>
        <v>175409.75822456999</v>
      </c>
      <c r="F1822" s="99">
        <f t="shared" si="966"/>
        <v>4843.41</v>
      </c>
      <c r="G1822" s="3">
        <f>IF(N1822=1,VLOOKUP(A1821,[1]Plan1!$BG$69:$BI$188,3),G1821)</f>
        <v>4832.2700000000004</v>
      </c>
      <c r="H1822" s="200">
        <f t="shared" si="967"/>
        <v>42859</v>
      </c>
      <c r="I1822" s="200">
        <f t="shared" si="968"/>
        <v>42890</v>
      </c>
      <c r="J1822" s="27">
        <f t="shared" si="972"/>
        <v>-2.3000324151783991E-3</v>
      </c>
      <c r="K1822" s="12">
        <f t="shared" si="986"/>
        <v>42948</v>
      </c>
      <c r="L1822" s="12">
        <f t="shared" si="973"/>
        <v>42948</v>
      </c>
      <c r="M1822" s="1">
        <f t="shared" si="987"/>
        <v>21</v>
      </c>
      <c r="N1822" s="1">
        <f t="shared" si="974"/>
        <v>16</v>
      </c>
      <c r="O1822" s="2">
        <f t="shared" si="975"/>
        <v>0.99824710999999999</v>
      </c>
      <c r="P1822" s="11">
        <f t="shared" si="963"/>
        <v>1.00310038</v>
      </c>
      <c r="Q1822" s="11">
        <f t="shared" si="959"/>
        <v>1.3968174809373879</v>
      </c>
      <c r="R1822" s="2">
        <f t="shared" si="962"/>
        <v>1.3943690099999999</v>
      </c>
      <c r="S1822" s="2">
        <f t="shared" ref="S1822:S1885" si="990">IF(AND(X1822&gt;0,MONTH(A1822)=10),R1822,S1821)</f>
        <v>1.36605438</v>
      </c>
      <c r="T1822" s="2">
        <f t="shared" si="976"/>
        <v>248172.03585168</v>
      </c>
      <c r="U1822" s="2">
        <f t="shared" si="977"/>
        <v>2291.8399074495906</v>
      </c>
      <c r="V1822" s="2">
        <f t="shared" si="978"/>
        <v>69176.172695363013</v>
      </c>
      <c r="W1822" s="2">
        <f t="shared" si="979"/>
        <v>253138.69825420261</v>
      </c>
      <c r="X1822" s="29">
        <f t="shared" si="980"/>
        <v>0</v>
      </c>
      <c r="Y1822" s="2">
        <f t="shared" ref="Y1822:Y1885" si="991">IF(X1822&gt;0,VLOOKUP(A1822,AN$12:AR$131,5),0)</f>
        <v>0</v>
      </c>
      <c r="Z1822" s="82">
        <f t="shared" si="981"/>
        <v>0</v>
      </c>
      <c r="AA1822" s="2">
        <f t="shared" si="964"/>
        <v>0</v>
      </c>
      <c r="AB1822" s="27">
        <f t="shared" si="988"/>
        <v>6.7299999999999999E-2</v>
      </c>
      <c r="AC1822" s="29">
        <f t="shared" si="969"/>
        <v>16</v>
      </c>
      <c r="AD1822" s="29">
        <v>252</v>
      </c>
      <c r="AE1822" s="11">
        <f t="shared" si="960"/>
        <v>1.004143934</v>
      </c>
      <c r="AF1822" s="2">
        <f t="shared" si="965"/>
        <v>1028.4085372100001</v>
      </c>
      <c r="AG1822" s="2">
        <f t="shared" si="982"/>
        <v>1048.9900584100001</v>
      </c>
      <c r="AH1822" s="3">
        <f t="shared" si="983"/>
        <v>0</v>
      </c>
      <c r="AI1822" s="4" t="str">
        <f t="shared" si="961"/>
        <v>A+J=</v>
      </c>
      <c r="AJ1822" s="12">
        <f t="shared" si="989"/>
        <v>42948</v>
      </c>
      <c r="AK1822" s="12"/>
      <c r="AL1822" s="4"/>
      <c r="AM1822" s="1"/>
      <c r="AN1822" s="12"/>
      <c r="AO1822" s="1"/>
      <c r="AP1822" s="1"/>
      <c r="AQ1822" s="3"/>
      <c r="AR1822" s="3"/>
      <c r="AS1822" s="7"/>
      <c r="AT1822" s="1"/>
      <c r="AU1822" s="1"/>
      <c r="AV1822" s="1"/>
      <c r="AW1822" s="1"/>
      <c r="AX1822" s="1"/>
      <c r="AY1822" s="1"/>
      <c r="AZ1822" s="1"/>
      <c r="BA1822" s="1"/>
      <c r="BB1822" s="1"/>
    </row>
    <row r="1823" spans="1:54" x14ac:dyDescent="0.2">
      <c r="A1823" s="178">
        <f t="shared" si="984"/>
        <v>42942</v>
      </c>
      <c r="B1823" s="2">
        <f t="shared" si="970"/>
        <v>254226.45952791523</v>
      </c>
      <c r="C1823" s="2">
        <f t="shared" si="985"/>
        <v>181670.68565139</v>
      </c>
      <c r="D1823" s="2">
        <f>SUM(Y1823:Y$1860)</f>
        <v>6260.9274268200006</v>
      </c>
      <c r="E1823" s="11">
        <f t="shared" si="971"/>
        <v>175409.75822456999</v>
      </c>
      <c r="F1823" s="99">
        <f t="shared" si="966"/>
        <v>4843.41</v>
      </c>
      <c r="G1823" s="3">
        <f>IF(N1823=1,VLOOKUP(A1822,[1]Plan1!$BG$69:$BI$188,3),G1822)</f>
        <v>4832.2700000000004</v>
      </c>
      <c r="H1823" s="200">
        <f t="shared" si="967"/>
        <v>42859</v>
      </c>
      <c r="I1823" s="200">
        <f t="shared" si="968"/>
        <v>42890</v>
      </c>
      <c r="J1823" s="27">
        <f t="shared" si="972"/>
        <v>-2.3000324151783991E-3</v>
      </c>
      <c r="K1823" s="12">
        <f t="shared" si="986"/>
        <v>42948</v>
      </c>
      <c r="L1823" s="12">
        <f t="shared" si="973"/>
        <v>42948</v>
      </c>
      <c r="M1823" s="1">
        <f t="shared" si="987"/>
        <v>21</v>
      </c>
      <c r="N1823" s="1">
        <f t="shared" si="974"/>
        <v>17</v>
      </c>
      <c r="O1823" s="2">
        <f t="shared" si="975"/>
        <v>0.99813766000000004</v>
      </c>
      <c r="P1823" s="11">
        <f t="shared" si="963"/>
        <v>1.00310038</v>
      </c>
      <c r="Q1823" s="11">
        <f t="shared" ref="Q1823:Q1886" si="992">IF(L1823&gt;L1822,Q1822*P1823,Q1822)</f>
        <v>1.3968174809373879</v>
      </c>
      <c r="R1823" s="2">
        <f t="shared" si="962"/>
        <v>1.39421613</v>
      </c>
      <c r="S1823" s="2">
        <f t="shared" si="990"/>
        <v>1.36605438</v>
      </c>
      <c r="T1823" s="2">
        <f t="shared" si="976"/>
        <v>248172.03585168</v>
      </c>
      <c r="U1823" s="2">
        <f t="shared" si="977"/>
        <v>2291.8399074495906</v>
      </c>
      <c r="V1823" s="2">
        <f t="shared" si="978"/>
        <v>69149.356051525654</v>
      </c>
      <c r="W1823" s="2">
        <f t="shared" si="979"/>
        <v>253111.88161036524</v>
      </c>
      <c r="X1823" s="29">
        <f t="shared" si="980"/>
        <v>0</v>
      </c>
      <c r="Y1823" s="2">
        <f t="shared" si="991"/>
        <v>0</v>
      </c>
      <c r="Z1823" s="82">
        <f t="shared" si="981"/>
        <v>0</v>
      </c>
      <c r="AA1823" s="2">
        <f t="shared" si="964"/>
        <v>0</v>
      </c>
      <c r="AB1823" s="27">
        <f t="shared" si="988"/>
        <v>6.7299999999999999E-2</v>
      </c>
      <c r="AC1823" s="29">
        <f t="shared" si="969"/>
        <v>17</v>
      </c>
      <c r="AD1823" s="29">
        <v>252</v>
      </c>
      <c r="AE1823" s="11">
        <f t="shared" ref="AE1823:AE1886" si="993">ROUND((1+AB1823)^TRUNC((AC1823/AD1823),9),9)</f>
        <v>1.0044034989999999</v>
      </c>
      <c r="AF1823" s="2">
        <f t="shared" si="965"/>
        <v>1092.8253116999999</v>
      </c>
      <c r="AG1823" s="2">
        <f t="shared" si="982"/>
        <v>1114.5779175499999</v>
      </c>
      <c r="AH1823" s="3">
        <f t="shared" si="983"/>
        <v>0</v>
      </c>
      <c r="AI1823" s="4" t="str">
        <f t="shared" si="961"/>
        <v>A+J=</v>
      </c>
      <c r="AJ1823" s="12">
        <f t="shared" si="989"/>
        <v>42948</v>
      </c>
      <c r="AK1823" s="12"/>
      <c r="AL1823" s="4"/>
      <c r="AM1823" s="1"/>
      <c r="AN1823" s="12"/>
      <c r="AO1823" s="1"/>
      <c r="AP1823" s="1"/>
      <c r="AQ1823" s="3"/>
      <c r="AR1823" s="3"/>
      <c r="AS1823" s="7"/>
      <c r="AT1823" s="1"/>
      <c r="AU1823" s="1"/>
      <c r="AV1823" s="1"/>
      <c r="AW1823" s="1"/>
      <c r="AX1823" s="1"/>
      <c r="AY1823" s="1"/>
      <c r="AZ1823" s="1"/>
      <c r="BA1823" s="1"/>
      <c r="BB1823" s="1"/>
    </row>
    <row r="1824" spans="1:54" x14ac:dyDescent="0.2">
      <c r="A1824" s="178">
        <f t="shared" si="984"/>
        <v>42943</v>
      </c>
      <c r="B1824" s="2">
        <f t="shared" si="970"/>
        <v>254265.23377860786</v>
      </c>
      <c r="C1824" s="2">
        <f t="shared" si="985"/>
        <v>181670.68565139</v>
      </c>
      <c r="D1824" s="2">
        <f>SUM(Y1824:Y$1860)</f>
        <v>6260.9274268200006</v>
      </c>
      <c r="E1824" s="11">
        <f t="shared" si="971"/>
        <v>175409.75822456999</v>
      </c>
      <c r="F1824" s="99">
        <f t="shared" si="966"/>
        <v>4843.41</v>
      </c>
      <c r="G1824" s="3">
        <f>IF(N1824=1,VLOOKUP(A1823,[1]Plan1!$BG$69:$BI$188,3),G1823)</f>
        <v>4832.2700000000004</v>
      </c>
      <c r="H1824" s="200">
        <f t="shared" si="967"/>
        <v>42859</v>
      </c>
      <c r="I1824" s="200">
        <f t="shared" si="968"/>
        <v>42890</v>
      </c>
      <c r="J1824" s="27">
        <f t="shared" si="972"/>
        <v>-2.3000324151783991E-3</v>
      </c>
      <c r="K1824" s="12">
        <f t="shared" si="986"/>
        <v>42948</v>
      </c>
      <c r="L1824" s="12">
        <f t="shared" si="973"/>
        <v>42948</v>
      </c>
      <c r="M1824" s="1">
        <f t="shared" si="987"/>
        <v>21</v>
      </c>
      <c r="N1824" s="1">
        <f t="shared" si="974"/>
        <v>18</v>
      </c>
      <c r="O1824" s="2">
        <f t="shared" si="975"/>
        <v>0.99802820999999997</v>
      </c>
      <c r="P1824" s="11">
        <f t="shared" si="963"/>
        <v>1.00310038</v>
      </c>
      <c r="Q1824" s="11">
        <f t="shared" si="992"/>
        <v>1.3968174809373879</v>
      </c>
      <c r="R1824" s="2">
        <f t="shared" si="962"/>
        <v>1.3940632500000001</v>
      </c>
      <c r="S1824" s="2">
        <f t="shared" si="990"/>
        <v>1.36605438</v>
      </c>
      <c r="T1824" s="2">
        <f t="shared" si="976"/>
        <v>248172.03585168</v>
      </c>
      <c r="U1824" s="2">
        <f t="shared" si="977"/>
        <v>2291.8399074495906</v>
      </c>
      <c r="V1824" s="2">
        <f t="shared" si="978"/>
        <v>69122.539407688295</v>
      </c>
      <c r="W1824" s="2">
        <f t="shared" si="979"/>
        <v>253085.06496652786</v>
      </c>
      <c r="X1824" s="29">
        <f t="shared" si="980"/>
        <v>0</v>
      </c>
      <c r="Y1824" s="2">
        <f t="shared" si="991"/>
        <v>0</v>
      </c>
      <c r="Z1824" s="82">
        <f t="shared" si="981"/>
        <v>0</v>
      </c>
      <c r="AA1824" s="2">
        <f t="shared" si="964"/>
        <v>0</v>
      </c>
      <c r="AB1824" s="27">
        <f t="shared" si="988"/>
        <v>6.7299999999999999E-2</v>
      </c>
      <c r="AC1824" s="29">
        <f t="shared" si="969"/>
        <v>18</v>
      </c>
      <c r="AD1824" s="29">
        <v>252</v>
      </c>
      <c r="AE1824" s="11">
        <f t="shared" si="993"/>
        <v>1.004663131</v>
      </c>
      <c r="AF1824" s="2">
        <f t="shared" si="965"/>
        <v>1157.2587137099999</v>
      </c>
      <c r="AG1824" s="2">
        <f t="shared" si="982"/>
        <v>1180.16881208</v>
      </c>
      <c r="AH1824" s="3">
        <f t="shared" si="983"/>
        <v>0</v>
      </c>
      <c r="AI1824" s="4" t="str">
        <f t="shared" si="961"/>
        <v>A+J=</v>
      </c>
      <c r="AJ1824" s="12">
        <f t="shared" si="989"/>
        <v>42948</v>
      </c>
      <c r="AK1824" s="12"/>
      <c r="AL1824" s="4"/>
      <c r="AM1824" s="1"/>
      <c r="AN1824" s="12"/>
      <c r="AO1824" s="1"/>
      <c r="AP1824" s="1"/>
      <c r="AQ1824" s="3"/>
      <c r="AR1824" s="3"/>
      <c r="AS1824" s="7"/>
      <c r="AT1824" s="1"/>
      <c r="AU1824" s="1"/>
      <c r="AV1824" s="1"/>
      <c r="AW1824" s="1"/>
      <c r="AX1824" s="1"/>
      <c r="AY1824" s="1"/>
      <c r="AZ1824" s="1"/>
      <c r="BA1824" s="1"/>
      <c r="BB1824" s="1"/>
    </row>
    <row r="1825" spans="1:54" x14ac:dyDescent="0.2">
      <c r="A1825" s="178">
        <f t="shared" si="984"/>
        <v>42944</v>
      </c>
      <c r="B1825" s="2">
        <f t="shared" si="970"/>
        <v>254304.01836326081</v>
      </c>
      <c r="C1825" s="2">
        <f t="shared" si="985"/>
        <v>181670.68565139</v>
      </c>
      <c r="D1825" s="2">
        <f>SUM(Y1825:Y$1860)</f>
        <v>6260.9274268200006</v>
      </c>
      <c r="E1825" s="11">
        <f t="shared" si="971"/>
        <v>175409.75822456999</v>
      </c>
      <c r="F1825" s="99">
        <f t="shared" si="966"/>
        <v>4843.41</v>
      </c>
      <c r="G1825" s="3">
        <f>IF(N1825=1,VLOOKUP(A1824,[1]Plan1!$BG$69:$BI$188,3),G1824)</f>
        <v>4832.2700000000004</v>
      </c>
      <c r="H1825" s="200">
        <f t="shared" si="967"/>
        <v>42859</v>
      </c>
      <c r="I1825" s="200">
        <f t="shared" si="968"/>
        <v>42890</v>
      </c>
      <c r="J1825" s="27">
        <f t="shared" si="972"/>
        <v>-2.3000324151783991E-3</v>
      </c>
      <c r="K1825" s="12">
        <f t="shared" si="986"/>
        <v>42948</v>
      </c>
      <c r="L1825" s="12">
        <f t="shared" si="973"/>
        <v>42948</v>
      </c>
      <c r="M1825" s="1">
        <f t="shared" si="987"/>
        <v>21</v>
      </c>
      <c r="N1825" s="1">
        <f t="shared" si="974"/>
        <v>19</v>
      </c>
      <c r="O1825" s="2">
        <f t="shared" si="975"/>
        <v>0.99791878999999994</v>
      </c>
      <c r="P1825" s="11">
        <f t="shared" si="963"/>
        <v>1.00310038</v>
      </c>
      <c r="Q1825" s="11">
        <f t="shared" si="992"/>
        <v>1.3968174809373879</v>
      </c>
      <c r="R1825" s="2">
        <f t="shared" si="962"/>
        <v>1.3939104099999999</v>
      </c>
      <c r="S1825" s="2">
        <f t="shared" si="990"/>
        <v>1.36605438</v>
      </c>
      <c r="T1825" s="2">
        <f t="shared" si="976"/>
        <v>248172.03585168</v>
      </c>
      <c r="U1825" s="2">
        <f t="shared" si="977"/>
        <v>2291.8399074495906</v>
      </c>
      <c r="V1825" s="2">
        <f t="shared" si="978"/>
        <v>69095.729780241221</v>
      </c>
      <c r="W1825" s="2">
        <f t="shared" si="979"/>
        <v>253058.25533908082</v>
      </c>
      <c r="X1825" s="29">
        <f t="shared" si="980"/>
        <v>0</v>
      </c>
      <c r="Y1825" s="2">
        <f t="shared" si="991"/>
        <v>0</v>
      </c>
      <c r="Z1825" s="82">
        <f t="shared" si="981"/>
        <v>0</v>
      </c>
      <c r="AA1825" s="2">
        <f t="shared" si="964"/>
        <v>0</v>
      </c>
      <c r="AB1825" s="27">
        <f t="shared" si="988"/>
        <v>6.7299999999999999E-2</v>
      </c>
      <c r="AC1825" s="29">
        <f t="shared" si="969"/>
        <v>19</v>
      </c>
      <c r="AD1825" s="29">
        <v>252</v>
      </c>
      <c r="AE1825" s="11">
        <f t="shared" si="993"/>
        <v>1.004922831</v>
      </c>
      <c r="AF1825" s="2">
        <f t="shared" si="965"/>
        <v>1221.7089914200001</v>
      </c>
      <c r="AG1825" s="2">
        <f t="shared" si="982"/>
        <v>1245.76302418</v>
      </c>
      <c r="AH1825" s="3">
        <f t="shared" si="983"/>
        <v>0</v>
      </c>
      <c r="AI1825" s="4" t="str">
        <f t="shared" si="961"/>
        <v>A+J=</v>
      </c>
      <c r="AJ1825" s="12">
        <f t="shared" si="989"/>
        <v>42948</v>
      </c>
      <c r="AK1825" s="12"/>
      <c r="AL1825" s="4"/>
      <c r="AM1825" s="1"/>
      <c r="AN1825" s="12"/>
      <c r="AO1825" s="1"/>
      <c r="AP1825" s="1"/>
      <c r="AQ1825" s="3"/>
      <c r="AR1825" s="3"/>
      <c r="AS1825" s="7"/>
      <c r="AT1825" s="1"/>
      <c r="AU1825" s="1"/>
      <c r="AV1825" s="1"/>
      <c r="AW1825" s="1"/>
      <c r="AX1825" s="1"/>
      <c r="AY1825" s="1"/>
      <c r="AZ1825" s="1"/>
      <c r="BA1825" s="1"/>
      <c r="BB1825" s="1"/>
    </row>
    <row r="1826" spans="1:54" x14ac:dyDescent="0.2">
      <c r="A1826" s="178">
        <f t="shared" si="984"/>
        <v>42945</v>
      </c>
      <c r="B1826" s="2">
        <f t="shared" si="970"/>
        <v>254342.80572308376</v>
      </c>
      <c r="C1826" s="2">
        <f t="shared" si="985"/>
        <v>181670.68565139</v>
      </c>
      <c r="D1826" s="2">
        <f>SUM(Y1826:Y$1860)</f>
        <v>6260.9274268200006</v>
      </c>
      <c r="E1826" s="11">
        <f t="shared" si="971"/>
        <v>175409.75822456999</v>
      </c>
      <c r="F1826" s="99">
        <f t="shared" si="966"/>
        <v>4843.41</v>
      </c>
      <c r="G1826" s="3">
        <f>IF(N1826=1,VLOOKUP(A1825,[1]Plan1!$BG$69:$BI$188,3),G1825)</f>
        <v>4832.2700000000004</v>
      </c>
      <c r="H1826" s="200">
        <f t="shared" si="967"/>
        <v>42859</v>
      </c>
      <c r="I1826" s="200">
        <f t="shared" si="968"/>
        <v>42890</v>
      </c>
      <c r="J1826" s="27">
        <f t="shared" si="972"/>
        <v>-2.3000324151783991E-3</v>
      </c>
      <c r="K1826" s="12">
        <f t="shared" si="986"/>
        <v>42948</v>
      </c>
      <c r="L1826" s="12">
        <f t="shared" si="973"/>
        <v>42948</v>
      </c>
      <c r="M1826" s="1">
        <f t="shared" si="987"/>
        <v>21</v>
      </c>
      <c r="N1826" s="1">
        <f t="shared" si="974"/>
        <v>20</v>
      </c>
      <c r="O1826" s="2">
        <f t="shared" si="975"/>
        <v>0.99780937000000003</v>
      </c>
      <c r="P1826" s="11">
        <f t="shared" si="963"/>
        <v>1.00310038</v>
      </c>
      <c r="Q1826" s="11">
        <f t="shared" si="992"/>
        <v>1.3968174809373879</v>
      </c>
      <c r="R1826" s="2">
        <f t="shared" si="962"/>
        <v>1.39375757</v>
      </c>
      <c r="S1826" s="2">
        <f t="shared" si="990"/>
        <v>1.36605438</v>
      </c>
      <c r="T1826" s="2">
        <f t="shared" si="976"/>
        <v>248172.03585168</v>
      </c>
      <c r="U1826" s="2">
        <f t="shared" si="977"/>
        <v>2291.8399074495906</v>
      </c>
      <c r="V1826" s="2">
        <f t="shared" si="978"/>
        <v>69068.920152794191</v>
      </c>
      <c r="W1826" s="2">
        <f t="shared" si="979"/>
        <v>253031.44571163377</v>
      </c>
      <c r="X1826" s="29">
        <f t="shared" si="980"/>
        <v>0</v>
      </c>
      <c r="Y1826" s="2">
        <f t="shared" si="991"/>
        <v>0</v>
      </c>
      <c r="Z1826" s="82">
        <f t="shared" si="981"/>
        <v>0</v>
      </c>
      <c r="AA1826" s="2">
        <f t="shared" si="964"/>
        <v>0</v>
      </c>
      <c r="AB1826" s="27">
        <f t="shared" si="988"/>
        <v>6.7299999999999999E-2</v>
      </c>
      <c r="AC1826" s="29">
        <f t="shared" si="969"/>
        <v>20</v>
      </c>
      <c r="AD1826" s="29">
        <v>252</v>
      </c>
      <c r="AE1826" s="11">
        <f t="shared" si="993"/>
        <v>1.0051825969999999</v>
      </c>
      <c r="AF1826" s="2">
        <f t="shared" si="965"/>
        <v>1286.1756484800001</v>
      </c>
      <c r="AG1826" s="2">
        <f t="shared" si="982"/>
        <v>1311.36001145</v>
      </c>
      <c r="AH1826" s="3">
        <f t="shared" si="983"/>
        <v>0</v>
      </c>
      <c r="AI1826" s="4" t="str">
        <f t="shared" ref="AI1826:AI1889" si="994">AI1825</f>
        <v>A+J=</v>
      </c>
      <c r="AJ1826" s="12">
        <f t="shared" si="989"/>
        <v>42948</v>
      </c>
      <c r="AK1826" s="12"/>
      <c r="AL1826" s="4"/>
      <c r="AM1826" s="1"/>
      <c r="AN1826" s="12"/>
      <c r="AO1826" s="1"/>
      <c r="AP1826" s="1"/>
      <c r="AQ1826" s="3"/>
      <c r="AR1826" s="3"/>
      <c r="AS1826" s="7"/>
      <c r="AT1826" s="1"/>
      <c r="AU1826" s="1"/>
      <c r="AV1826" s="1"/>
      <c r="AW1826" s="1"/>
      <c r="AX1826" s="1"/>
      <c r="AY1826" s="1"/>
      <c r="AZ1826" s="1"/>
      <c r="BA1826" s="1"/>
      <c r="BB1826" s="1"/>
    </row>
    <row r="1827" spans="1:54" x14ac:dyDescent="0.2">
      <c r="A1827" s="178">
        <f t="shared" si="984"/>
        <v>42946</v>
      </c>
      <c r="B1827" s="2">
        <f t="shared" si="970"/>
        <v>254342.80572308376</v>
      </c>
      <c r="C1827" s="2">
        <f t="shared" si="985"/>
        <v>181670.68565139</v>
      </c>
      <c r="D1827" s="2">
        <f>SUM(Y1827:Y$1860)</f>
        <v>6260.9274268200006</v>
      </c>
      <c r="E1827" s="11">
        <f t="shared" si="971"/>
        <v>175409.75822456999</v>
      </c>
      <c r="F1827" s="99">
        <f t="shared" si="966"/>
        <v>4843.41</v>
      </c>
      <c r="G1827" s="3">
        <f>IF(N1827=1,VLOOKUP(A1826,[1]Plan1!$BG$69:$BI$188,3),G1826)</f>
        <v>4832.2700000000004</v>
      </c>
      <c r="H1827" s="200">
        <f t="shared" si="967"/>
        <v>42859</v>
      </c>
      <c r="I1827" s="200">
        <f t="shared" si="968"/>
        <v>42890</v>
      </c>
      <c r="J1827" s="27">
        <f t="shared" si="972"/>
        <v>-2.3000324151783991E-3</v>
      </c>
      <c r="K1827" s="12">
        <f t="shared" si="986"/>
        <v>42948</v>
      </c>
      <c r="L1827" s="12">
        <f t="shared" si="973"/>
        <v>42948</v>
      </c>
      <c r="M1827" s="1">
        <f t="shared" si="987"/>
        <v>21</v>
      </c>
      <c r="N1827" s="1">
        <f t="shared" si="974"/>
        <v>20</v>
      </c>
      <c r="O1827" s="2">
        <f t="shared" si="975"/>
        <v>0.99780937000000003</v>
      </c>
      <c r="P1827" s="11">
        <f t="shared" si="963"/>
        <v>1.00310038</v>
      </c>
      <c r="Q1827" s="11">
        <f t="shared" si="992"/>
        <v>1.3968174809373879</v>
      </c>
      <c r="R1827" s="2">
        <f t="shared" si="962"/>
        <v>1.39375757</v>
      </c>
      <c r="S1827" s="2">
        <f t="shared" si="990"/>
        <v>1.36605438</v>
      </c>
      <c r="T1827" s="2">
        <f t="shared" si="976"/>
        <v>248172.03585168</v>
      </c>
      <c r="U1827" s="2">
        <f t="shared" si="977"/>
        <v>2291.8399074495906</v>
      </c>
      <c r="V1827" s="2">
        <f t="shared" si="978"/>
        <v>69068.920152794191</v>
      </c>
      <c r="W1827" s="2">
        <f t="shared" si="979"/>
        <v>253031.44571163377</v>
      </c>
      <c r="X1827" s="29">
        <f t="shared" si="980"/>
        <v>0</v>
      </c>
      <c r="Y1827" s="2">
        <f t="shared" si="991"/>
        <v>0</v>
      </c>
      <c r="Z1827" s="82">
        <f t="shared" si="981"/>
        <v>0</v>
      </c>
      <c r="AA1827" s="2">
        <f t="shared" si="964"/>
        <v>0</v>
      </c>
      <c r="AB1827" s="27">
        <f t="shared" si="988"/>
        <v>6.7299999999999999E-2</v>
      </c>
      <c r="AC1827" s="29">
        <f t="shared" si="969"/>
        <v>20</v>
      </c>
      <c r="AD1827" s="29">
        <v>252</v>
      </c>
      <c r="AE1827" s="11">
        <f t="shared" si="993"/>
        <v>1.0051825969999999</v>
      </c>
      <c r="AF1827" s="2">
        <f t="shared" si="965"/>
        <v>1286.1756484800001</v>
      </c>
      <c r="AG1827" s="2">
        <f t="shared" si="982"/>
        <v>1311.36001145</v>
      </c>
      <c r="AH1827" s="3">
        <f t="shared" si="983"/>
        <v>0</v>
      </c>
      <c r="AI1827" s="4" t="str">
        <f t="shared" si="994"/>
        <v>A+J=</v>
      </c>
      <c r="AJ1827" s="12">
        <f t="shared" si="989"/>
        <v>42948</v>
      </c>
      <c r="AK1827" s="12"/>
      <c r="AL1827" s="4"/>
      <c r="AM1827" s="1"/>
      <c r="AN1827" s="12"/>
      <c r="AO1827" s="1"/>
      <c r="AP1827" s="1"/>
      <c r="AQ1827" s="3"/>
      <c r="AR1827" s="3"/>
      <c r="AS1827" s="7"/>
      <c r="AT1827" s="1"/>
      <c r="AU1827" s="1"/>
      <c r="AV1827" s="1"/>
      <c r="AW1827" s="1"/>
      <c r="AX1827" s="1"/>
      <c r="AY1827" s="1"/>
      <c r="AZ1827" s="1"/>
      <c r="BA1827" s="1"/>
      <c r="BB1827" s="1"/>
    </row>
    <row r="1828" spans="1:54" x14ac:dyDescent="0.2">
      <c r="A1828" s="178">
        <f t="shared" si="984"/>
        <v>42947</v>
      </c>
      <c r="B1828" s="2">
        <f t="shared" si="970"/>
        <v>254342.80572308376</v>
      </c>
      <c r="C1828" s="2">
        <f t="shared" si="985"/>
        <v>181670.68565139</v>
      </c>
      <c r="D1828" s="2">
        <f>SUM(Y1828:Y$1860)</f>
        <v>6260.9274268200006</v>
      </c>
      <c r="E1828" s="11">
        <f t="shared" si="971"/>
        <v>175409.75822456999</v>
      </c>
      <c r="F1828" s="99">
        <f t="shared" si="966"/>
        <v>4843.41</v>
      </c>
      <c r="G1828" s="3">
        <f>IF(N1828=1,VLOOKUP(A1827,[1]Plan1!$BG$69:$BI$188,3),G1827)</f>
        <v>4832.2700000000004</v>
      </c>
      <c r="H1828" s="200">
        <f t="shared" si="967"/>
        <v>42859</v>
      </c>
      <c r="I1828" s="200">
        <f t="shared" si="968"/>
        <v>42890</v>
      </c>
      <c r="J1828" s="27">
        <f t="shared" si="972"/>
        <v>-2.3000324151783991E-3</v>
      </c>
      <c r="K1828" s="12">
        <f t="shared" si="986"/>
        <v>42948</v>
      </c>
      <c r="L1828" s="12">
        <f t="shared" si="973"/>
        <v>42948</v>
      </c>
      <c r="M1828" s="1">
        <f t="shared" si="987"/>
        <v>21</v>
      </c>
      <c r="N1828" s="1">
        <f t="shared" si="974"/>
        <v>20</v>
      </c>
      <c r="O1828" s="2">
        <f t="shared" si="975"/>
        <v>0.99780937000000003</v>
      </c>
      <c r="P1828" s="11">
        <f t="shared" si="963"/>
        <v>1.00310038</v>
      </c>
      <c r="Q1828" s="11">
        <f t="shared" si="992"/>
        <v>1.3968174809373879</v>
      </c>
      <c r="R1828" s="2">
        <f t="shared" si="962"/>
        <v>1.39375757</v>
      </c>
      <c r="S1828" s="2">
        <f t="shared" si="990"/>
        <v>1.36605438</v>
      </c>
      <c r="T1828" s="2">
        <f t="shared" si="976"/>
        <v>248172.03585168</v>
      </c>
      <c r="U1828" s="2">
        <f t="shared" si="977"/>
        <v>2291.8399074495906</v>
      </c>
      <c r="V1828" s="2">
        <f t="shared" si="978"/>
        <v>69068.920152794191</v>
      </c>
      <c r="W1828" s="2">
        <f t="shared" si="979"/>
        <v>253031.44571163377</v>
      </c>
      <c r="X1828" s="29">
        <f t="shared" si="980"/>
        <v>0</v>
      </c>
      <c r="Y1828" s="2">
        <f t="shared" si="991"/>
        <v>0</v>
      </c>
      <c r="Z1828" s="82">
        <f t="shared" si="981"/>
        <v>0</v>
      </c>
      <c r="AA1828" s="2">
        <f t="shared" si="964"/>
        <v>0</v>
      </c>
      <c r="AB1828" s="27">
        <f t="shared" si="988"/>
        <v>6.7299999999999999E-2</v>
      </c>
      <c r="AC1828" s="29">
        <f t="shared" si="969"/>
        <v>20</v>
      </c>
      <c r="AD1828" s="29">
        <v>252</v>
      </c>
      <c r="AE1828" s="11">
        <f t="shared" si="993"/>
        <v>1.0051825969999999</v>
      </c>
      <c r="AF1828" s="2">
        <f t="shared" si="965"/>
        <v>1286.1756484800001</v>
      </c>
      <c r="AG1828" s="2">
        <f t="shared" si="982"/>
        <v>1311.36001145</v>
      </c>
      <c r="AH1828" s="3">
        <f t="shared" si="983"/>
        <v>0</v>
      </c>
      <c r="AI1828" s="4" t="str">
        <f t="shared" si="994"/>
        <v>A+J=</v>
      </c>
      <c r="AJ1828" s="12">
        <f t="shared" si="989"/>
        <v>42948</v>
      </c>
      <c r="AK1828" s="12"/>
      <c r="AL1828" s="4"/>
      <c r="AM1828" s="1"/>
      <c r="AN1828" s="12"/>
      <c r="AO1828" s="1"/>
      <c r="AP1828" s="1"/>
      <c r="AQ1828" s="3"/>
      <c r="AR1828" s="3"/>
      <c r="AS1828" s="7"/>
      <c r="AT1828" s="1"/>
      <c r="AU1828" s="1"/>
      <c r="AV1828" s="1"/>
      <c r="AW1828" s="1"/>
      <c r="AX1828" s="1"/>
      <c r="AY1828" s="1"/>
      <c r="AZ1828" s="1"/>
      <c r="BA1828" s="1"/>
      <c r="BB1828" s="1"/>
    </row>
    <row r="1829" spans="1:54" x14ac:dyDescent="0.2">
      <c r="A1829" s="178">
        <f t="shared" si="984"/>
        <v>42948</v>
      </c>
      <c r="B1829" s="2">
        <f t="shared" si="970"/>
        <v>254381.59812239432</v>
      </c>
      <c r="C1829" s="2">
        <f t="shared" si="985"/>
        <v>181670.68565139</v>
      </c>
      <c r="D1829" s="2">
        <f>SUM(Y1829:Y$1860)</f>
        <v>6260.9274268200006</v>
      </c>
      <c r="E1829" s="11">
        <f t="shared" si="971"/>
        <v>175409.75822456999</v>
      </c>
      <c r="F1829" s="99">
        <f t="shared" si="966"/>
        <v>4843.41</v>
      </c>
      <c r="G1829" s="3">
        <f>IF(N1829=1,VLOOKUP(A1828,[1]Plan1!$BG$69:$BI$188,3),G1828)</f>
        <v>4832.2700000000004</v>
      </c>
      <c r="H1829" s="200">
        <f t="shared" si="967"/>
        <v>42859</v>
      </c>
      <c r="I1829" s="200">
        <f t="shared" si="968"/>
        <v>42890</v>
      </c>
      <c r="J1829" s="27">
        <f t="shared" si="972"/>
        <v>-2.3000324151783991E-3</v>
      </c>
      <c r="K1829" s="12">
        <f t="shared" si="986"/>
        <v>42979</v>
      </c>
      <c r="L1829" s="12">
        <f t="shared" si="973"/>
        <v>42948</v>
      </c>
      <c r="M1829" s="1">
        <f t="shared" si="987"/>
        <v>21</v>
      </c>
      <c r="N1829" s="1">
        <f t="shared" si="974"/>
        <v>21</v>
      </c>
      <c r="O1829" s="2">
        <f t="shared" si="975"/>
        <v>0.99769996000000005</v>
      </c>
      <c r="P1829" s="11">
        <f t="shared" si="963"/>
        <v>1.00310038</v>
      </c>
      <c r="Q1829" s="11">
        <f t="shared" si="992"/>
        <v>1.3968174809373879</v>
      </c>
      <c r="R1829" s="2">
        <f t="shared" si="962"/>
        <v>1.39360474</v>
      </c>
      <c r="S1829" s="2">
        <f t="shared" si="990"/>
        <v>1.36605438</v>
      </c>
      <c r="T1829" s="2">
        <f t="shared" si="976"/>
        <v>248172.03585168</v>
      </c>
      <c r="U1829" s="2">
        <f t="shared" si="977"/>
        <v>2291.8399074495906</v>
      </c>
      <c r="V1829" s="2">
        <f t="shared" si="978"/>
        <v>69042.112279444729</v>
      </c>
      <c r="W1829" s="2">
        <f t="shared" si="979"/>
        <v>253004.63783828431</v>
      </c>
      <c r="X1829" s="29">
        <f t="shared" si="980"/>
        <v>60</v>
      </c>
      <c r="Y1829" s="2">
        <f t="shared" si="991"/>
        <v>3168.2404722900001</v>
      </c>
      <c r="Z1829" s="82">
        <f t="shared" si="981"/>
        <v>1.7439469999999999E-2</v>
      </c>
      <c r="AA1829" s="2">
        <f t="shared" si="964"/>
        <v>4327.9887740699996</v>
      </c>
      <c r="AB1829" s="27">
        <f t="shared" si="988"/>
        <v>6.7299999999999999E-2</v>
      </c>
      <c r="AC1829" s="29">
        <f t="shared" si="969"/>
        <v>21</v>
      </c>
      <c r="AD1829" s="29">
        <v>252</v>
      </c>
      <c r="AE1829" s="11">
        <f t="shared" si="993"/>
        <v>1.0054424310000001</v>
      </c>
      <c r="AF1829" s="2">
        <f t="shared" si="965"/>
        <v>1350.6591812500001</v>
      </c>
      <c r="AG1829" s="2">
        <f t="shared" si="982"/>
        <v>1376.96028411</v>
      </c>
      <c r="AH1829" s="3">
        <f t="shared" si="983"/>
        <v>5678.6479553199997</v>
      </c>
      <c r="AI1829" s="4" t="str">
        <f t="shared" si="994"/>
        <v>A+J=</v>
      </c>
      <c r="AJ1829" s="12">
        <f t="shared" si="989"/>
        <v>42948</v>
      </c>
      <c r="AK1829" s="12"/>
      <c r="AL1829" s="4"/>
      <c r="AM1829" s="1"/>
      <c r="AN1829" s="12"/>
      <c r="AO1829" s="1"/>
      <c r="AP1829" s="1"/>
      <c r="AQ1829" s="3"/>
      <c r="AR1829" s="3"/>
      <c r="AS1829" s="7"/>
      <c r="AT1829" s="1"/>
      <c r="AU1829" s="1"/>
      <c r="AV1829" s="1"/>
      <c r="AW1829" s="1"/>
      <c r="AX1829" s="1"/>
      <c r="AY1829" s="1"/>
      <c r="AZ1829" s="1"/>
      <c r="BA1829" s="1"/>
      <c r="BB1829" s="1"/>
    </row>
    <row r="1830" spans="1:54" x14ac:dyDescent="0.2">
      <c r="A1830" s="178">
        <f t="shared" si="984"/>
        <v>42949</v>
      </c>
      <c r="B1830" s="2">
        <f t="shared" si="970"/>
        <v>248766.42060295414</v>
      </c>
      <c r="C1830" s="2">
        <f t="shared" si="985"/>
        <v>178502.4451791</v>
      </c>
      <c r="D1830" s="2">
        <f>SUM(Y1830:Y$1860)</f>
        <v>3092.6869545300001</v>
      </c>
      <c r="E1830" s="11">
        <f t="shared" si="971"/>
        <v>175409.75822456999</v>
      </c>
      <c r="F1830" s="99">
        <f t="shared" si="966"/>
        <v>4832.2700000000004</v>
      </c>
      <c r="G1830" s="3">
        <f>IF(N1830=1,VLOOKUP(A1829,[1]Plan1!$BG$69:$BI$188,3),G1829)</f>
        <v>4843.87</v>
      </c>
      <c r="H1830" s="200">
        <f t="shared" si="967"/>
        <v>42888</v>
      </c>
      <c r="I1830" s="200">
        <f t="shared" si="968"/>
        <v>42918</v>
      </c>
      <c r="J1830" s="27">
        <f t="shared" si="972"/>
        <v>2.4005281161854075E-3</v>
      </c>
      <c r="K1830" s="12">
        <f t="shared" si="986"/>
        <v>42979</v>
      </c>
      <c r="L1830" s="12">
        <f t="shared" si="973"/>
        <v>42979</v>
      </c>
      <c r="M1830" s="1">
        <f t="shared" si="987"/>
        <v>23</v>
      </c>
      <c r="N1830" s="1">
        <f t="shared" si="974"/>
        <v>1</v>
      </c>
      <c r="O1830" s="2">
        <f t="shared" si="975"/>
        <v>1.0001042499999999</v>
      </c>
      <c r="P1830" s="11">
        <f t="shared" si="963"/>
        <v>0.99769996000000005</v>
      </c>
      <c r="Q1830" s="11">
        <f t="shared" si="992"/>
        <v>1.3936047448585327</v>
      </c>
      <c r="R1830" s="2">
        <f t="shared" si="962"/>
        <v>1.3937500199999999</v>
      </c>
      <c r="S1830" s="2">
        <f t="shared" si="990"/>
        <v>1.36605438</v>
      </c>
      <c r="T1830" s="2">
        <f t="shared" si="976"/>
        <v>243844.04707761001</v>
      </c>
      <c r="U1830" s="2">
        <f t="shared" si="977"/>
        <v>1132.0916056745675</v>
      </c>
      <c r="V1830" s="2">
        <f t="shared" si="978"/>
        <v>69067.595809119579</v>
      </c>
      <c r="W1830" s="2">
        <f t="shared" si="979"/>
        <v>248702.13259389414</v>
      </c>
      <c r="X1830" s="29">
        <f t="shared" si="980"/>
        <v>0</v>
      </c>
      <c r="Y1830" s="2">
        <f t="shared" si="991"/>
        <v>0</v>
      </c>
      <c r="Z1830" s="82">
        <f t="shared" si="981"/>
        <v>0</v>
      </c>
      <c r="AA1830" s="2">
        <f t="shared" si="964"/>
        <v>0</v>
      </c>
      <c r="AB1830" s="27">
        <f t="shared" si="988"/>
        <v>6.7299999999999999E-2</v>
      </c>
      <c r="AC1830" s="29">
        <f t="shared" si="969"/>
        <v>1</v>
      </c>
      <c r="AD1830" s="29">
        <v>252</v>
      </c>
      <c r="AE1830" s="11">
        <f t="shared" si="993"/>
        <v>1.0002584940000001</v>
      </c>
      <c r="AF1830" s="2">
        <f t="shared" si="965"/>
        <v>63.032223100000003</v>
      </c>
      <c r="AG1830" s="2">
        <f t="shared" si="982"/>
        <v>64.288009059999993</v>
      </c>
      <c r="AH1830" s="3">
        <f t="shared" si="983"/>
        <v>0</v>
      </c>
      <c r="AI1830" s="4" t="str">
        <f t="shared" si="994"/>
        <v>A+J=</v>
      </c>
      <c r="AJ1830" s="12">
        <f t="shared" si="989"/>
        <v>42979</v>
      </c>
      <c r="AK1830" s="12"/>
      <c r="AL1830" s="4"/>
      <c r="AM1830" s="1"/>
      <c r="AN1830" s="12"/>
      <c r="AO1830" s="1"/>
      <c r="AP1830" s="1"/>
      <c r="AQ1830" s="3"/>
      <c r="AR1830" s="3"/>
      <c r="AS1830" s="7"/>
      <c r="AT1830" s="1"/>
      <c r="AU1830" s="1"/>
      <c r="AV1830" s="1"/>
      <c r="AW1830" s="1"/>
      <c r="AX1830" s="1"/>
      <c r="AY1830" s="1"/>
      <c r="AZ1830" s="1"/>
      <c r="BA1830" s="1"/>
      <c r="BB1830" s="1"/>
    </row>
    <row r="1831" spans="1:54" x14ac:dyDescent="0.2">
      <c r="A1831" s="178">
        <f t="shared" si="984"/>
        <v>42950</v>
      </c>
      <c r="B1831" s="2">
        <f t="shared" si="970"/>
        <v>248856.22549112418</v>
      </c>
      <c r="C1831" s="2">
        <f t="shared" si="985"/>
        <v>178502.4451791</v>
      </c>
      <c r="D1831" s="2">
        <f>SUM(Y1831:Y$1860)</f>
        <v>3092.6869545300001</v>
      </c>
      <c r="E1831" s="11">
        <f t="shared" si="971"/>
        <v>175409.75822456999</v>
      </c>
      <c r="F1831" s="99">
        <f t="shared" si="966"/>
        <v>4832.2700000000004</v>
      </c>
      <c r="G1831" s="3">
        <f>IF(N1831=1,VLOOKUP(A1830,[1]Plan1!$BG$69:$BI$188,3),G1830)</f>
        <v>4843.87</v>
      </c>
      <c r="H1831" s="200">
        <f t="shared" si="967"/>
        <v>42888</v>
      </c>
      <c r="I1831" s="200">
        <f t="shared" si="968"/>
        <v>42918</v>
      </c>
      <c r="J1831" s="27">
        <f t="shared" si="972"/>
        <v>2.4005281161854075E-3</v>
      </c>
      <c r="K1831" s="12">
        <f t="shared" si="986"/>
        <v>42979</v>
      </c>
      <c r="L1831" s="12">
        <f t="shared" si="973"/>
        <v>42979</v>
      </c>
      <c r="M1831" s="1">
        <f t="shared" si="987"/>
        <v>23</v>
      </c>
      <c r="N1831" s="1">
        <f t="shared" si="974"/>
        <v>2</v>
      </c>
      <c r="O1831" s="2">
        <f t="shared" si="975"/>
        <v>1.00020851</v>
      </c>
      <c r="P1831" s="11">
        <f t="shared" si="963"/>
        <v>0.99769996000000005</v>
      </c>
      <c r="Q1831" s="11">
        <f t="shared" si="992"/>
        <v>1.3936047448585327</v>
      </c>
      <c r="R1831" s="2">
        <f t="shared" si="962"/>
        <v>1.3938953199999999</v>
      </c>
      <c r="S1831" s="2">
        <f t="shared" si="990"/>
        <v>1.36605438</v>
      </c>
      <c r="T1831" s="2">
        <f t="shared" si="976"/>
        <v>243844.04707761001</v>
      </c>
      <c r="U1831" s="2">
        <f t="shared" si="977"/>
        <v>1132.0916056745675</v>
      </c>
      <c r="V1831" s="2">
        <f t="shared" si="978"/>
        <v>69093.082846989622</v>
      </c>
      <c r="W1831" s="2">
        <f t="shared" si="979"/>
        <v>248727.61963176419</v>
      </c>
      <c r="X1831" s="29">
        <f t="shared" si="980"/>
        <v>0</v>
      </c>
      <c r="Y1831" s="2">
        <f t="shared" si="991"/>
        <v>0</v>
      </c>
      <c r="Z1831" s="82">
        <f t="shared" si="981"/>
        <v>0</v>
      </c>
      <c r="AA1831" s="2">
        <f t="shared" si="964"/>
        <v>0</v>
      </c>
      <c r="AB1831" s="27">
        <f t="shared" si="988"/>
        <v>6.7299999999999999E-2</v>
      </c>
      <c r="AC1831" s="29">
        <f t="shared" si="969"/>
        <v>2</v>
      </c>
      <c r="AD1831" s="29">
        <v>252</v>
      </c>
      <c r="AE1831" s="11">
        <f t="shared" si="993"/>
        <v>1.000517055</v>
      </c>
      <c r="AF1831" s="2">
        <f t="shared" si="965"/>
        <v>126.08078376</v>
      </c>
      <c r="AG1831" s="2">
        <f t="shared" si="982"/>
        <v>128.60585936000001</v>
      </c>
      <c r="AH1831" s="3">
        <f t="shared" si="983"/>
        <v>0</v>
      </c>
      <c r="AI1831" s="4" t="str">
        <f t="shared" si="994"/>
        <v>A+J=</v>
      </c>
      <c r="AJ1831" s="12">
        <f t="shared" si="989"/>
        <v>42979</v>
      </c>
      <c r="AK1831" s="12"/>
      <c r="AL1831" s="4"/>
      <c r="AM1831" s="1"/>
      <c r="AN1831" s="12"/>
      <c r="AO1831" s="1"/>
      <c r="AP1831" s="1"/>
      <c r="AQ1831" s="3"/>
      <c r="AR1831" s="3"/>
      <c r="AS1831" s="7"/>
      <c r="AT1831" s="1"/>
      <c r="AU1831" s="1"/>
      <c r="AV1831" s="1"/>
      <c r="AW1831" s="1"/>
      <c r="AX1831" s="1"/>
      <c r="AY1831" s="1"/>
      <c r="AZ1831" s="1"/>
      <c r="BA1831" s="1"/>
      <c r="BB1831" s="1"/>
    </row>
    <row r="1832" spans="1:54" x14ac:dyDescent="0.2">
      <c r="A1832" s="178">
        <f t="shared" si="984"/>
        <v>42951</v>
      </c>
      <c r="B1832" s="2">
        <f t="shared" si="970"/>
        <v>248946.06198113179</v>
      </c>
      <c r="C1832" s="2">
        <f t="shared" si="985"/>
        <v>178502.4451791</v>
      </c>
      <c r="D1832" s="2">
        <f>SUM(Y1832:Y$1860)</f>
        <v>3092.6869545300001</v>
      </c>
      <c r="E1832" s="11">
        <f t="shared" si="971"/>
        <v>175409.75822456999</v>
      </c>
      <c r="F1832" s="99">
        <f t="shared" si="966"/>
        <v>4832.2700000000004</v>
      </c>
      <c r="G1832" s="3">
        <f>IF(N1832=1,VLOOKUP(A1831,[1]Plan1!$BG$69:$BI$188,3),G1831)</f>
        <v>4843.87</v>
      </c>
      <c r="H1832" s="200">
        <f t="shared" si="967"/>
        <v>42888</v>
      </c>
      <c r="I1832" s="200">
        <f t="shared" si="968"/>
        <v>42918</v>
      </c>
      <c r="J1832" s="27">
        <f t="shared" si="972"/>
        <v>2.4005281161854075E-3</v>
      </c>
      <c r="K1832" s="12">
        <f t="shared" si="986"/>
        <v>42979</v>
      </c>
      <c r="L1832" s="12">
        <f t="shared" si="973"/>
        <v>42979</v>
      </c>
      <c r="M1832" s="1">
        <f t="shared" si="987"/>
        <v>23</v>
      </c>
      <c r="N1832" s="1">
        <f t="shared" si="974"/>
        <v>3</v>
      </c>
      <c r="O1832" s="2">
        <f t="shared" si="975"/>
        <v>1.00031278</v>
      </c>
      <c r="P1832" s="11">
        <f t="shared" si="963"/>
        <v>0.99769996000000005</v>
      </c>
      <c r="Q1832" s="11">
        <f t="shared" si="992"/>
        <v>1.3936047448585327</v>
      </c>
      <c r="R1832" s="2">
        <f t="shared" si="962"/>
        <v>1.3940406299999999</v>
      </c>
      <c r="S1832" s="2">
        <f t="shared" si="990"/>
        <v>1.36605438</v>
      </c>
      <c r="T1832" s="2">
        <f t="shared" si="976"/>
        <v>243844.04707761001</v>
      </c>
      <c r="U1832" s="2">
        <f t="shared" si="977"/>
        <v>1132.0916056745675</v>
      </c>
      <c r="V1832" s="2">
        <f t="shared" si="978"/>
        <v>69118.571638957219</v>
      </c>
      <c r="W1832" s="2">
        <f t="shared" si="979"/>
        <v>248753.10842373178</v>
      </c>
      <c r="X1832" s="29">
        <f t="shared" si="980"/>
        <v>0</v>
      </c>
      <c r="Y1832" s="2">
        <f t="shared" si="991"/>
        <v>0</v>
      </c>
      <c r="Z1832" s="82">
        <f t="shared" si="981"/>
        <v>0</v>
      </c>
      <c r="AA1832" s="2">
        <f t="shared" si="964"/>
        <v>0</v>
      </c>
      <c r="AB1832" s="27">
        <f t="shared" si="988"/>
        <v>6.7299999999999999E-2</v>
      </c>
      <c r="AC1832" s="29">
        <f t="shared" si="969"/>
        <v>3</v>
      </c>
      <c r="AD1832" s="29">
        <v>252</v>
      </c>
      <c r="AE1832" s="11">
        <f t="shared" si="993"/>
        <v>1.0007756830000001</v>
      </c>
      <c r="AF1832" s="2">
        <f t="shared" si="965"/>
        <v>189.14568195999999</v>
      </c>
      <c r="AG1832" s="2">
        <f t="shared" si="982"/>
        <v>192.95355739999999</v>
      </c>
      <c r="AH1832" s="3">
        <f t="shared" si="983"/>
        <v>0</v>
      </c>
      <c r="AI1832" s="4" t="str">
        <f t="shared" si="994"/>
        <v>A+J=</v>
      </c>
      <c r="AJ1832" s="12">
        <f t="shared" si="989"/>
        <v>42979</v>
      </c>
      <c r="AK1832" s="12"/>
      <c r="AL1832" s="4"/>
      <c r="AM1832" s="1"/>
      <c r="AN1832" s="12"/>
      <c r="AO1832" s="1"/>
      <c r="AP1832" s="1"/>
      <c r="AQ1832" s="3"/>
      <c r="AR1832" s="3"/>
      <c r="AS1832" s="7"/>
      <c r="AT1832" s="1"/>
      <c r="AU1832" s="1"/>
      <c r="AV1832" s="1"/>
      <c r="AW1832" s="1"/>
      <c r="AX1832" s="1"/>
      <c r="AY1832" s="1"/>
      <c r="AZ1832" s="1"/>
      <c r="BA1832" s="1"/>
      <c r="BB1832" s="1"/>
    </row>
    <row r="1833" spans="1:54" x14ac:dyDescent="0.2">
      <c r="A1833" s="178">
        <f t="shared" si="984"/>
        <v>42952</v>
      </c>
      <c r="B1833" s="2">
        <f t="shared" si="970"/>
        <v>249035.93158657459</v>
      </c>
      <c r="C1833" s="2">
        <f t="shared" si="985"/>
        <v>178502.4451791</v>
      </c>
      <c r="D1833" s="2">
        <f>SUM(Y1833:Y$1860)</f>
        <v>3092.6869545300001</v>
      </c>
      <c r="E1833" s="11">
        <f t="shared" si="971"/>
        <v>175409.75822456999</v>
      </c>
      <c r="F1833" s="99">
        <f t="shared" si="966"/>
        <v>4832.2700000000004</v>
      </c>
      <c r="G1833" s="3">
        <f>IF(N1833=1,VLOOKUP(A1832,[1]Plan1!$BG$69:$BI$188,3),G1832)</f>
        <v>4843.87</v>
      </c>
      <c r="H1833" s="200">
        <f t="shared" si="967"/>
        <v>42888</v>
      </c>
      <c r="I1833" s="200">
        <f t="shared" si="968"/>
        <v>42918</v>
      </c>
      <c r="J1833" s="27">
        <f t="shared" si="972"/>
        <v>2.4005281161854075E-3</v>
      </c>
      <c r="K1833" s="12">
        <f t="shared" si="986"/>
        <v>42979</v>
      </c>
      <c r="L1833" s="12">
        <f t="shared" si="973"/>
        <v>42979</v>
      </c>
      <c r="M1833" s="1">
        <f t="shared" si="987"/>
        <v>23</v>
      </c>
      <c r="N1833" s="1">
        <f t="shared" si="974"/>
        <v>4</v>
      </c>
      <c r="O1833" s="2">
        <f t="shared" si="975"/>
        <v>1.00041706</v>
      </c>
      <c r="P1833" s="11">
        <f t="shared" si="963"/>
        <v>0.99769996000000005</v>
      </c>
      <c r="Q1833" s="11">
        <f t="shared" si="992"/>
        <v>1.3936047448585327</v>
      </c>
      <c r="R1833" s="2">
        <f t="shared" ref="R1833:R1896" si="995">TRUNC(TRUNC((O1833*Q1833),15),8)</f>
        <v>1.3941859599999999</v>
      </c>
      <c r="S1833" s="2">
        <f t="shared" si="990"/>
        <v>1.36605438</v>
      </c>
      <c r="T1833" s="2">
        <f t="shared" si="976"/>
        <v>243844.04707761001</v>
      </c>
      <c r="U1833" s="2">
        <f t="shared" si="977"/>
        <v>1132.0916056745675</v>
      </c>
      <c r="V1833" s="2">
        <f t="shared" si="978"/>
        <v>69144.063939120009</v>
      </c>
      <c r="W1833" s="2">
        <f t="shared" si="979"/>
        <v>248778.60072389457</v>
      </c>
      <c r="X1833" s="29">
        <f t="shared" si="980"/>
        <v>0</v>
      </c>
      <c r="Y1833" s="2">
        <f t="shared" si="991"/>
        <v>0</v>
      </c>
      <c r="Z1833" s="82">
        <f t="shared" si="981"/>
        <v>0</v>
      </c>
      <c r="AA1833" s="2">
        <f t="shared" si="964"/>
        <v>0</v>
      </c>
      <c r="AB1833" s="27">
        <f t="shared" si="988"/>
        <v>6.7299999999999999E-2</v>
      </c>
      <c r="AC1833" s="29">
        <f t="shared" si="969"/>
        <v>4</v>
      </c>
      <c r="AD1833" s="29">
        <v>252</v>
      </c>
      <c r="AE1833" s="11">
        <f t="shared" si="993"/>
        <v>1.0010343770000001</v>
      </c>
      <c r="AF1833" s="2">
        <f t="shared" si="965"/>
        <v>252.22667387999999</v>
      </c>
      <c r="AG1833" s="2">
        <f t="shared" si="982"/>
        <v>257.33086268</v>
      </c>
      <c r="AH1833" s="3">
        <f t="shared" si="983"/>
        <v>0</v>
      </c>
      <c r="AI1833" s="4" t="str">
        <f t="shared" si="994"/>
        <v>A+J=</v>
      </c>
      <c r="AJ1833" s="12">
        <f t="shared" si="989"/>
        <v>42979</v>
      </c>
      <c r="AK1833" s="12"/>
      <c r="AL1833" s="4"/>
      <c r="AM1833" s="1"/>
      <c r="AN1833" s="12"/>
      <c r="AO1833" s="1"/>
      <c r="AP1833" s="1"/>
      <c r="AQ1833" s="3"/>
      <c r="AR1833" s="3"/>
      <c r="AS1833" s="7"/>
      <c r="AT1833" s="1"/>
      <c r="AU1833" s="1"/>
      <c r="AV1833" s="1"/>
      <c r="AW1833" s="1"/>
      <c r="AX1833" s="1"/>
      <c r="AY1833" s="1"/>
      <c r="AZ1833" s="1"/>
      <c r="BA1833" s="1"/>
      <c r="BB1833" s="1"/>
    </row>
    <row r="1834" spans="1:54" x14ac:dyDescent="0.2">
      <c r="A1834" s="178">
        <f t="shared" si="984"/>
        <v>42953</v>
      </c>
      <c r="B1834" s="2">
        <f t="shared" si="970"/>
        <v>249035.93158657459</v>
      </c>
      <c r="C1834" s="2">
        <f t="shared" si="985"/>
        <v>178502.4451791</v>
      </c>
      <c r="D1834" s="2">
        <f>SUM(Y1834:Y$1860)</f>
        <v>3092.6869545300001</v>
      </c>
      <c r="E1834" s="11">
        <f t="shared" si="971"/>
        <v>175409.75822456999</v>
      </c>
      <c r="F1834" s="99">
        <f t="shared" si="966"/>
        <v>4832.2700000000004</v>
      </c>
      <c r="G1834" s="3">
        <f>IF(N1834=1,VLOOKUP(A1833,[1]Plan1!$BG$69:$BI$188,3),G1833)</f>
        <v>4843.87</v>
      </c>
      <c r="H1834" s="200">
        <f t="shared" si="967"/>
        <v>42888</v>
      </c>
      <c r="I1834" s="200">
        <f t="shared" si="968"/>
        <v>42918</v>
      </c>
      <c r="J1834" s="27">
        <f t="shared" si="972"/>
        <v>2.4005281161854075E-3</v>
      </c>
      <c r="K1834" s="12">
        <f t="shared" si="986"/>
        <v>42979</v>
      </c>
      <c r="L1834" s="12">
        <f t="shared" si="973"/>
        <v>42979</v>
      </c>
      <c r="M1834" s="1">
        <f t="shared" si="987"/>
        <v>23</v>
      </c>
      <c r="N1834" s="1">
        <f t="shared" si="974"/>
        <v>4</v>
      </c>
      <c r="O1834" s="2">
        <f t="shared" si="975"/>
        <v>1.00041706</v>
      </c>
      <c r="P1834" s="11">
        <f t="shared" ref="P1834:P1897" si="996">IF(L1834&gt;L1833,O1833,P1833)</f>
        <v>0.99769996000000005</v>
      </c>
      <c r="Q1834" s="11">
        <f t="shared" si="992"/>
        <v>1.3936047448585327</v>
      </c>
      <c r="R1834" s="2">
        <f t="shared" si="995"/>
        <v>1.3941859599999999</v>
      </c>
      <c r="S1834" s="2">
        <f t="shared" si="990"/>
        <v>1.36605438</v>
      </c>
      <c r="T1834" s="2">
        <f t="shared" si="976"/>
        <v>243844.04707761001</v>
      </c>
      <c r="U1834" s="2">
        <f t="shared" si="977"/>
        <v>1132.0916056745675</v>
      </c>
      <c r="V1834" s="2">
        <f t="shared" si="978"/>
        <v>69144.063939120009</v>
      </c>
      <c r="W1834" s="2">
        <f t="shared" si="979"/>
        <v>248778.60072389457</v>
      </c>
      <c r="X1834" s="29">
        <f t="shared" si="980"/>
        <v>0</v>
      </c>
      <c r="Y1834" s="2">
        <f t="shared" si="991"/>
        <v>0</v>
      </c>
      <c r="Z1834" s="82">
        <f t="shared" si="981"/>
        <v>0</v>
      </c>
      <c r="AA1834" s="2">
        <f t="shared" si="964"/>
        <v>0</v>
      </c>
      <c r="AB1834" s="27">
        <f t="shared" si="988"/>
        <v>6.7299999999999999E-2</v>
      </c>
      <c r="AC1834" s="29">
        <f t="shared" si="969"/>
        <v>4</v>
      </c>
      <c r="AD1834" s="29">
        <v>252</v>
      </c>
      <c r="AE1834" s="11">
        <f t="shared" si="993"/>
        <v>1.0010343770000001</v>
      </c>
      <c r="AF1834" s="2">
        <f t="shared" si="965"/>
        <v>252.22667387999999</v>
      </c>
      <c r="AG1834" s="2">
        <f t="shared" si="982"/>
        <v>257.33086268</v>
      </c>
      <c r="AH1834" s="3">
        <f t="shared" si="983"/>
        <v>0</v>
      </c>
      <c r="AI1834" s="4" t="str">
        <f t="shared" si="994"/>
        <v>A+J=</v>
      </c>
      <c r="AJ1834" s="12">
        <f t="shared" si="989"/>
        <v>42979</v>
      </c>
      <c r="AK1834" s="12"/>
      <c r="AL1834" s="4"/>
      <c r="AM1834" s="1"/>
      <c r="AN1834" s="12"/>
      <c r="AO1834" s="1"/>
      <c r="AP1834" s="1"/>
      <c r="AQ1834" s="3"/>
      <c r="AR1834" s="3"/>
      <c r="AS1834" s="7"/>
      <c r="AT1834" s="1"/>
      <c r="AU1834" s="1"/>
      <c r="AV1834" s="1"/>
      <c r="AW1834" s="1"/>
      <c r="AX1834" s="1"/>
      <c r="AY1834" s="1"/>
      <c r="AZ1834" s="1"/>
      <c r="BA1834" s="1"/>
      <c r="BB1834" s="1"/>
    </row>
    <row r="1835" spans="1:54" x14ac:dyDescent="0.2">
      <c r="A1835" s="178">
        <f t="shared" si="984"/>
        <v>42954</v>
      </c>
      <c r="B1835" s="2">
        <f t="shared" si="970"/>
        <v>249035.93158657459</v>
      </c>
      <c r="C1835" s="2">
        <f t="shared" si="985"/>
        <v>178502.4451791</v>
      </c>
      <c r="D1835" s="2">
        <f>SUM(Y1835:Y$1860)</f>
        <v>3092.6869545300001</v>
      </c>
      <c r="E1835" s="11">
        <f t="shared" si="971"/>
        <v>175409.75822456999</v>
      </c>
      <c r="F1835" s="99">
        <f t="shared" si="966"/>
        <v>4832.2700000000004</v>
      </c>
      <c r="G1835" s="3">
        <f>IF(N1835=1,VLOOKUP(A1834,[1]Plan1!$BG$69:$BI$188,3),G1834)</f>
        <v>4843.87</v>
      </c>
      <c r="H1835" s="200">
        <f t="shared" si="967"/>
        <v>42888</v>
      </c>
      <c r="I1835" s="200">
        <f t="shared" si="968"/>
        <v>42918</v>
      </c>
      <c r="J1835" s="27">
        <f t="shared" si="972"/>
        <v>2.4005281161854075E-3</v>
      </c>
      <c r="K1835" s="12">
        <f t="shared" si="986"/>
        <v>42979</v>
      </c>
      <c r="L1835" s="12">
        <f t="shared" si="973"/>
        <v>42979</v>
      </c>
      <c r="M1835" s="1">
        <f t="shared" si="987"/>
        <v>23</v>
      </c>
      <c r="N1835" s="1">
        <f t="shared" si="974"/>
        <v>4</v>
      </c>
      <c r="O1835" s="2">
        <f t="shared" si="975"/>
        <v>1.00041706</v>
      </c>
      <c r="P1835" s="11">
        <f t="shared" si="996"/>
        <v>0.99769996000000005</v>
      </c>
      <c r="Q1835" s="11">
        <f t="shared" si="992"/>
        <v>1.3936047448585327</v>
      </c>
      <c r="R1835" s="2">
        <f t="shared" si="995"/>
        <v>1.3941859599999999</v>
      </c>
      <c r="S1835" s="2">
        <f t="shared" si="990"/>
        <v>1.36605438</v>
      </c>
      <c r="T1835" s="2">
        <f t="shared" si="976"/>
        <v>243844.04707761001</v>
      </c>
      <c r="U1835" s="2">
        <f t="shared" si="977"/>
        <v>1132.0916056745675</v>
      </c>
      <c r="V1835" s="2">
        <f t="shared" si="978"/>
        <v>69144.063939120009</v>
      </c>
      <c r="W1835" s="2">
        <f t="shared" si="979"/>
        <v>248778.60072389457</v>
      </c>
      <c r="X1835" s="29">
        <f t="shared" si="980"/>
        <v>0</v>
      </c>
      <c r="Y1835" s="2">
        <f t="shared" si="991"/>
        <v>0</v>
      </c>
      <c r="Z1835" s="82">
        <f t="shared" si="981"/>
        <v>0</v>
      </c>
      <c r="AA1835" s="2">
        <f t="shared" si="964"/>
        <v>0</v>
      </c>
      <c r="AB1835" s="27">
        <f t="shared" si="988"/>
        <v>6.7299999999999999E-2</v>
      </c>
      <c r="AC1835" s="29">
        <f t="shared" si="969"/>
        <v>4</v>
      </c>
      <c r="AD1835" s="29">
        <v>252</v>
      </c>
      <c r="AE1835" s="11">
        <f t="shared" si="993"/>
        <v>1.0010343770000001</v>
      </c>
      <c r="AF1835" s="2">
        <f t="shared" si="965"/>
        <v>252.22667387999999</v>
      </c>
      <c r="AG1835" s="2">
        <f t="shared" si="982"/>
        <v>257.33086268</v>
      </c>
      <c r="AH1835" s="3">
        <f t="shared" si="983"/>
        <v>0</v>
      </c>
      <c r="AI1835" s="4" t="str">
        <f t="shared" si="994"/>
        <v>A+J=</v>
      </c>
      <c r="AJ1835" s="12">
        <f t="shared" si="989"/>
        <v>42979</v>
      </c>
      <c r="AK1835" s="12"/>
      <c r="AL1835" s="4"/>
      <c r="AM1835" s="1"/>
      <c r="AN1835" s="12"/>
      <c r="AO1835" s="1"/>
      <c r="AP1835" s="1"/>
      <c r="AQ1835" s="3"/>
      <c r="AR1835" s="3"/>
      <c r="AS1835" s="7"/>
      <c r="AT1835" s="1"/>
      <c r="AU1835" s="1"/>
      <c r="AV1835" s="1"/>
      <c r="AW1835" s="1"/>
      <c r="AX1835" s="1"/>
      <c r="AY1835" s="1"/>
      <c r="AZ1835" s="1"/>
      <c r="BA1835" s="1"/>
      <c r="BB1835" s="1"/>
    </row>
    <row r="1836" spans="1:54" x14ac:dyDescent="0.2">
      <c r="A1836" s="178">
        <f t="shared" si="984"/>
        <v>42955</v>
      </c>
      <c r="B1836" s="2">
        <f t="shared" si="970"/>
        <v>249125.83481283256</v>
      </c>
      <c r="C1836" s="2">
        <f t="shared" si="985"/>
        <v>178502.4451791</v>
      </c>
      <c r="D1836" s="2">
        <f>SUM(Y1836:Y$1860)</f>
        <v>3092.6869545300001</v>
      </c>
      <c r="E1836" s="11">
        <f t="shared" si="971"/>
        <v>175409.75822456999</v>
      </c>
      <c r="F1836" s="99">
        <f t="shared" si="966"/>
        <v>4832.2700000000004</v>
      </c>
      <c r="G1836" s="3">
        <f>IF(N1836=1,VLOOKUP(A1835,[1]Plan1!$BG$69:$BI$188,3),G1835)</f>
        <v>4843.87</v>
      </c>
      <c r="H1836" s="200">
        <f t="shared" si="967"/>
        <v>42888</v>
      </c>
      <c r="I1836" s="200">
        <f t="shared" si="968"/>
        <v>42918</v>
      </c>
      <c r="J1836" s="27">
        <f t="shared" si="972"/>
        <v>2.4005281161854075E-3</v>
      </c>
      <c r="K1836" s="12">
        <f t="shared" si="986"/>
        <v>42979</v>
      </c>
      <c r="L1836" s="12">
        <f t="shared" si="973"/>
        <v>42979</v>
      </c>
      <c r="M1836" s="1">
        <f t="shared" si="987"/>
        <v>23</v>
      </c>
      <c r="N1836" s="1">
        <f t="shared" si="974"/>
        <v>5</v>
      </c>
      <c r="O1836" s="2">
        <f t="shared" si="975"/>
        <v>1.00052136</v>
      </c>
      <c r="P1836" s="11">
        <f t="shared" si="996"/>
        <v>0.99769996000000005</v>
      </c>
      <c r="Q1836" s="11">
        <f t="shared" si="992"/>
        <v>1.3936047448585327</v>
      </c>
      <c r="R1836" s="2">
        <f t="shared" si="995"/>
        <v>1.3943313100000001</v>
      </c>
      <c r="S1836" s="2">
        <f t="shared" si="990"/>
        <v>1.36605438</v>
      </c>
      <c r="T1836" s="2">
        <f t="shared" si="976"/>
        <v>243844.04707761001</v>
      </c>
      <c r="U1836" s="2">
        <f t="shared" si="977"/>
        <v>1132.0916056745675</v>
      </c>
      <c r="V1836" s="2">
        <f t="shared" si="978"/>
        <v>69169.559747477979</v>
      </c>
      <c r="W1836" s="2">
        <f t="shared" si="979"/>
        <v>248804.09653225256</v>
      </c>
      <c r="X1836" s="29">
        <f t="shared" si="980"/>
        <v>0</v>
      </c>
      <c r="Y1836" s="2">
        <f t="shared" si="991"/>
        <v>0</v>
      </c>
      <c r="Z1836" s="82">
        <f t="shared" si="981"/>
        <v>0</v>
      </c>
      <c r="AA1836" s="2">
        <f t="shared" si="964"/>
        <v>0</v>
      </c>
      <c r="AB1836" s="27">
        <f t="shared" si="988"/>
        <v>6.7299999999999999E-2</v>
      </c>
      <c r="AC1836" s="29">
        <f t="shared" si="969"/>
        <v>5</v>
      </c>
      <c r="AD1836" s="29">
        <v>252</v>
      </c>
      <c r="AE1836" s="11">
        <f t="shared" si="993"/>
        <v>1.0012931389999999</v>
      </c>
      <c r="AF1836" s="2">
        <f t="shared" si="965"/>
        <v>315.32424718999999</v>
      </c>
      <c r="AG1836" s="2">
        <f t="shared" si="982"/>
        <v>321.73828057999998</v>
      </c>
      <c r="AH1836" s="3">
        <f t="shared" si="983"/>
        <v>0</v>
      </c>
      <c r="AI1836" s="4" t="str">
        <f t="shared" si="994"/>
        <v>A+J=</v>
      </c>
      <c r="AJ1836" s="12">
        <f t="shared" si="989"/>
        <v>42979</v>
      </c>
      <c r="AK1836" s="12"/>
      <c r="AL1836" s="98"/>
      <c r="AM1836" s="38"/>
      <c r="AN1836" s="16"/>
      <c r="AO1836" s="38"/>
      <c r="AP1836" s="38"/>
      <c r="AQ1836" s="49"/>
      <c r="AR1836" s="49"/>
      <c r="AS1836" s="80"/>
      <c r="AT1836" s="38"/>
      <c r="AU1836" s="38"/>
      <c r="AV1836" s="38"/>
      <c r="AW1836" s="38"/>
      <c r="AX1836" s="38"/>
      <c r="AY1836" s="38"/>
      <c r="AZ1836" s="38"/>
      <c r="BA1836" s="38"/>
      <c r="BB1836" s="38"/>
    </row>
    <row r="1837" spans="1:54" x14ac:dyDescent="0.2">
      <c r="A1837" s="178">
        <f t="shared" si="984"/>
        <v>42956</v>
      </c>
      <c r="B1837" s="2">
        <f t="shared" si="970"/>
        <v>249215.76765654047</v>
      </c>
      <c r="C1837" s="2">
        <f t="shared" si="985"/>
        <v>178502.4451791</v>
      </c>
      <c r="D1837" s="2">
        <f>SUM(Y1837:Y$1860)</f>
        <v>3092.6869545300001</v>
      </c>
      <c r="E1837" s="11">
        <f t="shared" si="971"/>
        <v>175409.75822456999</v>
      </c>
      <c r="F1837" s="99">
        <f t="shared" si="966"/>
        <v>4832.2700000000004</v>
      </c>
      <c r="G1837" s="3">
        <f>IF(N1837=1,VLOOKUP(A1836,[1]Plan1!$BG$69:$BI$188,3),G1836)</f>
        <v>4843.87</v>
      </c>
      <c r="H1837" s="200">
        <f t="shared" si="967"/>
        <v>42888</v>
      </c>
      <c r="I1837" s="200">
        <f t="shared" si="968"/>
        <v>42918</v>
      </c>
      <c r="J1837" s="27">
        <f t="shared" si="972"/>
        <v>2.4005281161854075E-3</v>
      </c>
      <c r="K1837" s="12">
        <f t="shared" si="986"/>
        <v>42979</v>
      </c>
      <c r="L1837" s="12">
        <f t="shared" si="973"/>
        <v>42979</v>
      </c>
      <c r="M1837" s="1">
        <f t="shared" si="987"/>
        <v>23</v>
      </c>
      <c r="N1837" s="1">
        <f t="shared" si="974"/>
        <v>6</v>
      </c>
      <c r="O1837" s="2">
        <f t="shared" si="975"/>
        <v>1.0006256600000001</v>
      </c>
      <c r="P1837" s="11">
        <f t="shared" si="996"/>
        <v>0.99769996000000005</v>
      </c>
      <c r="Q1837" s="11">
        <f t="shared" si="992"/>
        <v>1.3936047448585327</v>
      </c>
      <c r="R1837" s="2">
        <f t="shared" si="995"/>
        <v>1.39447666</v>
      </c>
      <c r="S1837" s="2">
        <f t="shared" si="990"/>
        <v>1.36605438</v>
      </c>
      <c r="T1837" s="2">
        <f t="shared" si="976"/>
        <v>243844.04707761001</v>
      </c>
      <c r="U1837" s="2">
        <f t="shared" si="977"/>
        <v>1132.0916056745675</v>
      </c>
      <c r="V1837" s="2">
        <f t="shared" si="978"/>
        <v>69195.055555835905</v>
      </c>
      <c r="W1837" s="2">
        <f t="shared" si="979"/>
        <v>248829.59234061046</v>
      </c>
      <c r="X1837" s="29">
        <f t="shared" si="980"/>
        <v>0</v>
      </c>
      <c r="Y1837" s="2">
        <f t="shared" si="991"/>
        <v>0</v>
      </c>
      <c r="Z1837" s="82">
        <f t="shared" si="981"/>
        <v>0</v>
      </c>
      <c r="AA1837" s="2">
        <f t="shared" si="964"/>
        <v>0</v>
      </c>
      <c r="AB1837" s="27">
        <f t="shared" si="988"/>
        <v>6.7299999999999999E-2</v>
      </c>
      <c r="AC1837" s="29">
        <f t="shared" si="969"/>
        <v>6</v>
      </c>
      <c r="AD1837" s="29">
        <v>252</v>
      </c>
      <c r="AE1837" s="11">
        <f t="shared" si="993"/>
        <v>1.0015519669999999</v>
      </c>
      <c r="AF1837" s="2">
        <f t="shared" si="965"/>
        <v>378.43791420999997</v>
      </c>
      <c r="AG1837" s="2">
        <f t="shared" si="982"/>
        <v>386.17531593000001</v>
      </c>
      <c r="AH1837" s="3">
        <f t="shared" si="983"/>
        <v>0</v>
      </c>
      <c r="AI1837" s="4" t="str">
        <f t="shared" si="994"/>
        <v>A+J=</v>
      </c>
      <c r="AJ1837" s="12">
        <f t="shared" si="989"/>
        <v>42979</v>
      </c>
      <c r="AK1837" s="12"/>
      <c r="AL1837" s="4"/>
      <c r="AM1837" s="1"/>
      <c r="AN1837" s="12"/>
      <c r="AO1837" s="1"/>
      <c r="AP1837" s="1"/>
      <c r="AQ1837" s="3"/>
      <c r="AR1837" s="3"/>
      <c r="AS1837" s="7"/>
      <c r="AT1837" s="1"/>
      <c r="AU1837" s="1"/>
      <c r="AV1837" s="1"/>
      <c r="AW1837" s="1"/>
      <c r="AX1837" s="1"/>
      <c r="AY1837" s="1"/>
      <c r="AZ1837" s="1"/>
      <c r="BA1837" s="1"/>
      <c r="BB1837" s="1"/>
    </row>
    <row r="1838" spans="1:54" x14ac:dyDescent="0.2">
      <c r="A1838" s="178">
        <f t="shared" si="984"/>
        <v>42957</v>
      </c>
      <c r="B1838" s="2">
        <f t="shared" si="970"/>
        <v>249305.73564342115</v>
      </c>
      <c r="C1838" s="2">
        <f t="shared" si="985"/>
        <v>178502.4451791</v>
      </c>
      <c r="D1838" s="2">
        <f>SUM(Y1838:Y$1860)</f>
        <v>3092.6869545300001</v>
      </c>
      <c r="E1838" s="11">
        <f t="shared" si="971"/>
        <v>175409.75822456999</v>
      </c>
      <c r="F1838" s="99">
        <f t="shared" si="966"/>
        <v>4832.2700000000004</v>
      </c>
      <c r="G1838" s="3">
        <f>IF(N1838=1,VLOOKUP(A1837,[1]Plan1!$BG$69:$BI$188,3),G1837)</f>
        <v>4843.87</v>
      </c>
      <c r="H1838" s="200">
        <f t="shared" si="967"/>
        <v>42888</v>
      </c>
      <c r="I1838" s="200">
        <f t="shared" si="968"/>
        <v>42918</v>
      </c>
      <c r="J1838" s="27">
        <f t="shared" si="972"/>
        <v>2.4005281161854075E-3</v>
      </c>
      <c r="K1838" s="12">
        <f t="shared" si="986"/>
        <v>42979</v>
      </c>
      <c r="L1838" s="12">
        <f t="shared" si="973"/>
        <v>42979</v>
      </c>
      <c r="M1838" s="1">
        <f t="shared" si="987"/>
        <v>23</v>
      </c>
      <c r="N1838" s="1">
        <f t="shared" si="974"/>
        <v>7</v>
      </c>
      <c r="O1838" s="2">
        <f t="shared" si="975"/>
        <v>1.00072998</v>
      </c>
      <c r="P1838" s="11">
        <f t="shared" si="996"/>
        <v>0.99769996000000005</v>
      </c>
      <c r="Q1838" s="11">
        <f t="shared" si="992"/>
        <v>1.3936047448585327</v>
      </c>
      <c r="R1838" s="2">
        <f t="shared" si="995"/>
        <v>1.39462204</v>
      </c>
      <c r="S1838" s="2">
        <f t="shared" si="990"/>
        <v>1.36605438</v>
      </c>
      <c r="T1838" s="2">
        <f t="shared" si="976"/>
        <v>243844.04707761001</v>
      </c>
      <c r="U1838" s="2">
        <f t="shared" si="977"/>
        <v>1132.0916056745675</v>
      </c>
      <c r="V1838" s="2">
        <f t="shared" si="978"/>
        <v>69220.556626486592</v>
      </c>
      <c r="W1838" s="2">
        <f t="shared" si="979"/>
        <v>248855.09341126116</v>
      </c>
      <c r="X1838" s="29">
        <f t="shared" si="980"/>
        <v>0</v>
      </c>
      <c r="Y1838" s="2">
        <f t="shared" si="991"/>
        <v>0</v>
      </c>
      <c r="Z1838" s="82">
        <f t="shared" si="981"/>
        <v>0</v>
      </c>
      <c r="AA1838" s="2">
        <f t="shared" si="964"/>
        <v>0</v>
      </c>
      <c r="AB1838" s="27">
        <f t="shared" si="988"/>
        <v>6.7299999999999999E-2</v>
      </c>
      <c r="AC1838" s="29">
        <f t="shared" si="969"/>
        <v>7</v>
      </c>
      <c r="AD1838" s="29">
        <v>252</v>
      </c>
      <c r="AE1838" s="11">
        <f t="shared" si="993"/>
        <v>1.0018108619999999</v>
      </c>
      <c r="AF1838" s="2">
        <f t="shared" si="965"/>
        <v>441.56791877000001</v>
      </c>
      <c r="AG1838" s="2">
        <f t="shared" si="982"/>
        <v>450.64223215999999</v>
      </c>
      <c r="AH1838" s="3">
        <f t="shared" si="983"/>
        <v>0</v>
      </c>
      <c r="AI1838" s="4" t="str">
        <f t="shared" si="994"/>
        <v>A+J=</v>
      </c>
      <c r="AJ1838" s="12">
        <f t="shared" si="989"/>
        <v>42979</v>
      </c>
      <c r="AK1838" s="12"/>
      <c r="AL1838" s="4"/>
      <c r="AM1838" s="1"/>
      <c r="AN1838" s="12"/>
      <c r="AO1838" s="1"/>
      <c r="AP1838" s="1"/>
      <c r="AQ1838" s="3"/>
      <c r="AR1838" s="3"/>
      <c r="AS1838" s="7"/>
      <c r="AT1838" s="1"/>
      <c r="AU1838" s="1"/>
      <c r="AV1838" s="1"/>
      <c r="AW1838" s="1"/>
      <c r="AX1838" s="1"/>
      <c r="AY1838" s="1"/>
      <c r="AZ1838" s="1"/>
      <c r="BA1838" s="1"/>
      <c r="BB1838" s="1"/>
    </row>
    <row r="1839" spans="1:54" x14ac:dyDescent="0.2">
      <c r="A1839" s="178">
        <f t="shared" si="984"/>
        <v>42958</v>
      </c>
      <c r="B1839" s="2">
        <f t="shared" si="970"/>
        <v>249395.73727383703</v>
      </c>
      <c r="C1839" s="2">
        <f t="shared" si="985"/>
        <v>178502.4451791</v>
      </c>
      <c r="D1839" s="2">
        <f>SUM(Y1839:Y$1860)</f>
        <v>3092.6869545300001</v>
      </c>
      <c r="E1839" s="11">
        <f t="shared" si="971"/>
        <v>175409.75822456999</v>
      </c>
      <c r="F1839" s="99">
        <f t="shared" si="966"/>
        <v>4832.2700000000004</v>
      </c>
      <c r="G1839" s="3">
        <f>IF(N1839=1,VLOOKUP(A1838,[1]Plan1!$BG$69:$BI$188,3),G1838)</f>
        <v>4843.87</v>
      </c>
      <c r="H1839" s="200">
        <f t="shared" si="967"/>
        <v>42888</v>
      </c>
      <c r="I1839" s="200">
        <f t="shared" si="968"/>
        <v>42918</v>
      </c>
      <c r="J1839" s="27">
        <f t="shared" si="972"/>
        <v>2.4005281161854075E-3</v>
      </c>
      <c r="K1839" s="12">
        <f t="shared" si="986"/>
        <v>42979</v>
      </c>
      <c r="L1839" s="12">
        <f t="shared" si="973"/>
        <v>42979</v>
      </c>
      <c r="M1839" s="1">
        <f t="shared" si="987"/>
        <v>23</v>
      </c>
      <c r="N1839" s="1">
        <f t="shared" si="974"/>
        <v>8</v>
      </c>
      <c r="O1839" s="2">
        <f t="shared" si="975"/>
        <v>1.0008343099999999</v>
      </c>
      <c r="P1839" s="11">
        <f t="shared" si="996"/>
        <v>0.99769996000000005</v>
      </c>
      <c r="Q1839" s="11">
        <f t="shared" si="992"/>
        <v>1.3936047448585327</v>
      </c>
      <c r="R1839" s="2">
        <f t="shared" si="995"/>
        <v>1.3947674400000001</v>
      </c>
      <c r="S1839" s="2">
        <f t="shared" si="990"/>
        <v>1.36605438</v>
      </c>
      <c r="T1839" s="2">
        <f t="shared" si="976"/>
        <v>243844.04707761001</v>
      </c>
      <c r="U1839" s="2">
        <f t="shared" si="977"/>
        <v>1132.0916056745675</v>
      </c>
      <c r="V1839" s="2">
        <f t="shared" si="978"/>
        <v>69246.061205332458</v>
      </c>
      <c r="W1839" s="2">
        <f t="shared" si="979"/>
        <v>248880.59799010702</v>
      </c>
      <c r="X1839" s="29">
        <f t="shared" si="980"/>
        <v>0</v>
      </c>
      <c r="Y1839" s="2">
        <f t="shared" si="991"/>
        <v>0</v>
      </c>
      <c r="Z1839" s="82">
        <f t="shared" si="981"/>
        <v>0</v>
      </c>
      <c r="AA1839" s="2">
        <f t="shared" si="964"/>
        <v>0</v>
      </c>
      <c r="AB1839" s="27">
        <f t="shared" si="988"/>
        <v>6.7299999999999999E-2</v>
      </c>
      <c r="AC1839" s="29">
        <f t="shared" si="969"/>
        <v>8</v>
      </c>
      <c r="AD1839" s="29">
        <v>252</v>
      </c>
      <c r="AE1839" s="11">
        <f t="shared" si="993"/>
        <v>1.002069825</v>
      </c>
      <c r="AF1839" s="2">
        <f t="shared" si="965"/>
        <v>504.71450474</v>
      </c>
      <c r="AG1839" s="2">
        <f t="shared" si="982"/>
        <v>515.13928372999999</v>
      </c>
      <c r="AH1839" s="3">
        <f t="shared" si="983"/>
        <v>0</v>
      </c>
      <c r="AI1839" s="4" t="str">
        <f t="shared" si="994"/>
        <v>A+J=</v>
      </c>
      <c r="AJ1839" s="12">
        <f t="shared" si="989"/>
        <v>42979</v>
      </c>
      <c r="AK1839" s="12"/>
      <c r="AL1839" s="4"/>
      <c r="AM1839" s="1"/>
      <c r="AN1839" s="12"/>
      <c r="AO1839" s="1"/>
      <c r="AP1839" s="1"/>
      <c r="AQ1839" s="3"/>
      <c r="AR1839" s="3"/>
      <c r="AS1839" s="7"/>
      <c r="AT1839" s="1"/>
      <c r="AU1839" s="1"/>
      <c r="AV1839" s="1"/>
      <c r="AW1839" s="1"/>
      <c r="AX1839" s="1"/>
      <c r="AY1839" s="1"/>
      <c r="AZ1839" s="1"/>
      <c r="BA1839" s="1"/>
      <c r="BB1839" s="1"/>
    </row>
    <row r="1840" spans="1:54" x14ac:dyDescent="0.2">
      <c r="A1840" s="178">
        <f t="shared" si="984"/>
        <v>42959</v>
      </c>
      <c r="B1840" s="2">
        <f t="shared" si="970"/>
        <v>249485.77029972046</v>
      </c>
      <c r="C1840" s="2">
        <f t="shared" si="985"/>
        <v>178502.4451791</v>
      </c>
      <c r="D1840" s="2">
        <f>SUM(Y1840:Y$1860)</f>
        <v>3092.6869545300001</v>
      </c>
      <c r="E1840" s="11">
        <f t="shared" si="971"/>
        <v>175409.75822456999</v>
      </c>
      <c r="F1840" s="99">
        <f t="shared" si="966"/>
        <v>4832.2700000000004</v>
      </c>
      <c r="G1840" s="3">
        <f>IF(N1840=1,VLOOKUP(A1839,[1]Plan1!$BG$69:$BI$188,3),G1839)</f>
        <v>4843.87</v>
      </c>
      <c r="H1840" s="200">
        <f t="shared" si="967"/>
        <v>42888</v>
      </c>
      <c r="I1840" s="200">
        <f t="shared" si="968"/>
        <v>42918</v>
      </c>
      <c r="J1840" s="27">
        <f t="shared" si="972"/>
        <v>2.4005281161854075E-3</v>
      </c>
      <c r="K1840" s="12">
        <f t="shared" si="986"/>
        <v>42979</v>
      </c>
      <c r="L1840" s="12">
        <f t="shared" si="973"/>
        <v>42979</v>
      </c>
      <c r="M1840" s="1">
        <f t="shared" si="987"/>
        <v>23</v>
      </c>
      <c r="N1840" s="1">
        <f t="shared" si="974"/>
        <v>9</v>
      </c>
      <c r="O1840" s="2">
        <f t="shared" si="975"/>
        <v>1.0009386499999999</v>
      </c>
      <c r="P1840" s="11">
        <f t="shared" si="996"/>
        <v>0.99769996000000005</v>
      </c>
      <c r="Q1840" s="11">
        <f t="shared" si="992"/>
        <v>1.3936047448585327</v>
      </c>
      <c r="R1840" s="2">
        <f t="shared" si="995"/>
        <v>1.3949128500000001</v>
      </c>
      <c r="S1840" s="2">
        <f t="shared" si="990"/>
        <v>1.36605438</v>
      </c>
      <c r="T1840" s="2">
        <f t="shared" si="976"/>
        <v>243844.04707761001</v>
      </c>
      <c r="U1840" s="2">
        <f t="shared" si="977"/>
        <v>1132.0916056745675</v>
      </c>
      <c r="V1840" s="2">
        <f t="shared" si="978"/>
        <v>69271.567538275893</v>
      </c>
      <c r="W1840" s="2">
        <f t="shared" si="979"/>
        <v>248906.10432305047</v>
      </c>
      <c r="X1840" s="29">
        <f t="shared" si="980"/>
        <v>0</v>
      </c>
      <c r="Y1840" s="2">
        <f t="shared" si="991"/>
        <v>0</v>
      </c>
      <c r="Z1840" s="82">
        <f t="shared" si="981"/>
        <v>0</v>
      </c>
      <c r="AA1840" s="2">
        <f t="shared" si="964"/>
        <v>0</v>
      </c>
      <c r="AB1840" s="27">
        <f t="shared" si="988"/>
        <v>6.7299999999999999E-2</v>
      </c>
      <c r="AC1840" s="29">
        <f t="shared" si="969"/>
        <v>9</v>
      </c>
      <c r="AD1840" s="29">
        <v>252</v>
      </c>
      <c r="AE1840" s="11">
        <f t="shared" si="993"/>
        <v>1.0023288539999999</v>
      </c>
      <c r="AF1840" s="2">
        <f t="shared" si="965"/>
        <v>567.87718441000004</v>
      </c>
      <c r="AG1840" s="2">
        <f t="shared" si="982"/>
        <v>579.66597666999996</v>
      </c>
      <c r="AH1840" s="3">
        <f t="shared" si="983"/>
        <v>0</v>
      </c>
      <c r="AI1840" s="4" t="str">
        <f t="shared" si="994"/>
        <v>A+J=</v>
      </c>
      <c r="AJ1840" s="12">
        <f t="shared" si="989"/>
        <v>42979</v>
      </c>
      <c r="AK1840" s="12"/>
      <c r="AL1840" s="4"/>
      <c r="AM1840" s="1"/>
      <c r="AN1840" s="12"/>
      <c r="AO1840" s="1"/>
      <c r="AP1840" s="1"/>
      <c r="AQ1840" s="3"/>
      <c r="AR1840" s="3"/>
      <c r="AS1840" s="7"/>
      <c r="AT1840" s="1"/>
      <c r="AU1840" s="1"/>
      <c r="AV1840" s="1"/>
      <c r="AW1840" s="1"/>
      <c r="AX1840" s="1"/>
      <c r="AY1840" s="1"/>
      <c r="AZ1840" s="1"/>
      <c r="BA1840" s="1"/>
      <c r="BB1840" s="1"/>
    </row>
    <row r="1841" spans="1:54" x14ac:dyDescent="0.2">
      <c r="A1841" s="178">
        <f t="shared" si="984"/>
        <v>42960</v>
      </c>
      <c r="B1841" s="2">
        <f t="shared" si="970"/>
        <v>249485.77029972046</v>
      </c>
      <c r="C1841" s="2">
        <f t="shared" si="985"/>
        <v>178502.4451791</v>
      </c>
      <c r="D1841" s="2">
        <f>SUM(Y1841:Y$1860)</f>
        <v>3092.6869545300001</v>
      </c>
      <c r="E1841" s="11">
        <f t="shared" si="971"/>
        <v>175409.75822456999</v>
      </c>
      <c r="F1841" s="99">
        <f t="shared" si="966"/>
        <v>4832.2700000000004</v>
      </c>
      <c r="G1841" s="3">
        <f>IF(N1841=1,VLOOKUP(A1840,[1]Plan1!$BG$69:$BI$188,3),G1840)</f>
        <v>4843.87</v>
      </c>
      <c r="H1841" s="200">
        <f t="shared" si="967"/>
        <v>42888</v>
      </c>
      <c r="I1841" s="200">
        <f t="shared" si="968"/>
        <v>42918</v>
      </c>
      <c r="J1841" s="27">
        <f t="shared" si="972"/>
        <v>2.4005281161854075E-3</v>
      </c>
      <c r="K1841" s="12">
        <f t="shared" si="986"/>
        <v>42979</v>
      </c>
      <c r="L1841" s="12">
        <f t="shared" si="973"/>
        <v>42979</v>
      </c>
      <c r="M1841" s="1">
        <f t="shared" si="987"/>
        <v>23</v>
      </c>
      <c r="N1841" s="1">
        <f t="shared" si="974"/>
        <v>9</v>
      </c>
      <c r="O1841" s="2">
        <f t="shared" si="975"/>
        <v>1.0009386499999999</v>
      </c>
      <c r="P1841" s="11">
        <f t="shared" si="996"/>
        <v>0.99769996000000005</v>
      </c>
      <c r="Q1841" s="11">
        <f t="shared" si="992"/>
        <v>1.3936047448585327</v>
      </c>
      <c r="R1841" s="2">
        <f t="shared" si="995"/>
        <v>1.3949128500000001</v>
      </c>
      <c r="S1841" s="2">
        <f t="shared" si="990"/>
        <v>1.36605438</v>
      </c>
      <c r="T1841" s="2">
        <f t="shared" si="976"/>
        <v>243844.04707761001</v>
      </c>
      <c r="U1841" s="2">
        <f t="shared" si="977"/>
        <v>1132.0916056745675</v>
      </c>
      <c r="V1841" s="2">
        <f t="shared" si="978"/>
        <v>69271.567538275893</v>
      </c>
      <c r="W1841" s="2">
        <f t="shared" si="979"/>
        <v>248906.10432305047</v>
      </c>
      <c r="X1841" s="29">
        <f t="shared" si="980"/>
        <v>0</v>
      </c>
      <c r="Y1841" s="2">
        <f t="shared" si="991"/>
        <v>0</v>
      </c>
      <c r="Z1841" s="82">
        <f t="shared" si="981"/>
        <v>0</v>
      </c>
      <c r="AA1841" s="2">
        <f t="shared" si="964"/>
        <v>0</v>
      </c>
      <c r="AB1841" s="27">
        <f t="shared" si="988"/>
        <v>6.7299999999999999E-2</v>
      </c>
      <c r="AC1841" s="29">
        <f t="shared" si="969"/>
        <v>9</v>
      </c>
      <c r="AD1841" s="29">
        <v>252</v>
      </c>
      <c r="AE1841" s="11">
        <f t="shared" si="993"/>
        <v>1.0023288539999999</v>
      </c>
      <c r="AF1841" s="2">
        <f t="shared" si="965"/>
        <v>567.87718441000004</v>
      </c>
      <c r="AG1841" s="2">
        <f t="shared" si="982"/>
        <v>579.66597666999996</v>
      </c>
      <c r="AH1841" s="3">
        <f t="shared" si="983"/>
        <v>0</v>
      </c>
      <c r="AI1841" s="4" t="str">
        <f t="shared" si="994"/>
        <v>A+J=</v>
      </c>
      <c r="AJ1841" s="12">
        <f t="shared" si="989"/>
        <v>42979</v>
      </c>
      <c r="AK1841" s="12"/>
      <c r="AL1841" s="4"/>
      <c r="AM1841" s="1"/>
      <c r="AN1841" s="12"/>
      <c r="AO1841" s="1"/>
      <c r="AP1841" s="1"/>
      <c r="AQ1841" s="3"/>
      <c r="AR1841" s="3"/>
      <c r="AS1841" s="7"/>
      <c r="AT1841" s="1"/>
      <c r="AU1841" s="1"/>
      <c r="AV1841" s="1"/>
      <c r="AW1841" s="1"/>
      <c r="AX1841" s="1"/>
      <c r="AY1841" s="1"/>
      <c r="AZ1841" s="1"/>
      <c r="BA1841" s="1"/>
      <c r="BB1841" s="1"/>
    </row>
    <row r="1842" spans="1:54" x14ac:dyDescent="0.2">
      <c r="A1842" s="178">
        <f t="shared" si="984"/>
        <v>42961</v>
      </c>
      <c r="B1842" s="2">
        <f t="shared" si="970"/>
        <v>249485.77029972046</v>
      </c>
      <c r="C1842" s="2">
        <f t="shared" si="985"/>
        <v>178502.4451791</v>
      </c>
      <c r="D1842" s="2">
        <f>SUM(Y1842:Y$1860)</f>
        <v>3092.6869545300001</v>
      </c>
      <c r="E1842" s="11">
        <f t="shared" si="971"/>
        <v>175409.75822456999</v>
      </c>
      <c r="F1842" s="99">
        <f t="shared" si="966"/>
        <v>4832.2700000000004</v>
      </c>
      <c r="G1842" s="3">
        <f>IF(N1842=1,VLOOKUP(A1841,[1]Plan1!$BG$69:$BI$188,3),G1841)</f>
        <v>4843.87</v>
      </c>
      <c r="H1842" s="200">
        <f t="shared" si="967"/>
        <v>42888</v>
      </c>
      <c r="I1842" s="200">
        <f t="shared" si="968"/>
        <v>42918</v>
      </c>
      <c r="J1842" s="27">
        <f t="shared" si="972"/>
        <v>2.4005281161854075E-3</v>
      </c>
      <c r="K1842" s="12">
        <f t="shared" si="986"/>
        <v>42979</v>
      </c>
      <c r="L1842" s="12">
        <f t="shared" si="973"/>
        <v>42979</v>
      </c>
      <c r="M1842" s="1">
        <f t="shared" si="987"/>
        <v>23</v>
      </c>
      <c r="N1842" s="1">
        <f t="shared" si="974"/>
        <v>9</v>
      </c>
      <c r="O1842" s="2">
        <f t="shared" si="975"/>
        <v>1.0009386499999999</v>
      </c>
      <c r="P1842" s="11">
        <f t="shared" si="996"/>
        <v>0.99769996000000005</v>
      </c>
      <c r="Q1842" s="11">
        <f t="shared" si="992"/>
        <v>1.3936047448585327</v>
      </c>
      <c r="R1842" s="2">
        <f t="shared" si="995"/>
        <v>1.3949128500000001</v>
      </c>
      <c r="S1842" s="2">
        <f t="shared" si="990"/>
        <v>1.36605438</v>
      </c>
      <c r="T1842" s="2">
        <f t="shared" si="976"/>
        <v>243844.04707761001</v>
      </c>
      <c r="U1842" s="2">
        <f t="shared" si="977"/>
        <v>1132.0916056745675</v>
      </c>
      <c r="V1842" s="2">
        <f t="shared" si="978"/>
        <v>69271.567538275893</v>
      </c>
      <c r="W1842" s="2">
        <f t="shared" si="979"/>
        <v>248906.10432305047</v>
      </c>
      <c r="X1842" s="29">
        <f t="shared" si="980"/>
        <v>0</v>
      </c>
      <c r="Y1842" s="2">
        <f t="shared" si="991"/>
        <v>0</v>
      </c>
      <c r="Z1842" s="82">
        <f t="shared" si="981"/>
        <v>0</v>
      </c>
      <c r="AA1842" s="2">
        <f t="shared" si="964"/>
        <v>0</v>
      </c>
      <c r="AB1842" s="27">
        <f t="shared" si="988"/>
        <v>6.7299999999999999E-2</v>
      </c>
      <c r="AC1842" s="29">
        <f t="shared" si="969"/>
        <v>9</v>
      </c>
      <c r="AD1842" s="29">
        <v>252</v>
      </c>
      <c r="AE1842" s="11">
        <f t="shared" si="993"/>
        <v>1.0023288539999999</v>
      </c>
      <c r="AF1842" s="2">
        <f t="shared" si="965"/>
        <v>567.87718441000004</v>
      </c>
      <c r="AG1842" s="2">
        <f t="shared" si="982"/>
        <v>579.66597666999996</v>
      </c>
      <c r="AH1842" s="3">
        <f t="shared" si="983"/>
        <v>0</v>
      </c>
      <c r="AI1842" s="4" t="str">
        <f t="shared" si="994"/>
        <v>A+J=</v>
      </c>
      <c r="AJ1842" s="12">
        <f t="shared" si="989"/>
        <v>42979</v>
      </c>
      <c r="AK1842" s="12"/>
      <c r="AL1842" s="4"/>
      <c r="AM1842" s="1"/>
      <c r="AN1842" s="12"/>
      <c r="AO1842" s="1"/>
      <c r="AP1842" s="1"/>
      <c r="AQ1842" s="3"/>
      <c r="AR1842" s="3"/>
      <c r="AS1842" s="7"/>
      <c r="AT1842" s="1"/>
      <c r="AU1842" s="1"/>
      <c r="AV1842" s="1"/>
      <c r="AW1842" s="1"/>
      <c r="AX1842" s="1"/>
      <c r="AY1842" s="1"/>
      <c r="AZ1842" s="1"/>
      <c r="BA1842" s="1"/>
      <c r="BB1842" s="1"/>
    </row>
    <row r="1843" spans="1:54" x14ac:dyDescent="0.2">
      <c r="A1843" s="178">
        <f t="shared" si="984"/>
        <v>42962</v>
      </c>
      <c r="B1843" s="2">
        <f t="shared" si="970"/>
        <v>249575.83497642144</v>
      </c>
      <c r="C1843" s="2">
        <f t="shared" si="985"/>
        <v>178502.4451791</v>
      </c>
      <c r="D1843" s="2">
        <f>SUM(Y1843:Y$1860)</f>
        <v>3092.6869545300001</v>
      </c>
      <c r="E1843" s="11">
        <f t="shared" si="971"/>
        <v>175409.75822456999</v>
      </c>
      <c r="F1843" s="99">
        <f t="shared" si="966"/>
        <v>4832.2700000000004</v>
      </c>
      <c r="G1843" s="3">
        <f>IF(N1843=1,VLOOKUP(A1842,[1]Plan1!$BG$69:$BI$188,3),G1842)</f>
        <v>4843.87</v>
      </c>
      <c r="H1843" s="200">
        <f t="shared" si="967"/>
        <v>42888</v>
      </c>
      <c r="I1843" s="200">
        <f t="shared" si="968"/>
        <v>42918</v>
      </c>
      <c r="J1843" s="27">
        <f t="shared" si="972"/>
        <v>2.4005281161854075E-3</v>
      </c>
      <c r="K1843" s="12">
        <f t="shared" si="986"/>
        <v>42979</v>
      </c>
      <c r="L1843" s="12">
        <f t="shared" si="973"/>
        <v>42979</v>
      </c>
      <c r="M1843" s="1">
        <f t="shared" si="987"/>
        <v>23</v>
      </c>
      <c r="N1843" s="1">
        <f t="shared" si="974"/>
        <v>10</v>
      </c>
      <c r="O1843" s="2">
        <f t="shared" si="975"/>
        <v>1.0010429999999999</v>
      </c>
      <c r="P1843" s="11">
        <f t="shared" si="996"/>
        <v>0.99769996000000005</v>
      </c>
      <c r="Q1843" s="11">
        <f t="shared" si="992"/>
        <v>1.3936047448585327</v>
      </c>
      <c r="R1843" s="2">
        <f t="shared" si="995"/>
        <v>1.39505827</v>
      </c>
      <c r="S1843" s="2">
        <f t="shared" si="990"/>
        <v>1.36605438</v>
      </c>
      <c r="T1843" s="2">
        <f t="shared" si="976"/>
        <v>243844.04707761001</v>
      </c>
      <c r="U1843" s="2">
        <f t="shared" si="977"/>
        <v>1132.0916056745675</v>
      </c>
      <c r="V1843" s="2">
        <f t="shared" si="978"/>
        <v>69297.075625316895</v>
      </c>
      <c r="W1843" s="2">
        <f t="shared" si="979"/>
        <v>248931.61241009145</v>
      </c>
      <c r="X1843" s="29">
        <f t="shared" si="980"/>
        <v>0</v>
      </c>
      <c r="Y1843" s="2">
        <f t="shared" si="991"/>
        <v>0</v>
      </c>
      <c r="Z1843" s="82">
        <f t="shared" si="981"/>
        <v>0</v>
      </c>
      <c r="AA1843" s="2">
        <f t="shared" si="964"/>
        <v>0</v>
      </c>
      <c r="AB1843" s="27">
        <f t="shared" si="988"/>
        <v>6.7299999999999999E-2</v>
      </c>
      <c r="AC1843" s="29">
        <f t="shared" si="969"/>
        <v>10</v>
      </c>
      <c r="AD1843" s="29">
        <v>252</v>
      </c>
      <c r="AE1843" s="11">
        <f t="shared" si="993"/>
        <v>1.0025879499999999</v>
      </c>
      <c r="AF1843" s="2">
        <f t="shared" si="965"/>
        <v>631.05620163000003</v>
      </c>
      <c r="AG1843" s="2">
        <f t="shared" si="982"/>
        <v>644.22256632999995</v>
      </c>
      <c r="AH1843" s="3">
        <f t="shared" si="983"/>
        <v>0</v>
      </c>
      <c r="AI1843" s="4" t="str">
        <f t="shared" si="994"/>
        <v>A+J=</v>
      </c>
      <c r="AJ1843" s="12">
        <f t="shared" si="989"/>
        <v>42979</v>
      </c>
      <c r="AK1843" s="12"/>
      <c r="AL1843" s="4"/>
      <c r="AM1843" s="1"/>
      <c r="AN1843" s="12"/>
      <c r="AO1843" s="1"/>
      <c r="AP1843" s="1"/>
      <c r="AQ1843" s="3"/>
      <c r="AR1843" s="3"/>
      <c r="AS1843" s="7"/>
      <c r="AT1843" s="1"/>
      <c r="AU1843" s="1"/>
      <c r="AV1843" s="1"/>
      <c r="AW1843" s="1"/>
      <c r="AX1843" s="1"/>
      <c r="AY1843" s="1"/>
      <c r="AZ1843" s="1"/>
      <c r="BA1843" s="1"/>
      <c r="BB1843" s="1"/>
    </row>
    <row r="1844" spans="1:54" x14ac:dyDescent="0.2">
      <c r="A1844" s="178">
        <f t="shared" si="984"/>
        <v>42963</v>
      </c>
      <c r="B1844" s="2">
        <f t="shared" si="970"/>
        <v>249665.93306951763</v>
      </c>
      <c r="C1844" s="2">
        <f t="shared" si="985"/>
        <v>178502.4451791</v>
      </c>
      <c r="D1844" s="2">
        <f>SUM(Y1844:Y$1860)</f>
        <v>3092.6869545300001</v>
      </c>
      <c r="E1844" s="11">
        <f t="shared" si="971"/>
        <v>175409.75822456999</v>
      </c>
      <c r="F1844" s="99">
        <f t="shared" si="966"/>
        <v>4832.2700000000004</v>
      </c>
      <c r="G1844" s="3">
        <f>IF(N1844=1,VLOOKUP(A1843,[1]Plan1!$BG$69:$BI$188,3),G1843)</f>
        <v>4843.87</v>
      </c>
      <c r="H1844" s="200">
        <f t="shared" si="967"/>
        <v>42888</v>
      </c>
      <c r="I1844" s="200">
        <f t="shared" si="968"/>
        <v>42918</v>
      </c>
      <c r="J1844" s="27">
        <f t="shared" si="972"/>
        <v>2.4005281161854075E-3</v>
      </c>
      <c r="K1844" s="12">
        <f t="shared" si="986"/>
        <v>42979</v>
      </c>
      <c r="L1844" s="12">
        <f t="shared" si="973"/>
        <v>42979</v>
      </c>
      <c r="M1844" s="1">
        <f t="shared" si="987"/>
        <v>23</v>
      </c>
      <c r="N1844" s="1">
        <f t="shared" si="974"/>
        <v>11</v>
      </c>
      <c r="O1844" s="2">
        <f t="shared" si="975"/>
        <v>1.00114736</v>
      </c>
      <c r="P1844" s="11">
        <f t="shared" si="996"/>
        <v>0.99769996000000005</v>
      </c>
      <c r="Q1844" s="11">
        <f t="shared" si="992"/>
        <v>1.3936047448585327</v>
      </c>
      <c r="R1844" s="2">
        <f t="shared" si="995"/>
        <v>1.3952037100000001</v>
      </c>
      <c r="S1844" s="2">
        <f t="shared" si="990"/>
        <v>1.36605438</v>
      </c>
      <c r="T1844" s="2">
        <f t="shared" si="976"/>
        <v>243844.04707761001</v>
      </c>
      <c r="U1844" s="2">
        <f t="shared" si="977"/>
        <v>1132.0916056745675</v>
      </c>
      <c r="V1844" s="2">
        <f t="shared" si="978"/>
        <v>69322.58722055309</v>
      </c>
      <c r="W1844" s="2">
        <f t="shared" si="979"/>
        <v>248957.12400532764</v>
      </c>
      <c r="X1844" s="29">
        <f t="shared" si="980"/>
        <v>0</v>
      </c>
      <c r="Y1844" s="2">
        <f t="shared" si="991"/>
        <v>0</v>
      </c>
      <c r="Z1844" s="82">
        <f t="shared" si="981"/>
        <v>0</v>
      </c>
      <c r="AA1844" s="2">
        <f t="shared" si="964"/>
        <v>0</v>
      </c>
      <c r="AB1844" s="27">
        <f t="shared" si="988"/>
        <v>6.7299999999999999E-2</v>
      </c>
      <c r="AC1844" s="29">
        <f t="shared" si="969"/>
        <v>11</v>
      </c>
      <c r="AD1844" s="29">
        <v>252</v>
      </c>
      <c r="AE1844" s="11">
        <f t="shared" si="993"/>
        <v>1.0028471130000001</v>
      </c>
      <c r="AF1844" s="2">
        <f t="shared" si="965"/>
        <v>694.25155640000003</v>
      </c>
      <c r="AG1844" s="2">
        <f t="shared" si="982"/>
        <v>708.80906418999996</v>
      </c>
      <c r="AH1844" s="3">
        <f t="shared" si="983"/>
        <v>0</v>
      </c>
      <c r="AI1844" s="4" t="str">
        <f t="shared" si="994"/>
        <v>A+J=</v>
      </c>
      <c r="AJ1844" s="12">
        <f t="shared" si="989"/>
        <v>42979</v>
      </c>
      <c r="AK1844" s="12"/>
      <c r="AL1844" s="4"/>
      <c r="AM1844" s="1"/>
      <c r="AN1844" s="12"/>
      <c r="AO1844" s="1"/>
      <c r="AP1844" s="1"/>
      <c r="AQ1844" s="3"/>
      <c r="AR1844" s="3"/>
      <c r="AS1844" s="7"/>
      <c r="AT1844" s="1"/>
      <c r="AU1844" s="1"/>
      <c r="AV1844" s="1"/>
      <c r="AW1844" s="1"/>
      <c r="AX1844" s="1"/>
      <c r="AY1844" s="1"/>
      <c r="AZ1844" s="1"/>
      <c r="BA1844" s="1"/>
      <c r="BB1844" s="1"/>
    </row>
    <row r="1845" spans="1:54" x14ac:dyDescent="0.2">
      <c r="A1845" s="178">
        <f t="shared" si="984"/>
        <v>42964</v>
      </c>
      <c r="B1845" s="2">
        <f t="shared" si="970"/>
        <v>249756.06282732141</v>
      </c>
      <c r="C1845" s="2">
        <f t="shared" si="985"/>
        <v>178502.4451791</v>
      </c>
      <c r="D1845" s="2">
        <f>SUM(Y1845:Y$1860)</f>
        <v>3092.6869545300001</v>
      </c>
      <c r="E1845" s="11">
        <f t="shared" si="971"/>
        <v>175409.75822456999</v>
      </c>
      <c r="F1845" s="99">
        <f t="shared" si="966"/>
        <v>4832.2700000000004</v>
      </c>
      <c r="G1845" s="3">
        <f>IF(N1845=1,VLOOKUP(A1844,[1]Plan1!$BG$69:$BI$188,3),G1844)</f>
        <v>4843.87</v>
      </c>
      <c r="H1845" s="200">
        <f t="shared" si="967"/>
        <v>42888</v>
      </c>
      <c r="I1845" s="200">
        <f t="shared" si="968"/>
        <v>42918</v>
      </c>
      <c r="J1845" s="27">
        <f t="shared" si="972"/>
        <v>2.4005281161854075E-3</v>
      </c>
      <c r="K1845" s="12">
        <f t="shared" si="986"/>
        <v>42979</v>
      </c>
      <c r="L1845" s="12">
        <f t="shared" si="973"/>
        <v>42979</v>
      </c>
      <c r="M1845" s="1">
        <f t="shared" si="987"/>
        <v>23</v>
      </c>
      <c r="N1845" s="1">
        <f t="shared" si="974"/>
        <v>12</v>
      </c>
      <c r="O1845" s="2">
        <f t="shared" si="975"/>
        <v>1.0012517299999999</v>
      </c>
      <c r="P1845" s="11">
        <f t="shared" si="996"/>
        <v>0.99769996000000005</v>
      </c>
      <c r="Q1845" s="11">
        <f t="shared" si="992"/>
        <v>1.3936047448585327</v>
      </c>
      <c r="R1845" s="2">
        <f t="shared" si="995"/>
        <v>1.3953491600000001</v>
      </c>
      <c r="S1845" s="2">
        <f t="shared" si="990"/>
        <v>1.36605438</v>
      </c>
      <c r="T1845" s="2">
        <f t="shared" si="976"/>
        <v>243844.04707761001</v>
      </c>
      <c r="U1845" s="2">
        <f t="shared" si="977"/>
        <v>1132.0916056745675</v>
      </c>
      <c r="V1845" s="2">
        <f t="shared" si="978"/>
        <v>69348.100569886854</v>
      </c>
      <c r="W1845" s="2">
        <f t="shared" si="979"/>
        <v>248982.63735466142</v>
      </c>
      <c r="X1845" s="29">
        <f t="shared" si="980"/>
        <v>0</v>
      </c>
      <c r="Y1845" s="2">
        <f t="shared" si="991"/>
        <v>0</v>
      </c>
      <c r="Z1845" s="82">
        <f t="shared" si="981"/>
        <v>0</v>
      </c>
      <c r="AA1845" s="2">
        <f t="shared" si="964"/>
        <v>0</v>
      </c>
      <c r="AB1845" s="27">
        <f t="shared" si="988"/>
        <v>6.7299999999999999E-2</v>
      </c>
      <c r="AC1845" s="29">
        <f t="shared" si="969"/>
        <v>12</v>
      </c>
      <c r="AD1845" s="29">
        <v>252</v>
      </c>
      <c r="AE1845" s="11">
        <f t="shared" si="993"/>
        <v>1.003106343</v>
      </c>
      <c r="AF1845" s="2">
        <f t="shared" si="965"/>
        <v>757.46324873000003</v>
      </c>
      <c r="AG1845" s="2">
        <f t="shared" si="982"/>
        <v>773.42547265999997</v>
      </c>
      <c r="AH1845" s="3">
        <f t="shared" si="983"/>
        <v>0</v>
      </c>
      <c r="AI1845" s="4" t="str">
        <f t="shared" si="994"/>
        <v>A+J=</v>
      </c>
      <c r="AJ1845" s="12">
        <f t="shared" si="989"/>
        <v>42979</v>
      </c>
      <c r="AK1845" s="12"/>
      <c r="AL1845" s="4"/>
      <c r="AM1845" s="1"/>
      <c r="AN1845" s="12"/>
      <c r="AO1845" s="1"/>
      <c r="AP1845" s="1"/>
      <c r="AQ1845" s="3"/>
      <c r="AR1845" s="3"/>
      <c r="AS1845" s="7"/>
      <c r="AT1845" s="1"/>
      <c r="AU1845" s="1"/>
      <c r="AV1845" s="1"/>
      <c r="AW1845" s="1"/>
      <c r="AX1845" s="1"/>
      <c r="AY1845" s="1"/>
      <c r="AZ1845" s="1"/>
      <c r="BA1845" s="1"/>
      <c r="BB1845" s="1"/>
    </row>
    <row r="1846" spans="1:54" x14ac:dyDescent="0.2">
      <c r="A1846" s="178">
        <f t="shared" si="984"/>
        <v>42965</v>
      </c>
      <c r="B1846" s="2">
        <f t="shared" si="970"/>
        <v>249846.22425632275</v>
      </c>
      <c r="C1846" s="2">
        <f t="shared" si="985"/>
        <v>178502.4451791</v>
      </c>
      <c r="D1846" s="2">
        <f>SUM(Y1846:Y$1860)</f>
        <v>3092.6869545300001</v>
      </c>
      <c r="E1846" s="11">
        <f t="shared" si="971"/>
        <v>175409.75822456999</v>
      </c>
      <c r="F1846" s="99">
        <f t="shared" si="966"/>
        <v>4832.2700000000004</v>
      </c>
      <c r="G1846" s="3">
        <f>IF(N1846=1,VLOOKUP(A1845,[1]Plan1!$BG$69:$BI$188,3),G1845)</f>
        <v>4843.87</v>
      </c>
      <c r="H1846" s="200">
        <f t="shared" si="967"/>
        <v>42888</v>
      </c>
      <c r="I1846" s="200">
        <f t="shared" si="968"/>
        <v>42918</v>
      </c>
      <c r="J1846" s="27">
        <f t="shared" si="972"/>
        <v>2.4005281161854075E-3</v>
      </c>
      <c r="K1846" s="12">
        <f t="shared" si="986"/>
        <v>42979</v>
      </c>
      <c r="L1846" s="12">
        <f t="shared" si="973"/>
        <v>42979</v>
      </c>
      <c r="M1846" s="1">
        <f t="shared" si="987"/>
        <v>23</v>
      </c>
      <c r="N1846" s="1">
        <f t="shared" si="974"/>
        <v>13</v>
      </c>
      <c r="O1846" s="2">
        <f t="shared" si="975"/>
        <v>1.0013561099999999</v>
      </c>
      <c r="P1846" s="11">
        <f t="shared" si="996"/>
        <v>0.99769996000000005</v>
      </c>
      <c r="Q1846" s="11">
        <f t="shared" si="992"/>
        <v>1.3936047448585327</v>
      </c>
      <c r="R1846" s="2">
        <f t="shared" si="995"/>
        <v>1.39549462</v>
      </c>
      <c r="S1846" s="2">
        <f t="shared" si="990"/>
        <v>1.36605438</v>
      </c>
      <c r="T1846" s="2">
        <f t="shared" si="976"/>
        <v>243844.04707761001</v>
      </c>
      <c r="U1846" s="2">
        <f t="shared" si="977"/>
        <v>1132.0916056745675</v>
      </c>
      <c r="V1846" s="2">
        <f t="shared" si="978"/>
        <v>69373.615673318185</v>
      </c>
      <c r="W1846" s="2">
        <f t="shared" si="979"/>
        <v>249008.15245809275</v>
      </c>
      <c r="X1846" s="29">
        <f t="shared" si="980"/>
        <v>0</v>
      </c>
      <c r="Y1846" s="2">
        <f t="shared" si="991"/>
        <v>0</v>
      </c>
      <c r="Z1846" s="82">
        <f t="shared" si="981"/>
        <v>0</v>
      </c>
      <c r="AA1846" s="2">
        <f t="shared" si="964"/>
        <v>0</v>
      </c>
      <c r="AB1846" s="27">
        <f t="shared" si="988"/>
        <v>6.7299999999999999E-2</v>
      </c>
      <c r="AC1846" s="29">
        <f t="shared" si="969"/>
        <v>13</v>
      </c>
      <c r="AD1846" s="29">
        <v>252</v>
      </c>
      <c r="AE1846" s="11">
        <f t="shared" si="993"/>
        <v>1.0033656399999999</v>
      </c>
      <c r="AF1846" s="2">
        <f t="shared" si="965"/>
        <v>820.69127860000003</v>
      </c>
      <c r="AG1846" s="2">
        <f t="shared" si="982"/>
        <v>838.07179823000001</v>
      </c>
      <c r="AH1846" s="3">
        <f t="shared" si="983"/>
        <v>0</v>
      </c>
      <c r="AI1846" s="4" t="str">
        <f t="shared" si="994"/>
        <v>A+J=</v>
      </c>
      <c r="AJ1846" s="12">
        <f t="shared" si="989"/>
        <v>42979</v>
      </c>
      <c r="AK1846" s="12"/>
      <c r="AL1846" s="4"/>
      <c r="AM1846" s="1"/>
      <c r="AN1846" s="12"/>
      <c r="AO1846" s="1"/>
      <c r="AP1846" s="1"/>
      <c r="AQ1846" s="3"/>
      <c r="AR1846" s="3"/>
      <c r="AS1846" s="7"/>
      <c r="AT1846" s="1"/>
      <c r="AU1846" s="1"/>
      <c r="AV1846" s="1"/>
      <c r="AW1846" s="1"/>
      <c r="AX1846" s="1"/>
      <c r="AY1846" s="1"/>
      <c r="AZ1846" s="1"/>
      <c r="BA1846" s="1"/>
      <c r="BB1846" s="1"/>
    </row>
    <row r="1847" spans="1:54" x14ac:dyDescent="0.2">
      <c r="A1847" s="178">
        <f t="shared" si="984"/>
        <v>42966</v>
      </c>
      <c r="B1847" s="2">
        <f t="shared" si="970"/>
        <v>249936.41912347925</v>
      </c>
      <c r="C1847" s="2">
        <f t="shared" si="985"/>
        <v>178502.4451791</v>
      </c>
      <c r="D1847" s="2">
        <f>SUM(Y1847:Y$1860)</f>
        <v>3092.6869545300001</v>
      </c>
      <c r="E1847" s="11">
        <f t="shared" si="971"/>
        <v>175409.75822456999</v>
      </c>
      <c r="F1847" s="99">
        <f t="shared" si="966"/>
        <v>4832.2700000000004</v>
      </c>
      <c r="G1847" s="3">
        <f>IF(N1847=1,VLOOKUP(A1846,[1]Plan1!$BG$69:$BI$188,3),G1846)</f>
        <v>4843.87</v>
      </c>
      <c r="H1847" s="200">
        <f t="shared" si="967"/>
        <v>42888</v>
      </c>
      <c r="I1847" s="200">
        <f t="shared" si="968"/>
        <v>42918</v>
      </c>
      <c r="J1847" s="27">
        <f t="shared" si="972"/>
        <v>2.4005281161854075E-3</v>
      </c>
      <c r="K1847" s="12">
        <f t="shared" si="986"/>
        <v>42979</v>
      </c>
      <c r="L1847" s="12">
        <f t="shared" si="973"/>
        <v>42979</v>
      </c>
      <c r="M1847" s="1">
        <f t="shared" si="987"/>
        <v>23</v>
      </c>
      <c r="N1847" s="1">
        <f t="shared" si="974"/>
        <v>14</v>
      </c>
      <c r="O1847" s="2">
        <f t="shared" si="975"/>
        <v>1.0014605000000001</v>
      </c>
      <c r="P1847" s="11">
        <f t="shared" si="996"/>
        <v>0.99769996000000005</v>
      </c>
      <c r="Q1847" s="11">
        <f t="shared" si="992"/>
        <v>1.3936047448585327</v>
      </c>
      <c r="R1847" s="2">
        <f t="shared" si="995"/>
        <v>1.3956401000000001</v>
      </c>
      <c r="S1847" s="2">
        <f t="shared" si="990"/>
        <v>1.36605438</v>
      </c>
      <c r="T1847" s="2">
        <f t="shared" si="976"/>
        <v>243844.04707761001</v>
      </c>
      <c r="U1847" s="2">
        <f t="shared" si="977"/>
        <v>1132.0916056745675</v>
      </c>
      <c r="V1847" s="2">
        <f t="shared" si="978"/>
        <v>69399.134284944696</v>
      </c>
      <c r="W1847" s="2">
        <f t="shared" si="979"/>
        <v>249033.67106971925</v>
      </c>
      <c r="X1847" s="29">
        <f t="shared" si="980"/>
        <v>0</v>
      </c>
      <c r="Y1847" s="2">
        <f t="shared" si="991"/>
        <v>0</v>
      </c>
      <c r="Z1847" s="82">
        <f t="shared" si="981"/>
        <v>0</v>
      </c>
      <c r="AA1847" s="2">
        <f t="shared" si="964"/>
        <v>0</v>
      </c>
      <c r="AB1847" s="27">
        <f t="shared" si="988"/>
        <v>6.7299999999999999E-2</v>
      </c>
      <c r="AC1847" s="29">
        <f t="shared" si="969"/>
        <v>14</v>
      </c>
      <c r="AD1847" s="29">
        <v>252</v>
      </c>
      <c r="AE1847" s="11">
        <f t="shared" si="993"/>
        <v>1.0036250040000001</v>
      </c>
      <c r="AF1847" s="2">
        <f t="shared" si="965"/>
        <v>883.93564603000004</v>
      </c>
      <c r="AG1847" s="2">
        <f t="shared" si="982"/>
        <v>902.74805375999995</v>
      </c>
      <c r="AH1847" s="3">
        <f t="shared" si="983"/>
        <v>0</v>
      </c>
      <c r="AI1847" s="4" t="str">
        <f t="shared" si="994"/>
        <v>A+J=</v>
      </c>
      <c r="AJ1847" s="12">
        <f t="shared" si="989"/>
        <v>42979</v>
      </c>
      <c r="AK1847" s="12"/>
      <c r="AL1847" s="4"/>
      <c r="AM1847" s="1"/>
      <c r="AN1847" s="12"/>
      <c r="AO1847" s="1"/>
      <c r="AP1847" s="1"/>
      <c r="AQ1847" s="3"/>
      <c r="AR1847" s="3"/>
      <c r="AS1847" s="7"/>
      <c r="AT1847" s="1"/>
      <c r="AU1847" s="1"/>
      <c r="AV1847" s="1"/>
      <c r="AW1847" s="1"/>
      <c r="AX1847" s="1"/>
      <c r="AY1847" s="1"/>
      <c r="AZ1847" s="1"/>
      <c r="BA1847" s="1"/>
      <c r="BB1847" s="1"/>
    </row>
    <row r="1848" spans="1:54" x14ac:dyDescent="0.2">
      <c r="A1848" s="178">
        <f t="shared" si="984"/>
        <v>42967</v>
      </c>
      <c r="B1848" s="2">
        <f t="shared" si="970"/>
        <v>249936.41912347925</v>
      </c>
      <c r="C1848" s="2">
        <f t="shared" si="985"/>
        <v>178502.4451791</v>
      </c>
      <c r="D1848" s="2">
        <f>SUM(Y1848:Y$1860)</f>
        <v>3092.6869545300001</v>
      </c>
      <c r="E1848" s="11">
        <f t="shared" si="971"/>
        <v>175409.75822456999</v>
      </c>
      <c r="F1848" s="99">
        <f t="shared" si="966"/>
        <v>4832.2700000000004</v>
      </c>
      <c r="G1848" s="3">
        <f>IF(N1848=1,VLOOKUP(A1847,[1]Plan1!$BG$69:$BI$188,3),G1847)</f>
        <v>4843.87</v>
      </c>
      <c r="H1848" s="200">
        <f t="shared" si="967"/>
        <v>42888</v>
      </c>
      <c r="I1848" s="200">
        <f t="shared" si="968"/>
        <v>42918</v>
      </c>
      <c r="J1848" s="27">
        <f t="shared" si="972"/>
        <v>2.4005281161854075E-3</v>
      </c>
      <c r="K1848" s="12">
        <f t="shared" si="986"/>
        <v>42979</v>
      </c>
      <c r="L1848" s="12">
        <f t="shared" si="973"/>
        <v>42979</v>
      </c>
      <c r="M1848" s="1">
        <f t="shared" si="987"/>
        <v>23</v>
      </c>
      <c r="N1848" s="1">
        <f t="shared" si="974"/>
        <v>14</v>
      </c>
      <c r="O1848" s="2">
        <f t="shared" si="975"/>
        <v>1.0014605000000001</v>
      </c>
      <c r="P1848" s="11">
        <f t="shared" si="996"/>
        <v>0.99769996000000005</v>
      </c>
      <c r="Q1848" s="11">
        <f t="shared" si="992"/>
        <v>1.3936047448585327</v>
      </c>
      <c r="R1848" s="2">
        <f t="shared" si="995"/>
        <v>1.3956401000000001</v>
      </c>
      <c r="S1848" s="2">
        <f t="shared" si="990"/>
        <v>1.36605438</v>
      </c>
      <c r="T1848" s="2">
        <f t="shared" si="976"/>
        <v>243844.04707761001</v>
      </c>
      <c r="U1848" s="2">
        <f t="shared" si="977"/>
        <v>1132.0916056745675</v>
      </c>
      <c r="V1848" s="2">
        <f t="shared" si="978"/>
        <v>69399.134284944696</v>
      </c>
      <c r="W1848" s="2">
        <f t="shared" si="979"/>
        <v>249033.67106971925</v>
      </c>
      <c r="X1848" s="29">
        <f t="shared" si="980"/>
        <v>0</v>
      </c>
      <c r="Y1848" s="2">
        <f t="shared" si="991"/>
        <v>0</v>
      </c>
      <c r="Z1848" s="82">
        <f t="shared" si="981"/>
        <v>0</v>
      </c>
      <c r="AA1848" s="2">
        <f t="shared" si="964"/>
        <v>0</v>
      </c>
      <c r="AB1848" s="27">
        <f t="shared" si="988"/>
        <v>6.7299999999999999E-2</v>
      </c>
      <c r="AC1848" s="29">
        <f t="shared" si="969"/>
        <v>14</v>
      </c>
      <c r="AD1848" s="29">
        <v>252</v>
      </c>
      <c r="AE1848" s="11">
        <f t="shared" si="993"/>
        <v>1.0036250040000001</v>
      </c>
      <c r="AF1848" s="2">
        <f t="shared" si="965"/>
        <v>883.93564603000004</v>
      </c>
      <c r="AG1848" s="2">
        <f t="shared" si="982"/>
        <v>902.74805375999995</v>
      </c>
      <c r="AH1848" s="3">
        <f t="shared" si="983"/>
        <v>0</v>
      </c>
      <c r="AI1848" s="4" t="str">
        <f t="shared" si="994"/>
        <v>A+J=</v>
      </c>
      <c r="AJ1848" s="12">
        <f t="shared" si="989"/>
        <v>42979</v>
      </c>
      <c r="AK1848" s="12"/>
      <c r="AL1848" s="4"/>
      <c r="AM1848" s="1"/>
      <c r="AN1848" s="12"/>
      <c r="AO1848" s="1"/>
      <c r="AP1848" s="1"/>
      <c r="AQ1848" s="3"/>
      <c r="AR1848" s="3"/>
      <c r="AS1848" s="7"/>
      <c r="AT1848" s="1"/>
      <c r="AU1848" s="1"/>
      <c r="AV1848" s="1"/>
      <c r="AW1848" s="1"/>
      <c r="AX1848" s="1"/>
      <c r="AY1848" s="1"/>
      <c r="AZ1848" s="1"/>
      <c r="BA1848" s="1"/>
      <c r="BB1848" s="1"/>
    </row>
    <row r="1849" spans="1:54" x14ac:dyDescent="0.2">
      <c r="A1849" s="178">
        <f t="shared" si="984"/>
        <v>42968</v>
      </c>
      <c r="B1849" s="2">
        <f t="shared" si="970"/>
        <v>249936.41912347925</v>
      </c>
      <c r="C1849" s="2">
        <f t="shared" si="985"/>
        <v>178502.4451791</v>
      </c>
      <c r="D1849" s="2">
        <f>SUM(Y1849:Y$1860)</f>
        <v>3092.6869545300001</v>
      </c>
      <c r="E1849" s="11">
        <f t="shared" si="971"/>
        <v>175409.75822456999</v>
      </c>
      <c r="F1849" s="99">
        <f t="shared" si="966"/>
        <v>4832.2700000000004</v>
      </c>
      <c r="G1849" s="3">
        <f>IF(N1849=1,VLOOKUP(A1848,[1]Plan1!$BG$69:$BI$188,3),G1848)</f>
        <v>4843.87</v>
      </c>
      <c r="H1849" s="200">
        <f t="shared" si="967"/>
        <v>42888</v>
      </c>
      <c r="I1849" s="200">
        <f t="shared" si="968"/>
        <v>42918</v>
      </c>
      <c r="J1849" s="27">
        <f t="shared" si="972"/>
        <v>2.4005281161854075E-3</v>
      </c>
      <c r="K1849" s="12">
        <f t="shared" si="986"/>
        <v>42979</v>
      </c>
      <c r="L1849" s="12">
        <f t="shared" si="973"/>
        <v>42979</v>
      </c>
      <c r="M1849" s="1">
        <f t="shared" si="987"/>
        <v>23</v>
      </c>
      <c r="N1849" s="1">
        <f t="shared" si="974"/>
        <v>14</v>
      </c>
      <c r="O1849" s="2">
        <f t="shared" si="975"/>
        <v>1.0014605000000001</v>
      </c>
      <c r="P1849" s="11">
        <f t="shared" si="996"/>
        <v>0.99769996000000005</v>
      </c>
      <c r="Q1849" s="11">
        <f t="shared" si="992"/>
        <v>1.3936047448585327</v>
      </c>
      <c r="R1849" s="2">
        <f t="shared" si="995"/>
        <v>1.3956401000000001</v>
      </c>
      <c r="S1849" s="2">
        <f t="shared" si="990"/>
        <v>1.36605438</v>
      </c>
      <c r="T1849" s="2">
        <f t="shared" si="976"/>
        <v>243844.04707761001</v>
      </c>
      <c r="U1849" s="2">
        <f t="shared" si="977"/>
        <v>1132.0916056745675</v>
      </c>
      <c r="V1849" s="2">
        <f t="shared" si="978"/>
        <v>69399.134284944696</v>
      </c>
      <c r="W1849" s="2">
        <f t="shared" si="979"/>
        <v>249033.67106971925</v>
      </c>
      <c r="X1849" s="29">
        <f t="shared" si="980"/>
        <v>0</v>
      </c>
      <c r="Y1849" s="2">
        <f t="shared" si="991"/>
        <v>0</v>
      </c>
      <c r="Z1849" s="82">
        <f t="shared" si="981"/>
        <v>0</v>
      </c>
      <c r="AA1849" s="2">
        <f t="shared" si="964"/>
        <v>0</v>
      </c>
      <c r="AB1849" s="27">
        <f t="shared" si="988"/>
        <v>6.7299999999999999E-2</v>
      </c>
      <c r="AC1849" s="29">
        <f t="shared" si="969"/>
        <v>14</v>
      </c>
      <c r="AD1849" s="29">
        <v>252</v>
      </c>
      <c r="AE1849" s="11">
        <f t="shared" si="993"/>
        <v>1.0036250040000001</v>
      </c>
      <c r="AF1849" s="2">
        <f t="shared" si="965"/>
        <v>883.93564603000004</v>
      </c>
      <c r="AG1849" s="2">
        <f t="shared" si="982"/>
        <v>902.74805375999995</v>
      </c>
      <c r="AH1849" s="3">
        <f t="shared" si="983"/>
        <v>0</v>
      </c>
      <c r="AI1849" s="4" t="str">
        <f t="shared" si="994"/>
        <v>A+J=</v>
      </c>
      <c r="AJ1849" s="12">
        <f t="shared" si="989"/>
        <v>42979</v>
      </c>
      <c r="AK1849" s="12"/>
      <c r="AL1849" s="4"/>
      <c r="AM1849" s="1"/>
      <c r="AN1849" s="12"/>
      <c r="AO1849" s="1"/>
      <c r="AP1849" s="1"/>
      <c r="AQ1849" s="3"/>
      <c r="AR1849" s="3"/>
      <c r="AS1849" s="7"/>
      <c r="AT1849" s="1"/>
      <c r="AU1849" s="1"/>
      <c r="AV1849" s="1"/>
      <c r="AW1849" s="1"/>
      <c r="AX1849" s="1"/>
      <c r="AY1849" s="1"/>
      <c r="AZ1849" s="1"/>
      <c r="BA1849" s="1"/>
      <c r="BB1849" s="1"/>
    </row>
    <row r="1850" spans="1:54" x14ac:dyDescent="0.2">
      <c r="A1850" s="178">
        <f t="shared" si="984"/>
        <v>42969</v>
      </c>
      <c r="B1850" s="2">
        <f t="shared" si="970"/>
        <v>250026.64567572335</v>
      </c>
      <c r="C1850" s="2">
        <f t="shared" si="985"/>
        <v>178502.4451791</v>
      </c>
      <c r="D1850" s="2">
        <f>SUM(Y1850:Y$1860)</f>
        <v>3092.6869545300001</v>
      </c>
      <c r="E1850" s="11">
        <f t="shared" si="971"/>
        <v>175409.75822456999</v>
      </c>
      <c r="F1850" s="99">
        <f t="shared" si="966"/>
        <v>4832.2700000000004</v>
      </c>
      <c r="G1850" s="3">
        <f>IF(N1850=1,VLOOKUP(A1849,[1]Plan1!$BG$69:$BI$188,3),G1849)</f>
        <v>4843.87</v>
      </c>
      <c r="H1850" s="200">
        <f t="shared" si="967"/>
        <v>42888</v>
      </c>
      <c r="I1850" s="200">
        <f t="shared" si="968"/>
        <v>42918</v>
      </c>
      <c r="J1850" s="27">
        <f t="shared" si="972"/>
        <v>2.4005281161854075E-3</v>
      </c>
      <c r="K1850" s="12">
        <f t="shared" si="986"/>
        <v>42979</v>
      </c>
      <c r="L1850" s="12">
        <f t="shared" si="973"/>
        <v>42979</v>
      </c>
      <c r="M1850" s="1">
        <f t="shared" si="987"/>
        <v>23</v>
      </c>
      <c r="N1850" s="1">
        <f t="shared" si="974"/>
        <v>15</v>
      </c>
      <c r="O1850" s="2">
        <f t="shared" si="975"/>
        <v>1.0015649</v>
      </c>
      <c r="P1850" s="11">
        <f t="shared" si="996"/>
        <v>0.99769996000000005</v>
      </c>
      <c r="Q1850" s="11">
        <f t="shared" si="992"/>
        <v>1.3936047448585327</v>
      </c>
      <c r="R1850" s="2">
        <f t="shared" si="995"/>
        <v>1.39578559</v>
      </c>
      <c r="S1850" s="2">
        <f t="shared" si="990"/>
        <v>1.36605438</v>
      </c>
      <c r="T1850" s="2">
        <f t="shared" si="976"/>
        <v>243844.04707761001</v>
      </c>
      <c r="U1850" s="2">
        <f t="shared" si="977"/>
        <v>1132.0916056745675</v>
      </c>
      <c r="V1850" s="2">
        <f t="shared" si="978"/>
        <v>69424.654650668788</v>
      </c>
      <c r="W1850" s="2">
        <f t="shared" si="979"/>
        <v>249059.19143544335</v>
      </c>
      <c r="X1850" s="29">
        <f t="shared" si="980"/>
        <v>0</v>
      </c>
      <c r="Y1850" s="2">
        <f t="shared" si="991"/>
        <v>0</v>
      </c>
      <c r="Z1850" s="82">
        <f t="shared" si="981"/>
        <v>0</v>
      </c>
      <c r="AA1850" s="2">
        <f t="shared" ref="AA1850:AA1913" si="997">IF(Z1850&gt;0,TRUNC(Z1850*T1850,8),0)</f>
        <v>0</v>
      </c>
      <c r="AB1850" s="27">
        <f t="shared" si="988"/>
        <v>6.7299999999999999E-2</v>
      </c>
      <c r="AC1850" s="29">
        <f t="shared" si="969"/>
        <v>15</v>
      </c>
      <c r="AD1850" s="29">
        <v>252</v>
      </c>
      <c r="AE1850" s="11">
        <f t="shared" si="993"/>
        <v>1.003884435</v>
      </c>
      <c r="AF1850" s="2">
        <f t="shared" ref="AF1850:AF1913" si="998">TRUNC((T1850*(AE1850-1)),8)</f>
        <v>947.19635100000005</v>
      </c>
      <c r="AG1850" s="2">
        <f t="shared" si="982"/>
        <v>967.45424028000002</v>
      </c>
      <c r="AH1850" s="3">
        <f t="shared" si="983"/>
        <v>0</v>
      </c>
      <c r="AI1850" s="4" t="str">
        <f t="shared" si="994"/>
        <v>A+J=</v>
      </c>
      <c r="AJ1850" s="12">
        <f t="shared" si="989"/>
        <v>42979</v>
      </c>
      <c r="AK1850" s="12"/>
      <c r="AL1850" s="4"/>
      <c r="AM1850" s="1"/>
      <c r="AN1850" s="12"/>
      <c r="AO1850" s="1"/>
      <c r="AP1850" s="1"/>
      <c r="AQ1850" s="3"/>
      <c r="AR1850" s="3"/>
      <c r="AS1850" s="7"/>
      <c r="AT1850" s="1"/>
      <c r="AU1850" s="1"/>
      <c r="AV1850" s="1"/>
      <c r="AW1850" s="1"/>
      <c r="AX1850" s="1"/>
      <c r="AY1850" s="1"/>
      <c r="AZ1850" s="1"/>
      <c r="BA1850" s="1"/>
      <c r="BB1850" s="1"/>
    </row>
    <row r="1851" spans="1:54" x14ac:dyDescent="0.2">
      <c r="A1851" s="178">
        <f t="shared" si="984"/>
        <v>42970</v>
      </c>
      <c r="B1851" s="2">
        <f t="shared" si="970"/>
        <v>250116.9076913702</v>
      </c>
      <c r="C1851" s="2">
        <f t="shared" si="985"/>
        <v>178502.4451791</v>
      </c>
      <c r="D1851" s="2">
        <f>SUM(Y1851:Y$1860)</f>
        <v>3092.6869545300001</v>
      </c>
      <c r="E1851" s="11">
        <f t="shared" si="971"/>
        <v>175409.75822456999</v>
      </c>
      <c r="F1851" s="99">
        <f t="shared" si="966"/>
        <v>4832.2700000000004</v>
      </c>
      <c r="G1851" s="3">
        <f>IF(N1851=1,VLOOKUP(A1850,[1]Plan1!$BG$69:$BI$188,3),G1850)</f>
        <v>4843.87</v>
      </c>
      <c r="H1851" s="200">
        <f t="shared" si="967"/>
        <v>42888</v>
      </c>
      <c r="I1851" s="200">
        <f t="shared" si="968"/>
        <v>42918</v>
      </c>
      <c r="J1851" s="27">
        <f t="shared" si="972"/>
        <v>2.4005281161854075E-3</v>
      </c>
      <c r="K1851" s="12">
        <f t="shared" si="986"/>
        <v>42979</v>
      </c>
      <c r="L1851" s="12">
        <f t="shared" si="973"/>
        <v>42979</v>
      </c>
      <c r="M1851" s="1">
        <f t="shared" si="987"/>
        <v>23</v>
      </c>
      <c r="N1851" s="1">
        <f t="shared" si="974"/>
        <v>16</v>
      </c>
      <c r="O1851" s="2">
        <f t="shared" si="975"/>
        <v>1.00166932</v>
      </c>
      <c r="P1851" s="11">
        <f t="shared" si="996"/>
        <v>0.99769996000000005</v>
      </c>
      <c r="Q1851" s="11">
        <f t="shared" si="992"/>
        <v>1.3936047448585327</v>
      </c>
      <c r="R1851" s="2">
        <f t="shared" si="995"/>
        <v>1.39593111</v>
      </c>
      <c r="S1851" s="2">
        <f t="shared" si="990"/>
        <v>1.36605438</v>
      </c>
      <c r="T1851" s="2">
        <f t="shared" si="976"/>
        <v>243844.04707761001</v>
      </c>
      <c r="U1851" s="2">
        <f t="shared" si="977"/>
        <v>1132.0916056745675</v>
      </c>
      <c r="V1851" s="2">
        <f t="shared" si="978"/>
        <v>69450.180278685628</v>
      </c>
      <c r="W1851" s="2">
        <f t="shared" si="979"/>
        <v>249084.71706346021</v>
      </c>
      <c r="X1851" s="29">
        <f t="shared" si="980"/>
        <v>0</v>
      </c>
      <c r="Y1851" s="2">
        <f t="shared" si="991"/>
        <v>0</v>
      </c>
      <c r="Z1851" s="82">
        <f t="shared" si="981"/>
        <v>0</v>
      </c>
      <c r="AA1851" s="2">
        <f t="shared" si="997"/>
        <v>0</v>
      </c>
      <c r="AB1851" s="27">
        <f t="shared" si="988"/>
        <v>6.7299999999999999E-2</v>
      </c>
      <c r="AC1851" s="29">
        <f t="shared" si="969"/>
        <v>16</v>
      </c>
      <c r="AD1851" s="29">
        <v>252</v>
      </c>
      <c r="AE1851" s="11">
        <f t="shared" si="993"/>
        <v>1.004143934</v>
      </c>
      <c r="AF1851" s="2">
        <f t="shared" si="998"/>
        <v>1010.47363738</v>
      </c>
      <c r="AG1851" s="2">
        <f t="shared" si="982"/>
        <v>1032.1906279100001</v>
      </c>
      <c r="AH1851" s="3">
        <f t="shared" si="983"/>
        <v>0</v>
      </c>
      <c r="AI1851" s="4" t="str">
        <f t="shared" si="994"/>
        <v>A+J=</v>
      </c>
      <c r="AJ1851" s="12">
        <f t="shared" si="989"/>
        <v>42979</v>
      </c>
      <c r="AK1851" s="12"/>
      <c r="AL1851" s="4"/>
      <c r="AM1851" s="1"/>
      <c r="AN1851" s="12"/>
      <c r="AO1851" s="1"/>
      <c r="AP1851" s="1"/>
      <c r="AQ1851" s="3"/>
      <c r="AR1851" s="3"/>
      <c r="AS1851" s="7"/>
      <c r="AT1851" s="1"/>
      <c r="AU1851" s="1"/>
      <c r="AV1851" s="1"/>
      <c r="AW1851" s="1"/>
      <c r="AX1851" s="1"/>
      <c r="AY1851" s="1"/>
      <c r="AZ1851" s="1"/>
      <c r="BA1851" s="1"/>
      <c r="BB1851" s="1"/>
    </row>
    <row r="1852" spans="1:54" x14ac:dyDescent="0.2">
      <c r="A1852" s="178">
        <f t="shared" si="984"/>
        <v>42971</v>
      </c>
      <c r="B1852" s="2">
        <f t="shared" si="970"/>
        <v>250207.19939605703</v>
      </c>
      <c r="C1852" s="2">
        <f t="shared" si="985"/>
        <v>178502.4451791</v>
      </c>
      <c r="D1852" s="2">
        <f>SUM(Y1852:Y$1860)</f>
        <v>3092.6869545300001</v>
      </c>
      <c r="E1852" s="11">
        <f t="shared" si="971"/>
        <v>175409.75822456999</v>
      </c>
      <c r="F1852" s="99">
        <f t="shared" si="966"/>
        <v>4832.2700000000004</v>
      </c>
      <c r="G1852" s="3">
        <f>IF(N1852=1,VLOOKUP(A1851,[1]Plan1!$BG$69:$BI$188,3),G1851)</f>
        <v>4843.87</v>
      </c>
      <c r="H1852" s="200">
        <f t="shared" si="967"/>
        <v>42888</v>
      </c>
      <c r="I1852" s="200">
        <f t="shared" si="968"/>
        <v>42918</v>
      </c>
      <c r="J1852" s="27">
        <f t="shared" si="972"/>
        <v>2.4005281161854075E-3</v>
      </c>
      <c r="K1852" s="12">
        <f t="shared" si="986"/>
        <v>42979</v>
      </c>
      <c r="L1852" s="12">
        <f t="shared" si="973"/>
        <v>42979</v>
      </c>
      <c r="M1852" s="1">
        <f t="shared" si="987"/>
        <v>23</v>
      </c>
      <c r="N1852" s="1">
        <f t="shared" si="974"/>
        <v>17</v>
      </c>
      <c r="O1852" s="2">
        <f t="shared" si="975"/>
        <v>1.00177374</v>
      </c>
      <c r="P1852" s="11">
        <f t="shared" si="996"/>
        <v>0.99769996000000005</v>
      </c>
      <c r="Q1852" s="11">
        <f t="shared" si="992"/>
        <v>1.3936047448585327</v>
      </c>
      <c r="R1852" s="2">
        <f t="shared" si="995"/>
        <v>1.39607663</v>
      </c>
      <c r="S1852" s="2">
        <f t="shared" si="990"/>
        <v>1.36605438</v>
      </c>
      <c r="T1852" s="2">
        <f t="shared" si="976"/>
        <v>243844.04707761001</v>
      </c>
      <c r="U1852" s="2">
        <f t="shared" si="977"/>
        <v>1132.0916056745675</v>
      </c>
      <c r="V1852" s="2">
        <f t="shared" si="978"/>
        <v>69475.705906702467</v>
      </c>
      <c r="W1852" s="2">
        <f t="shared" si="979"/>
        <v>249110.24269147703</v>
      </c>
      <c r="X1852" s="29">
        <f t="shared" si="980"/>
        <v>0</v>
      </c>
      <c r="Y1852" s="2">
        <f t="shared" si="991"/>
        <v>0</v>
      </c>
      <c r="Z1852" s="82">
        <f t="shared" si="981"/>
        <v>0</v>
      </c>
      <c r="AA1852" s="2">
        <f t="shared" si="997"/>
        <v>0</v>
      </c>
      <c r="AB1852" s="27">
        <f t="shared" si="988"/>
        <v>6.7299999999999999E-2</v>
      </c>
      <c r="AC1852" s="29">
        <f t="shared" si="969"/>
        <v>17</v>
      </c>
      <c r="AD1852" s="29">
        <v>252</v>
      </c>
      <c r="AE1852" s="11">
        <f t="shared" si="993"/>
        <v>1.0044034989999999</v>
      </c>
      <c r="AF1852" s="2">
        <f t="shared" si="998"/>
        <v>1073.76701746</v>
      </c>
      <c r="AG1852" s="2">
        <f t="shared" si="982"/>
        <v>1096.95670458</v>
      </c>
      <c r="AH1852" s="3">
        <f t="shared" si="983"/>
        <v>0</v>
      </c>
      <c r="AI1852" s="4" t="str">
        <f t="shared" si="994"/>
        <v>A+J=</v>
      </c>
      <c r="AJ1852" s="12">
        <f t="shared" si="989"/>
        <v>42979</v>
      </c>
      <c r="AK1852" s="12"/>
      <c r="AL1852" s="4"/>
      <c r="AM1852" s="1"/>
      <c r="AN1852" s="12"/>
      <c r="AO1852" s="1"/>
      <c r="AP1852" s="1"/>
      <c r="AQ1852" s="3"/>
      <c r="AR1852" s="3"/>
      <c r="AS1852" s="7"/>
      <c r="AT1852" s="1"/>
      <c r="AU1852" s="1"/>
      <c r="AV1852" s="1"/>
      <c r="AW1852" s="1"/>
      <c r="AX1852" s="1"/>
      <c r="AY1852" s="1"/>
      <c r="AZ1852" s="1"/>
      <c r="BA1852" s="1"/>
      <c r="BB1852" s="1"/>
    </row>
    <row r="1853" spans="1:54" x14ac:dyDescent="0.2">
      <c r="A1853" s="178">
        <f t="shared" si="984"/>
        <v>42972</v>
      </c>
      <c r="B1853" s="2">
        <f t="shared" si="970"/>
        <v>250297.52633077663</v>
      </c>
      <c r="C1853" s="2">
        <f t="shared" si="985"/>
        <v>178502.4451791</v>
      </c>
      <c r="D1853" s="2">
        <f>SUM(Y1853:Y$1860)</f>
        <v>3092.6869545300001</v>
      </c>
      <c r="E1853" s="11">
        <f t="shared" si="971"/>
        <v>175409.75822456999</v>
      </c>
      <c r="F1853" s="99">
        <f t="shared" si="966"/>
        <v>4832.2700000000004</v>
      </c>
      <c r="G1853" s="3">
        <f>IF(N1853=1,VLOOKUP(A1852,[1]Plan1!$BG$69:$BI$188,3),G1852)</f>
        <v>4843.87</v>
      </c>
      <c r="H1853" s="200">
        <f t="shared" si="967"/>
        <v>42888</v>
      </c>
      <c r="I1853" s="200">
        <f t="shared" si="968"/>
        <v>42918</v>
      </c>
      <c r="J1853" s="27">
        <f t="shared" si="972"/>
        <v>2.4005281161854075E-3</v>
      </c>
      <c r="K1853" s="12">
        <f t="shared" si="986"/>
        <v>42979</v>
      </c>
      <c r="L1853" s="12">
        <f t="shared" si="973"/>
        <v>42979</v>
      </c>
      <c r="M1853" s="1">
        <f t="shared" si="987"/>
        <v>23</v>
      </c>
      <c r="N1853" s="1">
        <f t="shared" si="974"/>
        <v>18</v>
      </c>
      <c r="O1853" s="2">
        <f t="shared" si="975"/>
        <v>1.0018781800000001</v>
      </c>
      <c r="P1853" s="11">
        <f t="shared" si="996"/>
        <v>0.99769996000000005</v>
      </c>
      <c r="Q1853" s="11">
        <f t="shared" si="992"/>
        <v>1.3936047448585327</v>
      </c>
      <c r="R1853" s="2">
        <f t="shared" si="995"/>
        <v>1.3962221800000001</v>
      </c>
      <c r="S1853" s="2">
        <f t="shared" si="990"/>
        <v>1.36605438</v>
      </c>
      <c r="T1853" s="2">
        <f t="shared" si="976"/>
        <v>243844.04707761001</v>
      </c>
      <c r="U1853" s="2">
        <f t="shared" si="977"/>
        <v>1132.0916056745675</v>
      </c>
      <c r="V1853" s="2">
        <f t="shared" si="978"/>
        <v>69501.236797012069</v>
      </c>
      <c r="W1853" s="2">
        <f t="shared" si="979"/>
        <v>249135.77358178663</v>
      </c>
      <c r="X1853" s="29">
        <f t="shared" si="980"/>
        <v>0</v>
      </c>
      <c r="Y1853" s="2">
        <f t="shared" si="991"/>
        <v>0</v>
      </c>
      <c r="Z1853" s="82">
        <f t="shared" si="981"/>
        <v>0</v>
      </c>
      <c r="AA1853" s="2">
        <f t="shared" si="997"/>
        <v>0</v>
      </c>
      <c r="AB1853" s="27">
        <f t="shared" si="988"/>
        <v>6.7299999999999999E-2</v>
      </c>
      <c r="AC1853" s="29">
        <f t="shared" si="969"/>
        <v>18</v>
      </c>
      <c r="AD1853" s="29">
        <v>252</v>
      </c>
      <c r="AE1853" s="11">
        <f t="shared" si="993"/>
        <v>1.004663131</v>
      </c>
      <c r="AF1853" s="2">
        <f t="shared" si="998"/>
        <v>1137.0767350900001</v>
      </c>
      <c r="AG1853" s="2">
        <f t="shared" si="982"/>
        <v>1161.7527489900001</v>
      </c>
      <c r="AH1853" s="3">
        <f t="shared" si="983"/>
        <v>0</v>
      </c>
      <c r="AI1853" s="4" t="str">
        <f t="shared" si="994"/>
        <v>A+J=</v>
      </c>
      <c r="AJ1853" s="12">
        <f t="shared" si="989"/>
        <v>42979</v>
      </c>
      <c r="AK1853" s="12"/>
      <c r="AL1853" s="4"/>
      <c r="AM1853" s="1"/>
      <c r="AN1853" s="12"/>
      <c r="AO1853" s="1"/>
      <c r="AP1853" s="1"/>
      <c r="AQ1853" s="3"/>
      <c r="AR1853" s="3"/>
      <c r="AS1853" s="7"/>
      <c r="AT1853" s="1"/>
      <c r="AU1853" s="1"/>
      <c r="AV1853" s="1"/>
      <c r="AW1853" s="1"/>
      <c r="AX1853" s="1"/>
      <c r="AY1853" s="1"/>
      <c r="AZ1853" s="1"/>
      <c r="BA1853" s="1"/>
      <c r="BB1853" s="1"/>
    </row>
    <row r="1854" spans="1:54" x14ac:dyDescent="0.2">
      <c r="A1854" s="178">
        <f t="shared" si="984"/>
        <v>42973</v>
      </c>
      <c r="B1854" s="2">
        <f t="shared" si="970"/>
        <v>250387.88522848379</v>
      </c>
      <c r="C1854" s="2">
        <f t="shared" si="985"/>
        <v>178502.4451791</v>
      </c>
      <c r="D1854" s="2">
        <f>SUM(Y1854:Y$1860)</f>
        <v>3092.6869545300001</v>
      </c>
      <c r="E1854" s="11">
        <f t="shared" si="971"/>
        <v>175409.75822456999</v>
      </c>
      <c r="F1854" s="99">
        <f t="shared" si="966"/>
        <v>4832.2700000000004</v>
      </c>
      <c r="G1854" s="3">
        <f>IF(N1854=1,VLOOKUP(A1853,[1]Plan1!$BG$69:$BI$188,3),G1853)</f>
        <v>4843.87</v>
      </c>
      <c r="H1854" s="200">
        <f t="shared" si="967"/>
        <v>42888</v>
      </c>
      <c r="I1854" s="200">
        <f t="shared" si="968"/>
        <v>42918</v>
      </c>
      <c r="J1854" s="27">
        <f t="shared" si="972"/>
        <v>2.4005281161854075E-3</v>
      </c>
      <c r="K1854" s="12">
        <f t="shared" si="986"/>
        <v>42979</v>
      </c>
      <c r="L1854" s="12">
        <f t="shared" si="973"/>
        <v>42979</v>
      </c>
      <c r="M1854" s="1">
        <f t="shared" si="987"/>
        <v>23</v>
      </c>
      <c r="N1854" s="1">
        <f t="shared" si="974"/>
        <v>19</v>
      </c>
      <c r="O1854" s="2">
        <f t="shared" si="975"/>
        <v>1.0019826300000001</v>
      </c>
      <c r="P1854" s="11">
        <f t="shared" si="996"/>
        <v>0.99769996000000005</v>
      </c>
      <c r="Q1854" s="11">
        <f t="shared" si="992"/>
        <v>1.3936047448585327</v>
      </c>
      <c r="R1854" s="2">
        <f t="shared" si="995"/>
        <v>1.3963677400000001</v>
      </c>
      <c r="S1854" s="2">
        <f t="shared" si="990"/>
        <v>1.36605438</v>
      </c>
      <c r="T1854" s="2">
        <f t="shared" si="976"/>
        <v>243844.04707761001</v>
      </c>
      <c r="U1854" s="2">
        <f t="shared" si="977"/>
        <v>1132.0916056745675</v>
      </c>
      <c r="V1854" s="2">
        <f t="shared" si="978"/>
        <v>69526.769441419237</v>
      </c>
      <c r="W1854" s="2">
        <f t="shared" si="979"/>
        <v>249161.30622619379</v>
      </c>
      <c r="X1854" s="29">
        <f t="shared" si="980"/>
        <v>0</v>
      </c>
      <c r="Y1854" s="2">
        <f t="shared" si="991"/>
        <v>0</v>
      </c>
      <c r="Z1854" s="82">
        <f t="shared" si="981"/>
        <v>0</v>
      </c>
      <c r="AA1854" s="2">
        <f t="shared" si="997"/>
        <v>0</v>
      </c>
      <c r="AB1854" s="27">
        <f t="shared" si="988"/>
        <v>6.7299999999999999E-2</v>
      </c>
      <c r="AC1854" s="29">
        <f t="shared" si="969"/>
        <v>19</v>
      </c>
      <c r="AD1854" s="29">
        <v>252</v>
      </c>
      <c r="AE1854" s="11">
        <f t="shared" si="993"/>
        <v>1.004922831</v>
      </c>
      <c r="AF1854" s="2">
        <f t="shared" si="998"/>
        <v>1200.4030341099999</v>
      </c>
      <c r="AG1854" s="2">
        <f t="shared" si="982"/>
        <v>1226.5790022900001</v>
      </c>
      <c r="AH1854" s="3">
        <f t="shared" si="983"/>
        <v>0</v>
      </c>
      <c r="AI1854" s="4" t="str">
        <f t="shared" si="994"/>
        <v>A+J=</v>
      </c>
      <c r="AJ1854" s="12">
        <f t="shared" si="989"/>
        <v>42979</v>
      </c>
      <c r="AK1854" s="12"/>
      <c r="AL1854" s="4"/>
      <c r="AM1854" s="1"/>
      <c r="AN1854" s="12"/>
      <c r="AO1854" s="1"/>
      <c r="AP1854" s="1"/>
      <c r="AQ1854" s="3"/>
      <c r="AR1854" s="3"/>
      <c r="AS1854" s="7"/>
      <c r="AT1854" s="1"/>
      <c r="AU1854" s="1"/>
      <c r="AV1854" s="1"/>
      <c r="AW1854" s="1"/>
      <c r="AX1854" s="1"/>
      <c r="AY1854" s="1"/>
      <c r="AZ1854" s="1"/>
      <c r="BA1854" s="1"/>
      <c r="BB1854" s="1"/>
    </row>
    <row r="1855" spans="1:54" x14ac:dyDescent="0.2">
      <c r="A1855" s="178">
        <f t="shared" si="984"/>
        <v>42974</v>
      </c>
      <c r="B1855" s="2">
        <f t="shared" si="970"/>
        <v>250387.88522848379</v>
      </c>
      <c r="C1855" s="2">
        <f t="shared" si="985"/>
        <v>178502.4451791</v>
      </c>
      <c r="D1855" s="2">
        <f>SUM(Y1855:Y$1860)</f>
        <v>3092.6869545300001</v>
      </c>
      <c r="E1855" s="11">
        <f t="shared" si="971"/>
        <v>175409.75822456999</v>
      </c>
      <c r="F1855" s="99">
        <f t="shared" si="966"/>
        <v>4832.2700000000004</v>
      </c>
      <c r="G1855" s="3">
        <f>IF(N1855=1,VLOOKUP(A1854,[1]Plan1!$BG$69:$BI$188,3),G1854)</f>
        <v>4843.87</v>
      </c>
      <c r="H1855" s="200">
        <f t="shared" si="967"/>
        <v>42888</v>
      </c>
      <c r="I1855" s="200">
        <f t="shared" si="968"/>
        <v>42918</v>
      </c>
      <c r="J1855" s="27">
        <f t="shared" si="972"/>
        <v>2.4005281161854075E-3</v>
      </c>
      <c r="K1855" s="12">
        <f t="shared" si="986"/>
        <v>42979</v>
      </c>
      <c r="L1855" s="12">
        <f t="shared" si="973"/>
        <v>42979</v>
      </c>
      <c r="M1855" s="1">
        <f t="shared" si="987"/>
        <v>23</v>
      </c>
      <c r="N1855" s="1">
        <f t="shared" si="974"/>
        <v>19</v>
      </c>
      <c r="O1855" s="2">
        <f t="shared" si="975"/>
        <v>1.0019826300000001</v>
      </c>
      <c r="P1855" s="11">
        <f t="shared" si="996"/>
        <v>0.99769996000000005</v>
      </c>
      <c r="Q1855" s="11">
        <f t="shared" si="992"/>
        <v>1.3936047448585327</v>
      </c>
      <c r="R1855" s="2">
        <f t="shared" si="995"/>
        <v>1.3963677400000001</v>
      </c>
      <c r="S1855" s="2">
        <f t="shared" si="990"/>
        <v>1.36605438</v>
      </c>
      <c r="T1855" s="2">
        <f t="shared" si="976"/>
        <v>243844.04707761001</v>
      </c>
      <c r="U1855" s="2">
        <f t="shared" si="977"/>
        <v>1132.0916056745675</v>
      </c>
      <c r="V1855" s="2">
        <f t="shared" si="978"/>
        <v>69526.769441419237</v>
      </c>
      <c r="W1855" s="2">
        <f t="shared" si="979"/>
        <v>249161.30622619379</v>
      </c>
      <c r="X1855" s="29">
        <f t="shared" si="980"/>
        <v>0</v>
      </c>
      <c r="Y1855" s="2">
        <f t="shared" si="991"/>
        <v>0</v>
      </c>
      <c r="Z1855" s="82">
        <f t="shared" si="981"/>
        <v>0</v>
      </c>
      <c r="AA1855" s="2">
        <f t="shared" si="997"/>
        <v>0</v>
      </c>
      <c r="AB1855" s="27">
        <f t="shared" si="988"/>
        <v>6.7299999999999999E-2</v>
      </c>
      <c r="AC1855" s="29">
        <f t="shared" si="969"/>
        <v>19</v>
      </c>
      <c r="AD1855" s="29">
        <v>252</v>
      </c>
      <c r="AE1855" s="11">
        <f t="shared" si="993"/>
        <v>1.004922831</v>
      </c>
      <c r="AF1855" s="2">
        <f t="shared" si="998"/>
        <v>1200.4030341099999</v>
      </c>
      <c r="AG1855" s="2">
        <f t="shared" si="982"/>
        <v>1226.5790022900001</v>
      </c>
      <c r="AH1855" s="3">
        <f t="shared" si="983"/>
        <v>0</v>
      </c>
      <c r="AI1855" s="4" t="str">
        <f t="shared" si="994"/>
        <v>A+J=</v>
      </c>
      <c r="AJ1855" s="12">
        <f t="shared" si="989"/>
        <v>42979</v>
      </c>
      <c r="AK1855" s="12"/>
      <c r="AL1855" s="4"/>
      <c r="AM1855" s="1"/>
      <c r="AN1855" s="12"/>
      <c r="AO1855" s="1"/>
      <c r="AP1855" s="1"/>
      <c r="AQ1855" s="3"/>
      <c r="AR1855" s="3"/>
      <c r="AS1855" s="7"/>
      <c r="AT1855" s="1"/>
      <c r="AU1855" s="1"/>
      <c r="AV1855" s="1"/>
      <c r="AW1855" s="1"/>
      <c r="AX1855" s="1"/>
      <c r="AY1855" s="1"/>
      <c r="AZ1855" s="1"/>
      <c r="BA1855" s="1"/>
      <c r="BB1855" s="1"/>
    </row>
    <row r="1856" spans="1:54" x14ac:dyDescent="0.2">
      <c r="A1856" s="178">
        <f t="shared" si="984"/>
        <v>42975</v>
      </c>
      <c r="B1856" s="2">
        <f t="shared" si="970"/>
        <v>250387.88522848379</v>
      </c>
      <c r="C1856" s="2">
        <f t="shared" si="985"/>
        <v>178502.4451791</v>
      </c>
      <c r="D1856" s="2">
        <f>SUM(Y1856:Y$1860)</f>
        <v>3092.6869545300001</v>
      </c>
      <c r="E1856" s="11">
        <f t="shared" si="971"/>
        <v>175409.75822456999</v>
      </c>
      <c r="F1856" s="99">
        <f t="shared" si="966"/>
        <v>4832.2700000000004</v>
      </c>
      <c r="G1856" s="3">
        <f>IF(N1856=1,VLOOKUP(A1855,[1]Plan1!$BG$69:$BI$188,3),G1855)</f>
        <v>4843.87</v>
      </c>
      <c r="H1856" s="200">
        <f t="shared" si="967"/>
        <v>42888</v>
      </c>
      <c r="I1856" s="200">
        <f t="shared" si="968"/>
        <v>42918</v>
      </c>
      <c r="J1856" s="27">
        <f t="shared" si="972"/>
        <v>2.4005281161854075E-3</v>
      </c>
      <c r="K1856" s="12">
        <f t="shared" si="986"/>
        <v>42979</v>
      </c>
      <c r="L1856" s="12">
        <f t="shared" si="973"/>
        <v>42979</v>
      </c>
      <c r="M1856" s="1">
        <f t="shared" si="987"/>
        <v>23</v>
      </c>
      <c r="N1856" s="1">
        <f t="shared" si="974"/>
        <v>19</v>
      </c>
      <c r="O1856" s="2">
        <f t="shared" si="975"/>
        <v>1.0019826300000001</v>
      </c>
      <c r="P1856" s="11">
        <f t="shared" si="996"/>
        <v>0.99769996000000005</v>
      </c>
      <c r="Q1856" s="11">
        <f t="shared" si="992"/>
        <v>1.3936047448585327</v>
      </c>
      <c r="R1856" s="2">
        <f t="shared" si="995"/>
        <v>1.3963677400000001</v>
      </c>
      <c r="S1856" s="2">
        <f t="shared" si="990"/>
        <v>1.36605438</v>
      </c>
      <c r="T1856" s="2">
        <f t="shared" si="976"/>
        <v>243844.04707761001</v>
      </c>
      <c r="U1856" s="2">
        <f t="shared" si="977"/>
        <v>1132.0916056745675</v>
      </c>
      <c r="V1856" s="2">
        <f t="shared" si="978"/>
        <v>69526.769441419237</v>
      </c>
      <c r="W1856" s="2">
        <f t="shared" si="979"/>
        <v>249161.30622619379</v>
      </c>
      <c r="X1856" s="29">
        <f t="shared" si="980"/>
        <v>0</v>
      </c>
      <c r="Y1856" s="2">
        <f t="shared" si="991"/>
        <v>0</v>
      </c>
      <c r="Z1856" s="82">
        <f t="shared" si="981"/>
        <v>0</v>
      </c>
      <c r="AA1856" s="2">
        <f t="shared" si="997"/>
        <v>0</v>
      </c>
      <c r="AB1856" s="27">
        <f t="shared" si="988"/>
        <v>6.7299999999999999E-2</v>
      </c>
      <c r="AC1856" s="29">
        <f t="shared" si="969"/>
        <v>19</v>
      </c>
      <c r="AD1856" s="29">
        <v>252</v>
      </c>
      <c r="AE1856" s="11">
        <f t="shared" si="993"/>
        <v>1.004922831</v>
      </c>
      <c r="AF1856" s="2">
        <f t="shared" si="998"/>
        <v>1200.4030341099999</v>
      </c>
      <c r="AG1856" s="2">
        <f t="shared" si="982"/>
        <v>1226.5790022900001</v>
      </c>
      <c r="AH1856" s="3">
        <f t="shared" si="983"/>
        <v>0</v>
      </c>
      <c r="AI1856" s="4" t="str">
        <f t="shared" si="994"/>
        <v>A+J=</v>
      </c>
      <c r="AJ1856" s="12">
        <f t="shared" si="989"/>
        <v>42979</v>
      </c>
      <c r="AK1856" s="12"/>
      <c r="AL1856" s="4"/>
      <c r="AM1856" s="1"/>
      <c r="AN1856" s="12"/>
      <c r="AO1856" s="1"/>
      <c r="AP1856" s="1"/>
      <c r="AQ1856" s="3"/>
      <c r="AR1856" s="3"/>
      <c r="AS1856" s="7"/>
      <c r="AT1856" s="1"/>
      <c r="AU1856" s="1"/>
      <c r="AV1856" s="1"/>
      <c r="AW1856" s="1"/>
      <c r="AX1856" s="1"/>
      <c r="AY1856" s="1"/>
      <c r="AZ1856" s="1"/>
      <c r="BA1856" s="1"/>
      <c r="BB1856" s="1"/>
    </row>
    <row r="1857" spans="1:154" x14ac:dyDescent="0.2">
      <c r="A1857" s="178">
        <f t="shared" si="984"/>
        <v>42976</v>
      </c>
      <c r="B1857" s="2">
        <f t="shared" si="970"/>
        <v>250478.27383417098</v>
      </c>
      <c r="C1857" s="2">
        <f t="shared" si="985"/>
        <v>178502.4451791</v>
      </c>
      <c r="D1857" s="2">
        <f>SUM(Y1857:Y$1860)</f>
        <v>3092.6869545300001</v>
      </c>
      <c r="E1857" s="11">
        <f t="shared" si="971"/>
        <v>175409.75822456999</v>
      </c>
      <c r="F1857" s="99">
        <f t="shared" ref="F1857:F1920" si="999">IF(G1857=G1856,F1856,G1856)</f>
        <v>4832.2700000000004</v>
      </c>
      <c r="G1857" s="3">
        <f>IF(N1857=1,VLOOKUP(A1856,[1]Plan1!$BG$69:$BI$188,3),G1856)</f>
        <v>4843.87</v>
      </c>
      <c r="H1857" s="200">
        <f t="shared" ref="H1857:H1920" si="1000">EDATE(I1857,-1)</f>
        <v>42888</v>
      </c>
      <c r="I1857" s="200">
        <f t="shared" ref="I1857:I1920" si="1001">IF(X1856&gt;0,EDATE(A1857,-1),+I1856)</f>
        <v>42918</v>
      </c>
      <c r="J1857" s="27">
        <f t="shared" si="972"/>
        <v>2.4005281161854075E-3</v>
      </c>
      <c r="K1857" s="12">
        <f t="shared" si="986"/>
        <v>42979</v>
      </c>
      <c r="L1857" s="12">
        <f t="shared" si="973"/>
        <v>42979</v>
      </c>
      <c r="M1857" s="1">
        <f t="shared" si="987"/>
        <v>23</v>
      </c>
      <c r="N1857" s="1">
        <f t="shared" si="974"/>
        <v>20</v>
      </c>
      <c r="O1857" s="2">
        <f t="shared" si="975"/>
        <v>1.0020870799999999</v>
      </c>
      <c r="P1857" s="11">
        <f t="shared" si="996"/>
        <v>0.99769996000000005</v>
      </c>
      <c r="Q1857" s="11">
        <f t="shared" si="992"/>
        <v>1.3936047448585327</v>
      </c>
      <c r="R1857" s="2">
        <f t="shared" si="995"/>
        <v>1.3965133000000001</v>
      </c>
      <c r="S1857" s="2">
        <f t="shared" si="990"/>
        <v>1.36605438</v>
      </c>
      <c r="T1857" s="2">
        <f t="shared" si="976"/>
        <v>243844.04707761001</v>
      </c>
      <c r="U1857" s="2">
        <f t="shared" si="977"/>
        <v>1132.0916056745675</v>
      </c>
      <c r="V1857" s="2">
        <f t="shared" si="978"/>
        <v>69552.302085826406</v>
      </c>
      <c r="W1857" s="2">
        <f t="shared" si="979"/>
        <v>249186.83887060097</v>
      </c>
      <c r="X1857" s="29">
        <f t="shared" si="980"/>
        <v>0</v>
      </c>
      <c r="Y1857" s="2">
        <f t="shared" si="991"/>
        <v>0</v>
      </c>
      <c r="Z1857" s="82">
        <f t="shared" si="981"/>
        <v>0</v>
      </c>
      <c r="AA1857" s="2">
        <f t="shared" si="997"/>
        <v>0</v>
      </c>
      <c r="AB1857" s="27">
        <f t="shared" si="988"/>
        <v>6.7299999999999999E-2</v>
      </c>
      <c r="AC1857" s="29">
        <f t="shared" ref="AC1857:AC1920" si="1002">N1857</f>
        <v>20</v>
      </c>
      <c r="AD1857" s="29">
        <v>252</v>
      </c>
      <c r="AE1857" s="11">
        <f t="shared" si="993"/>
        <v>1.0051825969999999</v>
      </c>
      <c r="AF1857" s="2">
        <f t="shared" si="998"/>
        <v>1263.7454268500001</v>
      </c>
      <c r="AG1857" s="2">
        <f t="shared" si="982"/>
        <v>1291.43496357</v>
      </c>
      <c r="AH1857" s="3">
        <f t="shared" si="983"/>
        <v>0</v>
      </c>
      <c r="AI1857" s="4" t="str">
        <f t="shared" si="994"/>
        <v>A+J=</v>
      </c>
      <c r="AJ1857" s="12">
        <f t="shared" si="989"/>
        <v>42979</v>
      </c>
      <c r="AK1857" s="16"/>
      <c r="AL1857" s="98"/>
      <c r="AM1857" s="38"/>
      <c r="AN1857" s="16"/>
      <c r="AO1857" s="38"/>
      <c r="AP1857" s="38"/>
      <c r="AQ1857" s="49"/>
      <c r="AR1857" s="49"/>
      <c r="AS1857" s="80"/>
      <c r="AT1857" s="38"/>
      <c r="AU1857" s="38"/>
      <c r="AV1857" s="38"/>
      <c r="AW1857" s="38"/>
      <c r="AX1857" s="38"/>
      <c r="AY1857" s="38"/>
      <c r="AZ1857" s="38"/>
      <c r="BA1857" s="38"/>
      <c r="BB1857" s="38"/>
      <c r="BC1857" s="38"/>
      <c r="BD1857" s="38"/>
      <c r="BE1857" s="38"/>
      <c r="BF1857" s="38"/>
      <c r="BG1857" s="38"/>
      <c r="BH1857" s="38"/>
      <c r="BI1857" s="38"/>
      <c r="BJ1857" s="38"/>
      <c r="BK1857" s="38"/>
      <c r="BL1857" s="38"/>
      <c r="BM1857" s="38"/>
      <c r="BN1857" s="38"/>
      <c r="BO1857" s="38"/>
      <c r="BP1857" s="38"/>
      <c r="BQ1857" s="38"/>
      <c r="BR1857" s="38"/>
      <c r="BS1857" s="38"/>
      <c r="BT1857" s="38"/>
      <c r="BU1857" s="38"/>
      <c r="BV1857" s="38"/>
      <c r="BW1857" s="38"/>
      <c r="BX1857" s="38"/>
      <c r="BY1857" s="38"/>
      <c r="BZ1857" s="38"/>
      <c r="CA1857" s="38"/>
      <c r="CB1857" s="38"/>
      <c r="CC1857" s="38"/>
      <c r="CD1857" s="38"/>
      <c r="CE1857" s="38"/>
      <c r="CF1857" s="38"/>
      <c r="CG1857" s="38"/>
      <c r="CH1857" s="38"/>
      <c r="CI1857" s="38"/>
      <c r="CJ1857" s="38"/>
      <c r="CK1857" s="38"/>
      <c r="CL1857" s="38"/>
      <c r="CM1857" s="38"/>
      <c r="CN1857" s="38"/>
      <c r="CO1857" s="38"/>
      <c r="CP1857" s="38"/>
      <c r="CQ1857" s="38"/>
      <c r="CR1857" s="38"/>
      <c r="CS1857" s="38"/>
      <c r="CT1857" s="38"/>
      <c r="CU1857" s="38"/>
      <c r="CV1857" s="38"/>
      <c r="CW1857" s="38"/>
      <c r="CX1857" s="38"/>
      <c r="CY1857" s="38"/>
      <c r="CZ1857" s="38"/>
      <c r="DA1857" s="38"/>
      <c r="DB1857" s="38"/>
      <c r="DC1857" s="38"/>
      <c r="DD1857" s="38"/>
      <c r="DE1857" s="38"/>
      <c r="DF1857" s="38"/>
      <c r="DG1857" s="38"/>
      <c r="DH1857" s="38"/>
      <c r="DI1857" s="38"/>
      <c r="DJ1857" s="38"/>
      <c r="DK1857" s="38"/>
      <c r="DL1857" s="38"/>
      <c r="DM1857" s="38"/>
      <c r="DN1857" s="38"/>
      <c r="DO1857" s="38"/>
      <c r="DP1857" s="38"/>
      <c r="DQ1857" s="38"/>
      <c r="DR1857" s="38"/>
      <c r="DS1857" s="38"/>
      <c r="DT1857" s="38"/>
      <c r="DU1857" s="38"/>
      <c r="DV1857" s="38"/>
      <c r="DW1857" s="38"/>
      <c r="DX1857" s="38"/>
      <c r="DY1857" s="38"/>
      <c r="DZ1857" s="38"/>
      <c r="EA1857" s="38"/>
      <c r="EB1857" s="38"/>
      <c r="EC1857" s="38"/>
      <c r="ED1857" s="38"/>
      <c r="EE1857" s="38"/>
      <c r="EF1857" s="38"/>
      <c r="EG1857" s="38"/>
      <c r="EH1857" s="38"/>
    </row>
    <row r="1858" spans="1:154" x14ac:dyDescent="0.2">
      <c r="A1858" s="178">
        <f t="shared" si="984"/>
        <v>42977</v>
      </c>
      <c r="B1858" s="2">
        <f t="shared" si="970"/>
        <v>250568.6979422509</v>
      </c>
      <c r="C1858" s="2">
        <f t="shared" si="985"/>
        <v>178502.4451791</v>
      </c>
      <c r="D1858" s="2">
        <f>SUM(Y1858:Y$1860)</f>
        <v>3092.6869545300001</v>
      </c>
      <c r="E1858" s="11">
        <f t="shared" si="971"/>
        <v>175409.75822456999</v>
      </c>
      <c r="F1858" s="99">
        <f t="shared" si="999"/>
        <v>4832.2700000000004</v>
      </c>
      <c r="G1858" s="3">
        <f>IF(N1858=1,VLOOKUP(A1857,[1]Plan1!$BG$69:$BI$188,3),G1857)</f>
        <v>4843.87</v>
      </c>
      <c r="H1858" s="200">
        <f t="shared" si="1000"/>
        <v>42888</v>
      </c>
      <c r="I1858" s="200">
        <f t="shared" si="1001"/>
        <v>42918</v>
      </c>
      <c r="J1858" s="27">
        <f t="shared" si="972"/>
        <v>2.4005281161854075E-3</v>
      </c>
      <c r="K1858" s="12">
        <f t="shared" si="986"/>
        <v>42979</v>
      </c>
      <c r="L1858" s="12">
        <f t="shared" si="973"/>
        <v>42979</v>
      </c>
      <c r="M1858" s="1">
        <f t="shared" si="987"/>
        <v>23</v>
      </c>
      <c r="N1858" s="1">
        <f t="shared" si="974"/>
        <v>21</v>
      </c>
      <c r="O1858" s="2">
        <f t="shared" si="975"/>
        <v>1.00219155</v>
      </c>
      <c r="P1858" s="11">
        <f t="shared" si="996"/>
        <v>0.99769996000000005</v>
      </c>
      <c r="Q1858" s="11">
        <f t="shared" si="992"/>
        <v>1.3936047448585327</v>
      </c>
      <c r="R1858" s="2">
        <f t="shared" si="995"/>
        <v>1.3966588900000001</v>
      </c>
      <c r="S1858" s="2">
        <f t="shared" si="990"/>
        <v>1.36605438</v>
      </c>
      <c r="T1858" s="2">
        <f t="shared" si="976"/>
        <v>243844.04707761001</v>
      </c>
      <c r="U1858" s="2">
        <f t="shared" si="977"/>
        <v>1132.0916056745675</v>
      </c>
      <c r="V1858" s="2">
        <f t="shared" si="978"/>
        <v>69577.839992526322</v>
      </c>
      <c r="W1858" s="2">
        <f t="shared" si="979"/>
        <v>249212.3767773009</v>
      </c>
      <c r="X1858" s="29">
        <f t="shared" si="980"/>
        <v>0</v>
      </c>
      <c r="Y1858" s="2">
        <f t="shared" si="991"/>
        <v>0</v>
      </c>
      <c r="Z1858" s="82">
        <f t="shared" si="981"/>
        <v>0</v>
      </c>
      <c r="AA1858" s="2">
        <f t="shared" si="997"/>
        <v>0</v>
      </c>
      <c r="AB1858" s="27">
        <f t="shared" si="988"/>
        <v>6.7299999999999999E-2</v>
      </c>
      <c r="AC1858" s="29">
        <f t="shared" si="1002"/>
        <v>21</v>
      </c>
      <c r="AD1858" s="29">
        <v>252</v>
      </c>
      <c r="AE1858" s="11">
        <f t="shared" si="993"/>
        <v>1.0054424310000001</v>
      </c>
      <c r="AF1858" s="2">
        <f t="shared" si="998"/>
        <v>1327.10440098</v>
      </c>
      <c r="AG1858" s="2">
        <f t="shared" si="982"/>
        <v>1356.3211649499999</v>
      </c>
      <c r="AH1858" s="3">
        <f t="shared" si="983"/>
        <v>0</v>
      </c>
      <c r="AI1858" s="4" t="str">
        <f t="shared" si="994"/>
        <v>A+J=</v>
      </c>
      <c r="AJ1858" s="12">
        <f t="shared" si="989"/>
        <v>42979</v>
      </c>
      <c r="AK1858" s="12"/>
      <c r="AL1858" s="4"/>
      <c r="AM1858" s="1"/>
      <c r="AN1858" s="12"/>
      <c r="AO1858" s="1"/>
      <c r="AP1858" s="1"/>
      <c r="AQ1858" s="3"/>
      <c r="AR1858" s="3"/>
      <c r="AS1858" s="7"/>
      <c r="AT1858" s="1"/>
      <c r="AU1858" s="1"/>
      <c r="AV1858" s="1"/>
      <c r="AW1858" s="1"/>
      <c r="AX1858" s="1"/>
      <c r="AY1858" s="1"/>
      <c r="AZ1858" s="1"/>
      <c r="BA1858" s="1"/>
      <c r="BB1858" s="1"/>
    </row>
    <row r="1859" spans="1:154" x14ac:dyDescent="0.2">
      <c r="A1859" s="178">
        <f t="shared" si="984"/>
        <v>42978</v>
      </c>
      <c r="B1859" s="2">
        <f t="shared" si="970"/>
        <v>250659.15554871593</v>
      </c>
      <c r="C1859" s="2">
        <f t="shared" si="985"/>
        <v>178502.4451791</v>
      </c>
      <c r="D1859" s="2">
        <f>SUM(Y1859:Y$1860)</f>
        <v>3092.6869545300001</v>
      </c>
      <c r="E1859" s="11">
        <f t="shared" si="971"/>
        <v>175409.75822456999</v>
      </c>
      <c r="F1859" s="99">
        <f t="shared" si="999"/>
        <v>4832.2700000000004</v>
      </c>
      <c r="G1859" s="3">
        <f>IF(N1859=1,VLOOKUP(A1858,[1]Plan1!$BG$69:$BI$188,3),G1858)</f>
        <v>4843.87</v>
      </c>
      <c r="H1859" s="200">
        <f t="shared" si="1000"/>
        <v>42888</v>
      </c>
      <c r="I1859" s="200">
        <f t="shared" si="1001"/>
        <v>42918</v>
      </c>
      <c r="J1859" s="27">
        <f t="shared" si="972"/>
        <v>2.4005281161854075E-3</v>
      </c>
      <c r="K1859" s="12">
        <f t="shared" si="986"/>
        <v>42979</v>
      </c>
      <c r="L1859" s="12">
        <f t="shared" si="973"/>
        <v>42979</v>
      </c>
      <c r="M1859" s="1">
        <f t="shared" si="987"/>
        <v>23</v>
      </c>
      <c r="N1859" s="1">
        <f t="shared" si="974"/>
        <v>22</v>
      </c>
      <c r="O1859" s="2">
        <f t="shared" si="975"/>
        <v>1.0022960299999999</v>
      </c>
      <c r="P1859" s="11">
        <f t="shared" si="996"/>
        <v>0.99769996000000005</v>
      </c>
      <c r="Q1859" s="11">
        <f t="shared" si="992"/>
        <v>1.3936047448585327</v>
      </c>
      <c r="R1859" s="2">
        <f t="shared" si="995"/>
        <v>1.3968045</v>
      </c>
      <c r="S1859" s="2">
        <f t="shared" si="990"/>
        <v>1.36605438</v>
      </c>
      <c r="T1859" s="2">
        <f t="shared" si="976"/>
        <v>243844.04707761001</v>
      </c>
      <c r="U1859" s="2">
        <f t="shared" si="977"/>
        <v>1132.0916056745675</v>
      </c>
      <c r="V1859" s="2">
        <f t="shared" si="978"/>
        <v>69603.381407421388</v>
      </c>
      <c r="W1859" s="2">
        <f t="shared" si="979"/>
        <v>249237.91819219594</v>
      </c>
      <c r="X1859" s="29">
        <f t="shared" si="980"/>
        <v>0</v>
      </c>
      <c r="Y1859" s="2">
        <f t="shared" si="991"/>
        <v>0</v>
      </c>
      <c r="Z1859" s="82">
        <f t="shared" si="981"/>
        <v>0</v>
      </c>
      <c r="AA1859" s="2">
        <f t="shared" si="997"/>
        <v>0</v>
      </c>
      <c r="AB1859" s="27">
        <f t="shared" si="988"/>
        <v>6.7299999999999999E-2</v>
      </c>
      <c r="AC1859" s="29">
        <f t="shared" si="1002"/>
        <v>22</v>
      </c>
      <c r="AD1859" s="29">
        <v>252</v>
      </c>
      <c r="AE1859" s="11">
        <f t="shared" si="993"/>
        <v>1.005702332</v>
      </c>
      <c r="AF1859" s="2">
        <f t="shared" si="998"/>
        <v>1390.4797126599999</v>
      </c>
      <c r="AG1859" s="2">
        <f t="shared" si="982"/>
        <v>1421.23735652</v>
      </c>
      <c r="AH1859" s="3">
        <f t="shared" si="983"/>
        <v>0</v>
      </c>
      <c r="AI1859" s="4" t="str">
        <f t="shared" si="994"/>
        <v>A+J=</v>
      </c>
      <c r="AJ1859" s="12">
        <f t="shared" si="989"/>
        <v>42979</v>
      </c>
      <c r="AK1859" s="12"/>
      <c r="AL1859" s="4"/>
      <c r="AM1859" s="1"/>
      <c r="AN1859" s="12"/>
      <c r="AO1859" s="1"/>
      <c r="AP1859" s="1"/>
      <c r="AQ1859" s="3"/>
      <c r="AR1859" s="3"/>
      <c r="AS1859" s="7"/>
      <c r="AT1859" s="1"/>
      <c r="AU1859" s="1"/>
      <c r="AV1859" s="1"/>
      <c r="AW1859" s="1"/>
      <c r="AX1859" s="1"/>
      <c r="AY1859" s="1"/>
      <c r="AZ1859" s="1"/>
      <c r="BA1859" s="1"/>
      <c r="BB1859" s="1"/>
    </row>
    <row r="1860" spans="1:154" x14ac:dyDescent="0.2">
      <c r="A1860" s="179">
        <f t="shared" si="984"/>
        <v>42979</v>
      </c>
      <c r="B1860" s="87">
        <f t="shared" si="970"/>
        <v>250749.6448968586</v>
      </c>
      <c r="C1860" s="87">
        <f t="shared" si="985"/>
        <v>178502.4451791</v>
      </c>
      <c r="D1860" s="87">
        <f>SUM(Y1860:Y$1860)</f>
        <v>3092.6869545300001</v>
      </c>
      <c r="E1860" s="89">
        <f t="shared" si="971"/>
        <v>175409.75822456999</v>
      </c>
      <c r="F1860" s="100">
        <f t="shared" si="999"/>
        <v>4832.2700000000004</v>
      </c>
      <c r="G1860" s="41">
        <f>IF(N1860=1,VLOOKUP(A1859,[1]Plan1!$BG$69:$BI$188,3),G1859)</f>
        <v>4843.87</v>
      </c>
      <c r="H1860" s="202">
        <f t="shared" si="1000"/>
        <v>42888</v>
      </c>
      <c r="I1860" s="202">
        <f t="shared" si="1001"/>
        <v>42918</v>
      </c>
      <c r="J1860" s="88">
        <f t="shared" si="972"/>
        <v>2.4005281161854075E-3</v>
      </c>
      <c r="K1860" s="39">
        <f t="shared" si="986"/>
        <v>43010</v>
      </c>
      <c r="L1860" s="39">
        <f t="shared" si="973"/>
        <v>42979</v>
      </c>
      <c r="M1860" s="40">
        <f t="shared" si="987"/>
        <v>23</v>
      </c>
      <c r="N1860" s="40">
        <f t="shared" si="974"/>
        <v>23</v>
      </c>
      <c r="O1860" s="87">
        <f t="shared" si="975"/>
        <v>1.0024005199999999</v>
      </c>
      <c r="P1860" s="89">
        <f t="shared" si="996"/>
        <v>0.99769996000000005</v>
      </c>
      <c r="Q1860" s="89">
        <f t="shared" si="992"/>
        <v>1.3936047448585327</v>
      </c>
      <c r="R1860" s="87">
        <f t="shared" si="995"/>
        <v>1.3969501200000001</v>
      </c>
      <c r="S1860" s="87">
        <f t="shared" si="990"/>
        <v>1.36605438</v>
      </c>
      <c r="T1860" s="87">
        <f t="shared" si="976"/>
        <v>243844.04707761001</v>
      </c>
      <c r="U1860" s="87">
        <f t="shared" si="977"/>
        <v>1132.0916056745675</v>
      </c>
      <c r="V1860" s="87">
        <f t="shared" si="978"/>
        <v>69628.924576414051</v>
      </c>
      <c r="W1860" s="87">
        <f t="shared" si="979"/>
        <v>249263.46136118862</v>
      </c>
      <c r="X1860" s="90">
        <f t="shared" si="980"/>
        <v>61</v>
      </c>
      <c r="Y1860" s="87">
        <f t="shared" si="991"/>
        <v>3092.6869545300001</v>
      </c>
      <c r="Z1860" s="91">
        <f t="shared" si="981"/>
        <v>1.7325739999999999E-2</v>
      </c>
      <c r="AA1860" s="87">
        <f t="shared" si="997"/>
        <v>4224.7785602100003</v>
      </c>
      <c r="AB1860" s="88">
        <f t="shared" si="988"/>
        <v>6.7299999999999999E-2</v>
      </c>
      <c r="AC1860" s="90">
        <f t="shared" si="1002"/>
        <v>23</v>
      </c>
      <c r="AD1860" s="90">
        <v>252</v>
      </c>
      <c r="AE1860" s="89">
        <f t="shared" si="993"/>
        <v>1.0059623</v>
      </c>
      <c r="AF1860" s="87">
        <f t="shared" si="998"/>
        <v>1453.8713618899999</v>
      </c>
      <c r="AG1860" s="87">
        <f t="shared" si="982"/>
        <v>1486.1835356700001</v>
      </c>
      <c r="AH1860" s="41">
        <f t="shared" si="983"/>
        <v>5678.6499221000004</v>
      </c>
      <c r="AI1860" s="92" t="str">
        <f t="shared" si="994"/>
        <v>A+J=</v>
      </c>
      <c r="AJ1860" s="12">
        <f t="shared" si="989"/>
        <v>42979</v>
      </c>
      <c r="AK1860" s="39"/>
      <c r="AL1860" s="92"/>
      <c r="AM1860" s="40"/>
      <c r="AN1860" s="39"/>
      <c r="AO1860" s="40"/>
      <c r="AP1860" s="40"/>
      <c r="AQ1860" s="41"/>
      <c r="AR1860" s="41"/>
      <c r="AS1860" s="81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  <c r="CH1860" s="40"/>
      <c r="CI1860" s="40"/>
      <c r="CJ1860" s="40"/>
      <c r="CK1860" s="40"/>
      <c r="CL1860" s="40"/>
      <c r="CM1860" s="40"/>
      <c r="CN1860" s="40"/>
      <c r="CO1860" s="40"/>
      <c r="CP1860" s="40"/>
      <c r="CQ1860" s="40"/>
      <c r="CR1860" s="40"/>
      <c r="CS1860" s="40"/>
      <c r="CT1860" s="40"/>
      <c r="CU1860" s="40"/>
      <c r="CV1860" s="40"/>
      <c r="CW1860" s="40"/>
      <c r="CX1860" s="40"/>
      <c r="CY1860" s="40"/>
      <c r="CZ1860" s="40"/>
      <c r="DA1860" s="40"/>
      <c r="DB1860" s="40"/>
      <c r="DC1860" s="40"/>
      <c r="DD1860" s="40"/>
      <c r="DE1860" s="40"/>
      <c r="DF1860" s="40"/>
      <c r="DG1860" s="40"/>
      <c r="DH1860" s="40"/>
      <c r="DI1860" s="40"/>
      <c r="DJ1860" s="40"/>
      <c r="DK1860" s="40"/>
      <c r="DL1860" s="40"/>
      <c r="DM1860" s="40"/>
      <c r="DN1860" s="40"/>
      <c r="DO1860" s="40"/>
      <c r="DP1860" s="40"/>
      <c r="DQ1860" s="40"/>
      <c r="DR1860" s="40"/>
      <c r="DS1860" s="40"/>
      <c r="DT1860" s="40"/>
      <c r="DU1860" s="40"/>
      <c r="DV1860" s="40"/>
      <c r="DW1860" s="40"/>
      <c r="DX1860" s="40"/>
      <c r="DY1860" s="40"/>
      <c r="DZ1860" s="40"/>
      <c r="EA1860" s="40"/>
      <c r="EB1860" s="40"/>
      <c r="EC1860" s="40"/>
      <c r="ED1860" s="40"/>
      <c r="EE1860" s="40"/>
      <c r="EF1860" s="40"/>
      <c r="EG1860" s="40"/>
      <c r="EH1860" s="40"/>
      <c r="EI1860" s="40"/>
      <c r="EJ1860" s="40"/>
      <c r="EK1860" s="40"/>
      <c r="EL1860" s="40"/>
      <c r="EM1860" s="40"/>
      <c r="EN1860" s="40"/>
      <c r="EO1860" s="40"/>
      <c r="EP1860" s="40"/>
      <c r="EQ1860" s="40"/>
      <c r="ER1860" s="40"/>
      <c r="ES1860" s="40"/>
      <c r="ET1860" s="40"/>
      <c r="EU1860" s="40"/>
      <c r="EV1860" s="40"/>
      <c r="EW1860" s="40"/>
      <c r="EX1860" s="40"/>
    </row>
    <row r="1861" spans="1:154" x14ac:dyDescent="0.2">
      <c r="A1861" s="178">
        <f t="shared" si="984"/>
        <v>42980</v>
      </c>
      <c r="B1861" s="2">
        <f t="shared" si="970"/>
        <v>245125.27514018395</v>
      </c>
      <c r="C1861" s="2">
        <f t="shared" si="985"/>
        <v>175409.75822456999</v>
      </c>
      <c r="D1861" s="2">
        <v>0</v>
      </c>
      <c r="E1861" s="11">
        <f t="shared" si="971"/>
        <v>175409.75822456999</v>
      </c>
      <c r="F1861" s="99">
        <f t="shared" si="999"/>
        <v>4843.87</v>
      </c>
      <c r="G1861" s="3">
        <f>IF(N1861=1,VLOOKUP(A1860,[1]Plan1!$BG$69:$BI$188,3),G1860)</f>
        <v>4853.07</v>
      </c>
      <c r="H1861" s="200">
        <f t="shared" si="1000"/>
        <v>42918</v>
      </c>
      <c r="I1861" s="200">
        <f t="shared" si="1001"/>
        <v>42949</v>
      </c>
      <c r="J1861" s="27">
        <f t="shared" si="972"/>
        <v>1.8993077848910023E-3</v>
      </c>
      <c r="K1861" s="12">
        <f t="shared" si="986"/>
        <v>43010</v>
      </c>
      <c r="L1861" s="12">
        <f t="shared" si="973"/>
        <v>43010</v>
      </c>
      <c r="M1861" s="1">
        <f t="shared" si="987"/>
        <v>20</v>
      </c>
      <c r="N1861" s="1">
        <f t="shared" si="974"/>
        <v>1</v>
      </c>
      <c r="O1861" s="2">
        <f t="shared" si="975"/>
        <v>1.0000948700000001</v>
      </c>
      <c r="P1861" s="11">
        <f t="shared" si="996"/>
        <v>1.0024005199999999</v>
      </c>
      <c r="Q1861" s="11">
        <f t="shared" si="992"/>
        <v>1.3969501209206603</v>
      </c>
      <c r="R1861" s="2">
        <f t="shared" si="995"/>
        <v>1.39708264</v>
      </c>
      <c r="S1861" s="2">
        <f t="shared" si="990"/>
        <v>1.36605438</v>
      </c>
      <c r="T1861" s="2">
        <f t="shared" si="976"/>
        <v>239619.26851741</v>
      </c>
      <c r="U1861" s="2">
        <f t="shared" si="977"/>
        <v>0</v>
      </c>
      <c r="V1861" s="2">
        <f t="shared" si="978"/>
        <v>69652.169877573964</v>
      </c>
      <c r="W1861" s="2">
        <f t="shared" si="979"/>
        <v>245061.92810214395</v>
      </c>
      <c r="X1861" s="29">
        <f t="shared" si="980"/>
        <v>0</v>
      </c>
      <c r="Y1861" s="2">
        <f t="shared" si="991"/>
        <v>0</v>
      </c>
      <c r="Z1861" s="82">
        <f t="shared" si="981"/>
        <v>0</v>
      </c>
      <c r="AA1861" s="2">
        <f t="shared" si="997"/>
        <v>0</v>
      </c>
      <c r="AB1861" s="27">
        <f t="shared" si="988"/>
        <v>6.7299999999999999E-2</v>
      </c>
      <c r="AC1861" s="29">
        <f t="shared" si="1002"/>
        <v>1</v>
      </c>
      <c r="AD1861" s="29">
        <v>252</v>
      </c>
      <c r="AE1861" s="11">
        <f t="shared" si="993"/>
        <v>1.0002584940000001</v>
      </c>
      <c r="AF1861" s="2">
        <f t="shared" si="998"/>
        <v>61.940143190000001</v>
      </c>
      <c r="AG1861" s="2">
        <f t="shared" si="982"/>
        <v>63.347038040000001</v>
      </c>
      <c r="AH1861" s="3">
        <f t="shared" si="983"/>
        <v>0</v>
      </c>
      <c r="AI1861" s="4" t="str">
        <f t="shared" si="994"/>
        <v>A+J=</v>
      </c>
      <c r="AJ1861" s="12">
        <f t="shared" si="989"/>
        <v>43010</v>
      </c>
      <c r="AK1861" s="12"/>
      <c r="AL1861" s="4"/>
      <c r="AM1861" s="1"/>
      <c r="AN1861" s="12"/>
      <c r="AO1861" s="1"/>
      <c r="AP1861" s="1"/>
      <c r="AQ1861" s="3"/>
      <c r="AR1861" s="3"/>
      <c r="AS1861" s="7"/>
      <c r="AT1861" s="1"/>
      <c r="AU1861" s="1"/>
      <c r="AV1861" s="1"/>
      <c r="AW1861" s="1"/>
      <c r="AX1861" s="1"/>
      <c r="AY1861" s="1"/>
      <c r="AZ1861" s="1"/>
      <c r="BA1861" s="1"/>
      <c r="BB1861" s="1"/>
    </row>
    <row r="1862" spans="1:154" x14ac:dyDescent="0.2">
      <c r="A1862" s="178">
        <f t="shared" si="984"/>
        <v>42981</v>
      </c>
      <c r="B1862" s="2">
        <f t="shared" si="970"/>
        <v>245125.27514018395</v>
      </c>
      <c r="C1862" s="2">
        <f t="shared" si="985"/>
        <v>175409.75822456999</v>
      </c>
      <c r="D1862" s="2">
        <v>0</v>
      </c>
      <c r="E1862" s="11">
        <f t="shared" si="971"/>
        <v>175409.75822456999</v>
      </c>
      <c r="F1862" s="99">
        <f t="shared" si="999"/>
        <v>4843.87</v>
      </c>
      <c r="G1862" s="3">
        <f>IF(N1862=1,VLOOKUP(A1861,[1]Plan1!$BG$69:$BI$188,3),G1861)</f>
        <v>4853.07</v>
      </c>
      <c r="H1862" s="200">
        <f t="shared" si="1000"/>
        <v>42918</v>
      </c>
      <c r="I1862" s="200">
        <f t="shared" si="1001"/>
        <v>42949</v>
      </c>
      <c r="J1862" s="27">
        <f t="shared" si="972"/>
        <v>1.8993077848910023E-3</v>
      </c>
      <c r="K1862" s="12">
        <f t="shared" si="986"/>
        <v>43010</v>
      </c>
      <c r="L1862" s="12">
        <f t="shared" si="973"/>
        <v>43010</v>
      </c>
      <c r="M1862" s="1">
        <f t="shared" si="987"/>
        <v>20</v>
      </c>
      <c r="N1862" s="1">
        <f t="shared" si="974"/>
        <v>1</v>
      </c>
      <c r="O1862" s="2">
        <f t="shared" si="975"/>
        <v>1.0000948700000001</v>
      </c>
      <c r="P1862" s="11">
        <f t="shared" si="996"/>
        <v>1.0024005199999999</v>
      </c>
      <c r="Q1862" s="11">
        <f t="shared" si="992"/>
        <v>1.3969501209206603</v>
      </c>
      <c r="R1862" s="2">
        <f t="shared" si="995"/>
        <v>1.39708264</v>
      </c>
      <c r="S1862" s="2">
        <f t="shared" si="990"/>
        <v>1.36605438</v>
      </c>
      <c r="T1862" s="2">
        <f t="shared" si="976"/>
        <v>239619.26851741</v>
      </c>
      <c r="U1862" s="2">
        <f t="shared" si="977"/>
        <v>0</v>
      </c>
      <c r="V1862" s="2">
        <f t="shared" si="978"/>
        <v>69652.169877573964</v>
      </c>
      <c r="W1862" s="2">
        <f t="shared" si="979"/>
        <v>245061.92810214395</v>
      </c>
      <c r="X1862" s="29">
        <f t="shared" si="980"/>
        <v>0</v>
      </c>
      <c r="Y1862" s="2">
        <f t="shared" si="991"/>
        <v>0</v>
      </c>
      <c r="Z1862" s="82">
        <f t="shared" si="981"/>
        <v>0</v>
      </c>
      <c r="AA1862" s="2">
        <f t="shared" si="997"/>
        <v>0</v>
      </c>
      <c r="AB1862" s="27">
        <f t="shared" si="988"/>
        <v>6.7299999999999999E-2</v>
      </c>
      <c r="AC1862" s="29">
        <f t="shared" si="1002"/>
        <v>1</v>
      </c>
      <c r="AD1862" s="29">
        <v>252</v>
      </c>
      <c r="AE1862" s="11">
        <f t="shared" si="993"/>
        <v>1.0002584940000001</v>
      </c>
      <c r="AF1862" s="2">
        <f t="shared" si="998"/>
        <v>61.940143190000001</v>
      </c>
      <c r="AG1862" s="2">
        <f t="shared" si="982"/>
        <v>63.347038040000001</v>
      </c>
      <c r="AH1862" s="3">
        <f t="shared" si="983"/>
        <v>0</v>
      </c>
      <c r="AI1862" s="4" t="str">
        <f t="shared" si="994"/>
        <v>A+J=</v>
      </c>
      <c r="AJ1862" s="12">
        <f t="shared" si="989"/>
        <v>43010</v>
      </c>
      <c r="AK1862" s="12"/>
      <c r="AL1862" s="4"/>
      <c r="AM1862" s="1"/>
      <c r="AN1862" s="12"/>
      <c r="AO1862" s="1"/>
      <c r="AP1862" s="1"/>
      <c r="AQ1862" s="3"/>
      <c r="AR1862" s="3"/>
      <c r="AS1862" s="7"/>
      <c r="AT1862" s="1"/>
      <c r="AU1862" s="1"/>
      <c r="AV1862" s="1"/>
      <c r="AW1862" s="1"/>
      <c r="AX1862" s="1"/>
      <c r="AY1862" s="1"/>
      <c r="AZ1862" s="1"/>
      <c r="BA1862" s="1"/>
      <c r="BB1862" s="1"/>
    </row>
    <row r="1863" spans="1:154" x14ac:dyDescent="0.2">
      <c r="A1863" s="178">
        <f t="shared" si="984"/>
        <v>42982</v>
      </c>
      <c r="B1863" s="2">
        <f t="shared" si="970"/>
        <v>245125.27514018395</v>
      </c>
      <c r="C1863" s="2">
        <f t="shared" si="985"/>
        <v>175409.75822456999</v>
      </c>
      <c r="D1863" s="2">
        <v>0</v>
      </c>
      <c r="E1863" s="11">
        <f t="shared" si="971"/>
        <v>175409.75822456999</v>
      </c>
      <c r="F1863" s="99">
        <f t="shared" si="999"/>
        <v>4843.87</v>
      </c>
      <c r="G1863" s="3">
        <f>IF(N1863=1,VLOOKUP(A1862,[1]Plan1!$BG$69:$BI$188,3),G1862)</f>
        <v>4853.07</v>
      </c>
      <c r="H1863" s="200">
        <f t="shared" si="1000"/>
        <v>42918</v>
      </c>
      <c r="I1863" s="200">
        <f t="shared" si="1001"/>
        <v>42949</v>
      </c>
      <c r="J1863" s="27">
        <f t="shared" si="972"/>
        <v>1.8993077848910023E-3</v>
      </c>
      <c r="K1863" s="12">
        <f t="shared" si="986"/>
        <v>43010</v>
      </c>
      <c r="L1863" s="12">
        <f t="shared" si="973"/>
        <v>43010</v>
      </c>
      <c r="M1863" s="1">
        <f t="shared" si="987"/>
        <v>20</v>
      </c>
      <c r="N1863" s="1">
        <f t="shared" si="974"/>
        <v>1</v>
      </c>
      <c r="O1863" s="2">
        <f t="shared" si="975"/>
        <v>1.0000948700000001</v>
      </c>
      <c r="P1863" s="11">
        <f t="shared" si="996"/>
        <v>1.0024005199999999</v>
      </c>
      <c r="Q1863" s="11">
        <f t="shared" si="992"/>
        <v>1.3969501209206603</v>
      </c>
      <c r="R1863" s="2">
        <f t="shared" si="995"/>
        <v>1.39708264</v>
      </c>
      <c r="S1863" s="2">
        <f t="shared" si="990"/>
        <v>1.36605438</v>
      </c>
      <c r="T1863" s="2">
        <f t="shared" si="976"/>
        <v>239619.26851741</v>
      </c>
      <c r="U1863" s="2">
        <f t="shared" si="977"/>
        <v>0</v>
      </c>
      <c r="V1863" s="2">
        <f t="shared" si="978"/>
        <v>69652.169877573964</v>
      </c>
      <c r="W1863" s="2">
        <f t="shared" si="979"/>
        <v>245061.92810214395</v>
      </c>
      <c r="X1863" s="29">
        <f t="shared" si="980"/>
        <v>0</v>
      </c>
      <c r="Y1863" s="2">
        <f t="shared" si="991"/>
        <v>0</v>
      </c>
      <c r="Z1863" s="82">
        <f t="shared" si="981"/>
        <v>0</v>
      </c>
      <c r="AA1863" s="2">
        <f t="shared" si="997"/>
        <v>0</v>
      </c>
      <c r="AB1863" s="27">
        <f t="shared" si="988"/>
        <v>6.7299999999999999E-2</v>
      </c>
      <c r="AC1863" s="29">
        <f t="shared" si="1002"/>
        <v>1</v>
      </c>
      <c r="AD1863" s="29">
        <v>252</v>
      </c>
      <c r="AE1863" s="11">
        <f t="shared" si="993"/>
        <v>1.0002584940000001</v>
      </c>
      <c r="AF1863" s="2">
        <f t="shared" si="998"/>
        <v>61.940143190000001</v>
      </c>
      <c r="AG1863" s="2">
        <f t="shared" si="982"/>
        <v>63.347038040000001</v>
      </c>
      <c r="AH1863" s="3">
        <f t="shared" si="983"/>
        <v>0</v>
      </c>
      <c r="AI1863" s="4" t="str">
        <f t="shared" si="994"/>
        <v>A+J=</v>
      </c>
      <c r="AJ1863" s="12">
        <f t="shared" si="989"/>
        <v>43010</v>
      </c>
      <c r="AK1863" s="12"/>
      <c r="AL1863" s="4"/>
      <c r="AM1863" s="1"/>
      <c r="AN1863" s="12"/>
      <c r="AO1863" s="1"/>
      <c r="AP1863" s="1"/>
      <c r="AQ1863" s="3"/>
      <c r="AR1863" s="3"/>
      <c r="AS1863" s="7"/>
      <c r="AT1863" s="1"/>
      <c r="AU1863" s="1"/>
      <c r="AV1863" s="1"/>
      <c r="AW1863" s="1"/>
      <c r="AX1863" s="1"/>
      <c r="AY1863" s="1"/>
      <c r="AZ1863" s="1"/>
      <c r="BA1863" s="1"/>
      <c r="BB1863" s="1"/>
    </row>
    <row r="1864" spans="1:154" x14ac:dyDescent="0.2">
      <c r="A1864" s="178">
        <f t="shared" si="984"/>
        <v>42983</v>
      </c>
      <c r="B1864" s="2">
        <f t="shared" si="970"/>
        <v>245211.9029376542</v>
      </c>
      <c r="C1864" s="2">
        <f t="shared" si="985"/>
        <v>175409.75822456999</v>
      </c>
      <c r="D1864" s="2">
        <v>0</v>
      </c>
      <c r="E1864" s="11">
        <f t="shared" si="971"/>
        <v>175409.75822456999</v>
      </c>
      <c r="F1864" s="99">
        <f t="shared" si="999"/>
        <v>4843.87</v>
      </c>
      <c r="G1864" s="3">
        <f>IF(N1864=1,VLOOKUP(A1863,[1]Plan1!$BG$69:$BI$188,3),G1863)</f>
        <v>4853.07</v>
      </c>
      <c r="H1864" s="200">
        <f t="shared" si="1000"/>
        <v>42918</v>
      </c>
      <c r="I1864" s="200">
        <f t="shared" si="1001"/>
        <v>42949</v>
      </c>
      <c r="J1864" s="27">
        <f t="shared" si="972"/>
        <v>1.8993077848910023E-3</v>
      </c>
      <c r="K1864" s="12">
        <f t="shared" si="986"/>
        <v>43010</v>
      </c>
      <c r="L1864" s="12">
        <f t="shared" si="973"/>
        <v>43010</v>
      </c>
      <c r="M1864" s="1">
        <f t="shared" si="987"/>
        <v>20</v>
      </c>
      <c r="N1864" s="1">
        <f t="shared" si="974"/>
        <v>2</v>
      </c>
      <c r="O1864" s="2">
        <f t="shared" si="975"/>
        <v>1.00018976</v>
      </c>
      <c r="P1864" s="11">
        <f t="shared" si="996"/>
        <v>1.0024005199999999</v>
      </c>
      <c r="Q1864" s="11">
        <f t="shared" si="992"/>
        <v>1.3969501209206603</v>
      </c>
      <c r="R1864" s="2">
        <f t="shared" si="995"/>
        <v>1.3972152</v>
      </c>
      <c r="S1864" s="2">
        <f t="shared" si="990"/>
        <v>1.36605438</v>
      </c>
      <c r="T1864" s="2">
        <f t="shared" si="976"/>
        <v>239619.26851741</v>
      </c>
      <c r="U1864" s="2">
        <f t="shared" si="977"/>
        <v>0</v>
      </c>
      <c r="V1864" s="2">
        <f t="shared" si="978"/>
        <v>69675.422195124207</v>
      </c>
      <c r="W1864" s="2">
        <f t="shared" si="979"/>
        <v>245085.1804196942</v>
      </c>
      <c r="X1864" s="29">
        <f t="shared" si="980"/>
        <v>0</v>
      </c>
      <c r="Y1864" s="2">
        <f t="shared" si="991"/>
        <v>0</v>
      </c>
      <c r="Z1864" s="82">
        <f t="shared" si="981"/>
        <v>0</v>
      </c>
      <c r="AA1864" s="2">
        <f t="shared" si="997"/>
        <v>0</v>
      </c>
      <c r="AB1864" s="27">
        <f t="shared" si="988"/>
        <v>6.7299999999999999E-2</v>
      </c>
      <c r="AC1864" s="29">
        <f t="shared" si="1002"/>
        <v>2</v>
      </c>
      <c r="AD1864" s="29">
        <v>252</v>
      </c>
      <c r="AE1864" s="11">
        <f t="shared" si="993"/>
        <v>1.000517055</v>
      </c>
      <c r="AF1864" s="2">
        <f t="shared" si="998"/>
        <v>123.89634088</v>
      </c>
      <c r="AG1864" s="2">
        <f t="shared" si="982"/>
        <v>126.72251796</v>
      </c>
      <c r="AH1864" s="3">
        <f t="shared" si="983"/>
        <v>0</v>
      </c>
      <c r="AI1864" s="4" t="str">
        <f t="shared" si="994"/>
        <v>A+J=</v>
      </c>
      <c r="AJ1864" s="12">
        <f t="shared" si="989"/>
        <v>43010</v>
      </c>
      <c r="AK1864" s="12"/>
      <c r="AL1864" s="4"/>
      <c r="AM1864" s="1"/>
      <c r="AN1864" s="12"/>
      <c r="AO1864" s="1"/>
      <c r="AP1864" s="1"/>
      <c r="AQ1864" s="3"/>
      <c r="AR1864" s="3"/>
      <c r="AS1864" s="7"/>
      <c r="AT1864" s="1"/>
      <c r="AU1864" s="1"/>
      <c r="AV1864" s="1"/>
      <c r="AW1864" s="1"/>
      <c r="AX1864" s="1"/>
      <c r="AY1864" s="1"/>
      <c r="AZ1864" s="1"/>
      <c r="BA1864" s="1"/>
      <c r="BB1864" s="1"/>
    </row>
    <row r="1865" spans="1:154" x14ac:dyDescent="0.2">
      <c r="A1865" s="178">
        <f t="shared" si="984"/>
        <v>42984</v>
      </c>
      <c r="B1865" s="2">
        <f t="shared" si="970"/>
        <v>245298.56093713205</v>
      </c>
      <c r="C1865" s="2">
        <f t="shared" si="985"/>
        <v>175409.75822456999</v>
      </c>
      <c r="D1865" s="2">
        <v>0</v>
      </c>
      <c r="E1865" s="11">
        <f t="shared" si="971"/>
        <v>175409.75822456999</v>
      </c>
      <c r="F1865" s="99">
        <f t="shared" si="999"/>
        <v>4843.87</v>
      </c>
      <c r="G1865" s="3">
        <f>IF(N1865=1,VLOOKUP(A1864,[1]Plan1!$BG$69:$BI$188,3),G1864)</f>
        <v>4853.07</v>
      </c>
      <c r="H1865" s="200">
        <f t="shared" si="1000"/>
        <v>42918</v>
      </c>
      <c r="I1865" s="200">
        <f t="shared" si="1001"/>
        <v>42949</v>
      </c>
      <c r="J1865" s="27">
        <f t="shared" si="972"/>
        <v>1.8993077848910023E-3</v>
      </c>
      <c r="K1865" s="12">
        <f t="shared" si="986"/>
        <v>43010</v>
      </c>
      <c r="L1865" s="12">
        <f t="shared" si="973"/>
        <v>43010</v>
      </c>
      <c r="M1865" s="1">
        <f t="shared" si="987"/>
        <v>20</v>
      </c>
      <c r="N1865" s="1">
        <f t="shared" si="974"/>
        <v>3</v>
      </c>
      <c r="O1865" s="2">
        <f t="shared" si="975"/>
        <v>1.0002846599999999</v>
      </c>
      <c r="P1865" s="11">
        <f t="shared" si="996"/>
        <v>1.0024005199999999</v>
      </c>
      <c r="Q1865" s="11">
        <f t="shared" si="992"/>
        <v>1.3969501209206603</v>
      </c>
      <c r="R1865" s="2">
        <f t="shared" si="995"/>
        <v>1.3973477700000001</v>
      </c>
      <c r="S1865" s="2">
        <f t="shared" si="990"/>
        <v>1.36605438</v>
      </c>
      <c r="T1865" s="2">
        <f t="shared" si="976"/>
        <v>239619.26851741</v>
      </c>
      <c r="U1865" s="2">
        <f t="shared" si="977"/>
        <v>0</v>
      </c>
      <c r="V1865" s="2">
        <f t="shared" si="978"/>
        <v>69698.676266772061</v>
      </c>
      <c r="W1865" s="2">
        <f t="shared" si="979"/>
        <v>245108.43449134205</v>
      </c>
      <c r="X1865" s="29">
        <f t="shared" si="980"/>
        <v>0</v>
      </c>
      <c r="Y1865" s="2">
        <f t="shared" si="991"/>
        <v>0</v>
      </c>
      <c r="Z1865" s="82">
        <f t="shared" si="981"/>
        <v>0</v>
      </c>
      <c r="AA1865" s="2">
        <f t="shared" si="997"/>
        <v>0</v>
      </c>
      <c r="AB1865" s="27">
        <f t="shared" si="988"/>
        <v>6.7299999999999999E-2</v>
      </c>
      <c r="AC1865" s="29">
        <f t="shared" si="1002"/>
        <v>3</v>
      </c>
      <c r="AD1865" s="29">
        <v>252</v>
      </c>
      <c r="AE1865" s="11">
        <f t="shared" si="993"/>
        <v>1.0007756830000001</v>
      </c>
      <c r="AF1865" s="2">
        <f t="shared" si="998"/>
        <v>185.86859305999999</v>
      </c>
      <c r="AG1865" s="2">
        <f t="shared" si="982"/>
        <v>190.12644578999999</v>
      </c>
      <c r="AH1865" s="3">
        <f t="shared" si="983"/>
        <v>0</v>
      </c>
      <c r="AI1865" s="4" t="str">
        <f t="shared" si="994"/>
        <v>A+J=</v>
      </c>
      <c r="AJ1865" s="12">
        <f t="shared" si="989"/>
        <v>43010</v>
      </c>
      <c r="AK1865" s="12"/>
      <c r="AL1865" s="4"/>
      <c r="AM1865" s="1"/>
      <c r="AN1865" s="12"/>
      <c r="AO1865" s="1"/>
      <c r="AP1865" s="1"/>
      <c r="AQ1865" s="3"/>
      <c r="AR1865" s="3"/>
      <c r="AS1865" s="7"/>
      <c r="AT1865" s="1"/>
      <c r="AU1865" s="1"/>
      <c r="AV1865" s="1"/>
      <c r="AW1865" s="1"/>
      <c r="AX1865" s="1"/>
      <c r="AY1865" s="1"/>
      <c r="AZ1865" s="1"/>
      <c r="BA1865" s="1"/>
      <c r="BB1865" s="1"/>
    </row>
    <row r="1866" spans="1:154" x14ac:dyDescent="0.2">
      <c r="A1866" s="178">
        <f t="shared" si="984"/>
        <v>42985</v>
      </c>
      <c r="B1866" s="2">
        <f t="shared" ref="B1866:B1929" si="1003">(W1866+AG1866)</f>
        <v>245385.25065542504</v>
      </c>
      <c r="C1866" s="2">
        <f t="shared" si="985"/>
        <v>175409.75822456999</v>
      </c>
      <c r="D1866" s="2">
        <v>0</v>
      </c>
      <c r="E1866" s="11">
        <f t="shared" ref="E1866:E1929" si="1004">(C1866-D1866)</f>
        <v>175409.75822456999</v>
      </c>
      <c r="F1866" s="99">
        <f t="shared" si="999"/>
        <v>4843.87</v>
      </c>
      <c r="G1866" s="3">
        <f>IF(N1866=1,VLOOKUP(A1865,[1]Plan1!$BG$69:$BI$188,3),G1865)</f>
        <v>4853.07</v>
      </c>
      <c r="H1866" s="200">
        <f t="shared" si="1000"/>
        <v>42918</v>
      </c>
      <c r="I1866" s="200">
        <f t="shared" si="1001"/>
        <v>42949</v>
      </c>
      <c r="J1866" s="27">
        <f t="shared" ref="J1866:J1929" si="1005">(G1866/F1866)-1</f>
        <v>1.8993077848910023E-3</v>
      </c>
      <c r="K1866" s="12">
        <f t="shared" si="986"/>
        <v>43010</v>
      </c>
      <c r="L1866" s="12">
        <f t="shared" ref="L1866:L1929" si="1006">IF(A1866&gt;L1865,K1866,L1865)</f>
        <v>43010</v>
      </c>
      <c r="M1866" s="1">
        <f t="shared" si="987"/>
        <v>20</v>
      </c>
      <c r="N1866" s="1">
        <f t="shared" ref="N1866:N1929" si="1007">(M1866-(NETWORKDAYS(A1866,L1866,AN$137:AN$327)-1))</f>
        <v>4</v>
      </c>
      <c r="O1866" s="2">
        <f t="shared" ref="O1866:O1929" si="1008">TRUNC((G1866/F1866)^TRUNC((N1866/M1866),9),8)</f>
        <v>1.00037957</v>
      </c>
      <c r="P1866" s="11">
        <f t="shared" si="996"/>
        <v>1.0024005199999999</v>
      </c>
      <c r="Q1866" s="11">
        <f t="shared" si="992"/>
        <v>1.3969501209206603</v>
      </c>
      <c r="R1866" s="2">
        <f t="shared" si="995"/>
        <v>1.3974803600000001</v>
      </c>
      <c r="S1866" s="2">
        <f t="shared" si="990"/>
        <v>1.36605438</v>
      </c>
      <c r="T1866" s="2">
        <f t="shared" ref="T1866:T1929" si="1009">TRUNC(C1866*S1866,8)</f>
        <v>239619.26851741</v>
      </c>
      <c r="U1866" s="2">
        <f t="shared" ref="U1866:U1929" si="1010">(D1866*(S1866-1))</f>
        <v>0</v>
      </c>
      <c r="V1866" s="2">
        <f t="shared" ref="V1866:V1929" si="1011">(E1866*(R1866-1))</f>
        <v>69721.933846615051</v>
      </c>
      <c r="W1866" s="2">
        <f t="shared" ref="W1866:W1929" si="1012">(C1866+U1866+V1866)</f>
        <v>245131.69207118504</v>
      </c>
      <c r="X1866" s="29">
        <f t="shared" ref="X1866:X1929" si="1013">IF(VLOOKUP(A1866,AN$10:AU$131,8)=VLOOKUP(A1865,AN$10:AU$131,8),0,VLOOKUP(A1866,AN$10:AU$131,8))</f>
        <v>0</v>
      </c>
      <c r="Y1866" s="2">
        <f t="shared" si="991"/>
        <v>0</v>
      </c>
      <c r="Z1866" s="82">
        <f t="shared" ref="Z1866:Z1929" si="1014">IF(X1866&gt;0,VLOOKUP($A1866,$AN$10:$AS$131,6),0)</f>
        <v>0</v>
      </c>
      <c r="AA1866" s="2">
        <f t="shared" si="997"/>
        <v>0</v>
      </c>
      <c r="AB1866" s="27">
        <f t="shared" si="988"/>
        <v>6.7299999999999999E-2</v>
      </c>
      <c r="AC1866" s="29">
        <f t="shared" si="1002"/>
        <v>4</v>
      </c>
      <c r="AD1866" s="29">
        <v>252</v>
      </c>
      <c r="AE1866" s="11">
        <f t="shared" si="993"/>
        <v>1.0010343770000001</v>
      </c>
      <c r="AF1866" s="2">
        <f t="shared" si="998"/>
        <v>247.85666011000001</v>
      </c>
      <c r="AG1866" s="2">
        <f t="shared" ref="AG1866:AG1929" si="1015">TRUNC((W1866*(AE1866-1)),8)</f>
        <v>253.55858423999999</v>
      </c>
      <c r="AH1866" s="3">
        <f t="shared" ref="AH1866:AH1929" si="1016">IF(AA1866&gt;0,AA1866+AF1866,0)</f>
        <v>0</v>
      </c>
      <c r="AI1866" s="4" t="str">
        <f t="shared" si="994"/>
        <v>A+J=</v>
      </c>
      <c r="AJ1866" s="12">
        <f t="shared" si="989"/>
        <v>43010</v>
      </c>
      <c r="AK1866" s="12"/>
      <c r="AL1866" s="4"/>
      <c r="AM1866" s="1"/>
      <c r="AN1866" s="12"/>
      <c r="AO1866" s="1"/>
      <c r="AP1866" s="1"/>
      <c r="AQ1866" s="3"/>
      <c r="AR1866" s="3"/>
      <c r="AS1866" s="7"/>
      <c r="AT1866" s="1"/>
      <c r="AU1866" s="1"/>
      <c r="AV1866" s="1"/>
      <c r="AW1866" s="1"/>
      <c r="AX1866" s="1"/>
      <c r="AY1866" s="1"/>
      <c r="AZ1866" s="1"/>
      <c r="BA1866" s="1"/>
      <c r="BB1866" s="1"/>
    </row>
    <row r="1867" spans="1:154" x14ac:dyDescent="0.2">
      <c r="A1867" s="178">
        <f t="shared" ref="A1867:A1930" si="1017">(A1866+1)</f>
        <v>42986</v>
      </c>
      <c r="B1867" s="2">
        <f t="shared" si="1003"/>
        <v>245385.25065542504</v>
      </c>
      <c r="C1867" s="2">
        <f t="shared" ref="C1867:C1930" si="1018">TRUNC(IF(X1866&gt;0,VLOOKUP(A1866,$AN$12:$AO$131,2),C1866),8)</f>
        <v>175409.75822456999</v>
      </c>
      <c r="D1867" s="2">
        <v>0</v>
      </c>
      <c r="E1867" s="11">
        <f t="shared" si="1004"/>
        <v>175409.75822456999</v>
      </c>
      <c r="F1867" s="99">
        <f t="shared" si="999"/>
        <v>4843.87</v>
      </c>
      <c r="G1867" s="3">
        <f>IF(N1867=1,VLOOKUP(A1866,[1]Plan1!$BG$69:$BI$188,3),G1866)</f>
        <v>4853.07</v>
      </c>
      <c r="H1867" s="200">
        <f t="shared" si="1000"/>
        <v>42918</v>
      </c>
      <c r="I1867" s="200">
        <f t="shared" si="1001"/>
        <v>42949</v>
      </c>
      <c r="J1867" s="27">
        <f t="shared" si="1005"/>
        <v>1.8993077848910023E-3</v>
      </c>
      <c r="K1867" s="12">
        <f t="shared" ref="K1867:K1930" si="1019">IF(DAY(A1867)=1,VLOOKUP(A1867,AR$137:AW$275,4),K1866)</f>
        <v>43010</v>
      </c>
      <c r="L1867" s="12">
        <f t="shared" si="1006"/>
        <v>43010</v>
      </c>
      <c r="M1867" s="1">
        <f t="shared" ref="M1867:M1930" si="1020">IF(L1867=L1866,M1866,NETWORKDAYS(L1866,L1867,$AN$137:$AN$327)-1)</f>
        <v>20</v>
      </c>
      <c r="N1867" s="1">
        <f t="shared" si="1007"/>
        <v>4</v>
      </c>
      <c r="O1867" s="2">
        <f t="shared" si="1008"/>
        <v>1.00037957</v>
      </c>
      <c r="P1867" s="11">
        <f t="shared" si="996"/>
        <v>1.0024005199999999</v>
      </c>
      <c r="Q1867" s="11">
        <f t="shared" si="992"/>
        <v>1.3969501209206603</v>
      </c>
      <c r="R1867" s="2">
        <f t="shared" si="995"/>
        <v>1.3974803600000001</v>
      </c>
      <c r="S1867" s="2">
        <f t="shared" si="990"/>
        <v>1.36605438</v>
      </c>
      <c r="T1867" s="2">
        <f t="shared" si="1009"/>
        <v>239619.26851741</v>
      </c>
      <c r="U1867" s="2">
        <f t="shared" si="1010"/>
        <v>0</v>
      </c>
      <c r="V1867" s="2">
        <f t="shared" si="1011"/>
        <v>69721.933846615051</v>
      </c>
      <c r="W1867" s="2">
        <f t="shared" si="1012"/>
        <v>245131.69207118504</v>
      </c>
      <c r="X1867" s="29">
        <f t="shared" si="1013"/>
        <v>0</v>
      </c>
      <c r="Y1867" s="2">
        <f t="shared" si="991"/>
        <v>0</v>
      </c>
      <c r="Z1867" s="82">
        <f t="shared" si="1014"/>
        <v>0</v>
      </c>
      <c r="AA1867" s="2">
        <f t="shared" si="997"/>
        <v>0</v>
      </c>
      <c r="AB1867" s="27">
        <f t="shared" ref="AB1867:AB1930" si="1021">(AB1866)</f>
        <v>6.7299999999999999E-2</v>
      </c>
      <c r="AC1867" s="29">
        <f t="shared" si="1002"/>
        <v>4</v>
      </c>
      <c r="AD1867" s="29">
        <v>252</v>
      </c>
      <c r="AE1867" s="11">
        <f t="shared" si="993"/>
        <v>1.0010343770000001</v>
      </c>
      <c r="AF1867" s="2">
        <f t="shared" si="998"/>
        <v>247.85666011000001</v>
      </c>
      <c r="AG1867" s="2">
        <f t="shared" si="1015"/>
        <v>253.55858423999999</v>
      </c>
      <c r="AH1867" s="3">
        <f t="shared" si="1016"/>
        <v>0</v>
      </c>
      <c r="AI1867" s="4" t="str">
        <f t="shared" si="994"/>
        <v>A+J=</v>
      </c>
      <c r="AJ1867" s="12">
        <f t="shared" ref="AJ1867:AJ1930" si="1022">IF(X1866&gt;0,VLOOKUP(A1866,$AN$10:$AW$130,9),AJ1866)</f>
        <v>43010</v>
      </c>
      <c r="AK1867" s="12"/>
      <c r="AL1867" s="4"/>
      <c r="AM1867" s="1"/>
      <c r="AN1867" s="12"/>
      <c r="AO1867" s="1"/>
      <c r="AP1867" s="1"/>
      <c r="AQ1867" s="3"/>
      <c r="AR1867" s="3"/>
      <c r="AS1867" s="7"/>
      <c r="AT1867" s="1"/>
      <c r="AU1867" s="1"/>
      <c r="AV1867" s="1"/>
      <c r="AW1867" s="1"/>
      <c r="AX1867" s="1"/>
      <c r="AY1867" s="1"/>
      <c r="AZ1867" s="1"/>
      <c r="BA1867" s="1"/>
      <c r="BB1867" s="1"/>
    </row>
    <row r="1868" spans="1:154" x14ac:dyDescent="0.2">
      <c r="A1868" s="178">
        <f t="shared" si="1017"/>
        <v>42987</v>
      </c>
      <c r="B1868" s="2">
        <f t="shared" si="1003"/>
        <v>245471.96732109046</v>
      </c>
      <c r="C1868" s="2">
        <f t="shared" si="1018"/>
        <v>175409.75822456999</v>
      </c>
      <c r="D1868" s="2">
        <v>0</v>
      </c>
      <c r="E1868" s="11">
        <f t="shared" si="1004"/>
        <v>175409.75822456999</v>
      </c>
      <c r="F1868" s="99">
        <f t="shared" si="999"/>
        <v>4843.87</v>
      </c>
      <c r="G1868" s="3">
        <f>IF(N1868=1,VLOOKUP(A1867,[1]Plan1!$BG$69:$BI$188,3),G1867)</f>
        <v>4853.07</v>
      </c>
      <c r="H1868" s="200">
        <f t="shared" si="1000"/>
        <v>42918</v>
      </c>
      <c r="I1868" s="200">
        <f t="shared" si="1001"/>
        <v>42949</v>
      </c>
      <c r="J1868" s="27">
        <f t="shared" si="1005"/>
        <v>1.8993077848910023E-3</v>
      </c>
      <c r="K1868" s="12">
        <f t="shared" si="1019"/>
        <v>43010</v>
      </c>
      <c r="L1868" s="12">
        <f t="shared" si="1006"/>
        <v>43010</v>
      </c>
      <c r="M1868" s="1">
        <f t="shared" si="1020"/>
        <v>20</v>
      </c>
      <c r="N1868" s="1">
        <f t="shared" si="1007"/>
        <v>5</v>
      </c>
      <c r="O1868" s="2">
        <f t="shared" si="1008"/>
        <v>1.0004744800000001</v>
      </c>
      <c r="P1868" s="11">
        <f t="shared" si="996"/>
        <v>1.0024005199999999</v>
      </c>
      <c r="Q1868" s="11">
        <f t="shared" si="992"/>
        <v>1.3969501209206603</v>
      </c>
      <c r="R1868" s="2">
        <f t="shared" si="995"/>
        <v>1.3976129399999999</v>
      </c>
      <c r="S1868" s="2">
        <f t="shared" si="990"/>
        <v>1.36605438</v>
      </c>
      <c r="T1868" s="2">
        <f t="shared" si="1009"/>
        <v>239619.26851741</v>
      </c>
      <c r="U1868" s="2">
        <f t="shared" si="1010"/>
        <v>0</v>
      </c>
      <c r="V1868" s="2">
        <f t="shared" si="1011"/>
        <v>69745.189672360444</v>
      </c>
      <c r="W1868" s="2">
        <f t="shared" si="1012"/>
        <v>245154.94789693045</v>
      </c>
      <c r="X1868" s="29">
        <f t="shared" si="1013"/>
        <v>0</v>
      </c>
      <c r="Y1868" s="2">
        <f t="shared" si="991"/>
        <v>0</v>
      </c>
      <c r="Z1868" s="82">
        <f t="shared" si="1014"/>
        <v>0</v>
      </c>
      <c r="AA1868" s="2">
        <f t="shared" si="997"/>
        <v>0</v>
      </c>
      <c r="AB1868" s="27">
        <f t="shared" si="1021"/>
        <v>6.7299999999999999E-2</v>
      </c>
      <c r="AC1868" s="29">
        <f t="shared" si="1002"/>
        <v>5</v>
      </c>
      <c r="AD1868" s="29">
        <v>252</v>
      </c>
      <c r="AE1868" s="11">
        <f t="shared" si="993"/>
        <v>1.0012931389999999</v>
      </c>
      <c r="AF1868" s="2">
        <f t="shared" si="998"/>
        <v>309.86102126999998</v>
      </c>
      <c r="AG1868" s="2">
        <f t="shared" si="1015"/>
        <v>317.01942416000003</v>
      </c>
      <c r="AH1868" s="3">
        <f t="shared" si="1016"/>
        <v>0</v>
      </c>
      <c r="AI1868" s="4" t="str">
        <f t="shared" si="994"/>
        <v>A+J=</v>
      </c>
      <c r="AJ1868" s="12">
        <f t="shared" si="1022"/>
        <v>43010</v>
      </c>
      <c r="AK1868" s="12"/>
      <c r="AL1868" s="4"/>
      <c r="AM1868" s="1"/>
      <c r="AN1868" s="12"/>
      <c r="AO1868" s="1"/>
      <c r="AP1868" s="1"/>
      <c r="AQ1868" s="3"/>
      <c r="AR1868" s="3"/>
      <c r="AS1868" s="7"/>
      <c r="AT1868" s="1"/>
      <c r="AU1868" s="1"/>
      <c r="AV1868" s="1"/>
      <c r="AW1868" s="1"/>
      <c r="AX1868" s="1"/>
      <c r="AY1868" s="1"/>
      <c r="AZ1868" s="1"/>
      <c r="BA1868" s="1"/>
      <c r="BB1868" s="1"/>
    </row>
    <row r="1869" spans="1:154" x14ac:dyDescent="0.2">
      <c r="A1869" s="178">
        <f t="shared" si="1017"/>
        <v>42988</v>
      </c>
      <c r="B1869" s="2">
        <f t="shared" si="1003"/>
        <v>245471.96732109046</v>
      </c>
      <c r="C1869" s="2">
        <f t="shared" si="1018"/>
        <v>175409.75822456999</v>
      </c>
      <c r="D1869" s="2">
        <v>0</v>
      </c>
      <c r="E1869" s="11">
        <f t="shared" si="1004"/>
        <v>175409.75822456999</v>
      </c>
      <c r="F1869" s="99">
        <f t="shared" si="999"/>
        <v>4843.87</v>
      </c>
      <c r="G1869" s="3">
        <f>IF(N1869=1,VLOOKUP(A1868,[1]Plan1!$BG$69:$BI$188,3),G1868)</f>
        <v>4853.07</v>
      </c>
      <c r="H1869" s="200">
        <f t="shared" si="1000"/>
        <v>42918</v>
      </c>
      <c r="I1869" s="200">
        <f t="shared" si="1001"/>
        <v>42949</v>
      </c>
      <c r="J1869" s="27">
        <f t="shared" si="1005"/>
        <v>1.8993077848910023E-3</v>
      </c>
      <c r="K1869" s="12">
        <f t="shared" si="1019"/>
        <v>43010</v>
      </c>
      <c r="L1869" s="12">
        <f t="shared" si="1006"/>
        <v>43010</v>
      </c>
      <c r="M1869" s="1">
        <f t="shared" si="1020"/>
        <v>20</v>
      </c>
      <c r="N1869" s="1">
        <f t="shared" si="1007"/>
        <v>5</v>
      </c>
      <c r="O1869" s="2">
        <f t="shared" si="1008"/>
        <v>1.0004744800000001</v>
      </c>
      <c r="P1869" s="11">
        <f t="shared" si="996"/>
        <v>1.0024005199999999</v>
      </c>
      <c r="Q1869" s="11">
        <f t="shared" si="992"/>
        <v>1.3969501209206603</v>
      </c>
      <c r="R1869" s="2">
        <f t="shared" si="995"/>
        <v>1.3976129399999999</v>
      </c>
      <c r="S1869" s="2">
        <f t="shared" si="990"/>
        <v>1.36605438</v>
      </c>
      <c r="T1869" s="2">
        <f t="shared" si="1009"/>
        <v>239619.26851741</v>
      </c>
      <c r="U1869" s="2">
        <f t="shared" si="1010"/>
        <v>0</v>
      </c>
      <c r="V1869" s="2">
        <f t="shared" si="1011"/>
        <v>69745.189672360444</v>
      </c>
      <c r="W1869" s="2">
        <f t="shared" si="1012"/>
        <v>245154.94789693045</v>
      </c>
      <c r="X1869" s="29">
        <f t="shared" si="1013"/>
        <v>0</v>
      </c>
      <c r="Y1869" s="2">
        <f t="shared" si="991"/>
        <v>0</v>
      </c>
      <c r="Z1869" s="82">
        <f t="shared" si="1014"/>
        <v>0</v>
      </c>
      <c r="AA1869" s="2">
        <f t="shared" si="997"/>
        <v>0</v>
      </c>
      <c r="AB1869" s="27">
        <f t="shared" si="1021"/>
        <v>6.7299999999999999E-2</v>
      </c>
      <c r="AC1869" s="29">
        <f t="shared" si="1002"/>
        <v>5</v>
      </c>
      <c r="AD1869" s="29">
        <v>252</v>
      </c>
      <c r="AE1869" s="11">
        <f t="shared" si="993"/>
        <v>1.0012931389999999</v>
      </c>
      <c r="AF1869" s="2">
        <f t="shared" si="998"/>
        <v>309.86102126999998</v>
      </c>
      <c r="AG1869" s="2">
        <f t="shared" si="1015"/>
        <v>317.01942416000003</v>
      </c>
      <c r="AH1869" s="3">
        <f t="shared" si="1016"/>
        <v>0</v>
      </c>
      <c r="AI1869" s="4" t="str">
        <f t="shared" si="994"/>
        <v>A+J=</v>
      </c>
      <c r="AJ1869" s="12">
        <f t="shared" si="1022"/>
        <v>43010</v>
      </c>
      <c r="AK1869" s="12"/>
      <c r="AL1869" s="4"/>
      <c r="AM1869" s="1"/>
      <c r="AN1869" s="12"/>
      <c r="AO1869" s="1"/>
      <c r="AP1869" s="1"/>
      <c r="AQ1869" s="3"/>
      <c r="AR1869" s="3"/>
      <c r="AS1869" s="7"/>
      <c r="AT1869" s="1"/>
      <c r="AU1869" s="1"/>
      <c r="AV1869" s="1"/>
      <c r="AW1869" s="1"/>
      <c r="AX1869" s="1"/>
      <c r="AY1869" s="1"/>
      <c r="AZ1869" s="1"/>
      <c r="BA1869" s="1"/>
      <c r="BB1869" s="1"/>
    </row>
    <row r="1870" spans="1:154" x14ac:dyDescent="0.2">
      <c r="A1870" s="178">
        <f t="shared" si="1017"/>
        <v>42989</v>
      </c>
      <c r="B1870" s="2">
        <f t="shared" si="1003"/>
        <v>245471.96732109046</v>
      </c>
      <c r="C1870" s="2">
        <f t="shared" si="1018"/>
        <v>175409.75822456999</v>
      </c>
      <c r="D1870" s="2">
        <v>0</v>
      </c>
      <c r="E1870" s="11">
        <f t="shared" si="1004"/>
        <v>175409.75822456999</v>
      </c>
      <c r="F1870" s="99">
        <f t="shared" si="999"/>
        <v>4843.87</v>
      </c>
      <c r="G1870" s="3">
        <f>IF(N1870=1,VLOOKUP(A1869,[1]Plan1!$BG$69:$BI$188,3),G1869)</f>
        <v>4853.07</v>
      </c>
      <c r="H1870" s="200">
        <f t="shared" si="1000"/>
        <v>42918</v>
      </c>
      <c r="I1870" s="200">
        <f t="shared" si="1001"/>
        <v>42949</v>
      </c>
      <c r="J1870" s="27">
        <f t="shared" si="1005"/>
        <v>1.8993077848910023E-3</v>
      </c>
      <c r="K1870" s="12">
        <f t="shared" si="1019"/>
        <v>43010</v>
      </c>
      <c r="L1870" s="12">
        <f t="shared" si="1006"/>
        <v>43010</v>
      </c>
      <c r="M1870" s="1">
        <f t="shared" si="1020"/>
        <v>20</v>
      </c>
      <c r="N1870" s="1">
        <f t="shared" si="1007"/>
        <v>5</v>
      </c>
      <c r="O1870" s="2">
        <f t="shared" si="1008"/>
        <v>1.0004744800000001</v>
      </c>
      <c r="P1870" s="11">
        <f t="shared" si="996"/>
        <v>1.0024005199999999</v>
      </c>
      <c r="Q1870" s="11">
        <f t="shared" si="992"/>
        <v>1.3969501209206603</v>
      </c>
      <c r="R1870" s="2">
        <f t="shared" si="995"/>
        <v>1.3976129399999999</v>
      </c>
      <c r="S1870" s="2">
        <f t="shared" si="990"/>
        <v>1.36605438</v>
      </c>
      <c r="T1870" s="2">
        <f t="shared" si="1009"/>
        <v>239619.26851741</v>
      </c>
      <c r="U1870" s="2">
        <f t="shared" si="1010"/>
        <v>0</v>
      </c>
      <c r="V1870" s="2">
        <f t="shared" si="1011"/>
        <v>69745.189672360444</v>
      </c>
      <c r="W1870" s="2">
        <f t="shared" si="1012"/>
        <v>245154.94789693045</v>
      </c>
      <c r="X1870" s="29">
        <f t="shared" si="1013"/>
        <v>0</v>
      </c>
      <c r="Y1870" s="2">
        <f t="shared" si="991"/>
        <v>0</v>
      </c>
      <c r="Z1870" s="82">
        <f t="shared" si="1014"/>
        <v>0</v>
      </c>
      <c r="AA1870" s="2">
        <f t="shared" si="997"/>
        <v>0</v>
      </c>
      <c r="AB1870" s="27">
        <f t="shared" si="1021"/>
        <v>6.7299999999999999E-2</v>
      </c>
      <c r="AC1870" s="29">
        <f t="shared" si="1002"/>
        <v>5</v>
      </c>
      <c r="AD1870" s="29">
        <v>252</v>
      </c>
      <c r="AE1870" s="11">
        <f t="shared" si="993"/>
        <v>1.0012931389999999</v>
      </c>
      <c r="AF1870" s="2">
        <f t="shared" si="998"/>
        <v>309.86102126999998</v>
      </c>
      <c r="AG1870" s="2">
        <f t="shared" si="1015"/>
        <v>317.01942416000003</v>
      </c>
      <c r="AH1870" s="3">
        <f t="shared" si="1016"/>
        <v>0</v>
      </c>
      <c r="AI1870" s="4" t="str">
        <f t="shared" si="994"/>
        <v>A+J=</v>
      </c>
      <c r="AJ1870" s="12">
        <f t="shared" si="1022"/>
        <v>43010</v>
      </c>
      <c r="AK1870" s="12"/>
      <c r="AL1870" s="4"/>
      <c r="AM1870" s="1"/>
      <c r="AN1870" s="12"/>
      <c r="AO1870" s="1"/>
      <c r="AP1870" s="1"/>
      <c r="AQ1870" s="3"/>
      <c r="AR1870" s="3"/>
      <c r="AS1870" s="7"/>
      <c r="AT1870" s="1"/>
      <c r="AU1870" s="1"/>
      <c r="AV1870" s="1"/>
      <c r="AW1870" s="1"/>
      <c r="AX1870" s="1"/>
      <c r="AY1870" s="1"/>
      <c r="AZ1870" s="1"/>
      <c r="BA1870" s="1"/>
      <c r="BB1870" s="1"/>
    </row>
    <row r="1871" spans="1:154" x14ac:dyDescent="0.2">
      <c r="A1871" s="178">
        <f t="shared" si="1017"/>
        <v>42990</v>
      </c>
      <c r="B1871" s="2">
        <f t="shared" si="1003"/>
        <v>245558.71747442859</v>
      </c>
      <c r="C1871" s="2">
        <f t="shared" si="1018"/>
        <v>175409.75822456999</v>
      </c>
      <c r="D1871" s="2">
        <v>0</v>
      </c>
      <c r="E1871" s="11">
        <f t="shared" si="1004"/>
        <v>175409.75822456999</v>
      </c>
      <c r="F1871" s="99">
        <f t="shared" si="999"/>
        <v>4843.87</v>
      </c>
      <c r="G1871" s="3">
        <f>IF(N1871=1,VLOOKUP(A1870,[1]Plan1!$BG$69:$BI$188,3),G1870)</f>
        <v>4853.07</v>
      </c>
      <c r="H1871" s="200">
        <f t="shared" si="1000"/>
        <v>42918</v>
      </c>
      <c r="I1871" s="200">
        <f t="shared" si="1001"/>
        <v>42949</v>
      </c>
      <c r="J1871" s="27">
        <f t="shared" si="1005"/>
        <v>1.8993077848910023E-3</v>
      </c>
      <c r="K1871" s="12">
        <f t="shared" si="1019"/>
        <v>43010</v>
      </c>
      <c r="L1871" s="12">
        <f t="shared" si="1006"/>
        <v>43010</v>
      </c>
      <c r="M1871" s="1">
        <f t="shared" si="1020"/>
        <v>20</v>
      </c>
      <c r="N1871" s="1">
        <f t="shared" si="1007"/>
        <v>6</v>
      </c>
      <c r="O1871" s="2">
        <f t="shared" si="1008"/>
        <v>1.00056941</v>
      </c>
      <c r="P1871" s="11">
        <f t="shared" si="996"/>
        <v>1.0024005199999999</v>
      </c>
      <c r="Q1871" s="11">
        <f t="shared" si="992"/>
        <v>1.3969501209206603</v>
      </c>
      <c r="R1871" s="2">
        <f t="shared" si="995"/>
        <v>1.39774555</v>
      </c>
      <c r="S1871" s="2">
        <f t="shared" si="990"/>
        <v>1.36605438</v>
      </c>
      <c r="T1871" s="2">
        <f t="shared" si="1009"/>
        <v>239619.26851741</v>
      </c>
      <c r="U1871" s="2">
        <f t="shared" si="1010"/>
        <v>0</v>
      </c>
      <c r="V1871" s="2">
        <f t="shared" si="1011"/>
        <v>69768.450760398613</v>
      </c>
      <c r="W1871" s="2">
        <f t="shared" si="1012"/>
        <v>245178.2089849686</v>
      </c>
      <c r="X1871" s="29">
        <f t="shared" si="1013"/>
        <v>0</v>
      </c>
      <c r="Y1871" s="2">
        <f t="shared" si="991"/>
        <v>0</v>
      </c>
      <c r="Z1871" s="82">
        <f t="shared" si="1014"/>
        <v>0</v>
      </c>
      <c r="AA1871" s="2">
        <f t="shared" si="997"/>
        <v>0</v>
      </c>
      <c r="AB1871" s="27">
        <f t="shared" si="1021"/>
        <v>6.7299999999999999E-2</v>
      </c>
      <c r="AC1871" s="29">
        <f t="shared" si="1002"/>
        <v>6</v>
      </c>
      <c r="AD1871" s="29">
        <v>252</v>
      </c>
      <c r="AE1871" s="11">
        <f t="shared" si="993"/>
        <v>1.0015519669999999</v>
      </c>
      <c r="AF1871" s="2">
        <f t="shared" si="998"/>
        <v>371.8811973</v>
      </c>
      <c r="AG1871" s="2">
        <f t="shared" si="1015"/>
        <v>380.50848946000002</v>
      </c>
      <c r="AH1871" s="3">
        <f t="shared" si="1016"/>
        <v>0</v>
      </c>
      <c r="AI1871" s="4" t="str">
        <f t="shared" si="994"/>
        <v>A+J=</v>
      </c>
      <c r="AJ1871" s="12">
        <f t="shared" si="1022"/>
        <v>43010</v>
      </c>
      <c r="AK1871" s="12"/>
      <c r="AL1871" s="4"/>
      <c r="AM1871" s="1"/>
      <c r="AN1871" s="12"/>
      <c r="AO1871" s="1"/>
      <c r="AP1871" s="1"/>
      <c r="AQ1871" s="3"/>
      <c r="AR1871" s="3"/>
      <c r="AS1871" s="7"/>
      <c r="AT1871" s="1"/>
      <c r="AU1871" s="1"/>
      <c r="AV1871" s="1"/>
      <c r="AW1871" s="1"/>
      <c r="AX1871" s="1"/>
      <c r="AY1871" s="1"/>
      <c r="AZ1871" s="1"/>
      <c r="BA1871" s="1"/>
      <c r="BB1871" s="1"/>
    </row>
    <row r="1872" spans="1:154" x14ac:dyDescent="0.2">
      <c r="A1872" s="178">
        <f t="shared" si="1017"/>
        <v>42991</v>
      </c>
      <c r="B1872" s="2">
        <f t="shared" si="1003"/>
        <v>245645.49785477435</v>
      </c>
      <c r="C1872" s="2">
        <f t="shared" si="1018"/>
        <v>175409.75822456999</v>
      </c>
      <c r="D1872" s="2">
        <v>0</v>
      </c>
      <c r="E1872" s="11">
        <f t="shared" si="1004"/>
        <v>175409.75822456999</v>
      </c>
      <c r="F1872" s="99">
        <f t="shared" si="999"/>
        <v>4843.87</v>
      </c>
      <c r="G1872" s="3">
        <f>IF(N1872=1,VLOOKUP(A1871,[1]Plan1!$BG$69:$BI$188,3),G1871)</f>
        <v>4853.07</v>
      </c>
      <c r="H1872" s="200">
        <f t="shared" si="1000"/>
        <v>42918</v>
      </c>
      <c r="I1872" s="200">
        <f t="shared" si="1001"/>
        <v>42949</v>
      </c>
      <c r="J1872" s="27">
        <f t="shared" si="1005"/>
        <v>1.8993077848910023E-3</v>
      </c>
      <c r="K1872" s="12">
        <f t="shared" si="1019"/>
        <v>43010</v>
      </c>
      <c r="L1872" s="12">
        <f t="shared" si="1006"/>
        <v>43010</v>
      </c>
      <c r="M1872" s="1">
        <f t="shared" si="1020"/>
        <v>20</v>
      </c>
      <c r="N1872" s="1">
        <f t="shared" si="1007"/>
        <v>7</v>
      </c>
      <c r="O1872" s="2">
        <f t="shared" si="1008"/>
        <v>1.0006643399999999</v>
      </c>
      <c r="P1872" s="11">
        <f t="shared" si="996"/>
        <v>1.0024005199999999</v>
      </c>
      <c r="Q1872" s="11">
        <f t="shared" si="992"/>
        <v>1.3969501209206603</v>
      </c>
      <c r="R1872" s="2">
        <f t="shared" si="995"/>
        <v>1.39787817</v>
      </c>
      <c r="S1872" s="2">
        <f t="shared" si="990"/>
        <v>1.36605438</v>
      </c>
      <c r="T1872" s="2">
        <f t="shared" si="1009"/>
        <v>239619.26851741</v>
      </c>
      <c r="U1872" s="2">
        <f t="shared" si="1010"/>
        <v>0</v>
      </c>
      <c r="V1872" s="2">
        <f t="shared" si="1011"/>
        <v>69791.713602534364</v>
      </c>
      <c r="W1872" s="2">
        <f t="shared" si="1012"/>
        <v>245201.47182710434</v>
      </c>
      <c r="X1872" s="29">
        <f t="shared" si="1013"/>
        <v>0</v>
      </c>
      <c r="Y1872" s="2">
        <f t="shared" si="991"/>
        <v>0</v>
      </c>
      <c r="Z1872" s="82">
        <f t="shared" si="1014"/>
        <v>0</v>
      </c>
      <c r="AA1872" s="2">
        <f t="shared" si="997"/>
        <v>0</v>
      </c>
      <c r="AB1872" s="27">
        <f t="shared" si="1021"/>
        <v>6.7299999999999999E-2</v>
      </c>
      <c r="AC1872" s="29">
        <f t="shared" si="1002"/>
        <v>7</v>
      </c>
      <c r="AD1872" s="29">
        <v>252</v>
      </c>
      <c r="AE1872" s="11">
        <f t="shared" si="993"/>
        <v>1.0018108619999999</v>
      </c>
      <c r="AF1872" s="2">
        <f t="shared" si="998"/>
        <v>433.91742782</v>
      </c>
      <c r="AG1872" s="2">
        <f t="shared" si="1015"/>
        <v>444.02602767000002</v>
      </c>
      <c r="AH1872" s="3">
        <f t="shared" si="1016"/>
        <v>0</v>
      </c>
      <c r="AI1872" s="4" t="str">
        <f t="shared" si="994"/>
        <v>A+J=</v>
      </c>
      <c r="AJ1872" s="12">
        <f t="shared" si="1022"/>
        <v>43010</v>
      </c>
      <c r="AK1872" s="12"/>
      <c r="AL1872" s="4"/>
      <c r="AM1872" s="1"/>
      <c r="AN1872" s="12"/>
      <c r="AO1872" s="1"/>
      <c r="AP1872" s="1"/>
      <c r="AQ1872" s="3"/>
      <c r="AR1872" s="3"/>
      <c r="AS1872" s="7"/>
      <c r="AT1872" s="1"/>
      <c r="AU1872" s="1"/>
      <c r="AV1872" s="1"/>
      <c r="AW1872" s="1"/>
      <c r="AX1872" s="1"/>
      <c r="AY1872" s="1"/>
      <c r="AZ1872" s="1"/>
      <c r="BA1872" s="1"/>
      <c r="BB1872" s="1"/>
    </row>
    <row r="1873" spans="1:54" x14ac:dyDescent="0.2">
      <c r="A1873" s="178">
        <f t="shared" si="1017"/>
        <v>42992</v>
      </c>
      <c r="B1873" s="2">
        <f t="shared" si="1003"/>
        <v>245732.31047112524</v>
      </c>
      <c r="C1873" s="2">
        <f t="shared" si="1018"/>
        <v>175409.75822456999</v>
      </c>
      <c r="D1873" s="2">
        <v>0</v>
      </c>
      <c r="E1873" s="11">
        <f t="shared" si="1004"/>
        <v>175409.75822456999</v>
      </c>
      <c r="F1873" s="99">
        <f t="shared" si="999"/>
        <v>4843.87</v>
      </c>
      <c r="G1873" s="3">
        <f>IF(N1873=1,VLOOKUP(A1872,[1]Plan1!$BG$69:$BI$188,3),G1872)</f>
        <v>4853.07</v>
      </c>
      <c r="H1873" s="200">
        <f t="shared" si="1000"/>
        <v>42918</v>
      </c>
      <c r="I1873" s="200">
        <f t="shared" si="1001"/>
        <v>42949</v>
      </c>
      <c r="J1873" s="27">
        <f t="shared" si="1005"/>
        <v>1.8993077848910023E-3</v>
      </c>
      <c r="K1873" s="12">
        <f t="shared" si="1019"/>
        <v>43010</v>
      </c>
      <c r="L1873" s="12">
        <f t="shared" si="1006"/>
        <v>43010</v>
      </c>
      <c r="M1873" s="1">
        <f t="shared" si="1020"/>
        <v>20</v>
      </c>
      <c r="N1873" s="1">
        <f t="shared" si="1007"/>
        <v>8</v>
      </c>
      <c r="O1873" s="2">
        <f t="shared" si="1008"/>
        <v>1.00075929</v>
      </c>
      <c r="P1873" s="11">
        <f t="shared" si="996"/>
        <v>1.0024005199999999</v>
      </c>
      <c r="Q1873" s="11">
        <f t="shared" si="992"/>
        <v>1.3969501209206603</v>
      </c>
      <c r="R1873" s="2">
        <f t="shared" si="995"/>
        <v>1.3980108099999999</v>
      </c>
      <c r="S1873" s="2">
        <f t="shared" si="990"/>
        <v>1.36605438</v>
      </c>
      <c r="T1873" s="2">
        <f t="shared" si="1009"/>
        <v>239619.26851741</v>
      </c>
      <c r="U1873" s="2">
        <f t="shared" si="1010"/>
        <v>0</v>
      </c>
      <c r="V1873" s="2">
        <f t="shared" si="1011"/>
        <v>69814.979952865251</v>
      </c>
      <c r="W1873" s="2">
        <f t="shared" si="1012"/>
        <v>245224.73817743524</v>
      </c>
      <c r="X1873" s="29">
        <f t="shared" si="1013"/>
        <v>0</v>
      </c>
      <c r="Y1873" s="2">
        <f t="shared" si="991"/>
        <v>0</v>
      </c>
      <c r="Z1873" s="82">
        <f t="shared" si="1014"/>
        <v>0</v>
      </c>
      <c r="AA1873" s="2">
        <f t="shared" si="997"/>
        <v>0</v>
      </c>
      <c r="AB1873" s="27">
        <f t="shared" si="1021"/>
        <v>6.7299999999999999E-2</v>
      </c>
      <c r="AC1873" s="29">
        <f t="shared" si="1002"/>
        <v>8</v>
      </c>
      <c r="AD1873" s="29">
        <v>252</v>
      </c>
      <c r="AE1873" s="11">
        <f t="shared" si="993"/>
        <v>1.002069825</v>
      </c>
      <c r="AF1873" s="2">
        <f t="shared" si="998"/>
        <v>495.96995244999999</v>
      </c>
      <c r="AG1873" s="2">
        <f t="shared" si="1015"/>
        <v>507.57229368999998</v>
      </c>
      <c r="AH1873" s="3">
        <f t="shared" si="1016"/>
        <v>0</v>
      </c>
      <c r="AI1873" s="4" t="str">
        <f t="shared" si="994"/>
        <v>A+J=</v>
      </c>
      <c r="AJ1873" s="12">
        <f t="shared" si="1022"/>
        <v>43010</v>
      </c>
      <c r="AK1873" s="12"/>
      <c r="AL1873" s="4"/>
      <c r="AM1873" s="1"/>
      <c r="AN1873" s="12"/>
      <c r="AO1873" s="1"/>
      <c r="AP1873" s="1"/>
      <c r="AQ1873" s="3"/>
      <c r="AR1873" s="3"/>
      <c r="AS1873" s="7"/>
      <c r="AT1873" s="1"/>
      <c r="AU1873" s="1"/>
      <c r="AV1873" s="1"/>
      <c r="AW1873" s="1"/>
      <c r="AX1873" s="1"/>
      <c r="AY1873" s="1"/>
      <c r="AZ1873" s="1"/>
      <c r="BA1873" s="1"/>
      <c r="BB1873" s="1"/>
    </row>
    <row r="1874" spans="1:54" x14ac:dyDescent="0.2">
      <c r="A1874" s="178">
        <f t="shared" si="1017"/>
        <v>42993</v>
      </c>
      <c r="B1874" s="2">
        <f t="shared" si="1003"/>
        <v>245819.15132409616</v>
      </c>
      <c r="C1874" s="2">
        <f t="shared" si="1018"/>
        <v>175409.75822456999</v>
      </c>
      <c r="D1874" s="2">
        <v>0</v>
      </c>
      <c r="E1874" s="11">
        <f t="shared" si="1004"/>
        <v>175409.75822456999</v>
      </c>
      <c r="F1874" s="99">
        <f t="shared" si="999"/>
        <v>4843.87</v>
      </c>
      <c r="G1874" s="3">
        <f>IF(N1874=1,VLOOKUP(A1873,[1]Plan1!$BG$69:$BI$188,3),G1873)</f>
        <v>4853.07</v>
      </c>
      <c r="H1874" s="200">
        <f t="shared" si="1000"/>
        <v>42918</v>
      </c>
      <c r="I1874" s="200">
        <f t="shared" si="1001"/>
        <v>42949</v>
      </c>
      <c r="J1874" s="27">
        <f t="shared" si="1005"/>
        <v>1.8993077848910023E-3</v>
      </c>
      <c r="K1874" s="12">
        <f t="shared" si="1019"/>
        <v>43010</v>
      </c>
      <c r="L1874" s="12">
        <f t="shared" si="1006"/>
        <v>43010</v>
      </c>
      <c r="M1874" s="1">
        <f t="shared" si="1020"/>
        <v>20</v>
      </c>
      <c r="N1874" s="1">
        <f t="shared" si="1007"/>
        <v>9</v>
      </c>
      <c r="O1874" s="2">
        <f t="shared" si="1008"/>
        <v>1.00085424</v>
      </c>
      <c r="P1874" s="11">
        <f t="shared" si="996"/>
        <v>1.0024005199999999</v>
      </c>
      <c r="Q1874" s="11">
        <f t="shared" si="992"/>
        <v>1.3969501209206603</v>
      </c>
      <c r="R1874" s="2">
        <f t="shared" si="995"/>
        <v>1.3981434500000001</v>
      </c>
      <c r="S1874" s="2">
        <f t="shared" si="990"/>
        <v>1.36605438</v>
      </c>
      <c r="T1874" s="2">
        <f t="shared" si="1009"/>
        <v>239619.26851741</v>
      </c>
      <c r="U1874" s="2">
        <f t="shared" si="1010"/>
        <v>0</v>
      </c>
      <c r="V1874" s="2">
        <f t="shared" si="1011"/>
        <v>69838.246303196182</v>
      </c>
      <c r="W1874" s="2">
        <f t="shared" si="1012"/>
        <v>245248.00452776617</v>
      </c>
      <c r="X1874" s="29">
        <f t="shared" si="1013"/>
        <v>0</v>
      </c>
      <c r="Y1874" s="2">
        <f t="shared" si="991"/>
        <v>0</v>
      </c>
      <c r="Z1874" s="82">
        <f t="shared" si="1014"/>
        <v>0</v>
      </c>
      <c r="AA1874" s="2">
        <f t="shared" si="997"/>
        <v>0</v>
      </c>
      <c r="AB1874" s="27">
        <f t="shared" si="1021"/>
        <v>6.7299999999999999E-2</v>
      </c>
      <c r="AC1874" s="29">
        <f t="shared" si="1002"/>
        <v>9</v>
      </c>
      <c r="AD1874" s="29">
        <v>252</v>
      </c>
      <c r="AE1874" s="11">
        <f t="shared" si="993"/>
        <v>1.0023288539999999</v>
      </c>
      <c r="AF1874" s="2">
        <f t="shared" si="998"/>
        <v>558.03829196000004</v>
      </c>
      <c r="AG1874" s="2">
        <f t="shared" si="1015"/>
        <v>571.14679633000003</v>
      </c>
      <c r="AH1874" s="3">
        <f t="shared" si="1016"/>
        <v>0</v>
      </c>
      <c r="AI1874" s="4" t="str">
        <f t="shared" si="994"/>
        <v>A+J=</v>
      </c>
      <c r="AJ1874" s="12">
        <f t="shared" si="1022"/>
        <v>43010</v>
      </c>
      <c r="AK1874" s="12"/>
      <c r="AL1874" s="4"/>
      <c r="AM1874" s="1"/>
      <c r="AN1874" s="12"/>
      <c r="AO1874" s="1"/>
      <c r="AP1874" s="1"/>
      <c r="AQ1874" s="3"/>
      <c r="AR1874" s="3"/>
      <c r="AS1874" s="7"/>
      <c r="AT1874" s="1"/>
      <c r="AU1874" s="1"/>
      <c r="AV1874" s="1"/>
      <c r="AW1874" s="1"/>
      <c r="AX1874" s="1"/>
      <c r="AY1874" s="1"/>
      <c r="AZ1874" s="1"/>
      <c r="BA1874" s="1"/>
      <c r="BB1874" s="1"/>
    </row>
    <row r="1875" spans="1:54" x14ac:dyDescent="0.2">
      <c r="A1875" s="178">
        <f t="shared" si="1017"/>
        <v>42994</v>
      </c>
      <c r="B1875" s="2">
        <f t="shared" si="1003"/>
        <v>245906.02242219463</v>
      </c>
      <c r="C1875" s="2">
        <f t="shared" si="1018"/>
        <v>175409.75822456999</v>
      </c>
      <c r="D1875" s="2">
        <v>0</v>
      </c>
      <c r="E1875" s="11">
        <f t="shared" si="1004"/>
        <v>175409.75822456999</v>
      </c>
      <c r="F1875" s="99">
        <f t="shared" si="999"/>
        <v>4843.87</v>
      </c>
      <c r="G1875" s="3">
        <f>IF(N1875=1,VLOOKUP(A1874,[1]Plan1!$BG$69:$BI$188,3),G1874)</f>
        <v>4853.07</v>
      </c>
      <c r="H1875" s="200">
        <f t="shared" si="1000"/>
        <v>42918</v>
      </c>
      <c r="I1875" s="200">
        <f t="shared" si="1001"/>
        <v>42949</v>
      </c>
      <c r="J1875" s="27">
        <f t="shared" si="1005"/>
        <v>1.8993077848910023E-3</v>
      </c>
      <c r="K1875" s="12">
        <f t="shared" si="1019"/>
        <v>43010</v>
      </c>
      <c r="L1875" s="12">
        <f t="shared" si="1006"/>
        <v>43010</v>
      </c>
      <c r="M1875" s="1">
        <f t="shared" si="1020"/>
        <v>20</v>
      </c>
      <c r="N1875" s="1">
        <f t="shared" si="1007"/>
        <v>10</v>
      </c>
      <c r="O1875" s="2">
        <f t="shared" si="1008"/>
        <v>1.0009492</v>
      </c>
      <c r="P1875" s="11">
        <f t="shared" si="996"/>
        <v>1.0024005199999999</v>
      </c>
      <c r="Q1875" s="11">
        <f t="shared" si="992"/>
        <v>1.3969501209206603</v>
      </c>
      <c r="R1875" s="2">
        <f t="shared" si="995"/>
        <v>1.3982760999999999</v>
      </c>
      <c r="S1875" s="2">
        <f t="shared" si="990"/>
        <v>1.36605438</v>
      </c>
      <c r="T1875" s="2">
        <f t="shared" si="1009"/>
        <v>239619.26851741</v>
      </c>
      <c r="U1875" s="2">
        <f t="shared" si="1010"/>
        <v>0</v>
      </c>
      <c r="V1875" s="2">
        <f t="shared" si="1011"/>
        <v>69861.514407624651</v>
      </c>
      <c r="W1875" s="2">
        <f t="shared" si="1012"/>
        <v>245271.27263219462</v>
      </c>
      <c r="X1875" s="29">
        <f t="shared" si="1013"/>
        <v>0</v>
      </c>
      <c r="Y1875" s="2">
        <f t="shared" si="991"/>
        <v>0</v>
      </c>
      <c r="Z1875" s="82">
        <f t="shared" si="1014"/>
        <v>0</v>
      </c>
      <c r="AA1875" s="2">
        <f t="shared" si="997"/>
        <v>0</v>
      </c>
      <c r="AB1875" s="27">
        <f t="shared" si="1021"/>
        <v>6.7299999999999999E-2</v>
      </c>
      <c r="AC1875" s="29">
        <f t="shared" si="1002"/>
        <v>10</v>
      </c>
      <c r="AD1875" s="29">
        <v>252</v>
      </c>
      <c r="AE1875" s="11">
        <f t="shared" si="993"/>
        <v>1.0025879499999999</v>
      </c>
      <c r="AF1875" s="2">
        <f t="shared" si="998"/>
        <v>620.12268595</v>
      </c>
      <c r="AG1875" s="2">
        <f t="shared" si="1015"/>
        <v>634.74978999999996</v>
      </c>
      <c r="AH1875" s="3">
        <f t="shared" si="1016"/>
        <v>0</v>
      </c>
      <c r="AI1875" s="4" t="str">
        <f t="shared" si="994"/>
        <v>A+J=</v>
      </c>
      <c r="AJ1875" s="12">
        <f t="shared" si="1022"/>
        <v>43010</v>
      </c>
      <c r="AK1875" s="12"/>
      <c r="AL1875" s="4"/>
      <c r="AM1875" s="1"/>
      <c r="AN1875" s="12"/>
      <c r="AO1875" s="1"/>
      <c r="AP1875" s="1"/>
      <c r="AQ1875" s="3"/>
      <c r="AR1875" s="3"/>
      <c r="AS1875" s="7"/>
      <c r="AT1875" s="1"/>
      <c r="AU1875" s="1"/>
      <c r="AV1875" s="1"/>
      <c r="AW1875" s="1"/>
      <c r="AX1875" s="1"/>
      <c r="AY1875" s="1"/>
      <c r="AZ1875" s="1"/>
      <c r="BA1875" s="1"/>
      <c r="BB1875" s="1"/>
    </row>
    <row r="1876" spans="1:54" x14ac:dyDescent="0.2">
      <c r="A1876" s="178">
        <f t="shared" si="1017"/>
        <v>42995</v>
      </c>
      <c r="B1876" s="2">
        <f t="shared" si="1003"/>
        <v>245906.02242219463</v>
      </c>
      <c r="C1876" s="2">
        <f t="shared" si="1018"/>
        <v>175409.75822456999</v>
      </c>
      <c r="D1876" s="2">
        <v>0</v>
      </c>
      <c r="E1876" s="11">
        <f t="shared" si="1004"/>
        <v>175409.75822456999</v>
      </c>
      <c r="F1876" s="99">
        <f t="shared" si="999"/>
        <v>4843.87</v>
      </c>
      <c r="G1876" s="3">
        <f>IF(N1876=1,VLOOKUP(A1875,[1]Plan1!$BG$69:$BI$188,3),G1875)</f>
        <v>4853.07</v>
      </c>
      <c r="H1876" s="200">
        <f t="shared" si="1000"/>
        <v>42918</v>
      </c>
      <c r="I1876" s="200">
        <f t="shared" si="1001"/>
        <v>42949</v>
      </c>
      <c r="J1876" s="27">
        <f t="shared" si="1005"/>
        <v>1.8993077848910023E-3</v>
      </c>
      <c r="K1876" s="12">
        <f t="shared" si="1019"/>
        <v>43010</v>
      </c>
      <c r="L1876" s="12">
        <f t="shared" si="1006"/>
        <v>43010</v>
      </c>
      <c r="M1876" s="1">
        <f t="shared" si="1020"/>
        <v>20</v>
      </c>
      <c r="N1876" s="1">
        <f t="shared" si="1007"/>
        <v>10</v>
      </c>
      <c r="O1876" s="2">
        <f t="shared" si="1008"/>
        <v>1.0009492</v>
      </c>
      <c r="P1876" s="11">
        <f t="shared" si="996"/>
        <v>1.0024005199999999</v>
      </c>
      <c r="Q1876" s="11">
        <f t="shared" si="992"/>
        <v>1.3969501209206603</v>
      </c>
      <c r="R1876" s="2">
        <f t="shared" si="995"/>
        <v>1.3982760999999999</v>
      </c>
      <c r="S1876" s="2">
        <f t="shared" si="990"/>
        <v>1.36605438</v>
      </c>
      <c r="T1876" s="2">
        <f t="shared" si="1009"/>
        <v>239619.26851741</v>
      </c>
      <c r="U1876" s="2">
        <f t="shared" si="1010"/>
        <v>0</v>
      </c>
      <c r="V1876" s="2">
        <f t="shared" si="1011"/>
        <v>69861.514407624651</v>
      </c>
      <c r="W1876" s="2">
        <f t="shared" si="1012"/>
        <v>245271.27263219462</v>
      </c>
      <c r="X1876" s="29">
        <f t="shared" si="1013"/>
        <v>0</v>
      </c>
      <c r="Y1876" s="2">
        <f t="shared" si="991"/>
        <v>0</v>
      </c>
      <c r="Z1876" s="82">
        <f t="shared" si="1014"/>
        <v>0</v>
      </c>
      <c r="AA1876" s="2">
        <f t="shared" si="997"/>
        <v>0</v>
      </c>
      <c r="AB1876" s="27">
        <f t="shared" si="1021"/>
        <v>6.7299999999999999E-2</v>
      </c>
      <c r="AC1876" s="29">
        <f t="shared" si="1002"/>
        <v>10</v>
      </c>
      <c r="AD1876" s="29">
        <v>252</v>
      </c>
      <c r="AE1876" s="11">
        <f t="shared" si="993"/>
        <v>1.0025879499999999</v>
      </c>
      <c r="AF1876" s="2">
        <f t="shared" si="998"/>
        <v>620.12268595</v>
      </c>
      <c r="AG1876" s="2">
        <f t="shared" si="1015"/>
        <v>634.74978999999996</v>
      </c>
      <c r="AH1876" s="3">
        <f t="shared" si="1016"/>
        <v>0</v>
      </c>
      <c r="AI1876" s="4" t="str">
        <f t="shared" si="994"/>
        <v>A+J=</v>
      </c>
      <c r="AJ1876" s="12">
        <f t="shared" si="1022"/>
        <v>43010</v>
      </c>
      <c r="AK1876" s="12"/>
      <c r="AL1876" s="4"/>
      <c r="AM1876" s="1"/>
      <c r="AN1876" s="12"/>
      <c r="AO1876" s="1"/>
      <c r="AP1876" s="1"/>
      <c r="AQ1876" s="3"/>
      <c r="AR1876" s="3"/>
      <c r="AS1876" s="7"/>
      <c r="AT1876" s="1"/>
      <c r="AU1876" s="1"/>
      <c r="AV1876" s="1"/>
      <c r="AW1876" s="1"/>
      <c r="AX1876" s="1"/>
      <c r="AY1876" s="1"/>
      <c r="AZ1876" s="1"/>
      <c r="BA1876" s="1"/>
      <c r="BB1876" s="1"/>
    </row>
    <row r="1877" spans="1:54" x14ac:dyDescent="0.2">
      <c r="A1877" s="178">
        <f t="shared" si="1017"/>
        <v>42996</v>
      </c>
      <c r="B1877" s="2">
        <f t="shared" si="1003"/>
        <v>245906.02242219463</v>
      </c>
      <c r="C1877" s="2">
        <f t="shared" si="1018"/>
        <v>175409.75822456999</v>
      </c>
      <c r="D1877" s="2">
        <v>0</v>
      </c>
      <c r="E1877" s="11">
        <f t="shared" si="1004"/>
        <v>175409.75822456999</v>
      </c>
      <c r="F1877" s="99">
        <f t="shared" si="999"/>
        <v>4843.87</v>
      </c>
      <c r="G1877" s="3">
        <f>IF(N1877=1,VLOOKUP(A1876,[1]Plan1!$BG$69:$BI$188,3),G1876)</f>
        <v>4853.07</v>
      </c>
      <c r="H1877" s="200">
        <f t="shared" si="1000"/>
        <v>42918</v>
      </c>
      <c r="I1877" s="200">
        <f t="shared" si="1001"/>
        <v>42949</v>
      </c>
      <c r="J1877" s="27">
        <f t="shared" si="1005"/>
        <v>1.8993077848910023E-3</v>
      </c>
      <c r="K1877" s="12">
        <f t="shared" si="1019"/>
        <v>43010</v>
      </c>
      <c r="L1877" s="12">
        <f t="shared" si="1006"/>
        <v>43010</v>
      </c>
      <c r="M1877" s="1">
        <f t="shared" si="1020"/>
        <v>20</v>
      </c>
      <c r="N1877" s="1">
        <f t="shared" si="1007"/>
        <v>10</v>
      </c>
      <c r="O1877" s="2">
        <f t="shared" si="1008"/>
        <v>1.0009492</v>
      </c>
      <c r="P1877" s="11">
        <f t="shared" si="996"/>
        <v>1.0024005199999999</v>
      </c>
      <c r="Q1877" s="11">
        <f t="shared" si="992"/>
        <v>1.3969501209206603</v>
      </c>
      <c r="R1877" s="2">
        <f t="shared" si="995"/>
        <v>1.3982760999999999</v>
      </c>
      <c r="S1877" s="2">
        <f t="shared" si="990"/>
        <v>1.36605438</v>
      </c>
      <c r="T1877" s="2">
        <f t="shared" si="1009"/>
        <v>239619.26851741</v>
      </c>
      <c r="U1877" s="2">
        <f t="shared" si="1010"/>
        <v>0</v>
      </c>
      <c r="V1877" s="2">
        <f t="shared" si="1011"/>
        <v>69861.514407624651</v>
      </c>
      <c r="W1877" s="2">
        <f t="shared" si="1012"/>
        <v>245271.27263219462</v>
      </c>
      <c r="X1877" s="29">
        <f t="shared" si="1013"/>
        <v>0</v>
      </c>
      <c r="Y1877" s="2">
        <f t="shared" si="991"/>
        <v>0</v>
      </c>
      <c r="Z1877" s="82">
        <f t="shared" si="1014"/>
        <v>0</v>
      </c>
      <c r="AA1877" s="2">
        <f t="shared" si="997"/>
        <v>0</v>
      </c>
      <c r="AB1877" s="27">
        <f t="shared" si="1021"/>
        <v>6.7299999999999999E-2</v>
      </c>
      <c r="AC1877" s="29">
        <f t="shared" si="1002"/>
        <v>10</v>
      </c>
      <c r="AD1877" s="29">
        <v>252</v>
      </c>
      <c r="AE1877" s="11">
        <f t="shared" si="993"/>
        <v>1.0025879499999999</v>
      </c>
      <c r="AF1877" s="2">
        <f t="shared" si="998"/>
        <v>620.12268595</v>
      </c>
      <c r="AG1877" s="2">
        <f t="shared" si="1015"/>
        <v>634.74978999999996</v>
      </c>
      <c r="AH1877" s="3">
        <f t="shared" si="1016"/>
        <v>0</v>
      </c>
      <c r="AI1877" s="4" t="str">
        <f t="shared" si="994"/>
        <v>A+J=</v>
      </c>
      <c r="AJ1877" s="12">
        <f t="shared" si="1022"/>
        <v>43010</v>
      </c>
      <c r="AK1877" s="12"/>
      <c r="AL1877" s="4"/>
      <c r="AM1877" s="1"/>
      <c r="AN1877" s="12"/>
      <c r="AO1877" s="1"/>
      <c r="AP1877" s="1"/>
      <c r="AQ1877" s="3"/>
      <c r="AR1877" s="3"/>
      <c r="AS1877" s="7"/>
      <c r="AT1877" s="1"/>
      <c r="AU1877" s="1"/>
      <c r="AV1877" s="1"/>
      <c r="AW1877" s="1"/>
      <c r="AX1877" s="1"/>
      <c r="AY1877" s="1"/>
      <c r="AZ1877" s="1"/>
      <c r="BA1877" s="1"/>
      <c r="BB1877" s="1"/>
    </row>
    <row r="1878" spans="1:54" x14ac:dyDescent="0.2">
      <c r="A1878" s="178">
        <f t="shared" si="1017"/>
        <v>42997</v>
      </c>
      <c r="B1878" s="2">
        <f t="shared" si="1003"/>
        <v>245992.92553055834</v>
      </c>
      <c r="C1878" s="2">
        <f t="shared" si="1018"/>
        <v>175409.75822456999</v>
      </c>
      <c r="D1878" s="2">
        <v>0</v>
      </c>
      <c r="E1878" s="11">
        <f t="shared" si="1004"/>
        <v>175409.75822456999</v>
      </c>
      <c r="F1878" s="99">
        <f t="shared" si="999"/>
        <v>4843.87</v>
      </c>
      <c r="G1878" s="3">
        <f>IF(N1878=1,VLOOKUP(A1877,[1]Plan1!$BG$69:$BI$188,3),G1877)</f>
        <v>4853.07</v>
      </c>
      <c r="H1878" s="200">
        <f t="shared" si="1000"/>
        <v>42918</v>
      </c>
      <c r="I1878" s="200">
        <f t="shared" si="1001"/>
        <v>42949</v>
      </c>
      <c r="J1878" s="27">
        <f t="shared" si="1005"/>
        <v>1.8993077848910023E-3</v>
      </c>
      <c r="K1878" s="12">
        <f t="shared" si="1019"/>
        <v>43010</v>
      </c>
      <c r="L1878" s="12">
        <f t="shared" si="1006"/>
        <v>43010</v>
      </c>
      <c r="M1878" s="1">
        <f t="shared" si="1020"/>
        <v>20</v>
      </c>
      <c r="N1878" s="1">
        <f t="shared" si="1007"/>
        <v>11</v>
      </c>
      <c r="O1878" s="2">
        <f t="shared" si="1008"/>
        <v>1.0010441699999999</v>
      </c>
      <c r="P1878" s="11">
        <f t="shared" si="996"/>
        <v>1.0024005199999999</v>
      </c>
      <c r="Q1878" s="11">
        <f t="shared" si="992"/>
        <v>1.3969501209206603</v>
      </c>
      <c r="R1878" s="2">
        <f t="shared" si="995"/>
        <v>1.3984087700000001</v>
      </c>
      <c r="S1878" s="2">
        <f t="shared" si="990"/>
        <v>1.36605438</v>
      </c>
      <c r="T1878" s="2">
        <f t="shared" si="1009"/>
        <v>239619.26851741</v>
      </c>
      <c r="U1878" s="2">
        <f t="shared" si="1010"/>
        <v>0</v>
      </c>
      <c r="V1878" s="2">
        <f t="shared" si="1011"/>
        <v>69884.786020248328</v>
      </c>
      <c r="W1878" s="2">
        <f t="shared" si="1012"/>
        <v>245294.54424481833</v>
      </c>
      <c r="X1878" s="29">
        <f t="shared" si="1013"/>
        <v>0</v>
      </c>
      <c r="Y1878" s="2">
        <f t="shared" si="991"/>
        <v>0</v>
      </c>
      <c r="Z1878" s="82">
        <f t="shared" si="1014"/>
        <v>0</v>
      </c>
      <c r="AA1878" s="2">
        <f t="shared" si="997"/>
        <v>0</v>
      </c>
      <c r="AB1878" s="27">
        <f t="shared" si="1021"/>
        <v>6.7299999999999999E-2</v>
      </c>
      <c r="AC1878" s="29">
        <f t="shared" si="1002"/>
        <v>11</v>
      </c>
      <c r="AD1878" s="29">
        <v>252</v>
      </c>
      <c r="AE1878" s="11">
        <f t="shared" si="993"/>
        <v>1.0028471130000001</v>
      </c>
      <c r="AF1878" s="2">
        <f t="shared" si="998"/>
        <v>682.22313443999997</v>
      </c>
      <c r="AG1878" s="2">
        <f t="shared" si="1015"/>
        <v>698.38128573999995</v>
      </c>
      <c r="AH1878" s="3">
        <f t="shared" si="1016"/>
        <v>0</v>
      </c>
      <c r="AI1878" s="4" t="str">
        <f t="shared" si="994"/>
        <v>A+J=</v>
      </c>
      <c r="AJ1878" s="12">
        <f t="shared" si="1022"/>
        <v>43010</v>
      </c>
      <c r="AK1878" s="12"/>
      <c r="AL1878" s="4"/>
      <c r="AM1878" s="1"/>
      <c r="AN1878" s="12"/>
      <c r="AO1878" s="1"/>
      <c r="AP1878" s="1"/>
      <c r="AQ1878" s="3"/>
      <c r="AR1878" s="3"/>
      <c r="AS1878" s="7"/>
      <c r="AT1878" s="1"/>
      <c r="AU1878" s="1"/>
      <c r="AV1878" s="1"/>
      <c r="AW1878" s="1"/>
      <c r="AX1878" s="1"/>
      <c r="AY1878" s="1"/>
      <c r="AZ1878" s="1"/>
      <c r="BA1878" s="1"/>
      <c r="BB1878" s="1"/>
    </row>
    <row r="1879" spans="1:54" x14ac:dyDescent="0.2">
      <c r="A1879" s="178">
        <f t="shared" si="1017"/>
        <v>42998</v>
      </c>
      <c r="B1879" s="2">
        <f t="shared" si="1003"/>
        <v>246079.85889704953</v>
      </c>
      <c r="C1879" s="2">
        <f t="shared" si="1018"/>
        <v>175409.75822456999</v>
      </c>
      <c r="D1879" s="2">
        <v>0</v>
      </c>
      <c r="E1879" s="11">
        <f t="shared" si="1004"/>
        <v>175409.75822456999</v>
      </c>
      <c r="F1879" s="99">
        <f t="shared" si="999"/>
        <v>4843.87</v>
      </c>
      <c r="G1879" s="3">
        <f>IF(N1879=1,VLOOKUP(A1878,[1]Plan1!$BG$69:$BI$188,3),G1878)</f>
        <v>4853.07</v>
      </c>
      <c r="H1879" s="200">
        <f t="shared" si="1000"/>
        <v>42918</v>
      </c>
      <c r="I1879" s="200">
        <f t="shared" si="1001"/>
        <v>42949</v>
      </c>
      <c r="J1879" s="27">
        <f t="shared" si="1005"/>
        <v>1.8993077848910023E-3</v>
      </c>
      <c r="K1879" s="12">
        <f t="shared" si="1019"/>
        <v>43010</v>
      </c>
      <c r="L1879" s="12">
        <f t="shared" si="1006"/>
        <v>43010</v>
      </c>
      <c r="M1879" s="1">
        <f t="shared" si="1020"/>
        <v>20</v>
      </c>
      <c r="N1879" s="1">
        <f t="shared" si="1007"/>
        <v>12</v>
      </c>
      <c r="O1879" s="2">
        <f t="shared" si="1008"/>
        <v>1.00113915</v>
      </c>
      <c r="P1879" s="11">
        <f t="shared" si="996"/>
        <v>1.0024005199999999</v>
      </c>
      <c r="Q1879" s="11">
        <f t="shared" si="992"/>
        <v>1.3969501209206603</v>
      </c>
      <c r="R1879" s="2">
        <f t="shared" si="995"/>
        <v>1.39854145</v>
      </c>
      <c r="S1879" s="2">
        <f t="shared" si="990"/>
        <v>1.36605438</v>
      </c>
      <c r="T1879" s="2">
        <f t="shared" si="1009"/>
        <v>239619.26851741</v>
      </c>
      <c r="U1879" s="2">
        <f t="shared" si="1010"/>
        <v>0</v>
      </c>
      <c r="V1879" s="2">
        <f t="shared" si="1011"/>
        <v>69908.059386969544</v>
      </c>
      <c r="W1879" s="2">
        <f t="shared" si="1012"/>
        <v>245317.81761153953</v>
      </c>
      <c r="X1879" s="29">
        <f t="shared" si="1013"/>
        <v>0</v>
      </c>
      <c r="Y1879" s="2">
        <f t="shared" si="991"/>
        <v>0</v>
      </c>
      <c r="Z1879" s="82">
        <f t="shared" si="1014"/>
        <v>0</v>
      </c>
      <c r="AA1879" s="2">
        <f t="shared" si="997"/>
        <v>0</v>
      </c>
      <c r="AB1879" s="27">
        <f t="shared" si="1021"/>
        <v>6.7299999999999999E-2</v>
      </c>
      <c r="AC1879" s="29">
        <f t="shared" si="1002"/>
        <v>12</v>
      </c>
      <c r="AD1879" s="29">
        <v>252</v>
      </c>
      <c r="AE1879" s="11">
        <f t="shared" si="993"/>
        <v>1.003106343</v>
      </c>
      <c r="AF1879" s="2">
        <f t="shared" si="998"/>
        <v>744.33963742000003</v>
      </c>
      <c r="AG1879" s="2">
        <f t="shared" si="1015"/>
        <v>762.04128550999997</v>
      </c>
      <c r="AH1879" s="3">
        <f t="shared" si="1016"/>
        <v>0</v>
      </c>
      <c r="AI1879" s="4" t="str">
        <f t="shared" si="994"/>
        <v>A+J=</v>
      </c>
      <c r="AJ1879" s="12">
        <f t="shared" si="1022"/>
        <v>43010</v>
      </c>
      <c r="AK1879" s="12"/>
      <c r="AL1879" s="4"/>
      <c r="AM1879" s="1"/>
      <c r="AN1879" s="12"/>
      <c r="AO1879" s="1"/>
      <c r="AP1879" s="1"/>
      <c r="AQ1879" s="3"/>
      <c r="AR1879" s="3"/>
      <c r="AS1879" s="7"/>
      <c r="AT1879" s="1"/>
      <c r="AU1879" s="1"/>
      <c r="AV1879" s="1"/>
      <c r="AW1879" s="1"/>
      <c r="AX1879" s="1"/>
      <c r="AY1879" s="1"/>
      <c r="AZ1879" s="1"/>
      <c r="BA1879" s="1"/>
      <c r="BB1879" s="1"/>
    </row>
    <row r="1880" spans="1:54" x14ac:dyDescent="0.2">
      <c r="A1880" s="178">
        <f t="shared" si="1017"/>
        <v>42999</v>
      </c>
      <c r="B1880" s="2">
        <f t="shared" si="1003"/>
        <v>246166.82428769593</v>
      </c>
      <c r="C1880" s="2">
        <f t="shared" si="1018"/>
        <v>175409.75822456999</v>
      </c>
      <c r="D1880" s="2">
        <v>0</v>
      </c>
      <c r="E1880" s="11">
        <f t="shared" si="1004"/>
        <v>175409.75822456999</v>
      </c>
      <c r="F1880" s="99">
        <f t="shared" si="999"/>
        <v>4843.87</v>
      </c>
      <c r="G1880" s="3">
        <f>IF(N1880=1,VLOOKUP(A1879,[1]Plan1!$BG$69:$BI$188,3),G1879)</f>
        <v>4853.07</v>
      </c>
      <c r="H1880" s="200">
        <f t="shared" si="1000"/>
        <v>42918</v>
      </c>
      <c r="I1880" s="200">
        <f t="shared" si="1001"/>
        <v>42949</v>
      </c>
      <c r="J1880" s="27">
        <f t="shared" si="1005"/>
        <v>1.8993077848910023E-3</v>
      </c>
      <c r="K1880" s="12">
        <f t="shared" si="1019"/>
        <v>43010</v>
      </c>
      <c r="L1880" s="12">
        <f t="shared" si="1006"/>
        <v>43010</v>
      </c>
      <c r="M1880" s="1">
        <f t="shared" si="1020"/>
        <v>20</v>
      </c>
      <c r="N1880" s="1">
        <f t="shared" si="1007"/>
        <v>13</v>
      </c>
      <c r="O1880" s="2">
        <f t="shared" si="1008"/>
        <v>1.00123414</v>
      </c>
      <c r="P1880" s="11">
        <f t="shared" si="996"/>
        <v>1.0024005199999999</v>
      </c>
      <c r="Q1880" s="11">
        <f t="shared" si="992"/>
        <v>1.3969501209206603</v>
      </c>
      <c r="R1880" s="2">
        <f t="shared" si="995"/>
        <v>1.3986741499999999</v>
      </c>
      <c r="S1880" s="2">
        <f t="shared" si="990"/>
        <v>1.36605438</v>
      </c>
      <c r="T1880" s="2">
        <f t="shared" si="1009"/>
        <v>239619.26851741</v>
      </c>
      <c r="U1880" s="2">
        <f t="shared" si="1010"/>
        <v>0</v>
      </c>
      <c r="V1880" s="2">
        <f t="shared" si="1011"/>
        <v>69931.336261885939</v>
      </c>
      <c r="W1880" s="2">
        <f t="shared" si="1012"/>
        <v>245341.09448645593</v>
      </c>
      <c r="X1880" s="29">
        <f t="shared" si="1013"/>
        <v>0</v>
      </c>
      <c r="Y1880" s="2">
        <f t="shared" si="991"/>
        <v>0</v>
      </c>
      <c r="Z1880" s="82">
        <f t="shared" si="1014"/>
        <v>0</v>
      </c>
      <c r="AA1880" s="2">
        <f t="shared" si="997"/>
        <v>0</v>
      </c>
      <c r="AB1880" s="27">
        <f t="shared" si="1021"/>
        <v>6.7299999999999999E-2</v>
      </c>
      <c r="AC1880" s="29">
        <f t="shared" si="1002"/>
        <v>13</v>
      </c>
      <c r="AD1880" s="29">
        <v>252</v>
      </c>
      <c r="AE1880" s="11">
        <f t="shared" si="993"/>
        <v>1.0033656399999999</v>
      </c>
      <c r="AF1880" s="2">
        <f t="shared" si="998"/>
        <v>806.47219488999997</v>
      </c>
      <c r="AG1880" s="2">
        <f t="shared" si="1015"/>
        <v>825.72980124000003</v>
      </c>
      <c r="AH1880" s="3">
        <f t="shared" si="1016"/>
        <v>0</v>
      </c>
      <c r="AI1880" s="4" t="str">
        <f t="shared" si="994"/>
        <v>A+J=</v>
      </c>
      <c r="AJ1880" s="12">
        <f t="shared" si="1022"/>
        <v>43010</v>
      </c>
      <c r="AK1880" s="12"/>
      <c r="AL1880" s="4"/>
      <c r="AM1880" s="1"/>
      <c r="AN1880" s="12"/>
      <c r="AO1880" s="1"/>
      <c r="AP1880" s="1"/>
      <c r="AQ1880" s="3"/>
      <c r="AR1880" s="3"/>
      <c r="AS1880" s="7"/>
      <c r="AT1880" s="1"/>
      <c r="AU1880" s="1"/>
      <c r="AV1880" s="1"/>
      <c r="AW1880" s="1"/>
      <c r="AX1880" s="1"/>
      <c r="AY1880" s="1"/>
      <c r="AZ1880" s="1"/>
      <c r="BA1880" s="1"/>
      <c r="BB1880" s="1"/>
    </row>
    <row r="1881" spans="1:54" x14ac:dyDescent="0.2">
      <c r="A1881" s="178">
        <f t="shared" si="1017"/>
        <v>43000</v>
      </c>
      <c r="B1881" s="2">
        <f t="shared" si="1003"/>
        <v>246253.81642855477</v>
      </c>
      <c r="C1881" s="2">
        <f t="shared" si="1018"/>
        <v>175409.75822456999</v>
      </c>
      <c r="D1881" s="2">
        <v>0</v>
      </c>
      <c r="E1881" s="11">
        <f t="shared" si="1004"/>
        <v>175409.75822456999</v>
      </c>
      <c r="F1881" s="99">
        <f t="shared" si="999"/>
        <v>4843.87</v>
      </c>
      <c r="G1881" s="3">
        <f>IF(N1881=1,VLOOKUP(A1880,[1]Plan1!$BG$69:$BI$188,3),G1880)</f>
        <v>4853.07</v>
      </c>
      <c r="H1881" s="200">
        <f t="shared" si="1000"/>
        <v>42918</v>
      </c>
      <c r="I1881" s="200">
        <f t="shared" si="1001"/>
        <v>42949</v>
      </c>
      <c r="J1881" s="27">
        <f t="shared" si="1005"/>
        <v>1.8993077848910023E-3</v>
      </c>
      <c r="K1881" s="12">
        <f t="shared" si="1019"/>
        <v>43010</v>
      </c>
      <c r="L1881" s="12">
        <f t="shared" si="1006"/>
        <v>43010</v>
      </c>
      <c r="M1881" s="1">
        <f t="shared" si="1020"/>
        <v>20</v>
      </c>
      <c r="N1881" s="1">
        <f t="shared" si="1007"/>
        <v>14</v>
      </c>
      <c r="O1881" s="2">
        <f t="shared" si="1008"/>
        <v>1.00132913</v>
      </c>
      <c r="P1881" s="11">
        <f t="shared" si="996"/>
        <v>1.0024005199999999</v>
      </c>
      <c r="Q1881" s="11">
        <f t="shared" si="992"/>
        <v>1.3969501209206603</v>
      </c>
      <c r="R1881" s="2">
        <f t="shared" si="995"/>
        <v>1.39880684</v>
      </c>
      <c r="S1881" s="2">
        <f t="shared" si="990"/>
        <v>1.36605438</v>
      </c>
      <c r="T1881" s="2">
        <f t="shared" si="1009"/>
        <v>239619.26851741</v>
      </c>
      <c r="U1881" s="2">
        <f t="shared" si="1010"/>
        <v>0</v>
      </c>
      <c r="V1881" s="2">
        <f t="shared" si="1011"/>
        <v>69954.611382704767</v>
      </c>
      <c r="W1881" s="2">
        <f t="shared" si="1012"/>
        <v>245364.36960727477</v>
      </c>
      <c r="X1881" s="29">
        <f t="shared" si="1013"/>
        <v>0</v>
      </c>
      <c r="Y1881" s="2">
        <f t="shared" si="991"/>
        <v>0</v>
      </c>
      <c r="Z1881" s="82">
        <f t="shared" si="1014"/>
        <v>0</v>
      </c>
      <c r="AA1881" s="2">
        <f t="shared" si="997"/>
        <v>0</v>
      </c>
      <c r="AB1881" s="27">
        <f t="shared" si="1021"/>
        <v>6.7299999999999999E-2</v>
      </c>
      <c r="AC1881" s="29">
        <f t="shared" si="1002"/>
        <v>14</v>
      </c>
      <c r="AD1881" s="29">
        <v>252</v>
      </c>
      <c r="AE1881" s="11">
        <f t="shared" si="993"/>
        <v>1.0036250040000001</v>
      </c>
      <c r="AF1881" s="2">
        <f t="shared" si="998"/>
        <v>868.62080685000001</v>
      </c>
      <c r="AG1881" s="2">
        <f t="shared" si="1015"/>
        <v>889.44682127999999</v>
      </c>
      <c r="AH1881" s="3">
        <f t="shared" si="1016"/>
        <v>0</v>
      </c>
      <c r="AI1881" s="4" t="str">
        <f t="shared" si="994"/>
        <v>A+J=</v>
      </c>
      <c r="AJ1881" s="12">
        <f t="shared" si="1022"/>
        <v>43010</v>
      </c>
      <c r="AK1881" s="12"/>
      <c r="AL1881" s="4"/>
      <c r="AM1881" s="1"/>
      <c r="AN1881" s="12"/>
      <c r="AO1881" s="1"/>
      <c r="AP1881" s="1"/>
      <c r="AQ1881" s="3"/>
      <c r="AR1881" s="3"/>
      <c r="AS1881" s="7"/>
      <c r="AT1881" s="1"/>
      <c r="AU1881" s="1"/>
      <c r="AV1881" s="1"/>
      <c r="AW1881" s="1"/>
      <c r="AX1881" s="1"/>
      <c r="AY1881" s="1"/>
      <c r="AZ1881" s="1"/>
      <c r="BA1881" s="1"/>
      <c r="BB1881" s="1"/>
    </row>
    <row r="1882" spans="1:54" x14ac:dyDescent="0.2">
      <c r="A1882" s="178">
        <f t="shared" si="1017"/>
        <v>43001</v>
      </c>
      <c r="B1882" s="2">
        <f t="shared" si="1003"/>
        <v>246340.8441274839</v>
      </c>
      <c r="C1882" s="2">
        <f t="shared" si="1018"/>
        <v>175409.75822456999</v>
      </c>
      <c r="D1882" s="2">
        <v>0</v>
      </c>
      <c r="E1882" s="11">
        <f t="shared" si="1004"/>
        <v>175409.75822456999</v>
      </c>
      <c r="F1882" s="99">
        <f t="shared" si="999"/>
        <v>4843.87</v>
      </c>
      <c r="G1882" s="3">
        <f>IF(N1882=1,VLOOKUP(A1881,[1]Plan1!$BG$69:$BI$188,3),G1881)</f>
        <v>4853.07</v>
      </c>
      <c r="H1882" s="200">
        <f t="shared" si="1000"/>
        <v>42918</v>
      </c>
      <c r="I1882" s="200">
        <f t="shared" si="1001"/>
        <v>42949</v>
      </c>
      <c r="J1882" s="27">
        <f t="shared" si="1005"/>
        <v>1.8993077848910023E-3</v>
      </c>
      <c r="K1882" s="12">
        <f t="shared" si="1019"/>
        <v>43010</v>
      </c>
      <c r="L1882" s="12">
        <f t="shared" si="1006"/>
        <v>43010</v>
      </c>
      <c r="M1882" s="1">
        <f t="shared" si="1020"/>
        <v>20</v>
      </c>
      <c r="N1882" s="1">
        <f t="shared" si="1007"/>
        <v>15</v>
      </c>
      <c r="O1882" s="2">
        <f t="shared" si="1008"/>
        <v>1.0014241399999999</v>
      </c>
      <c r="P1882" s="11">
        <f t="shared" si="996"/>
        <v>1.0024005199999999</v>
      </c>
      <c r="Q1882" s="11">
        <f t="shared" si="992"/>
        <v>1.3969501209206603</v>
      </c>
      <c r="R1882" s="2">
        <f t="shared" si="995"/>
        <v>1.39893957</v>
      </c>
      <c r="S1882" s="2">
        <f t="shared" si="990"/>
        <v>1.36605438</v>
      </c>
      <c r="T1882" s="2">
        <f t="shared" si="1009"/>
        <v>239619.26851741</v>
      </c>
      <c r="U1882" s="2">
        <f t="shared" si="1010"/>
        <v>0</v>
      </c>
      <c r="V1882" s="2">
        <f t="shared" si="1011"/>
        <v>69977.893519913923</v>
      </c>
      <c r="W1882" s="2">
        <f t="shared" si="1012"/>
        <v>245387.65174448391</v>
      </c>
      <c r="X1882" s="29">
        <f t="shared" si="1013"/>
        <v>0</v>
      </c>
      <c r="Y1882" s="2">
        <f t="shared" si="991"/>
        <v>0</v>
      </c>
      <c r="Z1882" s="82">
        <f t="shared" si="1014"/>
        <v>0</v>
      </c>
      <c r="AA1882" s="2">
        <f t="shared" si="997"/>
        <v>0</v>
      </c>
      <c r="AB1882" s="27">
        <f t="shared" si="1021"/>
        <v>6.7299999999999999E-2</v>
      </c>
      <c r="AC1882" s="29">
        <f t="shared" si="1002"/>
        <v>15</v>
      </c>
      <c r="AD1882" s="29">
        <v>252</v>
      </c>
      <c r="AE1882" s="11">
        <f t="shared" si="993"/>
        <v>1.003884435</v>
      </c>
      <c r="AF1882" s="2">
        <f t="shared" si="998"/>
        <v>930.78547330000004</v>
      </c>
      <c r="AG1882" s="2">
        <f t="shared" si="1015"/>
        <v>953.19238299999995</v>
      </c>
      <c r="AH1882" s="3">
        <f t="shared" si="1016"/>
        <v>0</v>
      </c>
      <c r="AI1882" s="4" t="str">
        <f t="shared" si="994"/>
        <v>A+J=</v>
      </c>
      <c r="AJ1882" s="12">
        <f t="shared" si="1022"/>
        <v>43010</v>
      </c>
      <c r="AK1882" s="12"/>
      <c r="AL1882" s="4"/>
      <c r="AM1882" s="1"/>
      <c r="AN1882" s="12"/>
      <c r="AO1882" s="1"/>
      <c r="AP1882" s="1"/>
      <c r="AQ1882" s="3"/>
      <c r="AR1882" s="3"/>
      <c r="AS1882" s="7"/>
      <c r="AT1882" s="1"/>
      <c r="AU1882" s="1"/>
      <c r="AV1882" s="1"/>
      <c r="AW1882" s="1"/>
      <c r="AX1882" s="1"/>
      <c r="AY1882" s="1"/>
      <c r="AZ1882" s="1"/>
      <c r="BA1882" s="1"/>
      <c r="BB1882" s="1"/>
    </row>
    <row r="1883" spans="1:54" x14ac:dyDescent="0.2">
      <c r="A1883" s="178">
        <f t="shared" si="1017"/>
        <v>43002</v>
      </c>
      <c r="B1883" s="2">
        <f t="shared" si="1003"/>
        <v>246340.8441274839</v>
      </c>
      <c r="C1883" s="2">
        <f t="shared" si="1018"/>
        <v>175409.75822456999</v>
      </c>
      <c r="D1883" s="2">
        <v>0</v>
      </c>
      <c r="E1883" s="11">
        <f t="shared" si="1004"/>
        <v>175409.75822456999</v>
      </c>
      <c r="F1883" s="99">
        <f t="shared" si="999"/>
        <v>4843.87</v>
      </c>
      <c r="G1883" s="3">
        <f>IF(N1883=1,VLOOKUP(A1882,[1]Plan1!$BG$69:$BI$188,3),G1882)</f>
        <v>4853.07</v>
      </c>
      <c r="H1883" s="200">
        <f t="shared" si="1000"/>
        <v>42918</v>
      </c>
      <c r="I1883" s="200">
        <f t="shared" si="1001"/>
        <v>42949</v>
      </c>
      <c r="J1883" s="27">
        <f t="shared" si="1005"/>
        <v>1.8993077848910023E-3</v>
      </c>
      <c r="K1883" s="12">
        <f t="shared" si="1019"/>
        <v>43010</v>
      </c>
      <c r="L1883" s="12">
        <f t="shared" si="1006"/>
        <v>43010</v>
      </c>
      <c r="M1883" s="1">
        <f t="shared" si="1020"/>
        <v>20</v>
      </c>
      <c r="N1883" s="1">
        <f t="shared" si="1007"/>
        <v>15</v>
      </c>
      <c r="O1883" s="2">
        <f t="shared" si="1008"/>
        <v>1.0014241399999999</v>
      </c>
      <c r="P1883" s="11">
        <f t="shared" si="996"/>
        <v>1.0024005199999999</v>
      </c>
      <c r="Q1883" s="11">
        <f t="shared" si="992"/>
        <v>1.3969501209206603</v>
      </c>
      <c r="R1883" s="2">
        <f t="shared" si="995"/>
        <v>1.39893957</v>
      </c>
      <c r="S1883" s="2">
        <f t="shared" si="990"/>
        <v>1.36605438</v>
      </c>
      <c r="T1883" s="2">
        <f t="shared" si="1009"/>
        <v>239619.26851741</v>
      </c>
      <c r="U1883" s="2">
        <f t="shared" si="1010"/>
        <v>0</v>
      </c>
      <c r="V1883" s="2">
        <f t="shared" si="1011"/>
        <v>69977.893519913923</v>
      </c>
      <c r="W1883" s="2">
        <f t="shared" si="1012"/>
        <v>245387.65174448391</v>
      </c>
      <c r="X1883" s="29">
        <f t="shared" si="1013"/>
        <v>0</v>
      </c>
      <c r="Y1883" s="2">
        <f t="shared" si="991"/>
        <v>0</v>
      </c>
      <c r="Z1883" s="82">
        <f t="shared" si="1014"/>
        <v>0</v>
      </c>
      <c r="AA1883" s="2">
        <f t="shared" si="997"/>
        <v>0</v>
      </c>
      <c r="AB1883" s="27">
        <f t="shared" si="1021"/>
        <v>6.7299999999999999E-2</v>
      </c>
      <c r="AC1883" s="29">
        <f t="shared" si="1002"/>
        <v>15</v>
      </c>
      <c r="AD1883" s="29">
        <v>252</v>
      </c>
      <c r="AE1883" s="11">
        <f t="shared" si="993"/>
        <v>1.003884435</v>
      </c>
      <c r="AF1883" s="2">
        <f t="shared" si="998"/>
        <v>930.78547330000004</v>
      </c>
      <c r="AG1883" s="2">
        <f t="shared" si="1015"/>
        <v>953.19238299999995</v>
      </c>
      <c r="AH1883" s="3">
        <f t="shared" si="1016"/>
        <v>0</v>
      </c>
      <c r="AI1883" s="4" t="str">
        <f t="shared" si="994"/>
        <v>A+J=</v>
      </c>
      <c r="AJ1883" s="12">
        <f t="shared" si="1022"/>
        <v>43010</v>
      </c>
      <c r="AK1883" s="12"/>
      <c r="AL1883" s="4"/>
      <c r="AM1883" s="1"/>
      <c r="AN1883" s="12"/>
      <c r="AO1883" s="1"/>
      <c r="AP1883" s="1"/>
      <c r="AQ1883" s="3"/>
      <c r="AR1883" s="3"/>
      <c r="AS1883" s="7"/>
      <c r="AT1883" s="1"/>
      <c r="AU1883" s="1"/>
      <c r="AV1883" s="1"/>
      <c r="AW1883" s="1"/>
      <c r="AX1883" s="1"/>
      <c r="AY1883" s="1"/>
      <c r="AZ1883" s="1"/>
      <c r="BA1883" s="1"/>
      <c r="BB1883" s="1"/>
    </row>
    <row r="1884" spans="1:54" x14ac:dyDescent="0.2">
      <c r="A1884" s="178">
        <f t="shared" si="1017"/>
        <v>43003</v>
      </c>
      <c r="B1884" s="2">
        <f t="shared" si="1003"/>
        <v>246340.8441274839</v>
      </c>
      <c r="C1884" s="2">
        <f t="shared" si="1018"/>
        <v>175409.75822456999</v>
      </c>
      <c r="D1884" s="2">
        <v>0</v>
      </c>
      <c r="E1884" s="11">
        <f t="shared" si="1004"/>
        <v>175409.75822456999</v>
      </c>
      <c r="F1884" s="99">
        <f t="shared" si="999"/>
        <v>4843.87</v>
      </c>
      <c r="G1884" s="3">
        <f>IF(N1884=1,VLOOKUP(A1883,[1]Plan1!$BG$69:$BI$188,3),G1883)</f>
        <v>4853.07</v>
      </c>
      <c r="H1884" s="200">
        <f t="shared" si="1000"/>
        <v>42918</v>
      </c>
      <c r="I1884" s="200">
        <f t="shared" si="1001"/>
        <v>42949</v>
      </c>
      <c r="J1884" s="27">
        <f t="shared" si="1005"/>
        <v>1.8993077848910023E-3</v>
      </c>
      <c r="K1884" s="12">
        <f t="shared" si="1019"/>
        <v>43010</v>
      </c>
      <c r="L1884" s="12">
        <f t="shared" si="1006"/>
        <v>43010</v>
      </c>
      <c r="M1884" s="1">
        <f t="shared" si="1020"/>
        <v>20</v>
      </c>
      <c r="N1884" s="1">
        <f t="shared" si="1007"/>
        <v>15</v>
      </c>
      <c r="O1884" s="2">
        <f t="shared" si="1008"/>
        <v>1.0014241399999999</v>
      </c>
      <c r="P1884" s="11">
        <f t="shared" si="996"/>
        <v>1.0024005199999999</v>
      </c>
      <c r="Q1884" s="11">
        <f t="shared" si="992"/>
        <v>1.3969501209206603</v>
      </c>
      <c r="R1884" s="2">
        <f t="shared" si="995"/>
        <v>1.39893957</v>
      </c>
      <c r="S1884" s="2">
        <f t="shared" si="990"/>
        <v>1.36605438</v>
      </c>
      <c r="T1884" s="2">
        <f t="shared" si="1009"/>
        <v>239619.26851741</v>
      </c>
      <c r="U1884" s="2">
        <f t="shared" si="1010"/>
        <v>0</v>
      </c>
      <c r="V1884" s="2">
        <f t="shared" si="1011"/>
        <v>69977.893519913923</v>
      </c>
      <c r="W1884" s="2">
        <f t="shared" si="1012"/>
        <v>245387.65174448391</v>
      </c>
      <c r="X1884" s="29">
        <f t="shared" si="1013"/>
        <v>0</v>
      </c>
      <c r="Y1884" s="2">
        <f t="shared" si="991"/>
        <v>0</v>
      </c>
      <c r="Z1884" s="82">
        <f t="shared" si="1014"/>
        <v>0</v>
      </c>
      <c r="AA1884" s="2">
        <f t="shared" si="997"/>
        <v>0</v>
      </c>
      <c r="AB1884" s="27">
        <f t="shared" si="1021"/>
        <v>6.7299999999999999E-2</v>
      </c>
      <c r="AC1884" s="29">
        <f t="shared" si="1002"/>
        <v>15</v>
      </c>
      <c r="AD1884" s="29">
        <v>252</v>
      </c>
      <c r="AE1884" s="11">
        <f t="shared" si="993"/>
        <v>1.003884435</v>
      </c>
      <c r="AF1884" s="2">
        <f t="shared" si="998"/>
        <v>930.78547330000004</v>
      </c>
      <c r="AG1884" s="2">
        <f t="shared" si="1015"/>
        <v>953.19238299999995</v>
      </c>
      <c r="AH1884" s="3">
        <f t="shared" si="1016"/>
        <v>0</v>
      </c>
      <c r="AI1884" s="4" t="str">
        <f t="shared" si="994"/>
        <v>A+J=</v>
      </c>
      <c r="AJ1884" s="12">
        <f t="shared" si="1022"/>
        <v>43010</v>
      </c>
      <c r="AK1884" s="12"/>
      <c r="AL1884" s="4"/>
      <c r="AM1884" s="1"/>
      <c r="AN1884" s="12"/>
      <c r="AO1884" s="1"/>
      <c r="AP1884" s="1"/>
      <c r="AQ1884" s="3"/>
      <c r="AR1884" s="3"/>
      <c r="AS1884" s="7"/>
      <c r="AT1884" s="1"/>
      <c r="AU1884" s="1"/>
      <c r="AV1884" s="1"/>
      <c r="AW1884" s="1"/>
      <c r="AX1884" s="1"/>
      <c r="AY1884" s="1"/>
      <c r="AZ1884" s="1"/>
      <c r="BA1884" s="1"/>
      <c r="BB1884" s="1"/>
    </row>
    <row r="1885" spans="1:54" x14ac:dyDescent="0.2">
      <c r="A1885" s="178">
        <f t="shared" si="1017"/>
        <v>43004</v>
      </c>
      <c r="B1885" s="2">
        <f t="shared" si="1003"/>
        <v>246427.89883320546</v>
      </c>
      <c r="C1885" s="2">
        <f t="shared" si="1018"/>
        <v>175409.75822456999</v>
      </c>
      <c r="D1885" s="2">
        <v>0</v>
      </c>
      <c r="E1885" s="11">
        <f t="shared" si="1004"/>
        <v>175409.75822456999</v>
      </c>
      <c r="F1885" s="99">
        <f t="shared" si="999"/>
        <v>4843.87</v>
      </c>
      <c r="G1885" s="3">
        <f>IF(N1885=1,VLOOKUP(A1884,[1]Plan1!$BG$69:$BI$188,3),G1884)</f>
        <v>4853.07</v>
      </c>
      <c r="H1885" s="200">
        <f t="shared" si="1000"/>
        <v>42918</v>
      </c>
      <c r="I1885" s="200">
        <f t="shared" si="1001"/>
        <v>42949</v>
      </c>
      <c r="J1885" s="27">
        <f t="shared" si="1005"/>
        <v>1.8993077848910023E-3</v>
      </c>
      <c r="K1885" s="12">
        <f t="shared" si="1019"/>
        <v>43010</v>
      </c>
      <c r="L1885" s="12">
        <f t="shared" si="1006"/>
        <v>43010</v>
      </c>
      <c r="M1885" s="1">
        <f t="shared" si="1020"/>
        <v>20</v>
      </c>
      <c r="N1885" s="1">
        <f t="shared" si="1007"/>
        <v>16</v>
      </c>
      <c r="O1885" s="2">
        <f t="shared" si="1008"/>
        <v>1.00151915</v>
      </c>
      <c r="P1885" s="11">
        <f t="shared" si="996"/>
        <v>1.0024005199999999</v>
      </c>
      <c r="Q1885" s="11">
        <f t="shared" si="992"/>
        <v>1.3969501209206603</v>
      </c>
      <c r="R1885" s="2">
        <f t="shared" si="995"/>
        <v>1.3990722900000001</v>
      </c>
      <c r="S1885" s="2">
        <f t="shared" si="990"/>
        <v>1.36605438</v>
      </c>
      <c r="T1885" s="2">
        <f t="shared" si="1009"/>
        <v>239619.26851741</v>
      </c>
      <c r="U1885" s="2">
        <f t="shared" si="1010"/>
        <v>0</v>
      </c>
      <c r="V1885" s="2">
        <f t="shared" si="1011"/>
        <v>70001.173903025498</v>
      </c>
      <c r="W1885" s="2">
        <f t="shared" si="1012"/>
        <v>245410.93212759547</v>
      </c>
      <c r="X1885" s="29">
        <f t="shared" si="1013"/>
        <v>0</v>
      </c>
      <c r="Y1885" s="2">
        <f t="shared" si="991"/>
        <v>0</v>
      </c>
      <c r="Z1885" s="82">
        <f t="shared" si="1014"/>
        <v>0</v>
      </c>
      <c r="AA1885" s="2">
        <f t="shared" si="997"/>
        <v>0</v>
      </c>
      <c r="AB1885" s="27">
        <f t="shared" si="1021"/>
        <v>6.7299999999999999E-2</v>
      </c>
      <c r="AC1885" s="29">
        <f t="shared" si="1002"/>
        <v>16</v>
      </c>
      <c r="AD1885" s="29">
        <v>252</v>
      </c>
      <c r="AE1885" s="11">
        <f t="shared" si="993"/>
        <v>1.004143934</v>
      </c>
      <c r="AF1885" s="2">
        <f t="shared" si="998"/>
        <v>992.96643386000005</v>
      </c>
      <c r="AG1885" s="2">
        <f t="shared" si="1015"/>
        <v>1016.96670561</v>
      </c>
      <c r="AH1885" s="3">
        <f t="shared" si="1016"/>
        <v>0</v>
      </c>
      <c r="AI1885" s="4" t="str">
        <f t="shared" si="994"/>
        <v>A+J=</v>
      </c>
      <c r="AJ1885" s="12">
        <f t="shared" si="1022"/>
        <v>43010</v>
      </c>
      <c r="AK1885" s="12"/>
      <c r="AL1885" s="4"/>
      <c r="AM1885" s="1"/>
      <c r="AN1885" s="12"/>
      <c r="AO1885" s="1"/>
      <c r="AP1885" s="1"/>
      <c r="AQ1885" s="3"/>
      <c r="AR1885" s="3"/>
      <c r="AS1885" s="7"/>
      <c r="AT1885" s="1"/>
      <c r="AU1885" s="1"/>
      <c r="AV1885" s="1"/>
      <c r="AW1885" s="1"/>
      <c r="AX1885" s="1"/>
      <c r="AY1885" s="1"/>
      <c r="AZ1885" s="1"/>
      <c r="BA1885" s="1"/>
      <c r="BB1885" s="1"/>
    </row>
    <row r="1886" spans="1:54" x14ac:dyDescent="0.2">
      <c r="A1886" s="178">
        <f t="shared" si="1017"/>
        <v>43005</v>
      </c>
      <c r="B1886" s="2">
        <f t="shared" si="1003"/>
        <v>246514.98710551977</v>
      </c>
      <c r="C1886" s="2">
        <f t="shared" si="1018"/>
        <v>175409.75822456999</v>
      </c>
      <c r="D1886" s="2">
        <v>0</v>
      </c>
      <c r="E1886" s="11">
        <f t="shared" si="1004"/>
        <v>175409.75822456999</v>
      </c>
      <c r="F1886" s="99">
        <f t="shared" si="999"/>
        <v>4843.87</v>
      </c>
      <c r="G1886" s="3">
        <f>IF(N1886=1,VLOOKUP(A1885,[1]Plan1!$BG$69:$BI$188,3),G1885)</f>
        <v>4853.07</v>
      </c>
      <c r="H1886" s="200">
        <f t="shared" si="1000"/>
        <v>42918</v>
      </c>
      <c r="I1886" s="200">
        <f t="shared" si="1001"/>
        <v>42949</v>
      </c>
      <c r="J1886" s="27">
        <f t="shared" si="1005"/>
        <v>1.8993077848910023E-3</v>
      </c>
      <c r="K1886" s="12">
        <f t="shared" si="1019"/>
        <v>43010</v>
      </c>
      <c r="L1886" s="12">
        <f t="shared" si="1006"/>
        <v>43010</v>
      </c>
      <c r="M1886" s="1">
        <f t="shared" si="1020"/>
        <v>20</v>
      </c>
      <c r="N1886" s="1">
        <f t="shared" si="1007"/>
        <v>17</v>
      </c>
      <c r="O1886" s="2">
        <f t="shared" si="1008"/>
        <v>1.00161418</v>
      </c>
      <c r="P1886" s="11">
        <f t="shared" si="996"/>
        <v>1.0024005199999999</v>
      </c>
      <c r="Q1886" s="11">
        <f t="shared" si="992"/>
        <v>1.3969501209206603</v>
      </c>
      <c r="R1886" s="2">
        <f t="shared" si="995"/>
        <v>1.39920504</v>
      </c>
      <c r="S1886" s="2">
        <f t="shared" ref="S1886:S1949" si="1023">IF(AND(X1886&gt;0,MONTH(A1886)=10),R1886,S1885)</f>
        <v>1.36605438</v>
      </c>
      <c r="T1886" s="2">
        <f t="shared" si="1009"/>
        <v>239619.26851741</v>
      </c>
      <c r="U1886" s="2">
        <f t="shared" si="1010"/>
        <v>0</v>
      </c>
      <c r="V1886" s="2">
        <f t="shared" si="1011"/>
        <v>70024.45954842979</v>
      </c>
      <c r="W1886" s="2">
        <f t="shared" si="1012"/>
        <v>245434.21777299978</v>
      </c>
      <c r="X1886" s="29">
        <f t="shared" si="1013"/>
        <v>0</v>
      </c>
      <c r="Y1886" s="2">
        <f t="shared" ref="Y1886:Y1949" si="1024">IF(X1886&gt;0,VLOOKUP(A1886,AN$12:AR$131,5),0)</f>
        <v>0</v>
      </c>
      <c r="Z1886" s="82">
        <f t="shared" si="1014"/>
        <v>0</v>
      </c>
      <c r="AA1886" s="2">
        <f t="shared" si="997"/>
        <v>0</v>
      </c>
      <c r="AB1886" s="27">
        <f t="shared" si="1021"/>
        <v>6.7299999999999999E-2</v>
      </c>
      <c r="AC1886" s="29">
        <f t="shared" si="1002"/>
        <v>17</v>
      </c>
      <c r="AD1886" s="29">
        <v>252</v>
      </c>
      <c r="AE1886" s="11">
        <f t="shared" si="993"/>
        <v>1.0044034989999999</v>
      </c>
      <c r="AF1886" s="2">
        <f t="shared" si="998"/>
        <v>1055.1632092899999</v>
      </c>
      <c r="AG1886" s="2">
        <f t="shared" si="1015"/>
        <v>1080.76933252</v>
      </c>
      <c r="AH1886" s="3">
        <f t="shared" si="1016"/>
        <v>0</v>
      </c>
      <c r="AI1886" s="4" t="str">
        <f t="shared" si="994"/>
        <v>A+J=</v>
      </c>
      <c r="AJ1886" s="12">
        <f t="shared" si="1022"/>
        <v>43010</v>
      </c>
      <c r="AK1886" s="12"/>
      <c r="AL1886" s="4"/>
      <c r="AM1886" s="1"/>
      <c r="AN1886" s="12"/>
      <c r="AO1886" s="1"/>
      <c r="AP1886" s="1"/>
      <c r="AQ1886" s="3"/>
      <c r="AR1886" s="3"/>
      <c r="AS1886" s="7"/>
      <c r="AT1886" s="1"/>
      <c r="AU1886" s="1"/>
      <c r="AV1886" s="1"/>
      <c r="AW1886" s="1"/>
      <c r="AX1886" s="1"/>
      <c r="AY1886" s="1"/>
      <c r="AZ1886" s="1"/>
      <c r="BA1886" s="1"/>
      <c r="BB1886" s="1"/>
    </row>
    <row r="1887" spans="1:54" x14ac:dyDescent="0.2">
      <c r="A1887" s="178">
        <f t="shared" si="1017"/>
        <v>43006</v>
      </c>
      <c r="B1887" s="2">
        <f t="shared" si="1003"/>
        <v>246602.10567405168</v>
      </c>
      <c r="C1887" s="2">
        <f t="shared" si="1018"/>
        <v>175409.75822456999</v>
      </c>
      <c r="D1887" s="2">
        <v>0</v>
      </c>
      <c r="E1887" s="11">
        <f t="shared" si="1004"/>
        <v>175409.75822456999</v>
      </c>
      <c r="F1887" s="99">
        <f t="shared" si="999"/>
        <v>4843.87</v>
      </c>
      <c r="G1887" s="3">
        <f>IF(N1887=1,VLOOKUP(A1886,[1]Plan1!$BG$69:$BI$188,3),G1886)</f>
        <v>4853.07</v>
      </c>
      <c r="H1887" s="200">
        <f t="shared" si="1000"/>
        <v>42918</v>
      </c>
      <c r="I1887" s="200">
        <f t="shared" si="1001"/>
        <v>42949</v>
      </c>
      <c r="J1887" s="27">
        <f t="shared" si="1005"/>
        <v>1.8993077848910023E-3</v>
      </c>
      <c r="K1887" s="12">
        <f t="shared" si="1019"/>
        <v>43010</v>
      </c>
      <c r="L1887" s="12">
        <f t="shared" si="1006"/>
        <v>43010</v>
      </c>
      <c r="M1887" s="1">
        <f t="shared" si="1020"/>
        <v>20</v>
      </c>
      <c r="N1887" s="1">
        <f t="shared" si="1007"/>
        <v>18</v>
      </c>
      <c r="O1887" s="2">
        <f t="shared" si="1008"/>
        <v>1.00170921</v>
      </c>
      <c r="P1887" s="11">
        <f t="shared" si="996"/>
        <v>1.0024005199999999</v>
      </c>
      <c r="Q1887" s="11">
        <f t="shared" ref="Q1887:Q1950" si="1025">IF(L1887&gt;L1886,Q1886*P1887,Q1886)</f>
        <v>1.3969501209206603</v>
      </c>
      <c r="R1887" s="2">
        <f t="shared" si="995"/>
        <v>1.3993378000000001</v>
      </c>
      <c r="S1887" s="2">
        <f t="shared" si="1023"/>
        <v>1.36605438</v>
      </c>
      <c r="T1887" s="2">
        <f t="shared" si="1009"/>
        <v>239619.26851741</v>
      </c>
      <c r="U1887" s="2">
        <f t="shared" si="1010"/>
        <v>0</v>
      </c>
      <c r="V1887" s="2">
        <f t="shared" si="1011"/>
        <v>70047.746947931693</v>
      </c>
      <c r="W1887" s="2">
        <f t="shared" si="1012"/>
        <v>245457.50517250167</v>
      </c>
      <c r="X1887" s="29">
        <f t="shared" si="1013"/>
        <v>0</v>
      </c>
      <c r="Y1887" s="2">
        <f t="shared" si="1024"/>
        <v>0</v>
      </c>
      <c r="Z1887" s="82">
        <f t="shared" si="1014"/>
        <v>0</v>
      </c>
      <c r="AA1887" s="2">
        <f t="shared" si="997"/>
        <v>0</v>
      </c>
      <c r="AB1887" s="27">
        <f t="shared" si="1021"/>
        <v>6.7299999999999999E-2</v>
      </c>
      <c r="AC1887" s="29">
        <f t="shared" si="1002"/>
        <v>18</v>
      </c>
      <c r="AD1887" s="29">
        <v>252</v>
      </c>
      <c r="AE1887" s="11">
        <f t="shared" ref="AE1887:AE1950" si="1026">ROUND((1+AB1887)^TRUNC((AC1887/AD1887),9),9)</f>
        <v>1.004663131</v>
      </c>
      <c r="AF1887" s="2">
        <f t="shared" si="998"/>
        <v>1117.3760392199999</v>
      </c>
      <c r="AG1887" s="2">
        <f t="shared" si="1015"/>
        <v>1144.60050155</v>
      </c>
      <c r="AH1887" s="3">
        <f t="shared" si="1016"/>
        <v>0</v>
      </c>
      <c r="AI1887" s="4" t="str">
        <f t="shared" si="994"/>
        <v>A+J=</v>
      </c>
      <c r="AJ1887" s="12">
        <f t="shared" si="1022"/>
        <v>43010</v>
      </c>
      <c r="AK1887" s="12"/>
      <c r="AL1887" s="4"/>
      <c r="AM1887" s="1"/>
      <c r="AN1887" s="12"/>
      <c r="AO1887" s="1"/>
      <c r="AP1887" s="1"/>
      <c r="AQ1887" s="3"/>
      <c r="AR1887" s="3"/>
      <c r="AS1887" s="7"/>
      <c r="AT1887" s="1"/>
      <c r="AU1887" s="1"/>
      <c r="AV1887" s="1"/>
      <c r="AW1887" s="1"/>
      <c r="AX1887" s="1"/>
      <c r="AY1887" s="1"/>
      <c r="AZ1887" s="1"/>
      <c r="BA1887" s="1"/>
      <c r="BB1887" s="1"/>
    </row>
    <row r="1888" spans="1:54" x14ac:dyDescent="0.2">
      <c r="A1888" s="178">
        <f t="shared" si="1017"/>
        <v>43007</v>
      </c>
      <c r="B1888" s="2">
        <f t="shared" si="1003"/>
        <v>246689.25302757355</v>
      </c>
      <c r="C1888" s="2">
        <f t="shared" si="1018"/>
        <v>175409.75822456999</v>
      </c>
      <c r="D1888" s="2">
        <v>0</v>
      </c>
      <c r="E1888" s="11">
        <f t="shared" si="1004"/>
        <v>175409.75822456999</v>
      </c>
      <c r="F1888" s="99">
        <f t="shared" si="999"/>
        <v>4843.87</v>
      </c>
      <c r="G1888" s="3">
        <f>IF(N1888=1,VLOOKUP(A1887,[1]Plan1!$BG$69:$BI$188,3),G1887)</f>
        <v>4853.07</v>
      </c>
      <c r="H1888" s="200">
        <f t="shared" si="1000"/>
        <v>42918</v>
      </c>
      <c r="I1888" s="200">
        <f t="shared" si="1001"/>
        <v>42949</v>
      </c>
      <c r="J1888" s="27">
        <f t="shared" si="1005"/>
        <v>1.8993077848910023E-3</v>
      </c>
      <c r="K1888" s="12">
        <f t="shared" si="1019"/>
        <v>43010</v>
      </c>
      <c r="L1888" s="12">
        <f t="shared" si="1006"/>
        <v>43010</v>
      </c>
      <c r="M1888" s="1">
        <f t="shared" si="1020"/>
        <v>20</v>
      </c>
      <c r="N1888" s="1">
        <f t="shared" si="1007"/>
        <v>19</v>
      </c>
      <c r="O1888" s="2">
        <f t="shared" si="1008"/>
        <v>1.00180425</v>
      </c>
      <c r="P1888" s="11">
        <f t="shared" si="996"/>
        <v>1.0024005199999999</v>
      </c>
      <c r="Q1888" s="11">
        <f t="shared" si="1025"/>
        <v>1.3969501209206603</v>
      </c>
      <c r="R1888" s="2">
        <f t="shared" si="995"/>
        <v>1.3994705599999999</v>
      </c>
      <c r="S1888" s="2">
        <f t="shared" si="1023"/>
        <v>1.36605438</v>
      </c>
      <c r="T1888" s="2">
        <f t="shared" si="1009"/>
        <v>239619.26851741</v>
      </c>
      <c r="U1888" s="2">
        <f t="shared" si="1010"/>
        <v>0</v>
      </c>
      <c r="V1888" s="2">
        <f t="shared" si="1011"/>
        <v>70071.034347433568</v>
      </c>
      <c r="W1888" s="2">
        <f t="shared" si="1012"/>
        <v>245480.79257200356</v>
      </c>
      <c r="X1888" s="29">
        <f t="shared" si="1013"/>
        <v>0</v>
      </c>
      <c r="Y1888" s="2">
        <f t="shared" si="1024"/>
        <v>0</v>
      </c>
      <c r="Z1888" s="82">
        <f t="shared" si="1014"/>
        <v>0</v>
      </c>
      <c r="AA1888" s="2">
        <f t="shared" si="997"/>
        <v>0</v>
      </c>
      <c r="AB1888" s="27">
        <f t="shared" si="1021"/>
        <v>6.7299999999999999E-2</v>
      </c>
      <c r="AC1888" s="29">
        <f t="shared" si="1002"/>
        <v>19</v>
      </c>
      <c r="AD1888" s="29">
        <v>252</v>
      </c>
      <c r="AE1888" s="11">
        <f t="shared" si="1026"/>
        <v>1.004922831</v>
      </c>
      <c r="AF1888" s="2">
        <f t="shared" si="998"/>
        <v>1179.60516325</v>
      </c>
      <c r="AG1888" s="2">
        <f t="shared" si="1015"/>
        <v>1208.46045557</v>
      </c>
      <c r="AH1888" s="3">
        <f t="shared" si="1016"/>
        <v>0</v>
      </c>
      <c r="AI1888" s="4" t="str">
        <f t="shared" si="994"/>
        <v>A+J=</v>
      </c>
      <c r="AJ1888" s="12">
        <f t="shared" si="1022"/>
        <v>43010</v>
      </c>
      <c r="AK1888" s="12"/>
      <c r="AL1888" s="4"/>
      <c r="AM1888" s="1"/>
      <c r="AN1888" s="12"/>
      <c r="AO1888" s="1"/>
      <c r="AP1888" s="1"/>
      <c r="AQ1888" s="3"/>
      <c r="AR1888" s="3"/>
      <c r="AS1888" s="7"/>
      <c r="AT1888" s="1"/>
      <c r="AU1888" s="1"/>
      <c r="AV1888" s="1"/>
      <c r="AW1888" s="1"/>
      <c r="AX1888" s="1"/>
      <c r="AY1888" s="1"/>
      <c r="AZ1888" s="1"/>
      <c r="BA1888" s="1"/>
      <c r="BB1888" s="1"/>
    </row>
    <row r="1889" spans="1:154" x14ac:dyDescent="0.2">
      <c r="A1889" s="178">
        <f t="shared" si="1017"/>
        <v>43008</v>
      </c>
      <c r="B1889" s="2">
        <f t="shared" si="1003"/>
        <v>246776.43220622063</v>
      </c>
      <c r="C1889" s="2">
        <f t="shared" si="1018"/>
        <v>175409.75822456999</v>
      </c>
      <c r="D1889" s="2">
        <v>0</v>
      </c>
      <c r="E1889" s="11">
        <f t="shared" si="1004"/>
        <v>175409.75822456999</v>
      </c>
      <c r="F1889" s="99">
        <f t="shared" si="999"/>
        <v>4843.87</v>
      </c>
      <c r="G1889" s="3">
        <f>IF(N1889=1,VLOOKUP(A1888,[1]Plan1!$BG$69:$BI$188,3),G1888)</f>
        <v>4853.07</v>
      </c>
      <c r="H1889" s="200">
        <f t="shared" si="1000"/>
        <v>42918</v>
      </c>
      <c r="I1889" s="200">
        <f t="shared" si="1001"/>
        <v>42949</v>
      </c>
      <c r="J1889" s="27">
        <f t="shared" si="1005"/>
        <v>1.8993077848910023E-3</v>
      </c>
      <c r="K1889" s="12">
        <f t="shared" si="1019"/>
        <v>43010</v>
      </c>
      <c r="L1889" s="12">
        <f t="shared" si="1006"/>
        <v>43010</v>
      </c>
      <c r="M1889" s="1">
        <f t="shared" si="1020"/>
        <v>20</v>
      </c>
      <c r="N1889" s="1">
        <f t="shared" si="1007"/>
        <v>20</v>
      </c>
      <c r="O1889" s="2">
        <f t="shared" si="1008"/>
        <v>1.0018993</v>
      </c>
      <c r="P1889" s="11">
        <f t="shared" si="996"/>
        <v>1.0024005199999999</v>
      </c>
      <c r="Q1889" s="11">
        <f t="shared" si="1025"/>
        <v>1.3969501209206603</v>
      </c>
      <c r="R1889" s="2">
        <f t="shared" si="995"/>
        <v>1.3996033400000001</v>
      </c>
      <c r="S1889" s="2">
        <f t="shared" si="1023"/>
        <v>1.36605438</v>
      </c>
      <c r="T1889" s="2">
        <f t="shared" si="1009"/>
        <v>239619.26851741</v>
      </c>
      <c r="U1889" s="2">
        <f t="shared" si="1010"/>
        <v>0</v>
      </c>
      <c r="V1889" s="2">
        <f t="shared" si="1011"/>
        <v>70094.32525513065</v>
      </c>
      <c r="W1889" s="2">
        <f t="shared" si="1012"/>
        <v>245504.08347970064</v>
      </c>
      <c r="X1889" s="29">
        <f t="shared" si="1013"/>
        <v>0</v>
      </c>
      <c r="Y1889" s="2">
        <f t="shared" si="1024"/>
        <v>0</v>
      </c>
      <c r="Z1889" s="82">
        <f t="shared" si="1014"/>
        <v>0</v>
      </c>
      <c r="AA1889" s="2">
        <f t="shared" si="997"/>
        <v>0</v>
      </c>
      <c r="AB1889" s="27">
        <f t="shared" si="1021"/>
        <v>6.7299999999999999E-2</v>
      </c>
      <c r="AC1889" s="29">
        <f t="shared" si="1002"/>
        <v>20</v>
      </c>
      <c r="AD1889" s="29">
        <v>252</v>
      </c>
      <c r="AE1889" s="11">
        <f t="shared" si="1026"/>
        <v>1.0051825969999999</v>
      </c>
      <c r="AF1889" s="2">
        <f t="shared" si="998"/>
        <v>1241.85010216</v>
      </c>
      <c r="AG1889" s="2">
        <f t="shared" si="1015"/>
        <v>1272.3487265199999</v>
      </c>
      <c r="AH1889" s="3">
        <f t="shared" si="1016"/>
        <v>0</v>
      </c>
      <c r="AI1889" s="4" t="str">
        <f t="shared" si="994"/>
        <v>A+J=</v>
      </c>
      <c r="AJ1889" s="12">
        <f t="shared" si="1022"/>
        <v>43010</v>
      </c>
      <c r="AK1889" s="12"/>
      <c r="AL1889" s="4"/>
      <c r="AM1889" s="1"/>
      <c r="AN1889" s="12"/>
      <c r="AO1889" s="1"/>
      <c r="AP1889" s="1"/>
      <c r="AQ1889" s="3"/>
      <c r="AR1889" s="3"/>
      <c r="AS1889" s="7"/>
      <c r="AT1889" s="1"/>
      <c r="AU1889" s="1"/>
      <c r="AV1889" s="1"/>
      <c r="AW1889" s="1"/>
      <c r="AX1889" s="1"/>
      <c r="AY1889" s="1"/>
      <c r="AZ1889" s="1"/>
      <c r="BA1889" s="1"/>
      <c r="BB1889" s="1"/>
    </row>
    <row r="1890" spans="1:154" x14ac:dyDescent="0.2">
      <c r="A1890" s="178">
        <f t="shared" si="1017"/>
        <v>43009</v>
      </c>
      <c r="B1890" s="2">
        <f t="shared" si="1003"/>
        <v>246776.43220622063</v>
      </c>
      <c r="C1890" s="2">
        <f t="shared" si="1018"/>
        <v>175409.75822456999</v>
      </c>
      <c r="D1890" s="2">
        <v>0</v>
      </c>
      <c r="E1890" s="11">
        <f t="shared" si="1004"/>
        <v>175409.75822456999</v>
      </c>
      <c r="F1890" s="99">
        <f t="shared" si="999"/>
        <v>4843.87</v>
      </c>
      <c r="G1890" s="3">
        <f>IF(N1890=1,VLOOKUP(A1889,[1]Plan1!$BG$69:$BI$188,3),G1889)</f>
        <v>4853.07</v>
      </c>
      <c r="H1890" s="200">
        <f t="shared" si="1000"/>
        <v>42918</v>
      </c>
      <c r="I1890" s="200">
        <f t="shared" si="1001"/>
        <v>42949</v>
      </c>
      <c r="J1890" s="27">
        <f t="shared" si="1005"/>
        <v>1.8993077848910023E-3</v>
      </c>
      <c r="K1890" s="12">
        <f t="shared" si="1019"/>
        <v>43040</v>
      </c>
      <c r="L1890" s="12">
        <f t="shared" si="1006"/>
        <v>43010</v>
      </c>
      <c r="M1890" s="1">
        <f t="shared" si="1020"/>
        <v>20</v>
      </c>
      <c r="N1890" s="1">
        <f t="shared" si="1007"/>
        <v>20</v>
      </c>
      <c r="O1890" s="2">
        <f t="shared" si="1008"/>
        <v>1.0018993</v>
      </c>
      <c r="P1890" s="11">
        <f t="shared" si="996"/>
        <v>1.0024005199999999</v>
      </c>
      <c r="Q1890" s="11">
        <f t="shared" si="1025"/>
        <v>1.3969501209206603</v>
      </c>
      <c r="R1890" s="2">
        <f t="shared" si="995"/>
        <v>1.3996033400000001</v>
      </c>
      <c r="S1890" s="2">
        <f t="shared" si="1023"/>
        <v>1.36605438</v>
      </c>
      <c r="T1890" s="2">
        <f t="shared" si="1009"/>
        <v>239619.26851741</v>
      </c>
      <c r="U1890" s="2">
        <f t="shared" si="1010"/>
        <v>0</v>
      </c>
      <c r="V1890" s="2">
        <f t="shared" si="1011"/>
        <v>70094.32525513065</v>
      </c>
      <c r="W1890" s="2">
        <f t="shared" si="1012"/>
        <v>245504.08347970064</v>
      </c>
      <c r="X1890" s="29">
        <f t="shared" si="1013"/>
        <v>0</v>
      </c>
      <c r="Y1890" s="2">
        <f t="shared" si="1024"/>
        <v>0</v>
      </c>
      <c r="Z1890" s="82">
        <f t="shared" si="1014"/>
        <v>0</v>
      </c>
      <c r="AA1890" s="2">
        <f t="shared" si="997"/>
        <v>0</v>
      </c>
      <c r="AB1890" s="27">
        <f t="shared" si="1021"/>
        <v>6.7299999999999999E-2</v>
      </c>
      <c r="AC1890" s="29">
        <f t="shared" si="1002"/>
        <v>20</v>
      </c>
      <c r="AD1890" s="29">
        <v>252</v>
      </c>
      <c r="AE1890" s="11">
        <f t="shared" si="1026"/>
        <v>1.0051825969999999</v>
      </c>
      <c r="AF1890" s="2">
        <f t="shared" si="998"/>
        <v>1241.85010216</v>
      </c>
      <c r="AG1890" s="2">
        <f t="shared" si="1015"/>
        <v>1272.3487265199999</v>
      </c>
      <c r="AH1890" s="3">
        <f t="shared" si="1016"/>
        <v>0</v>
      </c>
      <c r="AI1890" s="4" t="str">
        <f t="shared" ref="AI1890:AI1953" si="1027">AI1889</f>
        <v>A+J=</v>
      </c>
      <c r="AJ1890" s="12">
        <f t="shared" si="1022"/>
        <v>43010</v>
      </c>
      <c r="AK1890" s="12"/>
      <c r="AL1890" s="4"/>
      <c r="AM1890" s="1"/>
      <c r="AN1890" s="12"/>
      <c r="AO1890" s="1"/>
      <c r="AP1890" s="1"/>
      <c r="AQ1890" s="3"/>
      <c r="AR1890" s="3"/>
      <c r="AS1890" s="7"/>
      <c r="AT1890" s="1"/>
      <c r="AU1890" s="1"/>
      <c r="AV1890" s="1"/>
      <c r="AW1890" s="1"/>
      <c r="AX1890" s="1"/>
      <c r="AY1890" s="1"/>
      <c r="AZ1890" s="1"/>
      <c r="BA1890" s="1"/>
      <c r="BB1890" s="1"/>
    </row>
    <row r="1891" spans="1:154" x14ac:dyDescent="0.2">
      <c r="A1891" s="176">
        <f t="shared" si="1017"/>
        <v>43010</v>
      </c>
      <c r="B1891" s="93">
        <f t="shared" si="1003"/>
        <v>246776.43220622063</v>
      </c>
      <c r="C1891" s="93">
        <f t="shared" si="1018"/>
        <v>175409.75822456999</v>
      </c>
      <c r="D1891" s="93">
        <v>0</v>
      </c>
      <c r="E1891" s="95">
        <f t="shared" si="1004"/>
        <v>175409.75822456999</v>
      </c>
      <c r="F1891" s="101">
        <f t="shared" si="999"/>
        <v>4843.87</v>
      </c>
      <c r="G1891" s="49">
        <f>IF(N1891=1,VLOOKUP(A1890,[1]Plan1!$BG$69:$BI$188,3),G1890)</f>
        <v>4853.07</v>
      </c>
      <c r="H1891" s="201">
        <f t="shared" si="1000"/>
        <v>42918</v>
      </c>
      <c r="I1891" s="201">
        <f t="shared" si="1001"/>
        <v>42949</v>
      </c>
      <c r="J1891" s="94">
        <f t="shared" si="1005"/>
        <v>1.8993077848910023E-3</v>
      </c>
      <c r="K1891" s="16">
        <f t="shared" si="1019"/>
        <v>43040</v>
      </c>
      <c r="L1891" s="16">
        <f t="shared" si="1006"/>
        <v>43010</v>
      </c>
      <c r="M1891" s="38">
        <f t="shared" si="1020"/>
        <v>20</v>
      </c>
      <c r="N1891" s="38">
        <f t="shared" si="1007"/>
        <v>20</v>
      </c>
      <c r="O1891" s="93">
        <f t="shared" si="1008"/>
        <v>1.0018993</v>
      </c>
      <c r="P1891" s="95">
        <f t="shared" si="996"/>
        <v>1.0024005199999999</v>
      </c>
      <c r="Q1891" s="95">
        <f t="shared" si="1025"/>
        <v>1.3969501209206603</v>
      </c>
      <c r="R1891" s="93">
        <f t="shared" si="995"/>
        <v>1.3996033400000001</v>
      </c>
      <c r="S1891" s="93">
        <f t="shared" si="1023"/>
        <v>1.3996033400000001</v>
      </c>
      <c r="T1891" s="93">
        <f t="shared" si="1009"/>
        <v>245504.0834797</v>
      </c>
      <c r="U1891" s="93">
        <f t="shared" si="1010"/>
        <v>0</v>
      </c>
      <c r="V1891" s="93">
        <f t="shared" si="1011"/>
        <v>70094.32525513065</v>
      </c>
      <c r="W1891" s="93">
        <f t="shared" si="1012"/>
        <v>245504.08347970064</v>
      </c>
      <c r="X1891" s="96">
        <f t="shared" si="1013"/>
        <v>62</v>
      </c>
      <c r="Y1891" s="93">
        <f t="shared" si="1024"/>
        <v>3247.8940996699998</v>
      </c>
      <c r="Z1891" s="97">
        <f t="shared" si="1014"/>
        <v>1.8516040000000001E-2</v>
      </c>
      <c r="AA1891" s="93">
        <f t="shared" si="997"/>
        <v>4545.7634298700004</v>
      </c>
      <c r="AB1891" s="94">
        <f t="shared" si="1021"/>
        <v>6.7299999999999999E-2</v>
      </c>
      <c r="AC1891" s="96">
        <f t="shared" si="1002"/>
        <v>20</v>
      </c>
      <c r="AD1891" s="96">
        <v>252</v>
      </c>
      <c r="AE1891" s="95">
        <f t="shared" si="1026"/>
        <v>1.0051825969999999</v>
      </c>
      <c r="AF1891" s="93">
        <f t="shared" si="998"/>
        <v>1272.3487265199999</v>
      </c>
      <c r="AG1891" s="93">
        <f t="shared" si="1015"/>
        <v>1272.3487265199999</v>
      </c>
      <c r="AH1891" s="49">
        <f t="shared" si="1016"/>
        <v>5818.1121563900006</v>
      </c>
      <c r="AI1891" s="98" t="str">
        <f t="shared" si="1027"/>
        <v>A+J=</v>
      </c>
      <c r="AJ1891" s="12">
        <f t="shared" si="1022"/>
        <v>43010</v>
      </c>
      <c r="AK1891" s="16"/>
      <c r="AL1891" s="98"/>
      <c r="AM1891" s="38"/>
      <c r="AN1891" s="16"/>
      <c r="AO1891" s="38"/>
      <c r="AP1891" s="38"/>
      <c r="AQ1891" s="49"/>
      <c r="AR1891" s="49"/>
      <c r="AS1891" s="80"/>
      <c r="AT1891" s="38"/>
      <c r="AU1891" s="38"/>
      <c r="AV1891" s="38"/>
      <c r="AW1891" s="38"/>
      <c r="AX1891" s="38"/>
      <c r="AY1891" s="38"/>
      <c r="AZ1891" s="38"/>
      <c r="BA1891" s="38"/>
      <c r="BB1891" s="38"/>
      <c r="BC1891" s="38"/>
      <c r="BD1891" s="38"/>
      <c r="BE1891" s="38"/>
      <c r="BF1891" s="38"/>
      <c r="BG1891" s="38"/>
      <c r="BH1891" s="38"/>
      <c r="BI1891" s="38"/>
      <c r="BJ1891" s="38"/>
      <c r="BK1891" s="38"/>
      <c r="BL1891" s="38"/>
      <c r="BM1891" s="38"/>
      <c r="BN1891" s="38"/>
      <c r="BO1891" s="38"/>
      <c r="BP1891" s="38"/>
      <c r="BQ1891" s="38"/>
      <c r="BR1891" s="38"/>
      <c r="BS1891" s="38"/>
      <c r="BT1891" s="38"/>
      <c r="BU1891" s="38"/>
      <c r="BV1891" s="38"/>
      <c r="BW1891" s="38"/>
      <c r="BX1891" s="38"/>
      <c r="BY1891" s="38"/>
      <c r="BZ1891" s="38"/>
      <c r="CA1891" s="38"/>
      <c r="CB1891" s="38"/>
      <c r="CC1891" s="38"/>
      <c r="CD1891" s="38"/>
      <c r="CE1891" s="38"/>
      <c r="CF1891" s="38"/>
      <c r="CG1891" s="38"/>
      <c r="CH1891" s="38"/>
      <c r="CI1891" s="38"/>
      <c r="CJ1891" s="38"/>
      <c r="CK1891" s="38"/>
      <c r="CL1891" s="38"/>
      <c r="CM1891" s="38"/>
      <c r="CN1891" s="38"/>
      <c r="CO1891" s="38"/>
      <c r="CP1891" s="38"/>
      <c r="CQ1891" s="38"/>
      <c r="CR1891" s="38"/>
      <c r="CS1891" s="38"/>
      <c r="CT1891" s="38"/>
      <c r="CU1891" s="38"/>
      <c r="CV1891" s="38"/>
      <c r="CW1891" s="38"/>
      <c r="CX1891" s="38"/>
      <c r="CY1891" s="38"/>
      <c r="CZ1891" s="38"/>
      <c r="DA1891" s="38"/>
      <c r="DB1891" s="38"/>
      <c r="DC1891" s="38"/>
      <c r="DD1891" s="38"/>
      <c r="DE1891" s="38"/>
      <c r="DF1891" s="38"/>
      <c r="DG1891" s="38"/>
      <c r="DH1891" s="38"/>
      <c r="DI1891" s="38"/>
      <c r="DJ1891" s="38"/>
      <c r="DK1891" s="38"/>
      <c r="DL1891" s="38"/>
      <c r="DM1891" s="38"/>
      <c r="DN1891" s="38"/>
      <c r="DO1891" s="38"/>
      <c r="DP1891" s="38"/>
      <c r="DQ1891" s="38"/>
      <c r="DR1891" s="38"/>
      <c r="DS1891" s="38"/>
      <c r="DT1891" s="38"/>
      <c r="DU1891" s="38"/>
      <c r="DV1891" s="38"/>
      <c r="DW1891" s="38"/>
      <c r="DX1891" s="38"/>
      <c r="DY1891" s="38"/>
      <c r="DZ1891" s="38"/>
      <c r="EA1891" s="38"/>
      <c r="EB1891" s="38"/>
      <c r="EC1891" s="38"/>
      <c r="ED1891" s="38"/>
      <c r="EE1891" s="38"/>
      <c r="EF1891" s="38"/>
      <c r="EG1891" s="38"/>
      <c r="EH1891" s="38"/>
      <c r="EI1891" s="38"/>
      <c r="EJ1891" s="38"/>
      <c r="EK1891" s="38"/>
      <c r="EL1891" s="38"/>
      <c r="EM1891" s="38"/>
      <c r="EN1891" s="38"/>
      <c r="EO1891" s="38"/>
      <c r="EP1891" s="38"/>
      <c r="EQ1891" s="38"/>
      <c r="ER1891" s="38"/>
      <c r="ES1891" s="38"/>
      <c r="ET1891" s="38"/>
      <c r="EU1891" s="38"/>
      <c r="EV1891" s="38"/>
      <c r="EW1891" s="38"/>
      <c r="EX1891" s="38"/>
    </row>
    <row r="1892" spans="1:154" x14ac:dyDescent="0.2">
      <c r="A1892" s="178">
        <f t="shared" si="1017"/>
        <v>43011</v>
      </c>
      <c r="B1892" s="2">
        <f t="shared" si="1003"/>
        <v>241035.06036674822</v>
      </c>
      <c r="C1892" s="2">
        <f t="shared" si="1018"/>
        <v>172161.86412489999</v>
      </c>
      <c r="D1892" s="2">
        <f>SUM(Y1892:Y$2227)</f>
        <v>36465.539380789996</v>
      </c>
      <c r="E1892" s="11">
        <f t="shared" si="1004"/>
        <v>135696.32474411</v>
      </c>
      <c r="F1892" s="99">
        <f t="shared" si="999"/>
        <v>4853.07</v>
      </c>
      <c r="G1892" s="3">
        <f>IF(N1892=1,VLOOKUP(A1891,[1]Plan1!$BG$69:$BI$188,3),G1891)</f>
        <v>4860.83</v>
      </c>
      <c r="H1892" s="200">
        <f t="shared" si="1000"/>
        <v>42950</v>
      </c>
      <c r="I1892" s="200">
        <f t="shared" si="1001"/>
        <v>42981</v>
      </c>
      <c r="J1892" s="27">
        <f t="shared" si="1005"/>
        <v>1.5989878571709415E-3</v>
      </c>
      <c r="K1892" s="12">
        <f t="shared" si="1019"/>
        <v>43040</v>
      </c>
      <c r="L1892" s="12">
        <f t="shared" si="1006"/>
        <v>43040</v>
      </c>
      <c r="M1892" s="1">
        <f t="shared" si="1020"/>
        <v>21</v>
      </c>
      <c r="N1892" s="1">
        <f t="shared" si="1007"/>
        <v>1</v>
      </c>
      <c r="O1892" s="2">
        <f t="shared" si="1008"/>
        <v>1.0000760799999999</v>
      </c>
      <c r="P1892" s="11">
        <f t="shared" si="996"/>
        <v>1.0018993</v>
      </c>
      <c r="Q1892" s="11">
        <f t="shared" si="1025"/>
        <v>1.399603348285325</v>
      </c>
      <c r="R1892" s="2">
        <f t="shared" si="995"/>
        <v>1.3997098299999999</v>
      </c>
      <c r="S1892" s="2">
        <f t="shared" si="1023"/>
        <v>1.3996033400000001</v>
      </c>
      <c r="T1892" s="2">
        <f t="shared" si="1009"/>
        <v>240958.32004983001</v>
      </c>
      <c r="U1892" s="2">
        <f t="shared" si="1010"/>
        <v>14571.751331465217</v>
      </c>
      <c r="V1892" s="2">
        <f t="shared" si="1011"/>
        <v>54239.154895092994</v>
      </c>
      <c r="W1892" s="2">
        <f t="shared" si="1012"/>
        <v>240972.77035145822</v>
      </c>
      <c r="X1892" s="29">
        <f t="shared" si="1013"/>
        <v>0</v>
      </c>
      <c r="Y1892" s="2">
        <f t="shared" si="1024"/>
        <v>0</v>
      </c>
      <c r="Z1892" s="82">
        <f t="shared" si="1014"/>
        <v>0</v>
      </c>
      <c r="AA1892" s="2">
        <f t="shared" si="997"/>
        <v>0</v>
      </c>
      <c r="AB1892" s="27">
        <f t="shared" si="1021"/>
        <v>6.7299999999999999E-2</v>
      </c>
      <c r="AC1892" s="29">
        <f t="shared" si="1002"/>
        <v>1</v>
      </c>
      <c r="AD1892" s="29">
        <v>252</v>
      </c>
      <c r="AE1892" s="11">
        <f t="shared" si="1026"/>
        <v>1.0002584940000001</v>
      </c>
      <c r="AF1892" s="2">
        <f t="shared" si="998"/>
        <v>62.286279980000003</v>
      </c>
      <c r="AG1892" s="2">
        <f t="shared" si="1015"/>
        <v>62.290015289999999</v>
      </c>
      <c r="AH1892" s="3">
        <f t="shared" si="1016"/>
        <v>0</v>
      </c>
      <c r="AI1892" s="4" t="str">
        <f t="shared" si="1027"/>
        <v>A+J=</v>
      </c>
      <c r="AJ1892" s="12">
        <f t="shared" si="1022"/>
        <v>43040</v>
      </c>
      <c r="AK1892" s="12"/>
      <c r="AL1892" s="4"/>
      <c r="AM1892" s="1"/>
      <c r="AN1892" s="12"/>
      <c r="AO1892" s="1"/>
      <c r="AP1892" s="1"/>
      <c r="AQ1892" s="3"/>
      <c r="AR1892" s="3"/>
      <c r="AS1892" s="7"/>
      <c r="AT1892" s="1"/>
      <c r="AU1892" s="1"/>
      <c r="AV1892" s="1"/>
      <c r="AW1892" s="1"/>
      <c r="AX1892" s="1"/>
      <c r="AY1892" s="1"/>
      <c r="AZ1892" s="1"/>
      <c r="BA1892" s="1"/>
      <c r="BB1892" s="1"/>
    </row>
    <row r="1893" spans="1:154" x14ac:dyDescent="0.2">
      <c r="A1893" s="178">
        <f t="shared" si="1017"/>
        <v>43012</v>
      </c>
      <c r="B1893" s="2">
        <f t="shared" si="1003"/>
        <v>241111.82430045021</v>
      </c>
      <c r="C1893" s="2">
        <f t="shared" si="1018"/>
        <v>172161.86412489999</v>
      </c>
      <c r="D1893" s="2">
        <f>SUM(Y1893:Y$2227)</f>
        <v>36465.539380789996</v>
      </c>
      <c r="E1893" s="11">
        <f t="shared" si="1004"/>
        <v>135696.32474411</v>
      </c>
      <c r="F1893" s="99">
        <f t="shared" si="999"/>
        <v>4853.07</v>
      </c>
      <c r="G1893" s="3">
        <f>IF(N1893=1,VLOOKUP(A1892,[1]Plan1!$BG$69:$BI$188,3),G1892)</f>
        <v>4860.83</v>
      </c>
      <c r="H1893" s="200">
        <f t="shared" si="1000"/>
        <v>42950</v>
      </c>
      <c r="I1893" s="200">
        <f t="shared" si="1001"/>
        <v>42981</v>
      </c>
      <c r="J1893" s="27">
        <f t="shared" si="1005"/>
        <v>1.5989878571709415E-3</v>
      </c>
      <c r="K1893" s="12">
        <f t="shared" si="1019"/>
        <v>43040</v>
      </c>
      <c r="L1893" s="12">
        <f t="shared" si="1006"/>
        <v>43040</v>
      </c>
      <c r="M1893" s="1">
        <f t="shared" si="1020"/>
        <v>21</v>
      </c>
      <c r="N1893" s="1">
        <f t="shared" si="1007"/>
        <v>2</v>
      </c>
      <c r="O1893" s="2">
        <f t="shared" si="1008"/>
        <v>1.00015217</v>
      </c>
      <c r="P1893" s="11">
        <f t="shared" si="996"/>
        <v>1.0018993</v>
      </c>
      <c r="Q1893" s="11">
        <f t="shared" si="1025"/>
        <v>1.399603348285325</v>
      </c>
      <c r="R1893" s="2">
        <f t="shared" si="995"/>
        <v>1.39981632</v>
      </c>
      <c r="S1893" s="2">
        <f t="shared" si="1023"/>
        <v>1.3996033400000001</v>
      </c>
      <c r="T1893" s="2">
        <f t="shared" si="1009"/>
        <v>240958.32004983001</v>
      </c>
      <c r="U1893" s="2">
        <f t="shared" si="1010"/>
        <v>14571.751331465217</v>
      </c>
      <c r="V1893" s="2">
        <f t="shared" si="1011"/>
        <v>54253.605196714998</v>
      </c>
      <c r="W1893" s="2">
        <f t="shared" si="1012"/>
        <v>240987.22065308021</v>
      </c>
      <c r="X1893" s="29">
        <f t="shared" si="1013"/>
        <v>0</v>
      </c>
      <c r="Y1893" s="2">
        <f t="shared" si="1024"/>
        <v>0</v>
      </c>
      <c r="Z1893" s="82">
        <f t="shared" si="1014"/>
        <v>0</v>
      </c>
      <c r="AA1893" s="2">
        <f t="shared" si="997"/>
        <v>0</v>
      </c>
      <c r="AB1893" s="27">
        <f t="shared" si="1021"/>
        <v>6.7299999999999999E-2</v>
      </c>
      <c r="AC1893" s="29">
        <f t="shared" si="1002"/>
        <v>2</v>
      </c>
      <c r="AD1893" s="29">
        <v>252</v>
      </c>
      <c r="AE1893" s="11">
        <f t="shared" si="1026"/>
        <v>1.000517055</v>
      </c>
      <c r="AF1893" s="2">
        <f t="shared" si="998"/>
        <v>124.58870417</v>
      </c>
      <c r="AG1893" s="2">
        <f t="shared" si="1015"/>
        <v>124.60364737</v>
      </c>
      <c r="AH1893" s="3">
        <f t="shared" si="1016"/>
        <v>0</v>
      </c>
      <c r="AI1893" s="4" t="str">
        <f t="shared" si="1027"/>
        <v>A+J=</v>
      </c>
      <c r="AJ1893" s="12">
        <f t="shared" si="1022"/>
        <v>43040</v>
      </c>
      <c r="AK1893" s="12"/>
      <c r="AL1893" s="4"/>
      <c r="AM1893" s="1"/>
      <c r="AN1893" s="12"/>
      <c r="AO1893" s="1"/>
      <c r="AP1893" s="1"/>
      <c r="AQ1893" s="3"/>
      <c r="AR1893" s="3"/>
      <c r="AS1893" s="7"/>
      <c r="AT1893" s="1"/>
      <c r="AU1893" s="1"/>
      <c r="AV1893" s="1"/>
      <c r="AW1893" s="1"/>
      <c r="AX1893" s="1"/>
      <c r="AY1893" s="1"/>
      <c r="AZ1893" s="1"/>
      <c r="BA1893" s="1"/>
      <c r="BB1893" s="1"/>
    </row>
    <row r="1894" spans="1:154" x14ac:dyDescent="0.2">
      <c r="A1894" s="178">
        <f t="shared" si="1017"/>
        <v>43013</v>
      </c>
      <c r="B1894" s="2">
        <f t="shared" si="1003"/>
        <v>241188.61456985871</v>
      </c>
      <c r="C1894" s="2">
        <f t="shared" si="1018"/>
        <v>172161.86412489999</v>
      </c>
      <c r="D1894" s="2">
        <f>SUM(Y1894:Y$2227)</f>
        <v>36465.539380789996</v>
      </c>
      <c r="E1894" s="11">
        <f t="shared" si="1004"/>
        <v>135696.32474411</v>
      </c>
      <c r="F1894" s="99">
        <f t="shared" si="999"/>
        <v>4853.07</v>
      </c>
      <c r="G1894" s="3">
        <f>IF(N1894=1,VLOOKUP(A1893,[1]Plan1!$BG$69:$BI$188,3),G1893)</f>
        <v>4860.83</v>
      </c>
      <c r="H1894" s="200">
        <f t="shared" si="1000"/>
        <v>42950</v>
      </c>
      <c r="I1894" s="200">
        <f t="shared" si="1001"/>
        <v>42981</v>
      </c>
      <c r="J1894" s="27">
        <f t="shared" si="1005"/>
        <v>1.5989878571709415E-3</v>
      </c>
      <c r="K1894" s="12">
        <f t="shared" si="1019"/>
        <v>43040</v>
      </c>
      <c r="L1894" s="12">
        <f t="shared" si="1006"/>
        <v>43040</v>
      </c>
      <c r="M1894" s="1">
        <f t="shared" si="1020"/>
        <v>21</v>
      </c>
      <c r="N1894" s="1">
        <f t="shared" si="1007"/>
        <v>3</v>
      </c>
      <c r="O1894" s="2">
        <f t="shared" si="1008"/>
        <v>1.00022827</v>
      </c>
      <c r="P1894" s="11">
        <f t="shared" si="996"/>
        <v>1.0018993</v>
      </c>
      <c r="Q1894" s="11">
        <f t="shared" si="1025"/>
        <v>1.399603348285325</v>
      </c>
      <c r="R1894" s="2">
        <f t="shared" si="995"/>
        <v>1.39992283</v>
      </c>
      <c r="S1894" s="2">
        <f t="shared" si="1023"/>
        <v>1.3996033400000001</v>
      </c>
      <c r="T1894" s="2">
        <f t="shared" si="1009"/>
        <v>240958.32004983001</v>
      </c>
      <c r="U1894" s="2">
        <f t="shared" si="1010"/>
        <v>14571.751331465217</v>
      </c>
      <c r="V1894" s="2">
        <f t="shared" si="1011"/>
        <v>54268.058212263488</v>
      </c>
      <c r="W1894" s="2">
        <f t="shared" si="1012"/>
        <v>241001.6736686287</v>
      </c>
      <c r="X1894" s="29">
        <f t="shared" si="1013"/>
        <v>0</v>
      </c>
      <c r="Y1894" s="2">
        <f t="shared" si="1024"/>
        <v>0</v>
      </c>
      <c r="Z1894" s="82">
        <f t="shared" si="1014"/>
        <v>0</v>
      </c>
      <c r="AA1894" s="2">
        <f t="shared" si="997"/>
        <v>0</v>
      </c>
      <c r="AB1894" s="27">
        <f t="shared" si="1021"/>
        <v>6.7299999999999999E-2</v>
      </c>
      <c r="AC1894" s="29">
        <f t="shared" si="1002"/>
        <v>3</v>
      </c>
      <c r="AD1894" s="29">
        <v>252</v>
      </c>
      <c r="AE1894" s="11">
        <f t="shared" si="1026"/>
        <v>1.0007756830000001</v>
      </c>
      <c r="AF1894" s="2">
        <f t="shared" si="998"/>
        <v>186.90727257</v>
      </c>
      <c r="AG1894" s="2">
        <f t="shared" si="1015"/>
        <v>186.94090123000001</v>
      </c>
      <c r="AH1894" s="3">
        <f t="shared" si="1016"/>
        <v>0</v>
      </c>
      <c r="AI1894" s="4" t="str">
        <f t="shared" si="1027"/>
        <v>A+J=</v>
      </c>
      <c r="AJ1894" s="12">
        <f t="shared" si="1022"/>
        <v>43040</v>
      </c>
      <c r="AK1894" s="12"/>
      <c r="AL1894" s="4"/>
      <c r="AM1894" s="1"/>
      <c r="AN1894" s="12"/>
      <c r="AO1894" s="1"/>
      <c r="AP1894" s="1"/>
      <c r="AQ1894" s="3"/>
      <c r="AR1894" s="3"/>
      <c r="AS1894" s="7"/>
      <c r="AT1894" s="1"/>
      <c r="AU1894" s="1"/>
      <c r="AV1894" s="1"/>
      <c r="AW1894" s="1"/>
      <c r="AX1894" s="1"/>
      <c r="AY1894" s="1"/>
      <c r="AZ1894" s="1"/>
      <c r="BA1894" s="1"/>
      <c r="BB1894" s="1"/>
    </row>
    <row r="1895" spans="1:154" x14ac:dyDescent="0.2">
      <c r="A1895" s="178">
        <f t="shared" si="1017"/>
        <v>43014</v>
      </c>
      <c r="B1895" s="2">
        <f t="shared" si="1003"/>
        <v>241265.4282222472</v>
      </c>
      <c r="C1895" s="2">
        <f t="shared" si="1018"/>
        <v>172161.86412489999</v>
      </c>
      <c r="D1895" s="2">
        <f>SUM(Y1895:Y$2227)</f>
        <v>36465.539380789996</v>
      </c>
      <c r="E1895" s="11">
        <f t="shared" si="1004"/>
        <v>135696.32474411</v>
      </c>
      <c r="F1895" s="99">
        <f t="shared" si="999"/>
        <v>4853.07</v>
      </c>
      <c r="G1895" s="3">
        <f>IF(N1895=1,VLOOKUP(A1894,[1]Plan1!$BG$69:$BI$188,3),G1894)</f>
        <v>4860.83</v>
      </c>
      <c r="H1895" s="200">
        <f t="shared" si="1000"/>
        <v>42950</v>
      </c>
      <c r="I1895" s="200">
        <f t="shared" si="1001"/>
        <v>42981</v>
      </c>
      <c r="J1895" s="27">
        <f t="shared" si="1005"/>
        <v>1.5989878571709415E-3</v>
      </c>
      <c r="K1895" s="12">
        <f t="shared" si="1019"/>
        <v>43040</v>
      </c>
      <c r="L1895" s="12">
        <f t="shared" si="1006"/>
        <v>43040</v>
      </c>
      <c r="M1895" s="1">
        <f t="shared" si="1020"/>
        <v>21</v>
      </c>
      <c r="N1895" s="1">
        <f t="shared" si="1007"/>
        <v>4</v>
      </c>
      <c r="O1895" s="2">
        <f t="shared" si="1008"/>
        <v>1.0003043700000001</v>
      </c>
      <c r="P1895" s="11">
        <f t="shared" si="996"/>
        <v>1.0018993</v>
      </c>
      <c r="Q1895" s="11">
        <f t="shared" si="1025"/>
        <v>1.399603348285325</v>
      </c>
      <c r="R1895" s="2">
        <f t="shared" si="995"/>
        <v>1.4000293399999999</v>
      </c>
      <c r="S1895" s="2">
        <f t="shared" si="1023"/>
        <v>1.3996033400000001</v>
      </c>
      <c r="T1895" s="2">
        <f t="shared" si="1009"/>
        <v>240958.32004983001</v>
      </c>
      <c r="U1895" s="2">
        <f t="shared" si="1010"/>
        <v>14571.751331465217</v>
      </c>
      <c r="V1895" s="2">
        <f t="shared" si="1011"/>
        <v>54282.511227811978</v>
      </c>
      <c r="W1895" s="2">
        <f t="shared" si="1012"/>
        <v>241016.1266841772</v>
      </c>
      <c r="X1895" s="29">
        <f t="shared" si="1013"/>
        <v>0</v>
      </c>
      <c r="Y1895" s="2">
        <f t="shared" si="1024"/>
        <v>0</v>
      </c>
      <c r="Z1895" s="82">
        <f t="shared" si="1014"/>
        <v>0</v>
      </c>
      <c r="AA1895" s="2">
        <f t="shared" si="997"/>
        <v>0</v>
      </c>
      <c r="AB1895" s="27">
        <f t="shared" si="1021"/>
        <v>6.7299999999999999E-2</v>
      </c>
      <c r="AC1895" s="29">
        <f t="shared" si="1002"/>
        <v>4</v>
      </c>
      <c r="AD1895" s="29">
        <v>252</v>
      </c>
      <c r="AE1895" s="11">
        <f t="shared" si="1026"/>
        <v>1.0010343770000001</v>
      </c>
      <c r="AF1895" s="2">
        <f t="shared" si="998"/>
        <v>249.24174421000001</v>
      </c>
      <c r="AG1895" s="2">
        <f t="shared" si="1015"/>
        <v>249.30153806999999</v>
      </c>
      <c r="AH1895" s="3">
        <f t="shared" si="1016"/>
        <v>0</v>
      </c>
      <c r="AI1895" s="4" t="str">
        <f t="shared" si="1027"/>
        <v>A+J=</v>
      </c>
      <c r="AJ1895" s="12">
        <f t="shared" si="1022"/>
        <v>43040</v>
      </c>
      <c r="AK1895" s="12"/>
      <c r="AL1895" s="4"/>
      <c r="AM1895" s="1"/>
      <c r="AN1895" s="12"/>
      <c r="AO1895" s="1"/>
      <c r="AP1895" s="1"/>
      <c r="AQ1895" s="3"/>
      <c r="AR1895" s="3"/>
      <c r="AS1895" s="7"/>
      <c r="AT1895" s="1"/>
      <c r="AU1895" s="1"/>
      <c r="AV1895" s="1"/>
      <c r="AW1895" s="1"/>
      <c r="AX1895" s="1"/>
      <c r="AY1895" s="1"/>
      <c r="AZ1895" s="1"/>
      <c r="BA1895" s="1"/>
      <c r="BB1895" s="1"/>
    </row>
    <row r="1896" spans="1:154" x14ac:dyDescent="0.2">
      <c r="A1896" s="178">
        <f t="shared" si="1017"/>
        <v>43015</v>
      </c>
      <c r="B1896" s="2">
        <f t="shared" si="1003"/>
        <v>241342.26574252572</v>
      </c>
      <c r="C1896" s="2">
        <f t="shared" si="1018"/>
        <v>172161.86412489999</v>
      </c>
      <c r="D1896" s="2">
        <f>SUM(Y1896:Y$2227)</f>
        <v>36465.539380789996</v>
      </c>
      <c r="E1896" s="11">
        <f t="shared" si="1004"/>
        <v>135696.32474411</v>
      </c>
      <c r="F1896" s="99">
        <f t="shared" si="999"/>
        <v>4853.07</v>
      </c>
      <c r="G1896" s="3">
        <f>IF(N1896=1,VLOOKUP(A1895,[1]Plan1!$BG$69:$BI$188,3),G1895)</f>
        <v>4860.83</v>
      </c>
      <c r="H1896" s="200">
        <f t="shared" si="1000"/>
        <v>42950</v>
      </c>
      <c r="I1896" s="200">
        <f t="shared" si="1001"/>
        <v>42981</v>
      </c>
      <c r="J1896" s="27">
        <f t="shared" si="1005"/>
        <v>1.5989878571709415E-3</v>
      </c>
      <c r="K1896" s="12">
        <f t="shared" si="1019"/>
        <v>43040</v>
      </c>
      <c r="L1896" s="12">
        <f t="shared" si="1006"/>
        <v>43040</v>
      </c>
      <c r="M1896" s="1">
        <f t="shared" si="1020"/>
        <v>21</v>
      </c>
      <c r="N1896" s="1">
        <f t="shared" si="1007"/>
        <v>5</v>
      </c>
      <c r="O1896" s="2">
        <f t="shared" si="1008"/>
        <v>1.0003804700000001</v>
      </c>
      <c r="P1896" s="11">
        <f t="shared" si="996"/>
        <v>1.0018993</v>
      </c>
      <c r="Q1896" s="11">
        <f t="shared" si="1025"/>
        <v>1.399603348285325</v>
      </c>
      <c r="R1896" s="2">
        <f t="shared" si="995"/>
        <v>1.4001358500000001</v>
      </c>
      <c r="S1896" s="2">
        <f t="shared" si="1023"/>
        <v>1.3996033400000001</v>
      </c>
      <c r="T1896" s="2">
        <f t="shared" si="1009"/>
        <v>240958.32004983001</v>
      </c>
      <c r="U1896" s="2">
        <f t="shared" si="1010"/>
        <v>14571.751331465217</v>
      </c>
      <c r="V1896" s="2">
        <f t="shared" si="1011"/>
        <v>54296.964243360497</v>
      </c>
      <c r="W1896" s="2">
        <f t="shared" si="1012"/>
        <v>241030.57969972573</v>
      </c>
      <c r="X1896" s="29">
        <f t="shared" si="1013"/>
        <v>0</v>
      </c>
      <c r="Y1896" s="2">
        <f t="shared" si="1024"/>
        <v>0</v>
      </c>
      <c r="Z1896" s="82">
        <f t="shared" si="1014"/>
        <v>0</v>
      </c>
      <c r="AA1896" s="2">
        <f t="shared" si="997"/>
        <v>0</v>
      </c>
      <c r="AB1896" s="27">
        <f t="shared" si="1021"/>
        <v>6.7299999999999999E-2</v>
      </c>
      <c r="AC1896" s="29">
        <f t="shared" si="1002"/>
        <v>5</v>
      </c>
      <c r="AD1896" s="29">
        <v>252</v>
      </c>
      <c r="AE1896" s="11">
        <f t="shared" si="1026"/>
        <v>1.0012931389999999</v>
      </c>
      <c r="AF1896" s="2">
        <f t="shared" si="998"/>
        <v>311.59260103000003</v>
      </c>
      <c r="AG1896" s="2">
        <f t="shared" si="1015"/>
        <v>311.6860428</v>
      </c>
      <c r="AH1896" s="3">
        <f t="shared" si="1016"/>
        <v>0</v>
      </c>
      <c r="AI1896" s="4" t="str">
        <f t="shared" si="1027"/>
        <v>A+J=</v>
      </c>
      <c r="AJ1896" s="12">
        <f t="shared" si="1022"/>
        <v>43040</v>
      </c>
      <c r="AK1896" s="12"/>
      <c r="AL1896" s="4"/>
      <c r="AM1896" s="1"/>
      <c r="AN1896" s="12"/>
      <c r="AO1896" s="1"/>
      <c r="AP1896" s="1"/>
      <c r="AQ1896" s="3"/>
      <c r="AR1896" s="3"/>
      <c r="AS1896" s="7"/>
      <c r="AT1896" s="1"/>
      <c r="AU1896" s="1"/>
      <c r="AV1896" s="1"/>
      <c r="AW1896" s="1"/>
      <c r="AX1896" s="1"/>
      <c r="AY1896" s="1"/>
      <c r="AZ1896" s="1"/>
      <c r="BA1896" s="1"/>
      <c r="BB1896" s="1"/>
    </row>
    <row r="1897" spans="1:154" x14ac:dyDescent="0.2">
      <c r="A1897" s="178">
        <f t="shared" si="1017"/>
        <v>43016</v>
      </c>
      <c r="B1897" s="2">
        <f t="shared" si="1003"/>
        <v>241342.26574252572</v>
      </c>
      <c r="C1897" s="2">
        <f t="shared" si="1018"/>
        <v>172161.86412489999</v>
      </c>
      <c r="D1897" s="2">
        <f>SUM(Y1897:Y$2227)</f>
        <v>36465.539380789996</v>
      </c>
      <c r="E1897" s="11">
        <f t="shared" si="1004"/>
        <v>135696.32474411</v>
      </c>
      <c r="F1897" s="99">
        <f t="shared" si="999"/>
        <v>4853.07</v>
      </c>
      <c r="G1897" s="3">
        <f>IF(N1897=1,VLOOKUP(A1896,[1]Plan1!$BG$69:$BI$188,3),G1896)</f>
        <v>4860.83</v>
      </c>
      <c r="H1897" s="200">
        <f t="shared" si="1000"/>
        <v>42950</v>
      </c>
      <c r="I1897" s="200">
        <f t="shared" si="1001"/>
        <v>42981</v>
      </c>
      <c r="J1897" s="27">
        <f t="shared" si="1005"/>
        <v>1.5989878571709415E-3</v>
      </c>
      <c r="K1897" s="12">
        <f t="shared" si="1019"/>
        <v>43040</v>
      </c>
      <c r="L1897" s="12">
        <f t="shared" si="1006"/>
        <v>43040</v>
      </c>
      <c r="M1897" s="1">
        <f t="shared" si="1020"/>
        <v>21</v>
      </c>
      <c r="N1897" s="1">
        <f t="shared" si="1007"/>
        <v>5</v>
      </c>
      <c r="O1897" s="2">
        <f t="shared" si="1008"/>
        <v>1.0003804700000001</v>
      </c>
      <c r="P1897" s="11">
        <f t="shared" si="996"/>
        <v>1.0018993</v>
      </c>
      <c r="Q1897" s="11">
        <f t="shared" si="1025"/>
        <v>1.399603348285325</v>
      </c>
      <c r="R1897" s="2">
        <f t="shared" ref="R1897:R1960" si="1028">TRUNC(TRUNC((O1897*Q1897),15),8)</f>
        <v>1.4001358500000001</v>
      </c>
      <c r="S1897" s="2">
        <f t="shared" si="1023"/>
        <v>1.3996033400000001</v>
      </c>
      <c r="T1897" s="2">
        <f t="shared" si="1009"/>
        <v>240958.32004983001</v>
      </c>
      <c r="U1897" s="2">
        <f t="shared" si="1010"/>
        <v>14571.751331465217</v>
      </c>
      <c r="V1897" s="2">
        <f t="shared" si="1011"/>
        <v>54296.964243360497</v>
      </c>
      <c r="W1897" s="2">
        <f t="shared" si="1012"/>
        <v>241030.57969972573</v>
      </c>
      <c r="X1897" s="29">
        <f t="shared" si="1013"/>
        <v>0</v>
      </c>
      <c r="Y1897" s="2">
        <f t="shared" si="1024"/>
        <v>0</v>
      </c>
      <c r="Z1897" s="82">
        <f t="shared" si="1014"/>
        <v>0</v>
      </c>
      <c r="AA1897" s="2">
        <f t="shared" si="997"/>
        <v>0</v>
      </c>
      <c r="AB1897" s="27">
        <f t="shared" si="1021"/>
        <v>6.7299999999999999E-2</v>
      </c>
      <c r="AC1897" s="29">
        <f t="shared" si="1002"/>
        <v>5</v>
      </c>
      <c r="AD1897" s="29">
        <v>252</v>
      </c>
      <c r="AE1897" s="11">
        <f t="shared" si="1026"/>
        <v>1.0012931389999999</v>
      </c>
      <c r="AF1897" s="2">
        <f t="shared" si="998"/>
        <v>311.59260103000003</v>
      </c>
      <c r="AG1897" s="2">
        <f t="shared" si="1015"/>
        <v>311.6860428</v>
      </c>
      <c r="AH1897" s="3">
        <f t="shared" si="1016"/>
        <v>0</v>
      </c>
      <c r="AI1897" s="4" t="str">
        <f t="shared" si="1027"/>
        <v>A+J=</v>
      </c>
      <c r="AJ1897" s="12">
        <f t="shared" si="1022"/>
        <v>43040</v>
      </c>
      <c r="AK1897" s="12"/>
      <c r="AL1897" s="4"/>
      <c r="AM1897" s="1"/>
      <c r="AN1897" s="12"/>
      <c r="AO1897" s="1"/>
      <c r="AP1897" s="1"/>
      <c r="AQ1897" s="3"/>
      <c r="AR1897" s="3"/>
      <c r="AS1897" s="7"/>
      <c r="AT1897" s="1"/>
      <c r="AU1897" s="1"/>
      <c r="AV1897" s="1"/>
      <c r="AW1897" s="1"/>
      <c r="AX1897" s="1"/>
      <c r="AY1897" s="1"/>
      <c r="AZ1897" s="1"/>
      <c r="BA1897" s="1"/>
      <c r="BB1897" s="1"/>
    </row>
    <row r="1898" spans="1:154" x14ac:dyDescent="0.2">
      <c r="A1898" s="178">
        <f t="shared" si="1017"/>
        <v>43017</v>
      </c>
      <c r="B1898" s="2">
        <f t="shared" si="1003"/>
        <v>241342.26574252572</v>
      </c>
      <c r="C1898" s="2">
        <f t="shared" si="1018"/>
        <v>172161.86412489999</v>
      </c>
      <c r="D1898" s="2">
        <f>SUM(Y1898:Y$2227)</f>
        <v>36465.539380789996</v>
      </c>
      <c r="E1898" s="11">
        <f t="shared" si="1004"/>
        <v>135696.32474411</v>
      </c>
      <c r="F1898" s="99">
        <f t="shared" si="999"/>
        <v>4853.07</v>
      </c>
      <c r="G1898" s="3">
        <f>IF(N1898=1,VLOOKUP(A1897,[1]Plan1!$BG$69:$BI$188,3),G1897)</f>
        <v>4860.83</v>
      </c>
      <c r="H1898" s="200">
        <f t="shared" si="1000"/>
        <v>42950</v>
      </c>
      <c r="I1898" s="200">
        <f t="shared" si="1001"/>
        <v>42981</v>
      </c>
      <c r="J1898" s="27">
        <f t="shared" si="1005"/>
        <v>1.5989878571709415E-3</v>
      </c>
      <c r="K1898" s="12">
        <f t="shared" si="1019"/>
        <v>43040</v>
      </c>
      <c r="L1898" s="12">
        <f t="shared" si="1006"/>
        <v>43040</v>
      </c>
      <c r="M1898" s="1">
        <f t="shared" si="1020"/>
        <v>21</v>
      </c>
      <c r="N1898" s="1">
        <f t="shared" si="1007"/>
        <v>5</v>
      </c>
      <c r="O1898" s="2">
        <f t="shared" si="1008"/>
        <v>1.0003804700000001</v>
      </c>
      <c r="P1898" s="11">
        <f t="shared" ref="P1898:P1961" si="1029">IF(L1898&gt;L1897,O1897,P1897)</f>
        <v>1.0018993</v>
      </c>
      <c r="Q1898" s="11">
        <f t="shared" si="1025"/>
        <v>1.399603348285325</v>
      </c>
      <c r="R1898" s="2">
        <f t="shared" si="1028"/>
        <v>1.4001358500000001</v>
      </c>
      <c r="S1898" s="2">
        <f t="shared" si="1023"/>
        <v>1.3996033400000001</v>
      </c>
      <c r="T1898" s="2">
        <f t="shared" si="1009"/>
        <v>240958.32004983001</v>
      </c>
      <c r="U1898" s="2">
        <f t="shared" si="1010"/>
        <v>14571.751331465217</v>
      </c>
      <c r="V1898" s="2">
        <f t="shared" si="1011"/>
        <v>54296.964243360497</v>
      </c>
      <c r="W1898" s="2">
        <f t="shared" si="1012"/>
        <v>241030.57969972573</v>
      </c>
      <c r="X1898" s="29">
        <f t="shared" si="1013"/>
        <v>0</v>
      </c>
      <c r="Y1898" s="2">
        <f t="shared" si="1024"/>
        <v>0</v>
      </c>
      <c r="Z1898" s="82">
        <f t="shared" si="1014"/>
        <v>0</v>
      </c>
      <c r="AA1898" s="2">
        <f t="shared" si="997"/>
        <v>0</v>
      </c>
      <c r="AB1898" s="27">
        <f t="shared" si="1021"/>
        <v>6.7299999999999999E-2</v>
      </c>
      <c r="AC1898" s="29">
        <f t="shared" si="1002"/>
        <v>5</v>
      </c>
      <c r="AD1898" s="29">
        <v>252</v>
      </c>
      <c r="AE1898" s="11">
        <f t="shared" si="1026"/>
        <v>1.0012931389999999</v>
      </c>
      <c r="AF1898" s="2">
        <f t="shared" si="998"/>
        <v>311.59260103000003</v>
      </c>
      <c r="AG1898" s="2">
        <f t="shared" si="1015"/>
        <v>311.6860428</v>
      </c>
      <c r="AH1898" s="3">
        <f t="shared" si="1016"/>
        <v>0</v>
      </c>
      <c r="AI1898" s="4" t="str">
        <f t="shared" si="1027"/>
        <v>A+J=</v>
      </c>
      <c r="AJ1898" s="12">
        <f t="shared" si="1022"/>
        <v>43040</v>
      </c>
      <c r="AK1898" s="12"/>
      <c r="AL1898" s="4"/>
      <c r="AM1898" s="1"/>
      <c r="AN1898" s="12"/>
      <c r="AO1898" s="1"/>
      <c r="AP1898" s="1"/>
      <c r="AQ1898" s="3"/>
      <c r="AR1898" s="3"/>
      <c r="AS1898" s="7"/>
      <c r="AT1898" s="1"/>
      <c r="AU1898" s="1"/>
      <c r="AV1898" s="1"/>
      <c r="AW1898" s="1"/>
      <c r="AX1898" s="1"/>
      <c r="AY1898" s="1"/>
      <c r="AZ1898" s="1"/>
      <c r="BA1898" s="1"/>
      <c r="BB1898" s="1"/>
    </row>
    <row r="1899" spans="1:154" x14ac:dyDescent="0.2">
      <c r="A1899" s="178">
        <f t="shared" si="1017"/>
        <v>43018</v>
      </c>
      <c r="B1899" s="2">
        <f t="shared" si="1003"/>
        <v>241419.13072876396</v>
      </c>
      <c r="C1899" s="2">
        <f t="shared" si="1018"/>
        <v>172161.86412489999</v>
      </c>
      <c r="D1899" s="2">
        <f>SUM(Y1899:Y$2227)</f>
        <v>36465.539380789996</v>
      </c>
      <c r="E1899" s="11">
        <f t="shared" si="1004"/>
        <v>135696.32474411</v>
      </c>
      <c r="F1899" s="99">
        <f t="shared" si="999"/>
        <v>4853.07</v>
      </c>
      <c r="G1899" s="3">
        <f>IF(N1899=1,VLOOKUP(A1898,[1]Plan1!$BG$69:$BI$188,3),G1898)</f>
        <v>4860.83</v>
      </c>
      <c r="H1899" s="200">
        <f t="shared" si="1000"/>
        <v>42950</v>
      </c>
      <c r="I1899" s="200">
        <f t="shared" si="1001"/>
        <v>42981</v>
      </c>
      <c r="J1899" s="27">
        <f t="shared" si="1005"/>
        <v>1.5989878571709415E-3</v>
      </c>
      <c r="K1899" s="12">
        <f t="shared" si="1019"/>
        <v>43040</v>
      </c>
      <c r="L1899" s="12">
        <f t="shared" si="1006"/>
        <v>43040</v>
      </c>
      <c r="M1899" s="1">
        <f t="shared" si="1020"/>
        <v>21</v>
      </c>
      <c r="N1899" s="1">
        <f t="shared" si="1007"/>
        <v>6</v>
      </c>
      <c r="O1899" s="2">
        <f t="shared" si="1008"/>
        <v>1.00045659</v>
      </c>
      <c r="P1899" s="11">
        <f t="shared" si="1029"/>
        <v>1.0018993</v>
      </c>
      <c r="Q1899" s="11">
        <f t="shared" si="1025"/>
        <v>1.399603348285325</v>
      </c>
      <c r="R1899" s="2">
        <f t="shared" si="1028"/>
        <v>1.4002423900000001</v>
      </c>
      <c r="S1899" s="2">
        <f t="shared" si="1023"/>
        <v>1.3996033400000001</v>
      </c>
      <c r="T1899" s="2">
        <f t="shared" si="1009"/>
        <v>240958.32004983001</v>
      </c>
      <c r="U1899" s="2">
        <f t="shared" si="1010"/>
        <v>14571.751331465217</v>
      </c>
      <c r="V1899" s="2">
        <f t="shared" si="1011"/>
        <v>54311.42132979873</v>
      </c>
      <c r="W1899" s="2">
        <f t="shared" si="1012"/>
        <v>241045.03678616395</v>
      </c>
      <c r="X1899" s="29">
        <f t="shared" si="1013"/>
        <v>0</v>
      </c>
      <c r="Y1899" s="2">
        <f t="shared" si="1024"/>
        <v>0</v>
      </c>
      <c r="Z1899" s="82">
        <f t="shared" si="1014"/>
        <v>0</v>
      </c>
      <c r="AA1899" s="2">
        <f t="shared" si="997"/>
        <v>0</v>
      </c>
      <c r="AB1899" s="27">
        <f t="shared" si="1021"/>
        <v>6.7299999999999999E-2</v>
      </c>
      <c r="AC1899" s="29">
        <f t="shared" si="1002"/>
        <v>6</v>
      </c>
      <c r="AD1899" s="29">
        <v>252</v>
      </c>
      <c r="AE1899" s="11">
        <f t="shared" si="1026"/>
        <v>1.0015519669999999</v>
      </c>
      <c r="AF1899" s="2">
        <f t="shared" si="998"/>
        <v>373.95936109000002</v>
      </c>
      <c r="AG1899" s="2">
        <f t="shared" si="1015"/>
        <v>374.09394259999999</v>
      </c>
      <c r="AH1899" s="3">
        <f t="shared" si="1016"/>
        <v>0</v>
      </c>
      <c r="AI1899" s="4" t="str">
        <f t="shared" si="1027"/>
        <v>A+J=</v>
      </c>
      <c r="AJ1899" s="12">
        <f t="shared" si="1022"/>
        <v>43040</v>
      </c>
      <c r="AK1899" s="12"/>
      <c r="AL1899" s="4"/>
      <c r="AM1899" s="1"/>
      <c r="AN1899" s="12"/>
      <c r="AO1899" s="1"/>
      <c r="AP1899" s="1"/>
      <c r="AQ1899" s="3"/>
      <c r="AR1899" s="3"/>
      <c r="AS1899" s="7"/>
      <c r="AT1899" s="1"/>
      <c r="AU1899" s="1"/>
      <c r="AV1899" s="1"/>
      <c r="AW1899" s="1"/>
      <c r="AX1899" s="1"/>
      <c r="AY1899" s="1"/>
      <c r="AZ1899" s="1"/>
      <c r="BA1899" s="1"/>
      <c r="BB1899" s="1"/>
    </row>
    <row r="1900" spans="1:154" x14ac:dyDescent="0.2">
      <c r="A1900" s="178">
        <f t="shared" si="1017"/>
        <v>43019</v>
      </c>
      <c r="B1900" s="2">
        <f t="shared" si="1003"/>
        <v>241496.01934979219</v>
      </c>
      <c r="C1900" s="2">
        <f t="shared" si="1018"/>
        <v>172161.86412489999</v>
      </c>
      <c r="D1900" s="2">
        <f>SUM(Y1900:Y$2227)</f>
        <v>36465.539380789996</v>
      </c>
      <c r="E1900" s="11">
        <f t="shared" si="1004"/>
        <v>135696.32474411</v>
      </c>
      <c r="F1900" s="99">
        <f t="shared" si="999"/>
        <v>4853.07</v>
      </c>
      <c r="G1900" s="3">
        <f>IF(N1900=1,VLOOKUP(A1899,[1]Plan1!$BG$69:$BI$188,3),G1899)</f>
        <v>4860.83</v>
      </c>
      <c r="H1900" s="200">
        <f t="shared" si="1000"/>
        <v>42950</v>
      </c>
      <c r="I1900" s="200">
        <f t="shared" si="1001"/>
        <v>42981</v>
      </c>
      <c r="J1900" s="27">
        <f t="shared" si="1005"/>
        <v>1.5989878571709415E-3</v>
      </c>
      <c r="K1900" s="12">
        <f t="shared" si="1019"/>
        <v>43040</v>
      </c>
      <c r="L1900" s="12">
        <f t="shared" si="1006"/>
        <v>43040</v>
      </c>
      <c r="M1900" s="1">
        <f t="shared" si="1020"/>
        <v>21</v>
      </c>
      <c r="N1900" s="1">
        <f t="shared" si="1007"/>
        <v>7</v>
      </c>
      <c r="O1900" s="2">
        <f t="shared" si="1008"/>
        <v>1.0005327100000001</v>
      </c>
      <c r="P1900" s="11">
        <f t="shared" si="1029"/>
        <v>1.0018993</v>
      </c>
      <c r="Q1900" s="11">
        <f t="shared" si="1025"/>
        <v>1.399603348285325</v>
      </c>
      <c r="R1900" s="2">
        <f t="shared" si="1028"/>
        <v>1.40034893</v>
      </c>
      <c r="S1900" s="2">
        <f t="shared" si="1023"/>
        <v>1.3996033400000001</v>
      </c>
      <c r="T1900" s="2">
        <f t="shared" si="1009"/>
        <v>240958.32004983001</v>
      </c>
      <c r="U1900" s="2">
        <f t="shared" si="1010"/>
        <v>14571.751331465217</v>
      </c>
      <c r="V1900" s="2">
        <f t="shared" si="1011"/>
        <v>54325.87841623697</v>
      </c>
      <c r="W1900" s="2">
        <f t="shared" si="1012"/>
        <v>241059.49387260218</v>
      </c>
      <c r="X1900" s="29">
        <f t="shared" si="1013"/>
        <v>0</v>
      </c>
      <c r="Y1900" s="2">
        <f t="shared" si="1024"/>
        <v>0</v>
      </c>
      <c r="Z1900" s="82">
        <f t="shared" si="1014"/>
        <v>0</v>
      </c>
      <c r="AA1900" s="2">
        <f t="shared" si="997"/>
        <v>0</v>
      </c>
      <c r="AB1900" s="27">
        <f t="shared" si="1021"/>
        <v>6.7299999999999999E-2</v>
      </c>
      <c r="AC1900" s="29">
        <f t="shared" si="1002"/>
        <v>7</v>
      </c>
      <c r="AD1900" s="29">
        <v>252</v>
      </c>
      <c r="AE1900" s="11">
        <f t="shared" si="1026"/>
        <v>1.0018108619999999</v>
      </c>
      <c r="AF1900" s="2">
        <f t="shared" si="998"/>
        <v>436.34226536</v>
      </c>
      <c r="AG1900" s="2">
        <f t="shared" si="1015"/>
        <v>436.52547719</v>
      </c>
      <c r="AH1900" s="3">
        <f t="shared" si="1016"/>
        <v>0</v>
      </c>
      <c r="AI1900" s="4" t="str">
        <f t="shared" si="1027"/>
        <v>A+J=</v>
      </c>
      <c r="AJ1900" s="12">
        <f t="shared" si="1022"/>
        <v>43040</v>
      </c>
      <c r="AK1900" s="12"/>
      <c r="AL1900" s="4"/>
      <c r="AM1900" s="1"/>
      <c r="AN1900" s="12"/>
      <c r="AO1900" s="1"/>
      <c r="AP1900" s="1"/>
      <c r="AQ1900" s="3"/>
      <c r="AR1900" s="3"/>
      <c r="AS1900" s="7"/>
      <c r="AT1900" s="1"/>
      <c r="AU1900" s="1"/>
      <c r="AV1900" s="1"/>
      <c r="AW1900" s="1"/>
      <c r="AX1900" s="1"/>
      <c r="AY1900" s="1"/>
      <c r="AZ1900" s="1"/>
      <c r="BA1900" s="1"/>
      <c r="BB1900" s="1"/>
    </row>
    <row r="1901" spans="1:154" x14ac:dyDescent="0.2">
      <c r="A1901" s="178">
        <f t="shared" si="1017"/>
        <v>43020</v>
      </c>
      <c r="B1901" s="2">
        <f t="shared" si="1003"/>
        <v>241572.93048980719</v>
      </c>
      <c r="C1901" s="2">
        <f t="shared" si="1018"/>
        <v>172161.86412489999</v>
      </c>
      <c r="D1901" s="2">
        <f>SUM(Y1901:Y$2227)</f>
        <v>36465.539380789996</v>
      </c>
      <c r="E1901" s="11">
        <f t="shared" si="1004"/>
        <v>135696.32474411</v>
      </c>
      <c r="F1901" s="99">
        <f t="shared" si="999"/>
        <v>4853.07</v>
      </c>
      <c r="G1901" s="3">
        <f>IF(N1901=1,VLOOKUP(A1900,[1]Plan1!$BG$69:$BI$188,3),G1900)</f>
        <v>4860.83</v>
      </c>
      <c r="H1901" s="200">
        <f t="shared" si="1000"/>
        <v>42950</v>
      </c>
      <c r="I1901" s="200">
        <f t="shared" si="1001"/>
        <v>42981</v>
      </c>
      <c r="J1901" s="27">
        <f t="shared" si="1005"/>
        <v>1.5989878571709415E-3</v>
      </c>
      <c r="K1901" s="12">
        <f t="shared" si="1019"/>
        <v>43040</v>
      </c>
      <c r="L1901" s="12">
        <f t="shared" si="1006"/>
        <v>43040</v>
      </c>
      <c r="M1901" s="1">
        <f t="shared" si="1020"/>
        <v>21</v>
      </c>
      <c r="N1901" s="1">
        <f t="shared" si="1007"/>
        <v>8</v>
      </c>
      <c r="O1901" s="2">
        <f t="shared" si="1008"/>
        <v>1.00060883</v>
      </c>
      <c r="P1901" s="11">
        <f t="shared" si="1029"/>
        <v>1.0018993</v>
      </c>
      <c r="Q1901" s="11">
        <f t="shared" si="1025"/>
        <v>1.399603348285325</v>
      </c>
      <c r="R1901" s="2">
        <f t="shared" si="1028"/>
        <v>1.4004554600000001</v>
      </c>
      <c r="S1901" s="2">
        <f t="shared" si="1023"/>
        <v>1.3996033400000001</v>
      </c>
      <c r="T1901" s="2">
        <f t="shared" si="1009"/>
        <v>240958.32004983001</v>
      </c>
      <c r="U1901" s="2">
        <f t="shared" si="1010"/>
        <v>14571.751331465217</v>
      </c>
      <c r="V1901" s="2">
        <f t="shared" si="1011"/>
        <v>54340.33414571196</v>
      </c>
      <c r="W1901" s="2">
        <f t="shared" si="1012"/>
        <v>241073.94960207719</v>
      </c>
      <c r="X1901" s="29">
        <f t="shared" si="1013"/>
        <v>0</v>
      </c>
      <c r="Y1901" s="2">
        <f t="shared" si="1024"/>
        <v>0</v>
      </c>
      <c r="Z1901" s="82">
        <f t="shared" si="1014"/>
        <v>0</v>
      </c>
      <c r="AA1901" s="2">
        <f t="shared" si="997"/>
        <v>0</v>
      </c>
      <c r="AB1901" s="27">
        <f t="shared" si="1021"/>
        <v>6.7299999999999999E-2</v>
      </c>
      <c r="AC1901" s="29">
        <f t="shared" si="1002"/>
        <v>8</v>
      </c>
      <c r="AD1901" s="29">
        <v>252</v>
      </c>
      <c r="AE1901" s="11">
        <f t="shared" si="1026"/>
        <v>1.002069825</v>
      </c>
      <c r="AF1901" s="2">
        <f t="shared" si="998"/>
        <v>498.74155479000001</v>
      </c>
      <c r="AG1901" s="2">
        <f t="shared" si="1015"/>
        <v>498.98088773000001</v>
      </c>
      <c r="AH1901" s="3">
        <f t="shared" si="1016"/>
        <v>0</v>
      </c>
      <c r="AI1901" s="4" t="str">
        <f t="shared" si="1027"/>
        <v>A+J=</v>
      </c>
      <c r="AJ1901" s="12">
        <f t="shared" si="1022"/>
        <v>43040</v>
      </c>
      <c r="AK1901" s="12"/>
      <c r="AL1901" s="4"/>
      <c r="AM1901" s="1"/>
      <c r="AN1901" s="12"/>
      <c r="AO1901" s="1"/>
      <c r="AP1901" s="1"/>
      <c r="AQ1901" s="3"/>
      <c r="AR1901" s="3"/>
      <c r="AS1901" s="7"/>
      <c r="AT1901" s="1"/>
      <c r="AU1901" s="1"/>
      <c r="AV1901" s="1"/>
      <c r="AW1901" s="1"/>
      <c r="AX1901" s="1"/>
      <c r="AY1901" s="1"/>
      <c r="AZ1901" s="1"/>
      <c r="BA1901" s="1"/>
      <c r="BB1901" s="1"/>
    </row>
    <row r="1902" spans="1:154" x14ac:dyDescent="0.2">
      <c r="A1902" s="178">
        <f t="shared" si="1017"/>
        <v>43021</v>
      </c>
      <c r="B1902" s="2">
        <f t="shared" si="1003"/>
        <v>241572.93048980719</v>
      </c>
      <c r="C1902" s="2">
        <f t="shared" si="1018"/>
        <v>172161.86412489999</v>
      </c>
      <c r="D1902" s="2">
        <f>SUM(Y1902:Y$2227)</f>
        <v>36465.539380789996</v>
      </c>
      <c r="E1902" s="11">
        <f t="shared" si="1004"/>
        <v>135696.32474411</v>
      </c>
      <c r="F1902" s="99">
        <f t="shared" si="999"/>
        <v>4853.07</v>
      </c>
      <c r="G1902" s="3">
        <f>IF(N1902=1,VLOOKUP(A1901,[1]Plan1!$BG$69:$BI$188,3),G1901)</f>
        <v>4860.83</v>
      </c>
      <c r="H1902" s="200">
        <f t="shared" si="1000"/>
        <v>42950</v>
      </c>
      <c r="I1902" s="200">
        <f t="shared" si="1001"/>
        <v>42981</v>
      </c>
      <c r="J1902" s="27">
        <f t="shared" si="1005"/>
        <v>1.5989878571709415E-3</v>
      </c>
      <c r="K1902" s="12">
        <f t="shared" si="1019"/>
        <v>43040</v>
      </c>
      <c r="L1902" s="12">
        <f t="shared" si="1006"/>
        <v>43040</v>
      </c>
      <c r="M1902" s="1">
        <f t="shared" si="1020"/>
        <v>21</v>
      </c>
      <c r="N1902" s="1">
        <f t="shared" si="1007"/>
        <v>8</v>
      </c>
      <c r="O1902" s="2">
        <f t="shared" si="1008"/>
        <v>1.00060883</v>
      </c>
      <c r="P1902" s="11">
        <f t="shared" si="1029"/>
        <v>1.0018993</v>
      </c>
      <c r="Q1902" s="11">
        <f t="shared" si="1025"/>
        <v>1.399603348285325</v>
      </c>
      <c r="R1902" s="2">
        <f t="shared" si="1028"/>
        <v>1.4004554600000001</v>
      </c>
      <c r="S1902" s="2">
        <f t="shared" si="1023"/>
        <v>1.3996033400000001</v>
      </c>
      <c r="T1902" s="2">
        <f t="shared" si="1009"/>
        <v>240958.32004983001</v>
      </c>
      <c r="U1902" s="2">
        <f t="shared" si="1010"/>
        <v>14571.751331465217</v>
      </c>
      <c r="V1902" s="2">
        <f t="shared" si="1011"/>
        <v>54340.33414571196</v>
      </c>
      <c r="W1902" s="2">
        <f t="shared" si="1012"/>
        <v>241073.94960207719</v>
      </c>
      <c r="X1902" s="29">
        <f t="shared" si="1013"/>
        <v>0</v>
      </c>
      <c r="Y1902" s="2">
        <f t="shared" si="1024"/>
        <v>0</v>
      </c>
      <c r="Z1902" s="82">
        <f t="shared" si="1014"/>
        <v>0</v>
      </c>
      <c r="AA1902" s="2">
        <f t="shared" si="997"/>
        <v>0</v>
      </c>
      <c r="AB1902" s="27">
        <f t="shared" si="1021"/>
        <v>6.7299999999999999E-2</v>
      </c>
      <c r="AC1902" s="29">
        <f t="shared" si="1002"/>
        <v>8</v>
      </c>
      <c r="AD1902" s="29">
        <v>252</v>
      </c>
      <c r="AE1902" s="11">
        <f t="shared" si="1026"/>
        <v>1.002069825</v>
      </c>
      <c r="AF1902" s="2">
        <f t="shared" si="998"/>
        <v>498.74155479000001</v>
      </c>
      <c r="AG1902" s="2">
        <f t="shared" si="1015"/>
        <v>498.98088773000001</v>
      </c>
      <c r="AH1902" s="3">
        <f t="shared" si="1016"/>
        <v>0</v>
      </c>
      <c r="AI1902" s="4" t="str">
        <f t="shared" si="1027"/>
        <v>A+J=</v>
      </c>
      <c r="AJ1902" s="12">
        <f t="shared" si="1022"/>
        <v>43040</v>
      </c>
      <c r="AK1902" s="12"/>
      <c r="AL1902" s="4"/>
      <c r="AM1902" s="1"/>
      <c r="AN1902" s="12"/>
      <c r="AO1902" s="1"/>
      <c r="AP1902" s="1"/>
      <c r="AQ1902" s="3"/>
      <c r="AR1902" s="3"/>
      <c r="AS1902" s="7"/>
      <c r="AT1902" s="1"/>
      <c r="AU1902" s="1"/>
      <c r="AV1902" s="1"/>
      <c r="AW1902" s="1"/>
      <c r="AX1902" s="1"/>
      <c r="AY1902" s="1"/>
      <c r="AZ1902" s="1"/>
      <c r="BA1902" s="1"/>
      <c r="BB1902" s="1"/>
    </row>
    <row r="1903" spans="1:154" x14ac:dyDescent="0.2">
      <c r="A1903" s="178">
        <f t="shared" si="1017"/>
        <v>43022</v>
      </c>
      <c r="B1903" s="2">
        <f t="shared" si="1003"/>
        <v>241649.86910903189</v>
      </c>
      <c r="C1903" s="2">
        <f t="shared" si="1018"/>
        <v>172161.86412489999</v>
      </c>
      <c r="D1903" s="2">
        <f>SUM(Y1903:Y$2227)</f>
        <v>36465.539380789996</v>
      </c>
      <c r="E1903" s="11">
        <f t="shared" si="1004"/>
        <v>135696.32474411</v>
      </c>
      <c r="F1903" s="99">
        <f t="shared" si="999"/>
        <v>4853.07</v>
      </c>
      <c r="G1903" s="3">
        <f>IF(N1903=1,VLOOKUP(A1902,[1]Plan1!$BG$69:$BI$188,3),G1902)</f>
        <v>4860.83</v>
      </c>
      <c r="H1903" s="200">
        <f t="shared" si="1000"/>
        <v>42950</v>
      </c>
      <c r="I1903" s="200">
        <f t="shared" si="1001"/>
        <v>42981</v>
      </c>
      <c r="J1903" s="27">
        <f t="shared" si="1005"/>
        <v>1.5989878571709415E-3</v>
      </c>
      <c r="K1903" s="12">
        <f t="shared" si="1019"/>
        <v>43040</v>
      </c>
      <c r="L1903" s="12">
        <f t="shared" si="1006"/>
        <v>43040</v>
      </c>
      <c r="M1903" s="1">
        <f t="shared" si="1020"/>
        <v>21</v>
      </c>
      <c r="N1903" s="1">
        <f t="shared" si="1007"/>
        <v>9</v>
      </c>
      <c r="O1903" s="2">
        <f t="shared" si="1008"/>
        <v>1.0006849600000001</v>
      </c>
      <c r="P1903" s="11">
        <f t="shared" si="1029"/>
        <v>1.0018993</v>
      </c>
      <c r="Q1903" s="11">
        <f t="shared" si="1025"/>
        <v>1.399603348285325</v>
      </c>
      <c r="R1903" s="2">
        <f t="shared" si="1028"/>
        <v>1.40056202</v>
      </c>
      <c r="S1903" s="2">
        <f t="shared" si="1023"/>
        <v>1.3996033400000001</v>
      </c>
      <c r="T1903" s="2">
        <f t="shared" si="1009"/>
        <v>240958.32004983001</v>
      </c>
      <c r="U1903" s="2">
        <f t="shared" si="1010"/>
        <v>14571.751331465217</v>
      </c>
      <c r="V1903" s="2">
        <f t="shared" si="1011"/>
        <v>54354.793946076679</v>
      </c>
      <c r="W1903" s="2">
        <f t="shared" si="1012"/>
        <v>241088.4094024419</v>
      </c>
      <c r="X1903" s="29">
        <f t="shared" si="1013"/>
        <v>0</v>
      </c>
      <c r="Y1903" s="2">
        <f t="shared" si="1024"/>
        <v>0</v>
      </c>
      <c r="Z1903" s="82">
        <f t="shared" si="1014"/>
        <v>0</v>
      </c>
      <c r="AA1903" s="2">
        <f t="shared" si="997"/>
        <v>0</v>
      </c>
      <c r="AB1903" s="27">
        <f t="shared" si="1021"/>
        <v>6.7299999999999999E-2</v>
      </c>
      <c r="AC1903" s="29">
        <f t="shared" si="1002"/>
        <v>9</v>
      </c>
      <c r="AD1903" s="29">
        <v>252</v>
      </c>
      <c r="AE1903" s="11">
        <f t="shared" si="1026"/>
        <v>1.0023288539999999</v>
      </c>
      <c r="AF1903" s="2">
        <f t="shared" si="998"/>
        <v>561.15674748000004</v>
      </c>
      <c r="AG1903" s="2">
        <f t="shared" si="1015"/>
        <v>561.45970659</v>
      </c>
      <c r="AH1903" s="3">
        <f t="shared" si="1016"/>
        <v>0</v>
      </c>
      <c r="AI1903" s="4" t="str">
        <f t="shared" si="1027"/>
        <v>A+J=</v>
      </c>
      <c r="AJ1903" s="12">
        <f t="shared" si="1022"/>
        <v>43040</v>
      </c>
      <c r="AK1903" s="12"/>
      <c r="AL1903" s="4"/>
      <c r="AM1903" s="1"/>
      <c r="AN1903" s="12"/>
      <c r="AO1903" s="1"/>
      <c r="AP1903" s="1"/>
      <c r="AQ1903" s="3"/>
      <c r="AR1903" s="3"/>
      <c r="AS1903" s="7"/>
      <c r="AT1903" s="1"/>
      <c r="AU1903" s="1"/>
      <c r="AV1903" s="1"/>
      <c r="AW1903" s="1"/>
      <c r="AX1903" s="1"/>
      <c r="AY1903" s="1"/>
      <c r="AZ1903" s="1"/>
      <c r="BA1903" s="1"/>
      <c r="BB1903" s="1"/>
    </row>
    <row r="1904" spans="1:154" x14ac:dyDescent="0.2">
      <c r="A1904" s="178">
        <f t="shared" si="1017"/>
        <v>43023</v>
      </c>
      <c r="B1904" s="2">
        <f t="shared" si="1003"/>
        <v>241649.86910903189</v>
      </c>
      <c r="C1904" s="2">
        <f t="shared" si="1018"/>
        <v>172161.86412489999</v>
      </c>
      <c r="D1904" s="2">
        <f>SUM(Y1904:Y$2227)</f>
        <v>36465.539380789996</v>
      </c>
      <c r="E1904" s="11">
        <f t="shared" si="1004"/>
        <v>135696.32474411</v>
      </c>
      <c r="F1904" s="99">
        <f t="shared" si="999"/>
        <v>4853.07</v>
      </c>
      <c r="G1904" s="3">
        <f>IF(N1904=1,VLOOKUP(A1903,[1]Plan1!$BG$69:$BI$188,3),G1903)</f>
        <v>4860.83</v>
      </c>
      <c r="H1904" s="200">
        <f t="shared" si="1000"/>
        <v>42950</v>
      </c>
      <c r="I1904" s="200">
        <f t="shared" si="1001"/>
        <v>42981</v>
      </c>
      <c r="J1904" s="27">
        <f t="shared" si="1005"/>
        <v>1.5989878571709415E-3</v>
      </c>
      <c r="K1904" s="12">
        <f t="shared" si="1019"/>
        <v>43040</v>
      </c>
      <c r="L1904" s="12">
        <f t="shared" si="1006"/>
        <v>43040</v>
      </c>
      <c r="M1904" s="1">
        <f t="shared" si="1020"/>
        <v>21</v>
      </c>
      <c r="N1904" s="1">
        <f t="shared" si="1007"/>
        <v>9</v>
      </c>
      <c r="O1904" s="2">
        <f t="shared" si="1008"/>
        <v>1.0006849600000001</v>
      </c>
      <c r="P1904" s="11">
        <f t="shared" si="1029"/>
        <v>1.0018993</v>
      </c>
      <c r="Q1904" s="11">
        <f t="shared" si="1025"/>
        <v>1.399603348285325</v>
      </c>
      <c r="R1904" s="2">
        <f t="shared" si="1028"/>
        <v>1.40056202</v>
      </c>
      <c r="S1904" s="2">
        <f t="shared" si="1023"/>
        <v>1.3996033400000001</v>
      </c>
      <c r="T1904" s="2">
        <f t="shared" si="1009"/>
        <v>240958.32004983001</v>
      </c>
      <c r="U1904" s="2">
        <f t="shared" si="1010"/>
        <v>14571.751331465217</v>
      </c>
      <c r="V1904" s="2">
        <f t="shared" si="1011"/>
        <v>54354.793946076679</v>
      </c>
      <c r="W1904" s="2">
        <f t="shared" si="1012"/>
        <v>241088.4094024419</v>
      </c>
      <c r="X1904" s="29">
        <f t="shared" si="1013"/>
        <v>0</v>
      </c>
      <c r="Y1904" s="2">
        <f t="shared" si="1024"/>
        <v>0</v>
      </c>
      <c r="Z1904" s="82">
        <f t="shared" si="1014"/>
        <v>0</v>
      </c>
      <c r="AA1904" s="2">
        <f t="shared" si="997"/>
        <v>0</v>
      </c>
      <c r="AB1904" s="27">
        <f t="shared" si="1021"/>
        <v>6.7299999999999999E-2</v>
      </c>
      <c r="AC1904" s="29">
        <f t="shared" si="1002"/>
        <v>9</v>
      </c>
      <c r="AD1904" s="29">
        <v>252</v>
      </c>
      <c r="AE1904" s="11">
        <f t="shared" si="1026"/>
        <v>1.0023288539999999</v>
      </c>
      <c r="AF1904" s="2">
        <f t="shared" si="998"/>
        <v>561.15674748000004</v>
      </c>
      <c r="AG1904" s="2">
        <f t="shared" si="1015"/>
        <v>561.45970659</v>
      </c>
      <c r="AH1904" s="3">
        <f t="shared" si="1016"/>
        <v>0</v>
      </c>
      <c r="AI1904" s="4" t="str">
        <f t="shared" si="1027"/>
        <v>A+J=</v>
      </c>
      <c r="AJ1904" s="12">
        <f t="shared" si="1022"/>
        <v>43040</v>
      </c>
      <c r="AK1904" s="12"/>
      <c r="AL1904" s="4"/>
      <c r="AM1904" s="1"/>
      <c r="AN1904" s="12"/>
      <c r="AO1904" s="1"/>
      <c r="AP1904" s="1"/>
      <c r="AQ1904" s="3"/>
      <c r="AR1904" s="3"/>
      <c r="AS1904" s="7"/>
      <c r="AT1904" s="1"/>
      <c r="AU1904" s="1"/>
      <c r="AV1904" s="1"/>
      <c r="AW1904" s="1"/>
      <c r="AX1904" s="1"/>
      <c r="AY1904" s="1"/>
      <c r="AZ1904" s="1"/>
      <c r="BA1904" s="1"/>
      <c r="BB1904" s="1"/>
    </row>
    <row r="1905" spans="1:54" x14ac:dyDescent="0.2">
      <c r="A1905" s="178">
        <f t="shared" si="1017"/>
        <v>43024</v>
      </c>
      <c r="B1905" s="2">
        <f t="shared" si="1003"/>
        <v>241649.86910903189</v>
      </c>
      <c r="C1905" s="2">
        <f t="shared" si="1018"/>
        <v>172161.86412489999</v>
      </c>
      <c r="D1905" s="2">
        <f>SUM(Y1905:Y$2227)</f>
        <v>36465.539380789996</v>
      </c>
      <c r="E1905" s="11">
        <f t="shared" si="1004"/>
        <v>135696.32474411</v>
      </c>
      <c r="F1905" s="99">
        <f t="shared" si="999"/>
        <v>4853.07</v>
      </c>
      <c r="G1905" s="3">
        <f>IF(N1905=1,VLOOKUP(A1904,[1]Plan1!$BG$69:$BI$188,3),G1904)</f>
        <v>4860.83</v>
      </c>
      <c r="H1905" s="200">
        <f t="shared" si="1000"/>
        <v>42950</v>
      </c>
      <c r="I1905" s="200">
        <f t="shared" si="1001"/>
        <v>42981</v>
      </c>
      <c r="J1905" s="27">
        <f t="shared" si="1005"/>
        <v>1.5989878571709415E-3</v>
      </c>
      <c r="K1905" s="12">
        <f t="shared" si="1019"/>
        <v>43040</v>
      </c>
      <c r="L1905" s="12">
        <f t="shared" si="1006"/>
        <v>43040</v>
      </c>
      <c r="M1905" s="1">
        <f t="shared" si="1020"/>
        <v>21</v>
      </c>
      <c r="N1905" s="1">
        <f t="shared" si="1007"/>
        <v>9</v>
      </c>
      <c r="O1905" s="2">
        <f t="shared" si="1008"/>
        <v>1.0006849600000001</v>
      </c>
      <c r="P1905" s="11">
        <f t="shared" si="1029"/>
        <v>1.0018993</v>
      </c>
      <c r="Q1905" s="11">
        <f t="shared" si="1025"/>
        <v>1.399603348285325</v>
      </c>
      <c r="R1905" s="2">
        <f t="shared" si="1028"/>
        <v>1.40056202</v>
      </c>
      <c r="S1905" s="2">
        <f t="shared" si="1023"/>
        <v>1.3996033400000001</v>
      </c>
      <c r="T1905" s="2">
        <f t="shared" si="1009"/>
        <v>240958.32004983001</v>
      </c>
      <c r="U1905" s="2">
        <f t="shared" si="1010"/>
        <v>14571.751331465217</v>
      </c>
      <c r="V1905" s="2">
        <f t="shared" si="1011"/>
        <v>54354.793946076679</v>
      </c>
      <c r="W1905" s="2">
        <f t="shared" si="1012"/>
        <v>241088.4094024419</v>
      </c>
      <c r="X1905" s="29">
        <f t="shared" si="1013"/>
        <v>0</v>
      </c>
      <c r="Y1905" s="2">
        <f t="shared" si="1024"/>
        <v>0</v>
      </c>
      <c r="Z1905" s="82">
        <f t="shared" si="1014"/>
        <v>0</v>
      </c>
      <c r="AA1905" s="2">
        <f t="shared" si="997"/>
        <v>0</v>
      </c>
      <c r="AB1905" s="27">
        <f t="shared" si="1021"/>
        <v>6.7299999999999999E-2</v>
      </c>
      <c r="AC1905" s="29">
        <f t="shared" si="1002"/>
        <v>9</v>
      </c>
      <c r="AD1905" s="29">
        <v>252</v>
      </c>
      <c r="AE1905" s="11">
        <f t="shared" si="1026"/>
        <v>1.0023288539999999</v>
      </c>
      <c r="AF1905" s="2">
        <f t="shared" si="998"/>
        <v>561.15674748000004</v>
      </c>
      <c r="AG1905" s="2">
        <f t="shared" si="1015"/>
        <v>561.45970659</v>
      </c>
      <c r="AH1905" s="3">
        <f t="shared" si="1016"/>
        <v>0</v>
      </c>
      <c r="AI1905" s="4" t="str">
        <f t="shared" si="1027"/>
        <v>A+J=</v>
      </c>
      <c r="AJ1905" s="12">
        <f t="shared" si="1022"/>
        <v>43040</v>
      </c>
      <c r="AK1905" s="12"/>
      <c r="AL1905" s="4"/>
      <c r="AM1905" s="1"/>
      <c r="AN1905" s="12"/>
      <c r="AO1905" s="1"/>
      <c r="AP1905" s="1"/>
      <c r="AQ1905" s="3"/>
      <c r="AR1905" s="3"/>
      <c r="AS1905" s="7"/>
      <c r="AT1905" s="1"/>
      <c r="AU1905" s="1"/>
      <c r="AV1905" s="1"/>
      <c r="AW1905" s="1"/>
      <c r="AX1905" s="1"/>
      <c r="AY1905" s="1"/>
      <c r="AZ1905" s="1"/>
      <c r="BA1905" s="1"/>
      <c r="BB1905" s="1"/>
    </row>
    <row r="1906" spans="1:54" x14ac:dyDescent="0.2">
      <c r="A1906" s="178">
        <f t="shared" si="1017"/>
        <v>43025</v>
      </c>
      <c r="B1906" s="2">
        <f t="shared" si="1003"/>
        <v>241726.83137315663</v>
      </c>
      <c r="C1906" s="2">
        <f t="shared" si="1018"/>
        <v>172161.86412489999</v>
      </c>
      <c r="D1906" s="2">
        <f>SUM(Y1906:Y$2227)</f>
        <v>36465.539380789996</v>
      </c>
      <c r="E1906" s="11">
        <f t="shared" si="1004"/>
        <v>135696.32474411</v>
      </c>
      <c r="F1906" s="99">
        <f t="shared" si="999"/>
        <v>4853.07</v>
      </c>
      <c r="G1906" s="3">
        <f>IF(N1906=1,VLOOKUP(A1905,[1]Plan1!$BG$69:$BI$188,3),G1905)</f>
        <v>4860.83</v>
      </c>
      <c r="H1906" s="200">
        <f t="shared" si="1000"/>
        <v>42950</v>
      </c>
      <c r="I1906" s="200">
        <f t="shared" si="1001"/>
        <v>42981</v>
      </c>
      <c r="J1906" s="27">
        <f t="shared" si="1005"/>
        <v>1.5989878571709415E-3</v>
      </c>
      <c r="K1906" s="12">
        <f t="shared" si="1019"/>
        <v>43040</v>
      </c>
      <c r="L1906" s="12">
        <f t="shared" si="1006"/>
        <v>43040</v>
      </c>
      <c r="M1906" s="1">
        <f t="shared" si="1020"/>
        <v>21</v>
      </c>
      <c r="N1906" s="1">
        <f t="shared" si="1007"/>
        <v>10</v>
      </c>
      <c r="O1906" s="2">
        <f t="shared" si="1008"/>
        <v>1.0007611000000001</v>
      </c>
      <c r="P1906" s="11">
        <f t="shared" si="1029"/>
        <v>1.0018993</v>
      </c>
      <c r="Q1906" s="11">
        <f t="shared" si="1025"/>
        <v>1.399603348285325</v>
      </c>
      <c r="R1906" s="2">
        <f t="shared" si="1028"/>
        <v>1.4006685800000001</v>
      </c>
      <c r="S1906" s="2">
        <f t="shared" si="1023"/>
        <v>1.3996033400000001</v>
      </c>
      <c r="T1906" s="2">
        <f t="shared" si="1009"/>
        <v>240958.32004983001</v>
      </c>
      <c r="U1906" s="2">
        <f t="shared" si="1010"/>
        <v>14571.751331465217</v>
      </c>
      <c r="V1906" s="2">
        <f t="shared" si="1011"/>
        <v>54369.25374644142</v>
      </c>
      <c r="W1906" s="2">
        <f t="shared" si="1012"/>
        <v>241102.86920280664</v>
      </c>
      <c r="X1906" s="29">
        <f t="shared" si="1013"/>
        <v>0</v>
      </c>
      <c r="Y1906" s="2">
        <f t="shared" si="1024"/>
        <v>0</v>
      </c>
      <c r="Z1906" s="82">
        <f t="shared" si="1014"/>
        <v>0</v>
      </c>
      <c r="AA1906" s="2">
        <f t="shared" si="997"/>
        <v>0</v>
      </c>
      <c r="AB1906" s="27">
        <f t="shared" si="1021"/>
        <v>6.7299999999999999E-2</v>
      </c>
      <c r="AC1906" s="29">
        <f t="shared" si="1002"/>
        <v>10</v>
      </c>
      <c r="AD1906" s="29">
        <v>252</v>
      </c>
      <c r="AE1906" s="11">
        <f t="shared" si="1026"/>
        <v>1.0025879499999999</v>
      </c>
      <c r="AF1906" s="2">
        <f t="shared" si="998"/>
        <v>623.58808437000005</v>
      </c>
      <c r="AG1906" s="2">
        <f t="shared" si="1015"/>
        <v>623.96217034999995</v>
      </c>
      <c r="AH1906" s="3">
        <f t="shared" si="1016"/>
        <v>0</v>
      </c>
      <c r="AI1906" s="4" t="str">
        <f t="shared" si="1027"/>
        <v>A+J=</v>
      </c>
      <c r="AJ1906" s="12">
        <f t="shared" si="1022"/>
        <v>43040</v>
      </c>
      <c r="AK1906" s="12"/>
      <c r="AL1906" s="4"/>
      <c r="AM1906" s="1"/>
      <c r="AN1906" s="12"/>
      <c r="AO1906" s="1"/>
      <c r="AP1906" s="1"/>
      <c r="AQ1906" s="3"/>
      <c r="AR1906" s="3"/>
      <c r="AS1906" s="7"/>
      <c r="AT1906" s="1"/>
      <c r="AU1906" s="1"/>
      <c r="AV1906" s="1"/>
      <c r="AW1906" s="1"/>
      <c r="AX1906" s="1"/>
      <c r="AY1906" s="1"/>
      <c r="AZ1906" s="1"/>
      <c r="BA1906" s="1"/>
      <c r="BB1906" s="1"/>
    </row>
    <row r="1907" spans="1:54" x14ac:dyDescent="0.2">
      <c r="A1907" s="178">
        <f t="shared" si="1017"/>
        <v>43026</v>
      </c>
      <c r="B1907" s="2">
        <f t="shared" si="1003"/>
        <v>241803.81864592462</v>
      </c>
      <c r="C1907" s="2">
        <f t="shared" si="1018"/>
        <v>172161.86412489999</v>
      </c>
      <c r="D1907" s="2">
        <f>SUM(Y1907:Y$2227)</f>
        <v>36465.539380789996</v>
      </c>
      <c r="E1907" s="11">
        <f t="shared" si="1004"/>
        <v>135696.32474411</v>
      </c>
      <c r="F1907" s="99">
        <f t="shared" si="999"/>
        <v>4853.07</v>
      </c>
      <c r="G1907" s="3">
        <f>IF(N1907=1,VLOOKUP(A1906,[1]Plan1!$BG$69:$BI$188,3),G1906)</f>
        <v>4860.83</v>
      </c>
      <c r="H1907" s="200">
        <f t="shared" si="1000"/>
        <v>42950</v>
      </c>
      <c r="I1907" s="200">
        <f t="shared" si="1001"/>
        <v>42981</v>
      </c>
      <c r="J1907" s="27">
        <f t="shared" si="1005"/>
        <v>1.5989878571709415E-3</v>
      </c>
      <c r="K1907" s="12">
        <f t="shared" si="1019"/>
        <v>43040</v>
      </c>
      <c r="L1907" s="12">
        <f t="shared" si="1006"/>
        <v>43040</v>
      </c>
      <c r="M1907" s="1">
        <f t="shared" si="1020"/>
        <v>21</v>
      </c>
      <c r="N1907" s="1">
        <f t="shared" si="1007"/>
        <v>11</v>
      </c>
      <c r="O1907" s="2">
        <f t="shared" si="1008"/>
        <v>1.0008372400000001</v>
      </c>
      <c r="P1907" s="11">
        <f t="shared" si="1029"/>
        <v>1.0018993</v>
      </c>
      <c r="Q1907" s="11">
        <f t="shared" si="1025"/>
        <v>1.399603348285325</v>
      </c>
      <c r="R1907" s="2">
        <f t="shared" si="1028"/>
        <v>1.4007751500000001</v>
      </c>
      <c r="S1907" s="2">
        <f t="shared" si="1023"/>
        <v>1.3996033400000001</v>
      </c>
      <c r="T1907" s="2">
        <f t="shared" si="1009"/>
        <v>240958.32004983001</v>
      </c>
      <c r="U1907" s="2">
        <f t="shared" si="1010"/>
        <v>14571.751331465217</v>
      </c>
      <c r="V1907" s="2">
        <f t="shared" si="1011"/>
        <v>54383.714903769403</v>
      </c>
      <c r="W1907" s="2">
        <f t="shared" si="1012"/>
        <v>241117.33036013463</v>
      </c>
      <c r="X1907" s="29">
        <f t="shared" si="1013"/>
        <v>0</v>
      </c>
      <c r="Y1907" s="2">
        <f t="shared" si="1024"/>
        <v>0</v>
      </c>
      <c r="Z1907" s="82">
        <f t="shared" si="1014"/>
        <v>0</v>
      </c>
      <c r="AA1907" s="2">
        <f t="shared" si="997"/>
        <v>0</v>
      </c>
      <c r="AB1907" s="27">
        <f t="shared" si="1021"/>
        <v>6.7299999999999999E-2</v>
      </c>
      <c r="AC1907" s="29">
        <f t="shared" si="1002"/>
        <v>11</v>
      </c>
      <c r="AD1907" s="29">
        <v>252</v>
      </c>
      <c r="AE1907" s="11">
        <f t="shared" si="1026"/>
        <v>1.0028471130000001</v>
      </c>
      <c r="AF1907" s="2">
        <f t="shared" si="998"/>
        <v>686.03556547000005</v>
      </c>
      <c r="AG1907" s="2">
        <f t="shared" si="1015"/>
        <v>686.48828578999996</v>
      </c>
      <c r="AH1907" s="3">
        <f t="shared" si="1016"/>
        <v>0</v>
      </c>
      <c r="AI1907" s="4" t="str">
        <f t="shared" si="1027"/>
        <v>A+J=</v>
      </c>
      <c r="AJ1907" s="12">
        <f t="shared" si="1022"/>
        <v>43040</v>
      </c>
      <c r="AK1907" s="12"/>
      <c r="AL1907" s="4"/>
      <c r="AM1907" s="1"/>
      <c r="AN1907" s="12"/>
      <c r="AO1907" s="1"/>
      <c r="AP1907" s="1"/>
      <c r="AQ1907" s="3"/>
      <c r="AR1907" s="3"/>
      <c r="AS1907" s="7"/>
      <c r="AT1907" s="1"/>
      <c r="AU1907" s="1"/>
      <c r="AV1907" s="1"/>
      <c r="AW1907" s="1"/>
      <c r="AX1907" s="1"/>
      <c r="AY1907" s="1"/>
      <c r="AZ1907" s="1"/>
      <c r="BA1907" s="1"/>
      <c r="BB1907" s="1"/>
    </row>
    <row r="1908" spans="1:54" x14ac:dyDescent="0.2">
      <c r="A1908" s="178">
        <f t="shared" si="1017"/>
        <v>43027</v>
      </c>
      <c r="B1908" s="2">
        <f t="shared" si="1003"/>
        <v>241880.83093129584</v>
      </c>
      <c r="C1908" s="2">
        <f t="shared" si="1018"/>
        <v>172161.86412489999</v>
      </c>
      <c r="D1908" s="2">
        <f>SUM(Y1908:Y$2227)</f>
        <v>36465.539380789996</v>
      </c>
      <c r="E1908" s="11">
        <f t="shared" si="1004"/>
        <v>135696.32474411</v>
      </c>
      <c r="F1908" s="99">
        <f t="shared" si="999"/>
        <v>4853.07</v>
      </c>
      <c r="G1908" s="3">
        <f>IF(N1908=1,VLOOKUP(A1907,[1]Plan1!$BG$69:$BI$188,3),G1907)</f>
        <v>4860.83</v>
      </c>
      <c r="H1908" s="200">
        <f t="shared" si="1000"/>
        <v>42950</v>
      </c>
      <c r="I1908" s="200">
        <f t="shared" si="1001"/>
        <v>42981</v>
      </c>
      <c r="J1908" s="27">
        <f t="shared" si="1005"/>
        <v>1.5989878571709415E-3</v>
      </c>
      <c r="K1908" s="12">
        <f t="shared" si="1019"/>
        <v>43040</v>
      </c>
      <c r="L1908" s="12">
        <f t="shared" si="1006"/>
        <v>43040</v>
      </c>
      <c r="M1908" s="1">
        <f t="shared" si="1020"/>
        <v>21</v>
      </c>
      <c r="N1908" s="1">
        <f t="shared" si="1007"/>
        <v>12</v>
      </c>
      <c r="O1908" s="2">
        <f t="shared" si="1008"/>
        <v>1.00091339</v>
      </c>
      <c r="P1908" s="11">
        <f t="shared" si="1029"/>
        <v>1.0018993</v>
      </c>
      <c r="Q1908" s="11">
        <f t="shared" si="1025"/>
        <v>1.399603348285325</v>
      </c>
      <c r="R1908" s="2">
        <f t="shared" si="1028"/>
        <v>1.40088173</v>
      </c>
      <c r="S1908" s="2">
        <f t="shared" si="1023"/>
        <v>1.3996033400000001</v>
      </c>
      <c r="T1908" s="2">
        <f t="shared" si="1009"/>
        <v>240958.32004983001</v>
      </c>
      <c r="U1908" s="2">
        <f t="shared" si="1010"/>
        <v>14571.751331465217</v>
      </c>
      <c r="V1908" s="2">
        <f t="shared" si="1011"/>
        <v>54398.17741806063</v>
      </c>
      <c r="W1908" s="2">
        <f t="shared" si="1012"/>
        <v>241131.79287442585</v>
      </c>
      <c r="X1908" s="29">
        <f t="shared" si="1013"/>
        <v>0</v>
      </c>
      <c r="Y1908" s="2">
        <f t="shared" si="1024"/>
        <v>0</v>
      </c>
      <c r="Z1908" s="82">
        <f t="shared" si="1014"/>
        <v>0</v>
      </c>
      <c r="AA1908" s="2">
        <f t="shared" si="997"/>
        <v>0</v>
      </c>
      <c r="AB1908" s="27">
        <f t="shared" si="1021"/>
        <v>6.7299999999999999E-2</v>
      </c>
      <c r="AC1908" s="29">
        <f t="shared" si="1002"/>
        <v>12</v>
      </c>
      <c r="AD1908" s="29">
        <v>252</v>
      </c>
      <c r="AE1908" s="11">
        <f t="shared" si="1026"/>
        <v>1.003106343</v>
      </c>
      <c r="AF1908" s="2">
        <f t="shared" si="998"/>
        <v>748.49919077000004</v>
      </c>
      <c r="AG1908" s="2">
        <f t="shared" si="1015"/>
        <v>749.03805686999999</v>
      </c>
      <c r="AH1908" s="3">
        <f t="shared" si="1016"/>
        <v>0</v>
      </c>
      <c r="AI1908" s="4" t="str">
        <f t="shared" si="1027"/>
        <v>A+J=</v>
      </c>
      <c r="AJ1908" s="12">
        <f t="shared" si="1022"/>
        <v>43040</v>
      </c>
      <c r="AK1908" s="12"/>
      <c r="AL1908" s="4"/>
      <c r="AM1908" s="1"/>
      <c r="AN1908" s="12"/>
      <c r="AO1908" s="1"/>
      <c r="AP1908" s="1"/>
      <c r="AQ1908" s="3"/>
      <c r="AR1908" s="3"/>
      <c r="AS1908" s="7"/>
      <c r="AT1908" s="1"/>
      <c r="AU1908" s="1"/>
      <c r="AV1908" s="1"/>
      <c r="AW1908" s="1"/>
      <c r="AX1908" s="1"/>
      <c r="AY1908" s="1"/>
      <c r="AZ1908" s="1"/>
      <c r="BA1908" s="1"/>
      <c r="BB1908" s="1"/>
    </row>
    <row r="1909" spans="1:54" x14ac:dyDescent="0.2">
      <c r="A1909" s="178">
        <f t="shared" si="1017"/>
        <v>43028</v>
      </c>
      <c r="B1909" s="2">
        <f t="shared" si="1003"/>
        <v>241957.86687169707</v>
      </c>
      <c r="C1909" s="2">
        <f t="shared" si="1018"/>
        <v>172161.86412489999</v>
      </c>
      <c r="D1909" s="2">
        <f>SUM(Y1909:Y$2227)</f>
        <v>36465.539380789996</v>
      </c>
      <c r="E1909" s="11">
        <f t="shared" si="1004"/>
        <v>135696.32474411</v>
      </c>
      <c r="F1909" s="99">
        <f t="shared" si="999"/>
        <v>4853.07</v>
      </c>
      <c r="G1909" s="3">
        <f>IF(N1909=1,VLOOKUP(A1908,[1]Plan1!$BG$69:$BI$188,3),G1908)</f>
        <v>4860.83</v>
      </c>
      <c r="H1909" s="200">
        <f t="shared" si="1000"/>
        <v>42950</v>
      </c>
      <c r="I1909" s="200">
        <f t="shared" si="1001"/>
        <v>42981</v>
      </c>
      <c r="J1909" s="27">
        <f t="shared" si="1005"/>
        <v>1.5989878571709415E-3</v>
      </c>
      <c r="K1909" s="12">
        <f t="shared" si="1019"/>
        <v>43040</v>
      </c>
      <c r="L1909" s="12">
        <f t="shared" si="1006"/>
        <v>43040</v>
      </c>
      <c r="M1909" s="1">
        <f t="shared" si="1020"/>
        <v>21</v>
      </c>
      <c r="N1909" s="1">
        <f t="shared" si="1007"/>
        <v>13</v>
      </c>
      <c r="O1909" s="2">
        <f t="shared" si="1008"/>
        <v>1.00098954</v>
      </c>
      <c r="P1909" s="11">
        <f t="shared" si="1029"/>
        <v>1.0018993</v>
      </c>
      <c r="Q1909" s="11">
        <f t="shared" si="1025"/>
        <v>1.399603348285325</v>
      </c>
      <c r="R1909" s="2">
        <f t="shared" si="1028"/>
        <v>1.40098831</v>
      </c>
      <c r="S1909" s="2">
        <f t="shared" si="1023"/>
        <v>1.3996033400000001</v>
      </c>
      <c r="T1909" s="2">
        <f t="shared" si="1009"/>
        <v>240958.32004983001</v>
      </c>
      <c r="U1909" s="2">
        <f t="shared" si="1010"/>
        <v>14571.751331465217</v>
      </c>
      <c r="V1909" s="2">
        <f t="shared" si="1011"/>
        <v>54412.639932351849</v>
      </c>
      <c r="W1909" s="2">
        <f t="shared" si="1012"/>
        <v>241146.25538871708</v>
      </c>
      <c r="X1909" s="29">
        <f t="shared" si="1013"/>
        <v>0</v>
      </c>
      <c r="Y1909" s="2">
        <f t="shared" si="1024"/>
        <v>0</v>
      </c>
      <c r="Z1909" s="82">
        <f t="shared" si="1014"/>
        <v>0</v>
      </c>
      <c r="AA1909" s="2">
        <f t="shared" si="997"/>
        <v>0</v>
      </c>
      <c r="AB1909" s="27">
        <f t="shared" si="1021"/>
        <v>6.7299999999999999E-2</v>
      </c>
      <c r="AC1909" s="29">
        <f t="shared" si="1002"/>
        <v>13</v>
      </c>
      <c r="AD1909" s="29">
        <v>252</v>
      </c>
      <c r="AE1909" s="11">
        <f t="shared" si="1026"/>
        <v>1.0033656399999999</v>
      </c>
      <c r="AF1909" s="2">
        <f t="shared" si="998"/>
        <v>810.97896029000003</v>
      </c>
      <c r="AG1909" s="2">
        <f t="shared" si="1015"/>
        <v>811.61148298000001</v>
      </c>
      <c r="AH1909" s="3">
        <f t="shared" si="1016"/>
        <v>0</v>
      </c>
      <c r="AI1909" s="4" t="str">
        <f t="shared" si="1027"/>
        <v>A+J=</v>
      </c>
      <c r="AJ1909" s="12">
        <f t="shared" si="1022"/>
        <v>43040</v>
      </c>
      <c r="AK1909" s="12"/>
      <c r="AL1909" s="4"/>
      <c r="AM1909" s="1"/>
      <c r="AN1909" s="12"/>
      <c r="AO1909" s="1"/>
      <c r="AP1909" s="1"/>
      <c r="AQ1909" s="3"/>
      <c r="AR1909" s="3"/>
      <c r="AS1909" s="7"/>
      <c r="AT1909" s="1"/>
      <c r="AU1909" s="1"/>
      <c r="AV1909" s="1"/>
      <c r="AW1909" s="1"/>
      <c r="AX1909" s="1"/>
      <c r="AY1909" s="1"/>
      <c r="AZ1909" s="1"/>
      <c r="BA1909" s="1"/>
      <c r="BB1909" s="1"/>
    </row>
    <row r="1910" spans="1:54" x14ac:dyDescent="0.2">
      <c r="A1910" s="178">
        <f t="shared" si="1017"/>
        <v>43029</v>
      </c>
      <c r="B1910" s="2">
        <f t="shared" si="1003"/>
        <v>242034.92783193151</v>
      </c>
      <c r="C1910" s="2">
        <f t="shared" si="1018"/>
        <v>172161.86412489999</v>
      </c>
      <c r="D1910" s="2">
        <f>SUM(Y1910:Y$2227)</f>
        <v>36465.539380789996</v>
      </c>
      <c r="E1910" s="11">
        <f t="shared" si="1004"/>
        <v>135696.32474411</v>
      </c>
      <c r="F1910" s="99">
        <f t="shared" si="999"/>
        <v>4853.07</v>
      </c>
      <c r="G1910" s="3">
        <f>IF(N1910=1,VLOOKUP(A1909,[1]Plan1!$BG$69:$BI$188,3),G1909)</f>
        <v>4860.83</v>
      </c>
      <c r="H1910" s="200">
        <f t="shared" si="1000"/>
        <v>42950</v>
      </c>
      <c r="I1910" s="200">
        <f t="shared" si="1001"/>
        <v>42981</v>
      </c>
      <c r="J1910" s="27">
        <f t="shared" si="1005"/>
        <v>1.5989878571709415E-3</v>
      </c>
      <c r="K1910" s="12">
        <f t="shared" si="1019"/>
        <v>43040</v>
      </c>
      <c r="L1910" s="12">
        <f t="shared" si="1006"/>
        <v>43040</v>
      </c>
      <c r="M1910" s="1">
        <f t="shared" si="1020"/>
        <v>21</v>
      </c>
      <c r="N1910" s="1">
        <f t="shared" si="1007"/>
        <v>14</v>
      </c>
      <c r="O1910" s="2">
        <f t="shared" si="1008"/>
        <v>1.0010657000000001</v>
      </c>
      <c r="P1910" s="11">
        <f t="shared" si="1029"/>
        <v>1.0018993</v>
      </c>
      <c r="Q1910" s="11">
        <f t="shared" si="1025"/>
        <v>1.399603348285325</v>
      </c>
      <c r="R1910" s="2">
        <f t="shared" si="1028"/>
        <v>1.4010948999999999</v>
      </c>
      <c r="S1910" s="2">
        <f t="shared" si="1023"/>
        <v>1.3996033400000001</v>
      </c>
      <c r="T1910" s="2">
        <f t="shared" si="1009"/>
        <v>240958.32004983001</v>
      </c>
      <c r="U1910" s="2">
        <f t="shared" si="1010"/>
        <v>14571.751331465217</v>
      </c>
      <c r="V1910" s="2">
        <f t="shared" si="1011"/>
        <v>54427.103803606311</v>
      </c>
      <c r="W1910" s="2">
        <f t="shared" si="1012"/>
        <v>241160.71925997152</v>
      </c>
      <c r="X1910" s="29">
        <f t="shared" si="1013"/>
        <v>0</v>
      </c>
      <c r="Y1910" s="2">
        <f t="shared" si="1024"/>
        <v>0</v>
      </c>
      <c r="Z1910" s="82">
        <f t="shared" si="1014"/>
        <v>0</v>
      </c>
      <c r="AA1910" s="2">
        <f t="shared" si="997"/>
        <v>0</v>
      </c>
      <c r="AB1910" s="27">
        <f t="shared" si="1021"/>
        <v>6.7299999999999999E-2</v>
      </c>
      <c r="AC1910" s="29">
        <f t="shared" si="1002"/>
        <v>14</v>
      </c>
      <c r="AD1910" s="29">
        <v>252</v>
      </c>
      <c r="AE1910" s="11">
        <f t="shared" si="1026"/>
        <v>1.0036250040000001</v>
      </c>
      <c r="AF1910" s="2">
        <f t="shared" si="998"/>
        <v>873.47487401000001</v>
      </c>
      <c r="AG1910" s="2">
        <f t="shared" si="1015"/>
        <v>874.20857195999997</v>
      </c>
      <c r="AH1910" s="3">
        <f t="shared" si="1016"/>
        <v>0</v>
      </c>
      <c r="AI1910" s="4" t="str">
        <f t="shared" si="1027"/>
        <v>A+J=</v>
      </c>
      <c r="AJ1910" s="12">
        <f t="shared" si="1022"/>
        <v>43040</v>
      </c>
      <c r="AK1910" s="12"/>
      <c r="AL1910" s="4"/>
      <c r="AM1910" s="1"/>
      <c r="AN1910" s="12"/>
      <c r="AO1910" s="1"/>
      <c r="AP1910" s="1"/>
      <c r="AQ1910" s="3"/>
      <c r="AR1910" s="3"/>
      <c r="AS1910" s="7"/>
      <c r="AT1910" s="1"/>
      <c r="AU1910" s="1"/>
      <c r="AV1910" s="1"/>
      <c r="AW1910" s="1"/>
      <c r="AX1910" s="1"/>
      <c r="AY1910" s="1"/>
      <c r="AZ1910" s="1"/>
      <c r="BA1910" s="1"/>
      <c r="BB1910" s="1"/>
    </row>
    <row r="1911" spans="1:54" x14ac:dyDescent="0.2">
      <c r="A1911" s="178">
        <f t="shared" si="1017"/>
        <v>43030</v>
      </c>
      <c r="B1911" s="2">
        <f t="shared" si="1003"/>
        <v>242034.92783193151</v>
      </c>
      <c r="C1911" s="2">
        <f t="shared" si="1018"/>
        <v>172161.86412489999</v>
      </c>
      <c r="D1911" s="2">
        <f>SUM(Y1911:Y$2227)</f>
        <v>36465.539380789996</v>
      </c>
      <c r="E1911" s="11">
        <f t="shared" si="1004"/>
        <v>135696.32474411</v>
      </c>
      <c r="F1911" s="99">
        <f t="shared" si="999"/>
        <v>4853.07</v>
      </c>
      <c r="G1911" s="3">
        <f>IF(N1911=1,VLOOKUP(A1910,[1]Plan1!$BG$69:$BI$188,3),G1910)</f>
        <v>4860.83</v>
      </c>
      <c r="H1911" s="200">
        <f t="shared" si="1000"/>
        <v>42950</v>
      </c>
      <c r="I1911" s="200">
        <f t="shared" si="1001"/>
        <v>42981</v>
      </c>
      <c r="J1911" s="27">
        <f t="shared" si="1005"/>
        <v>1.5989878571709415E-3</v>
      </c>
      <c r="K1911" s="12">
        <f t="shared" si="1019"/>
        <v>43040</v>
      </c>
      <c r="L1911" s="12">
        <f t="shared" si="1006"/>
        <v>43040</v>
      </c>
      <c r="M1911" s="1">
        <f t="shared" si="1020"/>
        <v>21</v>
      </c>
      <c r="N1911" s="1">
        <f t="shared" si="1007"/>
        <v>14</v>
      </c>
      <c r="O1911" s="2">
        <f t="shared" si="1008"/>
        <v>1.0010657000000001</v>
      </c>
      <c r="P1911" s="11">
        <f t="shared" si="1029"/>
        <v>1.0018993</v>
      </c>
      <c r="Q1911" s="11">
        <f t="shared" si="1025"/>
        <v>1.399603348285325</v>
      </c>
      <c r="R1911" s="2">
        <f t="shared" si="1028"/>
        <v>1.4010948999999999</v>
      </c>
      <c r="S1911" s="2">
        <f t="shared" si="1023"/>
        <v>1.3996033400000001</v>
      </c>
      <c r="T1911" s="2">
        <f t="shared" si="1009"/>
        <v>240958.32004983001</v>
      </c>
      <c r="U1911" s="2">
        <f t="shared" si="1010"/>
        <v>14571.751331465217</v>
      </c>
      <c r="V1911" s="2">
        <f t="shared" si="1011"/>
        <v>54427.103803606311</v>
      </c>
      <c r="W1911" s="2">
        <f t="shared" si="1012"/>
        <v>241160.71925997152</v>
      </c>
      <c r="X1911" s="29">
        <f t="shared" si="1013"/>
        <v>0</v>
      </c>
      <c r="Y1911" s="2">
        <f t="shared" si="1024"/>
        <v>0</v>
      </c>
      <c r="Z1911" s="82">
        <f t="shared" si="1014"/>
        <v>0</v>
      </c>
      <c r="AA1911" s="2">
        <f t="shared" si="997"/>
        <v>0</v>
      </c>
      <c r="AB1911" s="27">
        <f t="shared" si="1021"/>
        <v>6.7299999999999999E-2</v>
      </c>
      <c r="AC1911" s="29">
        <f t="shared" si="1002"/>
        <v>14</v>
      </c>
      <c r="AD1911" s="29">
        <v>252</v>
      </c>
      <c r="AE1911" s="11">
        <f t="shared" si="1026"/>
        <v>1.0036250040000001</v>
      </c>
      <c r="AF1911" s="2">
        <f t="shared" si="998"/>
        <v>873.47487401000001</v>
      </c>
      <c r="AG1911" s="2">
        <f t="shared" si="1015"/>
        <v>874.20857195999997</v>
      </c>
      <c r="AH1911" s="3">
        <f t="shared" si="1016"/>
        <v>0</v>
      </c>
      <c r="AI1911" s="4" t="str">
        <f t="shared" si="1027"/>
        <v>A+J=</v>
      </c>
      <c r="AJ1911" s="12">
        <f t="shared" si="1022"/>
        <v>43040</v>
      </c>
      <c r="AK1911" s="12"/>
      <c r="AL1911" s="4"/>
      <c r="AM1911" s="1"/>
      <c r="AN1911" s="12"/>
      <c r="AO1911" s="1"/>
      <c r="AP1911" s="1"/>
      <c r="AQ1911" s="3"/>
      <c r="AR1911" s="3"/>
      <c r="AS1911" s="7"/>
      <c r="AT1911" s="1"/>
      <c r="AU1911" s="1"/>
      <c r="AV1911" s="1"/>
      <c r="AW1911" s="1"/>
      <c r="AX1911" s="1"/>
      <c r="AY1911" s="1"/>
      <c r="AZ1911" s="1"/>
      <c r="BA1911" s="1"/>
      <c r="BB1911" s="1"/>
    </row>
    <row r="1912" spans="1:54" x14ac:dyDescent="0.2">
      <c r="A1912" s="178">
        <f t="shared" si="1017"/>
        <v>43031</v>
      </c>
      <c r="B1912" s="2">
        <f t="shared" si="1003"/>
        <v>242034.92783193151</v>
      </c>
      <c r="C1912" s="2">
        <f t="shared" si="1018"/>
        <v>172161.86412489999</v>
      </c>
      <c r="D1912" s="2">
        <f>SUM(Y1912:Y$2227)</f>
        <v>36465.539380789996</v>
      </c>
      <c r="E1912" s="11">
        <f t="shared" si="1004"/>
        <v>135696.32474411</v>
      </c>
      <c r="F1912" s="99">
        <f t="shared" si="999"/>
        <v>4853.07</v>
      </c>
      <c r="G1912" s="3">
        <f>IF(N1912=1,VLOOKUP(A1911,[1]Plan1!$BG$69:$BI$188,3),G1911)</f>
        <v>4860.83</v>
      </c>
      <c r="H1912" s="200">
        <f t="shared" si="1000"/>
        <v>42950</v>
      </c>
      <c r="I1912" s="200">
        <f t="shared" si="1001"/>
        <v>42981</v>
      </c>
      <c r="J1912" s="27">
        <f t="shared" si="1005"/>
        <v>1.5989878571709415E-3</v>
      </c>
      <c r="K1912" s="12">
        <f t="shared" si="1019"/>
        <v>43040</v>
      </c>
      <c r="L1912" s="12">
        <f t="shared" si="1006"/>
        <v>43040</v>
      </c>
      <c r="M1912" s="1">
        <f t="shared" si="1020"/>
        <v>21</v>
      </c>
      <c r="N1912" s="1">
        <f t="shared" si="1007"/>
        <v>14</v>
      </c>
      <c r="O1912" s="2">
        <f t="shared" si="1008"/>
        <v>1.0010657000000001</v>
      </c>
      <c r="P1912" s="11">
        <f t="shared" si="1029"/>
        <v>1.0018993</v>
      </c>
      <c r="Q1912" s="11">
        <f t="shared" si="1025"/>
        <v>1.399603348285325</v>
      </c>
      <c r="R1912" s="2">
        <f t="shared" si="1028"/>
        <v>1.4010948999999999</v>
      </c>
      <c r="S1912" s="2">
        <f t="shared" si="1023"/>
        <v>1.3996033400000001</v>
      </c>
      <c r="T1912" s="2">
        <f t="shared" si="1009"/>
        <v>240958.32004983001</v>
      </c>
      <c r="U1912" s="2">
        <f t="shared" si="1010"/>
        <v>14571.751331465217</v>
      </c>
      <c r="V1912" s="2">
        <f t="shared" si="1011"/>
        <v>54427.103803606311</v>
      </c>
      <c r="W1912" s="2">
        <f t="shared" si="1012"/>
        <v>241160.71925997152</v>
      </c>
      <c r="X1912" s="29">
        <f t="shared" si="1013"/>
        <v>0</v>
      </c>
      <c r="Y1912" s="2">
        <f t="shared" si="1024"/>
        <v>0</v>
      </c>
      <c r="Z1912" s="82">
        <f t="shared" si="1014"/>
        <v>0</v>
      </c>
      <c r="AA1912" s="2">
        <f t="shared" si="997"/>
        <v>0</v>
      </c>
      <c r="AB1912" s="27">
        <f t="shared" si="1021"/>
        <v>6.7299999999999999E-2</v>
      </c>
      <c r="AC1912" s="29">
        <f t="shared" si="1002"/>
        <v>14</v>
      </c>
      <c r="AD1912" s="29">
        <v>252</v>
      </c>
      <c r="AE1912" s="11">
        <f t="shared" si="1026"/>
        <v>1.0036250040000001</v>
      </c>
      <c r="AF1912" s="2">
        <f t="shared" si="998"/>
        <v>873.47487401000001</v>
      </c>
      <c r="AG1912" s="2">
        <f t="shared" si="1015"/>
        <v>874.20857195999997</v>
      </c>
      <c r="AH1912" s="3">
        <f t="shared" si="1016"/>
        <v>0</v>
      </c>
      <c r="AI1912" s="4" t="str">
        <f t="shared" si="1027"/>
        <v>A+J=</v>
      </c>
      <c r="AJ1912" s="12">
        <f t="shared" si="1022"/>
        <v>43040</v>
      </c>
      <c r="AK1912" s="12"/>
      <c r="AL1912" s="4"/>
      <c r="AM1912" s="1"/>
      <c r="AN1912" s="12"/>
      <c r="AO1912" s="1"/>
      <c r="AP1912" s="1"/>
      <c r="AQ1912" s="3"/>
      <c r="AR1912" s="3"/>
      <c r="AS1912" s="7"/>
      <c r="AT1912" s="1"/>
      <c r="AU1912" s="1"/>
      <c r="AV1912" s="1"/>
      <c r="AW1912" s="1"/>
      <c r="AX1912" s="1"/>
      <c r="AY1912" s="1"/>
      <c r="AZ1912" s="1"/>
      <c r="BA1912" s="1"/>
      <c r="BB1912" s="1"/>
    </row>
    <row r="1913" spans="1:54" x14ac:dyDescent="0.2">
      <c r="A1913" s="178">
        <f t="shared" si="1017"/>
        <v>43032</v>
      </c>
      <c r="B1913" s="2">
        <f t="shared" si="1003"/>
        <v>242112.0151781725</v>
      </c>
      <c r="C1913" s="2">
        <f t="shared" si="1018"/>
        <v>172161.86412489999</v>
      </c>
      <c r="D1913" s="2">
        <f>SUM(Y1913:Y$2227)</f>
        <v>36465.539380789996</v>
      </c>
      <c r="E1913" s="11">
        <f t="shared" si="1004"/>
        <v>135696.32474411</v>
      </c>
      <c r="F1913" s="99">
        <f t="shared" si="999"/>
        <v>4853.07</v>
      </c>
      <c r="G1913" s="3">
        <f>IF(N1913=1,VLOOKUP(A1912,[1]Plan1!$BG$69:$BI$188,3),G1912)</f>
        <v>4860.83</v>
      </c>
      <c r="H1913" s="200">
        <f t="shared" si="1000"/>
        <v>42950</v>
      </c>
      <c r="I1913" s="200">
        <f t="shared" si="1001"/>
        <v>42981</v>
      </c>
      <c r="J1913" s="27">
        <f t="shared" si="1005"/>
        <v>1.5989878571709415E-3</v>
      </c>
      <c r="K1913" s="12">
        <f t="shared" si="1019"/>
        <v>43040</v>
      </c>
      <c r="L1913" s="12">
        <f t="shared" si="1006"/>
        <v>43040</v>
      </c>
      <c r="M1913" s="1">
        <f t="shared" si="1020"/>
        <v>21</v>
      </c>
      <c r="N1913" s="1">
        <f t="shared" si="1007"/>
        <v>15</v>
      </c>
      <c r="O1913" s="2">
        <f t="shared" si="1008"/>
        <v>1.0011418700000001</v>
      </c>
      <c r="P1913" s="11">
        <f t="shared" si="1029"/>
        <v>1.0018993</v>
      </c>
      <c r="Q1913" s="11">
        <f t="shared" si="1025"/>
        <v>1.399603348285325</v>
      </c>
      <c r="R1913" s="2">
        <f t="shared" si="1028"/>
        <v>1.4012015099999999</v>
      </c>
      <c r="S1913" s="2">
        <f t="shared" si="1023"/>
        <v>1.3996033400000001</v>
      </c>
      <c r="T1913" s="2">
        <f t="shared" si="1009"/>
        <v>240958.32004983001</v>
      </c>
      <c r="U1913" s="2">
        <f t="shared" si="1010"/>
        <v>14571.751331465217</v>
      </c>
      <c r="V1913" s="2">
        <f t="shared" si="1011"/>
        <v>54441.570388787281</v>
      </c>
      <c r="W1913" s="2">
        <f t="shared" si="1012"/>
        <v>241175.1858451525</v>
      </c>
      <c r="X1913" s="29">
        <f t="shared" si="1013"/>
        <v>0</v>
      </c>
      <c r="Y1913" s="2">
        <f t="shared" si="1024"/>
        <v>0</v>
      </c>
      <c r="Z1913" s="82">
        <f t="shared" si="1014"/>
        <v>0</v>
      </c>
      <c r="AA1913" s="2">
        <f t="shared" si="997"/>
        <v>0</v>
      </c>
      <c r="AB1913" s="27">
        <f t="shared" si="1021"/>
        <v>6.7299999999999999E-2</v>
      </c>
      <c r="AC1913" s="29">
        <f t="shared" si="1002"/>
        <v>15</v>
      </c>
      <c r="AD1913" s="29">
        <v>252</v>
      </c>
      <c r="AE1913" s="11">
        <f t="shared" si="1026"/>
        <v>1.003884435</v>
      </c>
      <c r="AF1913" s="2">
        <f t="shared" si="998"/>
        <v>935.98693193999998</v>
      </c>
      <c r="AG1913" s="2">
        <f t="shared" si="1015"/>
        <v>936.82933302000004</v>
      </c>
      <c r="AH1913" s="3">
        <f t="shared" si="1016"/>
        <v>0</v>
      </c>
      <c r="AI1913" s="4" t="str">
        <f t="shared" si="1027"/>
        <v>A+J=</v>
      </c>
      <c r="AJ1913" s="12">
        <f t="shared" si="1022"/>
        <v>43040</v>
      </c>
      <c r="AK1913" s="12"/>
      <c r="AL1913" s="4"/>
      <c r="AM1913" s="1"/>
      <c r="AN1913" s="12"/>
      <c r="AO1913" s="1"/>
      <c r="AP1913" s="1"/>
      <c r="AQ1913" s="3"/>
      <c r="AR1913" s="3"/>
      <c r="AS1913" s="7"/>
      <c r="AT1913" s="1"/>
      <c r="AU1913" s="1"/>
      <c r="AV1913" s="1"/>
      <c r="AW1913" s="1"/>
      <c r="AX1913" s="1"/>
      <c r="AY1913" s="1"/>
      <c r="AZ1913" s="1"/>
      <c r="BA1913" s="1"/>
      <c r="BB1913" s="1"/>
    </row>
    <row r="1914" spans="1:54" x14ac:dyDescent="0.2">
      <c r="A1914" s="178">
        <f t="shared" si="1017"/>
        <v>43033</v>
      </c>
      <c r="B1914" s="2">
        <f t="shared" si="1003"/>
        <v>242189.12643148348</v>
      </c>
      <c r="C1914" s="2">
        <f t="shared" si="1018"/>
        <v>172161.86412489999</v>
      </c>
      <c r="D1914" s="2">
        <f>SUM(Y1914:Y$2227)</f>
        <v>36465.539380789996</v>
      </c>
      <c r="E1914" s="11">
        <f t="shared" si="1004"/>
        <v>135696.32474411</v>
      </c>
      <c r="F1914" s="99">
        <f t="shared" si="999"/>
        <v>4853.07</v>
      </c>
      <c r="G1914" s="3">
        <f>IF(N1914=1,VLOOKUP(A1913,[1]Plan1!$BG$69:$BI$188,3),G1913)</f>
        <v>4860.83</v>
      </c>
      <c r="H1914" s="200">
        <f t="shared" si="1000"/>
        <v>42950</v>
      </c>
      <c r="I1914" s="200">
        <f t="shared" si="1001"/>
        <v>42981</v>
      </c>
      <c r="J1914" s="27">
        <f t="shared" si="1005"/>
        <v>1.5989878571709415E-3</v>
      </c>
      <c r="K1914" s="12">
        <f t="shared" si="1019"/>
        <v>43040</v>
      </c>
      <c r="L1914" s="12">
        <f t="shared" si="1006"/>
        <v>43040</v>
      </c>
      <c r="M1914" s="1">
        <f t="shared" si="1020"/>
        <v>21</v>
      </c>
      <c r="N1914" s="1">
        <f t="shared" si="1007"/>
        <v>16</v>
      </c>
      <c r="O1914" s="2">
        <f t="shared" si="1008"/>
        <v>1.0012180399999999</v>
      </c>
      <c r="P1914" s="11">
        <f t="shared" si="1029"/>
        <v>1.0018993</v>
      </c>
      <c r="Q1914" s="11">
        <f t="shared" si="1025"/>
        <v>1.399603348285325</v>
      </c>
      <c r="R1914" s="2">
        <f t="shared" si="1028"/>
        <v>1.4013081199999999</v>
      </c>
      <c r="S1914" s="2">
        <f t="shared" si="1023"/>
        <v>1.3996033400000001</v>
      </c>
      <c r="T1914" s="2">
        <f t="shared" si="1009"/>
        <v>240958.32004983001</v>
      </c>
      <c r="U1914" s="2">
        <f t="shared" si="1010"/>
        <v>14571.751331465217</v>
      </c>
      <c r="V1914" s="2">
        <f t="shared" si="1011"/>
        <v>54456.036973968257</v>
      </c>
      <c r="W1914" s="2">
        <f t="shared" si="1012"/>
        <v>241189.65243033349</v>
      </c>
      <c r="X1914" s="29">
        <f t="shared" si="1013"/>
        <v>0</v>
      </c>
      <c r="Y1914" s="2">
        <f t="shared" si="1024"/>
        <v>0</v>
      </c>
      <c r="Z1914" s="82">
        <f t="shared" si="1014"/>
        <v>0</v>
      </c>
      <c r="AA1914" s="2">
        <f t="shared" ref="AA1914:AA1977" si="1030">IF(Z1914&gt;0,TRUNC(Z1914*T1914,8),0)</f>
        <v>0</v>
      </c>
      <c r="AB1914" s="27">
        <f t="shared" si="1021"/>
        <v>6.7299999999999999E-2</v>
      </c>
      <c r="AC1914" s="29">
        <f t="shared" si="1002"/>
        <v>16</v>
      </c>
      <c r="AD1914" s="29">
        <v>252</v>
      </c>
      <c r="AE1914" s="11">
        <f t="shared" si="1026"/>
        <v>1.004143934</v>
      </c>
      <c r="AF1914" s="2">
        <f t="shared" ref="AF1914:AF1977" si="1031">TRUNC((T1914*(AE1914-1)),8)</f>
        <v>998.51537502999997</v>
      </c>
      <c r="AG1914" s="2">
        <f t="shared" si="1015"/>
        <v>999.47400115000005</v>
      </c>
      <c r="AH1914" s="3">
        <f t="shared" si="1016"/>
        <v>0</v>
      </c>
      <c r="AI1914" s="4" t="str">
        <f t="shared" si="1027"/>
        <v>A+J=</v>
      </c>
      <c r="AJ1914" s="12">
        <f t="shared" si="1022"/>
        <v>43040</v>
      </c>
      <c r="AK1914" s="12"/>
      <c r="AL1914" s="4"/>
      <c r="AM1914" s="1"/>
      <c r="AN1914" s="12"/>
      <c r="AO1914" s="1"/>
      <c r="AP1914" s="1"/>
      <c r="AQ1914" s="3"/>
      <c r="AR1914" s="3"/>
      <c r="AS1914" s="7"/>
      <c r="AT1914" s="1"/>
      <c r="AU1914" s="1"/>
      <c r="AV1914" s="1"/>
      <c r="AW1914" s="1"/>
      <c r="AX1914" s="1"/>
      <c r="AY1914" s="1"/>
      <c r="AZ1914" s="1"/>
      <c r="BA1914" s="1"/>
      <c r="BB1914" s="1"/>
    </row>
    <row r="1915" spans="1:54" x14ac:dyDescent="0.2">
      <c r="A1915" s="178">
        <f t="shared" si="1017"/>
        <v>43034</v>
      </c>
      <c r="B1915" s="2">
        <f t="shared" si="1003"/>
        <v>242266.26247532771</v>
      </c>
      <c r="C1915" s="2">
        <f t="shared" si="1018"/>
        <v>172161.86412489999</v>
      </c>
      <c r="D1915" s="2">
        <f>SUM(Y1915:Y$2227)</f>
        <v>36465.539380789996</v>
      </c>
      <c r="E1915" s="11">
        <f t="shared" si="1004"/>
        <v>135696.32474411</v>
      </c>
      <c r="F1915" s="99">
        <f t="shared" si="999"/>
        <v>4853.07</v>
      </c>
      <c r="G1915" s="3">
        <f>IF(N1915=1,VLOOKUP(A1914,[1]Plan1!$BG$69:$BI$188,3),G1914)</f>
        <v>4860.83</v>
      </c>
      <c r="H1915" s="200">
        <f t="shared" si="1000"/>
        <v>42950</v>
      </c>
      <c r="I1915" s="200">
        <f t="shared" si="1001"/>
        <v>42981</v>
      </c>
      <c r="J1915" s="27">
        <f t="shared" si="1005"/>
        <v>1.5989878571709415E-3</v>
      </c>
      <c r="K1915" s="12">
        <f t="shared" si="1019"/>
        <v>43040</v>
      </c>
      <c r="L1915" s="12">
        <f t="shared" si="1006"/>
        <v>43040</v>
      </c>
      <c r="M1915" s="1">
        <f t="shared" si="1020"/>
        <v>21</v>
      </c>
      <c r="N1915" s="1">
        <f t="shared" si="1007"/>
        <v>17</v>
      </c>
      <c r="O1915" s="2">
        <f t="shared" si="1008"/>
        <v>1.0012942199999999</v>
      </c>
      <c r="P1915" s="11">
        <f t="shared" si="1029"/>
        <v>1.0018993</v>
      </c>
      <c r="Q1915" s="11">
        <f t="shared" si="1025"/>
        <v>1.399603348285325</v>
      </c>
      <c r="R1915" s="2">
        <f t="shared" si="1028"/>
        <v>1.4014147400000001</v>
      </c>
      <c r="S1915" s="2">
        <f t="shared" si="1023"/>
        <v>1.3996033400000001</v>
      </c>
      <c r="T1915" s="2">
        <f t="shared" si="1009"/>
        <v>240958.32004983001</v>
      </c>
      <c r="U1915" s="2">
        <f t="shared" si="1010"/>
        <v>14571.751331465217</v>
      </c>
      <c r="V1915" s="2">
        <f t="shared" si="1011"/>
        <v>54470.504916112492</v>
      </c>
      <c r="W1915" s="2">
        <f t="shared" si="1012"/>
        <v>241204.12037247772</v>
      </c>
      <c r="X1915" s="29">
        <f t="shared" si="1013"/>
        <v>0</v>
      </c>
      <c r="Y1915" s="2">
        <f t="shared" si="1024"/>
        <v>0</v>
      </c>
      <c r="Z1915" s="82">
        <f t="shared" si="1014"/>
        <v>0</v>
      </c>
      <c r="AA1915" s="2">
        <f t="shared" si="1030"/>
        <v>0</v>
      </c>
      <c r="AB1915" s="27">
        <f t="shared" si="1021"/>
        <v>6.7299999999999999E-2</v>
      </c>
      <c r="AC1915" s="29">
        <f t="shared" si="1002"/>
        <v>17</v>
      </c>
      <c r="AD1915" s="29">
        <v>252</v>
      </c>
      <c r="AE1915" s="11">
        <f t="shared" si="1026"/>
        <v>1.0044034989999999</v>
      </c>
      <c r="AF1915" s="2">
        <f t="shared" si="1031"/>
        <v>1061.0597213799999</v>
      </c>
      <c r="AG1915" s="2">
        <f t="shared" si="1015"/>
        <v>1062.1421028499999</v>
      </c>
      <c r="AH1915" s="3">
        <f t="shared" si="1016"/>
        <v>0</v>
      </c>
      <c r="AI1915" s="4" t="str">
        <f t="shared" si="1027"/>
        <v>A+J=</v>
      </c>
      <c r="AJ1915" s="12">
        <f t="shared" si="1022"/>
        <v>43040</v>
      </c>
      <c r="AK1915" s="12"/>
      <c r="AL1915" s="4"/>
      <c r="AM1915" s="1"/>
      <c r="AN1915" s="12"/>
      <c r="AO1915" s="1"/>
      <c r="AP1915" s="1"/>
      <c r="AQ1915" s="3"/>
      <c r="AR1915" s="3"/>
      <c r="AS1915" s="7"/>
      <c r="AT1915" s="1"/>
      <c r="AU1915" s="1"/>
      <c r="AV1915" s="1"/>
      <c r="AW1915" s="1"/>
      <c r="AX1915" s="1"/>
      <c r="AY1915" s="1"/>
      <c r="AZ1915" s="1"/>
      <c r="BA1915" s="1"/>
      <c r="BB1915" s="1"/>
    </row>
    <row r="1916" spans="1:54" x14ac:dyDescent="0.2">
      <c r="A1916" s="178">
        <f t="shared" si="1017"/>
        <v>43035</v>
      </c>
      <c r="B1916" s="2">
        <f t="shared" si="1003"/>
        <v>242343.42219156196</v>
      </c>
      <c r="C1916" s="2">
        <f t="shared" si="1018"/>
        <v>172161.86412489999</v>
      </c>
      <c r="D1916" s="2">
        <f>SUM(Y1916:Y$2227)</f>
        <v>36465.539380789996</v>
      </c>
      <c r="E1916" s="11">
        <f t="shared" si="1004"/>
        <v>135696.32474411</v>
      </c>
      <c r="F1916" s="99">
        <f t="shared" si="999"/>
        <v>4853.07</v>
      </c>
      <c r="G1916" s="3">
        <f>IF(N1916=1,VLOOKUP(A1915,[1]Plan1!$BG$69:$BI$188,3),G1915)</f>
        <v>4860.83</v>
      </c>
      <c r="H1916" s="200">
        <f t="shared" si="1000"/>
        <v>42950</v>
      </c>
      <c r="I1916" s="200">
        <f t="shared" si="1001"/>
        <v>42981</v>
      </c>
      <c r="J1916" s="27">
        <f t="shared" si="1005"/>
        <v>1.5989878571709415E-3</v>
      </c>
      <c r="K1916" s="12">
        <f t="shared" si="1019"/>
        <v>43040</v>
      </c>
      <c r="L1916" s="12">
        <f t="shared" si="1006"/>
        <v>43040</v>
      </c>
      <c r="M1916" s="1">
        <f t="shared" si="1020"/>
        <v>21</v>
      </c>
      <c r="N1916" s="1">
        <f t="shared" si="1007"/>
        <v>18</v>
      </c>
      <c r="O1916" s="2">
        <f t="shared" si="1008"/>
        <v>1.0013704000000001</v>
      </c>
      <c r="P1916" s="11">
        <f t="shared" si="1029"/>
        <v>1.0018993</v>
      </c>
      <c r="Q1916" s="11">
        <f t="shared" si="1025"/>
        <v>1.399603348285325</v>
      </c>
      <c r="R1916" s="2">
        <f t="shared" si="1028"/>
        <v>1.40152136</v>
      </c>
      <c r="S1916" s="2">
        <f t="shared" si="1023"/>
        <v>1.3996033400000001</v>
      </c>
      <c r="T1916" s="2">
        <f t="shared" si="1009"/>
        <v>240958.32004983001</v>
      </c>
      <c r="U1916" s="2">
        <f t="shared" si="1010"/>
        <v>14571.751331465217</v>
      </c>
      <c r="V1916" s="2">
        <f t="shared" si="1011"/>
        <v>54484.972858256704</v>
      </c>
      <c r="W1916" s="2">
        <f t="shared" si="1012"/>
        <v>241218.58831462194</v>
      </c>
      <c r="X1916" s="29">
        <f t="shared" si="1013"/>
        <v>0</v>
      </c>
      <c r="Y1916" s="2">
        <f t="shared" si="1024"/>
        <v>0</v>
      </c>
      <c r="Z1916" s="82">
        <f t="shared" si="1014"/>
        <v>0</v>
      </c>
      <c r="AA1916" s="2">
        <f t="shared" si="1030"/>
        <v>0</v>
      </c>
      <c r="AB1916" s="27">
        <f t="shared" si="1021"/>
        <v>6.7299999999999999E-2</v>
      </c>
      <c r="AC1916" s="29">
        <f t="shared" si="1002"/>
        <v>18</v>
      </c>
      <c r="AD1916" s="29">
        <v>252</v>
      </c>
      <c r="AE1916" s="11">
        <f t="shared" si="1026"/>
        <v>1.004663131</v>
      </c>
      <c r="AF1916" s="2">
        <f t="shared" si="1031"/>
        <v>1123.6202119300001</v>
      </c>
      <c r="AG1916" s="2">
        <f t="shared" si="1015"/>
        <v>1124.83387694</v>
      </c>
      <c r="AH1916" s="3">
        <f t="shared" si="1016"/>
        <v>0</v>
      </c>
      <c r="AI1916" s="4" t="str">
        <f t="shared" si="1027"/>
        <v>A+J=</v>
      </c>
      <c r="AJ1916" s="12">
        <f t="shared" si="1022"/>
        <v>43040</v>
      </c>
      <c r="AK1916" s="12"/>
      <c r="AL1916" s="4"/>
      <c r="AM1916" s="1"/>
      <c r="AN1916" s="12"/>
      <c r="AO1916" s="1"/>
      <c r="AP1916" s="1"/>
      <c r="AQ1916" s="3"/>
      <c r="AR1916" s="3"/>
      <c r="AS1916" s="7"/>
      <c r="AT1916" s="1"/>
      <c r="AU1916" s="1"/>
      <c r="AV1916" s="1"/>
      <c r="AW1916" s="1"/>
      <c r="AX1916" s="1"/>
      <c r="AY1916" s="1"/>
      <c r="AZ1916" s="1"/>
      <c r="BA1916" s="1"/>
      <c r="BB1916" s="1"/>
    </row>
    <row r="1917" spans="1:54" x14ac:dyDescent="0.2">
      <c r="A1917" s="178">
        <f t="shared" si="1017"/>
        <v>43036</v>
      </c>
      <c r="B1917" s="2">
        <f t="shared" si="1003"/>
        <v>242420.60855161265</v>
      </c>
      <c r="C1917" s="2">
        <f t="shared" si="1018"/>
        <v>172161.86412489999</v>
      </c>
      <c r="D1917" s="2">
        <f>SUM(Y1917:Y$2227)</f>
        <v>36465.539380789996</v>
      </c>
      <c r="E1917" s="11">
        <f t="shared" si="1004"/>
        <v>135696.32474411</v>
      </c>
      <c r="F1917" s="99">
        <f t="shared" si="999"/>
        <v>4853.07</v>
      </c>
      <c r="G1917" s="3">
        <f>IF(N1917=1,VLOOKUP(A1916,[1]Plan1!$BG$69:$BI$188,3),G1916)</f>
        <v>4860.83</v>
      </c>
      <c r="H1917" s="200">
        <f t="shared" si="1000"/>
        <v>42950</v>
      </c>
      <c r="I1917" s="200">
        <f t="shared" si="1001"/>
        <v>42981</v>
      </c>
      <c r="J1917" s="27">
        <f t="shared" si="1005"/>
        <v>1.5989878571709415E-3</v>
      </c>
      <c r="K1917" s="12">
        <f t="shared" si="1019"/>
        <v>43040</v>
      </c>
      <c r="L1917" s="12">
        <f t="shared" si="1006"/>
        <v>43040</v>
      </c>
      <c r="M1917" s="1">
        <f t="shared" si="1020"/>
        <v>21</v>
      </c>
      <c r="N1917" s="1">
        <f t="shared" si="1007"/>
        <v>19</v>
      </c>
      <c r="O1917" s="2">
        <f t="shared" si="1008"/>
        <v>1.00144659</v>
      </c>
      <c r="P1917" s="11">
        <f t="shared" si="1029"/>
        <v>1.0018993</v>
      </c>
      <c r="Q1917" s="11">
        <f t="shared" si="1025"/>
        <v>1.399603348285325</v>
      </c>
      <c r="R1917" s="2">
        <f t="shared" si="1028"/>
        <v>1.4016280000000001</v>
      </c>
      <c r="S1917" s="2">
        <f t="shared" si="1023"/>
        <v>1.3996033400000001</v>
      </c>
      <c r="T1917" s="2">
        <f t="shared" si="1009"/>
        <v>240958.32004983001</v>
      </c>
      <c r="U1917" s="2">
        <f t="shared" si="1010"/>
        <v>14571.751331465217</v>
      </c>
      <c r="V1917" s="2">
        <f t="shared" si="1011"/>
        <v>54499.443514327424</v>
      </c>
      <c r="W1917" s="2">
        <f t="shared" si="1012"/>
        <v>241233.05897069265</v>
      </c>
      <c r="X1917" s="29">
        <f t="shared" si="1013"/>
        <v>0</v>
      </c>
      <c r="Y1917" s="2">
        <f t="shared" si="1024"/>
        <v>0</v>
      </c>
      <c r="Z1917" s="82">
        <f t="shared" si="1014"/>
        <v>0</v>
      </c>
      <c r="AA1917" s="2">
        <f t="shared" si="1030"/>
        <v>0</v>
      </c>
      <c r="AB1917" s="27">
        <f t="shared" si="1021"/>
        <v>6.7299999999999999E-2</v>
      </c>
      <c r="AC1917" s="29">
        <f t="shared" si="1002"/>
        <v>19</v>
      </c>
      <c r="AD1917" s="29">
        <v>252</v>
      </c>
      <c r="AE1917" s="11">
        <f t="shared" si="1026"/>
        <v>1.004922831</v>
      </c>
      <c r="AF1917" s="2">
        <f t="shared" si="1031"/>
        <v>1186.1970876400001</v>
      </c>
      <c r="AG1917" s="2">
        <f t="shared" si="1015"/>
        <v>1187.5495809199999</v>
      </c>
      <c r="AH1917" s="3">
        <f t="shared" si="1016"/>
        <v>0</v>
      </c>
      <c r="AI1917" s="4" t="str">
        <f t="shared" si="1027"/>
        <v>A+J=</v>
      </c>
      <c r="AJ1917" s="12">
        <f t="shared" si="1022"/>
        <v>43040</v>
      </c>
      <c r="AK1917" s="12"/>
      <c r="AL1917" s="4"/>
      <c r="AM1917" s="1"/>
      <c r="AN1917" s="12"/>
      <c r="AO1917" s="1"/>
      <c r="AP1917" s="1"/>
      <c r="AQ1917" s="3"/>
      <c r="AR1917" s="3"/>
      <c r="AS1917" s="7"/>
      <c r="AT1917" s="1"/>
      <c r="AU1917" s="1"/>
      <c r="AV1917" s="1"/>
      <c r="AW1917" s="1"/>
      <c r="AX1917" s="1"/>
      <c r="AY1917" s="1"/>
      <c r="AZ1917" s="1"/>
      <c r="BA1917" s="1"/>
      <c r="BB1917" s="1"/>
    </row>
    <row r="1918" spans="1:54" x14ac:dyDescent="0.2">
      <c r="A1918" s="178">
        <f t="shared" si="1017"/>
        <v>43037</v>
      </c>
      <c r="B1918" s="2">
        <f t="shared" si="1003"/>
        <v>242420.60855161265</v>
      </c>
      <c r="C1918" s="2">
        <f t="shared" si="1018"/>
        <v>172161.86412489999</v>
      </c>
      <c r="D1918" s="2">
        <f>SUM(Y1918:Y$2227)</f>
        <v>36465.539380789996</v>
      </c>
      <c r="E1918" s="11">
        <f t="shared" si="1004"/>
        <v>135696.32474411</v>
      </c>
      <c r="F1918" s="99">
        <f t="shared" si="999"/>
        <v>4853.07</v>
      </c>
      <c r="G1918" s="3">
        <f>IF(N1918=1,VLOOKUP(A1917,[1]Plan1!$BG$69:$BI$188,3),G1917)</f>
        <v>4860.83</v>
      </c>
      <c r="H1918" s="200">
        <f t="shared" si="1000"/>
        <v>42950</v>
      </c>
      <c r="I1918" s="200">
        <f t="shared" si="1001"/>
        <v>42981</v>
      </c>
      <c r="J1918" s="27">
        <f t="shared" si="1005"/>
        <v>1.5989878571709415E-3</v>
      </c>
      <c r="K1918" s="12">
        <f t="shared" si="1019"/>
        <v>43040</v>
      </c>
      <c r="L1918" s="12">
        <f t="shared" si="1006"/>
        <v>43040</v>
      </c>
      <c r="M1918" s="1">
        <f t="shared" si="1020"/>
        <v>21</v>
      </c>
      <c r="N1918" s="1">
        <f t="shared" si="1007"/>
        <v>19</v>
      </c>
      <c r="O1918" s="2">
        <f t="shared" si="1008"/>
        <v>1.00144659</v>
      </c>
      <c r="P1918" s="11">
        <f t="shared" si="1029"/>
        <v>1.0018993</v>
      </c>
      <c r="Q1918" s="11">
        <f t="shared" si="1025"/>
        <v>1.399603348285325</v>
      </c>
      <c r="R1918" s="2">
        <f t="shared" si="1028"/>
        <v>1.4016280000000001</v>
      </c>
      <c r="S1918" s="2">
        <f t="shared" si="1023"/>
        <v>1.3996033400000001</v>
      </c>
      <c r="T1918" s="2">
        <f t="shared" si="1009"/>
        <v>240958.32004983001</v>
      </c>
      <c r="U1918" s="2">
        <f t="shared" si="1010"/>
        <v>14571.751331465217</v>
      </c>
      <c r="V1918" s="2">
        <f t="shared" si="1011"/>
        <v>54499.443514327424</v>
      </c>
      <c r="W1918" s="2">
        <f t="shared" si="1012"/>
        <v>241233.05897069265</v>
      </c>
      <c r="X1918" s="29">
        <f t="shared" si="1013"/>
        <v>0</v>
      </c>
      <c r="Y1918" s="2">
        <f t="shared" si="1024"/>
        <v>0</v>
      </c>
      <c r="Z1918" s="82">
        <f t="shared" si="1014"/>
        <v>0</v>
      </c>
      <c r="AA1918" s="2">
        <f t="shared" si="1030"/>
        <v>0</v>
      </c>
      <c r="AB1918" s="27">
        <f t="shared" si="1021"/>
        <v>6.7299999999999999E-2</v>
      </c>
      <c r="AC1918" s="29">
        <f t="shared" si="1002"/>
        <v>19</v>
      </c>
      <c r="AD1918" s="29">
        <v>252</v>
      </c>
      <c r="AE1918" s="11">
        <f t="shared" si="1026"/>
        <v>1.004922831</v>
      </c>
      <c r="AF1918" s="2">
        <f t="shared" si="1031"/>
        <v>1186.1970876400001</v>
      </c>
      <c r="AG1918" s="2">
        <f t="shared" si="1015"/>
        <v>1187.5495809199999</v>
      </c>
      <c r="AH1918" s="3">
        <f t="shared" si="1016"/>
        <v>0</v>
      </c>
      <c r="AI1918" s="4" t="str">
        <f t="shared" si="1027"/>
        <v>A+J=</v>
      </c>
      <c r="AJ1918" s="12">
        <f t="shared" si="1022"/>
        <v>43040</v>
      </c>
      <c r="AK1918" s="12"/>
      <c r="AL1918" s="4"/>
      <c r="AM1918" s="1"/>
      <c r="AN1918" s="12"/>
      <c r="AO1918" s="1"/>
      <c r="AP1918" s="1"/>
      <c r="AQ1918" s="3"/>
      <c r="AR1918" s="3"/>
      <c r="AS1918" s="7"/>
      <c r="AT1918" s="1"/>
      <c r="AU1918" s="1"/>
      <c r="AV1918" s="1"/>
      <c r="AW1918" s="1"/>
      <c r="AX1918" s="1"/>
      <c r="AY1918" s="1"/>
      <c r="AZ1918" s="1"/>
      <c r="BA1918" s="1"/>
      <c r="BB1918" s="1"/>
    </row>
    <row r="1919" spans="1:54" x14ac:dyDescent="0.2">
      <c r="A1919" s="178">
        <f t="shared" si="1017"/>
        <v>43038</v>
      </c>
      <c r="B1919" s="2">
        <f t="shared" si="1003"/>
        <v>242420.60855161265</v>
      </c>
      <c r="C1919" s="2">
        <f t="shared" si="1018"/>
        <v>172161.86412489999</v>
      </c>
      <c r="D1919" s="2">
        <f>SUM(Y1919:Y$2227)</f>
        <v>36465.539380789996</v>
      </c>
      <c r="E1919" s="11">
        <f t="shared" si="1004"/>
        <v>135696.32474411</v>
      </c>
      <c r="F1919" s="99">
        <f t="shared" si="999"/>
        <v>4853.07</v>
      </c>
      <c r="G1919" s="3">
        <f>IF(N1919=1,VLOOKUP(A1918,[1]Plan1!$BG$69:$BI$188,3),G1918)</f>
        <v>4860.83</v>
      </c>
      <c r="H1919" s="200">
        <f t="shared" si="1000"/>
        <v>42950</v>
      </c>
      <c r="I1919" s="200">
        <f t="shared" si="1001"/>
        <v>42981</v>
      </c>
      <c r="J1919" s="27">
        <f t="shared" si="1005"/>
        <v>1.5989878571709415E-3</v>
      </c>
      <c r="K1919" s="12">
        <f t="shared" si="1019"/>
        <v>43040</v>
      </c>
      <c r="L1919" s="12">
        <f t="shared" si="1006"/>
        <v>43040</v>
      </c>
      <c r="M1919" s="1">
        <f t="shared" si="1020"/>
        <v>21</v>
      </c>
      <c r="N1919" s="1">
        <f t="shared" si="1007"/>
        <v>19</v>
      </c>
      <c r="O1919" s="2">
        <f t="shared" si="1008"/>
        <v>1.00144659</v>
      </c>
      <c r="P1919" s="11">
        <f t="shared" si="1029"/>
        <v>1.0018993</v>
      </c>
      <c r="Q1919" s="11">
        <f t="shared" si="1025"/>
        <v>1.399603348285325</v>
      </c>
      <c r="R1919" s="2">
        <f t="shared" si="1028"/>
        <v>1.4016280000000001</v>
      </c>
      <c r="S1919" s="2">
        <f t="shared" si="1023"/>
        <v>1.3996033400000001</v>
      </c>
      <c r="T1919" s="2">
        <f t="shared" si="1009"/>
        <v>240958.32004983001</v>
      </c>
      <c r="U1919" s="2">
        <f t="shared" si="1010"/>
        <v>14571.751331465217</v>
      </c>
      <c r="V1919" s="2">
        <f t="shared" si="1011"/>
        <v>54499.443514327424</v>
      </c>
      <c r="W1919" s="2">
        <f t="shared" si="1012"/>
        <v>241233.05897069265</v>
      </c>
      <c r="X1919" s="29">
        <f t="shared" si="1013"/>
        <v>0</v>
      </c>
      <c r="Y1919" s="2">
        <f t="shared" si="1024"/>
        <v>0</v>
      </c>
      <c r="Z1919" s="82">
        <f t="shared" si="1014"/>
        <v>0</v>
      </c>
      <c r="AA1919" s="2">
        <f t="shared" si="1030"/>
        <v>0</v>
      </c>
      <c r="AB1919" s="27">
        <f t="shared" si="1021"/>
        <v>6.7299999999999999E-2</v>
      </c>
      <c r="AC1919" s="29">
        <f t="shared" si="1002"/>
        <v>19</v>
      </c>
      <c r="AD1919" s="29">
        <v>252</v>
      </c>
      <c r="AE1919" s="11">
        <f t="shared" si="1026"/>
        <v>1.004922831</v>
      </c>
      <c r="AF1919" s="2">
        <f t="shared" si="1031"/>
        <v>1186.1970876400001</v>
      </c>
      <c r="AG1919" s="2">
        <f t="shared" si="1015"/>
        <v>1187.5495809199999</v>
      </c>
      <c r="AH1919" s="3">
        <f t="shared" si="1016"/>
        <v>0</v>
      </c>
      <c r="AI1919" s="4" t="str">
        <f t="shared" si="1027"/>
        <v>A+J=</v>
      </c>
      <c r="AJ1919" s="12">
        <f t="shared" si="1022"/>
        <v>43040</v>
      </c>
      <c r="AK1919" s="12"/>
      <c r="AL1919" s="4"/>
      <c r="AM1919" s="1"/>
      <c r="AN1919" s="12"/>
      <c r="AO1919" s="1"/>
      <c r="AP1919" s="1"/>
      <c r="AQ1919" s="3"/>
      <c r="AR1919" s="3"/>
      <c r="AS1919" s="7"/>
      <c r="AT1919" s="1"/>
      <c r="AU1919" s="1"/>
      <c r="AV1919" s="1"/>
      <c r="AW1919" s="1"/>
      <c r="AX1919" s="1"/>
      <c r="AY1919" s="1"/>
      <c r="AZ1919" s="1"/>
      <c r="BA1919" s="1"/>
      <c r="BB1919" s="1"/>
    </row>
    <row r="1920" spans="1:54" x14ac:dyDescent="0.2">
      <c r="A1920" s="178">
        <f t="shared" si="1017"/>
        <v>43039</v>
      </c>
      <c r="B1920" s="2">
        <f t="shared" si="1003"/>
        <v>242497.81698606009</v>
      </c>
      <c r="C1920" s="2">
        <f t="shared" si="1018"/>
        <v>172161.86412489999</v>
      </c>
      <c r="D1920" s="2">
        <f>SUM(Y1920:Y$2227)</f>
        <v>36465.539380789996</v>
      </c>
      <c r="E1920" s="11">
        <f t="shared" si="1004"/>
        <v>135696.32474411</v>
      </c>
      <c r="F1920" s="99">
        <f t="shared" si="999"/>
        <v>4853.07</v>
      </c>
      <c r="G1920" s="3">
        <f>IF(N1920=1,VLOOKUP(A1919,[1]Plan1!$BG$69:$BI$188,3),G1919)</f>
        <v>4860.83</v>
      </c>
      <c r="H1920" s="200">
        <f t="shared" si="1000"/>
        <v>42950</v>
      </c>
      <c r="I1920" s="200">
        <f t="shared" si="1001"/>
        <v>42981</v>
      </c>
      <c r="J1920" s="27">
        <f t="shared" si="1005"/>
        <v>1.5989878571709415E-3</v>
      </c>
      <c r="K1920" s="12">
        <f t="shared" si="1019"/>
        <v>43040</v>
      </c>
      <c r="L1920" s="12">
        <f t="shared" si="1006"/>
        <v>43040</v>
      </c>
      <c r="M1920" s="1">
        <f t="shared" si="1020"/>
        <v>21</v>
      </c>
      <c r="N1920" s="1">
        <f t="shared" si="1007"/>
        <v>20</v>
      </c>
      <c r="O1920" s="2">
        <f t="shared" si="1008"/>
        <v>1.0015227799999999</v>
      </c>
      <c r="P1920" s="11">
        <f t="shared" si="1029"/>
        <v>1.0018993</v>
      </c>
      <c r="Q1920" s="11">
        <f t="shared" si="1025"/>
        <v>1.399603348285325</v>
      </c>
      <c r="R1920" s="2">
        <f t="shared" si="1028"/>
        <v>1.40173463</v>
      </c>
      <c r="S1920" s="2">
        <f t="shared" si="1023"/>
        <v>1.3996033400000001</v>
      </c>
      <c r="T1920" s="2">
        <f t="shared" si="1009"/>
        <v>240958.32004983001</v>
      </c>
      <c r="U1920" s="2">
        <f t="shared" si="1010"/>
        <v>14571.751331465217</v>
      </c>
      <c r="V1920" s="2">
        <f t="shared" si="1011"/>
        <v>54513.912813434872</v>
      </c>
      <c r="W1920" s="2">
        <f t="shared" si="1012"/>
        <v>241247.5282698001</v>
      </c>
      <c r="X1920" s="29">
        <f t="shared" si="1013"/>
        <v>0</v>
      </c>
      <c r="Y1920" s="2">
        <f t="shared" si="1024"/>
        <v>0</v>
      </c>
      <c r="Z1920" s="82">
        <f t="shared" si="1014"/>
        <v>0</v>
      </c>
      <c r="AA1920" s="2">
        <f t="shared" si="1030"/>
        <v>0</v>
      </c>
      <c r="AB1920" s="27">
        <f t="shared" si="1021"/>
        <v>6.7299999999999999E-2</v>
      </c>
      <c r="AC1920" s="29">
        <f t="shared" si="1002"/>
        <v>20</v>
      </c>
      <c r="AD1920" s="29">
        <v>252</v>
      </c>
      <c r="AE1920" s="11">
        <f t="shared" si="1026"/>
        <v>1.0051825969999999</v>
      </c>
      <c r="AF1920" s="2">
        <f t="shared" si="1031"/>
        <v>1248.78986661</v>
      </c>
      <c r="AG1920" s="2">
        <f t="shared" si="1015"/>
        <v>1250.28871626</v>
      </c>
      <c r="AH1920" s="3">
        <f t="shared" si="1016"/>
        <v>0</v>
      </c>
      <c r="AI1920" s="4" t="str">
        <f t="shared" si="1027"/>
        <v>A+J=</v>
      </c>
      <c r="AJ1920" s="12">
        <f t="shared" si="1022"/>
        <v>43040</v>
      </c>
      <c r="AK1920" s="12"/>
      <c r="AL1920" s="4"/>
      <c r="AM1920" s="1"/>
      <c r="AN1920" s="12"/>
      <c r="AO1920" s="1"/>
      <c r="AP1920" s="1"/>
      <c r="AQ1920" s="3"/>
      <c r="AR1920" s="3"/>
      <c r="AS1920" s="7"/>
      <c r="AT1920" s="1"/>
      <c r="AU1920" s="1"/>
      <c r="AV1920" s="1"/>
      <c r="AW1920" s="1"/>
      <c r="AX1920" s="1"/>
      <c r="AY1920" s="1"/>
      <c r="AZ1920" s="1"/>
      <c r="BA1920" s="1"/>
      <c r="BB1920" s="1"/>
    </row>
    <row r="1921" spans="1:54" x14ac:dyDescent="0.2">
      <c r="A1921" s="178">
        <f t="shared" si="1017"/>
        <v>43040</v>
      </c>
      <c r="B1921" s="2">
        <f t="shared" si="1003"/>
        <v>242575.05207229406</v>
      </c>
      <c r="C1921" s="2">
        <f t="shared" si="1018"/>
        <v>172161.86412489999</v>
      </c>
      <c r="D1921" s="2">
        <f>SUM(Y1921:Y$2227)</f>
        <v>36465.539380789996</v>
      </c>
      <c r="E1921" s="11">
        <f t="shared" si="1004"/>
        <v>135696.32474411</v>
      </c>
      <c r="F1921" s="99">
        <f t="shared" ref="F1921:F1984" si="1032">IF(G1921=G1920,F1920,G1920)</f>
        <v>4853.07</v>
      </c>
      <c r="G1921" s="3">
        <f>IF(N1921=1,VLOOKUP(A1920,[1]Plan1!$BG$69:$BI$188,3),G1920)</f>
        <v>4860.83</v>
      </c>
      <c r="H1921" s="200">
        <f t="shared" ref="H1921:H1984" si="1033">EDATE(I1921,-1)</f>
        <v>42950</v>
      </c>
      <c r="I1921" s="200">
        <f t="shared" ref="I1921:I1984" si="1034">IF(X1920&gt;0,EDATE(A1921,-1),+I1920)</f>
        <v>42981</v>
      </c>
      <c r="J1921" s="27">
        <f t="shared" si="1005"/>
        <v>1.5989878571709415E-3</v>
      </c>
      <c r="K1921" s="12">
        <f t="shared" si="1019"/>
        <v>43070</v>
      </c>
      <c r="L1921" s="12">
        <f t="shared" si="1006"/>
        <v>43040</v>
      </c>
      <c r="M1921" s="1">
        <f t="shared" si="1020"/>
        <v>21</v>
      </c>
      <c r="N1921" s="1">
        <f t="shared" si="1007"/>
        <v>21</v>
      </c>
      <c r="O1921" s="2">
        <f t="shared" si="1008"/>
        <v>1.00159898</v>
      </c>
      <c r="P1921" s="11">
        <f t="shared" si="1029"/>
        <v>1.0018993</v>
      </c>
      <c r="Q1921" s="11">
        <f t="shared" si="1025"/>
        <v>1.399603348285325</v>
      </c>
      <c r="R1921" s="2">
        <f t="shared" si="1028"/>
        <v>1.40184128</v>
      </c>
      <c r="S1921" s="2">
        <f t="shared" si="1023"/>
        <v>1.3996033400000001</v>
      </c>
      <c r="T1921" s="2">
        <f t="shared" si="1009"/>
        <v>240958.32004983001</v>
      </c>
      <c r="U1921" s="2">
        <f t="shared" si="1010"/>
        <v>14571.751331465217</v>
      </c>
      <c r="V1921" s="2">
        <f t="shared" si="1011"/>
        <v>54528.384826468828</v>
      </c>
      <c r="W1921" s="2">
        <f t="shared" si="1012"/>
        <v>241262.00028283405</v>
      </c>
      <c r="X1921" s="29">
        <f t="shared" si="1013"/>
        <v>63</v>
      </c>
      <c r="Y1921" s="2">
        <f t="shared" si="1024"/>
        <v>3219.9932716600001</v>
      </c>
      <c r="Z1921" s="82">
        <f t="shared" si="1014"/>
        <v>1.8703290000000001E-2</v>
      </c>
      <c r="AA1921" s="2">
        <f t="shared" si="1030"/>
        <v>4506.7133377999999</v>
      </c>
      <c r="AB1921" s="27">
        <f t="shared" si="1021"/>
        <v>6.7299999999999999E-2</v>
      </c>
      <c r="AC1921" s="29">
        <f t="shared" ref="AC1921:AC1984" si="1035">N1921</f>
        <v>21</v>
      </c>
      <c r="AD1921" s="29">
        <v>252</v>
      </c>
      <c r="AE1921" s="11">
        <f t="shared" si="1026"/>
        <v>1.0054424310000001</v>
      </c>
      <c r="AF1921" s="2">
        <f t="shared" si="1031"/>
        <v>1311.3990307399999</v>
      </c>
      <c r="AG1921" s="2">
        <f t="shared" si="1015"/>
        <v>1313.05178946</v>
      </c>
      <c r="AH1921" s="3">
        <f t="shared" si="1016"/>
        <v>5818.1123685399998</v>
      </c>
      <c r="AI1921" s="4" t="str">
        <f t="shared" si="1027"/>
        <v>A+J=</v>
      </c>
      <c r="AJ1921" s="12">
        <f t="shared" si="1022"/>
        <v>43040</v>
      </c>
      <c r="AK1921" s="12"/>
      <c r="AL1921" s="4"/>
      <c r="AM1921" s="1"/>
      <c r="AN1921" s="12"/>
      <c r="AO1921" s="1"/>
      <c r="AP1921" s="1"/>
      <c r="AQ1921" s="3"/>
      <c r="AR1921" s="3"/>
      <c r="AS1921" s="7"/>
      <c r="AT1921" s="1"/>
      <c r="AU1921" s="1"/>
      <c r="AV1921" s="1"/>
      <c r="AW1921" s="1"/>
      <c r="AX1921" s="1"/>
      <c r="AY1921" s="1"/>
      <c r="AZ1921" s="1"/>
      <c r="BA1921" s="1"/>
      <c r="BB1921" s="1"/>
    </row>
    <row r="1922" spans="1:54" x14ac:dyDescent="0.2">
      <c r="A1922" s="178">
        <f t="shared" si="1017"/>
        <v>43041</v>
      </c>
      <c r="B1922" s="2">
        <f t="shared" si="1003"/>
        <v>236856.37279580047</v>
      </c>
      <c r="C1922" s="2">
        <f t="shared" si="1018"/>
        <v>168941.87085323999</v>
      </c>
      <c r="D1922" s="2">
        <f>SUM(Y1922:Y$2227)</f>
        <v>33245.546109130002</v>
      </c>
      <c r="E1922" s="11">
        <f t="shared" si="1004"/>
        <v>135696.32474411</v>
      </c>
      <c r="F1922" s="99">
        <f t="shared" si="1032"/>
        <v>4860.83</v>
      </c>
      <c r="G1922" s="3">
        <f>IF(N1922=1,VLOOKUP(A1921,[1]Plan1!$BG$69:$BI$188,3),G1921)</f>
        <v>4881.25</v>
      </c>
      <c r="H1922" s="200">
        <f t="shared" si="1033"/>
        <v>42980</v>
      </c>
      <c r="I1922" s="200">
        <f t="shared" si="1034"/>
        <v>43010</v>
      </c>
      <c r="J1922" s="27">
        <f t="shared" si="1005"/>
        <v>4.2009286479880448E-3</v>
      </c>
      <c r="K1922" s="12">
        <f t="shared" si="1019"/>
        <v>43070</v>
      </c>
      <c r="L1922" s="12">
        <f t="shared" si="1006"/>
        <v>43070</v>
      </c>
      <c r="M1922" s="1">
        <f t="shared" si="1020"/>
        <v>20</v>
      </c>
      <c r="N1922" s="1">
        <f t="shared" si="1007"/>
        <v>1</v>
      </c>
      <c r="O1922" s="2">
        <f t="shared" si="1008"/>
        <v>1.0002096199999999</v>
      </c>
      <c r="P1922" s="11">
        <f t="shared" si="1029"/>
        <v>1.00159898</v>
      </c>
      <c r="Q1922" s="11">
        <f t="shared" si="1025"/>
        <v>1.4018412860471663</v>
      </c>
      <c r="R1922" s="2">
        <f t="shared" si="1028"/>
        <v>1.4021351399999999</v>
      </c>
      <c r="S1922" s="2">
        <f t="shared" si="1023"/>
        <v>1.3996033400000001</v>
      </c>
      <c r="T1922" s="2">
        <f t="shared" si="1009"/>
        <v>236451.60671204</v>
      </c>
      <c r="U1922" s="2">
        <f t="shared" si="1010"/>
        <v>13285.031265332356</v>
      </c>
      <c r="V1922" s="2">
        <f t="shared" si="1011"/>
        <v>54568.260548458129</v>
      </c>
      <c r="W1922" s="2">
        <f t="shared" si="1012"/>
        <v>236795.16266703047</v>
      </c>
      <c r="X1922" s="29">
        <f t="shared" si="1013"/>
        <v>0</v>
      </c>
      <c r="Y1922" s="2">
        <f t="shared" si="1024"/>
        <v>0</v>
      </c>
      <c r="Z1922" s="82">
        <f t="shared" si="1014"/>
        <v>0</v>
      </c>
      <c r="AA1922" s="2">
        <f t="shared" si="1030"/>
        <v>0</v>
      </c>
      <c r="AB1922" s="27">
        <f t="shared" si="1021"/>
        <v>6.7299999999999999E-2</v>
      </c>
      <c r="AC1922" s="29">
        <f t="shared" si="1035"/>
        <v>1</v>
      </c>
      <c r="AD1922" s="29">
        <v>252</v>
      </c>
      <c r="AE1922" s="11">
        <f t="shared" si="1026"/>
        <v>1.0002584940000001</v>
      </c>
      <c r="AF1922" s="2">
        <f t="shared" si="1031"/>
        <v>61.121321620000003</v>
      </c>
      <c r="AG1922" s="2">
        <f t="shared" si="1015"/>
        <v>61.210128769999997</v>
      </c>
      <c r="AH1922" s="3">
        <f t="shared" si="1016"/>
        <v>0</v>
      </c>
      <c r="AI1922" s="4" t="str">
        <f t="shared" si="1027"/>
        <v>A+J=</v>
      </c>
      <c r="AJ1922" s="12">
        <f t="shared" si="1022"/>
        <v>43070</v>
      </c>
      <c r="AK1922" s="12"/>
      <c r="AL1922" s="4"/>
      <c r="AM1922" s="1"/>
      <c r="AN1922" s="12"/>
      <c r="AO1922" s="1"/>
      <c r="AP1922" s="1"/>
      <c r="AQ1922" s="3"/>
      <c r="AR1922" s="3"/>
      <c r="AS1922" s="7"/>
      <c r="AT1922" s="1"/>
      <c r="AU1922" s="1"/>
      <c r="AV1922" s="1"/>
      <c r="AW1922" s="1"/>
      <c r="AX1922" s="1"/>
      <c r="AY1922" s="1"/>
      <c r="AZ1922" s="1"/>
      <c r="BA1922" s="1"/>
      <c r="BB1922" s="1"/>
    </row>
    <row r="1923" spans="1:54" x14ac:dyDescent="0.2">
      <c r="A1923" s="178">
        <f t="shared" si="1017"/>
        <v>43042</v>
      </c>
      <c r="B1923" s="2">
        <f t="shared" si="1003"/>
        <v>236856.37279580047</v>
      </c>
      <c r="C1923" s="2">
        <f t="shared" si="1018"/>
        <v>168941.87085323999</v>
      </c>
      <c r="D1923" s="2">
        <f>SUM(Y1923:Y$2227)</f>
        <v>33245.546109130002</v>
      </c>
      <c r="E1923" s="11">
        <f t="shared" si="1004"/>
        <v>135696.32474411</v>
      </c>
      <c r="F1923" s="99">
        <f t="shared" si="1032"/>
        <v>4860.83</v>
      </c>
      <c r="G1923" s="3">
        <f>IF(N1923=1,VLOOKUP(A1922,[1]Plan1!$BG$69:$BI$188,3),G1922)</f>
        <v>4881.25</v>
      </c>
      <c r="H1923" s="200">
        <f t="shared" si="1033"/>
        <v>42980</v>
      </c>
      <c r="I1923" s="200">
        <f t="shared" si="1034"/>
        <v>43010</v>
      </c>
      <c r="J1923" s="27">
        <f t="shared" si="1005"/>
        <v>4.2009286479880448E-3</v>
      </c>
      <c r="K1923" s="12">
        <f t="shared" si="1019"/>
        <v>43070</v>
      </c>
      <c r="L1923" s="12">
        <f t="shared" si="1006"/>
        <v>43070</v>
      </c>
      <c r="M1923" s="1">
        <f t="shared" si="1020"/>
        <v>20</v>
      </c>
      <c r="N1923" s="1">
        <f t="shared" si="1007"/>
        <v>1</v>
      </c>
      <c r="O1923" s="2">
        <f t="shared" si="1008"/>
        <v>1.0002096199999999</v>
      </c>
      <c r="P1923" s="11">
        <f t="shared" si="1029"/>
        <v>1.00159898</v>
      </c>
      <c r="Q1923" s="11">
        <f t="shared" si="1025"/>
        <v>1.4018412860471663</v>
      </c>
      <c r="R1923" s="2">
        <f t="shared" si="1028"/>
        <v>1.4021351399999999</v>
      </c>
      <c r="S1923" s="2">
        <f t="shared" si="1023"/>
        <v>1.3996033400000001</v>
      </c>
      <c r="T1923" s="2">
        <f t="shared" si="1009"/>
        <v>236451.60671204</v>
      </c>
      <c r="U1923" s="2">
        <f t="shared" si="1010"/>
        <v>13285.031265332356</v>
      </c>
      <c r="V1923" s="2">
        <f t="shared" si="1011"/>
        <v>54568.260548458129</v>
      </c>
      <c r="W1923" s="2">
        <f t="shared" si="1012"/>
        <v>236795.16266703047</v>
      </c>
      <c r="X1923" s="29">
        <f t="shared" si="1013"/>
        <v>0</v>
      </c>
      <c r="Y1923" s="2">
        <f t="shared" si="1024"/>
        <v>0</v>
      </c>
      <c r="Z1923" s="82">
        <f t="shared" si="1014"/>
        <v>0</v>
      </c>
      <c r="AA1923" s="2">
        <f t="shared" si="1030"/>
        <v>0</v>
      </c>
      <c r="AB1923" s="27">
        <f t="shared" si="1021"/>
        <v>6.7299999999999999E-2</v>
      </c>
      <c r="AC1923" s="29">
        <f t="shared" si="1035"/>
        <v>1</v>
      </c>
      <c r="AD1923" s="29">
        <v>252</v>
      </c>
      <c r="AE1923" s="11">
        <f t="shared" si="1026"/>
        <v>1.0002584940000001</v>
      </c>
      <c r="AF1923" s="2">
        <f t="shared" si="1031"/>
        <v>61.121321620000003</v>
      </c>
      <c r="AG1923" s="2">
        <f t="shared" si="1015"/>
        <v>61.210128769999997</v>
      </c>
      <c r="AH1923" s="3">
        <f t="shared" si="1016"/>
        <v>0</v>
      </c>
      <c r="AI1923" s="4" t="str">
        <f t="shared" si="1027"/>
        <v>A+J=</v>
      </c>
      <c r="AJ1923" s="12">
        <f t="shared" si="1022"/>
        <v>43070</v>
      </c>
      <c r="AK1923" s="12"/>
      <c r="AL1923" s="4"/>
      <c r="AM1923" s="1"/>
      <c r="AN1923" s="12"/>
      <c r="AO1923" s="1"/>
      <c r="AP1923" s="1"/>
      <c r="AQ1923" s="3"/>
      <c r="AR1923" s="3"/>
      <c r="AS1923" s="7"/>
      <c r="AT1923" s="1"/>
      <c r="AU1923" s="1"/>
      <c r="AV1923" s="1"/>
      <c r="AW1923" s="1"/>
      <c r="AX1923" s="1"/>
      <c r="AY1923" s="1"/>
      <c r="AZ1923" s="1"/>
      <c r="BA1923" s="1"/>
      <c r="BB1923" s="1"/>
    </row>
    <row r="1924" spans="1:54" x14ac:dyDescent="0.2">
      <c r="A1924" s="178">
        <f t="shared" si="1017"/>
        <v>43043</v>
      </c>
      <c r="B1924" s="2">
        <f t="shared" si="1003"/>
        <v>236957.50463344253</v>
      </c>
      <c r="C1924" s="2">
        <f t="shared" si="1018"/>
        <v>168941.87085323999</v>
      </c>
      <c r="D1924" s="2">
        <f>SUM(Y1924:Y$2227)</f>
        <v>33245.546109130002</v>
      </c>
      <c r="E1924" s="11">
        <f t="shared" si="1004"/>
        <v>135696.32474411</v>
      </c>
      <c r="F1924" s="99">
        <f t="shared" si="1032"/>
        <v>4860.83</v>
      </c>
      <c r="G1924" s="3">
        <f>IF(N1924=1,VLOOKUP(A1923,[1]Plan1!$BG$69:$BI$188,3),G1923)</f>
        <v>4881.25</v>
      </c>
      <c r="H1924" s="200">
        <f t="shared" si="1033"/>
        <v>42980</v>
      </c>
      <c r="I1924" s="200">
        <f t="shared" si="1034"/>
        <v>43010</v>
      </c>
      <c r="J1924" s="27">
        <f t="shared" si="1005"/>
        <v>4.2009286479880448E-3</v>
      </c>
      <c r="K1924" s="12">
        <f t="shared" si="1019"/>
        <v>43070</v>
      </c>
      <c r="L1924" s="12">
        <f t="shared" si="1006"/>
        <v>43070</v>
      </c>
      <c r="M1924" s="1">
        <f t="shared" si="1020"/>
        <v>20</v>
      </c>
      <c r="N1924" s="1">
        <f t="shared" si="1007"/>
        <v>2</v>
      </c>
      <c r="O1924" s="2">
        <f t="shared" si="1008"/>
        <v>1.0004192999999999</v>
      </c>
      <c r="P1924" s="11">
        <f t="shared" si="1029"/>
        <v>1.00159898</v>
      </c>
      <c r="Q1924" s="11">
        <f t="shared" si="1025"/>
        <v>1.4018412860471663</v>
      </c>
      <c r="R1924" s="2">
        <f t="shared" si="1028"/>
        <v>1.4024290699999999</v>
      </c>
      <c r="S1924" s="2">
        <f t="shared" si="1023"/>
        <v>1.3996033400000001</v>
      </c>
      <c r="T1924" s="2">
        <f t="shared" si="1009"/>
        <v>236451.60671204</v>
      </c>
      <c r="U1924" s="2">
        <f t="shared" si="1010"/>
        <v>13285.031265332356</v>
      </c>
      <c r="V1924" s="2">
        <f t="shared" si="1011"/>
        <v>54608.145769190167</v>
      </c>
      <c r="W1924" s="2">
        <f t="shared" si="1012"/>
        <v>236835.04788776251</v>
      </c>
      <c r="X1924" s="29">
        <f t="shared" si="1013"/>
        <v>0</v>
      </c>
      <c r="Y1924" s="2">
        <f t="shared" si="1024"/>
        <v>0</v>
      </c>
      <c r="Z1924" s="82">
        <f t="shared" si="1014"/>
        <v>0</v>
      </c>
      <c r="AA1924" s="2">
        <f t="shared" si="1030"/>
        <v>0</v>
      </c>
      <c r="AB1924" s="27">
        <f t="shared" si="1021"/>
        <v>6.7299999999999999E-2</v>
      </c>
      <c r="AC1924" s="29">
        <f t="shared" si="1035"/>
        <v>2</v>
      </c>
      <c r="AD1924" s="29">
        <v>252</v>
      </c>
      <c r="AE1924" s="11">
        <f t="shared" si="1026"/>
        <v>1.000517055</v>
      </c>
      <c r="AF1924" s="2">
        <f t="shared" si="1031"/>
        <v>122.25848550000001</v>
      </c>
      <c r="AG1924" s="2">
        <f t="shared" si="1015"/>
        <v>122.45674568</v>
      </c>
      <c r="AH1924" s="3">
        <f t="shared" si="1016"/>
        <v>0</v>
      </c>
      <c r="AI1924" s="4" t="str">
        <f t="shared" si="1027"/>
        <v>A+J=</v>
      </c>
      <c r="AJ1924" s="12">
        <f t="shared" si="1022"/>
        <v>43070</v>
      </c>
      <c r="AK1924" s="12"/>
      <c r="AL1924" s="4"/>
      <c r="AM1924" s="1"/>
      <c r="AN1924" s="12"/>
      <c r="AO1924" s="1"/>
      <c r="AP1924" s="1"/>
      <c r="AQ1924" s="3"/>
      <c r="AR1924" s="3"/>
      <c r="AS1924" s="7"/>
      <c r="AT1924" s="1"/>
      <c r="AU1924" s="1"/>
      <c r="AV1924" s="1"/>
      <c r="AW1924" s="1"/>
      <c r="AX1924" s="1"/>
      <c r="AY1924" s="1"/>
      <c r="AZ1924" s="1"/>
      <c r="BA1924" s="1"/>
      <c r="BB1924" s="1"/>
    </row>
    <row r="1925" spans="1:54" x14ac:dyDescent="0.2">
      <c r="A1925" s="178">
        <f t="shared" si="1017"/>
        <v>43044</v>
      </c>
      <c r="B1925" s="2">
        <f t="shared" si="1003"/>
        <v>236957.50463344253</v>
      </c>
      <c r="C1925" s="2">
        <f t="shared" si="1018"/>
        <v>168941.87085323999</v>
      </c>
      <c r="D1925" s="2">
        <f>SUM(Y1925:Y$2227)</f>
        <v>33245.546109130002</v>
      </c>
      <c r="E1925" s="11">
        <f t="shared" si="1004"/>
        <v>135696.32474411</v>
      </c>
      <c r="F1925" s="99">
        <f t="shared" si="1032"/>
        <v>4860.83</v>
      </c>
      <c r="G1925" s="3">
        <f>IF(N1925=1,VLOOKUP(A1924,[1]Plan1!$BG$69:$BI$188,3),G1924)</f>
        <v>4881.25</v>
      </c>
      <c r="H1925" s="200">
        <f t="shared" si="1033"/>
        <v>42980</v>
      </c>
      <c r="I1925" s="200">
        <f t="shared" si="1034"/>
        <v>43010</v>
      </c>
      <c r="J1925" s="27">
        <f t="shared" si="1005"/>
        <v>4.2009286479880448E-3</v>
      </c>
      <c r="K1925" s="12">
        <f t="shared" si="1019"/>
        <v>43070</v>
      </c>
      <c r="L1925" s="12">
        <f t="shared" si="1006"/>
        <v>43070</v>
      </c>
      <c r="M1925" s="1">
        <f t="shared" si="1020"/>
        <v>20</v>
      </c>
      <c r="N1925" s="1">
        <f t="shared" si="1007"/>
        <v>2</v>
      </c>
      <c r="O1925" s="2">
        <f t="shared" si="1008"/>
        <v>1.0004192999999999</v>
      </c>
      <c r="P1925" s="11">
        <f t="shared" si="1029"/>
        <v>1.00159898</v>
      </c>
      <c r="Q1925" s="11">
        <f t="shared" si="1025"/>
        <v>1.4018412860471663</v>
      </c>
      <c r="R1925" s="2">
        <f t="shared" si="1028"/>
        <v>1.4024290699999999</v>
      </c>
      <c r="S1925" s="2">
        <f t="shared" si="1023"/>
        <v>1.3996033400000001</v>
      </c>
      <c r="T1925" s="2">
        <f t="shared" si="1009"/>
        <v>236451.60671204</v>
      </c>
      <c r="U1925" s="2">
        <f t="shared" si="1010"/>
        <v>13285.031265332356</v>
      </c>
      <c r="V1925" s="2">
        <f t="shared" si="1011"/>
        <v>54608.145769190167</v>
      </c>
      <c r="W1925" s="2">
        <f t="shared" si="1012"/>
        <v>236835.04788776251</v>
      </c>
      <c r="X1925" s="29">
        <f t="shared" si="1013"/>
        <v>0</v>
      </c>
      <c r="Y1925" s="2">
        <f t="shared" si="1024"/>
        <v>0</v>
      </c>
      <c r="Z1925" s="82">
        <f t="shared" si="1014"/>
        <v>0</v>
      </c>
      <c r="AA1925" s="2">
        <f t="shared" si="1030"/>
        <v>0</v>
      </c>
      <c r="AB1925" s="27">
        <f t="shared" si="1021"/>
        <v>6.7299999999999999E-2</v>
      </c>
      <c r="AC1925" s="29">
        <f t="shared" si="1035"/>
        <v>2</v>
      </c>
      <c r="AD1925" s="29">
        <v>252</v>
      </c>
      <c r="AE1925" s="11">
        <f t="shared" si="1026"/>
        <v>1.000517055</v>
      </c>
      <c r="AF1925" s="2">
        <f t="shared" si="1031"/>
        <v>122.25848550000001</v>
      </c>
      <c r="AG1925" s="2">
        <f t="shared" si="1015"/>
        <v>122.45674568</v>
      </c>
      <c r="AH1925" s="3">
        <f t="shared" si="1016"/>
        <v>0</v>
      </c>
      <c r="AI1925" s="4" t="str">
        <f t="shared" si="1027"/>
        <v>A+J=</v>
      </c>
      <c r="AJ1925" s="12">
        <f t="shared" si="1022"/>
        <v>43070</v>
      </c>
      <c r="AK1925" s="12"/>
      <c r="AL1925" s="4"/>
      <c r="AM1925" s="1"/>
      <c r="AN1925" s="12"/>
      <c r="AO1925" s="1"/>
      <c r="AP1925" s="1"/>
      <c r="AQ1925" s="3"/>
      <c r="AR1925" s="3"/>
      <c r="AS1925" s="7"/>
      <c r="AT1925" s="1"/>
      <c r="AU1925" s="1"/>
      <c r="AV1925" s="1"/>
      <c r="AW1925" s="1"/>
      <c r="AX1925" s="1"/>
      <c r="AY1925" s="1"/>
      <c r="AZ1925" s="1"/>
      <c r="BA1925" s="1"/>
      <c r="BB1925" s="1"/>
    </row>
    <row r="1926" spans="1:54" x14ac:dyDescent="0.2">
      <c r="A1926" s="178">
        <f t="shared" si="1017"/>
        <v>43045</v>
      </c>
      <c r="B1926" s="2">
        <f t="shared" si="1003"/>
        <v>236957.50463344253</v>
      </c>
      <c r="C1926" s="2">
        <f t="shared" si="1018"/>
        <v>168941.87085323999</v>
      </c>
      <c r="D1926" s="2">
        <f>SUM(Y1926:Y$2227)</f>
        <v>33245.546109130002</v>
      </c>
      <c r="E1926" s="11">
        <f t="shared" si="1004"/>
        <v>135696.32474411</v>
      </c>
      <c r="F1926" s="99">
        <f t="shared" si="1032"/>
        <v>4860.83</v>
      </c>
      <c r="G1926" s="3">
        <f>IF(N1926=1,VLOOKUP(A1925,[1]Plan1!$BG$69:$BI$188,3),G1925)</f>
        <v>4881.25</v>
      </c>
      <c r="H1926" s="200">
        <f t="shared" si="1033"/>
        <v>42980</v>
      </c>
      <c r="I1926" s="200">
        <f t="shared" si="1034"/>
        <v>43010</v>
      </c>
      <c r="J1926" s="27">
        <f t="shared" si="1005"/>
        <v>4.2009286479880448E-3</v>
      </c>
      <c r="K1926" s="12">
        <f t="shared" si="1019"/>
        <v>43070</v>
      </c>
      <c r="L1926" s="12">
        <f t="shared" si="1006"/>
        <v>43070</v>
      </c>
      <c r="M1926" s="1">
        <f t="shared" si="1020"/>
        <v>20</v>
      </c>
      <c r="N1926" s="1">
        <f t="shared" si="1007"/>
        <v>2</v>
      </c>
      <c r="O1926" s="2">
        <f t="shared" si="1008"/>
        <v>1.0004192999999999</v>
      </c>
      <c r="P1926" s="11">
        <f t="shared" si="1029"/>
        <v>1.00159898</v>
      </c>
      <c r="Q1926" s="11">
        <f t="shared" si="1025"/>
        <v>1.4018412860471663</v>
      </c>
      <c r="R1926" s="2">
        <f t="shared" si="1028"/>
        <v>1.4024290699999999</v>
      </c>
      <c r="S1926" s="2">
        <f t="shared" si="1023"/>
        <v>1.3996033400000001</v>
      </c>
      <c r="T1926" s="2">
        <f t="shared" si="1009"/>
        <v>236451.60671204</v>
      </c>
      <c r="U1926" s="2">
        <f t="shared" si="1010"/>
        <v>13285.031265332356</v>
      </c>
      <c r="V1926" s="2">
        <f t="shared" si="1011"/>
        <v>54608.145769190167</v>
      </c>
      <c r="W1926" s="2">
        <f t="shared" si="1012"/>
        <v>236835.04788776251</v>
      </c>
      <c r="X1926" s="29">
        <f t="shared" si="1013"/>
        <v>0</v>
      </c>
      <c r="Y1926" s="2">
        <f t="shared" si="1024"/>
        <v>0</v>
      </c>
      <c r="Z1926" s="82">
        <f t="shared" si="1014"/>
        <v>0</v>
      </c>
      <c r="AA1926" s="2">
        <f t="shared" si="1030"/>
        <v>0</v>
      </c>
      <c r="AB1926" s="27">
        <f t="shared" si="1021"/>
        <v>6.7299999999999999E-2</v>
      </c>
      <c r="AC1926" s="29">
        <f t="shared" si="1035"/>
        <v>2</v>
      </c>
      <c r="AD1926" s="29">
        <v>252</v>
      </c>
      <c r="AE1926" s="11">
        <f t="shared" si="1026"/>
        <v>1.000517055</v>
      </c>
      <c r="AF1926" s="2">
        <f t="shared" si="1031"/>
        <v>122.25848550000001</v>
      </c>
      <c r="AG1926" s="2">
        <f t="shared" si="1015"/>
        <v>122.45674568</v>
      </c>
      <c r="AH1926" s="3">
        <f t="shared" si="1016"/>
        <v>0</v>
      </c>
      <c r="AI1926" s="4" t="str">
        <f t="shared" si="1027"/>
        <v>A+J=</v>
      </c>
      <c r="AJ1926" s="12">
        <f t="shared" si="1022"/>
        <v>43070</v>
      </c>
      <c r="AK1926" s="12"/>
      <c r="AL1926" s="4"/>
      <c r="AM1926" s="1"/>
      <c r="AN1926" s="12"/>
      <c r="AO1926" s="1"/>
      <c r="AP1926" s="1"/>
      <c r="AQ1926" s="3"/>
      <c r="AR1926" s="3"/>
      <c r="AS1926" s="7"/>
      <c r="AT1926" s="1"/>
      <c r="AU1926" s="1"/>
      <c r="AV1926" s="1"/>
      <c r="AW1926" s="1"/>
      <c r="AX1926" s="1"/>
      <c r="AY1926" s="1"/>
      <c r="AZ1926" s="1"/>
      <c r="BA1926" s="1"/>
      <c r="BB1926" s="1"/>
    </row>
    <row r="1927" spans="1:54" x14ac:dyDescent="0.2">
      <c r="A1927" s="178">
        <f t="shared" si="1017"/>
        <v>43046</v>
      </c>
      <c r="B1927" s="2">
        <f t="shared" si="1003"/>
        <v>237058.67975731081</v>
      </c>
      <c r="C1927" s="2">
        <f t="shared" si="1018"/>
        <v>168941.87085323999</v>
      </c>
      <c r="D1927" s="2">
        <f>SUM(Y1927:Y$2227)</f>
        <v>33245.546109130002</v>
      </c>
      <c r="E1927" s="11">
        <f t="shared" si="1004"/>
        <v>135696.32474411</v>
      </c>
      <c r="F1927" s="99">
        <f t="shared" si="1032"/>
        <v>4860.83</v>
      </c>
      <c r="G1927" s="3">
        <f>IF(N1927=1,VLOOKUP(A1926,[1]Plan1!$BG$69:$BI$188,3),G1926)</f>
        <v>4881.25</v>
      </c>
      <c r="H1927" s="200">
        <f t="shared" si="1033"/>
        <v>42980</v>
      </c>
      <c r="I1927" s="200">
        <f t="shared" si="1034"/>
        <v>43010</v>
      </c>
      <c r="J1927" s="27">
        <f t="shared" si="1005"/>
        <v>4.2009286479880448E-3</v>
      </c>
      <c r="K1927" s="12">
        <f t="shared" si="1019"/>
        <v>43070</v>
      </c>
      <c r="L1927" s="12">
        <f t="shared" si="1006"/>
        <v>43070</v>
      </c>
      <c r="M1927" s="1">
        <f t="shared" si="1020"/>
        <v>20</v>
      </c>
      <c r="N1927" s="1">
        <f t="shared" si="1007"/>
        <v>3</v>
      </c>
      <c r="O1927" s="2">
        <f t="shared" si="1008"/>
        <v>1.0006290099999999</v>
      </c>
      <c r="P1927" s="11">
        <f t="shared" si="1029"/>
        <v>1.00159898</v>
      </c>
      <c r="Q1927" s="11">
        <f t="shared" si="1025"/>
        <v>1.4018412860471663</v>
      </c>
      <c r="R1927" s="2">
        <f t="shared" si="1028"/>
        <v>1.4027230500000001</v>
      </c>
      <c r="S1927" s="2">
        <f t="shared" si="1023"/>
        <v>1.3996033400000001</v>
      </c>
      <c r="T1927" s="2">
        <f t="shared" si="1009"/>
        <v>236451.60671204</v>
      </c>
      <c r="U1927" s="2">
        <f t="shared" si="1010"/>
        <v>13285.031265332356</v>
      </c>
      <c r="V1927" s="2">
        <f t="shared" si="1011"/>
        <v>54648.037774738455</v>
      </c>
      <c r="W1927" s="2">
        <f t="shared" si="1012"/>
        <v>236874.9398933108</v>
      </c>
      <c r="X1927" s="29">
        <f t="shared" si="1013"/>
        <v>0</v>
      </c>
      <c r="Y1927" s="2">
        <f t="shared" si="1024"/>
        <v>0</v>
      </c>
      <c r="Z1927" s="82">
        <f t="shared" si="1014"/>
        <v>0</v>
      </c>
      <c r="AA1927" s="2">
        <f t="shared" si="1030"/>
        <v>0</v>
      </c>
      <c r="AB1927" s="27">
        <f t="shared" si="1021"/>
        <v>6.7299999999999999E-2</v>
      </c>
      <c r="AC1927" s="29">
        <f t="shared" si="1035"/>
        <v>3</v>
      </c>
      <c r="AD1927" s="29">
        <v>252</v>
      </c>
      <c r="AE1927" s="11">
        <f t="shared" si="1026"/>
        <v>1.0007756830000001</v>
      </c>
      <c r="AF1927" s="2">
        <f t="shared" si="1031"/>
        <v>183.41149164000001</v>
      </c>
      <c r="AG1927" s="2">
        <f t="shared" si="1015"/>
        <v>183.73986400000001</v>
      </c>
      <c r="AH1927" s="3">
        <f t="shared" si="1016"/>
        <v>0</v>
      </c>
      <c r="AI1927" s="4" t="str">
        <f t="shared" si="1027"/>
        <v>A+J=</v>
      </c>
      <c r="AJ1927" s="12">
        <f t="shared" si="1022"/>
        <v>43070</v>
      </c>
      <c r="AK1927" s="12"/>
      <c r="AL1927" s="4"/>
      <c r="AM1927" s="1"/>
      <c r="AN1927" s="12"/>
      <c r="AO1927" s="1"/>
      <c r="AP1927" s="1"/>
      <c r="AQ1927" s="3"/>
      <c r="AR1927" s="3"/>
      <c r="AS1927" s="7"/>
      <c r="AT1927" s="1"/>
      <c r="AU1927" s="1"/>
      <c r="AV1927" s="1"/>
      <c r="AW1927" s="1"/>
      <c r="AX1927" s="1"/>
      <c r="AY1927" s="1"/>
      <c r="AZ1927" s="1"/>
      <c r="BA1927" s="1"/>
      <c r="BB1927" s="1"/>
    </row>
    <row r="1928" spans="1:54" x14ac:dyDescent="0.2">
      <c r="A1928" s="178">
        <f t="shared" si="1017"/>
        <v>43047</v>
      </c>
      <c r="B1928" s="2">
        <f t="shared" si="1003"/>
        <v>237159.90066050182</v>
      </c>
      <c r="C1928" s="2">
        <f t="shared" si="1018"/>
        <v>168941.87085323999</v>
      </c>
      <c r="D1928" s="2">
        <f>SUM(Y1928:Y$2227)</f>
        <v>33245.546109130002</v>
      </c>
      <c r="E1928" s="11">
        <f t="shared" si="1004"/>
        <v>135696.32474411</v>
      </c>
      <c r="F1928" s="99">
        <f t="shared" si="1032"/>
        <v>4860.83</v>
      </c>
      <c r="G1928" s="3">
        <f>IF(N1928=1,VLOOKUP(A1927,[1]Plan1!$BG$69:$BI$188,3),G1927)</f>
        <v>4881.25</v>
      </c>
      <c r="H1928" s="200">
        <f t="shared" si="1033"/>
        <v>42980</v>
      </c>
      <c r="I1928" s="200">
        <f t="shared" si="1034"/>
        <v>43010</v>
      </c>
      <c r="J1928" s="27">
        <f t="shared" si="1005"/>
        <v>4.2009286479880448E-3</v>
      </c>
      <c r="K1928" s="12">
        <f t="shared" si="1019"/>
        <v>43070</v>
      </c>
      <c r="L1928" s="12">
        <f t="shared" si="1006"/>
        <v>43070</v>
      </c>
      <c r="M1928" s="1">
        <f t="shared" si="1020"/>
        <v>20</v>
      </c>
      <c r="N1928" s="1">
        <f t="shared" si="1007"/>
        <v>4</v>
      </c>
      <c r="O1928" s="2">
        <f t="shared" si="1008"/>
        <v>1.0008387700000001</v>
      </c>
      <c r="P1928" s="11">
        <f t="shared" si="1029"/>
        <v>1.00159898</v>
      </c>
      <c r="Q1928" s="11">
        <f t="shared" si="1025"/>
        <v>1.4018412860471663</v>
      </c>
      <c r="R1928" s="2">
        <f t="shared" si="1028"/>
        <v>1.4030171</v>
      </c>
      <c r="S1928" s="2">
        <f t="shared" si="1023"/>
        <v>1.3996033400000001</v>
      </c>
      <c r="T1928" s="2">
        <f t="shared" si="1009"/>
        <v>236451.60671204</v>
      </c>
      <c r="U1928" s="2">
        <f t="shared" si="1010"/>
        <v>13285.031265332356</v>
      </c>
      <c r="V1928" s="2">
        <f t="shared" si="1011"/>
        <v>54687.939279029451</v>
      </c>
      <c r="W1928" s="2">
        <f t="shared" si="1012"/>
        <v>236914.84139760182</v>
      </c>
      <c r="X1928" s="29">
        <f t="shared" si="1013"/>
        <v>0</v>
      </c>
      <c r="Y1928" s="2">
        <f t="shared" si="1024"/>
        <v>0</v>
      </c>
      <c r="Z1928" s="82">
        <f t="shared" si="1014"/>
        <v>0</v>
      </c>
      <c r="AA1928" s="2">
        <f t="shared" si="1030"/>
        <v>0</v>
      </c>
      <c r="AB1928" s="27">
        <f t="shared" si="1021"/>
        <v>6.7299999999999999E-2</v>
      </c>
      <c r="AC1928" s="29">
        <f t="shared" si="1035"/>
        <v>4</v>
      </c>
      <c r="AD1928" s="29">
        <v>252</v>
      </c>
      <c r="AE1928" s="11">
        <f t="shared" si="1026"/>
        <v>1.0010343770000001</v>
      </c>
      <c r="AF1928" s="2">
        <f t="shared" si="1031"/>
        <v>244.58010358999999</v>
      </c>
      <c r="AG1928" s="2">
        <f t="shared" si="1015"/>
        <v>245.05926289999999</v>
      </c>
      <c r="AH1928" s="3">
        <f t="shared" si="1016"/>
        <v>0</v>
      </c>
      <c r="AI1928" s="4" t="str">
        <f t="shared" si="1027"/>
        <v>A+J=</v>
      </c>
      <c r="AJ1928" s="12">
        <f t="shared" si="1022"/>
        <v>43070</v>
      </c>
      <c r="AK1928" s="12"/>
      <c r="AL1928" s="4"/>
      <c r="AM1928" s="1"/>
      <c r="AN1928" s="12"/>
      <c r="AO1928" s="1"/>
      <c r="AP1928" s="1"/>
      <c r="AQ1928" s="3"/>
      <c r="AR1928" s="3"/>
      <c r="AS1928" s="7"/>
      <c r="AT1928" s="1"/>
      <c r="AU1928" s="1"/>
      <c r="AV1928" s="1"/>
      <c r="AW1928" s="1"/>
      <c r="AX1928" s="1"/>
      <c r="AY1928" s="1"/>
      <c r="AZ1928" s="1"/>
      <c r="BA1928" s="1"/>
      <c r="BB1928" s="1"/>
    </row>
    <row r="1929" spans="1:54" x14ac:dyDescent="0.2">
      <c r="A1929" s="178">
        <f t="shared" si="1017"/>
        <v>43048</v>
      </c>
      <c r="B1929" s="2">
        <f t="shared" si="1003"/>
        <v>237261.16783219553</v>
      </c>
      <c r="C1929" s="2">
        <f t="shared" si="1018"/>
        <v>168941.87085323999</v>
      </c>
      <c r="D1929" s="2">
        <f>SUM(Y1929:Y$2227)</f>
        <v>33245.546109130002</v>
      </c>
      <c r="E1929" s="11">
        <f t="shared" si="1004"/>
        <v>135696.32474411</v>
      </c>
      <c r="F1929" s="99">
        <f t="shared" si="1032"/>
        <v>4860.83</v>
      </c>
      <c r="G1929" s="3">
        <f>IF(N1929=1,VLOOKUP(A1928,[1]Plan1!$BG$69:$BI$188,3),G1928)</f>
        <v>4881.25</v>
      </c>
      <c r="H1929" s="200">
        <f t="shared" si="1033"/>
        <v>42980</v>
      </c>
      <c r="I1929" s="200">
        <f t="shared" si="1034"/>
        <v>43010</v>
      </c>
      <c r="J1929" s="27">
        <f t="shared" si="1005"/>
        <v>4.2009286479880448E-3</v>
      </c>
      <c r="K1929" s="12">
        <f t="shared" si="1019"/>
        <v>43070</v>
      </c>
      <c r="L1929" s="12">
        <f t="shared" si="1006"/>
        <v>43070</v>
      </c>
      <c r="M1929" s="1">
        <f t="shared" si="1020"/>
        <v>20</v>
      </c>
      <c r="N1929" s="1">
        <f t="shared" si="1007"/>
        <v>5</v>
      </c>
      <c r="O1929" s="2">
        <f t="shared" si="1008"/>
        <v>1.00104858</v>
      </c>
      <c r="P1929" s="11">
        <f t="shared" si="1029"/>
        <v>1.00159898</v>
      </c>
      <c r="Q1929" s="11">
        <f t="shared" si="1025"/>
        <v>1.4018412860471663</v>
      </c>
      <c r="R1929" s="2">
        <f t="shared" si="1028"/>
        <v>1.40331122</v>
      </c>
      <c r="S1929" s="2">
        <f t="shared" si="1023"/>
        <v>1.3996033400000001</v>
      </c>
      <c r="T1929" s="2">
        <f t="shared" si="1009"/>
        <v>236451.60671204</v>
      </c>
      <c r="U1929" s="2">
        <f t="shared" si="1010"/>
        <v>13285.031265332356</v>
      </c>
      <c r="V1929" s="2">
        <f t="shared" si="1011"/>
        <v>54727.850282063184</v>
      </c>
      <c r="W1929" s="2">
        <f t="shared" si="1012"/>
        <v>236954.75240063554</v>
      </c>
      <c r="X1929" s="29">
        <f t="shared" si="1013"/>
        <v>0</v>
      </c>
      <c r="Y1929" s="2">
        <f t="shared" si="1024"/>
        <v>0</v>
      </c>
      <c r="Z1929" s="82">
        <f t="shared" si="1014"/>
        <v>0</v>
      </c>
      <c r="AA1929" s="2">
        <f t="shared" si="1030"/>
        <v>0</v>
      </c>
      <c r="AB1929" s="27">
        <f t="shared" si="1021"/>
        <v>6.7299999999999999E-2</v>
      </c>
      <c r="AC1929" s="29">
        <f t="shared" si="1035"/>
        <v>5</v>
      </c>
      <c r="AD1929" s="29">
        <v>252</v>
      </c>
      <c r="AE1929" s="11">
        <f t="shared" si="1026"/>
        <v>1.0012931389999999</v>
      </c>
      <c r="AF1929" s="2">
        <f t="shared" si="1031"/>
        <v>305.76479425000002</v>
      </c>
      <c r="AG1929" s="2">
        <f t="shared" si="1015"/>
        <v>306.41543156</v>
      </c>
      <c r="AH1929" s="3">
        <f t="shared" si="1016"/>
        <v>0</v>
      </c>
      <c r="AI1929" s="4" t="str">
        <f t="shared" si="1027"/>
        <v>A+J=</v>
      </c>
      <c r="AJ1929" s="12">
        <f t="shared" si="1022"/>
        <v>43070</v>
      </c>
      <c r="AK1929" s="12"/>
      <c r="AL1929" s="4"/>
      <c r="AM1929" s="1"/>
      <c r="AN1929" s="12"/>
      <c r="AO1929" s="1"/>
      <c r="AP1929" s="1"/>
      <c r="AQ1929" s="3"/>
      <c r="AR1929" s="3"/>
      <c r="AS1929" s="7"/>
      <c r="AT1929" s="1"/>
      <c r="AU1929" s="1"/>
      <c r="AV1929" s="1"/>
      <c r="AW1929" s="1"/>
      <c r="AX1929" s="1"/>
      <c r="AY1929" s="1"/>
      <c r="AZ1929" s="1"/>
      <c r="BA1929" s="1"/>
      <c r="BB1929" s="1"/>
    </row>
    <row r="1930" spans="1:54" x14ac:dyDescent="0.2">
      <c r="A1930" s="178">
        <f t="shared" si="1017"/>
        <v>43049</v>
      </c>
      <c r="B1930" s="2">
        <f t="shared" ref="B1930:B1993" si="1036">(W1930+AG1930)</f>
        <v>237362.47809578554</v>
      </c>
      <c r="C1930" s="2">
        <f t="shared" si="1018"/>
        <v>168941.87085323999</v>
      </c>
      <c r="D1930" s="2">
        <f>SUM(Y1930:Y$2227)</f>
        <v>33245.546109130002</v>
      </c>
      <c r="E1930" s="11">
        <f t="shared" ref="E1930:E1993" si="1037">(C1930-D1930)</f>
        <v>135696.32474411</v>
      </c>
      <c r="F1930" s="99">
        <f t="shared" si="1032"/>
        <v>4860.83</v>
      </c>
      <c r="G1930" s="3">
        <f>IF(N1930=1,VLOOKUP(A1929,[1]Plan1!$BG$69:$BI$188,3),G1929)</f>
        <v>4881.25</v>
      </c>
      <c r="H1930" s="200">
        <f t="shared" si="1033"/>
        <v>42980</v>
      </c>
      <c r="I1930" s="200">
        <f t="shared" si="1034"/>
        <v>43010</v>
      </c>
      <c r="J1930" s="27">
        <f t="shared" ref="J1930:J1993" si="1038">(G1930/F1930)-1</f>
        <v>4.2009286479880448E-3</v>
      </c>
      <c r="K1930" s="12">
        <f t="shared" si="1019"/>
        <v>43070</v>
      </c>
      <c r="L1930" s="12">
        <f t="shared" ref="L1930:L1993" si="1039">IF(A1930&gt;L1929,K1930,L1929)</f>
        <v>43070</v>
      </c>
      <c r="M1930" s="1">
        <f t="shared" si="1020"/>
        <v>20</v>
      </c>
      <c r="N1930" s="1">
        <f t="shared" ref="N1930:N1993" si="1040">(M1930-(NETWORKDAYS(A1930,L1930,AN$137:AN$327)-1))</f>
        <v>6</v>
      </c>
      <c r="O1930" s="2">
        <f t="shared" ref="O1930:O1993" si="1041">TRUNC((G1930/F1930)^TRUNC((N1930/M1930),9),8)</f>
        <v>1.0012584200000001</v>
      </c>
      <c r="P1930" s="11">
        <f t="shared" si="1029"/>
        <v>1.00159898</v>
      </c>
      <c r="Q1930" s="11">
        <f t="shared" si="1025"/>
        <v>1.4018412860471663</v>
      </c>
      <c r="R1930" s="2">
        <f t="shared" si="1028"/>
        <v>1.4036053900000001</v>
      </c>
      <c r="S1930" s="2">
        <f t="shared" si="1023"/>
        <v>1.3996033400000001</v>
      </c>
      <c r="T1930" s="2">
        <f t="shared" ref="T1930:T1993" si="1042">TRUNC(C1930*S1930,8)</f>
        <v>236451.60671204</v>
      </c>
      <c r="U1930" s="2">
        <f t="shared" ref="U1930:U1993" si="1043">(D1930*(S1930-1))</f>
        <v>13285.031265332356</v>
      </c>
      <c r="V1930" s="2">
        <f t="shared" ref="V1930:V1993" si="1044">(E1930*(R1930-1))</f>
        <v>54767.768069913174</v>
      </c>
      <c r="W1930" s="2">
        <f t="shared" ref="W1930:W1993" si="1045">(C1930+U1930+V1930)</f>
        <v>236994.67018848553</v>
      </c>
      <c r="X1930" s="29">
        <f t="shared" ref="X1930:X1993" si="1046">IF(VLOOKUP(A1930,AN$10:AU$131,8)=VLOOKUP(A1929,AN$10:AU$131,8),0,VLOOKUP(A1930,AN$10:AU$131,8))</f>
        <v>0</v>
      </c>
      <c r="Y1930" s="2">
        <f t="shared" si="1024"/>
        <v>0</v>
      </c>
      <c r="Z1930" s="82">
        <f t="shared" ref="Z1930:Z1993" si="1047">IF(X1930&gt;0,VLOOKUP($A1930,$AN$10:$AS$131,6),0)</f>
        <v>0</v>
      </c>
      <c r="AA1930" s="2">
        <f t="shared" si="1030"/>
        <v>0</v>
      </c>
      <c r="AB1930" s="27">
        <f t="shared" si="1021"/>
        <v>6.7299999999999999E-2</v>
      </c>
      <c r="AC1930" s="29">
        <f t="shared" si="1035"/>
        <v>6</v>
      </c>
      <c r="AD1930" s="29">
        <v>252</v>
      </c>
      <c r="AE1930" s="11">
        <f t="shared" si="1026"/>
        <v>1.0015519669999999</v>
      </c>
      <c r="AF1930" s="2">
        <f t="shared" si="1031"/>
        <v>366.96509071000003</v>
      </c>
      <c r="AG1930" s="2">
        <f t="shared" ref="AG1930:AG1993" si="1048">TRUNC((W1930*(AE1930-1)),8)</f>
        <v>367.80790730000001</v>
      </c>
      <c r="AH1930" s="3">
        <f t="shared" ref="AH1930:AH1993" si="1049">IF(AA1930&gt;0,AA1930+AF1930,0)</f>
        <v>0</v>
      </c>
      <c r="AI1930" s="4" t="str">
        <f t="shared" si="1027"/>
        <v>A+J=</v>
      </c>
      <c r="AJ1930" s="12">
        <f t="shared" si="1022"/>
        <v>43070</v>
      </c>
      <c r="AK1930" s="12"/>
      <c r="AL1930" s="4"/>
      <c r="AM1930" s="1"/>
      <c r="AN1930" s="12"/>
      <c r="AO1930" s="1"/>
      <c r="AP1930" s="1"/>
      <c r="AQ1930" s="3"/>
      <c r="AR1930" s="3"/>
      <c r="AS1930" s="7"/>
      <c r="AT1930" s="1"/>
      <c r="AU1930" s="1"/>
      <c r="AV1930" s="1"/>
      <c r="AW1930" s="1"/>
      <c r="AX1930" s="1"/>
      <c r="AY1930" s="1"/>
      <c r="AZ1930" s="1"/>
      <c r="BA1930" s="1"/>
      <c r="BB1930" s="1"/>
    </row>
    <row r="1931" spans="1:54" x14ac:dyDescent="0.2">
      <c r="A1931" s="178">
        <f t="shared" ref="A1931:A1994" si="1050">(A1930+1)</f>
        <v>43050</v>
      </c>
      <c r="B1931" s="2">
        <f t="shared" si="1036"/>
        <v>237463.83442032823</v>
      </c>
      <c r="C1931" s="2">
        <f t="shared" ref="C1931:C1994" si="1051">TRUNC(IF(X1930&gt;0,VLOOKUP(A1930,$AN$12:$AO$131,2),C1930),8)</f>
        <v>168941.87085323999</v>
      </c>
      <c r="D1931" s="2">
        <f>SUM(Y1931:Y$2227)</f>
        <v>33245.546109130002</v>
      </c>
      <c r="E1931" s="11">
        <f t="shared" si="1037"/>
        <v>135696.32474411</v>
      </c>
      <c r="F1931" s="99">
        <f t="shared" si="1032"/>
        <v>4860.83</v>
      </c>
      <c r="G1931" s="3">
        <f>IF(N1931=1,VLOOKUP(A1930,[1]Plan1!$BG$69:$BI$188,3),G1930)</f>
        <v>4881.25</v>
      </c>
      <c r="H1931" s="200">
        <f t="shared" si="1033"/>
        <v>42980</v>
      </c>
      <c r="I1931" s="200">
        <f t="shared" si="1034"/>
        <v>43010</v>
      </c>
      <c r="J1931" s="27">
        <f t="shared" si="1038"/>
        <v>4.2009286479880448E-3</v>
      </c>
      <c r="K1931" s="12">
        <f t="shared" ref="K1931:K1994" si="1052">IF(DAY(A1931)=1,VLOOKUP(A1931,AR$137:AW$275,4),K1930)</f>
        <v>43070</v>
      </c>
      <c r="L1931" s="12">
        <f t="shared" si="1039"/>
        <v>43070</v>
      </c>
      <c r="M1931" s="1">
        <f t="shared" ref="M1931:M1994" si="1053">IF(L1931=L1930,M1930,NETWORKDAYS(L1930,L1931,$AN$137:$AN$327)-1)</f>
        <v>20</v>
      </c>
      <c r="N1931" s="1">
        <f t="shared" si="1040"/>
        <v>7</v>
      </c>
      <c r="O1931" s="2">
        <f t="shared" si="1041"/>
        <v>1.0014683200000001</v>
      </c>
      <c r="P1931" s="11">
        <f t="shared" si="1029"/>
        <v>1.00159898</v>
      </c>
      <c r="Q1931" s="11">
        <f t="shared" si="1025"/>
        <v>1.4018412860471663</v>
      </c>
      <c r="R1931" s="2">
        <f t="shared" si="1028"/>
        <v>1.40389963</v>
      </c>
      <c r="S1931" s="2">
        <f t="shared" si="1023"/>
        <v>1.3996033400000001</v>
      </c>
      <c r="T1931" s="2">
        <f t="shared" si="1042"/>
        <v>236451.60671204</v>
      </c>
      <c r="U1931" s="2">
        <f t="shared" si="1043"/>
        <v>13285.031265332356</v>
      </c>
      <c r="V1931" s="2">
        <f t="shared" si="1044"/>
        <v>54807.695356505865</v>
      </c>
      <c r="W1931" s="2">
        <f t="shared" si="1045"/>
        <v>237034.59747507822</v>
      </c>
      <c r="X1931" s="29">
        <f t="shared" si="1046"/>
        <v>0</v>
      </c>
      <c r="Y1931" s="2">
        <f t="shared" si="1024"/>
        <v>0</v>
      </c>
      <c r="Z1931" s="82">
        <f t="shared" si="1047"/>
        <v>0</v>
      </c>
      <c r="AA1931" s="2">
        <f t="shared" si="1030"/>
        <v>0</v>
      </c>
      <c r="AB1931" s="27">
        <f t="shared" ref="AB1931:AB1994" si="1054">(AB1930)</f>
        <v>6.7299999999999999E-2</v>
      </c>
      <c r="AC1931" s="29">
        <f t="shared" si="1035"/>
        <v>7</v>
      </c>
      <c r="AD1931" s="29">
        <v>252</v>
      </c>
      <c r="AE1931" s="11">
        <f t="shared" si="1026"/>
        <v>1.0018108619999999</v>
      </c>
      <c r="AF1931" s="2">
        <f t="shared" si="1031"/>
        <v>428.18122942999997</v>
      </c>
      <c r="AG1931" s="2">
        <f t="shared" si="1048"/>
        <v>429.23694525000002</v>
      </c>
      <c r="AH1931" s="3">
        <f t="shared" si="1049"/>
        <v>0</v>
      </c>
      <c r="AI1931" s="4" t="str">
        <f t="shared" si="1027"/>
        <v>A+J=</v>
      </c>
      <c r="AJ1931" s="12">
        <f t="shared" ref="AJ1931:AJ1994" si="1055">IF(X1930&gt;0,VLOOKUP(A1930,$AN$10:$AW$130,9),AJ1930)</f>
        <v>43070</v>
      </c>
      <c r="AK1931" s="12"/>
      <c r="AL1931" s="4"/>
      <c r="AM1931" s="1"/>
      <c r="AN1931" s="12"/>
      <c r="AO1931" s="1"/>
      <c r="AP1931" s="1"/>
      <c r="AQ1931" s="3"/>
      <c r="AR1931" s="3"/>
      <c r="AS1931" s="7"/>
      <c r="AT1931" s="1"/>
      <c r="AU1931" s="1"/>
      <c r="AV1931" s="1"/>
      <c r="AW1931" s="1"/>
      <c r="AX1931" s="1"/>
      <c r="AY1931" s="1"/>
      <c r="AZ1931" s="1"/>
      <c r="BA1931" s="1"/>
      <c r="BB1931" s="1"/>
    </row>
    <row r="1932" spans="1:54" x14ac:dyDescent="0.2">
      <c r="A1932" s="178">
        <f t="shared" si="1050"/>
        <v>43051</v>
      </c>
      <c r="B1932" s="2">
        <f t="shared" si="1036"/>
        <v>237463.83442032823</v>
      </c>
      <c r="C1932" s="2">
        <f t="shared" si="1051"/>
        <v>168941.87085323999</v>
      </c>
      <c r="D1932" s="2">
        <f>SUM(Y1932:Y$2227)</f>
        <v>33245.546109130002</v>
      </c>
      <c r="E1932" s="11">
        <f t="shared" si="1037"/>
        <v>135696.32474411</v>
      </c>
      <c r="F1932" s="99">
        <f t="shared" si="1032"/>
        <v>4860.83</v>
      </c>
      <c r="G1932" s="3">
        <f>IF(N1932=1,VLOOKUP(A1931,[1]Plan1!$BG$69:$BI$188,3),G1931)</f>
        <v>4881.25</v>
      </c>
      <c r="H1932" s="200">
        <f t="shared" si="1033"/>
        <v>42980</v>
      </c>
      <c r="I1932" s="200">
        <f t="shared" si="1034"/>
        <v>43010</v>
      </c>
      <c r="J1932" s="27">
        <f t="shared" si="1038"/>
        <v>4.2009286479880448E-3</v>
      </c>
      <c r="K1932" s="12">
        <f t="shared" si="1052"/>
        <v>43070</v>
      </c>
      <c r="L1932" s="12">
        <f t="shared" si="1039"/>
        <v>43070</v>
      </c>
      <c r="M1932" s="1">
        <f t="shared" si="1053"/>
        <v>20</v>
      </c>
      <c r="N1932" s="1">
        <f t="shared" si="1040"/>
        <v>7</v>
      </c>
      <c r="O1932" s="2">
        <f t="shared" si="1041"/>
        <v>1.0014683200000001</v>
      </c>
      <c r="P1932" s="11">
        <f t="shared" si="1029"/>
        <v>1.00159898</v>
      </c>
      <c r="Q1932" s="11">
        <f t="shared" si="1025"/>
        <v>1.4018412860471663</v>
      </c>
      <c r="R1932" s="2">
        <f t="shared" si="1028"/>
        <v>1.40389963</v>
      </c>
      <c r="S1932" s="2">
        <f t="shared" si="1023"/>
        <v>1.3996033400000001</v>
      </c>
      <c r="T1932" s="2">
        <f t="shared" si="1042"/>
        <v>236451.60671204</v>
      </c>
      <c r="U1932" s="2">
        <f t="shared" si="1043"/>
        <v>13285.031265332356</v>
      </c>
      <c r="V1932" s="2">
        <f t="shared" si="1044"/>
        <v>54807.695356505865</v>
      </c>
      <c r="W1932" s="2">
        <f t="shared" si="1045"/>
        <v>237034.59747507822</v>
      </c>
      <c r="X1932" s="29">
        <f t="shared" si="1046"/>
        <v>0</v>
      </c>
      <c r="Y1932" s="2">
        <f t="shared" si="1024"/>
        <v>0</v>
      </c>
      <c r="Z1932" s="82">
        <f t="shared" si="1047"/>
        <v>0</v>
      </c>
      <c r="AA1932" s="2">
        <f t="shared" si="1030"/>
        <v>0</v>
      </c>
      <c r="AB1932" s="27">
        <f t="shared" si="1054"/>
        <v>6.7299999999999999E-2</v>
      </c>
      <c r="AC1932" s="29">
        <f t="shared" si="1035"/>
        <v>7</v>
      </c>
      <c r="AD1932" s="29">
        <v>252</v>
      </c>
      <c r="AE1932" s="11">
        <f t="shared" si="1026"/>
        <v>1.0018108619999999</v>
      </c>
      <c r="AF1932" s="2">
        <f t="shared" si="1031"/>
        <v>428.18122942999997</v>
      </c>
      <c r="AG1932" s="2">
        <f t="shared" si="1048"/>
        <v>429.23694525000002</v>
      </c>
      <c r="AH1932" s="3">
        <f t="shared" si="1049"/>
        <v>0</v>
      </c>
      <c r="AI1932" s="4" t="str">
        <f t="shared" si="1027"/>
        <v>A+J=</v>
      </c>
      <c r="AJ1932" s="12">
        <f t="shared" si="1055"/>
        <v>43070</v>
      </c>
      <c r="AK1932" s="12"/>
      <c r="AL1932" s="4"/>
      <c r="AM1932" s="1"/>
      <c r="AN1932" s="12"/>
      <c r="AO1932" s="1"/>
      <c r="AP1932" s="1"/>
      <c r="AQ1932" s="3"/>
      <c r="AR1932" s="3"/>
      <c r="AS1932" s="7"/>
      <c r="AT1932" s="1"/>
      <c r="AU1932" s="1"/>
      <c r="AV1932" s="1"/>
      <c r="AW1932" s="1"/>
      <c r="AX1932" s="1"/>
      <c r="AY1932" s="1"/>
      <c r="AZ1932" s="1"/>
      <c r="BA1932" s="1"/>
      <c r="BB1932" s="1"/>
    </row>
    <row r="1933" spans="1:54" x14ac:dyDescent="0.2">
      <c r="A1933" s="178">
        <f t="shared" si="1050"/>
        <v>43052</v>
      </c>
      <c r="B1933" s="2">
        <f t="shared" si="1036"/>
        <v>237463.83442032823</v>
      </c>
      <c r="C1933" s="2">
        <f t="shared" si="1051"/>
        <v>168941.87085323999</v>
      </c>
      <c r="D1933" s="2">
        <f>SUM(Y1933:Y$2227)</f>
        <v>33245.546109130002</v>
      </c>
      <c r="E1933" s="11">
        <f t="shared" si="1037"/>
        <v>135696.32474411</v>
      </c>
      <c r="F1933" s="99">
        <f t="shared" si="1032"/>
        <v>4860.83</v>
      </c>
      <c r="G1933" s="3">
        <f>IF(N1933=1,VLOOKUP(A1932,[1]Plan1!$BG$69:$BI$188,3),G1932)</f>
        <v>4881.25</v>
      </c>
      <c r="H1933" s="200">
        <f t="shared" si="1033"/>
        <v>42980</v>
      </c>
      <c r="I1933" s="200">
        <f t="shared" si="1034"/>
        <v>43010</v>
      </c>
      <c r="J1933" s="27">
        <f t="shared" si="1038"/>
        <v>4.2009286479880448E-3</v>
      </c>
      <c r="K1933" s="12">
        <f t="shared" si="1052"/>
        <v>43070</v>
      </c>
      <c r="L1933" s="12">
        <f t="shared" si="1039"/>
        <v>43070</v>
      </c>
      <c r="M1933" s="1">
        <f t="shared" si="1053"/>
        <v>20</v>
      </c>
      <c r="N1933" s="1">
        <f t="shared" si="1040"/>
        <v>7</v>
      </c>
      <c r="O1933" s="2">
        <f t="shared" si="1041"/>
        <v>1.0014683200000001</v>
      </c>
      <c r="P1933" s="11">
        <f t="shared" si="1029"/>
        <v>1.00159898</v>
      </c>
      <c r="Q1933" s="11">
        <f t="shared" si="1025"/>
        <v>1.4018412860471663</v>
      </c>
      <c r="R1933" s="2">
        <f t="shared" si="1028"/>
        <v>1.40389963</v>
      </c>
      <c r="S1933" s="2">
        <f t="shared" si="1023"/>
        <v>1.3996033400000001</v>
      </c>
      <c r="T1933" s="2">
        <f t="shared" si="1042"/>
        <v>236451.60671204</v>
      </c>
      <c r="U1933" s="2">
        <f t="shared" si="1043"/>
        <v>13285.031265332356</v>
      </c>
      <c r="V1933" s="2">
        <f t="shared" si="1044"/>
        <v>54807.695356505865</v>
      </c>
      <c r="W1933" s="2">
        <f t="shared" si="1045"/>
        <v>237034.59747507822</v>
      </c>
      <c r="X1933" s="29">
        <f t="shared" si="1046"/>
        <v>0</v>
      </c>
      <c r="Y1933" s="2">
        <f t="shared" si="1024"/>
        <v>0</v>
      </c>
      <c r="Z1933" s="82">
        <f t="shared" si="1047"/>
        <v>0</v>
      </c>
      <c r="AA1933" s="2">
        <f t="shared" si="1030"/>
        <v>0</v>
      </c>
      <c r="AB1933" s="27">
        <f t="shared" si="1054"/>
        <v>6.7299999999999999E-2</v>
      </c>
      <c r="AC1933" s="29">
        <f t="shared" si="1035"/>
        <v>7</v>
      </c>
      <c r="AD1933" s="29">
        <v>252</v>
      </c>
      <c r="AE1933" s="11">
        <f t="shared" si="1026"/>
        <v>1.0018108619999999</v>
      </c>
      <c r="AF1933" s="2">
        <f t="shared" si="1031"/>
        <v>428.18122942999997</v>
      </c>
      <c r="AG1933" s="2">
        <f t="shared" si="1048"/>
        <v>429.23694525000002</v>
      </c>
      <c r="AH1933" s="3">
        <f t="shared" si="1049"/>
        <v>0</v>
      </c>
      <c r="AI1933" s="4" t="str">
        <f t="shared" si="1027"/>
        <v>A+J=</v>
      </c>
      <c r="AJ1933" s="12">
        <f t="shared" si="1055"/>
        <v>43070</v>
      </c>
      <c r="AK1933" s="12"/>
      <c r="AL1933" s="4"/>
      <c r="AM1933" s="1"/>
      <c r="AN1933" s="12"/>
      <c r="AO1933" s="1"/>
      <c r="AP1933" s="1"/>
      <c r="AQ1933" s="3"/>
      <c r="AR1933" s="3"/>
      <c r="AS1933" s="7"/>
      <c r="AT1933" s="1"/>
      <c r="AU1933" s="1"/>
      <c r="AV1933" s="1"/>
      <c r="AW1933" s="1"/>
      <c r="AX1933" s="1"/>
      <c r="AY1933" s="1"/>
      <c r="AZ1933" s="1"/>
      <c r="BA1933" s="1"/>
      <c r="BB1933" s="1"/>
    </row>
    <row r="1934" spans="1:54" x14ac:dyDescent="0.2">
      <c r="A1934" s="178">
        <f t="shared" si="1050"/>
        <v>43053</v>
      </c>
      <c r="B1934" s="2">
        <f t="shared" si="1036"/>
        <v>237565.23433873718</v>
      </c>
      <c r="C1934" s="2">
        <f t="shared" si="1051"/>
        <v>168941.87085323999</v>
      </c>
      <c r="D1934" s="2">
        <f>SUM(Y1934:Y$2227)</f>
        <v>33245.546109130002</v>
      </c>
      <c r="E1934" s="11">
        <f t="shared" si="1037"/>
        <v>135696.32474411</v>
      </c>
      <c r="F1934" s="99">
        <f t="shared" si="1032"/>
        <v>4860.83</v>
      </c>
      <c r="G1934" s="3">
        <f>IF(N1934=1,VLOOKUP(A1933,[1]Plan1!$BG$69:$BI$188,3),G1933)</f>
        <v>4881.25</v>
      </c>
      <c r="H1934" s="200">
        <f t="shared" si="1033"/>
        <v>42980</v>
      </c>
      <c r="I1934" s="200">
        <f t="shared" si="1034"/>
        <v>43010</v>
      </c>
      <c r="J1934" s="27">
        <f t="shared" si="1038"/>
        <v>4.2009286479880448E-3</v>
      </c>
      <c r="K1934" s="12">
        <f t="shared" si="1052"/>
        <v>43070</v>
      </c>
      <c r="L1934" s="12">
        <f t="shared" si="1039"/>
        <v>43070</v>
      </c>
      <c r="M1934" s="1">
        <f t="shared" si="1053"/>
        <v>20</v>
      </c>
      <c r="N1934" s="1">
        <f t="shared" si="1040"/>
        <v>8</v>
      </c>
      <c r="O1934" s="2">
        <f t="shared" si="1041"/>
        <v>1.0016782500000001</v>
      </c>
      <c r="P1934" s="11">
        <f t="shared" si="1029"/>
        <v>1.00159898</v>
      </c>
      <c r="Q1934" s="11">
        <f t="shared" si="1025"/>
        <v>1.4018412860471663</v>
      </c>
      <c r="R1934" s="2">
        <f t="shared" si="1028"/>
        <v>1.40419392</v>
      </c>
      <c r="S1934" s="2">
        <f t="shared" si="1023"/>
        <v>1.3996033400000001</v>
      </c>
      <c r="T1934" s="2">
        <f t="shared" si="1042"/>
        <v>236451.60671204</v>
      </c>
      <c r="U1934" s="2">
        <f t="shared" si="1043"/>
        <v>13285.031265332356</v>
      </c>
      <c r="V1934" s="2">
        <f t="shared" si="1044"/>
        <v>54847.629427914813</v>
      </c>
      <c r="W1934" s="2">
        <f t="shared" si="1045"/>
        <v>237074.53154648718</v>
      </c>
      <c r="X1934" s="29">
        <f t="shared" si="1046"/>
        <v>0</v>
      </c>
      <c r="Y1934" s="2">
        <f t="shared" si="1024"/>
        <v>0</v>
      </c>
      <c r="Z1934" s="82">
        <f t="shared" si="1047"/>
        <v>0</v>
      </c>
      <c r="AA1934" s="2">
        <f t="shared" si="1030"/>
        <v>0</v>
      </c>
      <c r="AB1934" s="27">
        <f t="shared" si="1054"/>
        <v>6.7299999999999999E-2</v>
      </c>
      <c r="AC1934" s="29">
        <f t="shared" si="1035"/>
        <v>8</v>
      </c>
      <c r="AD1934" s="29">
        <v>252</v>
      </c>
      <c r="AE1934" s="11">
        <f t="shared" si="1026"/>
        <v>1.002069825</v>
      </c>
      <c r="AF1934" s="2">
        <f t="shared" si="1031"/>
        <v>489.41344686000002</v>
      </c>
      <c r="AG1934" s="2">
        <f t="shared" si="1048"/>
        <v>490.70279225000002</v>
      </c>
      <c r="AH1934" s="3">
        <f t="shared" si="1049"/>
        <v>0</v>
      </c>
      <c r="AI1934" s="4" t="str">
        <f t="shared" si="1027"/>
        <v>A+J=</v>
      </c>
      <c r="AJ1934" s="12">
        <f t="shared" si="1055"/>
        <v>43070</v>
      </c>
      <c r="AK1934" s="12"/>
      <c r="AL1934" s="4"/>
      <c r="AM1934" s="1"/>
      <c r="AN1934" s="12"/>
      <c r="AO1934" s="1"/>
      <c r="AP1934" s="1"/>
      <c r="AQ1934" s="3"/>
      <c r="AR1934" s="3"/>
      <c r="AS1934" s="7"/>
      <c r="AT1934" s="1"/>
      <c r="AU1934" s="1"/>
      <c r="AV1934" s="1"/>
      <c r="AW1934" s="1"/>
      <c r="AX1934" s="1"/>
      <c r="AY1934" s="1"/>
      <c r="AZ1934" s="1"/>
      <c r="BA1934" s="1"/>
      <c r="BB1934" s="1"/>
    </row>
    <row r="1935" spans="1:54" x14ac:dyDescent="0.2">
      <c r="A1935" s="178">
        <f t="shared" si="1050"/>
        <v>43054</v>
      </c>
      <c r="B1935" s="2">
        <f t="shared" si="1036"/>
        <v>237666.68011046885</v>
      </c>
      <c r="C1935" s="2">
        <f t="shared" si="1051"/>
        <v>168941.87085323999</v>
      </c>
      <c r="D1935" s="2">
        <f>SUM(Y1935:Y$2227)</f>
        <v>33245.546109130002</v>
      </c>
      <c r="E1935" s="11">
        <f t="shared" si="1037"/>
        <v>135696.32474411</v>
      </c>
      <c r="F1935" s="99">
        <f t="shared" si="1032"/>
        <v>4860.83</v>
      </c>
      <c r="G1935" s="3">
        <f>IF(N1935=1,VLOOKUP(A1934,[1]Plan1!$BG$69:$BI$188,3),G1934)</f>
        <v>4881.25</v>
      </c>
      <c r="H1935" s="200">
        <f t="shared" si="1033"/>
        <v>42980</v>
      </c>
      <c r="I1935" s="200">
        <f t="shared" si="1034"/>
        <v>43010</v>
      </c>
      <c r="J1935" s="27">
        <f t="shared" si="1038"/>
        <v>4.2009286479880448E-3</v>
      </c>
      <c r="K1935" s="12">
        <f t="shared" si="1052"/>
        <v>43070</v>
      </c>
      <c r="L1935" s="12">
        <f t="shared" si="1039"/>
        <v>43070</v>
      </c>
      <c r="M1935" s="1">
        <f t="shared" si="1053"/>
        <v>20</v>
      </c>
      <c r="N1935" s="1">
        <f t="shared" si="1040"/>
        <v>9</v>
      </c>
      <c r="O1935" s="2">
        <f t="shared" si="1041"/>
        <v>1.00188823</v>
      </c>
      <c r="P1935" s="11">
        <f t="shared" si="1029"/>
        <v>1.00159898</v>
      </c>
      <c r="Q1935" s="11">
        <f t="shared" si="1025"/>
        <v>1.4018412860471663</v>
      </c>
      <c r="R1935" s="2">
        <f t="shared" si="1028"/>
        <v>1.40448828</v>
      </c>
      <c r="S1935" s="2">
        <f t="shared" si="1023"/>
        <v>1.3996033400000001</v>
      </c>
      <c r="T1935" s="2">
        <f t="shared" si="1042"/>
        <v>236451.60671204</v>
      </c>
      <c r="U1935" s="2">
        <f t="shared" si="1043"/>
        <v>13285.031265332356</v>
      </c>
      <c r="V1935" s="2">
        <f t="shared" si="1044"/>
        <v>54887.572998066498</v>
      </c>
      <c r="W1935" s="2">
        <f t="shared" si="1045"/>
        <v>237114.47511663885</v>
      </c>
      <c r="X1935" s="29">
        <f t="shared" si="1046"/>
        <v>0</v>
      </c>
      <c r="Y1935" s="2">
        <f t="shared" si="1024"/>
        <v>0</v>
      </c>
      <c r="Z1935" s="82">
        <f t="shared" si="1047"/>
        <v>0</v>
      </c>
      <c r="AA1935" s="2">
        <f t="shared" si="1030"/>
        <v>0</v>
      </c>
      <c r="AB1935" s="27">
        <f t="shared" si="1054"/>
        <v>6.7299999999999999E-2</v>
      </c>
      <c r="AC1935" s="29">
        <f t="shared" si="1035"/>
        <v>9</v>
      </c>
      <c r="AD1935" s="29">
        <v>252</v>
      </c>
      <c r="AE1935" s="11">
        <f t="shared" si="1026"/>
        <v>1.0023288539999999</v>
      </c>
      <c r="AF1935" s="2">
        <f t="shared" si="1031"/>
        <v>550.66127009000002</v>
      </c>
      <c r="AG1935" s="2">
        <f t="shared" si="1048"/>
        <v>552.20499383000003</v>
      </c>
      <c r="AH1935" s="3">
        <f t="shared" si="1049"/>
        <v>0</v>
      </c>
      <c r="AI1935" s="4" t="str">
        <f t="shared" si="1027"/>
        <v>A+J=</v>
      </c>
      <c r="AJ1935" s="12">
        <f t="shared" si="1055"/>
        <v>43070</v>
      </c>
      <c r="AK1935" s="12"/>
      <c r="AL1935" s="4"/>
      <c r="AM1935" s="1"/>
      <c r="AN1935" s="12"/>
      <c r="AO1935" s="1"/>
      <c r="AP1935" s="1"/>
      <c r="AQ1935" s="3"/>
      <c r="AR1935" s="3"/>
      <c r="AS1935" s="7"/>
      <c r="AT1935" s="1"/>
      <c r="AU1935" s="1"/>
      <c r="AV1935" s="1"/>
      <c r="AW1935" s="1"/>
      <c r="AX1935" s="1"/>
      <c r="AY1935" s="1"/>
      <c r="AZ1935" s="1"/>
      <c r="BA1935" s="1"/>
      <c r="BB1935" s="1"/>
    </row>
    <row r="1936" spans="1:54" x14ac:dyDescent="0.2">
      <c r="A1936" s="178">
        <f t="shared" si="1050"/>
        <v>43055</v>
      </c>
      <c r="B1936" s="2">
        <f t="shared" si="1036"/>
        <v>237666.68011046885</v>
      </c>
      <c r="C1936" s="2">
        <f t="shared" si="1051"/>
        <v>168941.87085323999</v>
      </c>
      <c r="D1936" s="2">
        <f>SUM(Y1936:Y$2227)</f>
        <v>33245.546109130002</v>
      </c>
      <c r="E1936" s="11">
        <f t="shared" si="1037"/>
        <v>135696.32474411</v>
      </c>
      <c r="F1936" s="99">
        <f t="shared" si="1032"/>
        <v>4860.83</v>
      </c>
      <c r="G1936" s="3">
        <f>IF(N1936=1,VLOOKUP(A1935,[1]Plan1!$BG$69:$BI$188,3),G1935)</f>
        <v>4881.25</v>
      </c>
      <c r="H1936" s="200">
        <f t="shared" si="1033"/>
        <v>42980</v>
      </c>
      <c r="I1936" s="200">
        <f t="shared" si="1034"/>
        <v>43010</v>
      </c>
      <c r="J1936" s="27">
        <f t="shared" si="1038"/>
        <v>4.2009286479880448E-3</v>
      </c>
      <c r="K1936" s="12">
        <f t="shared" si="1052"/>
        <v>43070</v>
      </c>
      <c r="L1936" s="12">
        <f t="shared" si="1039"/>
        <v>43070</v>
      </c>
      <c r="M1936" s="1">
        <f t="shared" si="1053"/>
        <v>20</v>
      </c>
      <c r="N1936" s="1">
        <f t="shared" si="1040"/>
        <v>9</v>
      </c>
      <c r="O1936" s="2">
        <f t="shared" si="1041"/>
        <v>1.00188823</v>
      </c>
      <c r="P1936" s="11">
        <f t="shared" si="1029"/>
        <v>1.00159898</v>
      </c>
      <c r="Q1936" s="11">
        <f t="shared" si="1025"/>
        <v>1.4018412860471663</v>
      </c>
      <c r="R1936" s="2">
        <f t="shared" si="1028"/>
        <v>1.40448828</v>
      </c>
      <c r="S1936" s="2">
        <f t="shared" si="1023"/>
        <v>1.3996033400000001</v>
      </c>
      <c r="T1936" s="2">
        <f t="shared" si="1042"/>
        <v>236451.60671204</v>
      </c>
      <c r="U1936" s="2">
        <f t="shared" si="1043"/>
        <v>13285.031265332356</v>
      </c>
      <c r="V1936" s="2">
        <f t="shared" si="1044"/>
        <v>54887.572998066498</v>
      </c>
      <c r="W1936" s="2">
        <f t="shared" si="1045"/>
        <v>237114.47511663885</v>
      </c>
      <c r="X1936" s="29">
        <f t="shared" si="1046"/>
        <v>0</v>
      </c>
      <c r="Y1936" s="2">
        <f t="shared" si="1024"/>
        <v>0</v>
      </c>
      <c r="Z1936" s="82">
        <f t="shared" si="1047"/>
        <v>0</v>
      </c>
      <c r="AA1936" s="2">
        <f t="shared" si="1030"/>
        <v>0</v>
      </c>
      <c r="AB1936" s="27">
        <f t="shared" si="1054"/>
        <v>6.7299999999999999E-2</v>
      </c>
      <c r="AC1936" s="29">
        <f t="shared" si="1035"/>
        <v>9</v>
      </c>
      <c r="AD1936" s="29">
        <v>252</v>
      </c>
      <c r="AE1936" s="11">
        <f t="shared" si="1026"/>
        <v>1.0023288539999999</v>
      </c>
      <c r="AF1936" s="2">
        <f t="shared" si="1031"/>
        <v>550.66127009000002</v>
      </c>
      <c r="AG1936" s="2">
        <f t="shared" si="1048"/>
        <v>552.20499383000003</v>
      </c>
      <c r="AH1936" s="3">
        <f t="shared" si="1049"/>
        <v>0</v>
      </c>
      <c r="AI1936" s="4" t="str">
        <f t="shared" si="1027"/>
        <v>A+J=</v>
      </c>
      <c r="AJ1936" s="12">
        <f t="shared" si="1055"/>
        <v>43070</v>
      </c>
      <c r="AK1936" s="12"/>
      <c r="AL1936" s="4"/>
      <c r="AM1936" s="1"/>
      <c r="AN1936" s="12"/>
      <c r="AO1936" s="1"/>
      <c r="AP1936" s="1"/>
      <c r="AQ1936" s="3"/>
      <c r="AR1936" s="3"/>
      <c r="AS1936" s="7"/>
      <c r="AT1936" s="1"/>
      <c r="AU1936" s="1"/>
      <c r="AV1936" s="1"/>
      <c r="AW1936" s="1"/>
      <c r="AX1936" s="1"/>
      <c r="AY1936" s="1"/>
      <c r="AZ1936" s="1"/>
      <c r="BA1936" s="1"/>
      <c r="BB1936" s="1"/>
    </row>
    <row r="1937" spans="1:54" x14ac:dyDescent="0.2">
      <c r="A1937" s="178">
        <f t="shared" si="1050"/>
        <v>43056</v>
      </c>
      <c r="B1937" s="2">
        <f t="shared" si="1036"/>
        <v>237768.17198795328</v>
      </c>
      <c r="C1937" s="2">
        <f t="shared" si="1051"/>
        <v>168941.87085323999</v>
      </c>
      <c r="D1937" s="2">
        <f>SUM(Y1937:Y$2227)</f>
        <v>33245.546109130002</v>
      </c>
      <c r="E1937" s="11">
        <f t="shared" si="1037"/>
        <v>135696.32474411</v>
      </c>
      <c r="F1937" s="99">
        <f t="shared" si="1032"/>
        <v>4860.83</v>
      </c>
      <c r="G1937" s="3">
        <f>IF(N1937=1,VLOOKUP(A1936,[1]Plan1!$BG$69:$BI$188,3),G1936)</f>
        <v>4881.25</v>
      </c>
      <c r="H1937" s="200">
        <f t="shared" si="1033"/>
        <v>42980</v>
      </c>
      <c r="I1937" s="200">
        <f t="shared" si="1034"/>
        <v>43010</v>
      </c>
      <c r="J1937" s="27">
        <f t="shared" si="1038"/>
        <v>4.2009286479880448E-3</v>
      </c>
      <c r="K1937" s="12">
        <f t="shared" si="1052"/>
        <v>43070</v>
      </c>
      <c r="L1937" s="12">
        <f t="shared" si="1039"/>
        <v>43070</v>
      </c>
      <c r="M1937" s="1">
        <f t="shared" si="1053"/>
        <v>20</v>
      </c>
      <c r="N1937" s="1">
        <f t="shared" si="1040"/>
        <v>10</v>
      </c>
      <c r="O1937" s="2">
        <f t="shared" si="1041"/>
        <v>1.0020982599999999</v>
      </c>
      <c r="P1937" s="11">
        <f t="shared" si="1029"/>
        <v>1.00159898</v>
      </c>
      <c r="Q1937" s="11">
        <f t="shared" si="1025"/>
        <v>1.4018412860471663</v>
      </c>
      <c r="R1937" s="2">
        <f t="shared" si="1028"/>
        <v>1.4047827100000001</v>
      </c>
      <c r="S1937" s="2">
        <f t="shared" si="1023"/>
        <v>1.3996033400000001</v>
      </c>
      <c r="T1937" s="2">
        <f t="shared" si="1042"/>
        <v>236451.60671204</v>
      </c>
      <c r="U1937" s="2">
        <f t="shared" si="1043"/>
        <v>13285.031265332356</v>
      </c>
      <c r="V1937" s="2">
        <f t="shared" si="1044"/>
        <v>54927.526066960912</v>
      </c>
      <c r="W1937" s="2">
        <f t="shared" si="1045"/>
        <v>237154.42818553327</v>
      </c>
      <c r="X1937" s="29">
        <f t="shared" si="1046"/>
        <v>0</v>
      </c>
      <c r="Y1937" s="2">
        <f t="shared" si="1024"/>
        <v>0</v>
      </c>
      <c r="Z1937" s="82">
        <f t="shared" si="1047"/>
        <v>0</v>
      </c>
      <c r="AA1937" s="2">
        <f t="shared" si="1030"/>
        <v>0</v>
      </c>
      <c r="AB1937" s="27">
        <f t="shared" si="1054"/>
        <v>6.7299999999999999E-2</v>
      </c>
      <c r="AC1937" s="29">
        <f t="shared" si="1035"/>
        <v>10</v>
      </c>
      <c r="AD1937" s="29">
        <v>252</v>
      </c>
      <c r="AE1937" s="11">
        <f t="shared" si="1026"/>
        <v>1.0025879499999999</v>
      </c>
      <c r="AF1937" s="2">
        <f t="shared" si="1031"/>
        <v>611.92493559000002</v>
      </c>
      <c r="AG1937" s="2">
        <f t="shared" si="1048"/>
        <v>613.74380241999995</v>
      </c>
      <c r="AH1937" s="3">
        <f t="shared" si="1049"/>
        <v>0</v>
      </c>
      <c r="AI1937" s="4" t="str">
        <f t="shared" si="1027"/>
        <v>A+J=</v>
      </c>
      <c r="AJ1937" s="12">
        <f t="shared" si="1055"/>
        <v>43070</v>
      </c>
      <c r="AK1937" s="12"/>
      <c r="AL1937" s="4"/>
      <c r="AM1937" s="1"/>
      <c r="AN1937" s="12"/>
      <c r="AO1937" s="1"/>
      <c r="AP1937" s="1"/>
      <c r="AQ1937" s="3"/>
      <c r="AR1937" s="3"/>
      <c r="AS1937" s="7"/>
      <c r="AT1937" s="1"/>
      <c r="AU1937" s="1"/>
      <c r="AV1937" s="1"/>
      <c r="AW1937" s="1"/>
      <c r="AX1937" s="1"/>
      <c r="AY1937" s="1"/>
      <c r="AZ1937" s="1"/>
      <c r="BA1937" s="1"/>
      <c r="BB1937" s="1"/>
    </row>
    <row r="1938" spans="1:54" x14ac:dyDescent="0.2">
      <c r="A1938" s="178">
        <f t="shared" si="1050"/>
        <v>43057</v>
      </c>
      <c r="B1938" s="2">
        <f t="shared" si="1036"/>
        <v>237869.7072649539</v>
      </c>
      <c r="C1938" s="2">
        <f t="shared" si="1051"/>
        <v>168941.87085323999</v>
      </c>
      <c r="D1938" s="2">
        <f>SUM(Y1938:Y$2227)</f>
        <v>33245.546109130002</v>
      </c>
      <c r="E1938" s="11">
        <f t="shared" si="1037"/>
        <v>135696.32474411</v>
      </c>
      <c r="F1938" s="99">
        <f t="shared" si="1032"/>
        <v>4860.83</v>
      </c>
      <c r="G1938" s="3">
        <f>IF(N1938=1,VLOOKUP(A1937,[1]Plan1!$BG$69:$BI$188,3),G1937)</f>
        <v>4881.25</v>
      </c>
      <c r="H1938" s="200">
        <f t="shared" si="1033"/>
        <v>42980</v>
      </c>
      <c r="I1938" s="200">
        <f t="shared" si="1034"/>
        <v>43010</v>
      </c>
      <c r="J1938" s="27">
        <f t="shared" si="1038"/>
        <v>4.2009286479880448E-3</v>
      </c>
      <c r="K1938" s="12">
        <f t="shared" si="1052"/>
        <v>43070</v>
      </c>
      <c r="L1938" s="12">
        <f t="shared" si="1039"/>
        <v>43070</v>
      </c>
      <c r="M1938" s="1">
        <f t="shared" si="1053"/>
        <v>20</v>
      </c>
      <c r="N1938" s="1">
        <f t="shared" si="1040"/>
        <v>11</v>
      </c>
      <c r="O1938" s="2">
        <f t="shared" si="1041"/>
        <v>1.00230833</v>
      </c>
      <c r="P1938" s="11">
        <f t="shared" si="1029"/>
        <v>1.00159898</v>
      </c>
      <c r="Q1938" s="11">
        <f t="shared" si="1025"/>
        <v>1.4018412860471663</v>
      </c>
      <c r="R1938" s="2">
        <f t="shared" si="1028"/>
        <v>1.4050771900000001</v>
      </c>
      <c r="S1938" s="2">
        <f t="shared" si="1023"/>
        <v>1.3996033400000001</v>
      </c>
      <c r="T1938" s="2">
        <f t="shared" si="1042"/>
        <v>236451.60671204</v>
      </c>
      <c r="U1938" s="2">
        <f t="shared" si="1043"/>
        <v>13285.031265332356</v>
      </c>
      <c r="V1938" s="2">
        <f t="shared" si="1044"/>
        <v>54967.485920671556</v>
      </c>
      <c r="W1938" s="2">
        <f t="shared" si="1045"/>
        <v>237194.3880392439</v>
      </c>
      <c r="X1938" s="29">
        <f t="shared" si="1046"/>
        <v>0</v>
      </c>
      <c r="Y1938" s="2">
        <f t="shared" si="1024"/>
        <v>0</v>
      </c>
      <c r="Z1938" s="82">
        <f t="shared" si="1047"/>
        <v>0</v>
      </c>
      <c r="AA1938" s="2">
        <f t="shared" si="1030"/>
        <v>0</v>
      </c>
      <c r="AB1938" s="27">
        <f t="shared" si="1054"/>
        <v>6.7299999999999999E-2</v>
      </c>
      <c r="AC1938" s="29">
        <f t="shared" si="1035"/>
        <v>11</v>
      </c>
      <c r="AD1938" s="29">
        <v>252</v>
      </c>
      <c r="AE1938" s="11">
        <f t="shared" si="1026"/>
        <v>1.0028471130000001</v>
      </c>
      <c r="AF1938" s="2">
        <f t="shared" si="1031"/>
        <v>673.20444334000001</v>
      </c>
      <c r="AG1938" s="2">
        <f t="shared" si="1048"/>
        <v>675.31922570999996</v>
      </c>
      <c r="AH1938" s="3">
        <f t="shared" si="1049"/>
        <v>0</v>
      </c>
      <c r="AI1938" s="4" t="str">
        <f t="shared" si="1027"/>
        <v>A+J=</v>
      </c>
      <c r="AJ1938" s="12">
        <f t="shared" si="1055"/>
        <v>43070</v>
      </c>
      <c r="AK1938" s="12"/>
      <c r="AL1938" s="4"/>
      <c r="AM1938" s="1"/>
      <c r="AN1938" s="12"/>
      <c r="AO1938" s="1"/>
      <c r="AP1938" s="1"/>
      <c r="AQ1938" s="3"/>
      <c r="AR1938" s="3"/>
      <c r="AS1938" s="7"/>
      <c r="AT1938" s="1"/>
      <c r="AU1938" s="1"/>
      <c r="AV1938" s="1"/>
      <c r="AW1938" s="1"/>
      <c r="AX1938" s="1"/>
      <c r="AY1938" s="1"/>
      <c r="AZ1938" s="1"/>
      <c r="BA1938" s="1"/>
      <c r="BB1938" s="1"/>
    </row>
    <row r="1939" spans="1:54" x14ac:dyDescent="0.2">
      <c r="A1939" s="178">
        <f t="shared" si="1050"/>
        <v>43058</v>
      </c>
      <c r="B1939" s="2">
        <f t="shared" si="1036"/>
        <v>237869.7072649539</v>
      </c>
      <c r="C1939" s="2">
        <f t="shared" si="1051"/>
        <v>168941.87085323999</v>
      </c>
      <c r="D1939" s="2">
        <f>SUM(Y1939:Y$2227)</f>
        <v>33245.546109130002</v>
      </c>
      <c r="E1939" s="11">
        <f t="shared" si="1037"/>
        <v>135696.32474411</v>
      </c>
      <c r="F1939" s="99">
        <f t="shared" si="1032"/>
        <v>4860.83</v>
      </c>
      <c r="G1939" s="3">
        <f>IF(N1939=1,VLOOKUP(A1938,[1]Plan1!$BG$69:$BI$188,3),G1938)</f>
        <v>4881.25</v>
      </c>
      <c r="H1939" s="200">
        <f t="shared" si="1033"/>
        <v>42980</v>
      </c>
      <c r="I1939" s="200">
        <f t="shared" si="1034"/>
        <v>43010</v>
      </c>
      <c r="J1939" s="27">
        <f t="shared" si="1038"/>
        <v>4.2009286479880448E-3</v>
      </c>
      <c r="K1939" s="12">
        <f t="shared" si="1052"/>
        <v>43070</v>
      </c>
      <c r="L1939" s="12">
        <f t="shared" si="1039"/>
        <v>43070</v>
      </c>
      <c r="M1939" s="1">
        <f t="shared" si="1053"/>
        <v>20</v>
      </c>
      <c r="N1939" s="1">
        <f t="shared" si="1040"/>
        <v>11</v>
      </c>
      <c r="O1939" s="2">
        <f t="shared" si="1041"/>
        <v>1.00230833</v>
      </c>
      <c r="P1939" s="11">
        <f t="shared" si="1029"/>
        <v>1.00159898</v>
      </c>
      <c r="Q1939" s="11">
        <f t="shared" si="1025"/>
        <v>1.4018412860471663</v>
      </c>
      <c r="R1939" s="2">
        <f t="shared" si="1028"/>
        <v>1.4050771900000001</v>
      </c>
      <c r="S1939" s="2">
        <f t="shared" si="1023"/>
        <v>1.3996033400000001</v>
      </c>
      <c r="T1939" s="2">
        <f t="shared" si="1042"/>
        <v>236451.60671204</v>
      </c>
      <c r="U1939" s="2">
        <f t="shared" si="1043"/>
        <v>13285.031265332356</v>
      </c>
      <c r="V1939" s="2">
        <f t="shared" si="1044"/>
        <v>54967.485920671556</v>
      </c>
      <c r="W1939" s="2">
        <f t="shared" si="1045"/>
        <v>237194.3880392439</v>
      </c>
      <c r="X1939" s="29">
        <f t="shared" si="1046"/>
        <v>0</v>
      </c>
      <c r="Y1939" s="2">
        <f t="shared" si="1024"/>
        <v>0</v>
      </c>
      <c r="Z1939" s="82">
        <f t="shared" si="1047"/>
        <v>0</v>
      </c>
      <c r="AA1939" s="2">
        <f t="shared" si="1030"/>
        <v>0</v>
      </c>
      <c r="AB1939" s="27">
        <f t="shared" si="1054"/>
        <v>6.7299999999999999E-2</v>
      </c>
      <c r="AC1939" s="29">
        <f t="shared" si="1035"/>
        <v>11</v>
      </c>
      <c r="AD1939" s="29">
        <v>252</v>
      </c>
      <c r="AE1939" s="11">
        <f t="shared" si="1026"/>
        <v>1.0028471130000001</v>
      </c>
      <c r="AF1939" s="2">
        <f t="shared" si="1031"/>
        <v>673.20444334000001</v>
      </c>
      <c r="AG1939" s="2">
        <f t="shared" si="1048"/>
        <v>675.31922570999996</v>
      </c>
      <c r="AH1939" s="3">
        <f t="shared" si="1049"/>
        <v>0</v>
      </c>
      <c r="AI1939" s="4" t="str">
        <f t="shared" si="1027"/>
        <v>A+J=</v>
      </c>
      <c r="AJ1939" s="12">
        <f t="shared" si="1055"/>
        <v>43070</v>
      </c>
      <c r="AK1939" s="12"/>
      <c r="AL1939" s="4"/>
      <c r="AM1939" s="1"/>
      <c r="AN1939" s="12"/>
      <c r="AO1939" s="1"/>
      <c r="AP1939" s="1"/>
      <c r="AQ1939" s="3"/>
      <c r="AR1939" s="3"/>
      <c r="AS1939" s="7"/>
      <c r="AT1939" s="1"/>
      <c r="AU1939" s="1"/>
      <c r="AV1939" s="1"/>
      <c r="AW1939" s="1"/>
      <c r="AX1939" s="1"/>
      <c r="AY1939" s="1"/>
      <c r="AZ1939" s="1"/>
      <c r="BA1939" s="1"/>
      <c r="BB1939" s="1"/>
    </row>
    <row r="1940" spans="1:54" x14ac:dyDescent="0.2">
      <c r="A1940" s="178">
        <f t="shared" si="1050"/>
        <v>43059</v>
      </c>
      <c r="B1940" s="2">
        <f t="shared" si="1036"/>
        <v>237869.7072649539</v>
      </c>
      <c r="C1940" s="2">
        <f t="shared" si="1051"/>
        <v>168941.87085323999</v>
      </c>
      <c r="D1940" s="2">
        <f>SUM(Y1940:Y$2227)</f>
        <v>33245.546109130002</v>
      </c>
      <c r="E1940" s="11">
        <f t="shared" si="1037"/>
        <v>135696.32474411</v>
      </c>
      <c r="F1940" s="99">
        <f t="shared" si="1032"/>
        <v>4860.83</v>
      </c>
      <c r="G1940" s="3">
        <f>IF(N1940=1,VLOOKUP(A1939,[1]Plan1!$BG$69:$BI$188,3),G1939)</f>
        <v>4881.25</v>
      </c>
      <c r="H1940" s="200">
        <f t="shared" si="1033"/>
        <v>42980</v>
      </c>
      <c r="I1940" s="200">
        <f t="shared" si="1034"/>
        <v>43010</v>
      </c>
      <c r="J1940" s="27">
        <f t="shared" si="1038"/>
        <v>4.2009286479880448E-3</v>
      </c>
      <c r="K1940" s="12">
        <f t="shared" si="1052"/>
        <v>43070</v>
      </c>
      <c r="L1940" s="12">
        <f t="shared" si="1039"/>
        <v>43070</v>
      </c>
      <c r="M1940" s="1">
        <f t="shared" si="1053"/>
        <v>20</v>
      </c>
      <c r="N1940" s="1">
        <f t="shared" si="1040"/>
        <v>11</v>
      </c>
      <c r="O1940" s="2">
        <f t="shared" si="1041"/>
        <v>1.00230833</v>
      </c>
      <c r="P1940" s="11">
        <f t="shared" si="1029"/>
        <v>1.00159898</v>
      </c>
      <c r="Q1940" s="11">
        <f t="shared" si="1025"/>
        <v>1.4018412860471663</v>
      </c>
      <c r="R1940" s="2">
        <f t="shared" si="1028"/>
        <v>1.4050771900000001</v>
      </c>
      <c r="S1940" s="2">
        <f t="shared" si="1023"/>
        <v>1.3996033400000001</v>
      </c>
      <c r="T1940" s="2">
        <f t="shared" si="1042"/>
        <v>236451.60671204</v>
      </c>
      <c r="U1940" s="2">
        <f t="shared" si="1043"/>
        <v>13285.031265332356</v>
      </c>
      <c r="V1940" s="2">
        <f t="shared" si="1044"/>
        <v>54967.485920671556</v>
      </c>
      <c r="W1940" s="2">
        <f t="shared" si="1045"/>
        <v>237194.3880392439</v>
      </c>
      <c r="X1940" s="29">
        <f t="shared" si="1046"/>
        <v>0</v>
      </c>
      <c r="Y1940" s="2">
        <f t="shared" si="1024"/>
        <v>0</v>
      </c>
      <c r="Z1940" s="82">
        <f t="shared" si="1047"/>
        <v>0</v>
      </c>
      <c r="AA1940" s="2">
        <f t="shared" si="1030"/>
        <v>0</v>
      </c>
      <c r="AB1940" s="27">
        <f t="shared" si="1054"/>
        <v>6.7299999999999999E-2</v>
      </c>
      <c r="AC1940" s="29">
        <f t="shared" si="1035"/>
        <v>11</v>
      </c>
      <c r="AD1940" s="29">
        <v>252</v>
      </c>
      <c r="AE1940" s="11">
        <f t="shared" si="1026"/>
        <v>1.0028471130000001</v>
      </c>
      <c r="AF1940" s="2">
        <f t="shared" si="1031"/>
        <v>673.20444334000001</v>
      </c>
      <c r="AG1940" s="2">
        <f t="shared" si="1048"/>
        <v>675.31922570999996</v>
      </c>
      <c r="AH1940" s="3">
        <f t="shared" si="1049"/>
        <v>0</v>
      </c>
      <c r="AI1940" s="4" t="str">
        <f t="shared" si="1027"/>
        <v>A+J=</v>
      </c>
      <c r="AJ1940" s="12">
        <f t="shared" si="1055"/>
        <v>43070</v>
      </c>
      <c r="AK1940" s="12"/>
      <c r="AL1940" s="4"/>
      <c r="AM1940" s="1"/>
      <c r="AN1940" s="12"/>
      <c r="AO1940" s="1"/>
      <c r="AP1940" s="1"/>
      <c r="AQ1940" s="3"/>
      <c r="AR1940" s="3"/>
      <c r="AS1940" s="7"/>
      <c r="AT1940" s="1"/>
      <c r="AU1940" s="1"/>
      <c r="AV1940" s="1"/>
      <c r="AW1940" s="1"/>
      <c r="AX1940" s="1"/>
      <c r="AY1940" s="1"/>
      <c r="AZ1940" s="1"/>
      <c r="BA1940" s="1"/>
      <c r="BB1940" s="1"/>
    </row>
    <row r="1941" spans="1:54" x14ac:dyDescent="0.2">
      <c r="A1941" s="178">
        <f t="shared" si="1050"/>
        <v>43060</v>
      </c>
      <c r="B1941" s="2">
        <f t="shared" si="1036"/>
        <v>237971.28731595402</v>
      </c>
      <c r="C1941" s="2">
        <f t="shared" si="1051"/>
        <v>168941.87085323999</v>
      </c>
      <c r="D1941" s="2">
        <f>SUM(Y1941:Y$2227)</f>
        <v>33245.546109130002</v>
      </c>
      <c r="E1941" s="11">
        <f t="shared" si="1037"/>
        <v>135696.32474411</v>
      </c>
      <c r="F1941" s="99">
        <f t="shared" si="1032"/>
        <v>4860.83</v>
      </c>
      <c r="G1941" s="3">
        <f>IF(N1941=1,VLOOKUP(A1940,[1]Plan1!$BG$69:$BI$188,3),G1940)</f>
        <v>4881.25</v>
      </c>
      <c r="H1941" s="200">
        <f t="shared" si="1033"/>
        <v>42980</v>
      </c>
      <c r="I1941" s="200">
        <f t="shared" si="1034"/>
        <v>43010</v>
      </c>
      <c r="J1941" s="27">
        <f t="shared" si="1038"/>
        <v>4.2009286479880448E-3</v>
      </c>
      <c r="K1941" s="12">
        <f t="shared" si="1052"/>
        <v>43070</v>
      </c>
      <c r="L1941" s="12">
        <f t="shared" si="1039"/>
        <v>43070</v>
      </c>
      <c r="M1941" s="1">
        <f t="shared" si="1053"/>
        <v>20</v>
      </c>
      <c r="N1941" s="1">
        <f t="shared" si="1040"/>
        <v>12</v>
      </c>
      <c r="O1941" s="2">
        <f t="shared" si="1041"/>
        <v>1.00251844</v>
      </c>
      <c r="P1941" s="11">
        <f t="shared" si="1029"/>
        <v>1.00159898</v>
      </c>
      <c r="Q1941" s="11">
        <f t="shared" si="1025"/>
        <v>1.4018412860471663</v>
      </c>
      <c r="R1941" s="2">
        <f t="shared" si="1028"/>
        <v>1.4053717299999999</v>
      </c>
      <c r="S1941" s="2">
        <f t="shared" si="1023"/>
        <v>1.3996033400000001</v>
      </c>
      <c r="T1941" s="2">
        <f t="shared" si="1042"/>
        <v>236451.60671204</v>
      </c>
      <c r="U1941" s="2">
        <f t="shared" si="1043"/>
        <v>13285.031265332356</v>
      </c>
      <c r="V1941" s="2">
        <f t="shared" si="1044"/>
        <v>55007.45391616167</v>
      </c>
      <c r="W1941" s="2">
        <f t="shared" si="1045"/>
        <v>237234.35603473402</v>
      </c>
      <c r="X1941" s="29">
        <f t="shared" si="1046"/>
        <v>0</v>
      </c>
      <c r="Y1941" s="2">
        <f t="shared" si="1024"/>
        <v>0</v>
      </c>
      <c r="Z1941" s="82">
        <f t="shared" si="1047"/>
        <v>0</v>
      </c>
      <c r="AA1941" s="2">
        <f t="shared" si="1030"/>
        <v>0</v>
      </c>
      <c r="AB1941" s="27">
        <f t="shared" si="1054"/>
        <v>6.7299999999999999E-2</v>
      </c>
      <c r="AC1941" s="29">
        <f t="shared" si="1035"/>
        <v>12</v>
      </c>
      <c r="AD1941" s="29">
        <v>252</v>
      </c>
      <c r="AE1941" s="11">
        <f t="shared" si="1026"/>
        <v>1.003106343</v>
      </c>
      <c r="AF1941" s="2">
        <f t="shared" si="1031"/>
        <v>734.49979334</v>
      </c>
      <c r="AG1941" s="2">
        <f t="shared" si="1048"/>
        <v>736.93128121999996</v>
      </c>
      <c r="AH1941" s="3">
        <f t="shared" si="1049"/>
        <v>0</v>
      </c>
      <c r="AI1941" s="4" t="str">
        <f t="shared" si="1027"/>
        <v>A+J=</v>
      </c>
      <c r="AJ1941" s="12">
        <f t="shared" si="1055"/>
        <v>43070</v>
      </c>
      <c r="AK1941" s="12"/>
      <c r="AL1941" s="4"/>
      <c r="AM1941" s="1"/>
      <c r="AN1941" s="12"/>
      <c r="AO1941" s="1"/>
      <c r="AP1941" s="1"/>
      <c r="AQ1941" s="3"/>
      <c r="AR1941" s="3"/>
      <c r="AS1941" s="7"/>
      <c r="AT1941" s="1"/>
      <c r="AU1941" s="1"/>
      <c r="AV1941" s="1"/>
      <c r="AW1941" s="1"/>
      <c r="AX1941" s="1"/>
      <c r="AY1941" s="1"/>
      <c r="AZ1941" s="1"/>
      <c r="BA1941" s="1"/>
      <c r="BB1941" s="1"/>
    </row>
    <row r="1942" spans="1:54" x14ac:dyDescent="0.2">
      <c r="A1942" s="178">
        <f t="shared" si="1050"/>
        <v>43061</v>
      </c>
      <c r="B1942" s="2">
        <f t="shared" si="1036"/>
        <v>238072.91215533367</v>
      </c>
      <c r="C1942" s="2">
        <f t="shared" si="1051"/>
        <v>168941.87085323999</v>
      </c>
      <c r="D1942" s="2">
        <f>SUM(Y1942:Y$2227)</f>
        <v>33245.546109130002</v>
      </c>
      <c r="E1942" s="11">
        <f t="shared" si="1037"/>
        <v>135696.32474411</v>
      </c>
      <c r="F1942" s="99">
        <f t="shared" si="1032"/>
        <v>4860.83</v>
      </c>
      <c r="G1942" s="3">
        <f>IF(N1942=1,VLOOKUP(A1941,[1]Plan1!$BG$69:$BI$188,3),G1941)</f>
        <v>4881.25</v>
      </c>
      <c r="H1942" s="200">
        <f t="shared" si="1033"/>
        <v>42980</v>
      </c>
      <c r="I1942" s="200">
        <f t="shared" si="1034"/>
        <v>43010</v>
      </c>
      <c r="J1942" s="27">
        <f t="shared" si="1038"/>
        <v>4.2009286479880448E-3</v>
      </c>
      <c r="K1942" s="12">
        <f t="shared" si="1052"/>
        <v>43070</v>
      </c>
      <c r="L1942" s="12">
        <f t="shared" si="1039"/>
        <v>43070</v>
      </c>
      <c r="M1942" s="1">
        <f t="shared" si="1053"/>
        <v>20</v>
      </c>
      <c r="N1942" s="1">
        <f t="shared" si="1040"/>
        <v>13</v>
      </c>
      <c r="O1942" s="2">
        <f t="shared" si="1041"/>
        <v>1.00272859</v>
      </c>
      <c r="P1942" s="11">
        <f t="shared" si="1029"/>
        <v>1.00159898</v>
      </c>
      <c r="Q1942" s="11">
        <f t="shared" si="1025"/>
        <v>1.4018412860471663</v>
      </c>
      <c r="R1942" s="2">
        <f t="shared" si="1028"/>
        <v>1.4056663300000001</v>
      </c>
      <c r="S1942" s="2">
        <f t="shared" si="1023"/>
        <v>1.3996033400000001</v>
      </c>
      <c r="T1942" s="2">
        <f t="shared" si="1042"/>
        <v>236451.60671204</v>
      </c>
      <c r="U1942" s="2">
        <f t="shared" si="1043"/>
        <v>13285.031265332356</v>
      </c>
      <c r="V1942" s="2">
        <f t="shared" si="1044"/>
        <v>55047.430053431301</v>
      </c>
      <c r="W1942" s="2">
        <f t="shared" si="1045"/>
        <v>237274.33217200366</v>
      </c>
      <c r="X1942" s="29">
        <f t="shared" si="1046"/>
        <v>0</v>
      </c>
      <c r="Y1942" s="2">
        <f t="shared" si="1024"/>
        <v>0</v>
      </c>
      <c r="Z1942" s="82">
        <f t="shared" si="1047"/>
        <v>0</v>
      </c>
      <c r="AA1942" s="2">
        <f t="shared" si="1030"/>
        <v>0</v>
      </c>
      <c r="AB1942" s="27">
        <f t="shared" si="1054"/>
        <v>6.7299999999999999E-2</v>
      </c>
      <c r="AC1942" s="29">
        <f t="shared" si="1035"/>
        <v>13</v>
      </c>
      <c r="AD1942" s="29">
        <v>252</v>
      </c>
      <c r="AE1942" s="11">
        <f t="shared" si="1026"/>
        <v>1.0033656399999999</v>
      </c>
      <c r="AF1942" s="2">
        <f t="shared" si="1031"/>
        <v>795.81098560999999</v>
      </c>
      <c r="AG1942" s="2">
        <f t="shared" si="1048"/>
        <v>798.57998333</v>
      </c>
      <c r="AH1942" s="3">
        <f t="shared" si="1049"/>
        <v>0</v>
      </c>
      <c r="AI1942" s="4" t="str">
        <f t="shared" si="1027"/>
        <v>A+J=</v>
      </c>
      <c r="AJ1942" s="12">
        <f t="shared" si="1055"/>
        <v>43070</v>
      </c>
      <c r="AK1942" s="12"/>
      <c r="AL1942" s="4"/>
      <c r="AM1942" s="1"/>
      <c r="AN1942" s="12"/>
      <c r="AO1942" s="1"/>
      <c r="AP1942" s="1"/>
      <c r="AQ1942" s="3"/>
      <c r="AR1942" s="3"/>
      <c r="AS1942" s="7"/>
      <c r="AT1942" s="1"/>
      <c r="AU1942" s="1"/>
      <c r="AV1942" s="1"/>
      <c r="AW1942" s="1"/>
      <c r="AX1942" s="1"/>
      <c r="AY1942" s="1"/>
      <c r="AZ1942" s="1"/>
      <c r="BA1942" s="1"/>
      <c r="BB1942" s="1"/>
    </row>
    <row r="1943" spans="1:54" x14ac:dyDescent="0.2">
      <c r="A1943" s="178">
        <f t="shared" si="1050"/>
        <v>43062</v>
      </c>
      <c r="B1943" s="2">
        <f t="shared" si="1036"/>
        <v>238174.58452120924</v>
      </c>
      <c r="C1943" s="2">
        <f t="shared" si="1051"/>
        <v>168941.87085323999</v>
      </c>
      <c r="D1943" s="2">
        <f>SUM(Y1943:Y$2227)</f>
        <v>33245.546109130002</v>
      </c>
      <c r="E1943" s="11">
        <f t="shared" si="1037"/>
        <v>135696.32474411</v>
      </c>
      <c r="F1943" s="99">
        <f t="shared" si="1032"/>
        <v>4860.83</v>
      </c>
      <c r="G1943" s="3">
        <f>IF(N1943=1,VLOOKUP(A1942,[1]Plan1!$BG$69:$BI$188,3),G1942)</f>
        <v>4881.25</v>
      </c>
      <c r="H1943" s="200">
        <f t="shared" si="1033"/>
        <v>42980</v>
      </c>
      <c r="I1943" s="200">
        <f t="shared" si="1034"/>
        <v>43010</v>
      </c>
      <c r="J1943" s="27">
        <f t="shared" si="1038"/>
        <v>4.2009286479880448E-3</v>
      </c>
      <c r="K1943" s="12">
        <f t="shared" si="1052"/>
        <v>43070</v>
      </c>
      <c r="L1943" s="12">
        <f t="shared" si="1039"/>
        <v>43070</v>
      </c>
      <c r="M1943" s="1">
        <f t="shared" si="1053"/>
        <v>20</v>
      </c>
      <c r="N1943" s="1">
        <f t="shared" si="1040"/>
        <v>14</v>
      </c>
      <c r="O1943" s="2">
        <f t="shared" si="1041"/>
        <v>1.0029387999999999</v>
      </c>
      <c r="P1943" s="11">
        <f t="shared" si="1029"/>
        <v>1.00159898</v>
      </c>
      <c r="Q1943" s="11">
        <f t="shared" si="1025"/>
        <v>1.4018412860471663</v>
      </c>
      <c r="R1943" s="2">
        <f t="shared" si="1028"/>
        <v>1.40596101</v>
      </c>
      <c r="S1943" s="2">
        <f t="shared" si="1023"/>
        <v>1.3996033400000001</v>
      </c>
      <c r="T1943" s="2">
        <f t="shared" si="1042"/>
        <v>236451.60671204</v>
      </c>
      <c r="U1943" s="2">
        <f t="shared" si="1043"/>
        <v>13285.031265332356</v>
      </c>
      <c r="V1943" s="2">
        <f t="shared" si="1044"/>
        <v>55087.417046406881</v>
      </c>
      <c r="W1943" s="2">
        <f t="shared" si="1045"/>
        <v>237314.31916497924</v>
      </c>
      <c r="X1943" s="29">
        <f t="shared" si="1046"/>
        <v>0</v>
      </c>
      <c r="Y1943" s="2">
        <f t="shared" si="1024"/>
        <v>0</v>
      </c>
      <c r="Z1943" s="82">
        <f t="shared" si="1047"/>
        <v>0</v>
      </c>
      <c r="AA1943" s="2">
        <f t="shared" si="1030"/>
        <v>0</v>
      </c>
      <c r="AB1943" s="27">
        <f t="shared" si="1054"/>
        <v>6.7299999999999999E-2</v>
      </c>
      <c r="AC1943" s="29">
        <f t="shared" si="1035"/>
        <v>14</v>
      </c>
      <c r="AD1943" s="29">
        <v>252</v>
      </c>
      <c r="AE1943" s="11">
        <f t="shared" si="1026"/>
        <v>1.0036250040000001</v>
      </c>
      <c r="AF1943" s="2">
        <f t="shared" si="1031"/>
        <v>857.13802012999997</v>
      </c>
      <c r="AG1943" s="2">
        <f t="shared" si="1048"/>
        <v>860.26535622999995</v>
      </c>
      <c r="AH1943" s="3">
        <f t="shared" si="1049"/>
        <v>0</v>
      </c>
      <c r="AI1943" s="4" t="str">
        <f t="shared" si="1027"/>
        <v>A+J=</v>
      </c>
      <c r="AJ1943" s="12">
        <f t="shared" si="1055"/>
        <v>43070</v>
      </c>
      <c r="AK1943" s="12"/>
      <c r="AL1943" s="4"/>
      <c r="AM1943" s="1"/>
      <c r="AN1943" s="12"/>
      <c r="AO1943" s="1"/>
      <c r="AP1943" s="1"/>
      <c r="AQ1943" s="3"/>
      <c r="AR1943" s="3"/>
      <c r="AS1943" s="7"/>
      <c r="AT1943" s="1"/>
      <c r="AU1943" s="1"/>
      <c r="AV1943" s="1"/>
      <c r="AW1943" s="1"/>
      <c r="AX1943" s="1"/>
      <c r="AY1943" s="1"/>
      <c r="AZ1943" s="1"/>
      <c r="BA1943" s="1"/>
      <c r="BB1943" s="1"/>
    </row>
    <row r="1944" spans="1:54" x14ac:dyDescent="0.2">
      <c r="A1944" s="178">
        <f t="shared" si="1050"/>
        <v>43063</v>
      </c>
      <c r="B1944" s="2">
        <f t="shared" si="1036"/>
        <v>238276.30034336107</v>
      </c>
      <c r="C1944" s="2">
        <f t="shared" si="1051"/>
        <v>168941.87085323999</v>
      </c>
      <c r="D1944" s="2">
        <f>SUM(Y1944:Y$2227)</f>
        <v>33245.546109130002</v>
      </c>
      <c r="E1944" s="11">
        <f t="shared" si="1037"/>
        <v>135696.32474411</v>
      </c>
      <c r="F1944" s="99">
        <f t="shared" si="1032"/>
        <v>4860.83</v>
      </c>
      <c r="G1944" s="3">
        <f>IF(N1944=1,VLOOKUP(A1943,[1]Plan1!$BG$69:$BI$188,3),G1943)</f>
        <v>4881.25</v>
      </c>
      <c r="H1944" s="200">
        <f t="shared" si="1033"/>
        <v>42980</v>
      </c>
      <c r="I1944" s="200">
        <f t="shared" si="1034"/>
        <v>43010</v>
      </c>
      <c r="J1944" s="27">
        <f t="shared" si="1038"/>
        <v>4.2009286479880448E-3</v>
      </c>
      <c r="K1944" s="12">
        <f t="shared" si="1052"/>
        <v>43070</v>
      </c>
      <c r="L1944" s="12">
        <f t="shared" si="1039"/>
        <v>43070</v>
      </c>
      <c r="M1944" s="1">
        <f t="shared" si="1053"/>
        <v>20</v>
      </c>
      <c r="N1944" s="1">
        <f t="shared" si="1040"/>
        <v>15</v>
      </c>
      <c r="O1944" s="2">
        <f t="shared" si="1041"/>
        <v>1.00314904</v>
      </c>
      <c r="P1944" s="11">
        <f t="shared" si="1029"/>
        <v>1.00159898</v>
      </c>
      <c r="Q1944" s="11">
        <f t="shared" si="1025"/>
        <v>1.4018412860471663</v>
      </c>
      <c r="R1944" s="2">
        <f t="shared" si="1028"/>
        <v>1.40625574</v>
      </c>
      <c r="S1944" s="2">
        <f t="shared" si="1023"/>
        <v>1.3996033400000001</v>
      </c>
      <c r="T1944" s="2">
        <f t="shared" si="1042"/>
        <v>236451.60671204</v>
      </c>
      <c r="U1944" s="2">
        <f t="shared" si="1043"/>
        <v>13285.031265332356</v>
      </c>
      <c r="V1944" s="2">
        <f t="shared" si="1044"/>
        <v>55127.410824198712</v>
      </c>
      <c r="W1944" s="2">
        <f t="shared" si="1045"/>
        <v>237354.31294277107</v>
      </c>
      <c r="X1944" s="29">
        <f t="shared" si="1046"/>
        <v>0</v>
      </c>
      <c r="Y1944" s="2">
        <f t="shared" si="1024"/>
        <v>0</v>
      </c>
      <c r="Z1944" s="82">
        <f t="shared" si="1047"/>
        <v>0</v>
      </c>
      <c r="AA1944" s="2">
        <f t="shared" si="1030"/>
        <v>0</v>
      </c>
      <c r="AB1944" s="27">
        <f t="shared" si="1054"/>
        <v>6.7299999999999999E-2</v>
      </c>
      <c r="AC1944" s="29">
        <f t="shared" si="1035"/>
        <v>15</v>
      </c>
      <c r="AD1944" s="29">
        <v>252</v>
      </c>
      <c r="AE1944" s="11">
        <f t="shared" si="1026"/>
        <v>1.003884435</v>
      </c>
      <c r="AF1944" s="2">
        <f t="shared" si="1031"/>
        <v>918.48089690999996</v>
      </c>
      <c r="AG1944" s="2">
        <f t="shared" si="1048"/>
        <v>921.98740058999999</v>
      </c>
      <c r="AH1944" s="3">
        <f t="shared" si="1049"/>
        <v>0</v>
      </c>
      <c r="AI1944" s="4" t="str">
        <f t="shared" si="1027"/>
        <v>A+J=</v>
      </c>
      <c r="AJ1944" s="12">
        <f t="shared" si="1055"/>
        <v>43070</v>
      </c>
      <c r="AK1944" s="12"/>
      <c r="AL1944" s="4"/>
      <c r="AM1944" s="1"/>
      <c r="AN1944" s="12"/>
      <c r="AO1944" s="1"/>
      <c r="AP1944" s="1"/>
      <c r="AQ1944" s="3"/>
      <c r="AR1944" s="3"/>
      <c r="AS1944" s="7"/>
      <c r="AT1944" s="1"/>
      <c r="AU1944" s="1"/>
      <c r="AV1944" s="1"/>
      <c r="AW1944" s="1"/>
      <c r="AX1944" s="1"/>
      <c r="AY1944" s="1"/>
      <c r="AZ1944" s="1"/>
      <c r="BA1944" s="1"/>
      <c r="BB1944" s="1"/>
    </row>
    <row r="1945" spans="1:54" x14ac:dyDescent="0.2">
      <c r="A1945" s="178">
        <f t="shared" si="1050"/>
        <v>43064</v>
      </c>
      <c r="B1945" s="2">
        <f t="shared" si="1036"/>
        <v>238378.06123510242</v>
      </c>
      <c r="C1945" s="2">
        <f t="shared" si="1051"/>
        <v>168941.87085323999</v>
      </c>
      <c r="D1945" s="2">
        <f>SUM(Y1945:Y$2227)</f>
        <v>33245.546109130002</v>
      </c>
      <c r="E1945" s="11">
        <f t="shared" si="1037"/>
        <v>135696.32474411</v>
      </c>
      <c r="F1945" s="99">
        <f t="shared" si="1032"/>
        <v>4860.83</v>
      </c>
      <c r="G1945" s="3">
        <f>IF(N1945=1,VLOOKUP(A1944,[1]Plan1!$BG$69:$BI$188,3),G1944)</f>
        <v>4881.25</v>
      </c>
      <c r="H1945" s="200">
        <f t="shared" si="1033"/>
        <v>42980</v>
      </c>
      <c r="I1945" s="200">
        <f t="shared" si="1034"/>
        <v>43010</v>
      </c>
      <c r="J1945" s="27">
        <f t="shared" si="1038"/>
        <v>4.2009286479880448E-3</v>
      </c>
      <c r="K1945" s="12">
        <f t="shared" si="1052"/>
        <v>43070</v>
      </c>
      <c r="L1945" s="12">
        <f t="shared" si="1039"/>
        <v>43070</v>
      </c>
      <c r="M1945" s="1">
        <f t="shared" si="1053"/>
        <v>20</v>
      </c>
      <c r="N1945" s="1">
        <f t="shared" si="1040"/>
        <v>16</v>
      </c>
      <c r="O1945" s="2">
        <f t="shared" si="1041"/>
        <v>1.0033593300000001</v>
      </c>
      <c r="P1945" s="11">
        <f t="shared" si="1029"/>
        <v>1.00159898</v>
      </c>
      <c r="Q1945" s="11">
        <f t="shared" si="1025"/>
        <v>1.4018412860471663</v>
      </c>
      <c r="R1945" s="2">
        <f t="shared" si="1028"/>
        <v>1.4065505300000001</v>
      </c>
      <c r="S1945" s="2">
        <f t="shared" si="1023"/>
        <v>1.3996033400000001</v>
      </c>
      <c r="T1945" s="2">
        <f t="shared" si="1042"/>
        <v>236451.60671204</v>
      </c>
      <c r="U1945" s="2">
        <f t="shared" si="1043"/>
        <v>13285.031265332356</v>
      </c>
      <c r="V1945" s="2">
        <f t="shared" si="1044"/>
        <v>55167.412743770044</v>
      </c>
      <c r="W1945" s="2">
        <f t="shared" si="1045"/>
        <v>237394.31486234241</v>
      </c>
      <c r="X1945" s="29">
        <f t="shared" si="1046"/>
        <v>0</v>
      </c>
      <c r="Y1945" s="2">
        <f t="shared" si="1024"/>
        <v>0</v>
      </c>
      <c r="Z1945" s="82">
        <f t="shared" si="1047"/>
        <v>0</v>
      </c>
      <c r="AA1945" s="2">
        <f t="shared" si="1030"/>
        <v>0</v>
      </c>
      <c r="AB1945" s="27">
        <f t="shared" si="1054"/>
        <v>6.7299999999999999E-2</v>
      </c>
      <c r="AC1945" s="29">
        <f t="shared" si="1035"/>
        <v>16</v>
      </c>
      <c r="AD1945" s="29">
        <v>252</v>
      </c>
      <c r="AE1945" s="11">
        <f t="shared" si="1026"/>
        <v>1.004143934</v>
      </c>
      <c r="AF1945" s="2">
        <f t="shared" si="1031"/>
        <v>979.83985240000004</v>
      </c>
      <c r="AG1945" s="2">
        <f t="shared" si="1048"/>
        <v>983.74637275999999</v>
      </c>
      <c r="AH1945" s="3">
        <f t="shared" si="1049"/>
        <v>0</v>
      </c>
      <c r="AI1945" s="4" t="str">
        <f t="shared" si="1027"/>
        <v>A+J=</v>
      </c>
      <c r="AJ1945" s="12">
        <f t="shared" si="1055"/>
        <v>43070</v>
      </c>
      <c r="AK1945" s="12"/>
      <c r="AL1945" s="4"/>
      <c r="AM1945" s="1"/>
      <c r="AN1945" s="12"/>
      <c r="AO1945" s="1"/>
      <c r="AP1945" s="1"/>
      <c r="AQ1945" s="3"/>
      <c r="AR1945" s="3"/>
      <c r="AS1945" s="7"/>
      <c r="AT1945" s="1"/>
      <c r="AU1945" s="1"/>
      <c r="AV1945" s="1"/>
      <c r="AW1945" s="1"/>
      <c r="AX1945" s="1"/>
      <c r="AY1945" s="1"/>
      <c r="AZ1945" s="1"/>
      <c r="BA1945" s="1"/>
      <c r="BB1945" s="1"/>
    </row>
    <row r="1946" spans="1:54" x14ac:dyDescent="0.2">
      <c r="A1946" s="178">
        <f t="shared" si="1050"/>
        <v>43065</v>
      </c>
      <c r="B1946" s="2">
        <f t="shared" si="1036"/>
        <v>238378.06123510242</v>
      </c>
      <c r="C1946" s="2">
        <f t="shared" si="1051"/>
        <v>168941.87085323999</v>
      </c>
      <c r="D1946" s="2">
        <f>SUM(Y1946:Y$2227)</f>
        <v>33245.546109130002</v>
      </c>
      <c r="E1946" s="11">
        <f t="shared" si="1037"/>
        <v>135696.32474411</v>
      </c>
      <c r="F1946" s="99">
        <f t="shared" si="1032"/>
        <v>4860.83</v>
      </c>
      <c r="G1946" s="3">
        <f>IF(N1946=1,VLOOKUP(A1945,[1]Plan1!$BG$69:$BI$188,3),G1945)</f>
        <v>4881.25</v>
      </c>
      <c r="H1946" s="200">
        <f t="shared" si="1033"/>
        <v>42980</v>
      </c>
      <c r="I1946" s="200">
        <f t="shared" si="1034"/>
        <v>43010</v>
      </c>
      <c r="J1946" s="27">
        <f t="shared" si="1038"/>
        <v>4.2009286479880448E-3</v>
      </c>
      <c r="K1946" s="12">
        <f t="shared" si="1052"/>
        <v>43070</v>
      </c>
      <c r="L1946" s="12">
        <f t="shared" si="1039"/>
        <v>43070</v>
      </c>
      <c r="M1946" s="1">
        <f t="shared" si="1053"/>
        <v>20</v>
      </c>
      <c r="N1946" s="1">
        <f t="shared" si="1040"/>
        <v>16</v>
      </c>
      <c r="O1946" s="2">
        <f t="shared" si="1041"/>
        <v>1.0033593300000001</v>
      </c>
      <c r="P1946" s="11">
        <f t="shared" si="1029"/>
        <v>1.00159898</v>
      </c>
      <c r="Q1946" s="11">
        <f t="shared" si="1025"/>
        <v>1.4018412860471663</v>
      </c>
      <c r="R1946" s="2">
        <f t="shared" si="1028"/>
        <v>1.4065505300000001</v>
      </c>
      <c r="S1946" s="2">
        <f t="shared" si="1023"/>
        <v>1.3996033400000001</v>
      </c>
      <c r="T1946" s="2">
        <f t="shared" si="1042"/>
        <v>236451.60671204</v>
      </c>
      <c r="U1946" s="2">
        <f t="shared" si="1043"/>
        <v>13285.031265332356</v>
      </c>
      <c r="V1946" s="2">
        <f t="shared" si="1044"/>
        <v>55167.412743770044</v>
      </c>
      <c r="W1946" s="2">
        <f t="shared" si="1045"/>
        <v>237394.31486234241</v>
      </c>
      <c r="X1946" s="29">
        <f t="shared" si="1046"/>
        <v>0</v>
      </c>
      <c r="Y1946" s="2">
        <f t="shared" si="1024"/>
        <v>0</v>
      </c>
      <c r="Z1946" s="82">
        <f t="shared" si="1047"/>
        <v>0</v>
      </c>
      <c r="AA1946" s="2">
        <f t="shared" si="1030"/>
        <v>0</v>
      </c>
      <c r="AB1946" s="27">
        <f t="shared" si="1054"/>
        <v>6.7299999999999999E-2</v>
      </c>
      <c r="AC1946" s="29">
        <f t="shared" si="1035"/>
        <v>16</v>
      </c>
      <c r="AD1946" s="29">
        <v>252</v>
      </c>
      <c r="AE1946" s="11">
        <f t="shared" si="1026"/>
        <v>1.004143934</v>
      </c>
      <c r="AF1946" s="2">
        <f t="shared" si="1031"/>
        <v>979.83985240000004</v>
      </c>
      <c r="AG1946" s="2">
        <f t="shared" si="1048"/>
        <v>983.74637275999999</v>
      </c>
      <c r="AH1946" s="3">
        <f t="shared" si="1049"/>
        <v>0</v>
      </c>
      <c r="AI1946" s="4" t="str">
        <f t="shared" si="1027"/>
        <v>A+J=</v>
      </c>
      <c r="AJ1946" s="12">
        <f t="shared" si="1055"/>
        <v>43070</v>
      </c>
      <c r="AK1946" s="12"/>
      <c r="AL1946" s="4"/>
      <c r="AM1946" s="1"/>
      <c r="AN1946" s="12"/>
      <c r="AO1946" s="1"/>
      <c r="AP1946" s="1"/>
      <c r="AQ1946" s="3"/>
      <c r="AR1946" s="3"/>
      <c r="AS1946" s="7"/>
      <c r="AT1946" s="1"/>
      <c r="AU1946" s="1"/>
      <c r="AV1946" s="1"/>
      <c r="AW1946" s="1"/>
      <c r="AX1946" s="1"/>
      <c r="AY1946" s="1"/>
      <c r="AZ1946" s="1"/>
      <c r="BA1946" s="1"/>
      <c r="BB1946" s="1"/>
    </row>
    <row r="1947" spans="1:54" x14ac:dyDescent="0.2">
      <c r="A1947" s="178">
        <f t="shared" si="1050"/>
        <v>43066</v>
      </c>
      <c r="B1947" s="2">
        <f t="shared" si="1036"/>
        <v>238378.06123510242</v>
      </c>
      <c r="C1947" s="2">
        <f t="shared" si="1051"/>
        <v>168941.87085323999</v>
      </c>
      <c r="D1947" s="2">
        <f>SUM(Y1947:Y$2227)</f>
        <v>33245.546109130002</v>
      </c>
      <c r="E1947" s="11">
        <f t="shared" si="1037"/>
        <v>135696.32474411</v>
      </c>
      <c r="F1947" s="99">
        <f t="shared" si="1032"/>
        <v>4860.83</v>
      </c>
      <c r="G1947" s="3">
        <f>IF(N1947=1,VLOOKUP(A1946,[1]Plan1!$BG$69:$BI$188,3),G1946)</f>
        <v>4881.25</v>
      </c>
      <c r="H1947" s="200">
        <f t="shared" si="1033"/>
        <v>42980</v>
      </c>
      <c r="I1947" s="200">
        <f t="shared" si="1034"/>
        <v>43010</v>
      </c>
      <c r="J1947" s="27">
        <f t="shared" si="1038"/>
        <v>4.2009286479880448E-3</v>
      </c>
      <c r="K1947" s="12">
        <f t="shared" si="1052"/>
        <v>43070</v>
      </c>
      <c r="L1947" s="12">
        <f t="shared" si="1039"/>
        <v>43070</v>
      </c>
      <c r="M1947" s="1">
        <f t="shared" si="1053"/>
        <v>20</v>
      </c>
      <c r="N1947" s="1">
        <f t="shared" si="1040"/>
        <v>16</v>
      </c>
      <c r="O1947" s="2">
        <f t="shared" si="1041"/>
        <v>1.0033593300000001</v>
      </c>
      <c r="P1947" s="11">
        <f t="shared" si="1029"/>
        <v>1.00159898</v>
      </c>
      <c r="Q1947" s="11">
        <f t="shared" si="1025"/>
        <v>1.4018412860471663</v>
      </c>
      <c r="R1947" s="2">
        <f t="shared" si="1028"/>
        <v>1.4065505300000001</v>
      </c>
      <c r="S1947" s="2">
        <f t="shared" si="1023"/>
        <v>1.3996033400000001</v>
      </c>
      <c r="T1947" s="2">
        <f t="shared" si="1042"/>
        <v>236451.60671204</v>
      </c>
      <c r="U1947" s="2">
        <f t="shared" si="1043"/>
        <v>13285.031265332356</v>
      </c>
      <c r="V1947" s="2">
        <f t="shared" si="1044"/>
        <v>55167.412743770044</v>
      </c>
      <c r="W1947" s="2">
        <f t="shared" si="1045"/>
        <v>237394.31486234241</v>
      </c>
      <c r="X1947" s="29">
        <f t="shared" si="1046"/>
        <v>0</v>
      </c>
      <c r="Y1947" s="2">
        <f t="shared" si="1024"/>
        <v>0</v>
      </c>
      <c r="Z1947" s="82">
        <f t="shared" si="1047"/>
        <v>0</v>
      </c>
      <c r="AA1947" s="2">
        <f t="shared" si="1030"/>
        <v>0</v>
      </c>
      <c r="AB1947" s="27">
        <f t="shared" si="1054"/>
        <v>6.7299999999999999E-2</v>
      </c>
      <c r="AC1947" s="29">
        <f t="shared" si="1035"/>
        <v>16</v>
      </c>
      <c r="AD1947" s="29">
        <v>252</v>
      </c>
      <c r="AE1947" s="11">
        <f t="shared" si="1026"/>
        <v>1.004143934</v>
      </c>
      <c r="AF1947" s="2">
        <f t="shared" si="1031"/>
        <v>979.83985240000004</v>
      </c>
      <c r="AG1947" s="2">
        <f t="shared" si="1048"/>
        <v>983.74637275999999</v>
      </c>
      <c r="AH1947" s="3">
        <f t="shared" si="1049"/>
        <v>0</v>
      </c>
      <c r="AI1947" s="4" t="str">
        <f t="shared" si="1027"/>
        <v>A+J=</v>
      </c>
      <c r="AJ1947" s="12">
        <f t="shared" si="1055"/>
        <v>43070</v>
      </c>
      <c r="AK1947" s="12"/>
      <c r="AL1947" s="4"/>
      <c r="AM1947" s="1"/>
      <c r="AN1947" s="12"/>
      <c r="AO1947" s="1"/>
      <c r="AP1947" s="1"/>
      <c r="AQ1947" s="3"/>
      <c r="AR1947" s="3"/>
      <c r="AS1947" s="7"/>
      <c r="AT1947" s="1"/>
      <c r="AU1947" s="1"/>
      <c r="AV1947" s="1"/>
      <c r="AW1947" s="1"/>
      <c r="AX1947" s="1"/>
      <c r="AY1947" s="1"/>
      <c r="AZ1947" s="1"/>
      <c r="BA1947" s="1"/>
      <c r="BB1947" s="1"/>
    </row>
    <row r="1948" spans="1:54" x14ac:dyDescent="0.2">
      <c r="A1948" s="178">
        <f t="shared" si="1050"/>
        <v>43067</v>
      </c>
      <c r="B1948" s="2">
        <f t="shared" si="1036"/>
        <v>238479.8667360532</v>
      </c>
      <c r="C1948" s="2">
        <f t="shared" si="1051"/>
        <v>168941.87085323999</v>
      </c>
      <c r="D1948" s="2">
        <f>SUM(Y1948:Y$2227)</f>
        <v>33245.546109130002</v>
      </c>
      <c r="E1948" s="11">
        <f t="shared" si="1037"/>
        <v>135696.32474411</v>
      </c>
      <c r="F1948" s="99">
        <f t="shared" si="1032"/>
        <v>4860.83</v>
      </c>
      <c r="G1948" s="3">
        <f>IF(N1948=1,VLOOKUP(A1947,[1]Plan1!$BG$69:$BI$188,3),G1947)</f>
        <v>4881.25</v>
      </c>
      <c r="H1948" s="200">
        <f t="shared" si="1033"/>
        <v>42980</v>
      </c>
      <c r="I1948" s="200">
        <f t="shared" si="1034"/>
        <v>43010</v>
      </c>
      <c r="J1948" s="27">
        <f t="shared" si="1038"/>
        <v>4.2009286479880448E-3</v>
      </c>
      <c r="K1948" s="12">
        <f t="shared" si="1052"/>
        <v>43070</v>
      </c>
      <c r="L1948" s="12">
        <f t="shared" si="1039"/>
        <v>43070</v>
      </c>
      <c r="M1948" s="1">
        <f t="shared" si="1053"/>
        <v>20</v>
      </c>
      <c r="N1948" s="1">
        <f t="shared" si="1040"/>
        <v>17</v>
      </c>
      <c r="O1948" s="2">
        <f t="shared" si="1041"/>
        <v>1.0035696599999999</v>
      </c>
      <c r="P1948" s="11">
        <f t="shared" si="1029"/>
        <v>1.00159898</v>
      </c>
      <c r="Q1948" s="11">
        <f t="shared" si="1025"/>
        <v>1.4018412860471663</v>
      </c>
      <c r="R1948" s="2">
        <f t="shared" si="1028"/>
        <v>1.40684538</v>
      </c>
      <c r="S1948" s="2">
        <f t="shared" si="1023"/>
        <v>1.3996033400000001</v>
      </c>
      <c r="T1948" s="2">
        <f t="shared" si="1042"/>
        <v>236451.60671204</v>
      </c>
      <c r="U1948" s="2">
        <f t="shared" si="1043"/>
        <v>13285.031265332356</v>
      </c>
      <c r="V1948" s="2">
        <f t="shared" si="1044"/>
        <v>55207.422805120841</v>
      </c>
      <c r="W1948" s="2">
        <f t="shared" si="1045"/>
        <v>237434.3249236932</v>
      </c>
      <c r="X1948" s="29">
        <f t="shared" si="1046"/>
        <v>0</v>
      </c>
      <c r="Y1948" s="2">
        <f t="shared" si="1024"/>
        <v>0</v>
      </c>
      <c r="Z1948" s="82">
        <f t="shared" si="1047"/>
        <v>0</v>
      </c>
      <c r="AA1948" s="2">
        <f t="shared" si="1030"/>
        <v>0</v>
      </c>
      <c r="AB1948" s="27">
        <f t="shared" si="1054"/>
        <v>6.7299999999999999E-2</v>
      </c>
      <c r="AC1948" s="29">
        <f t="shared" si="1035"/>
        <v>17</v>
      </c>
      <c r="AD1948" s="29">
        <v>252</v>
      </c>
      <c r="AE1948" s="11">
        <f t="shared" si="1026"/>
        <v>1.0044034989999999</v>
      </c>
      <c r="AF1948" s="2">
        <f t="shared" si="1031"/>
        <v>1041.2144137</v>
      </c>
      <c r="AG1948" s="2">
        <f t="shared" si="1048"/>
        <v>1045.54181236</v>
      </c>
      <c r="AH1948" s="3">
        <f t="shared" si="1049"/>
        <v>0</v>
      </c>
      <c r="AI1948" s="4" t="str">
        <f t="shared" si="1027"/>
        <v>A+J=</v>
      </c>
      <c r="AJ1948" s="12">
        <f t="shared" si="1055"/>
        <v>43070</v>
      </c>
      <c r="AK1948" s="12"/>
      <c r="AL1948" s="4"/>
      <c r="AM1948" s="1"/>
      <c r="AN1948" s="12"/>
      <c r="AO1948" s="1"/>
      <c r="AP1948" s="1"/>
      <c r="AQ1948" s="3"/>
      <c r="AR1948" s="3"/>
      <c r="AS1948" s="7"/>
      <c r="AT1948" s="1"/>
      <c r="AU1948" s="1"/>
      <c r="AV1948" s="1"/>
      <c r="AW1948" s="1"/>
      <c r="AX1948" s="1"/>
      <c r="AY1948" s="1"/>
      <c r="AZ1948" s="1"/>
      <c r="BA1948" s="1"/>
      <c r="BB1948" s="1"/>
    </row>
    <row r="1949" spans="1:54" x14ac:dyDescent="0.2">
      <c r="A1949" s="178">
        <f t="shared" si="1050"/>
        <v>43068</v>
      </c>
      <c r="B1949" s="2">
        <f t="shared" si="1036"/>
        <v>238581.71846124672</v>
      </c>
      <c r="C1949" s="2">
        <f t="shared" si="1051"/>
        <v>168941.87085323999</v>
      </c>
      <c r="D1949" s="2">
        <f>SUM(Y1949:Y$2227)</f>
        <v>33245.546109130002</v>
      </c>
      <c r="E1949" s="11">
        <f t="shared" si="1037"/>
        <v>135696.32474411</v>
      </c>
      <c r="F1949" s="99">
        <f t="shared" si="1032"/>
        <v>4860.83</v>
      </c>
      <c r="G1949" s="3">
        <f>IF(N1949=1,VLOOKUP(A1948,[1]Plan1!$BG$69:$BI$188,3),G1948)</f>
        <v>4881.25</v>
      </c>
      <c r="H1949" s="200">
        <f t="shared" si="1033"/>
        <v>42980</v>
      </c>
      <c r="I1949" s="200">
        <f t="shared" si="1034"/>
        <v>43010</v>
      </c>
      <c r="J1949" s="27">
        <f t="shared" si="1038"/>
        <v>4.2009286479880448E-3</v>
      </c>
      <c r="K1949" s="12">
        <f t="shared" si="1052"/>
        <v>43070</v>
      </c>
      <c r="L1949" s="12">
        <f t="shared" si="1039"/>
        <v>43070</v>
      </c>
      <c r="M1949" s="1">
        <f t="shared" si="1053"/>
        <v>20</v>
      </c>
      <c r="N1949" s="1">
        <f t="shared" si="1040"/>
        <v>18</v>
      </c>
      <c r="O1949" s="2">
        <f t="shared" si="1041"/>
        <v>1.0037800400000001</v>
      </c>
      <c r="P1949" s="11">
        <f t="shared" si="1029"/>
        <v>1.00159898</v>
      </c>
      <c r="Q1949" s="11">
        <f t="shared" si="1025"/>
        <v>1.4018412860471663</v>
      </c>
      <c r="R1949" s="2">
        <f t="shared" si="1028"/>
        <v>1.4071403</v>
      </c>
      <c r="S1949" s="2">
        <f t="shared" si="1023"/>
        <v>1.3996033400000001</v>
      </c>
      <c r="T1949" s="2">
        <f t="shared" si="1042"/>
        <v>236451.60671204</v>
      </c>
      <c r="U1949" s="2">
        <f t="shared" si="1043"/>
        <v>13285.031265332356</v>
      </c>
      <c r="V1949" s="2">
        <f t="shared" si="1044"/>
        <v>55247.442365214367</v>
      </c>
      <c r="W1949" s="2">
        <f t="shared" si="1045"/>
        <v>237474.34448378673</v>
      </c>
      <c r="X1949" s="29">
        <f t="shared" si="1046"/>
        <v>0</v>
      </c>
      <c r="Y1949" s="2">
        <f t="shared" si="1024"/>
        <v>0</v>
      </c>
      <c r="Z1949" s="82">
        <f t="shared" si="1047"/>
        <v>0</v>
      </c>
      <c r="AA1949" s="2">
        <f t="shared" si="1030"/>
        <v>0</v>
      </c>
      <c r="AB1949" s="27">
        <f t="shared" si="1054"/>
        <v>6.7299999999999999E-2</v>
      </c>
      <c r="AC1949" s="29">
        <f t="shared" si="1035"/>
        <v>18</v>
      </c>
      <c r="AD1949" s="29">
        <v>252</v>
      </c>
      <c r="AE1949" s="11">
        <f t="shared" si="1026"/>
        <v>1.004663131</v>
      </c>
      <c r="AF1949" s="2">
        <f t="shared" si="1031"/>
        <v>1102.60481725</v>
      </c>
      <c r="AG1949" s="2">
        <f t="shared" si="1048"/>
        <v>1107.3739774600001</v>
      </c>
      <c r="AH1949" s="3">
        <f t="shared" si="1049"/>
        <v>0</v>
      </c>
      <c r="AI1949" s="4" t="str">
        <f t="shared" si="1027"/>
        <v>A+J=</v>
      </c>
      <c r="AJ1949" s="12">
        <f t="shared" si="1055"/>
        <v>43070</v>
      </c>
      <c r="AK1949" s="12"/>
      <c r="AL1949" s="4"/>
      <c r="AM1949" s="1"/>
      <c r="AN1949" s="12"/>
      <c r="AO1949" s="1"/>
      <c r="AP1949" s="1"/>
      <c r="AQ1949" s="3"/>
      <c r="AR1949" s="3"/>
      <c r="AS1949" s="7"/>
      <c r="AT1949" s="1"/>
      <c r="AU1949" s="1"/>
      <c r="AV1949" s="1"/>
      <c r="AW1949" s="1"/>
      <c r="AX1949" s="1"/>
      <c r="AY1949" s="1"/>
      <c r="AZ1949" s="1"/>
      <c r="BA1949" s="1"/>
      <c r="BB1949" s="1"/>
    </row>
    <row r="1950" spans="1:54" x14ac:dyDescent="0.2">
      <c r="A1950" s="178">
        <f t="shared" si="1050"/>
        <v>43069</v>
      </c>
      <c r="B1950" s="2">
        <f t="shared" si="1036"/>
        <v>238683.61393635647</v>
      </c>
      <c r="C1950" s="2">
        <f t="shared" si="1051"/>
        <v>168941.87085323999</v>
      </c>
      <c r="D1950" s="2">
        <f>SUM(Y1950:Y$2227)</f>
        <v>33245.546109130002</v>
      </c>
      <c r="E1950" s="11">
        <f t="shared" si="1037"/>
        <v>135696.32474411</v>
      </c>
      <c r="F1950" s="99">
        <f t="shared" si="1032"/>
        <v>4860.83</v>
      </c>
      <c r="G1950" s="3">
        <f>IF(N1950=1,VLOOKUP(A1949,[1]Plan1!$BG$69:$BI$188,3),G1949)</f>
        <v>4881.25</v>
      </c>
      <c r="H1950" s="200">
        <f t="shared" si="1033"/>
        <v>42980</v>
      </c>
      <c r="I1950" s="200">
        <f t="shared" si="1034"/>
        <v>43010</v>
      </c>
      <c r="J1950" s="27">
        <f t="shared" si="1038"/>
        <v>4.2009286479880448E-3</v>
      </c>
      <c r="K1950" s="12">
        <f t="shared" si="1052"/>
        <v>43070</v>
      </c>
      <c r="L1950" s="12">
        <f t="shared" si="1039"/>
        <v>43070</v>
      </c>
      <c r="M1950" s="1">
        <f t="shared" si="1053"/>
        <v>20</v>
      </c>
      <c r="N1950" s="1">
        <f t="shared" si="1040"/>
        <v>19</v>
      </c>
      <c r="O1950" s="2">
        <f t="shared" si="1041"/>
        <v>1.00399046</v>
      </c>
      <c r="P1950" s="11">
        <f t="shared" si="1029"/>
        <v>1.00159898</v>
      </c>
      <c r="Q1950" s="11">
        <f t="shared" si="1025"/>
        <v>1.4018412860471663</v>
      </c>
      <c r="R1950" s="2">
        <f t="shared" si="1028"/>
        <v>1.4074352699999999</v>
      </c>
      <c r="S1950" s="2">
        <f t="shared" ref="S1950:S2013" si="1056">IF(AND(X1950&gt;0,MONTH(A1950)=10),R1950,S1949)</f>
        <v>1.3996033400000001</v>
      </c>
      <c r="T1950" s="2">
        <f t="shared" si="1042"/>
        <v>236451.60671204</v>
      </c>
      <c r="U1950" s="2">
        <f t="shared" si="1043"/>
        <v>13285.031265332356</v>
      </c>
      <c r="V1950" s="2">
        <f t="shared" si="1044"/>
        <v>55287.468710124122</v>
      </c>
      <c r="W1950" s="2">
        <f t="shared" si="1045"/>
        <v>237514.37082869647</v>
      </c>
      <c r="X1950" s="29">
        <f t="shared" si="1046"/>
        <v>0</v>
      </c>
      <c r="Y1950" s="2">
        <f t="shared" ref="Y1950:Y2013" si="1057">IF(X1950&gt;0,VLOOKUP(A1950,AN$12:AR$131,5),0)</f>
        <v>0</v>
      </c>
      <c r="Z1950" s="82">
        <f t="shared" si="1047"/>
        <v>0</v>
      </c>
      <c r="AA1950" s="2">
        <f t="shared" si="1030"/>
        <v>0</v>
      </c>
      <c r="AB1950" s="27">
        <f t="shared" si="1054"/>
        <v>6.7299999999999999E-2</v>
      </c>
      <c r="AC1950" s="29">
        <f t="shared" si="1035"/>
        <v>19</v>
      </c>
      <c r="AD1950" s="29">
        <v>252</v>
      </c>
      <c r="AE1950" s="11">
        <f t="shared" si="1026"/>
        <v>1.004922831</v>
      </c>
      <c r="AF1950" s="2">
        <f t="shared" si="1031"/>
        <v>1164.01129952</v>
      </c>
      <c r="AG1950" s="2">
        <f t="shared" si="1048"/>
        <v>1169.2431076600001</v>
      </c>
      <c r="AH1950" s="3">
        <f t="shared" si="1049"/>
        <v>0</v>
      </c>
      <c r="AI1950" s="4" t="str">
        <f t="shared" si="1027"/>
        <v>A+J=</v>
      </c>
      <c r="AJ1950" s="12">
        <f t="shared" si="1055"/>
        <v>43070</v>
      </c>
      <c r="AK1950" s="12"/>
      <c r="AL1950" s="4"/>
      <c r="AM1950" s="1"/>
      <c r="AN1950" s="12"/>
      <c r="AO1950" s="1"/>
      <c r="AP1950" s="1"/>
      <c r="AQ1950" s="3"/>
      <c r="AR1950" s="3"/>
      <c r="AS1950" s="7"/>
      <c r="AT1950" s="1"/>
      <c r="AU1950" s="1"/>
      <c r="AV1950" s="1"/>
      <c r="AW1950" s="1"/>
      <c r="AX1950" s="1"/>
      <c r="AY1950" s="1"/>
      <c r="AZ1950" s="1"/>
      <c r="BA1950" s="1"/>
      <c r="BB1950" s="1"/>
    </row>
    <row r="1951" spans="1:54" x14ac:dyDescent="0.2">
      <c r="A1951" s="178">
        <f t="shared" si="1050"/>
        <v>43070</v>
      </c>
      <c r="B1951" s="2">
        <f t="shared" si="1036"/>
        <v>238785.55406370576</v>
      </c>
      <c r="C1951" s="2">
        <f t="shared" si="1051"/>
        <v>168941.87085323999</v>
      </c>
      <c r="D1951" s="2">
        <f>SUM(Y1951:Y$2227)</f>
        <v>33245.546109130002</v>
      </c>
      <c r="E1951" s="11">
        <f t="shared" si="1037"/>
        <v>135696.32474411</v>
      </c>
      <c r="F1951" s="99">
        <f t="shared" si="1032"/>
        <v>4860.83</v>
      </c>
      <c r="G1951" s="3">
        <f>IF(N1951=1,VLOOKUP(A1950,[1]Plan1!$BG$69:$BI$188,3),G1950)</f>
        <v>4881.25</v>
      </c>
      <c r="H1951" s="200">
        <f t="shared" si="1033"/>
        <v>42980</v>
      </c>
      <c r="I1951" s="200">
        <f t="shared" si="1034"/>
        <v>43010</v>
      </c>
      <c r="J1951" s="27">
        <f t="shared" si="1038"/>
        <v>4.2009286479880448E-3</v>
      </c>
      <c r="K1951" s="12">
        <f t="shared" si="1052"/>
        <v>43102</v>
      </c>
      <c r="L1951" s="12">
        <f t="shared" si="1039"/>
        <v>43070</v>
      </c>
      <c r="M1951" s="1">
        <f t="shared" si="1053"/>
        <v>20</v>
      </c>
      <c r="N1951" s="1">
        <f t="shared" si="1040"/>
        <v>20</v>
      </c>
      <c r="O1951" s="2">
        <f t="shared" si="1041"/>
        <v>1.0042009199999999</v>
      </c>
      <c r="P1951" s="11">
        <f t="shared" si="1029"/>
        <v>1.00159898</v>
      </c>
      <c r="Q1951" s="11">
        <f t="shared" ref="Q1951:Q2014" si="1058">IF(L1951&gt;L1950,Q1950*P1951,Q1950)</f>
        <v>1.4018412860471663</v>
      </c>
      <c r="R1951" s="2">
        <f t="shared" si="1028"/>
        <v>1.4077303000000001</v>
      </c>
      <c r="S1951" s="2">
        <f t="shared" si="1056"/>
        <v>1.3996033400000001</v>
      </c>
      <c r="T1951" s="2">
        <f t="shared" si="1042"/>
        <v>236451.60671204</v>
      </c>
      <c r="U1951" s="2">
        <f t="shared" si="1043"/>
        <v>13285.031265332356</v>
      </c>
      <c r="V1951" s="2">
        <f t="shared" si="1044"/>
        <v>55327.503196813406</v>
      </c>
      <c r="W1951" s="2">
        <f t="shared" si="1045"/>
        <v>237554.40531538575</v>
      </c>
      <c r="X1951" s="29">
        <f t="shared" si="1046"/>
        <v>64</v>
      </c>
      <c r="Y1951" s="2">
        <f t="shared" si="1057"/>
        <v>3281.41370839</v>
      </c>
      <c r="Z1951" s="82">
        <f t="shared" si="1047"/>
        <v>1.9423329999999999E-2</v>
      </c>
      <c r="AA1951" s="2">
        <f t="shared" si="1030"/>
        <v>4592.6775861899996</v>
      </c>
      <c r="AB1951" s="27">
        <f t="shared" si="1054"/>
        <v>6.7299999999999999E-2</v>
      </c>
      <c r="AC1951" s="29">
        <f t="shared" si="1035"/>
        <v>20</v>
      </c>
      <c r="AD1951" s="29">
        <v>252</v>
      </c>
      <c r="AE1951" s="11">
        <f t="shared" ref="AE1951:AE2014" si="1059">ROUND((1+AB1951)^TRUNC((AC1951/AD1951),9),9)</f>
        <v>1.0051825969999999</v>
      </c>
      <c r="AF1951" s="2">
        <f t="shared" si="1031"/>
        <v>1225.4333875899999</v>
      </c>
      <c r="AG1951" s="2">
        <f t="shared" si="1048"/>
        <v>1231.1487483200001</v>
      </c>
      <c r="AH1951" s="3">
        <f t="shared" si="1049"/>
        <v>5818.1109737799998</v>
      </c>
      <c r="AI1951" s="4" t="str">
        <f t="shared" si="1027"/>
        <v>A+J=</v>
      </c>
      <c r="AJ1951" s="12">
        <f t="shared" si="1055"/>
        <v>43070</v>
      </c>
      <c r="AK1951" s="12"/>
      <c r="AL1951" s="4"/>
      <c r="AM1951" s="1"/>
      <c r="AN1951" s="12"/>
      <c r="AO1951" s="1"/>
      <c r="AP1951" s="1"/>
      <c r="AQ1951" s="3"/>
      <c r="AR1951" s="3"/>
      <c r="AS1951" s="7"/>
      <c r="AT1951" s="1"/>
      <c r="AU1951" s="1"/>
      <c r="AV1951" s="1"/>
      <c r="AW1951" s="1"/>
      <c r="AX1951" s="1"/>
      <c r="AY1951" s="1"/>
      <c r="AZ1951" s="1"/>
      <c r="BA1951" s="1"/>
      <c r="BB1951" s="1"/>
    </row>
    <row r="1952" spans="1:54" x14ac:dyDescent="0.2">
      <c r="A1952" s="178">
        <f t="shared" si="1050"/>
        <v>43071</v>
      </c>
      <c r="B1952" s="2">
        <f t="shared" si="1036"/>
        <v>233048.66566441717</v>
      </c>
      <c r="C1952" s="2">
        <f t="shared" si="1051"/>
        <v>165660.45714484999</v>
      </c>
      <c r="D1952" s="2">
        <f>SUM(Y1952:Y$2227)</f>
        <v>29964.13240074</v>
      </c>
      <c r="E1952" s="11">
        <f t="shared" si="1037"/>
        <v>135696.32474411</v>
      </c>
      <c r="F1952" s="99">
        <f t="shared" si="1032"/>
        <v>4881.25</v>
      </c>
      <c r="G1952" s="3">
        <f>IF(N1952=1,VLOOKUP(A1951,[1]Plan1!$BG$69:$BI$188,3),G1951)</f>
        <v>4894.92</v>
      </c>
      <c r="H1952" s="200">
        <f t="shared" si="1033"/>
        <v>43010</v>
      </c>
      <c r="I1952" s="200">
        <f t="shared" si="1034"/>
        <v>43041</v>
      </c>
      <c r="J1952" s="27">
        <f t="shared" si="1038"/>
        <v>2.8005121638925434E-3</v>
      </c>
      <c r="K1952" s="12">
        <f t="shared" si="1052"/>
        <v>43102</v>
      </c>
      <c r="L1952" s="12">
        <f t="shared" si="1039"/>
        <v>43102</v>
      </c>
      <c r="M1952" s="1">
        <f t="shared" si="1053"/>
        <v>20</v>
      </c>
      <c r="N1952" s="1">
        <f t="shared" si="1040"/>
        <v>1</v>
      </c>
      <c r="O1952" s="2">
        <f t="shared" si="1041"/>
        <v>1.00013983</v>
      </c>
      <c r="P1952" s="11">
        <f t="shared" si="1029"/>
        <v>1.0042009199999999</v>
      </c>
      <c r="Q1952" s="11">
        <f t="shared" si="1058"/>
        <v>1.4077303091425475</v>
      </c>
      <c r="R1952" s="2">
        <f t="shared" si="1028"/>
        <v>1.4079271499999999</v>
      </c>
      <c r="S1952" s="2">
        <f t="shared" si="1056"/>
        <v>1.3996033400000001</v>
      </c>
      <c r="T1952" s="2">
        <f t="shared" si="1042"/>
        <v>231858.92912585</v>
      </c>
      <c r="U1952" s="2">
        <f t="shared" si="1043"/>
        <v>11973.767387537924</v>
      </c>
      <c r="V1952" s="2">
        <f t="shared" si="1044"/>
        <v>55354.215018339259</v>
      </c>
      <c r="W1952" s="2">
        <f t="shared" si="1045"/>
        <v>232988.43955072717</v>
      </c>
      <c r="X1952" s="29">
        <f t="shared" si="1046"/>
        <v>0</v>
      </c>
      <c r="Y1952" s="2">
        <f t="shared" si="1057"/>
        <v>0</v>
      </c>
      <c r="Z1952" s="82">
        <f t="shared" si="1047"/>
        <v>0</v>
      </c>
      <c r="AA1952" s="2">
        <f t="shared" si="1030"/>
        <v>0</v>
      </c>
      <c r="AB1952" s="27">
        <f t="shared" si="1054"/>
        <v>6.7299999999999999E-2</v>
      </c>
      <c r="AC1952" s="29">
        <f t="shared" si="1035"/>
        <v>1</v>
      </c>
      <c r="AD1952" s="29">
        <v>252</v>
      </c>
      <c r="AE1952" s="11">
        <f t="shared" si="1059"/>
        <v>1.0002584940000001</v>
      </c>
      <c r="AF1952" s="2">
        <f t="shared" si="1031"/>
        <v>59.934142020000003</v>
      </c>
      <c r="AG1952" s="2">
        <f t="shared" si="1048"/>
        <v>60.226113689999998</v>
      </c>
      <c r="AH1952" s="3">
        <f t="shared" si="1049"/>
        <v>0</v>
      </c>
      <c r="AI1952" s="4" t="str">
        <f t="shared" si="1027"/>
        <v>A+J=</v>
      </c>
      <c r="AJ1952" s="12">
        <f t="shared" si="1055"/>
        <v>43102</v>
      </c>
      <c r="AK1952" s="12"/>
      <c r="AL1952" s="4"/>
      <c r="AM1952" s="1"/>
      <c r="AN1952" s="12"/>
      <c r="AO1952" s="1"/>
      <c r="AP1952" s="1"/>
      <c r="AQ1952" s="3"/>
      <c r="AR1952" s="3"/>
      <c r="AS1952" s="7"/>
      <c r="AT1952" s="1"/>
      <c r="AU1952" s="1"/>
      <c r="AV1952" s="1"/>
      <c r="AW1952" s="1"/>
      <c r="AX1952" s="1"/>
      <c r="AY1952" s="1"/>
      <c r="AZ1952" s="1"/>
      <c r="BA1952" s="1"/>
      <c r="BB1952" s="1"/>
    </row>
    <row r="1953" spans="1:54" x14ac:dyDescent="0.2">
      <c r="A1953" s="178">
        <f t="shared" si="1050"/>
        <v>43072</v>
      </c>
      <c r="B1953" s="2">
        <f t="shared" si="1036"/>
        <v>233048.66566441717</v>
      </c>
      <c r="C1953" s="2">
        <f t="shared" si="1051"/>
        <v>165660.45714484999</v>
      </c>
      <c r="D1953" s="2">
        <f>SUM(Y1953:Y$2227)</f>
        <v>29964.13240074</v>
      </c>
      <c r="E1953" s="11">
        <f t="shared" si="1037"/>
        <v>135696.32474411</v>
      </c>
      <c r="F1953" s="99">
        <f t="shared" si="1032"/>
        <v>4881.25</v>
      </c>
      <c r="G1953" s="3">
        <f>IF(N1953=1,VLOOKUP(A1952,[1]Plan1!$BG$69:$BI$188,3),G1952)</f>
        <v>4894.92</v>
      </c>
      <c r="H1953" s="200">
        <f t="shared" si="1033"/>
        <v>43010</v>
      </c>
      <c r="I1953" s="200">
        <f t="shared" si="1034"/>
        <v>43041</v>
      </c>
      <c r="J1953" s="27">
        <f t="shared" si="1038"/>
        <v>2.8005121638925434E-3</v>
      </c>
      <c r="K1953" s="12">
        <f t="shared" si="1052"/>
        <v>43102</v>
      </c>
      <c r="L1953" s="12">
        <f t="shared" si="1039"/>
        <v>43102</v>
      </c>
      <c r="M1953" s="1">
        <f t="shared" si="1053"/>
        <v>20</v>
      </c>
      <c r="N1953" s="1">
        <f t="shared" si="1040"/>
        <v>1</v>
      </c>
      <c r="O1953" s="2">
        <f t="shared" si="1041"/>
        <v>1.00013983</v>
      </c>
      <c r="P1953" s="11">
        <f t="shared" si="1029"/>
        <v>1.0042009199999999</v>
      </c>
      <c r="Q1953" s="11">
        <f t="shared" si="1058"/>
        <v>1.4077303091425475</v>
      </c>
      <c r="R1953" s="2">
        <f t="shared" si="1028"/>
        <v>1.4079271499999999</v>
      </c>
      <c r="S1953" s="2">
        <f t="shared" si="1056"/>
        <v>1.3996033400000001</v>
      </c>
      <c r="T1953" s="2">
        <f t="shared" si="1042"/>
        <v>231858.92912585</v>
      </c>
      <c r="U1953" s="2">
        <f t="shared" si="1043"/>
        <v>11973.767387537924</v>
      </c>
      <c r="V1953" s="2">
        <f t="shared" si="1044"/>
        <v>55354.215018339259</v>
      </c>
      <c r="W1953" s="2">
        <f t="shared" si="1045"/>
        <v>232988.43955072717</v>
      </c>
      <c r="X1953" s="29">
        <f t="shared" si="1046"/>
        <v>0</v>
      </c>
      <c r="Y1953" s="2">
        <f t="shared" si="1057"/>
        <v>0</v>
      </c>
      <c r="Z1953" s="82">
        <f t="shared" si="1047"/>
        <v>0</v>
      </c>
      <c r="AA1953" s="2">
        <f t="shared" si="1030"/>
        <v>0</v>
      </c>
      <c r="AB1953" s="27">
        <f t="shared" si="1054"/>
        <v>6.7299999999999999E-2</v>
      </c>
      <c r="AC1953" s="29">
        <f t="shared" si="1035"/>
        <v>1</v>
      </c>
      <c r="AD1953" s="29">
        <v>252</v>
      </c>
      <c r="AE1953" s="11">
        <f t="shared" si="1059"/>
        <v>1.0002584940000001</v>
      </c>
      <c r="AF1953" s="2">
        <f t="shared" si="1031"/>
        <v>59.934142020000003</v>
      </c>
      <c r="AG1953" s="2">
        <f t="shared" si="1048"/>
        <v>60.226113689999998</v>
      </c>
      <c r="AH1953" s="3">
        <f t="shared" si="1049"/>
        <v>0</v>
      </c>
      <c r="AI1953" s="4" t="str">
        <f t="shared" si="1027"/>
        <v>A+J=</v>
      </c>
      <c r="AJ1953" s="12">
        <f t="shared" si="1055"/>
        <v>43102</v>
      </c>
      <c r="AK1953" s="12"/>
      <c r="AL1953" s="4"/>
      <c r="AM1953" s="1"/>
      <c r="AN1953" s="12"/>
      <c r="AO1953" s="1"/>
      <c r="AP1953" s="1"/>
      <c r="AQ1953" s="3"/>
      <c r="AR1953" s="3"/>
      <c r="AS1953" s="7"/>
      <c r="AT1953" s="1"/>
      <c r="AU1953" s="1"/>
      <c r="AV1953" s="1"/>
      <c r="AW1953" s="1"/>
      <c r="AX1953" s="1"/>
      <c r="AY1953" s="1"/>
      <c r="AZ1953" s="1"/>
      <c r="BA1953" s="1"/>
      <c r="BB1953" s="1"/>
    </row>
    <row r="1954" spans="1:54" x14ac:dyDescent="0.2">
      <c r="A1954" s="178">
        <f t="shared" si="1050"/>
        <v>43073</v>
      </c>
      <c r="B1954" s="2">
        <f t="shared" si="1036"/>
        <v>233048.66566441717</v>
      </c>
      <c r="C1954" s="2">
        <f t="shared" si="1051"/>
        <v>165660.45714484999</v>
      </c>
      <c r="D1954" s="2">
        <f>SUM(Y1954:Y$2227)</f>
        <v>29964.13240074</v>
      </c>
      <c r="E1954" s="11">
        <f t="shared" si="1037"/>
        <v>135696.32474411</v>
      </c>
      <c r="F1954" s="99">
        <f t="shared" si="1032"/>
        <v>4881.25</v>
      </c>
      <c r="G1954" s="3">
        <f>IF(N1954=1,VLOOKUP(A1953,[1]Plan1!$BG$69:$BI$188,3),G1953)</f>
        <v>4894.92</v>
      </c>
      <c r="H1954" s="200">
        <f t="shared" si="1033"/>
        <v>43010</v>
      </c>
      <c r="I1954" s="200">
        <f t="shared" si="1034"/>
        <v>43041</v>
      </c>
      <c r="J1954" s="27">
        <f t="shared" si="1038"/>
        <v>2.8005121638925434E-3</v>
      </c>
      <c r="K1954" s="12">
        <f t="shared" si="1052"/>
        <v>43102</v>
      </c>
      <c r="L1954" s="12">
        <f t="shared" si="1039"/>
        <v>43102</v>
      </c>
      <c r="M1954" s="1">
        <f t="shared" si="1053"/>
        <v>20</v>
      </c>
      <c r="N1954" s="1">
        <f t="shared" si="1040"/>
        <v>1</v>
      </c>
      <c r="O1954" s="2">
        <f t="shared" si="1041"/>
        <v>1.00013983</v>
      </c>
      <c r="P1954" s="11">
        <f t="shared" si="1029"/>
        <v>1.0042009199999999</v>
      </c>
      <c r="Q1954" s="11">
        <f t="shared" si="1058"/>
        <v>1.4077303091425475</v>
      </c>
      <c r="R1954" s="2">
        <f t="shared" si="1028"/>
        <v>1.4079271499999999</v>
      </c>
      <c r="S1954" s="2">
        <f t="shared" si="1056"/>
        <v>1.3996033400000001</v>
      </c>
      <c r="T1954" s="2">
        <f t="shared" si="1042"/>
        <v>231858.92912585</v>
      </c>
      <c r="U1954" s="2">
        <f t="shared" si="1043"/>
        <v>11973.767387537924</v>
      </c>
      <c r="V1954" s="2">
        <f t="shared" si="1044"/>
        <v>55354.215018339259</v>
      </c>
      <c r="W1954" s="2">
        <f t="shared" si="1045"/>
        <v>232988.43955072717</v>
      </c>
      <c r="X1954" s="29">
        <f t="shared" si="1046"/>
        <v>0</v>
      </c>
      <c r="Y1954" s="2">
        <f t="shared" si="1057"/>
        <v>0</v>
      </c>
      <c r="Z1954" s="82">
        <f t="shared" si="1047"/>
        <v>0</v>
      </c>
      <c r="AA1954" s="2">
        <f t="shared" si="1030"/>
        <v>0</v>
      </c>
      <c r="AB1954" s="27">
        <f t="shared" si="1054"/>
        <v>6.7299999999999999E-2</v>
      </c>
      <c r="AC1954" s="29">
        <f t="shared" si="1035"/>
        <v>1</v>
      </c>
      <c r="AD1954" s="29">
        <v>252</v>
      </c>
      <c r="AE1954" s="11">
        <f t="shared" si="1059"/>
        <v>1.0002584940000001</v>
      </c>
      <c r="AF1954" s="2">
        <f t="shared" si="1031"/>
        <v>59.934142020000003</v>
      </c>
      <c r="AG1954" s="2">
        <f t="shared" si="1048"/>
        <v>60.226113689999998</v>
      </c>
      <c r="AH1954" s="3">
        <f t="shared" si="1049"/>
        <v>0</v>
      </c>
      <c r="AI1954" s="4" t="str">
        <f t="shared" ref="AI1954:AI2017" si="1060">AI1953</f>
        <v>A+J=</v>
      </c>
      <c r="AJ1954" s="12">
        <f t="shared" si="1055"/>
        <v>43102</v>
      </c>
      <c r="AK1954" s="12"/>
      <c r="AL1954" s="4"/>
      <c r="AM1954" s="1"/>
      <c r="AN1954" s="12"/>
      <c r="AO1954" s="1"/>
      <c r="AP1954" s="1"/>
      <c r="AQ1954" s="3"/>
      <c r="AR1954" s="3"/>
      <c r="AS1954" s="7"/>
      <c r="AT1954" s="1"/>
      <c r="AU1954" s="1"/>
      <c r="AV1954" s="1"/>
      <c r="AW1954" s="1"/>
      <c r="AX1954" s="1"/>
      <c r="AY1954" s="1"/>
      <c r="AZ1954" s="1"/>
      <c r="BA1954" s="1"/>
      <c r="BB1954" s="1"/>
    </row>
    <row r="1955" spans="1:54" x14ac:dyDescent="0.2">
      <c r="A1955" s="178">
        <f t="shared" si="1050"/>
        <v>43074</v>
      </c>
      <c r="B1955" s="2">
        <f t="shared" si="1036"/>
        <v>233135.63709433281</v>
      </c>
      <c r="C1955" s="2">
        <f t="shared" si="1051"/>
        <v>165660.45714484999</v>
      </c>
      <c r="D1955" s="2">
        <f>SUM(Y1955:Y$2227)</f>
        <v>29964.13240074</v>
      </c>
      <c r="E1955" s="11">
        <f t="shared" si="1037"/>
        <v>135696.32474411</v>
      </c>
      <c r="F1955" s="99">
        <f t="shared" si="1032"/>
        <v>4881.25</v>
      </c>
      <c r="G1955" s="3">
        <f>IF(N1955=1,VLOOKUP(A1954,[1]Plan1!$BG$69:$BI$188,3),G1954)</f>
        <v>4894.92</v>
      </c>
      <c r="H1955" s="200">
        <f t="shared" si="1033"/>
        <v>43010</v>
      </c>
      <c r="I1955" s="200">
        <f t="shared" si="1034"/>
        <v>43041</v>
      </c>
      <c r="J1955" s="27">
        <f t="shared" si="1038"/>
        <v>2.8005121638925434E-3</v>
      </c>
      <c r="K1955" s="12">
        <f t="shared" si="1052"/>
        <v>43102</v>
      </c>
      <c r="L1955" s="12">
        <f t="shared" si="1039"/>
        <v>43102</v>
      </c>
      <c r="M1955" s="1">
        <f t="shared" si="1053"/>
        <v>20</v>
      </c>
      <c r="N1955" s="1">
        <f t="shared" si="1040"/>
        <v>2</v>
      </c>
      <c r="O1955" s="2">
        <f t="shared" si="1041"/>
        <v>1.0002796899999999</v>
      </c>
      <c r="P1955" s="11">
        <f t="shared" si="1029"/>
        <v>1.0042009199999999</v>
      </c>
      <c r="Q1955" s="11">
        <f t="shared" si="1058"/>
        <v>1.4077303091425475</v>
      </c>
      <c r="R1955" s="2">
        <f t="shared" si="1028"/>
        <v>1.40812403</v>
      </c>
      <c r="S1955" s="2">
        <f t="shared" si="1056"/>
        <v>1.3996033400000001</v>
      </c>
      <c r="T1955" s="2">
        <f t="shared" si="1042"/>
        <v>231858.92912585</v>
      </c>
      <c r="U1955" s="2">
        <f t="shared" si="1043"/>
        <v>11973.767387537924</v>
      </c>
      <c r="V1955" s="2">
        <f t="shared" si="1044"/>
        <v>55380.930910754883</v>
      </c>
      <c r="W1955" s="2">
        <f t="shared" si="1045"/>
        <v>233015.15544314281</v>
      </c>
      <c r="X1955" s="29">
        <f t="shared" si="1046"/>
        <v>0</v>
      </c>
      <c r="Y1955" s="2">
        <f t="shared" si="1057"/>
        <v>0</v>
      </c>
      <c r="Z1955" s="82">
        <f t="shared" si="1047"/>
        <v>0</v>
      </c>
      <c r="AA1955" s="2">
        <f t="shared" si="1030"/>
        <v>0</v>
      </c>
      <c r="AB1955" s="27">
        <f t="shared" si="1054"/>
        <v>6.7299999999999999E-2</v>
      </c>
      <c r="AC1955" s="29">
        <f t="shared" si="1035"/>
        <v>2</v>
      </c>
      <c r="AD1955" s="29">
        <v>252</v>
      </c>
      <c r="AE1955" s="11">
        <f t="shared" si="1059"/>
        <v>1.000517055</v>
      </c>
      <c r="AF1955" s="2">
        <f t="shared" si="1031"/>
        <v>119.88381859</v>
      </c>
      <c r="AG1955" s="2">
        <f t="shared" si="1048"/>
        <v>120.48165118999999</v>
      </c>
      <c r="AH1955" s="3">
        <f t="shared" si="1049"/>
        <v>0</v>
      </c>
      <c r="AI1955" s="4" t="str">
        <f t="shared" si="1060"/>
        <v>A+J=</v>
      </c>
      <c r="AJ1955" s="12">
        <f t="shared" si="1055"/>
        <v>43102</v>
      </c>
      <c r="AK1955" s="12"/>
      <c r="AL1955" s="4"/>
      <c r="AM1955" s="1"/>
      <c r="AN1955" s="12"/>
      <c r="AO1955" s="1"/>
      <c r="AP1955" s="1"/>
      <c r="AQ1955" s="3"/>
      <c r="AR1955" s="3"/>
      <c r="AS1955" s="7"/>
      <c r="AT1955" s="1"/>
      <c r="AU1955" s="1"/>
      <c r="AV1955" s="1"/>
      <c r="AW1955" s="1"/>
      <c r="AX1955" s="1"/>
      <c r="AY1955" s="1"/>
      <c r="AZ1955" s="1"/>
      <c r="BA1955" s="1"/>
      <c r="BB1955" s="1"/>
    </row>
    <row r="1956" spans="1:54" x14ac:dyDescent="0.2">
      <c r="A1956" s="178">
        <f t="shared" si="1050"/>
        <v>43075</v>
      </c>
      <c r="B1956" s="2">
        <f t="shared" si="1036"/>
        <v>233222.64338550143</v>
      </c>
      <c r="C1956" s="2">
        <f t="shared" si="1051"/>
        <v>165660.45714484999</v>
      </c>
      <c r="D1956" s="2">
        <f>SUM(Y1956:Y$2227)</f>
        <v>29964.13240074</v>
      </c>
      <c r="E1956" s="11">
        <f t="shared" si="1037"/>
        <v>135696.32474411</v>
      </c>
      <c r="F1956" s="99">
        <f t="shared" si="1032"/>
        <v>4881.25</v>
      </c>
      <c r="G1956" s="3">
        <f>IF(N1956=1,VLOOKUP(A1955,[1]Plan1!$BG$69:$BI$188,3),G1955)</f>
        <v>4894.92</v>
      </c>
      <c r="H1956" s="200">
        <f t="shared" si="1033"/>
        <v>43010</v>
      </c>
      <c r="I1956" s="200">
        <f t="shared" si="1034"/>
        <v>43041</v>
      </c>
      <c r="J1956" s="27">
        <f t="shared" si="1038"/>
        <v>2.8005121638925434E-3</v>
      </c>
      <c r="K1956" s="12">
        <f t="shared" si="1052"/>
        <v>43102</v>
      </c>
      <c r="L1956" s="12">
        <f t="shared" si="1039"/>
        <v>43102</v>
      </c>
      <c r="M1956" s="1">
        <f t="shared" si="1053"/>
        <v>20</v>
      </c>
      <c r="N1956" s="1">
        <f t="shared" si="1040"/>
        <v>3</v>
      </c>
      <c r="O1956" s="2">
        <f t="shared" si="1041"/>
        <v>1.00041957</v>
      </c>
      <c r="P1956" s="11">
        <f t="shared" si="1029"/>
        <v>1.0042009199999999</v>
      </c>
      <c r="Q1956" s="11">
        <f t="shared" si="1058"/>
        <v>1.4077303091425475</v>
      </c>
      <c r="R1956" s="2">
        <f t="shared" si="1028"/>
        <v>1.40832095</v>
      </c>
      <c r="S1956" s="2">
        <f t="shared" si="1056"/>
        <v>1.3996033400000001</v>
      </c>
      <c r="T1956" s="2">
        <f t="shared" si="1042"/>
        <v>231858.92912585</v>
      </c>
      <c r="U1956" s="2">
        <f t="shared" si="1043"/>
        <v>11973.767387537924</v>
      </c>
      <c r="V1956" s="2">
        <f t="shared" si="1044"/>
        <v>55407.652231023501</v>
      </c>
      <c r="W1956" s="2">
        <f t="shared" si="1045"/>
        <v>233041.87676341142</v>
      </c>
      <c r="X1956" s="29">
        <f t="shared" si="1046"/>
        <v>0</v>
      </c>
      <c r="Y1956" s="2">
        <f t="shared" si="1057"/>
        <v>0</v>
      </c>
      <c r="Z1956" s="82">
        <f t="shared" si="1047"/>
        <v>0</v>
      </c>
      <c r="AA1956" s="2">
        <f t="shared" si="1030"/>
        <v>0</v>
      </c>
      <c r="AB1956" s="27">
        <f t="shared" si="1054"/>
        <v>6.7299999999999999E-2</v>
      </c>
      <c r="AC1956" s="29">
        <f t="shared" si="1035"/>
        <v>3</v>
      </c>
      <c r="AD1956" s="29">
        <v>252</v>
      </c>
      <c r="AE1956" s="11">
        <f t="shared" si="1059"/>
        <v>1.0007756830000001</v>
      </c>
      <c r="AF1956" s="2">
        <f t="shared" si="1031"/>
        <v>179.84902972</v>
      </c>
      <c r="AG1956" s="2">
        <f t="shared" si="1048"/>
        <v>180.76662209</v>
      </c>
      <c r="AH1956" s="3">
        <f t="shared" si="1049"/>
        <v>0</v>
      </c>
      <c r="AI1956" s="4" t="str">
        <f t="shared" si="1060"/>
        <v>A+J=</v>
      </c>
      <c r="AJ1956" s="12">
        <f t="shared" si="1055"/>
        <v>43102</v>
      </c>
      <c r="AK1956" s="12"/>
      <c r="AL1956" s="4"/>
      <c r="AM1956" s="1"/>
      <c r="AN1956" s="12"/>
      <c r="AO1956" s="1"/>
      <c r="AP1956" s="1"/>
      <c r="AQ1956" s="3"/>
      <c r="AR1956" s="3"/>
      <c r="AS1956" s="7"/>
      <c r="AT1956" s="1"/>
      <c r="AU1956" s="1"/>
      <c r="AV1956" s="1"/>
      <c r="AW1956" s="1"/>
      <c r="AX1956" s="1"/>
      <c r="AY1956" s="1"/>
      <c r="AZ1956" s="1"/>
      <c r="BA1956" s="1"/>
      <c r="BB1956" s="1"/>
    </row>
    <row r="1957" spans="1:54" x14ac:dyDescent="0.2">
      <c r="A1957" s="178">
        <f t="shared" si="1050"/>
        <v>43076</v>
      </c>
      <c r="B1957" s="2">
        <f t="shared" si="1036"/>
        <v>233309.68159768652</v>
      </c>
      <c r="C1957" s="2">
        <f t="shared" si="1051"/>
        <v>165660.45714484999</v>
      </c>
      <c r="D1957" s="2">
        <f>SUM(Y1957:Y$2227)</f>
        <v>29964.13240074</v>
      </c>
      <c r="E1957" s="11">
        <f t="shared" si="1037"/>
        <v>135696.32474411</v>
      </c>
      <c r="F1957" s="99">
        <f t="shared" si="1032"/>
        <v>4881.25</v>
      </c>
      <c r="G1957" s="3">
        <f>IF(N1957=1,VLOOKUP(A1956,[1]Plan1!$BG$69:$BI$188,3),G1956)</f>
        <v>4894.92</v>
      </c>
      <c r="H1957" s="200">
        <f t="shared" si="1033"/>
        <v>43010</v>
      </c>
      <c r="I1957" s="200">
        <f t="shared" si="1034"/>
        <v>43041</v>
      </c>
      <c r="J1957" s="27">
        <f t="shared" si="1038"/>
        <v>2.8005121638925434E-3</v>
      </c>
      <c r="K1957" s="12">
        <f t="shared" si="1052"/>
        <v>43102</v>
      </c>
      <c r="L1957" s="12">
        <f t="shared" si="1039"/>
        <v>43102</v>
      </c>
      <c r="M1957" s="1">
        <f t="shared" si="1053"/>
        <v>20</v>
      </c>
      <c r="N1957" s="1">
        <f t="shared" si="1040"/>
        <v>4</v>
      </c>
      <c r="O1957" s="2">
        <f t="shared" si="1041"/>
        <v>1.00055947</v>
      </c>
      <c r="P1957" s="11">
        <f t="shared" si="1029"/>
        <v>1.0042009199999999</v>
      </c>
      <c r="Q1957" s="11">
        <f t="shared" si="1058"/>
        <v>1.4077303091425475</v>
      </c>
      <c r="R1957" s="2">
        <f t="shared" si="1028"/>
        <v>1.4085178899999999</v>
      </c>
      <c r="S1957" s="2">
        <f t="shared" si="1056"/>
        <v>1.3996033400000001</v>
      </c>
      <c r="T1957" s="2">
        <f t="shared" si="1042"/>
        <v>231858.92912585</v>
      </c>
      <c r="U1957" s="2">
        <f t="shared" si="1043"/>
        <v>11973.767387537924</v>
      </c>
      <c r="V1957" s="2">
        <f t="shared" si="1044"/>
        <v>55434.376265218598</v>
      </c>
      <c r="W1957" s="2">
        <f t="shared" si="1045"/>
        <v>233068.60079760652</v>
      </c>
      <c r="X1957" s="29">
        <f t="shared" si="1046"/>
        <v>0</v>
      </c>
      <c r="Y1957" s="2">
        <f t="shared" si="1057"/>
        <v>0</v>
      </c>
      <c r="Z1957" s="82">
        <f t="shared" si="1047"/>
        <v>0</v>
      </c>
      <c r="AA1957" s="2">
        <f t="shared" si="1030"/>
        <v>0</v>
      </c>
      <c r="AB1957" s="27">
        <f t="shared" si="1054"/>
        <v>6.7299999999999999E-2</v>
      </c>
      <c r="AC1957" s="29">
        <f t="shared" si="1035"/>
        <v>4</v>
      </c>
      <c r="AD1957" s="29">
        <v>252</v>
      </c>
      <c r="AE1957" s="11">
        <f t="shared" si="1059"/>
        <v>1.0010343770000001</v>
      </c>
      <c r="AF1957" s="2">
        <f t="shared" si="1031"/>
        <v>239.82954353</v>
      </c>
      <c r="AG1957" s="2">
        <f t="shared" si="1048"/>
        <v>241.08080007999999</v>
      </c>
      <c r="AH1957" s="3">
        <f t="shared" si="1049"/>
        <v>0</v>
      </c>
      <c r="AI1957" s="4" t="str">
        <f t="shared" si="1060"/>
        <v>A+J=</v>
      </c>
      <c r="AJ1957" s="12">
        <f t="shared" si="1055"/>
        <v>43102</v>
      </c>
      <c r="AK1957" s="12"/>
      <c r="AL1957" s="4"/>
      <c r="AM1957" s="1"/>
      <c r="AN1957" s="12"/>
      <c r="AO1957" s="1"/>
      <c r="AP1957" s="1"/>
      <c r="AQ1957" s="3"/>
      <c r="AR1957" s="3"/>
      <c r="AS1957" s="7"/>
      <c r="AT1957" s="1"/>
      <c r="AU1957" s="1"/>
      <c r="AV1957" s="1"/>
      <c r="AW1957" s="1"/>
      <c r="AX1957" s="1"/>
      <c r="AY1957" s="1"/>
      <c r="AZ1957" s="1"/>
      <c r="BA1957" s="1"/>
      <c r="BB1957" s="1"/>
    </row>
    <row r="1958" spans="1:54" x14ac:dyDescent="0.2">
      <c r="A1958" s="178">
        <f t="shared" si="1050"/>
        <v>43077</v>
      </c>
      <c r="B1958" s="2">
        <f t="shared" si="1036"/>
        <v>233396.75356321136</v>
      </c>
      <c r="C1958" s="2">
        <f t="shared" si="1051"/>
        <v>165660.45714484999</v>
      </c>
      <c r="D1958" s="2">
        <f>SUM(Y1958:Y$2227)</f>
        <v>29964.13240074</v>
      </c>
      <c r="E1958" s="11">
        <f t="shared" si="1037"/>
        <v>135696.32474411</v>
      </c>
      <c r="F1958" s="99">
        <f t="shared" si="1032"/>
        <v>4881.25</v>
      </c>
      <c r="G1958" s="3">
        <f>IF(N1958=1,VLOOKUP(A1957,[1]Plan1!$BG$69:$BI$188,3),G1957)</f>
        <v>4894.92</v>
      </c>
      <c r="H1958" s="200">
        <f t="shared" si="1033"/>
        <v>43010</v>
      </c>
      <c r="I1958" s="200">
        <f t="shared" si="1034"/>
        <v>43041</v>
      </c>
      <c r="J1958" s="27">
        <f t="shared" si="1038"/>
        <v>2.8005121638925434E-3</v>
      </c>
      <c r="K1958" s="12">
        <f t="shared" si="1052"/>
        <v>43102</v>
      </c>
      <c r="L1958" s="12">
        <f t="shared" si="1039"/>
        <v>43102</v>
      </c>
      <c r="M1958" s="1">
        <f t="shared" si="1053"/>
        <v>20</v>
      </c>
      <c r="N1958" s="1">
        <f t="shared" si="1040"/>
        <v>5</v>
      </c>
      <c r="O1958" s="2">
        <f t="shared" si="1041"/>
        <v>1.0006993900000001</v>
      </c>
      <c r="P1958" s="11">
        <f t="shared" si="1029"/>
        <v>1.0042009199999999</v>
      </c>
      <c r="Q1958" s="11">
        <f t="shared" si="1058"/>
        <v>1.4077303091425475</v>
      </c>
      <c r="R1958" s="2">
        <f t="shared" si="1028"/>
        <v>1.4087148599999999</v>
      </c>
      <c r="S1958" s="2">
        <f t="shared" si="1056"/>
        <v>1.3996033400000001</v>
      </c>
      <c r="T1958" s="2">
        <f t="shared" si="1042"/>
        <v>231858.92912585</v>
      </c>
      <c r="U1958" s="2">
        <f t="shared" si="1043"/>
        <v>11973.767387537924</v>
      </c>
      <c r="V1958" s="2">
        <f t="shared" si="1044"/>
        <v>55461.104370303437</v>
      </c>
      <c r="W1958" s="2">
        <f t="shared" si="1045"/>
        <v>233095.32890269137</v>
      </c>
      <c r="X1958" s="29">
        <f t="shared" si="1046"/>
        <v>0</v>
      </c>
      <c r="Y1958" s="2">
        <f t="shared" si="1057"/>
        <v>0</v>
      </c>
      <c r="Z1958" s="82">
        <f t="shared" si="1047"/>
        <v>0</v>
      </c>
      <c r="AA1958" s="2">
        <f t="shared" si="1030"/>
        <v>0</v>
      </c>
      <c r="AB1958" s="27">
        <f t="shared" si="1054"/>
        <v>6.7299999999999999E-2</v>
      </c>
      <c r="AC1958" s="29">
        <f t="shared" si="1035"/>
        <v>5</v>
      </c>
      <c r="AD1958" s="29">
        <v>252</v>
      </c>
      <c r="AE1958" s="11">
        <f t="shared" si="1059"/>
        <v>1.0012931389999999</v>
      </c>
      <c r="AF1958" s="2">
        <f t="shared" si="1031"/>
        <v>299.82582374999998</v>
      </c>
      <c r="AG1958" s="2">
        <f t="shared" si="1048"/>
        <v>301.42466051999997</v>
      </c>
      <c r="AH1958" s="3">
        <f t="shared" si="1049"/>
        <v>0</v>
      </c>
      <c r="AI1958" s="4" t="str">
        <f t="shared" si="1060"/>
        <v>A+J=</v>
      </c>
      <c r="AJ1958" s="12">
        <f t="shared" si="1055"/>
        <v>43102</v>
      </c>
      <c r="AK1958" s="12"/>
      <c r="AL1958" s="4"/>
      <c r="AM1958" s="1"/>
      <c r="AN1958" s="12"/>
      <c r="AO1958" s="1"/>
      <c r="AP1958" s="1"/>
      <c r="AQ1958" s="3"/>
      <c r="AR1958" s="3"/>
      <c r="AS1958" s="7"/>
      <c r="AT1958" s="1"/>
      <c r="AU1958" s="1"/>
      <c r="AV1958" s="1"/>
      <c r="AW1958" s="1"/>
      <c r="AX1958" s="1"/>
      <c r="AY1958" s="1"/>
      <c r="AZ1958" s="1"/>
      <c r="BA1958" s="1"/>
      <c r="BB1958" s="1"/>
    </row>
    <row r="1959" spans="1:54" x14ac:dyDescent="0.2">
      <c r="A1959" s="178">
        <f t="shared" si="1050"/>
        <v>43078</v>
      </c>
      <c r="B1959" s="2">
        <f t="shared" si="1036"/>
        <v>233483.8574653627</v>
      </c>
      <c r="C1959" s="2">
        <f t="shared" si="1051"/>
        <v>165660.45714484999</v>
      </c>
      <c r="D1959" s="2">
        <f>SUM(Y1959:Y$2227)</f>
        <v>29964.13240074</v>
      </c>
      <c r="E1959" s="11">
        <f t="shared" si="1037"/>
        <v>135696.32474411</v>
      </c>
      <c r="F1959" s="99">
        <f t="shared" si="1032"/>
        <v>4881.25</v>
      </c>
      <c r="G1959" s="3">
        <f>IF(N1959=1,VLOOKUP(A1958,[1]Plan1!$BG$69:$BI$188,3),G1958)</f>
        <v>4894.92</v>
      </c>
      <c r="H1959" s="200">
        <f t="shared" si="1033"/>
        <v>43010</v>
      </c>
      <c r="I1959" s="200">
        <f t="shared" si="1034"/>
        <v>43041</v>
      </c>
      <c r="J1959" s="27">
        <f t="shared" si="1038"/>
        <v>2.8005121638925434E-3</v>
      </c>
      <c r="K1959" s="12">
        <f t="shared" si="1052"/>
        <v>43102</v>
      </c>
      <c r="L1959" s="12">
        <f t="shared" si="1039"/>
        <v>43102</v>
      </c>
      <c r="M1959" s="1">
        <f t="shared" si="1053"/>
        <v>20</v>
      </c>
      <c r="N1959" s="1">
        <f t="shared" si="1040"/>
        <v>6</v>
      </c>
      <c r="O1959" s="2">
        <f t="shared" si="1041"/>
        <v>1.00083933</v>
      </c>
      <c r="P1959" s="11">
        <f t="shared" si="1029"/>
        <v>1.0042009199999999</v>
      </c>
      <c r="Q1959" s="11">
        <f t="shared" si="1058"/>
        <v>1.4077303091425475</v>
      </c>
      <c r="R1959" s="2">
        <f t="shared" si="1028"/>
        <v>1.40891185</v>
      </c>
      <c r="S1959" s="2">
        <f t="shared" si="1056"/>
        <v>1.3996033400000001</v>
      </c>
      <c r="T1959" s="2">
        <f t="shared" si="1042"/>
        <v>231858.92912585</v>
      </c>
      <c r="U1959" s="2">
        <f t="shared" si="1043"/>
        <v>11973.767387537924</v>
      </c>
      <c r="V1959" s="2">
        <f t="shared" si="1044"/>
        <v>55487.835189314792</v>
      </c>
      <c r="W1959" s="2">
        <f t="shared" si="1045"/>
        <v>233122.05972170271</v>
      </c>
      <c r="X1959" s="29">
        <f t="shared" si="1046"/>
        <v>0</v>
      </c>
      <c r="Y1959" s="2">
        <f t="shared" si="1057"/>
        <v>0</v>
      </c>
      <c r="Z1959" s="82">
        <f t="shared" si="1047"/>
        <v>0</v>
      </c>
      <c r="AA1959" s="2">
        <f t="shared" si="1030"/>
        <v>0</v>
      </c>
      <c r="AB1959" s="27">
        <f t="shared" si="1054"/>
        <v>6.7299999999999999E-2</v>
      </c>
      <c r="AC1959" s="29">
        <f t="shared" si="1035"/>
        <v>6</v>
      </c>
      <c r="AD1959" s="29">
        <v>252</v>
      </c>
      <c r="AE1959" s="11">
        <f t="shared" si="1059"/>
        <v>1.0015519669999999</v>
      </c>
      <c r="AF1959" s="2">
        <f t="shared" si="1031"/>
        <v>359.83740664999999</v>
      </c>
      <c r="AG1959" s="2">
        <f t="shared" si="1048"/>
        <v>361.79774365999998</v>
      </c>
      <c r="AH1959" s="3">
        <f t="shared" si="1049"/>
        <v>0</v>
      </c>
      <c r="AI1959" s="4" t="str">
        <f t="shared" si="1060"/>
        <v>A+J=</v>
      </c>
      <c r="AJ1959" s="12">
        <f t="shared" si="1055"/>
        <v>43102</v>
      </c>
      <c r="AK1959" s="12"/>
      <c r="AL1959" s="4"/>
      <c r="AM1959" s="1"/>
      <c r="AN1959" s="12"/>
      <c r="AO1959" s="1"/>
      <c r="AP1959" s="1"/>
      <c r="AQ1959" s="3"/>
      <c r="AR1959" s="3"/>
      <c r="AS1959" s="7"/>
      <c r="AT1959" s="1"/>
      <c r="AU1959" s="1"/>
      <c r="AV1959" s="1"/>
      <c r="AW1959" s="1"/>
      <c r="AX1959" s="1"/>
      <c r="AY1959" s="1"/>
      <c r="AZ1959" s="1"/>
      <c r="BA1959" s="1"/>
      <c r="BB1959" s="1"/>
    </row>
    <row r="1960" spans="1:54" x14ac:dyDescent="0.2">
      <c r="A1960" s="178">
        <f t="shared" si="1050"/>
        <v>43079</v>
      </c>
      <c r="B1960" s="2">
        <f t="shared" si="1036"/>
        <v>233483.8574653627</v>
      </c>
      <c r="C1960" s="2">
        <f t="shared" si="1051"/>
        <v>165660.45714484999</v>
      </c>
      <c r="D1960" s="2">
        <f>SUM(Y1960:Y$2227)</f>
        <v>29964.13240074</v>
      </c>
      <c r="E1960" s="11">
        <f t="shared" si="1037"/>
        <v>135696.32474411</v>
      </c>
      <c r="F1960" s="99">
        <f t="shared" si="1032"/>
        <v>4881.25</v>
      </c>
      <c r="G1960" s="3">
        <f>IF(N1960=1,VLOOKUP(A1959,[1]Plan1!$BG$69:$BI$188,3),G1959)</f>
        <v>4894.92</v>
      </c>
      <c r="H1960" s="200">
        <f t="shared" si="1033"/>
        <v>43010</v>
      </c>
      <c r="I1960" s="200">
        <f t="shared" si="1034"/>
        <v>43041</v>
      </c>
      <c r="J1960" s="27">
        <f t="shared" si="1038"/>
        <v>2.8005121638925434E-3</v>
      </c>
      <c r="K1960" s="12">
        <f t="shared" si="1052"/>
        <v>43102</v>
      </c>
      <c r="L1960" s="12">
        <f t="shared" si="1039"/>
        <v>43102</v>
      </c>
      <c r="M1960" s="1">
        <f t="shared" si="1053"/>
        <v>20</v>
      </c>
      <c r="N1960" s="1">
        <f t="shared" si="1040"/>
        <v>6</v>
      </c>
      <c r="O1960" s="2">
        <f t="shared" si="1041"/>
        <v>1.00083933</v>
      </c>
      <c r="P1960" s="11">
        <f t="shared" si="1029"/>
        <v>1.0042009199999999</v>
      </c>
      <c r="Q1960" s="11">
        <f t="shared" si="1058"/>
        <v>1.4077303091425475</v>
      </c>
      <c r="R1960" s="2">
        <f t="shared" si="1028"/>
        <v>1.40891185</v>
      </c>
      <c r="S1960" s="2">
        <f t="shared" si="1056"/>
        <v>1.3996033400000001</v>
      </c>
      <c r="T1960" s="2">
        <f t="shared" si="1042"/>
        <v>231858.92912585</v>
      </c>
      <c r="U1960" s="2">
        <f t="shared" si="1043"/>
        <v>11973.767387537924</v>
      </c>
      <c r="V1960" s="2">
        <f t="shared" si="1044"/>
        <v>55487.835189314792</v>
      </c>
      <c r="W1960" s="2">
        <f t="shared" si="1045"/>
        <v>233122.05972170271</v>
      </c>
      <c r="X1960" s="29">
        <f t="shared" si="1046"/>
        <v>0</v>
      </c>
      <c r="Y1960" s="2">
        <f t="shared" si="1057"/>
        <v>0</v>
      </c>
      <c r="Z1960" s="82">
        <f t="shared" si="1047"/>
        <v>0</v>
      </c>
      <c r="AA1960" s="2">
        <f t="shared" si="1030"/>
        <v>0</v>
      </c>
      <c r="AB1960" s="27">
        <f t="shared" si="1054"/>
        <v>6.7299999999999999E-2</v>
      </c>
      <c r="AC1960" s="29">
        <f t="shared" si="1035"/>
        <v>6</v>
      </c>
      <c r="AD1960" s="29">
        <v>252</v>
      </c>
      <c r="AE1960" s="11">
        <f t="shared" si="1059"/>
        <v>1.0015519669999999</v>
      </c>
      <c r="AF1960" s="2">
        <f t="shared" si="1031"/>
        <v>359.83740664999999</v>
      </c>
      <c r="AG1960" s="2">
        <f t="shared" si="1048"/>
        <v>361.79774365999998</v>
      </c>
      <c r="AH1960" s="3">
        <f t="shared" si="1049"/>
        <v>0</v>
      </c>
      <c r="AI1960" s="4" t="str">
        <f t="shared" si="1060"/>
        <v>A+J=</v>
      </c>
      <c r="AJ1960" s="12">
        <f t="shared" si="1055"/>
        <v>43102</v>
      </c>
      <c r="AK1960" s="12"/>
      <c r="AL1960" s="4"/>
      <c r="AM1960" s="1"/>
      <c r="AN1960" s="12"/>
      <c r="AO1960" s="1"/>
      <c r="AP1960" s="1"/>
      <c r="AQ1960" s="3"/>
      <c r="AR1960" s="3"/>
      <c r="AS1960" s="7"/>
      <c r="AT1960" s="1"/>
      <c r="AU1960" s="1"/>
      <c r="AV1960" s="1"/>
      <c r="AW1960" s="1"/>
      <c r="AX1960" s="1"/>
      <c r="AY1960" s="1"/>
      <c r="AZ1960" s="1"/>
      <c r="BA1960" s="1"/>
      <c r="BB1960" s="1"/>
    </row>
    <row r="1961" spans="1:54" x14ac:dyDescent="0.2">
      <c r="A1961" s="178">
        <f t="shared" si="1050"/>
        <v>43080</v>
      </c>
      <c r="B1961" s="2">
        <f t="shared" si="1036"/>
        <v>233483.8574653627</v>
      </c>
      <c r="C1961" s="2">
        <f t="shared" si="1051"/>
        <v>165660.45714484999</v>
      </c>
      <c r="D1961" s="2">
        <f>SUM(Y1961:Y$2227)</f>
        <v>29964.13240074</v>
      </c>
      <c r="E1961" s="11">
        <f t="shared" si="1037"/>
        <v>135696.32474411</v>
      </c>
      <c r="F1961" s="99">
        <f t="shared" si="1032"/>
        <v>4881.25</v>
      </c>
      <c r="G1961" s="3">
        <f>IF(N1961=1,VLOOKUP(A1960,[1]Plan1!$BG$69:$BI$188,3),G1960)</f>
        <v>4894.92</v>
      </c>
      <c r="H1961" s="200">
        <f t="shared" si="1033"/>
        <v>43010</v>
      </c>
      <c r="I1961" s="200">
        <f t="shared" si="1034"/>
        <v>43041</v>
      </c>
      <c r="J1961" s="27">
        <f t="shared" si="1038"/>
        <v>2.8005121638925434E-3</v>
      </c>
      <c r="K1961" s="12">
        <f t="shared" si="1052"/>
        <v>43102</v>
      </c>
      <c r="L1961" s="12">
        <f t="shared" si="1039"/>
        <v>43102</v>
      </c>
      <c r="M1961" s="1">
        <f t="shared" si="1053"/>
        <v>20</v>
      </c>
      <c r="N1961" s="1">
        <f t="shared" si="1040"/>
        <v>6</v>
      </c>
      <c r="O1961" s="2">
        <f t="shared" si="1041"/>
        <v>1.00083933</v>
      </c>
      <c r="P1961" s="11">
        <f t="shared" si="1029"/>
        <v>1.0042009199999999</v>
      </c>
      <c r="Q1961" s="11">
        <f t="shared" si="1058"/>
        <v>1.4077303091425475</v>
      </c>
      <c r="R1961" s="2">
        <f t="shared" ref="R1961:R2024" si="1061">TRUNC(TRUNC((O1961*Q1961),15),8)</f>
        <v>1.40891185</v>
      </c>
      <c r="S1961" s="2">
        <f t="shared" si="1056"/>
        <v>1.3996033400000001</v>
      </c>
      <c r="T1961" s="2">
        <f t="shared" si="1042"/>
        <v>231858.92912585</v>
      </c>
      <c r="U1961" s="2">
        <f t="shared" si="1043"/>
        <v>11973.767387537924</v>
      </c>
      <c r="V1961" s="2">
        <f t="shared" si="1044"/>
        <v>55487.835189314792</v>
      </c>
      <c r="W1961" s="2">
        <f t="shared" si="1045"/>
        <v>233122.05972170271</v>
      </c>
      <c r="X1961" s="29">
        <f t="shared" si="1046"/>
        <v>0</v>
      </c>
      <c r="Y1961" s="2">
        <f t="shared" si="1057"/>
        <v>0</v>
      </c>
      <c r="Z1961" s="82">
        <f t="shared" si="1047"/>
        <v>0</v>
      </c>
      <c r="AA1961" s="2">
        <f t="shared" si="1030"/>
        <v>0</v>
      </c>
      <c r="AB1961" s="27">
        <f t="shared" si="1054"/>
        <v>6.7299999999999999E-2</v>
      </c>
      <c r="AC1961" s="29">
        <f t="shared" si="1035"/>
        <v>6</v>
      </c>
      <c r="AD1961" s="29">
        <v>252</v>
      </c>
      <c r="AE1961" s="11">
        <f t="shared" si="1059"/>
        <v>1.0015519669999999</v>
      </c>
      <c r="AF1961" s="2">
        <f t="shared" si="1031"/>
        <v>359.83740664999999</v>
      </c>
      <c r="AG1961" s="2">
        <f t="shared" si="1048"/>
        <v>361.79774365999998</v>
      </c>
      <c r="AH1961" s="3">
        <f t="shared" si="1049"/>
        <v>0</v>
      </c>
      <c r="AI1961" s="4" t="str">
        <f t="shared" si="1060"/>
        <v>A+J=</v>
      </c>
      <c r="AJ1961" s="12">
        <f t="shared" si="1055"/>
        <v>43102</v>
      </c>
      <c r="AK1961" s="12"/>
      <c r="AL1961" s="4"/>
      <c r="AM1961" s="1"/>
      <c r="AN1961" s="12"/>
      <c r="AO1961" s="1"/>
      <c r="AP1961" s="1"/>
      <c r="AQ1961" s="3"/>
      <c r="AR1961" s="3"/>
      <c r="AS1961" s="7"/>
      <c r="AT1961" s="1"/>
      <c r="AU1961" s="1"/>
      <c r="AV1961" s="1"/>
      <c r="AW1961" s="1"/>
      <c r="AX1961" s="1"/>
      <c r="AY1961" s="1"/>
      <c r="AZ1961" s="1"/>
      <c r="BA1961" s="1"/>
      <c r="BB1961" s="1"/>
    </row>
    <row r="1962" spans="1:54" x14ac:dyDescent="0.2">
      <c r="A1962" s="178">
        <f t="shared" si="1050"/>
        <v>43081</v>
      </c>
      <c r="B1962" s="2">
        <f t="shared" si="1036"/>
        <v>233570.99490410381</v>
      </c>
      <c r="C1962" s="2">
        <f t="shared" si="1051"/>
        <v>165660.45714484999</v>
      </c>
      <c r="D1962" s="2">
        <f>SUM(Y1962:Y$2227)</f>
        <v>29964.13240074</v>
      </c>
      <c r="E1962" s="11">
        <f t="shared" si="1037"/>
        <v>135696.32474411</v>
      </c>
      <c r="F1962" s="99">
        <f t="shared" si="1032"/>
        <v>4881.25</v>
      </c>
      <c r="G1962" s="3">
        <f>IF(N1962=1,VLOOKUP(A1961,[1]Plan1!$BG$69:$BI$188,3),G1961)</f>
        <v>4894.92</v>
      </c>
      <c r="H1962" s="200">
        <f t="shared" si="1033"/>
        <v>43010</v>
      </c>
      <c r="I1962" s="200">
        <f t="shared" si="1034"/>
        <v>43041</v>
      </c>
      <c r="J1962" s="27">
        <f t="shared" si="1038"/>
        <v>2.8005121638925434E-3</v>
      </c>
      <c r="K1962" s="12">
        <f t="shared" si="1052"/>
        <v>43102</v>
      </c>
      <c r="L1962" s="12">
        <f t="shared" si="1039"/>
        <v>43102</v>
      </c>
      <c r="M1962" s="1">
        <f t="shared" si="1053"/>
        <v>20</v>
      </c>
      <c r="N1962" s="1">
        <f t="shared" si="1040"/>
        <v>7</v>
      </c>
      <c r="O1962" s="2">
        <f t="shared" si="1041"/>
        <v>1.0009792799999999</v>
      </c>
      <c r="P1962" s="11">
        <f t="shared" ref="P1962:P2025" si="1062">IF(L1962&gt;L1961,O1961,P1961)</f>
        <v>1.0042009199999999</v>
      </c>
      <c r="Q1962" s="11">
        <f t="shared" si="1058"/>
        <v>1.4077303091425475</v>
      </c>
      <c r="R1962" s="2">
        <f t="shared" si="1061"/>
        <v>1.4091088700000001</v>
      </c>
      <c r="S1962" s="2">
        <f t="shared" si="1056"/>
        <v>1.3996033400000001</v>
      </c>
      <c r="T1962" s="2">
        <f t="shared" si="1042"/>
        <v>231858.92912585</v>
      </c>
      <c r="U1962" s="2">
        <f t="shared" si="1043"/>
        <v>11973.767387537924</v>
      </c>
      <c r="V1962" s="2">
        <f t="shared" si="1044"/>
        <v>55514.57007921589</v>
      </c>
      <c r="W1962" s="2">
        <f t="shared" si="1045"/>
        <v>233148.79461160381</v>
      </c>
      <c r="X1962" s="29">
        <f t="shared" si="1046"/>
        <v>0</v>
      </c>
      <c r="Y1962" s="2">
        <f t="shared" si="1057"/>
        <v>0</v>
      </c>
      <c r="Z1962" s="82">
        <f t="shared" si="1047"/>
        <v>0</v>
      </c>
      <c r="AA1962" s="2">
        <f t="shared" si="1030"/>
        <v>0</v>
      </c>
      <c r="AB1962" s="27">
        <f t="shared" si="1054"/>
        <v>6.7299999999999999E-2</v>
      </c>
      <c r="AC1962" s="29">
        <f t="shared" si="1035"/>
        <v>7</v>
      </c>
      <c r="AD1962" s="29">
        <v>252</v>
      </c>
      <c r="AE1962" s="11">
        <f t="shared" si="1059"/>
        <v>1.0018108619999999</v>
      </c>
      <c r="AF1962" s="2">
        <f t="shared" si="1031"/>
        <v>419.86452410999999</v>
      </c>
      <c r="AG1962" s="2">
        <f t="shared" si="1048"/>
        <v>422.20029249999999</v>
      </c>
      <c r="AH1962" s="3">
        <f t="shared" si="1049"/>
        <v>0</v>
      </c>
      <c r="AI1962" s="4" t="str">
        <f t="shared" si="1060"/>
        <v>A+J=</v>
      </c>
      <c r="AJ1962" s="12">
        <f t="shared" si="1055"/>
        <v>43102</v>
      </c>
      <c r="AK1962" s="12"/>
      <c r="AL1962" s="4"/>
      <c r="AM1962" s="1"/>
      <c r="AN1962" s="12"/>
      <c r="AO1962" s="1"/>
      <c r="AP1962" s="1"/>
      <c r="AQ1962" s="3"/>
      <c r="AR1962" s="3"/>
      <c r="AS1962" s="7"/>
      <c r="AT1962" s="1"/>
      <c r="AU1962" s="1"/>
      <c r="AV1962" s="1"/>
      <c r="AW1962" s="1"/>
      <c r="AX1962" s="1"/>
      <c r="AY1962" s="1"/>
      <c r="AZ1962" s="1"/>
      <c r="BA1962" s="1"/>
      <c r="BB1962" s="1"/>
    </row>
    <row r="1963" spans="1:54" x14ac:dyDescent="0.2">
      <c r="A1963" s="178">
        <f t="shared" si="1050"/>
        <v>43082</v>
      </c>
      <c r="B1963" s="2">
        <f t="shared" si="1036"/>
        <v>233658.16612116463</v>
      </c>
      <c r="C1963" s="2">
        <f t="shared" si="1051"/>
        <v>165660.45714484999</v>
      </c>
      <c r="D1963" s="2">
        <f>SUM(Y1963:Y$2227)</f>
        <v>29964.13240074</v>
      </c>
      <c r="E1963" s="11">
        <f t="shared" si="1037"/>
        <v>135696.32474411</v>
      </c>
      <c r="F1963" s="99">
        <f t="shared" si="1032"/>
        <v>4881.25</v>
      </c>
      <c r="G1963" s="3">
        <f>IF(N1963=1,VLOOKUP(A1962,[1]Plan1!$BG$69:$BI$188,3),G1962)</f>
        <v>4894.92</v>
      </c>
      <c r="H1963" s="200">
        <f t="shared" si="1033"/>
        <v>43010</v>
      </c>
      <c r="I1963" s="200">
        <f t="shared" si="1034"/>
        <v>43041</v>
      </c>
      <c r="J1963" s="27">
        <f t="shared" si="1038"/>
        <v>2.8005121638925434E-3</v>
      </c>
      <c r="K1963" s="12">
        <f t="shared" si="1052"/>
        <v>43102</v>
      </c>
      <c r="L1963" s="12">
        <f t="shared" si="1039"/>
        <v>43102</v>
      </c>
      <c r="M1963" s="1">
        <f t="shared" si="1053"/>
        <v>20</v>
      </c>
      <c r="N1963" s="1">
        <f t="shared" si="1040"/>
        <v>8</v>
      </c>
      <c r="O1963" s="2">
        <f t="shared" si="1041"/>
        <v>1.0011192600000001</v>
      </c>
      <c r="P1963" s="11">
        <f t="shared" si="1062"/>
        <v>1.0042009199999999</v>
      </c>
      <c r="Q1963" s="11">
        <f t="shared" si="1058"/>
        <v>1.4077303091425475</v>
      </c>
      <c r="R1963" s="2">
        <f t="shared" si="1061"/>
        <v>1.40930592</v>
      </c>
      <c r="S1963" s="2">
        <f t="shared" si="1056"/>
        <v>1.3996033400000001</v>
      </c>
      <c r="T1963" s="2">
        <f t="shared" si="1042"/>
        <v>231858.92912585</v>
      </c>
      <c r="U1963" s="2">
        <f t="shared" si="1043"/>
        <v>11973.767387537924</v>
      </c>
      <c r="V1963" s="2">
        <f t="shared" si="1044"/>
        <v>55541.309040006709</v>
      </c>
      <c r="W1963" s="2">
        <f t="shared" si="1045"/>
        <v>233175.53357239463</v>
      </c>
      <c r="X1963" s="29">
        <f t="shared" si="1046"/>
        <v>0</v>
      </c>
      <c r="Y1963" s="2">
        <f t="shared" si="1057"/>
        <v>0</v>
      </c>
      <c r="Z1963" s="82">
        <f t="shared" si="1047"/>
        <v>0</v>
      </c>
      <c r="AA1963" s="2">
        <f t="shared" si="1030"/>
        <v>0</v>
      </c>
      <c r="AB1963" s="27">
        <f t="shared" si="1054"/>
        <v>6.7299999999999999E-2</v>
      </c>
      <c r="AC1963" s="29">
        <f t="shared" si="1035"/>
        <v>8</v>
      </c>
      <c r="AD1963" s="29">
        <v>252</v>
      </c>
      <c r="AE1963" s="11">
        <f t="shared" si="1059"/>
        <v>1.002069825</v>
      </c>
      <c r="AF1963" s="2">
        <f t="shared" si="1031"/>
        <v>479.90740797000001</v>
      </c>
      <c r="AG1963" s="2">
        <f t="shared" si="1048"/>
        <v>482.63254877000003</v>
      </c>
      <c r="AH1963" s="3">
        <f t="shared" si="1049"/>
        <v>0</v>
      </c>
      <c r="AI1963" s="4" t="str">
        <f t="shared" si="1060"/>
        <v>A+J=</v>
      </c>
      <c r="AJ1963" s="12">
        <f t="shared" si="1055"/>
        <v>43102</v>
      </c>
      <c r="AK1963" s="12"/>
      <c r="AL1963" s="4"/>
      <c r="AM1963" s="1"/>
      <c r="AN1963" s="12"/>
      <c r="AO1963" s="1"/>
      <c r="AP1963" s="1"/>
      <c r="AQ1963" s="3"/>
      <c r="AR1963" s="3"/>
      <c r="AS1963" s="7"/>
      <c r="AT1963" s="1"/>
      <c r="AU1963" s="1"/>
      <c r="AV1963" s="1"/>
      <c r="AW1963" s="1"/>
      <c r="AX1963" s="1"/>
      <c r="AY1963" s="1"/>
      <c r="AZ1963" s="1"/>
      <c r="BA1963" s="1"/>
      <c r="BB1963" s="1"/>
    </row>
    <row r="1964" spans="1:54" x14ac:dyDescent="0.2">
      <c r="A1964" s="178">
        <f t="shared" si="1050"/>
        <v>43083</v>
      </c>
      <c r="B1964" s="2">
        <f t="shared" si="1036"/>
        <v>233745.37065874517</v>
      </c>
      <c r="C1964" s="2">
        <f t="shared" si="1051"/>
        <v>165660.45714484999</v>
      </c>
      <c r="D1964" s="2">
        <f>SUM(Y1964:Y$2227)</f>
        <v>29964.13240074</v>
      </c>
      <c r="E1964" s="11">
        <f t="shared" si="1037"/>
        <v>135696.32474411</v>
      </c>
      <c r="F1964" s="99">
        <f t="shared" si="1032"/>
        <v>4881.25</v>
      </c>
      <c r="G1964" s="3">
        <f>IF(N1964=1,VLOOKUP(A1963,[1]Plan1!$BG$69:$BI$188,3),G1963)</f>
        <v>4894.92</v>
      </c>
      <c r="H1964" s="200">
        <f t="shared" si="1033"/>
        <v>43010</v>
      </c>
      <c r="I1964" s="200">
        <f t="shared" si="1034"/>
        <v>43041</v>
      </c>
      <c r="J1964" s="27">
        <f t="shared" si="1038"/>
        <v>2.8005121638925434E-3</v>
      </c>
      <c r="K1964" s="12">
        <f t="shared" si="1052"/>
        <v>43102</v>
      </c>
      <c r="L1964" s="12">
        <f t="shared" si="1039"/>
        <v>43102</v>
      </c>
      <c r="M1964" s="1">
        <f t="shared" si="1053"/>
        <v>20</v>
      </c>
      <c r="N1964" s="1">
        <f t="shared" si="1040"/>
        <v>9</v>
      </c>
      <c r="O1964" s="2">
        <f t="shared" si="1041"/>
        <v>1.0012592600000001</v>
      </c>
      <c r="P1964" s="11">
        <f t="shared" si="1062"/>
        <v>1.0042009199999999</v>
      </c>
      <c r="Q1964" s="11">
        <f t="shared" si="1058"/>
        <v>1.4077303091425475</v>
      </c>
      <c r="R1964" s="2">
        <f t="shared" si="1061"/>
        <v>1.409503</v>
      </c>
      <c r="S1964" s="2">
        <f t="shared" si="1056"/>
        <v>1.3996033400000001</v>
      </c>
      <c r="T1964" s="2">
        <f t="shared" si="1042"/>
        <v>231858.92912585</v>
      </c>
      <c r="U1964" s="2">
        <f t="shared" si="1043"/>
        <v>11973.767387537924</v>
      </c>
      <c r="V1964" s="2">
        <f t="shared" si="1044"/>
        <v>55568.052071687271</v>
      </c>
      <c r="W1964" s="2">
        <f t="shared" si="1045"/>
        <v>233202.27660407519</v>
      </c>
      <c r="X1964" s="29">
        <f t="shared" si="1046"/>
        <v>0</v>
      </c>
      <c r="Y1964" s="2">
        <f t="shared" si="1057"/>
        <v>0</v>
      </c>
      <c r="Z1964" s="82">
        <f t="shared" si="1047"/>
        <v>0</v>
      </c>
      <c r="AA1964" s="2">
        <f t="shared" si="1030"/>
        <v>0</v>
      </c>
      <c r="AB1964" s="27">
        <f t="shared" si="1054"/>
        <v>6.7299999999999999E-2</v>
      </c>
      <c r="AC1964" s="29">
        <f t="shared" si="1035"/>
        <v>9</v>
      </c>
      <c r="AD1964" s="29">
        <v>252</v>
      </c>
      <c r="AE1964" s="11">
        <f t="shared" si="1059"/>
        <v>1.0023288539999999</v>
      </c>
      <c r="AF1964" s="2">
        <f t="shared" si="1031"/>
        <v>539.96559452999998</v>
      </c>
      <c r="AG1964" s="2">
        <f t="shared" si="1048"/>
        <v>543.09405466999999</v>
      </c>
      <c r="AH1964" s="3">
        <f t="shared" si="1049"/>
        <v>0</v>
      </c>
      <c r="AI1964" s="4" t="str">
        <f t="shared" si="1060"/>
        <v>A+J=</v>
      </c>
      <c r="AJ1964" s="12">
        <f t="shared" si="1055"/>
        <v>43102</v>
      </c>
      <c r="AK1964" s="12"/>
      <c r="AL1964" s="4"/>
      <c r="AM1964" s="1"/>
      <c r="AN1964" s="12"/>
      <c r="AO1964" s="1"/>
      <c r="AP1964" s="1"/>
      <c r="AQ1964" s="3"/>
      <c r="AR1964" s="3"/>
      <c r="AS1964" s="7"/>
      <c r="AT1964" s="1"/>
      <c r="AU1964" s="1"/>
      <c r="AV1964" s="1"/>
      <c r="AW1964" s="1"/>
      <c r="AX1964" s="1"/>
      <c r="AY1964" s="1"/>
      <c r="AZ1964" s="1"/>
      <c r="BA1964" s="1"/>
      <c r="BB1964" s="1"/>
    </row>
    <row r="1965" spans="1:54" x14ac:dyDescent="0.2">
      <c r="A1965" s="178">
        <f t="shared" si="1050"/>
        <v>43084</v>
      </c>
      <c r="B1965" s="2">
        <f t="shared" si="1036"/>
        <v>233832.60739806225</v>
      </c>
      <c r="C1965" s="2">
        <f t="shared" si="1051"/>
        <v>165660.45714484999</v>
      </c>
      <c r="D1965" s="2">
        <f>SUM(Y1965:Y$2227)</f>
        <v>29964.13240074</v>
      </c>
      <c r="E1965" s="11">
        <f t="shared" si="1037"/>
        <v>135696.32474411</v>
      </c>
      <c r="F1965" s="99">
        <f t="shared" si="1032"/>
        <v>4881.25</v>
      </c>
      <c r="G1965" s="3">
        <f>IF(N1965=1,VLOOKUP(A1964,[1]Plan1!$BG$69:$BI$188,3),G1964)</f>
        <v>4894.92</v>
      </c>
      <c r="H1965" s="200">
        <f t="shared" si="1033"/>
        <v>43010</v>
      </c>
      <c r="I1965" s="200">
        <f t="shared" si="1034"/>
        <v>43041</v>
      </c>
      <c r="J1965" s="27">
        <f t="shared" si="1038"/>
        <v>2.8005121638925434E-3</v>
      </c>
      <c r="K1965" s="12">
        <f t="shared" si="1052"/>
        <v>43102</v>
      </c>
      <c r="L1965" s="12">
        <f t="shared" si="1039"/>
        <v>43102</v>
      </c>
      <c r="M1965" s="1">
        <f t="shared" si="1053"/>
        <v>20</v>
      </c>
      <c r="N1965" s="1">
        <f t="shared" si="1040"/>
        <v>10</v>
      </c>
      <c r="O1965" s="2">
        <f t="shared" si="1041"/>
        <v>1.0013992700000001</v>
      </c>
      <c r="P1965" s="11">
        <f t="shared" si="1062"/>
        <v>1.0042009199999999</v>
      </c>
      <c r="Q1965" s="11">
        <f t="shared" si="1058"/>
        <v>1.4077303091425475</v>
      </c>
      <c r="R1965" s="2">
        <f t="shared" si="1061"/>
        <v>1.4097001</v>
      </c>
      <c r="S1965" s="2">
        <f t="shared" si="1056"/>
        <v>1.3996033400000001</v>
      </c>
      <c r="T1965" s="2">
        <f t="shared" si="1042"/>
        <v>231858.92912585</v>
      </c>
      <c r="U1965" s="2">
        <f t="shared" si="1043"/>
        <v>11973.767387537924</v>
      </c>
      <c r="V1965" s="2">
        <f t="shared" si="1044"/>
        <v>55594.79781729434</v>
      </c>
      <c r="W1965" s="2">
        <f t="shared" si="1045"/>
        <v>233229.02234968226</v>
      </c>
      <c r="X1965" s="29">
        <f t="shared" si="1046"/>
        <v>0</v>
      </c>
      <c r="Y1965" s="2">
        <f t="shared" si="1057"/>
        <v>0</v>
      </c>
      <c r="Z1965" s="82">
        <f t="shared" si="1047"/>
        <v>0</v>
      </c>
      <c r="AA1965" s="2">
        <f t="shared" si="1030"/>
        <v>0</v>
      </c>
      <c r="AB1965" s="27">
        <f t="shared" si="1054"/>
        <v>6.7299999999999999E-2</v>
      </c>
      <c r="AC1965" s="29">
        <f t="shared" si="1035"/>
        <v>10</v>
      </c>
      <c r="AD1965" s="29">
        <v>252</v>
      </c>
      <c r="AE1965" s="11">
        <f t="shared" si="1059"/>
        <v>1.0025879499999999</v>
      </c>
      <c r="AF1965" s="2">
        <f t="shared" si="1031"/>
        <v>600.03931563000003</v>
      </c>
      <c r="AG1965" s="2">
        <f t="shared" si="1048"/>
        <v>603.58504837999999</v>
      </c>
      <c r="AH1965" s="3">
        <f t="shared" si="1049"/>
        <v>0</v>
      </c>
      <c r="AI1965" s="4" t="str">
        <f t="shared" si="1060"/>
        <v>A+J=</v>
      </c>
      <c r="AJ1965" s="12">
        <f t="shared" si="1055"/>
        <v>43102</v>
      </c>
      <c r="AK1965" s="12"/>
      <c r="AL1965" s="4"/>
      <c r="AM1965" s="1"/>
      <c r="AN1965" s="12"/>
      <c r="AO1965" s="1"/>
      <c r="AP1965" s="1"/>
      <c r="AQ1965" s="3"/>
      <c r="AR1965" s="3"/>
      <c r="AS1965" s="7"/>
      <c r="AT1965" s="1"/>
      <c r="AU1965" s="1"/>
      <c r="AV1965" s="1"/>
      <c r="AW1965" s="1"/>
      <c r="AX1965" s="1"/>
      <c r="AY1965" s="1"/>
      <c r="AZ1965" s="1"/>
      <c r="BA1965" s="1"/>
      <c r="BB1965" s="1"/>
    </row>
    <row r="1966" spans="1:54" x14ac:dyDescent="0.2">
      <c r="A1966" s="178">
        <f t="shared" si="1050"/>
        <v>43085</v>
      </c>
      <c r="B1966" s="2">
        <f t="shared" si="1036"/>
        <v>233919.87906826232</v>
      </c>
      <c r="C1966" s="2">
        <f t="shared" si="1051"/>
        <v>165660.45714484999</v>
      </c>
      <c r="D1966" s="2">
        <f>SUM(Y1966:Y$2227)</f>
        <v>29964.13240074</v>
      </c>
      <c r="E1966" s="11">
        <f t="shared" si="1037"/>
        <v>135696.32474411</v>
      </c>
      <c r="F1966" s="99">
        <f t="shared" si="1032"/>
        <v>4881.25</v>
      </c>
      <c r="G1966" s="3">
        <f>IF(N1966=1,VLOOKUP(A1965,[1]Plan1!$BG$69:$BI$188,3),G1965)</f>
        <v>4894.92</v>
      </c>
      <c r="H1966" s="200">
        <f t="shared" si="1033"/>
        <v>43010</v>
      </c>
      <c r="I1966" s="200">
        <f t="shared" si="1034"/>
        <v>43041</v>
      </c>
      <c r="J1966" s="27">
        <f t="shared" si="1038"/>
        <v>2.8005121638925434E-3</v>
      </c>
      <c r="K1966" s="12">
        <f t="shared" si="1052"/>
        <v>43102</v>
      </c>
      <c r="L1966" s="12">
        <f t="shared" si="1039"/>
        <v>43102</v>
      </c>
      <c r="M1966" s="1">
        <f t="shared" si="1053"/>
        <v>20</v>
      </c>
      <c r="N1966" s="1">
        <f t="shared" si="1040"/>
        <v>11</v>
      </c>
      <c r="O1966" s="2">
        <f t="shared" si="1041"/>
        <v>1.0015393100000001</v>
      </c>
      <c r="P1966" s="11">
        <f t="shared" si="1062"/>
        <v>1.0042009199999999</v>
      </c>
      <c r="Q1966" s="11">
        <f t="shared" si="1058"/>
        <v>1.4077303091425475</v>
      </c>
      <c r="R1966" s="2">
        <f t="shared" si="1061"/>
        <v>1.4098972400000001</v>
      </c>
      <c r="S1966" s="2">
        <f t="shared" si="1056"/>
        <v>1.3996033400000001</v>
      </c>
      <c r="T1966" s="2">
        <f t="shared" si="1042"/>
        <v>231858.92912585</v>
      </c>
      <c r="U1966" s="2">
        <f t="shared" si="1043"/>
        <v>11973.767387537924</v>
      </c>
      <c r="V1966" s="2">
        <f t="shared" si="1044"/>
        <v>55621.548990754403</v>
      </c>
      <c r="W1966" s="2">
        <f t="shared" si="1045"/>
        <v>233255.77352314233</v>
      </c>
      <c r="X1966" s="29">
        <f t="shared" si="1046"/>
        <v>0</v>
      </c>
      <c r="Y1966" s="2">
        <f t="shared" si="1057"/>
        <v>0</v>
      </c>
      <c r="Z1966" s="82">
        <f t="shared" si="1047"/>
        <v>0</v>
      </c>
      <c r="AA1966" s="2">
        <f t="shared" si="1030"/>
        <v>0</v>
      </c>
      <c r="AB1966" s="27">
        <f t="shared" si="1054"/>
        <v>6.7299999999999999E-2</v>
      </c>
      <c r="AC1966" s="29">
        <f t="shared" si="1035"/>
        <v>11</v>
      </c>
      <c r="AD1966" s="29">
        <v>252</v>
      </c>
      <c r="AE1966" s="11">
        <f t="shared" si="1059"/>
        <v>1.0028471130000001</v>
      </c>
      <c r="AF1966" s="2">
        <f t="shared" si="1031"/>
        <v>660.12857127999996</v>
      </c>
      <c r="AG1966" s="2">
        <f t="shared" si="1048"/>
        <v>664.10554511999999</v>
      </c>
      <c r="AH1966" s="3">
        <f t="shared" si="1049"/>
        <v>0</v>
      </c>
      <c r="AI1966" s="4" t="str">
        <f t="shared" si="1060"/>
        <v>A+J=</v>
      </c>
      <c r="AJ1966" s="12">
        <f t="shared" si="1055"/>
        <v>43102</v>
      </c>
      <c r="AK1966" s="12"/>
      <c r="AL1966" s="4"/>
      <c r="AM1966" s="1"/>
      <c r="AN1966" s="12"/>
      <c r="AO1966" s="1"/>
      <c r="AP1966" s="1"/>
      <c r="AQ1966" s="3"/>
      <c r="AR1966" s="3"/>
      <c r="AS1966" s="7"/>
      <c r="AT1966" s="1"/>
      <c r="AU1966" s="1"/>
      <c r="AV1966" s="1"/>
      <c r="AW1966" s="1"/>
      <c r="AX1966" s="1"/>
      <c r="AY1966" s="1"/>
      <c r="AZ1966" s="1"/>
      <c r="BA1966" s="1"/>
      <c r="BB1966" s="1"/>
    </row>
    <row r="1967" spans="1:54" x14ac:dyDescent="0.2">
      <c r="A1967" s="178">
        <f t="shared" si="1050"/>
        <v>43086</v>
      </c>
      <c r="B1967" s="2">
        <f t="shared" si="1036"/>
        <v>233919.87906826232</v>
      </c>
      <c r="C1967" s="2">
        <f t="shared" si="1051"/>
        <v>165660.45714484999</v>
      </c>
      <c r="D1967" s="2">
        <f>SUM(Y1967:Y$2227)</f>
        <v>29964.13240074</v>
      </c>
      <c r="E1967" s="11">
        <f t="shared" si="1037"/>
        <v>135696.32474411</v>
      </c>
      <c r="F1967" s="99">
        <f t="shared" si="1032"/>
        <v>4881.25</v>
      </c>
      <c r="G1967" s="3">
        <f>IF(N1967=1,VLOOKUP(A1966,[1]Plan1!$BG$69:$BI$188,3),G1966)</f>
        <v>4894.92</v>
      </c>
      <c r="H1967" s="200">
        <f t="shared" si="1033"/>
        <v>43010</v>
      </c>
      <c r="I1967" s="200">
        <f t="shared" si="1034"/>
        <v>43041</v>
      </c>
      <c r="J1967" s="27">
        <f t="shared" si="1038"/>
        <v>2.8005121638925434E-3</v>
      </c>
      <c r="K1967" s="12">
        <f t="shared" si="1052"/>
        <v>43102</v>
      </c>
      <c r="L1967" s="12">
        <f t="shared" si="1039"/>
        <v>43102</v>
      </c>
      <c r="M1967" s="1">
        <f t="shared" si="1053"/>
        <v>20</v>
      </c>
      <c r="N1967" s="1">
        <f t="shared" si="1040"/>
        <v>11</v>
      </c>
      <c r="O1967" s="2">
        <f t="shared" si="1041"/>
        <v>1.0015393100000001</v>
      </c>
      <c r="P1967" s="11">
        <f t="shared" si="1062"/>
        <v>1.0042009199999999</v>
      </c>
      <c r="Q1967" s="11">
        <f t="shared" si="1058"/>
        <v>1.4077303091425475</v>
      </c>
      <c r="R1967" s="2">
        <f t="shared" si="1061"/>
        <v>1.4098972400000001</v>
      </c>
      <c r="S1967" s="2">
        <f t="shared" si="1056"/>
        <v>1.3996033400000001</v>
      </c>
      <c r="T1967" s="2">
        <f t="shared" si="1042"/>
        <v>231858.92912585</v>
      </c>
      <c r="U1967" s="2">
        <f t="shared" si="1043"/>
        <v>11973.767387537924</v>
      </c>
      <c r="V1967" s="2">
        <f t="shared" si="1044"/>
        <v>55621.548990754403</v>
      </c>
      <c r="W1967" s="2">
        <f t="shared" si="1045"/>
        <v>233255.77352314233</v>
      </c>
      <c r="X1967" s="29">
        <f t="shared" si="1046"/>
        <v>0</v>
      </c>
      <c r="Y1967" s="2">
        <f t="shared" si="1057"/>
        <v>0</v>
      </c>
      <c r="Z1967" s="82">
        <f t="shared" si="1047"/>
        <v>0</v>
      </c>
      <c r="AA1967" s="2">
        <f t="shared" si="1030"/>
        <v>0</v>
      </c>
      <c r="AB1967" s="27">
        <f t="shared" si="1054"/>
        <v>6.7299999999999999E-2</v>
      </c>
      <c r="AC1967" s="29">
        <f t="shared" si="1035"/>
        <v>11</v>
      </c>
      <c r="AD1967" s="29">
        <v>252</v>
      </c>
      <c r="AE1967" s="11">
        <f t="shared" si="1059"/>
        <v>1.0028471130000001</v>
      </c>
      <c r="AF1967" s="2">
        <f t="shared" si="1031"/>
        <v>660.12857127999996</v>
      </c>
      <c r="AG1967" s="2">
        <f t="shared" si="1048"/>
        <v>664.10554511999999</v>
      </c>
      <c r="AH1967" s="3">
        <f t="shared" si="1049"/>
        <v>0</v>
      </c>
      <c r="AI1967" s="4" t="str">
        <f t="shared" si="1060"/>
        <v>A+J=</v>
      </c>
      <c r="AJ1967" s="12">
        <f t="shared" si="1055"/>
        <v>43102</v>
      </c>
      <c r="AK1967" s="12"/>
      <c r="AL1967" s="4"/>
      <c r="AM1967" s="1"/>
      <c r="AN1967" s="12"/>
      <c r="AO1967" s="1"/>
      <c r="AP1967" s="1"/>
      <c r="AQ1967" s="3"/>
      <c r="AR1967" s="3"/>
      <c r="AS1967" s="7"/>
      <c r="AT1967" s="1"/>
      <c r="AU1967" s="1"/>
      <c r="AV1967" s="1"/>
      <c r="AW1967" s="1"/>
      <c r="AX1967" s="1"/>
      <c r="AY1967" s="1"/>
      <c r="AZ1967" s="1"/>
      <c r="BA1967" s="1"/>
      <c r="BB1967" s="1"/>
    </row>
    <row r="1968" spans="1:54" x14ac:dyDescent="0.2">
      <c r="A1968" s="178">
        <f t="shared" si="1050"/>
        <v>43087</v>
      </c>
      <c r="B1968" s="2">
        <f t="shared" si="1036"/>
        <v>233919.87906826232</v>
      </c>
      <c r="C1968" s="2">
        <f t="shared" si="1051"/>
        <v>165660.45714484999</v>
      </c>
      <c r="D1968" s="2">
        <f>SUM(Y1968:Y$2227)</f>
        <v>29964.13240074</v>
      </c>
      <c r="E1968" s="11">
        <f t="shared" si="1037"/>
        <v>135696.32474411</v>
      </c>
      <c r="F1968" s="99">
        <f t="shared" si="1032"/>
        <v>4881.25</v>
      </c>
      <c r="G1968" s="3">
        <f>IF(N1968=1,VLOOKUP(A1967,[1]Plan1!$BG$69:$BI$188,3),G1967)</f>
        <v>4894.92</v>
      </c>
      <c r="H1968" s="200">
        <f t="shared" si="1033"/>
        <v>43010</v>
      </c>
      <c r="I1968" s="200">
        <f t="shared" si="1034"/>
        <v>43041</v>
      </c>
      <c r="J1968" s="27">
        <f t="shared" si="1038"/>
        <v>2.8005121638925434E-3</v>
      </c>
      <c r="K1968" s="12">
        <f t="shared" si="1052"/>
        <v>43102</v>
      </c>
      <c r="L1968" s="12">
        <f t="shared" si="1039"/>
        <v>43102</v>
      </c>
      <c r="M1968" s="1">
        <f t="shared" si="1053"/>
        <v>20</v>
      </c>
      <c r="N1968" s="1">
        <f t="shared" si="1040"/>
        <v>11</v>
      </c>
      <c r="O1968" s="2">
        <f t="shared" si="1041"/>
        <v>1.0015393100000001</v>
      </c>
      <c r="P1968" s="11">
        <f t="shared" si="1062"/>
        <v>1.0042009199999999</v>
      </c>
      <c r="Q1968" s="11">
        <f t="shared" si="1058"/>
        <v>1.4077303091425475</v>
      </c>
      <c r="R1968" s="2">
        <f t="shared" si="1061"/>
        <v>1.4098972400000001</v>
      </c>
      <c r="S1968" s="2">
        <f t="shared" si="1056"/>
        <v>1.3996033400000001</v>
      </c>
      <c r="T1968" s="2">
        <f t="shared" si="1042"/>
        <v>231858.92912585</v>
      </c>
      <c r="U1968" s="2">
        <f t="shared" si="1043"/>
        <v>11973.767387537924</v>
      </c>
      <c r="V1968" s="2">
        <f t="shared" si="1044"/>
        <v>55621.548990754403</v>
      </c>
      <c r="W1968" s="2">
        <f t="shared" si="1045"/>
        <v>233255.77352314233</v>
      </c>
      <c r="X1968" s="29">
        <f t="shared" si="1046"/>
        <v>0</v>
      </c>
      <c r="Y1968" s="2">
        <f t="shared" si="1057"/>
        <v>0</v>
      </c>
      <c r="Z1968" s="82">
        <f t="shared" si="1047"/>
        <v>0</v>
      </c>
      <c r="AA1968" s="2">
        <f t="shared" si="1030"/>
        <v>0</v>
      </c>
      <c r="AB1968" s="27">
        <f t="shared" si="1054"/>
        <v>6.7299999999999999E-2</v>
      </c>
      <c r="AC1968" s="29">
        <f t="shared" si="1035"/>
        <v>11</v>
      </c>
      <c r="AD1968" s="29">
        <v>252</v>
      </c>
      <c r="AE1968" s="11">
        <f t="shared" si="1059"/>
        <v>1.0028471130000001</v>
      </c>
      <c r="AF1968" s="2">
        <f t="shared" si="1031"/>
        <v>660.12857127999996</v>
      </c>
      <c r="AG1968" s="2">
        <f t="shared" si="1048"/>
        <v>664.10554511999999</v>
      </c>
      <c r="AH1968" s="3">
        <f t="shared" si="1049"/>
        <v>0</v>
      </c>
      <c r="AI1968" s="4" t="str">
        <f t="shared" si="1060"/>
        <v>A+J=</v>
      </c>
      <c r="AJ1968" s="12">
        <f t="shared" si="1055"/>
        <v>43102</v>
      </c>
      <c r="AK1968" s="12"/>
      <c r="AL1968" s="4"/>
      <c r="AM1968" s="1"/>
      <c r="AN1968" s="12"/>
      <c r="AO1968" s="1"/>
      <c r="AP1968" s="1"/>
      <c r="AQ1968" s="3"/>
      <c r="AR1968" s="3"/>
      <c r="AS1968" s="7"/>
      <c r="AT1968" s="1"/>
      <c r="AU1968" s="1"/>
      <c r="AV1968" s="1"/>
      <c r="AW1968" s="1"/>
      <c r="AX1968" s="1"/>
      <c r="AY1968" s="1"/>
      <c r="AZ1968" s="1"/>
      <c r="BA1968" s="1"/>
      <c r="BB1968" s="1"/>
    </row>
    <row r="1969" spans="1:54" x14ac:dyDescent="0.2">
      <c r="A1969" s="178">
        <f t="shared" si="1050"/>
        <v>43088</v>
      </c>
      <c r="B1969" s="2">
        <f t="shared" si="1036"/>
        <v>234007.1815953856</v>
      </c>
      <c r="C1969" s="2">
        <f t="shared" si="1051"/>
        <v>165660.45714484999</v>
      </c>
      <c r="D1969" s="2">
        <f>SUM(Y1969:Y$2227)</f>
        <v>29964.13240074</v>
      </c>
      <c r="E1969" s="11">
        <f t="shared" si="1037"/>
        <v>135696.32474411</v>
      </c>
      <c r="F1969" s="99">
        <f t="shared" si="1032"/>
        <v>4881.25</v>
      </c>
      <c r="G1969" s="3">
        <f>IF(N1969=1,VLOOKUP(A1968,[1]Plan1!$BG$69:$BI$188,3),G1968)</f>
        <v>4894.92</v>
      </c>
      <c r="H1969" s="200">
        <f t="shared" si="1033"/>
        <v>43010</v>
      </c>
      <c r="I1969" s="200">
        <f t="shared" si="1034"/>
        <v>43041</v>
      </c>
      <c r="J1969" s="27">
        <f t="shared" si="1038"/>
        <v>2.8005121638925434E-3</v>
      </c>
      <c r="K1969" s="12">
        <f t="shared" si="1052"/>
        <v>43102</v>
      </c>
      <c r="L1969" s="12">
        <f t="shared" si="1039"/>
        <v>43102</v>
      </c>
      <c r="M1969" s="1">
        <f t="shared" si="1053"/>
        <v>20</v>
      </c>
      <c r="N1969" s="1">
        <f t="shared" si="1040"/>
        <v>12</v>
      </c>
      <c r="O1969" s="2">
        <f t="shared" si="1041"/>
        <v>1.00167936</v>
      </c>
      <c r="P1969" s="11">
        <f t="shared" si="1062"/>
        <v>1.0042009199999999</v>
      </c>
      <c r="Q1969" s="11">
        <f t="shared" si="1058"/>
        <v>1.4077303091425475</v>
      </c>
      <c r="R1969" s="2">
        <f t="shared" si="1061"/>
        <v>1.41009439</v>
      </c>
      <c r="S1969" s="2">
        <f t="shared" si="1056"/>
        <v>1.3996033400000001</v>
      </c>
      <c r="T1969" s="2">
        <f t="shared" si="1042"/>
        <v>231858.92912585</v>
      </c>
      <c r="U1969" s="2">
        <f t="shared" si="1043"/>
        <v>11973.767387537924</v>
      </c>
      <c r="V1969" s="2">
        <f t="shared" si="1044"/>
        <v>55648.301521177702</v>
      </c>
      <c r="W1969" s="2">
        <f t="shared" si="1045"/>
        <v>233282.52605356561</v>
      </c>
      <c r="X1969" s="29">
        <f t="shared" si="1046"/>
        <v>0</v>
      </c>
      <c r="Y1969" s="2">
        <f t="shared" si="1057"/>
        <v>0</v>
      </c>
      <c r="Z1969" s="82">
        <f t="shared" si="1047"/>
        <v>0</v>
      </c>
      <c r="AA1969" s="2">
        <f t="shared" si="1030"/>
        <v>0</v>
      </c>
      <c r="AB1969" s="27">
        <f t="shared" si="1054"/>
        <v>6.7299999999999999E-2</v>
      </c>
      <c r="AC1969" s="29">
        <f t="shared" si="1035"/>
        <v>12</v>
      </c>
      <c r="AD1969" s="29">
        <v>252</v>
      </c>
      <c r="AE1969" s="11">
        <f t="shared" si="1059"/>
        <v>1.003106343</v>
      </c>
      <c r="AF1969" s="2">
        <f t="shared" si="1031"/>
        <v>720.23336146999998</v>
      </c>
      <c r="AG1969" s="2">
        <f t="shared" si="1048"/>
        <v>724.65554182000005</v>
      </c>
      <c r="AH1969" s="3">
        <f t="shared" si="1049"/>
        <v>0</v>
      </c>
      <c r="AI1969" s="4" t="str">
        <f t="shared" si="1060"/>
        <v>A+J=</v>
      </c>
      <c r="AJ1969" s="12">
        <f t="shared" si="1055"/>
        <v>43102</v>
      </c>
      <c r="AK1969" s="12"/>
      <c r="AL1969" s="4"/>
      <c r="AM1969" s="1"/>
      <c r="AN1969" s="12"/>
      <c r="AO1969" s="1"/>
      <c r="AP1969" s="1"/>
      <c r="AQ1969" s="3"/>
      <c r="AR1969" s="3"/>
      <c r="AS1969" s="7"/>
      <c r="AT1969" s="1"/>
      <c r="AU1969" s="1"/>
      <c r="AV1969" s="1"/>
      <c r="AW1969" s="1"/>
      <c r="AX1969" s="1"/>
      <c r="AY1969" s="1"/>
      <c r="AZ1969" s="1"/>
      <c r="BA1969" s="1"/>
      <c r="BB1969" s="1"/>
    </row>
    <row r="1970" spans="1:54" x14ac:dyDescent="0.2">
      <c r="A1970" s="178">
        <f t="shared" si="1050"/>
        <v>43089</v>
      </c>
      <c r="B1970" s="2">
        <f t="shared" si="1036"/>
        <v>234094.51907048191</v>
      </c>
      <c r="C1970" s="2">
        <f t="shared" si="1051"/>
        <v>165660.45714484999</v>
      </c>
      <c r="D1970" s="2">
        <f>SUM(Y1970:Y$2227)</f>
        <v>29964.13240074</v>
      </c>
      <c r="E1970" s="11">
        <f t="shared" si="1037"/>
        <v>135696.32474411</v>
      </c>
      <c r="F1970" s="99">
        <f t="shared" si="1032"/>
        <v>4881.25</v>
      </c>
      <c r="G1970" s="3">
        <f>IF(N1970=1,VLOOKUP(A1969,[1]Plan1!$BG$69:$BI$188,3),G1969)</f>
        <v>4894.92</v>
      </c>
      <c r="H1970" s="200">
        <f t="shared" si="1033"/>
        <v>43010</v>
      </c>
      <c r="I1970" s="200">
        <f t="shared" si="1034"/>
        <v>43041</v>
      </c>
      <c r="J1970" s="27">
        <f t="shared" si="1038"/>
        <v>2.8005121638925434E-3</v>
      </c>
      <c r="K1970" s="12">
        <f t="shared" si="1052"/>
        <v>43102</v>
      </c>
      <c r="L1970" s="12">
        <f t="shared" si="1039"/>
        <v>43102</v>
      </c>
      <c r="M1970" s="1">
        <f t="shared" si="1053"/>
        <v>20</v>
      </c>
      <c r="N1970" s="1">
        <f t="shared" si="1040"/>
        <v>13</v>
      </c>
      <c r="O1970" s="2">
        <f t="shared" si="1041"/>
        <v>1.00181944</v>
      </c>
      <c r="P1970" s="11">
        <f t="shared" si="1062"/>
        <v>1.0042009199999999</v>
      </c>
      <c r="Q1970" s="11">
        <f t="shared" si="1058"/>
        <v>1.4077303091425475</v>
      </c>
      <c r="R1970" s="2">
        <f t="shared" si="1061"/>
        <v>1.41029158</v>
      </c>
      <c r="S1970" s="2">
        <f t="shared" si="1056"/>
        <v>1.3996033400000001</v>
      </c>
      <c r="T1970" s="2">
        <f t="shared" si="1042"/>
        <v>231858.92912585</v>
      </c>
      <c r="U1970" s="2">
        <f t="shared" si="1043"/>
        <v>11973.767387537924</v>
      </c>
      <c r="V1970" s="2">
        <f t="shared" si="1044"/>
        <v>55675.059479453987</v>
      </c>
      <c r="W1970" s="2">
        <f t="shared" si="1045"/>
        <v>233309.2840118419</v>
      </c>
      <c r="X1970" s="29">
        <f t="shared" si="1046"/>
        <v>0</v>
      </c>
      <c r="Y1970" s="2">
        <f t="shared" si="1057"/>
        <v>0</v>
      </c>
      <c r="Z1970" s="82">
        <f t="shared" si="1047"/>
        <v>0</v>
      </c>
      <c r="AA1970" s="2">
        <f t="shared" si="1030"/>
        <v>0</v>
      </c>
      <c r="AB1970" s="27">
        <f t="shared" si="1054"/>
        <v>6.7299999999999999E-2</v>
      </c>
      <c r="AC1970" s="29">
        <f t="shared" si="1035"/>
        <v>13</v>
      </c>
      <c r="AD1970" s="29">
        <v>252</v>
      </c>
      <c r="AE1970" s="11">
        <f t="shared" si="1059"/>
        <v>1.0033656399999999</v>
      </c>
      <c r="AF1970" s="2">
        <f t="shared" si="1031"/>
        <v>780.35368621999999</v>
      </c>
      <c r="AG1970" s="2">
        <f t="shared" si="1048"/>
        <v>785.23505864000003</v>
      </c>
      <c r="AH1970" s="3">
        <f t="shared" si="1049"/>
        <v>0</v>
      </c>
      <c r="AI1970" s="4" t="str">
        <f t="shared" si="1060"/>
        <v>A+J=</v>
      </c>
      <c r="AJ1970" s="12">
        <f t="shared" si="1055"/>
        <v>43102</v>
      </c>
      <c r="AK1970" s="12"/>
      <c r="AL1970" s="4"/>
      <c r="AM1970" s="1"/>
      <c r="AN1970" s="12"/>
      <c r="AO1970" s="1"/>
      <c r="AP1970" s="1"/>
      <c r="AQ1970" s="3"/>
      <c r="AR1970" s="3"/>
      <c r="AS1970" s="7"/>
      <c r="AT1970" s="1"/>
      <c r="AU1970" s="1"/>
      <c r="AV1970" s="1"/>
      <c r="AW1970" s="1"/>
      <c r="AX1970" s="1"/>
      <c r="AY1970" s="1"/>
      <c r="AZ1970" s="1"/>
      <c r="BA1970" s="1"/>
      <c r="BB1970" s="1"/>
    </row>
    <row r="1971" spans="1:54" x14ac:dyDescent="0.2">
      <c r="A1971" s="178">
        <f t="shared" si="1050"/>
        <v>43090</v>
      </c>
      <c r="B1971" s="2">
        <f t="shared" si="1036"/>
        <v>234181.8887793647</v>
      </c>
      <c r="C1971" s="2">
        <f t="shared" si="1051"/>
        <v>165660.45714484999</v>
      </c>
      <c r="D1971" s="2">
        <f>SUM(Y1971:Y$2227)</f>
        <v>29964.13240074</v>
      </c>
      <c r="E1971" s="11">
        <f t="shared" si="1037"/>
        <v>135696.32474411</v>
      </c>
      <c r="F1971" s="99">
        <f t="shared" si="1032"/>
        <v>4881.25</v>
      </c>
      <c r="G1971" s="3">
        <f>IF(N1971=1,VLOOKUP(A1970,[1]Plan1!$BG$69:$BI$188,3),G1970)</f>
        <v>4894.92</v>
      </c>
      <c r="H1971" s="200">
        <f t="shared" si="1033"/>
        <v>43010</v>
      </c>
      <c r="I1971" s="200">
        <f t="shared" si="1034"/>
        <v>43041</v>
      </c>
      <c r="J1971" s="27">
        <f t="shared" si="1038"/>
        <v>2.8005121638925434E-3</v>
      </c>
      <c r="K1971" s="12">
        <f t="shared" si="1052"/>
        <v>43102</v>
      </c>
      <c r="L1971" s="12">
        <f t="shared" si="1039"/>
        <v>43102</v>
      </c>
      <c r="M1971" s="1">
        <f t="shared" si="1053"/>
        <v>20</v>
      </c>
      <c r="N1971" s="1">
        <f t="shared" si="1040"/>
        <v>14</v>
      </c>
      <c r="O1971" s="2">
        <f t="shared" si="1041"/>
        <v>1.0019595299999999</v>
      </c>
      <c r="P1971" s="11">
        <f t="shared" si="1062"/>
        <v>1.0042009199999999</v>
      </c>
      <c r="Q1971" s="11">
        <f t="shared" si="1058"/>
        <v>1.4077303091425475</v>
      </c>
      <c r="R1971" s="2">
        <f t="shared" si="1061"/>
        <v>1.41048879</v>
      </c>
      <c r="S1971" s="2">
        <f t="shared" si="1056"/>
        <v>1.3996033400000001</v>
      </c>
      <c r="T1971" s="2">
        <f t="shared" si="1042"/>
        <v>231858.92912585</v>
      </c>
      <c r="U1971" s="2">
        <f t="shared" si="1043"/>
        <v>11973.767387537924</v>
      </c>
      <c r="V1971" s="2">
        <f t="shared" si="1044"/>
        <v>55701.820151656779</v>
      </c>
      <c r="W1971" s="2">
        <f t="shared" si="1045"/>
        <v>233336.0446840447</v>
      </c>
      <c r="X1971" s="29">
        <f t="shared" si="1046"/>
        <v>0</v>
      </c>
      <c r="Y1971" s="2">
        <f t="shared" si="1057"/>
        <v>0</v>
      </c>
      <c r="Z1971" s="82">
        <f t="shared" si="1047"/>
        <v>0</v>
      </c>
      <c r="AA1971" s="2">
        <f t="shared" si="1030"/>
        <v>0</v>
      </c>
      <c r="AB1971" s="27">
        <f t="shared" si="1054"/>
        <v>6.7299999999999999E-2</v>
      </c>
      <c r="AC1971" s="29">
        <f t="shared" si="1035"/>
        <v>14</v>
      </c>
      <c r="AD1971" s="29">
        <v>252</v>
      </c>
      <c r="AE1971" s="11">
        <f t="shared" si="1059"/>
        <v>1.0036250040000001</v>
      </c>
      <c r="AF1971" s="2">
        <f t="shared" si="1031"/>
        <v>840.48954550999997</v>
      </c>
      <c r="AG1971" s="2">
        <f t="shared" si="1048"/>
        <v>845.84409531999995</v>
      </c>
      <c r="AH1971" s="3">
        <f t="shared" si="1049"/>
        <v>0</v>
      </c>
      <c r="AI1971" s="4" t="str">
        <f t="shared" si="1060"/>
        <v>A+J=</v>
      </c>
      <c r="AJ1971" s="12">
        <f t="shared" si="1055"/>
        <v>43102</v>
      </c>
      <c r="AK1971" s="12"/>
      <c r="AL1971" s="4"/>
      <c r="AM1971" s="1"/>
      <c r="AN1971" s="12"/>
      <c r="AO1971" s="1"/>
      <c r="AP1971" s="1"/>
      <c r="AQ1971" s="3"/>
      <c r="AR1971" s="3"/>
      <c r="AS1971" s="7"/>
      <c r="AT1971" s="1"/>
      <c r="AU1971" s="1"/>
      <c r="AV1971" s="1"/>
      <c r="AW1971" s="1"/>
      <c r="AX1971" s="1"/>
      <c r="AY1971" s="1"/>
      <c r="AZ1971" s="1"/>
      <c r="BA1971" s="1"/>
      <c r="BB1971" s="1"/>
    </row>
    <row r="1972" spans="1:54" x14ac:dyDescent="0.2">
      <c r="A1972" s="178">
        <f t="shared" si="1050"/>
        <v>43091</v>
      </c>
      <c r="B1972" s="2">
        <f t="shared" si="1036"/>
        <v>234269.29209176719</v>
      </c>
      <c r="C1972" s="2">
        <f t="shared" si="1051"/>
        <v>165660.45714484999</v>
      </c>
      <c r="D1972" s="2">
        <f>SUM(Y1972:Y$2227)</f>
        <v>29964.13240074</v>
      </c>
      <c r="E1972" s="11">
        <f t="shared" si="1037"/>
        <v>135696.32474411</v>
      </c>
      <c r="F1972" s="99">
        <f t="shared" si="1032"/>
        <v>4881.25</v>
      </c>
      <c r="G1972" s="3">
        <f>IF(N1972=1,VLOOKUP(A1971,[1]Plan1!$BG$69:$BI$188,3),G1971)</f>
        <v>4894.92</v>
      </c>
      <c r="H1972" s="200">
        <f t="shared" si="1033"/>
        <v>43010</v>
      </c>
      <c r="I1972" s="200">
        <f t="shared" si="1034"/>
        <v>43041</v>
      </c>
      <c r="J1972" s="27">
        <f t="shared" si="1038"/>
        <v>2.8005121638925434E-3</v>
      </c>
      <c r="K1972" s="12">
        <f t="shared" si="1052"/>
        <v>43102</v>
      </c>
      <c r="L1972" s="12">
        <f t="shared" si="1039"/>
        <v>43102</v>
      </c>
      <c r="M1972" s="1">
        <f t="shared" si="1053"/>
        <v>20</v>
      </c>
      <c r="N1972" s="1">
        <f t="shared" si="1040"/>
        <v>15</v>
      </c>
      <c r="O1972" s="2">
        <f t="shared" si="1041"/>
        <v>1.00209964</v>
      </c>
      <c r="P1972" s="11">
        <f t="shared" si="1062"/>
        <v>1.0042009199999999</v>
      </c>
      <c r="Q1972" s="11">
        <f t="shared" si="1058"/>
        <v>1.4077303091425475</v>
      </c>
      <c r="R1972" s="2">
        <f t="shared" si="1061"/>
        <v>1.4106860299999999</v>
      </c>
      <c r="S1972" s="2">
        <f t="shared" si="1056"/>
        <v>1.3996033400000001</v>
      </c>
      <c r="T1972" s="2">
        <f t="shared" si="1042"/>
        <v>231858.92912585</v>
      </c>
      <c r="U1972" s="2">
        <f t="shared" si="1043"/>
        <v>11973.767387537924</v>
      </c>
      <c r="V1972" s="2">
        <f t="shared" si="1044"/>
        <v>55728.584894749292</v>
      </c>
      <c r="W1972" s="2">
        <f t="shared" si="1045"/>
        <v>233362.8094271372</v>
      </c>
      <c r="X1972" s="29">
        <f t="shared" si="1046"/>
        <v>0</v>
      </c>
      <c r="Y1972" s="2">
        <f t="shared" si="1057"/>
        <v>0</v>
      </c>
      <c r="Z1972" s="82">
        <f t="shared" si="1047"/>
        <v>0</v>
      </c>
      <c r="AA1972" s="2">
        <f t="shared" si="1030"/>
        <v>0</v>
      </c>
      <c r="AB1972" s="27">
        <f t="shared" si="1054"/>
        <v>6.7299999999999999E-2</v>
      </c>
      <c r="AC1972" s="29">
        <f t="shared" si="1035"/>
        <v>15</v>
      </c>
      <c r="AD1972" s="29">
        <v>252</v>
      </c>
      <c r="AE1972" s="11">
        <f t="shared" si="1059"/>
        <v>1.003884435</v>
      </c>
      <c r="AF1972" s="2">
        <f t="shared" si="1031"/>
        <v>900.64093935000005</v>
      </c>
      <c r="AG1972" s="2">
        <f t="shared" si="1048"/>
        <v>906.48266463000004</v>
      </c>
      <c r="AH1972" s="3">
        <f t="shared" si="1049"/>
        <v>0</v>
      </c>
      <c r="AI1972" s="4" t="str">
        <f t="shared" si="1060"/>
        <v>A+J=</v>
      </c>
      <c r="AJ1972" s="12">
        <f t="shared" si="1055"/>
        <v>43102</v>
      </c>
      <c r="AK1972" s="12"/>
      <c r="AL1972" s="4"/>
      <c r="AM1972" s="1"/>
      <c r="AN1972" s="12"/>
      <c r="AO1972" s="1"/>
      <c r="AP1972" s="1"/>
      <c r="AQ1972" s="3"/>
      <c r="AR1972" s="3"/>
      <c r="AS1972" s="7"/>
      <c r="AT1972" s="1"/>
      <c r="AU1972" s="1"/>
      <c r="AV1972" s="1"/>
      <c r="AW1972" s="1"/>
      <c r="AX1972" s="1"/>
      <c r="AY1972" s="1"/>
      <c r="AZ1972" s="1"/>
      <c r="BA1972" s="1"/>
      <c r="BB1972" s="1"/>
    </row>
    <row r="1973" spans="1:54" x14ac:dyDescent="0.2">
      <c r="A1973" s="178">
        <f t="shared" si="1050"/>
        <v>43092</v>
      </c>
      <c r="B1973" s="2">
        <f t="shared" si="1036"/>
        <v>234356.73061222275</v>
      </c>
      <c r="C1973" s="2">
        <f t="shared" si="1051"/>
        <v>165660.45714484999</v>
      </c>
      <c r="D1973" s="2">
        <f>SUM(Y1973:Y$2227)</f>
        <v>29964.13240074</v>
      </c>
      <c r="E1973" s="11">
        <f t="shared" si="1037"/>
        <v>135696.32474411</v>
      </c>
      <c r="F1973" s="99">
        <f t="shared" si="1032"/>
        <v>4881.25</v>
      </c>
      <c r="G1973" s="3">
        <f>IF(N1973=1,VLOOKUP(A1972,[1]Plan1!$BG$69:$BI$188,3),G1972)</f>
        <v>4894.92</v>
      </c>
      <c r="H1973" s="200">
        <f t="shared" si="1033"/>
        <v>43010</v>
      </c>
      <c r="I1973" s="200">
        <f t="shared" si="1034"/>
        <v>43041</v>
      </c>
      <c r="J1973" s="27">
        <f t="shared" si="1038"/>
        <v>2.8005121638925434E-3</v>
      </c>
      <c r="K1973" s="12">
        <f t="shared" si="1052"/>
        <v>43102</v>
      </c>
      <c r="L1973" s="12">
        <f t="shared" si="1039"/>
        <v>43102</v>
      </c>
      <c r="M1973" s="1">
        <f t="shared" si="1053"/>
        <v>20</v>
      </c>
      <c r="N1973" s="1">
        <f t="shared" si="1040"/>
        <v>16</v>
      </c>
      <c r="O1973" s="2">
        <f t="shared" si="1041"/>
        <v>1.00223978</v>
      </c>
      <c r="P1973" s="11">
        <f t="shared" si="1062"/>
        <v>1.0042009199999999</v>
      </c>
      <c r="Q1973" s="11">
        <f t="shared" si="1058"/>
        <v>1.4077303091425475</v>
      </c>
      <c r="R1973" s="2">
        <f t="shared" si="1061"/>
        <v>1.41088331</v>
      </c>
      <c r="S1973" s="2">
        <f t="shared" si="1056"/>
        <v>1.3996033400000001</v>
      </c>
      <c r="T1973" s="2">
        <f t="shared" si="1042"/>
        <v>231858.92912585</v>
      </c>
      <c r="U1973" s="2">
        <f t="shared" si="1043"/>
        <v>11973.767387537924</v>
      </c>
      <c r="V1973" s="2">
        <f t="shared" si="1044"/>
        <v>55755.355065694821</v>
      </c>
      <c r="W1973" s="2">
        <f t="shared" si="1045"/>
        <v>233389.57959808275</v>
      </c>
      <c r="X1973" s="29">
        <f t="shared" si="1046"/>
        <v>0</v>
      </c>
      <c r="Y1973" s="2">
        <f t="shared" si="1057"/>
        <v>0</v>
      </c>
      <c r="Z1973" s="82">
        <f t="shared" si="1047"/>
        <v>0</v>
      </c>
      <c r="AA1973" s="2">
        <f t="shared" si="1030"/>
        <v>0</v>
      </c>
      <c r="AB1973" s="27">
        <f t="shared" si="1054"/>
        <v>6.7299999999999999E-2</v>
      </c>
      <c r="AC1973" s="29">
        <f t="shared" si="1035"/>
        <v>16</v>
      </c>
      <c r="AD1973" s="29">
        <v>252</v>
      </c>
      <c r="AE1973" s="11">
        <f t="shared" si="1059"/>
        <v>1.004143934</v>
      </c>
      <c r="AF1973" s="2">
        <f t="shared" si="1031"/>
        <v>960.80809959999999</v>
      </c>
      <c r="AG1973" s="2">
        <f t="shared" si="1048"/>
        <v>967.15101414000003</v>
      </c>
      <c r="AH1973" s="3">
        <f t="shared" si="1049"/>
        <v>0</v>
      </c>
      <c r="AI1973" s="4" t="str">
        <f t="shared" si="1060"/>
        <v>A+J=</v>
      </c>
      <c r="AJ1973" s="12">
        <f t="shared" si="1055"/>
        <v>43102</v>
      </c>
      <c r="AK1973" s="12"/>
      <c r="AL1973" s="4"/>
      <c r="AM1973" s="1"/>
      <c r="AN1973" s="12"/>
      <c r="AO1973" s="1"/>
      <c r="AP1973" s="1"/>
      <c r="AQ1973" s="3"/>
      <c r="AR1973" s="3"/>
      <c r="AS1973" s="7"/>
      <c r="AT1973" s="1"/>
      <c r="AU1973" s="1"/>
      <c r="AV1973" s="1"/>
      <c r="AW1973" s="1"/>
      <c r="AX1973" s="1"/>
      <c r="AY1973" s="1"/>
      <c r="AZ1973" s="1"/>
      <c r="BA1973" s="1"/>
      <c r="BB1973" s="1"/>
    </row>
    <row r="1974" spans="1:54" x14ac:dyDescent="0.2">
      <c r="A1974" s="178">
        <f t="shared" si="1050"/>
        <v>43093</v>
      </c>
      <c r="B1974" s="2">
        <f t="shared" si="1036"/>
        <v>234356.73061222275</v>
      </c>
      <c r="C1974" s="2">
        <f t="shared" si="1051"/>
        <v>165660.45714484999</v>
      </c>
      <c r="D1974" s="2">
        <f>SUM(Y1974:Y$2227)</f>
        <v>29964.13240074</v>
      </c>
      <c r="E1974" s="11">
        <f t="shared" si="1037"/>
        <v>135696.32474411</v>
      </c>
      <c r="F1974" s="99">
        <f t="shared" si="1032"/>
        <v>4881.25</v>
      </c>
      <c r="G1974" s="3">
        <f>IF(N1974=1,VLOOKUP(A1973,[1]Plan1!$BG$69:$BI$188,3),G1973)</f>
        <v>4894.92</v>
      </c>
      <c r="H1974" s="200">
        <f t="shared" si="1033"/>
        <v>43010</v>
      </c>
      <c r="I1974" s="200">
        <f t="shared" si="1034"/>
        <v>43041</v>
      </c>
      <c r="J1974" s="27">
        <f t="shared" si="1038"/>
        <v>2.8005121638925434E-3</v>
      </c>
      <c r="K1974" s="12">
        <f t="shared" si="1052"/>
        <v>43102</v>
      </c>
      <c r="L1974" s="12">
        <f t="shared" si="1039"/>
        <v>43102</v>
      </c>
      <c r="M1974" s="1">
        <f t="shared" si="1053"/>
        <v>20</v>
      </c>
      <c r="N1974" s="1">
        <f t="shared" si="1040"/>
        <v>16</v>
      </c>
      <c r="O1974" s="2">
        <f t="shared" si="1041"/>
        <v>1.00223978</v>
      </c>
      <c r="P1974" s="11">
        <f t="shared" si="1062"/>
        <v>1.0042009199999999</v>
      </c>
      <c r="Q1974" s="11">
        <f t="shared" si="1058"/>
        <v>1.4077303091425475</v>
      </c>
      <c r="R1974" s="2">
        <f t="shared" si="1061"/>
        <v>1.41088331</v>
      </c>
      <c r="S1974" s="2">
        <f t="shared" si="1056"/>
        <v>1.3996033400000001</v>
      </c>
      <c r="T1974" s="2">
        <f t="shared" si="1042"/>
        <v>231858.92912585</v>
      </c>
      <c r="U1974" s="2">
        <f t="shared" si="1043"/>
        <v>11973.767387537924</v>
      </c>
      <c r="V1974" s="2">
        <f t="shared" si="1044"/>
        <v>55755.355065694821</v>
      </c>
      <c r="W1974" s="2">
        <f t="shared" si="1045"/>
        <v>233389.57959808275</v>
      </c>
      <c r="X1974" s="29">
        <f t="shared" si="1046"/>
        <v>0</v>
      </c>
      <c r="Y1974" s="2">
        <f t="shared" si="1057"/>
        <v>0</v>
      </c>
      <c r="Z1974" s="82">
        <f t="shared" si="1047"/>
        <v>0</v>
      </c>
      <c r="AA1974" s="2">
        <f t="shared" si="1030"/>
        <v>0</v>
      </c>
      <c r="AB1974" s="27">
        <f t="shared" si="1054"/>
        <v>6.7299999999999999E-2</v>
      </c>
      <c r="AC1974" s="29">
        <f t="shared" si="1035"/>
        <v>16</v>
      </c>
      <c r="AD1974" s="29">
        <v>252</v>
      </c>
      <c r="AE1974" s="11">
        <f t="shared" si="1059"/>
        <v>1.004143934</v>
      </c>
      <c r="AF1974" s="2">
        <f t="shared" si="1031"/>
        <v>960.80809959999999</v>
      </c>
      <c r="AG1974" s="2">
        <f t="shared" si="1048"/>
        <v>967.15101414000003</v>
      </c>
      <c r="AH1974" s="3">
        <f t="shared" si="1049"/>
        <v>0</v>
      </c>
      <c r="AI1974" s="4" t="str">
        <f t="shared" si="1060"/>
        <v>A+J=</v>
      </c>
      <c r="AJ1974" s="12">
        <f t="shared" si="1055"/>
        <v>43102</v>
      </c>
      <c r="AK1974" s="12"/>
      <c r="AL1974" s="4"/>
      <c r="AM1974" s="1"/>
      <c r="AN1974" s="12"/>
      <c r="AO1974" s="1"/>
      <c r="AP1974" s="1"/>
      <c r="AQ1974" s="3"/>
      <c r="AR1974" s="3"/>
      <c r="AS1974" s="7"/>
      <c r="AT1974" s="1"/>
      <c r="AU1974" s="1"/>
      <c r="AV1974" s="1"/>
      <c r="AW1974" s="1"/>
      <c r="AX1974" s="1"/>
      <c r="AY1974" s="1"/>
      <c r="AZ1974" s="1"/>
      <c r="BA1974" s="1"/>
      <c r="BB1974" s="1"/>
    </row>
    <row r="1975" spans="1:54" x14ac:dyDescent="0.2">
      <c r="A1975" s="178">
        <f t="shared" si="1050"/>
        <v>43094</v>
      </c>
      <c r="B1975" s="2">
        <f t="shared" si="1036"/>
        <v>234356.73061222275</v>
      </c>
      <c r="C1975" s="2">
        <f t="shared" si="1051"/>
        <v>165660.45714484999</v>
      </c>
      <c r="D1975" s="2">
        <f>SUM(Y1975:Y$2227)</f>
        <v>29964.13240074</v>
      </c>
      <c r="E1975" s="11">
        <f t="shared" si="1037"/>
        <v>135696.32474411</v>
      </c>
      <c r="F1975" s="99">
        <f t="shared" si="1032"/>
        <v>4881.25</v>
      </c>
      <c r="G1975" s="3">
        <f>IF(N1975=1,VLOOKUP(A1974,[1]Plan1!$BG$69:$BI$188,3),G1974)</f>
        <v>4894.92</v>
      </c>
      <c r="H1975" s="200">
        <f t="shared" si="1033"/>
        <v>43010</v>
      </c>
      <c r="I1975" s="200">
        <f t="shared" si="1034"/>
        <v>43041</v>
      </c>
      <c r="J1975" s="27">
        <f t="shared" si="1038"/>
        <v>2.8005121638925434E-3</v>
      </c>
      <c r="K1975" s="12">
        <f t="shared" si="1052"/>
        <v>43102</v>
      </c>
      <c r="L1975" s="12">
        <f t="shared" si="1039"/>
        <v>43102</v>
      </c>
      <c r="M1975" s="1">
        <f t="shared" si="1053"/>
        <v>20</v>
      </c>
      <c r="N1975" s="1">
        <f t="shared" si="1040"/>
        <v>16</v>
      </c>
      <c r="O1975" s="2">
        <f t="shared" si="1041"/>
        <v>1.00223978</v>
      </c>
      <c r="P1975" s="11">
        <f t="shared" si="1062"/>
        <v>1.0042009199999999</v>
      </c>
      <c r="Q1975" s="11">
        <f t="shared" si="1058"/>
        <v>1.4077303091425475</v>
      </c>
      <c r="R1975" s="2">
        <f t="shared" si="1061"/>
        <v>1.41088331</v>
      </c>
      <c r="S1975" s="2">
        <f t="shared" si="1056"/>
        <v>1.3996033400000001</v>
      </c>
      <c r="T1975" s="2">
        <f t="shared" si="1042"/>
        <v>231858.92912585</v>
      </c>
      <c r="U1975" s="2">
        <f t="shared" si="1043"/>
        <v>11973.767387537924</v>
      </c>
      <c r="V1975" s="2">
        <f t="shared" si="1044"/>
        <v>55755.355065694821</v>
      </c>
      <c r="W1975" s="2">
        <f t="shared" si="1045"/>
        <v>233389.57959808275</v>
      </c>
      <c r="X1975" s="29">
        <f t="shared" si="1046"/>
        <v>0</v>
      </c>
      <c r="Y1975" s="2">
        <f t="shared" si="1057"/>
        <v>0</v>
      </c>
      <c r="Z1975" s="82">
        <f t="shared" si="1047"/>
        <v>0</v>
      </c>
      <c r="AA1975" s="2">
        <f t="shared" si="1030"/>
        <v>0</v>
      </c>
      <c r="AB1975" s="27">
        <f t="shared" si="1054"/>
        <v>6.7299999999999999E-2</v>
      </c>
      <c r="AC1975" s="29">
        <f t="shared" si="1035"/>
        <v>16</v>
      </c>
      <c r="AD1975" s="29">
        <v>252</v>
      </c>
      <c r="AE1975" s="11">
        <f t="shared" si="1059"/>
        <v>1.004143934</v>
      </c>
      <c r="AF1975" s="2">
        <f t="shared" si="1031"/>
        <v>960.80809959999999</v>
      </c>
      <c r="AG1975" s="2">
        <f t="shared" si="1048"/>
        <v>967.15101414000003</v>
      </c>
      <c r="AH1975" s="3">
        <f t="shared" si="1049"/>
        <v>0</v>
      </c>
      <c r="AI1975" s="4" t="str">
        <f t="shared" si="1060"/>
        <v>A+J=</v>
      </c>
      <c r="AJ1975" s="12">
        <f t="shared" si="1055"/>
        <v>43102</v>
      </c>
      <c r="AK1975" s="12"/>
      <c r="AL1975" s="4"/>
      <c r="AM1975" s="1"/>
      <c r="AN1975" s="12"/>
      <c r="AO1975" s="1"/>
      <c r="AP1975" s="1"/>
      <c r="AQ1975" s="3"/>
      <c r="AR1975" s="3"/>
      <c r="AS1975" s="7"/>
      <c r="AT1975" s="1"/>
      <c r="AU1975" s="1"/>
      <c r="AV1975" s="1"/>
      <c r="AW1975" s="1"/>
      <c r="AX1975" s="1"/>
      <c r="AY1975" s="1"/>
      <c r="AZ1975" s="1"/>
      <c r="BA1975" s="1"/>
      <c r="BB1975" s="1"/>
    </row>
    <row r="1976" spans="1:54" x14ac:dyDescent="0.2">
      <c r="A1976" s="178">
        <f t="shared" si="1050"/>
        <v>43095</v>
      </c>
      <c r="B1976" s="2">
        <f t="shared" si="1036"/>
        <v>234356.73061222275</v>
      </c>
      <c r="C1976" s="2">
        <f t="shared" si="1051"/>
        <v>165660.45714484999</v>
      </c>
      <c r="D1976" s="2">
        <f>SUM(Y1976:Y$2227)</f>
        <v>29964.13240074</v>
      </c>
      <c r="E1976" s="11">
        <f t="shared" si="1037"/>
        <v>135696.32474411</v>
      </c>
      <c r="F1976" s="99">
        <f t="shared" si="1032"/>
        <v>4881.25</v>
      </c>
      <c r="G1976" s="3">
        <f>IF(N1976=1,VLOOKUP(A1975,[1]Plan1!$BG$69:$BI$188,3),G1975)</f>
        <v>4894.92</v>
      </c>
      <c r="H1976" s="200">
        <f t="shared" si="1033"/>
        <v>43010</v>
      </c>
      <c r="I1976" s="200">
        <f t="shared" si="1034"/>
        <v>43041</v>
      </c>
      <c r="J1976" s="27">
        <f t="shared" si="1038"/>
        <v>2.8005121638925434E-3</v>
      </c>
      <c r="K1976" s="12">
        <f t="shared" si="1052"/>
        <v>43102</v>
      </c>
      <c r="L1976" s="12">
        <f t="shared" si="1039"/>
        <v>43102</v>
      </c>
      <c r="M1976" s="1">
        <f t="shared" si="1053"/>
        <v>20</v>
      </c>
      <c r="N1976" s="1">
        <f t="shared" si="1040"/>
        <v>16</v>
      </c>
      <c r="O1976" s="2">
        <f t="shared" si="1041"/>
        <v>1.00223978</v>
      </c>
      <c r="P1976" s="11">
        <f t="shared" si="1062"/>
        <v>1.0042009199999999</v>
      </c>
      <c r="Q1976" s="11">
        <f t="shared" si="1058"/>
        <v>1.4077303091425475</v>
      </c>
      <c r="R1976" s="2">
        <f t="shared" si="1061"/>
        <v>1.41088331</v>
      </c>
      <c r="S1976" s="2">
        <f t="shared" si="1056"/>
        <v>1.3996033400000001</v>
      </c>
      <c r="T1976" s="2">
        <f t="shared" si="1042"/>
        <v>231858.92912585</v>
      </c>
      <c r="U1976" s="2">
        <f t="shared" si="1043"/>
        <v>11973.767387537924</v>
      </c>
      <c r="V1976" s="2">
        <f t="shared" si="1044"/>
        <v>55755.355065694821</v>
      </c>
      <c r="W1976" s="2">
        <f t="shared" si="1045"/>
        <v>233389.57959808275</v>
      </c>
      <c r="X1976" s="29">
        <f t="shared" si="1046"/>
        <v>0</v>
      </c>
      <c r="Y1976" s="2">
        <f t="shared" si="1057"/>
        <v>0</v>
      </c>
      <c r="Z1976" s="82">
        <f t="shared" si="1047"/>
        <v>0</v>
      </c>
      <c r="AA1976" s="2">
        <f t="shared" si="1030"/>
        <v>0</v>
      </c>
      <c r="AB1976" s="27">
        <f t="shared" si="1054"/>
        <v>6.7299999999999999E-2</v>
      </c>
      <c r="AC1976" s="29">
        <f t="shared" si="1035"/>
        <v>16</v>
      </c>
      <c r="AD1976" s="29">
        <v>252</v>
      </c>
      <c r="AE1976" s="11">
        <f t="shared" si="1059"/>
        <v>1.004143934</v>
      </c>
      <c r="AF1976" s="2">
        <f t="shared" si="1031"/>
        <v>960.80809959999999</v>
      </c>
      <c r="AG1976" s="2">
        <f t="shared" si="1048"/>
        <v>967.15101414000003</v>
      </c>
      <c r="AH1976" s="3">
        <f t="shared" si="1049"/>
        <v>0</v>
      </c>
      <c r="AI1976" s="4" t="str">
        <f t="shared" si="1060"/>
        <v>A+J=</v>
      </c>
      <c r="AJ1976" s="12">
        <f t="shared" si="1055"/>
        <v>43102</v>
      </c>
      <c r="AK1976" s="12"/>
      <c r="AL1976" s="4"/>
      <c r="AM1976" s="1"/>
      <c r="AN1976" s="12"/>
      <c r="AO1976" s="1"/>
      <c r="AP1976" s="1"/>
      <c r="AQ1976" s="3"/>
      <c r="AR1976" s="3"/>
      <c r="AS1976" s="7"/>
      <c r="AT1976" s="1"/>
      <c r="AU1976" s="1"/>
      <c r="AV1976" s="1"/>
      <c r="AW1976" s="1"/>
      <c r="AX1976" s="1"/>
      <c r="AY1976" s="1"/>
      <c r="AZ1976" s="1"/>
      <c r="BA1976" s="1"/>
      <c r="BB1976" s="1"/>
    </row>
    <row r="1977" spans="1:54" x14ac:dyDescent="0.2">
      <c r="A1977" s="178">
        <f t="shared" si="1050"/>
        <v>43096</v>
      </c>
      <c r="B1977" s="2">
        <f t="shared" si="1036"/>
        <v>234444.1997947515</v>
      </c>
      <c r="C1977" s="2">
        <f t="shared" si="1051"/>
        <v>165660.45714484999</v>
      </c>
      <c r="D1977" s="2">
        <f>SUM(Y1977:Y$2227)</f>
        <v>29964.13240074</v>
      </c>
      <c r="E1977" s="11">
        <f t="shared" si="1037"/>
        <v>135696.32474411</v>
      </c>
      <c r="F1977" s="99">
        <f t="shared" si="1032"/>
        <v>4881.25</v>
      </c>
      <c r="G1977" s="3">
        <f>IF(N1977=1,VLOOKUP(A1976,[1]Plan1!$BG$69:$BI$188,3),G1976)</f>
        <v>4894.92</v>
      </c>
      <c r="H1977" s="200">
        <f t="shared" si="1033"/>
        <v>43010</v>
      </c>
      <c r="I1977" s="200">
        <f t="shared" si="1034"/>
        <v>43041</v>
      </c>
      <c r="J1977" s="27">
        <f t="shared" si="1038"/>
        <v>2.8005121638925434E-3</v>
      </c>
      <c r="K1977" s="12">
        <f t="shared" si="1052"/>
        <v>43102</v>
      </c>
      <c r="L1977" s="12">
        <f t="shared" si="1039"/>
        <v>43102</v>
      </c>
      <c r="M1977" s="1">
        <f t="shared" si="1053"/>
        <v>20</v>
      </c>
      <c r="N1977" s="1">
        <f t="shared" si="1040"/>
        <v>17</v>
      </c>
      <c r="O1977" s="2">
        <f t="shared" si="1041"/>
        <v>1.00237993</v>
      </c>
      <c r="P1977" s="11">
        <f t="shared" si="1062"/>
        <v>1.0042009199999999</v>
      </c>
      <c r="Q1977" s="11">
        <f t="shared" si="1058"/>
        <v>1.4077303091425475</v>
      </c>
      <c r="R1977" s="2">
        <f t="shared" si="1061"/>
        <v>1.4110806</v>
      </c>
      <c r="S1977" s="2">
        <f t="shared" si="1056"/>
        <v>1.3996033400000001</v>
      </c>
      <c r="T1977" s="2">
        <f t="shared" si="1042"/>
        <v>231858.92912585</v>
      </c>
      <c r="U1977" s="2">
        <f t="shared" si="1043"/>
        <v>11973.767387537924</v>
      </c>
      <c r="V1977" s="2">
        <f t="shared" si="1044"/>
        <v>55782.126593603585</v>
      </c>
      <c r="W1977" s="2">
        <f t="shared" si="1045"/>
        <v>233416.3511259915</v>
      </c>
      <c r="X1977" s="29">
        <f t="shared" si="1046"/>
        <v>0</v>
      </c>
      <c r="Y1977" s="2">
        <f t="shared" si="1057"/>
        <v>0</v>
      </c>
      <c r="Z1977" s="82">
        <f t="shared" si="1047"/>
        <v>0</v>
      </c>
      <c r="AA1977" s="2">
        <f t="shared" si="1030"/>
        <v>0</v>
      </c>
      <c r="AB1977" s="27">
        <f t="shared" si="1054"/>
        <v>6.7299999999999999E-2</v>
      </c>
      <c r="AC1977" s="29">
        <f t="shared" si="1035"/>
        <v>17</v>
      </c>
      <c r="AD1977" s="29">
        <v>252</v>
      </c>
      <c r="AE1977" s="11">
        <f t="shared" si="1059"/>
        <v>1.0044034989999999</v>
      </c>
      <c r="AF1977" s="2">
        <f t="shared" si="1031"/>
        <v>1020.99056254</v>
      </c>
      <c r="AG1977" s="2">
        <f t="shared" si="1048"/>
        <v>1027.84866876</v>
      </c>
      <c r="AH1977" s="3">
        <f t="shared" si="1049"/>
        <v>0</v>
      </c>
      <c r="AI1977" s="4" t="str">
        <f t="shared" si="1060"/>
        <v>A+J=</v>
      </c>
      <c r="AJ1977" s="12">
        <f t="shared" si="1055"/>
        <v>43102</v>
      </c>
      <c r="AK1977" s="12"/>
      <c r="AL1977" s="4"/>
      <c r="AM1977" s="1"/>
      <c r="AN1977" s="12"/>
      <c r="AO1977" s="1"/>
      <c r="AP1977" s="1"/>
      <c r="AQ1977" s="3"/>
      <c r="AR1977" s="3"/>
      <c r="AS1977" s="7"/>
      <c r="AT1977" s="1"/>
      <c r="AU1977" s="1"/>
      <c r="AV1977" s="1"/>
      <c r="AW1977" s="1"/>
      <c r="AX1977" s="1"/>
      <c r="AY1977" s="1"/>
      <c r="AZ1977" s="1"/>
      <c r="BA1977" s="1"/>
      <c r="BB1977" s="1"/>
    </row>
    <row r="1978" spans="1:54" x14ac:dyDescent="0.2">
      <c r="A1978" s="178">
        <f t="shared" si="1050"/>
        <v>43097</v>
      </c>
      <c r="B1978" s="2">
        <f t="shared" si="1036"/>
        <v>234531.70396904327</v>
      </c>
      <c r="C1978" s="2">
        <f t="shared" si="1051"/>
        <v>165660.45714484999</v>
      </c>
      <c r="D1978" s="2">
        <f>SUM(Y1978:Y$2227)</f>
        <v>29964.13240074</v>
      </c>
      <c r="E1978" s="11">
        <f t="shared" si="1037"/>
        <v>135696.32474411</v>
      </c>
      <c r="F1978" s="99">
        <f t="shared" si="1032"/>
        <v>4881.25</v>
      </c>
      <c r="G1978" s="3">
        <f>IF(N1978=1,VLOOKUP(A1977,[1]Plan1!$BG$69:$BI$188,3),G1977)</f>
        <v>4894.92</v>
      </c>
      <c r="H1978" s="200">
        <f t="shared" si="1033"/>
        <v>43010</v>
      </c>
      <c r="I1978" s="200">
        <f t="shared" si="1034"/>
        <v>43041</v>
      </c>
      <c r="J1978" s="27">
        <f t="shared" si="1038"/>
        <v>2.8005121638925434E-3</v>
      </c>
      <c r="K1978" s="12">
        <f t="shared" si="1052"/>
        <v>43102</v>
      </c>
      <c r="L1978" s="12">
        <f t="shared" si="1039"/>
        <v>43102</v>
      </c>
      <c r="M1978" s="1">
        <f t="shared" si="1053"/>
        <v>20</v>
      </c>
      <c r="N1978" s="1">
        <f t="shared" si="1040"/>
        <v>18</v>
      </c>
      <c r="O1978" s="2">
        <f t="shared" si="1041"/>
        <v>1.0025200999999999</v>
      </c>
      <c r="P1978" s="11">
        <f t="shared" si="1062"/>
        <v>1.0042009199999999</v>
      </c>
      <c r="Q1978" s="11">
        <f t="shared" si="1058"/>
        <v>1.4077303091425475</v>
      </c>
      <c r="R1978" s="2">
        <f t="shared" si="1061"/>
        <v>1.41127793</v>
      </c>
      <c r="S1978" s="2">
        <f t="shared" si="1056"/>
        <v>1.3996033400000001</v>
      </c>
      <c r="T1978" s="2">
        <f t="shared" si="1042"/>
        <v>231858.92912585</v>
      </c>
      <c r="U1978" s="2">
        <f t="shared" si="1043"/>
        <v>11973.767387537924</v>
      </c>
      <c r="V1978" s="2">
        <f t="shared" si="1044"/>
        <v>55808.903549365343</v>
      </c>
      <c r="W1978" s="2">
        <f t="shared" si="1045"/>
        <v>233443.12808175327</v>
      </c>
      <c r="X1978" s="29">
        <f t="shared" si="1046"/>
        <v>0</v>
      </c>
      <c r="Y1978" s="2">
        <f t="shared" si="1057"/>
        <v>0</v>
      </c>
      <c r="Z1978" s="82">
        <f t="shared" si="1047"/>
        <v>0</v>
      </c>
      <c r="AA1978" s="2">
        <f t="shared" ref="AA1978:AA2022" si="1063">IF(Z1978&gt;0,TRUNC(Z1978*T1978,8),0)</f>
        <v>0</v>
      </c>
      <c r="AB1978" s="27">
        <f t="shared" si="1054"/>
        <v>6.7299999999999999E-2</v>
      </c>
      <c r="AC1978" s="29">
        <f t="shared" si="1035"/>
        <v>18</v>
      </c>
      <c r="AD1978" s="29">
        <v>252</v>
      </c>
      <c r="AE1978" s="11">
        <f t="shared" si="1059"/>
        <v>1.004663131</v>
      </c>
      <c r="AF1978" s="2">
        <f t="shared" ref="AF1978:AF2022" si="1064">TRUNC((T1978*(AE1978-1)),8)</f>
        <v>1081.18856003</v>
      </c>
      <c r="AG1978" s="2">
        <f t="shared" si="1048"/>
        <v>1088.5758872900001</v>
      </c>
      <c r="AH1978" s="3">
        <f t="shared" si="1049"/>
        <v>0</v>
      </c>
      <c r="AI1978" s="4" t="str">
        <f t="shared" si="1060"/>
        <v>A+J=</v>
      </c>
      <c r="AJ1978" s="12">
        <f t="shared" si="1055"/>
        <v>43102</v>
      </c>
      <c r="AK1978" s="12"/>
      <c r="AL1978" s="4"/>
      <c r="AM1978" s="1"/>
      <c r="AN1978" s="12"/>
      <c r="AO1978" s="1"/>
      <c r="AP1978" s="1"/>
      <c r="AQ1978" s="3"/>
      <c r="AR1978" s="3"/>
      <c r="AS1978" s="7"/>
      <c r="AT1978" s="1"/>
      <c r="AU1978" s="1"/>
      <c r="AV1978" s="1"/>
      <c r="AW1978" s="1"/>
      <c r="AX1978" s="1"/>
      <c r="AY1978" s="1"/>
      <c r="AZ1978" s="1"/>
      <c r="BA1978" s="1"/>
      <c r="BB1978" s="1"/>
    </row>
    <row r="1979" spans="1:54" x14ac:dyDescent="0.2">
      <c r="A1979" s="178">
        <f t="shared" si="1050"/>
        <v>43098</v>
      </c>
      <c r="B1979" s="2">
        <f t="shared" si="1036"/>
        <v>234619.24201452476</v>
      </c>
      <c r="C1979" s="2">
        <f t="shared" si="1051"/>
        <v>165660.45714484999</v>
      </c>
      <c r="D1979" s="2">
        <f>SUM(Y1979:Y$2227)</f>
        <v>29964.13240074</v>
      </c>
      <c r="E1979" s="11">
        <f t="shared" si="1037"/>
        <v>135696.32474411</v>
      </c>
      <c r="F1979" s="99">
        <f t="shared" si="1032"/>
        <v>4881.25</v>
      </c>
      <c r="G1979" s="3">
        <f>IF(N1979=1,VLOOKUP(A1978,[1]Plan1!$BG$69:$BI$188,3),G1978)</f>
        <v>4894.92</v>
      </c>
      <c r="H1979" s="200">
        <f t="shared" si="1033"/>
        <v>43010</v>
      </c>
      <c r="I1979" s="200">
        <f t="shared" si="1034"/>
        <v>43041</v>
      </c>
      <c r="J1979" s="27">
        <f t="shared" si="1038"/>
        <v>2.8005121638925434E-3</v>
      </c>
      <c r="K1979" s="12">
        <f t="shared" si="1052"/>
        <v>43102</v>
      </c>
      <c r="L1979" s="12">
        <f t="shared" si="1039"/>
        <v>43102</v>
      </c>
      <c r="M1979" s="1">
        <f t="shared" si="1053"/>
        <v>20</v>
      </c>
      <c r="N1979" s="1">
        <f t="shared" si="1040"/>
        <v>19</v>
      </c>
      <c r="O1979" s="2">
        <f t="shared" si="1041"/>
        <v>1.0026603000000001</v>
      </c>
      <c r="P1979" s="11">
        <f t="shared" si="1062"/>
        <v>1.0042009199999999</v>
      </c>
      <c r="Q1979" s="11">
        <f t="shared" si="1058"/>
        <v>1.4077303091425475</v>
      </c>
      <c r="R1979" s="2">
        <f t="shared" si="1061"/>
        <v>1.41147529</v>
      </c>
      <c r="S1979" s="2">
        <f t="shared" si="1056"/>
        <v>1.3996033400000001</v>
      </c>
      <c r="T1979" s="2">
        <f t="shared" si="1042"/>
        <v>231858.92912585</v>
      </c>
      <c r="U1979" s="2">
        <f t="shared" si="1043"/>
        <v>11973.767387537924</v>
      </c>
      <c r="V1979" s="2">
        <f t="shared" si="1044"/>
        <v>55835.684576016843</v>
      </c>
      <c r="W1979" s="2">
        <f t="shared" si="1045"/>
        <v>233469.90910840477</v>
      </c>
      <c r="X1979" s="29">
        <f t="shared" si="1046"/>
        <v>0</v>
      </c>
      <c r="Y1979" s="2">
        <f t="shared" si="1057"/>
        <v>0</v>
      </c>
      <c r="Z1979" s="82">
        <f t="shared" si="1047"/>
        <v>0</v>
      </c>
      <c r="AA1979" s="2">
        <f t="shared" si="1063"/>
        <v>0</v>
      </c>
      <c r="AB1979" s="27">
        <f t="shared" si="1054"/>
        <v>6.7299999999999999E-2</v>
      </c>
      <c r="AC1979" s="29">
        <f t="shared" si="1035"/>
        <v>19</v>
      </c>
      <c r="AD1979" s="29">
        <v>252</v>
      </c>
      <c r="AE1979" s="11">
        <f t="shared" si="1059"/>
        <v>1.004922831</v>
      </c>
      <c r="AF1979" s="2">
        <f t="shared" si="1064"/>
        <v>1141.4023239200001</v>
      </c>
      <c r="AG1979" s="2">
        <f t="shared" si="1048"/>
        <v>1149.33290612</v>
      </c>
      <c r="AH1979" s="3">
        <f t="shared" si="1049"/>
        <v>0</v>
      </c>
      <c r="AI1979" s="4" t="str">
        <f t="shared" si="1060"/>
        <v>A+J=</v>
      </c>
      <c r="AJ1979" s="12">
        <f t="shared" si="1055"/>
        <v>43102</v>
      </c>
      <c r="AK1979" s="12"/>
      <c r="AL1979" s="4"/>
      <c r="AM1979" s="1"/>
      <c r="AN1979" s="12"/>
      <c r="AO1979" s="1"/>
      <c r="AP1979" s="1"/>
      <c r="AQ1979" s="3"/>
      <c r="AR1979" s="3"/>
      <c r="AS1979" s="7"/>
      <c r="AT1979" s="1"/>
      <c r="AU1979" s="1"/>
      <c r="AV1979" s="1"/>
      <c r="AW1979" s="1"/>
      <c r="AX1979" s="1"/>
      <c r="AY1979" s="1"/>
      <c r="AZ1979" s="1"/>
      <c r="BA1979" s="1"/>
      <c r="BB1979" s="1"/>
    </row>
    <row r="1980" spans="1:54" x14ac:dyDescent="0.2">
      <c r="A1980" s="178">
        <f t="shared" si="1050"/>
        <v>43099</v>
      </c>
      <c r="B1980" s="2">
        <f t="shared" si="1036"/>
        <v>234706.81210884274</v>
      </c>
      <c r="C1980" s="2">
        <f t="shared" si="1051"/>
        <v>165660.45714484999</v>
      </c>
      <c r="D1980" s="2">
        <f>SUM(Y1980:Y$2227)</f>
        <v>29964.13240074</v>
      </c>
      <c r="E1980" s="11">
        <f t="shared" si="1037"/>
        <v>135696.32474411</v>
      </c>
      <c r="F1980" s="99">
        <f t="shared" si="1032"/>
        <v>4881.25</v>
      </c>
      <c r="G1980" s="3">
        <f>IF(N1980=1,VLOOKUP(A1979,[1]Plan1!$BG$69:$BI$188,3),G1979)</f>
        <v>4894.92</v>
      </c>
      <c r="H1980" s="200">
        <f t="shared" si="1033"/>
        <v>43010</v>
      </c>
      <c r="I1980" s="200">
        <f t="shared" si="1034"/>
        <v>43041</v>
      </c>
      <c r="J1980" s="27">
        <f t="shared" si="1038"/>
        <v>2.8005121638925434E-3</v>
      </c>
      <c r="K1980" s="12">
        <f t="shared" si="1052"/>
        <v>43102</v>
      </c>
      <c r="L1980" s="12">
        <f t="shared" si="1039"/>
        <v>43102</v>
      </c>
      <c r="M1980" s="1">
        <f t="shared" si="1053"/>
        <v>20</v>
      </c>
      <c r="N1980" s="1">
        <f t="shared" si="1040"/>
        <v>20</v>
      </c>
      <c r="O1980" s="2">
        <f t="shared" si="1041"/>
        <v>1.0028005099999999</v>
      </c>
      <c r="P1980" s="11">
        <f t="shared" si="1062"/>
        <v>1.0042009199999999</v>
      </c>
      <c r="Q1980" s="11">
        <f t="shared" si="1058"/>
        <v>1.4077303091425475</v>
      </c>
      <c r="R1980" s="2">
        <f t="shared" si="1061"/>
        <v>1.41167267</v>
      </c>
      <c r="S1980" s="2">
        <f t="shared" si="1056"/>
        <v>1.3996033400000001</v>
      </c>
      <c r="T1980" s="2">
        <f t="shared" si="1042"/>
        <v>231858.92912585</v>
      </c>
      <c r="U1980" s="2">
        <f t="shared" si="1043"/>
        <v>11973.767387537924</v>
      </c>
      <c r="V1980" s="2">
        <f t="shared" si="1044"/>
        <v>55862.468316594823</v>
      </c>
      <c r="W1980" s="2">
        <f t="shared" si="1045"/>
        <v>233496.69284898276</v>
      </c>
      <c r="X1980" s="29">
        <f t="shared" si="1046"/>
        <v>0</v>
      </c>
      <c r="Y1980" s="2">
        <f t="shared" si="1057"/>
        <v>0</v>
      </c>
      <c r="Z1980" s="82">
        <f t="shared" si="1047"/>
        <v>0</v>
      </c>
      <c r="AA1980" s="2">
        <f t="shared" si="1063"/>
        <v>0</v>
      </c>
      <c r="AB1980" s="27">
        <f t="shared" si="1054"/>
        <v>6.7299999999999999E-2</v>
      </c>
      <c r="AC1980" s="29">
        <f t="shared" si="1035"/>
        <v>20</v>
      </c>
      <c r="AD1980" s="29">
        <v>252</v>
      </c>
      <c r="AE1980" s="11">
        <f t="shared" si="1059"/>
        <v>1.0051825969999999</v>
      </c>
      <c r="AF1980" s="2">
        <f t="shared" si="1064"/>
        <v>1201.6313905100001</v>
      </c>
      <c r="AG1980" s="2">
        <f t="shared" si="1048"/>
        <v>1210.1192598600001</v>
      </c>
      <c r="AH1980" s="3">
        <f t="shared" si="1049"/>
        <v>0</v>
      </c>
      <c r="AI1980" s="4" t="str">
        <f t="shared" si="1060"/>
        <v>A+J=</v>
      </c>
      <c r="AJ1980" s="12">
        <f t="shared" si="1055"/>
        <v>43102</v>
      </c>
      <c r="AK1980" s="12"/>
      <c r="AL1980" s="4"/>
      <c r="AM1980" s="1"/>
      <c r="AN1980" s="12"/>
      <c r="AO1980" s="1"/>
      <c r="AP1980" s="1"/>
      <c r="AQ1980" s="3"/>
      <c r="AR1980" s="3"/>
      <c r="AS1980" s="7"/>
      <c r="AT1980" s="1"/>
      <c r="AU1980" s="1"/>
      <c r="AV1980" s="1"/>
      <c r="AW1980" s="1"/>
      <c r="AX1980" s="1"/>
      <c r="AY1980" s="1"/>
      <c r="AZ1980" s="1"/>
      <c r="BA1980" s="1"/>
      <c r="BB1980" s="1"/>
    </row>
    <row r="1981" spans="1:54" x14ac:dyDescent="0.2">
      <c r="A1981" s="178">
        <f t="shared" si="1050"/>
        <v>43100</v>
      </c>
      <c r="B1981" s="2">
        <f t="shared" si="1036"/>
        <v>234706.81210884274</v>
      </c>
      <c r="C1981" s="2">
        <f t="shared" si="1051"/>
        <v>165660.45714484999</v>
      </c>
      <c r="D1981" s="2">
        <f>SUM(Y1981:Y$2227)</f>
        <v>29964.13240074</v>
      </c>
      <c r="E1981" s="11">
        <f t="shared" si="1037"/>
        <v>135696.32474411</v>
      </c>
      <c r="F1981" s="99">
        <f t="shared" si="1032"/>
        <v>4881.25</v>
      </c>
      <c r="G1981" s="3">
        <f>IF(N1981=1,VLOOKUP(A1980,[1]Plan1!$BG$69:$BI$188,3),G1980)</f>
        <v>4894.92</v>
      </c>
      <c r="H1981" s="200">
        <f t="shared" si="1033"/>
        <v>43010</v>
      </c>
      <c r="I1981" s="200">
        <f t="shared" si="1034"/>
        <v>43041</v>
      </c>
      <c r="J1981" s="27">
        <f t="shared" si="1038"/>
        <v>2.8005121638925434E-3</v>
      </c>
      <c r="K1981" s="12">
        <f t="shared" si="1052"/>
        <v>43102</v>
      </c>
      <c r="L1981" s="12">
        <f t="shared" si="1039"/>
        <v>43102</v>
      </c>
      <c r="M1981" s="1">
        <f t="shared" si="1053"/>
        <v>20</v>
      </c>
      <c r="N1981" s="1">
        <f t="shared" si="1040"/>
        <v>20</v>
      </c>
      <c r="O1981" s="2">
        <f t="shared" si="1041"/>
        <v>1.0028005099999999</v>
      </c>
      <c r="P1981" s="11">
        <f t="shared" si="1062"/>
        <v>1.0042009199999999</v>
      </c>
      <c r="Q1981" s="11">
        <f t="shared" si="1058"/>
        <v>1.4077303091425475</v>
      </c>
      <c r="R1981" s="2">
        <f t="shared" si="1061"/>
        <v>1.41167267</v>
      </c>
      <c r="S1981" s="2">
        <f t="shared" si="1056"/>
        <v>1.3996033400000001</v>
      </c>
      <c r="T1981" s="2">
        <f t="shared" si="1042"/>
        <v>231858.92912585</v>
      </c>
      <c r="U1981" s="2">
        <f t="shared" si="1043"/>
        <v>11973.767387537924</v>
      </c>
      <c r="V1981" s="2">
        <f t="shared" si="1044"/>
        <v>55862.468316594823</v>
      </c>
      <c r="W1981" s="2">
        <f t="shared" si="1045"/>
        <v>233496.69284898276</v>
      </c>
      <c r="X1981" s="29">
        <f t="shared" si="1046"/>
        <v>0</v>
      </c>
      <c r="Y1981" s="2">
        <f t="shared" si="1057"/>
        <v>0</v>
      </c>
      <c r="Z1981" s="82">
        <f t="shared" si="1047"/>
        <v>0</v>
      </c>
      <c r="AA1981" s="2">
        <f t="shared" si="1063"/>
        <v>0</v>
      </c>
      <c r="AB1981" s="27">
        <f t="shared" si="1054"/>
        <v>6.7299999999999999E-2</v>
      </c>
      <c r="AC1981" s="29">
        <f t="shared" si="1035"/>
        <v>20</v>
      </c>
      <c r="AD1981" s="29">
        <v>252</v>
      </c>
      <c r="AE1981" s="11">
        <f t="shared" si="1059"/>
        <v>1.0051825969999999</v>
      </c>
      <c r="AF1981" s="2">
        <f t="shared" si="1064"/>
        <v>1201.6313905100001</v>
      </c>
      <c r="AG1981" s="2">
        <f t="shared" si="1048"/>
        <v>1210.1192598600001</v>
      </c>
      <c r="AH1981" s="3">
        <f t="shared" si="1049"/>
        <v>0</v>
      </c>
      <c r="AI1981" s="4" t="str">
        <f t="shared" si="1060"/>
        <v>A+J=</v>
      </c>
      <c r="AJ1981" s="12">
        <f t="shared" si="1055"/>
        <v>43102</v>
      </c>
      <c r="AK1981" s="12"/>
      <c r="AL1981" s="4"/>
      <c r="AM1981" s="1"/>
      <c r="AN1981" s="12"/>
      <c r="AO1981" s="1"/>
      <c r="AP1981" s="1"/>
      <c r="AQ1981" s="3"/>
      <c r="AR1981" s="3"/>
      <c r="AS1981" s="7"/>
      <c r="AT1981" s="1"/>
      <c r="AU1981" s="1"/>
      <c r="AV1981" s="1"/>
      <c r="AW1981" s="1"/>
      <c r="AX1981" s="1"/>
      <c r="AY1981" s="1"/>
      <c r="AZ1981" s="1"/>
      <c r="BA1981" s="1"/>
      <c r="BB1981" s="1"/>
    </row>
    <row r="1982" spans="1:54" x14ac:dyDescent="0.2">
      <c r="A1982" s="178">
        <f t="shared" si="1050"/>
        <v>43101</v>
      </c>
      <c r="B1982" s="2">
        <f t="shared" si="1036"/>
        <v>234706.81210884274</v>
      </c>
      <c r="C1982" s="2">
        <f t="shared" si="1051"/>
        <v>165660.45714484999</v>
      </c>
      <c r="D1982" s="2">
        <f>SUM(Y1982:Y$2227)</f>
        <v>29964.13240074</v>
      </c>
      <c r="E1982" s="11">
        <f t="shared" si="1037"/>
        <v>135696.32474411</v>
      </c>
      <c r="F1982" s="99">
        <f t="shared" si="1032"/>
        <v>4881.25</v>
      </c>
      <c r="G1982" s="3">
        <f>IF(N1982=1,VLOOKUP(A1981,[1]Plan1!$BG$69:$BI$188,3),G1981)</f>
        <v>4894.92</v>
      </c>
      <c r="H1982" s="200">
        <f t="shared" si="1033"/>
        <v>43010</v>
      </c>
      <c r="I1982" s="200">
        <f t="shared" si="1034"/>
        <v>43041</v>
      </c>
      <c r="J1982" s="27">
        <f t="shared" si="1038"/>
        <v>2.8005121638925434E-3</v>
      </c>
      <c r="K1982" s="12">
        <f t="shared" si="1052"/>
        <v>43132</v>
      </c>
      <c r="L1982" s="12">
        <f t="shared" si="1039"/>
        <v>43102</v>
      </c>
      <c r="M1982" s="1">
        <f t="shared" si="1053"/>
        <v>20</v>
      </c>
      <c r="N1982" s="1">
        <f t="shared" si="1040"/>
        <v>20</v>
      </c>
      <c r="O1982" s="2">
        <f t="shared" si="1041"/>
        <v>1.0028005099999999</v>
      </c>
      <c r="P1982" s="11">
        <f t="shared" si="1062"/>
        <v>1.0042009199999999</v>
      </c>
      <c r="Q1982" s="11">
        <f t="shared" si="1058"/>
        <v>1.4077303091425475</v>
      </c>
      <c r="R1982" s="2">
        <f t="shared" si="1061"/>
        <v>1.41167267</v>
      </c>
      <c r="S1982" s="2">
        <f t="shared" si="1056"/>
        <v>1.3996033400000001</v>
      </c>
      <c r="T1982" s="2">
        <f t="shared" si="1042"/>
        <v>231858.92912585</v>
      </c>
      <c r="U1982" s="2">
        <f t="shared" si="1043"/>
        <v>11973.767387537924</v>
      </c>
      <c r="V1982" s="2">
        <f t="shared" si="1044"/>
        <v>55862.468316594823</v>
      </c>
      <c r="W1982" s="2">
        <f t="shared" si="1045"/>
        <v>233496.69284898276</v>
      </c>
      <c r="X1982" s="29">
        <f t="shared" si="1046"/>
        <v>0</v>
      </c>
      <c r="Y1982" s="2">
        <f t="shared" si="1057"/>
        <v>0</v>
      </c>
      <c r="Z1982" s="82">
        <f t="shared" si="1047"/>
        <v>0</v>
      </c>
      <c r="AA1982" s="2">
        <f t="shared" si="1063"/>
        <v>0</v>
      </c>
      <c r="AB1982" s="27">
        <f t="shared" si="1054"/>
        <v>6.7299999999999999E-2</v>
      </c>
      <c r="AC1982" s="29">
        <f t="shared" si="1035"/>
        <v>20</v>
      </c>
      <c r="AD1982" s="29">
        <v>252</v>
      </c>
      <c r="AE1982" s="11">
        <f t="shared" si="1059"/>
        <v>1.0051825969999999</v>
      </c>
      <c r="AF1982" s="2">
        <f t="shared" si="1064"/>
        <v>1201.6313905100001</v>
      </c>
      <c r="AG1982" s="2">
        <f t="shared" si="1048"/>
        <v>1210.1192598600001</v>
      </c>
      <c r="AH1982" s="3">
        <f t="shared" si="1049"/>
        <v>0</v>
      </c>
      <c r="AI1982" s="4" t="str">
        <f t="shared" si="1060"/>
        <v>A+J=</v>
      </c>
      <c r="AJ1982" s="12">
        <f t="shared" si="1055"/>
        <v>43102</v>
      </c>
      <c r="AK1982" s="12"/>
      <c r="AL1982" s="4"/>
      <c r="AM1982" s="1"/>
      <c r="AN1982" s="12"/>
      <c r="AO1982" s="1"/>
      <c r="AP1982" s="1"/>
      <c r="AQ1982" s="3"/>
      <c r="AR1982" s="3"/>
      <c r="AS1982" s="7"/>
      <c r="AT1982" s="1"/>
      <c r="AU1982" s="1"/>
      <c r="AV1982" s="1"/>
      <c r="AW1982" s="1"/>
      <c r="AX1982" s="1"/>
      <c r="AY1982" s="1"/>
      <c r="AZ1982" s="1"/>
      <c r="BA1982" s="1"/>
      <c r="BB1982" s="1"/>
    </row>
    <row r="1983" spans="1:54" x14ac:dyDescent="0.2">
      <c r="A1983" s="178">
        <f t="shared" si="1050"/>
        <v>43102</v>
      </c>
      <c r="B1983" s="2">
        <f t="shared" si="1036"/>
        <v>234706.81210884274</v>
      </c>
      <c r="C1983" s="2">
        <f t="shared" si="1051"/>
        <v>165660.45714484999</v>
      </c>
      <c r="D1983" s="2">
        <f>SUM(Y1983:Y$2227)</f>
        <v>29964.13240074</v>
      </c>
      <c r="E1983" s="11">
        <f t="shared" si="1037"/>
        <v>135696.32474411</v>
      </c>
      <c r="F1983" s="99">
        <f t="shared" si="1032"/>
        <v>4881.25</v>
      </c>
      <c r="G1983" s="3">
        <f>IF(N1983=1,VLOOKUP(A1982,[1]Plan1!$BG$69:$BI$188,3),G1982)</f>
        <v>4894.92</v>
      </c>
      <c r="H1983" s="200">
        <f t="shared" si="1033"/>
        <v>43010</v>
      </c>
      <c r="I1983" s="200">
        <f t="shared" si="1034"/>
        <v>43041</v>
      </c>
      <c r="J1983" s="27">
        <f t="shared" si="1038"/>
        <v>2.8005121638925434E-3</v>
      </c>
      <c r="K1983" s="12">
        <f t="shared" si="1052"/>
        <v>43132</v>
      </c>
      <c r="L1983" s="12">
        <f t="shared" si="1039"/>
        <v>43102</v>
      </c>
      <c r="M1983" s="1">
        <f t="shared" si="1053"/>
        <v>20</v>
      </c>
      <c r="N1983" s="1">
        <f t="shared" si="1040"/>
        <v>20</v>
      </c>
      <c r="O1983" s="2">
        <f t="shared" si="1041"/>
        <v>1.0028005099999999</v>
      </c>
      <c r="P1983" s="11">
        <f t="shared" si="1062"/>
        <v>1.0042009199999999</v>
      </c>
      <c r="Q1983" s="11">
        <f t="shared" si="1058"/>
        <v>1.4077303091425475</v>
      </c>
      <c r="R1983" s="2">
        <f t="shared" si="1061"/>
        <v>1.41167267</v>
      </c>
      <c r="S1983" s="2">
        <f t="shared" si="1056"/>
        <v>1.3996033400000001</v>
      </c>
      <c r="T1983" s="2">
        <f t="shared" si="1042"/>
        <v>231858.92912585</v>
      </c>
      <c r="U1983" s="2">
        <f t="shared" si="1043"/>
        <v>11973.767387537924</v>
      </c>
      <c r="V1983" s="2">
        <f t="shared" si="1044"/>
        <v>55862.468316594823</v>
      </c>
      <c r="W1983" s="2">
        <f t="shared" si="1045"/>
        <v>233496.69284898276</v>
      </c>
      <c r="X1983" s="29">
        <f t="shared" si="1046"/>
        <v>65</v>
      </c>
      <c r="Y1983" s="2">
        <f t="shared" si="1057"/>
        <v>3298.42063388</v>
      </c>
      <c r="Z1983" s="82">
        <f t="shared" si="1047"/>
        <v>1.9910730000000001E-2</v>
      </c>
      <c r="AA1983" s="2">
        <f t="shared" si="1063"/>
        <v>4616.4805359100001</v>
      </c>
      <c r="AB1983" s="27">
        <f t="shared" si="1054"/>
        <v>6.7299999999999999E-2</v>
      </c>
      <c r="AC1983" s="29">
        <f t="shared" si="1035"/>
        <v>20</v>
      </c>
      <c r="AD1983" s="29">
        <v>252</v>
      </c>
      <c r="AE1983" s="11">
        <f t="shared" si="1059"/>
        <v>1.0051825969999999</v>
      </c>
      <c r="AF1983" s="2">
        <f t="shared" si="1064"/>
        <v>1201.6313905100001</v>
      </c>
      <c r="AG1983" s="2">
        <f t="shared" si="1048"/>
        <v>1210.1192598600001</v>
      </c>
      <c r="AH1983" s="3">
        <f t="shared" si="1049"/>
        <v>5818.1119264200006</v>
      </c>
      <c r="AI1983" s="4" t="str">
        <f t="shared" si="1060"/>
        <v>A+J=</v>
      </c>
      <c r="AJ1983" s="12">
        <f t="shared" si="1055"/>
        <v>43102</v>
      </c>
      <c r="AK1983" s="12"/>
      <c r="AL1983" s="4"/>
      <c r="AM1983" s="1"/>
      <c r="AN1983" s="12"/>
      <c r="AO1983" s="1"/>
      <c r="AP1983" s="1"/>
      <c r="AQ1983" s="3"/>
      <c r="AR1983" s="3"/>
      <c r="AS1983" s="7"/>
      <c r="AT1983" s="1"/>
      <c r="AU1983" s="1"/>
      <c r="AV1983" s="1"/>
      <c r="AW1983" s="1"/>
      <c r="AX1983" s="1"/>
      <c r="AY1983" s="1"/>
      <c r="AZ1983" s="1"/>
      <c r="BA1983" s="1"/>
      <c r="BB1983" s="1"/>
    </row>
    <row r="1984" spans="1:54" x14ac:dyDescent="0.2">
      <c r="A1984" s="178">
        <f t="shared" si="1050"/>
        <v>43103</v>
      </c>
      <c r="B1984" s="2">
        <f t="shared" si="1036"/>
        <v>228977.62151165251</v>
      </c>
      <c r="C1984" s="2">
        <f t="shared" si="1051"/>
        <v>162362.03651097001</v>
      </c>
      <c r="D1984" s="2">
        <f>SUM(Y1984:Y$2227)</f>
        <v>26665.71176686</v>
      </c>
      <c r="E1984" s="11">
        <f t="shared" si="1037"/>
        <v>135696.32474411</v>
      </c>
      <c r="F1984" s="99">
        <f t="shared" si="1032"/>
        <v>4894.92</v>
      </c>
      <c r="G1984" s="3">
        <f>IF(N1984=1,VLOOKUP(A1983,[1]Plan1!$BG$69:$BI$188,3),G1983)</f>
        <v>4916.46</v>
      </c>
      <c r="H1984" s="200">
        <f t="shared" si="1033"/>
        <v>43042</v>
      </c>
      <c r="I1984" s="200">
        <f t="shared" si="1034"/>
        <v>43072</v>
      </c>
      <c r="J1984" s="27">
        <f t="shared" si="1038"/>
        <v>4.4004804981490064E-3</v>
      </c>
      <c r="K1984" s="12">
        <f t="shared" si="1052"/>
        <v>43132</v>
      </c>
      <c r="L1984" s="12">
        <f t="shared" si="1039"/>
        <v>43132</v>
      </c>
      <c r="M1984" s="1">
        <f t="shared" si="1053"/>
        <v>22</v>
      </c>
      <c r="N1984" s="1">
        <f t="shared" si="1040"/>
        <v>1</v>
      </c>
      <c r="O1984" s="2">
        <f t="shared" si="1041"/>
        <v>1.0001996</v>
      </c>
      <c r="P1984" s="11">
        <f t="shared" si="1062"/>
        <v>1.0028005099999999</v>
      </c>
      <c r="Q1984" s="11">
        <f t="shared" si="1058"/>
        <v>1.4116726719506041</v>
      </c>
      <c r="R1984" s="2">
        <f t="shared" si="1061"/>
        <v>1.4119544399999999</v>
      </c>
      <c r="S1984" s="2">
        <f t="shared" si="1056"/>
        <v>1.3996033400000001</v>
      </c>
      <c r="T1984" s="2">
        <f t="shared" si="1042"/>
        <v>227242.44858995001</v>
      </c>
      <c r="U1984" s="2">
        <f t="shared" si="1043"/>
        <v>10655.70748551456</v>
      </c>
      <c r="V1984" s="2">
        <f t="shared" si="1044"/>
        <v>55900.703470017965</v>
      </c>
      <c r="W1984" s="2">
        <f t="shared" si="1045"/>
        <v>228918.44746650252</v>
      </c>
      <c r="X1984" s="29">
        <f t="shared" si="1046"/>
        <v>0</v>
      </c>
      <c r="Y1984" s="2">
        <f t="shared" si="1057"/>
        <v>0</v>
      </c>
      <c r="Z1984" s="82">
        <f t="shared" si="1047"/>
        <v>0</v>
      </c>
      <c r="AA1984" s="2">
        <f t="shared" si="1063"/>
        <v>0</v>
      </c>
      <c r="AB1984" s="27">
        <f t="shared" si="1054"/>
        <v>6.7299999999999999E-2</v>
      </c>
      <c r="AC1984" s="29">
        <f t="shared" si="1035"/>
        <v>1</v>
      </c>
      <c r="AD1984" s="29">
        <v>252</v>
      </c>
      <c r="AE1984" s="11">
        <f t="shared" si="1059"/>
        <v>1.0002584940000001</v>
      </c>
      <c r="AF1984" s="2">
        <f t="shared" si="1064"/>
        <v>58.740809499999997</v>
      </c>
      <c r="AG1984" s="2">
        <f t="shared" si="1048"/>
        <v>59.174045149999998</v>
      </c>
      <c r="AH1984" s="3">
        <f t="shared" si="1049"/>
        <v>0</v>
      </c>
      <c r="AI1984" s="4" t="str">
        <f t="shared" si="1060"/>
        <v>A+J=</v>
      </c>
      <c r="AJ1984" s="12">
        <f t="shared" si="1055"/>
        <v>43132</v>
      </c>
      <c r="AK1984" s="12"/>
      <c r="AL1984" s="4"/>
      <c r="AM1984" s="1"/>
      <c r="AN1984" s="12"/>
      <c r="AO1984" s="1"/>
      <c r="AP1984" s="1"/>
      <c r="AQ1984" s="3"/>
      <c r="AR1984" s="3"/>
      <c r="AS1984" s="7"/>
      <c r="AT1984" s="1"/>
      <c r="AU1984" s="1"/>
      <c r="AV1984" s="1"/>
      <c r="AW1984" s="1"/>
      <c r="AX1984" s="1"/>
      <c r="AY1984" s="1"/>
      <c r="AZ1984" s="1"/>
      <c r="BA1984" s="1"/>
      <c r="BB1984" s="1"/>
    </row>
    <row r="1985" spans="1:54" x14ac:dyDescent="0.2">
      <c r="A1985" s="178">
        <f t="shared" si="1050"/>
        <v>43104</v>
      </c>
      <c r="B1985" s="2">
        <f t="shared" si="1036"/>
        <v>229075.07260578193</v>
      </c>
      <c r="C1985" s="2">
        <f t="shared" si="1051"/>
        <v>162362.03651097001</v>
      </c>
      <c r="D1985" s="2">
        <f>SUM(Y1985:Y$2227)</f>
        <v>26665.71176686</v>
      </c>
      <c r="E1985" s="11">
        <f t="shared" si="1037"/>
        <v>135696.32474411</v>
      </c>
      <c r="F1985" s="99">
        <f t="shared" ref="F1985:F2048" si="1065">IF(G1985=G1984,F1984,G1984)</f>
        <v>4894.92</v>
      </c>
      <c r="G1985" s="3">
        <f>IF(N1985=1,VLOOKUP(A1984,[1]Plan1!$BG$69:$BI$188,3),G1984)</f>
        <v>4916.46</v>
      </c>
      <c r="H1985" s="200">
        <f t="shared" ref="H1985:H2048" si="1066">EDATE(I1985,-1)</f>
        <v>43042</v>
      </c>
      <c r="I1985" s="200">
        <f t="shared" ref="I1985:I2048" si="1067">IF(X1984&gt;0,EDATE(A1985,-1),+I1984)</f>
        <v>43072</v>
      </c>
      <c r="J1985" s="27">
        <f t="shared" si="1038"/>
        <v>4.4004804981490064E-3</v>
      </c>
      <c r="K1985" s="12">
        <f t="shared" si="1052"/>
        <v>43132</v>
      </c>
      <c r="L1985" s="12">
        <f t="shared" si="1039"/>
        <v>43132</v>
      </c>
      <c r="M1985" s="1">
        <f t="shared" si="1053"/>
        <v>22</v>
      </c>
      <c r="N1985" s="1">
        <f t="shared" si="1040"/>
        <v>2</v>
      </c>
      <c r="O1985" s="2">
        <f t="shared" si="1041"/>
        <v>1.0003992399999999</v>
      </c>
      <c r="P1985" s="11">
        <f t="shared" si="1062"/>
        <v>1.0028005099999999</v>
      </c>
      <c r="Q1985" s="11">
        <f t="shared" si="1058"/>
        <v>1.4116726719506041</v>
      </c>
      <c r="R1985" s="2">
        <f t="shared" si="1061"/>
        <v>1.41223626</v>
      </c>
      <c r="S1985" s="2">
        <f t="shared" si="1056"/>
        <v>1.3996033400000001</v>
      </c>
      <c r="T1985" s="2">
        <f t="shared" si="1042"/>
        <v>227242.44858995001</v>
      </c>
      <c r="U1985" s="2">
        <f t="shared" si="1043"/>
        <v>10655.70748551456</v>
      </c>
      <c r="V1985" s="2">
        <f t="shared" si="1044"/>
        <v>55938.945408257365</v>
      </c>
      <c r="W1985" s="2">
        <f t="shared" si="1045"/>
        <v>228956.68940474192</v>
      </c>
      <c r="X1985" s="29">
        <f t="shared" si="1046"/>
        <v>0</v>
      </c>
      <c r="Y1985" s="2">
        <f t="shared" si="1057"/>
        <v>0</v>
      </c>
      <c r="Z1985" s="82">
        <f t="shared" si="1047"/>
        <v>0</v>
      </c>
      <c r="AA1985" s="2">
        <f t="shared" si="1063"/>
        <v>0</v>
      </c>
      <c r="AB1985" s="27">
        <f t="shared" si="1054"/>
        <v>6.7299999999999999E-2</v>
      </c>
      <c r="AC1985" s="29">
        <f t="shared" ref="AC1985:AC2048" si="1068">N1985</f>
        <v>2</v>
      </c>
      <c r="AD1985" s="29">
        <v>252</v>
      </c>
      <c r="AE1985" s="11">
        <f t="shared" si="1059"/>
        <v>1.000517055</v>
      </c>
      <c r="AF1985" s="2">
        <f t="shared" si="1064"/>
        <v>117.49684425</v>
      </c>
      <c r="AG1985" s="2">
        <f t="shared" si="1048"/>
        <v>118.38320104</v>
      </c>
      <c r="AH1985" s="3">
        <f t="shared" si="1049"/>
        <v>0</v>
      </c>
      <c r="AI1985" s="4" t="str">
        <f t="shared" si="1060"/>
        <v>A+J=</v>
      </c>
      <c r="AJ1985" s="12">
        <f t="shared" si="1055"/>
        <v>43132</v>
      </c>
      <c r="AK1985" s="12"/>
      <c r="AL1985" s="4"/>
      <c r="AM1985" s="1"/>
      <c r="AN1985" s="12"/>
      <c r="AO1985" s="1"/>
      <c r="AP1985" s="1"/>
      <c r="AQ1985" s="3"/>
      <c r="AR1985" s="3"/>
      <c r="AS1985" s="7"/>
      <c r="AT1985" s="1"/>
      <c r="AU1985" s="1"/>
      <c r="AV1985" s="1"/>
      <c r="AW1985" s="1"/>
      <c r="AX1985" s="1"/>
      <c r="AY1985" s="1"/>
      <c r="AZ1985" s="1"/>
      <c r="BA1985" s="1"/>
      <c r="BB1985" s="1"/>
    </row>
    <row r="1986" spans="1:54" x14ac:dyDescent="0.2">
      <c r="A1986" s="178">
        <f t="shared" si="1050"/>
        <v>43105</v>
      </c>
      <c r="B1986" s="2">
        <f t="shared" si="1036"/>
        <v>229172.56832441402</v>
      </c>
      <c r="C1986" s="2">
        <f t="shared" si="1051"/>
        <v>162362.03651097001</v>
      </c>
      <c r="D1986" s="2">
        <f>SUM(Y1986:Y$2227)</f>
        <v>26665.71176686</v>
      </c>
      <c r="E1986" s="11">
        <f t="shared" si="1037"/>
        <v>135696.32474411</v>
      </c>
      <c r="F1986" s="99">
        <f t="shared" si="1065"/>
        <v>4894.92</v>
      </c>
      <c r="G1986" s="3">
        <f>IF(N1986=1,VLOOKUP(A1985,[1]Plan1!$BG$69:$BI$188,3),G1985)</f>
        <v>4916.46</v>
      </c>
      <c r="H1986" s="200">
        <f t="shared" si="1066"/>
        <v>43042</v>
      </c>
      <c r="I1986" s="200">
        <f t="shared" si="1067"/>
        <v>43072</v>
      </c>
      <c r="J1986" s="27">
        <f t="shared" si="1038"/>
        <v>4.4004804981490064E-3</v>
      </c>
      <c r="K1986" s="12">
        <f t="shared" si="1052"/>
        <v>43132</v>
      </c>
      <c r="L1986" s="12">
        <f t="shared" si="1039"/>
        <v>43132</v>
      </c>
      <c r="M1986" s="1">
        <f t="shared" si="1053"/>
        <v>22</v>
      </c>
      <c r="N1986" s="1">
        <f t="shared" si="1040"/>
        <v>3</v>
      </c>
      <c r="O1986" s="2">
        <f t="shared" si="1041"/>
        <v>1.0005989200000001</v>
      </c>
      <c r="P1986" s="11">
        <f t="shared" si="1062"/>
        <v>1.0028005099999999</v>
      </c>
      <c r="Q1986" s="11">
        <f t="shared" si="1058"/>
        <v>1.4116726719506041</v>
      </c>
      <c r="R1986" s="2">
        <f t="shared" si="1061"/>
        <v>1.4125181499999999</v>
      </c>
      <c r="S1986" s="2">
        <f t="shared" si="1056"/>
        <v>1.3996033400000001</v>
      </c>
      <c r="T1986" s="2">
        <f t="shared" si="1042"/>
        <v>227242.44858995001</v>
      </c>
      <c r="U1986" s="2">
        <f t="shared" si="1043"/>
        <v>10655.70748551456</v>
      </c>
      <c r="V1986" s="2">
        <f t="shared" si="1044"/>
        <v>55977.196845239465</v>
      </c>
      <c r="W1986" s="2">
        <f t="shared" si="1045"/>
        <v>228994.94084172402</v>
      </c>
      <c r="X1986" s="29">
        <f t="shared" si="1046"/>
        <v>0</v>
      </c>
      <c r="Y1986" s="2">
        <f t="shared" si="1057"/>
        <v>0</v>
      </c>
      <c r="Z1986" s="82">
        <f t="shared" si="1047"/>
        <v>0</v>
      </c>
      <c r="AA1986" s="2">
        <f t="shared" si="1063"/>
        <v>0</v>
      </c>
      <c r="AB1986" s="27">
        <f t="shared" si="1054"/>
        <v>6.7299999999999999E-2</v>
      </c>
      <c r="AC1986" s="29">
        <f t="shared" si="1068"/>
        <v>3</v>
      </c>
      <c r="AD1986" s="29">
        <v>252</v>
      </c>
      <c r="AE1986" s="11">
        <f t="shared" si="1059"/>
        <v>1.0007756830000001</v>
      </c>
      <c r="AF1986" s="2">
        <f t="shared" si="1064"/>
        <v>176.26810424000001</v>
      </c>
      <c r="AG1986" s="2">
        <f t="shared" si="1048"/>
        <v>177.62748268999999</v>
      </c>
      <c r="AH1986" s="3">
        <f t="shared" si="1049"/>
        <v>0</v>
      </c>
      <c r="AI1986" s="4" t="str">
        <f t="shared" si="1060"/>
        <v>A+J=</v>
      </c>
      <c r="AJ1986" s="12">
        <f t="shared" si="1055"/>
        <v>43132</v>
      </c>
      <c r="AK1986" s="12"/>
      <c r="AL1986" s="4"/>
      <c r="AM1986" s="1"/>
      <c r="AN1986" s="12"/>
      <c r="AO1986" s="1"/>
      <c r="AP1986" s="1"/>
      <c r="AQ1986" s="3"/>
      <c r="AR1986" s="3"/>
      <c r="AS1986" s="7"/>
      <c r="AT1986" s="1"/>
      <c r="AU1986" s="1"/>
      <c r="AV1986" s="1"/>
      <c r="AW1986" s="1"/>
      <c r="AX1986" s="1"/>
      <c r="AY1986" s="1"/>
      <c r="AZ1986" s="1"/>
      <c r="BA1986" s="1"/>
      <c r="BB1986" s="1"/>
    </row>
    <row r="1987" spans="1:54" x14ac:dyDescent="0.2">
      <c r="A1987" s="178">
        <f t="shared" si="1050"/>
        <v>43106</v>
      </c>
      <c r="B1987" s="2">
        <f t="shared" si="1036"/>
        <v>229270.10709523564</v>
      </c>
      <c r="C1987" s="2">
        <f t="shared" si="1051"/>
        <v>162362.03651097001</v>
      </c>
      <c r="D1987" s="2">
        <f>SUM(Y1987:Y$2227)</f>
        <v>26665.71176686</v>
      </c>
      <c r="E1987" s="11">
        <f t="shared" si="1037"/>
        <v>135696.32474411</v>
      </c>
      <c r="F1987" s="99">
        <f t="shared" si="1065"/>
        <v>4894.92</v>
      </c>
      <c r="G1987" s="3">
        <f>IF(N1987=1,VLOOKUP(A1986,[1]Plan1!$BG$69:$BI$188,3),G1986)</f>
        <v>4916.46</v>
      </c>
      <c r="H1987" s="200">
        <f t="shared" si="1066"/>
        <v>43042</v>
      </c>
      <c r="I1987" s="200">
        <f t="shared" si="1067"/>
        <v>43072</v>
      </c>
      <c r="J1987" s="27">
        <f t="shared" si="1038"/>
        <v>4.4004804981490064E-3</v>
      </c>
      <c r="K1987" s="12">
        <f t="shared" si="1052"/>
        <v>43132</v>
      </c>
      <c r="L1987" s="12">
        <f t="shared" si="1039"/>
        <v>43132</v>
      </c>
      <c r="M1987" s="1">
        <f t="shared" si="1053"/>
        <v>22</v>
      </c>
      <c r="N1987" s="1">
        <f t="shared" si="1040"/>
        <v>4</v>
      </c>
      <c r="O1987" s="2">
        <f t="shared" si="1041"/>
        <v>1.0007986499999999</v>
      </c>
      <c r="P1987" s="11">
        <f t="shared" si="1062"/>
        <v>1.0028005099999999</v>
      </c>
      <c r="Q1987" s="11">
        <f t="shared" si="1058"/>
        <v>1.4116726719506041</v>
      </c>
      <c r="R1987" s="2">
        <f t="shared" si="1061"/>
        <v>1.4128000999999999</v>
      </c>
      <c r="S1987" s="2">
        <f t="shared" si="1056"/>
        <v>1.3996033400000001</v>
      </c>
      <c r="T1987" s="2">
        <f t="shared" si="1042"/>
        <v>227242.44858995001</v>
      </c>
      <c r="U1987" s="2">
        <f t="shared" si="1043"/>
        <v>10655.70748551456</v>
      </c>
      <c r="V1987" s="2">
        <f t="shared" si="1044"/>
        <v>56015.456424001066</v>
      </c>
      <c r="W1987" s="2">
        <f t="shared" si="1045"/>
        <v>229033.20042048563</v>
      </c>
      <c r="X1987" s="29">
        <f t="shared" si="1046"/>
        <v>0</v>
      </c>
      <c r="Y1987" s="2">
        <f t="shared" si="1057"/>
        <v>0</v>
      </c>
      <c r="Z1987" s="82">
        <f t="shared" si="1047"/>
        <v>0</v>
      </c>
      <c r="AA1987" s="2">
        <f t="shared" si="1063"/>
        <v>0</v>
      </c>
      <c r="AB1987" s="27">
        <f t="shared" si="1054"/>
        <v>6.7299999999999999E-2</v>
      </c>
      <c r="AC1987" s="29">
        <f t="shared" si="1068"/>
        <v>4</v>
      </c>
      <c r="AD1987" s="29">
        <v>252</v>
      </c>
      <c r="AE1987" s="11">
        <f t="shared" si="1059"/>
        <v>1.0010343770000001</v>
      </c>
      <c r="AF1987" s="2">
        <f t="shared" si="1064"/>
        <v>235.05436223999999</v>
      </c>
      <c r="AG1987" s="2">
        <f t="shared" si="1048"/>
        <v>236.90667475000001</v>
      </c>
      <c r="AH1987" s="3">
        <f t="shared" si="1049"/>
        <v>0</v>
      </c>
      <c r="AI1987" s="4" t="str">
        <f t="shared" si="1060"/>
        <v>A+J=</v>
      </c>
      <c r="AJ1987" s="12">
        <f t="shared" si="1055"/>
        <v>43132</v>
      </c>
      <c r="AK1987" s="12"/>
      <c r="AL1987" s="4"/>
      <c r="AM1987" s="1"/>
      <c r="AN1987" s="12"/>
      <c r="AO1987" s="1"/>
      <c r="AP1987" s="1"/>
      <c r="AQ1987" s="3"/>
      <c r="AR1987" s="3"/>
      <c r="AS1987" s="7"/>
      <c r="AT1987" s="1"/>
      <c r="AU1987" s="1"/>
      <c r="AV1987" s="1"/>
      <c r="AW1987" s="1"/>
      <c r="AX1987" s="1"/>
      <c r="AY1987" s="1"/>
      <c r="AZ1987" s="1"/>
      <c r="BA1987" s="1"/>
      <c r="BB1987" s="1"/>
    </row>
    <row r="1988" spans="1:54" x14ac:dyDescent="0.2">
      <c r="A1988" s="178">
        <f t="shared" si="1050"/>
        <v>43107</v>
      </c>
      <c r="B1988" s="2">
        <f t="shared" si="1036"/>
        <v>229270.10709523564</v>
      </c>
      <c r="C1988" s="2">
        <f t="shared" si="1051"/>
        <v>162362.03651097001</v>
      </c>
      <c r="D1988" s="2">
        <f>SUM(Y1988:Y$2227)</f>
        <v>26665.71176686</v>
      </c>
      <c r="E1988" s="11">
        <f t="shared" si="1037"/>
        <v>135696.32474411</v>
      </c>
      <c r="F1988" s="99">
        <f t="shared" si="1065"/>
        <v>4894.92</v>
      </c>
      <c r="G1988" s="3">
        <f>IF(N1988=1,VLOOKUP(A1987,[1]Plan1!$BG$69:$BI$188,3),G1987)</f>
        <v>4916.46</v>
      </c>
      <c r="H1988" s="200">
        <f t="shared" si="1066"/>
        <v>43042</v>
      </c>
      <c r="I1988" s="200">
        <f t="shared" si="1067"/>
        <v>43072</v>
      </c>
      <c r="J1988" s="27">
        <f t="shared" si="1038"/>
        <v>4.4004804981490064E-3</v>
      </c>
      <c r="K1988" s="12">
        <f t="shared" si="1052"/>
        <v>43132</v>
      </c>
      <c r="L1988" s="12">
        <f t="shared" si="1039"/>
        <v>43132</v>
      </c>
      <c r="M1988" s="1">
        <f t="shared" si="1053"/>
        <v>22</v>
      </c>
      <c r="N1988" s="1">
        <f t="shared" si="1040"/>
        <v>4</v>
      </c>
      <c r="O1988" s="2">
        <f t="shared" si="1041"/>
        <v>1.0007986499999999</v>
      </c>
      <c r="P1988" s="11">
        <f t="shared" si="1062"/>
        <v>1.0028005099999999</v>
      </c>
      <c r="Q1988" s="11">
        <f t="shared" si="1058"/>
        <v>1.4116726719506041</v>
      </c>
      <c r="R1988" s="2">
        <f t="shared" si="1061"/>
        <v>1.4128000999999999</v>
      </c>
      <c r="S1988" s="2">
        <f t="shared" si="1056"/>
        <v>1.3996033400000001</v>
      </c>
      <c r="T1988" s="2">
        <f t="shared" si="1042"/>
        <v>227242.44858995001</v>
      </c>
      <c r="U1988" s="2">
        <f t="shared" si="1043"/>
        <v>10655.70748551456</v>
      </c>
      <c r="V1988" s="2">
        <f t="shared" si="1044"/>
        <v>56015.456424001066</v>
      </c>
      <c r="W1988" s="2">
        <f t="shared" si="1045"/>
        <v>229033.20042048563</v>
      </c>
      <c r="X1988" s="29">
        <f t="shared" si="1046"/>
        <v>0</v>
      </c>
      <c r="Y1988" s="2">
        <f t="shared" si="1057"/>
        <v>0</v>
      </c>
      <c r="Z1988" s="82">
        <f t="shared" si="1047"/>
        <v>0</v>
      </c>
      <c r="AA1988" s="2">
        <f t="shared" si="1063"/>
        <v>0</v>
      </c>
      <c r="AB1988" s="27">
        <f t="shared" si="1054"/>
        <v>6.7299999999999999E-2</v>
      </c>
      <c r="AC1988" s="29">
        <f t="shared" si="1068"/>
        <v>4</v>
      </c>
      <c r="AD1988" s="29">
        <v>252</v>
      </c>
      <c r="AE1988" s="11">
        <f t="shared" si="1059"/>
        <v>1.0010343770000001</v>
      </c>
      <c r="AF1988" s="2">
        <f t="shared" si="1064"/>
        <v>235.05436223999999</v>
      </c>
      <c r="AG1988" s="2">
        <f t="shared" si="1048"/>
        <v>236.90667475000001</v>
      </c>
      <c r="AH1988" s="3">
        <f t="shared" si="1049"/>
        <v>0</v>
      </c>
      <c r="AI1988" s="4" t="str">
        <f t="shared" si="1060"/>
        <v>A+J=</v>
      </c>
      <c r="AJ1988" s="12">
        <f t="shared" si="1055"/>
        <v>43132</v>
      </c>
      <c r="AK1988" s="12"/>
      <c r="AL1988" s="4"/>
      <c r="AM1988" s="1"/>
      <c r="AN1988" s="12"/>
      <c r="AO1988" s="1"/>
      <c r="AP1988" s="1"/>
      <c r="AQ1988" s="3"/>
      <c r="AR1988" s="3"/>
      <c r="AS1988" s="7"/>
      <c r="AT1988" s="1"/>
      <c r="AU1988" s="1"/>
      <c r="AV1988" s="1"/>
      <c r="AW1988" s="1"/>
      <c r="AX1988" s="1"/>
      <c r="AY1988" s="1"/>
      <c r="AZ1988" s="1"/>
      <c r="BA1988" s="1"/>
      <c r="BB1988" s="1"/>
    </row>
    <row r="1989" spans="1:54" x14ac:dyDescent="0.2">
      <c r="A1989" s="178">
        <f t="shared" si="1050"/>
        <v>43108</v>
      </c>
      <c r="B1989" s="2">
        <f t="shared" si="1036"/>
        <v>229270.10709523564</v>
      </c>
      <c r="C1989" s="2">
        <f t="shared" si="1051"/>
        <v>162362.03651097001</v>
      </c>
      <c r="D1989" s="2">
        <f>SUM(Y1989:Y$2227)</f>
        <v>26665.71176686</v>
      </c>
      <c r="E1989" s="11">
        <f t="shared" si="1037"/>
        <v>135696.32474411</v>
      </c>
      <c r="F1989" s="99">
        <f t="shared" si="1065"/>
        <v>4894.92</v>
      </c>
      <c r="G1989" s="3">
        <f>IF(N1989=1,VLOOKUP(A1988,[1]Plan1!$BG$69:$BI$188,3),G1988)</f>
        <v>4916.46</v>
      </c>
      <c r="H1989" s="200">
        <f t="shared" si="1066"/>
        <v>43042</v>
      </c>
      <c r="I1989" s="200">
        <f t="shared" si="1067"/>
        <v>43072</v>
      </c>
      <c r="J1989" s="27">
        <f t="shared" si="1038"/>
        <v>4.4004804981490064E-3</v>
      </c>
      <c r="K1989" s="12">
        <f t="shared" si="1052"/>
        <v>43132</v>
      </c>
      <c r="L1989" s="12">
        <f t="shared" si="1039"/>
        <v>43132</v>
      </c>
      <c r="M1989" s="1">
        <f t="shared" si="1053"/>
        <v>22</v>
      </c>
      <c r="N1989" s="1">
        <f t="shared" si="1040"/>
        <v>4</v>
      </c>
      <c r="O1989" s="2">
        <f t="shared" si="1041"/>
        <v>1.0007986499999999</v>
      </c>
      <c r="P1989" s="11">
        <f t="shared" si="1062"/>
        <v>1.0028005099999999</v>
      </c>
      <c r="Q1989" s="11">
        <f t="shared" si="1058"/>
        <v>1.4116726719506041</v>
      </c>
      <c r="R1989" s="2">
        <f t="shared" si="1061"/>
        <v>1.4128000999999999</v>
      </c>
      <c r="S1989" s="2">
        <f t="shared" si="1056"/>
        <v>1.3996033400000001</v>
      </c>
      <c r="T1989" s="2">
        <f t="shared" si="1042"/>
        <v>227242.44858995001</v>
      </c>
      <c r="U1989" s="2">
        <f t="shared" si="1043"/>
        <v>10655.70748551456</v>
      </c>
      <c r="V1989" s="2">
        <f t="shared" si="1044"/>
        <v>56015.456424001066</v>
      </c>
      <c r="W1989" s="2">
        <f t="shared" si="1045"/>
        <v>229033.20042048563</v>
      </c>
      <c r="X1989" s="29">
        <f t="shared" si="1046"/>
        <v>0</v>
      </c>
      <c r="Y1989" s="2">
        <f t="shared" si="1057"/>
        <v>0</v>
      </c>
      <c r="Z1989" s="82">
        <f t="shared" si="1047"/>
        <v>0</v>
      </c>
      <c r="AA1989" s="2">
        <f t="shared" si="1063"/>
        <v>0</v>
      </c>
      <c r="AB1989" s="27">
        <f t="shared" si="1054"/>
        <v>6.7299999999999999E-2</v>
      </c>
      <c r="AC1989" s="29">
        <f t="shared" si="1068"/>
        <v>4</v>
      </c>
      <c r="AD1989" s="29">
        <v>252</v>
      </c>
      <c r="AE1989" s="11">
        <f t="shared" si="1059"/>
        <v>1.0010343770000001</v>
      </c>
      <c r="AF1989" s="2">
        <f t="shared" si="1064"/>
        <v>235.05436223999999</v>
      </c>
      <c r="AG1989" s="2">
        <f t="shared" si="1048"/>
        <v>236.90667475000001</v>
      </c>
      <c r="AH1989" s="3">
        <f t="shared" si="1049"/>
        <v>0</v>
      </c>
      <c r="AI1989" s="4" t="str">
        <f t="shared" si="1060"/>
        <v>A+J=</v>
      </c>
      <c r="AJ1989" s="12">
        <f t="shared" si="1055"/>
        <v>43132</v>
      </c>
      <c r="AK1989" s="12"/>
      <c r="AL1989" s="4"/>
      <c r="AM1989" s="1"/>
      <c r="AN1989" s="12"/>
      <c r="AO1989" s="1"/>
      <c r="AP1989" s="1"/>
      <c r="AQ1989" s="3"/>
      <c r="AR1989" s="3"/>
      <c r="AS1989" s="7"/>
      <c r="AT1989" s="1"/>
      <c r="AU1989" s="1"/>
      <c r="AV1989" s="1"/>
      <c r="AW1989" s="1"/>
      <c r="AX1989" s="1"/>
      <c r="AY1989" s="1"/>
      <c r="AZ1989" s="1"/>
      <c r="BA1989" s="1"/>
      <c r="BB1989" s="1"/>
    </row>
    <row r="1990" spans="1:54" x14ac:dyDescent="0.2">
      <c r="A1990" s="178">
        <f t="shared" si="1050"/>
        <v>43109</v>
      </c>
      <c r="B1990" s="2">
        <f t="shared" si="1036"/>
        <v>229367.68803154345</v>
      </c>
      <c r="C1990" s="2">
        <f t="shared" si="1051"/>
        <v>162362.03651097001</v>
      </c>
      <c r="D1990" s="2">
        <f>SUM(Y1990:Y$2227)</f>
        <v>26665.71176686</v>
      </c>
      <c r="E1990" s="11">
        <f t="shared" si="1037"/>
        <v>135696.32474411</v>
      </c>
      <c r="F1990" s="99">
        <f t="shared" si="1065"/>
        <v>4894.92</v>
      </c>
      <c r="G1990" s="3">
        <f>IF(N1990=1,VLOOKUP(A1989,[1]Plan1!$BG$69:$BI$188,3),G1989)</f>
        <v>4916.46</v>
      </c>
      <c r="H1990" s="200">
        <f t="shared" si="1066"/>
        <v>43042</v>
      </c>
      <c r="I1990" s="200">
        <f t="shared" si="1067"/>
        <v>43072</v>
      </c>
      <c r="J1990" s="27">
        <f t="shared" si="1038"/>
        <v>4.4004804981490064E-3</v>
      </c>
      <c r="K1990" s="12">
        <f t="shared" si="1052"/>
        <v>43132</v>
      </c>
      <c r="L1990" s="12">
        <f t="shared" si="1039"/>
        <v>43132</v>
      </c>
      <c r="M1990" s="1">
        <f t="shared" si="1053"/>
        <v>22</v>
      </c>
      <c r="N1990" s="1">
        <f t="shared" si="1040"/>
        <v>5</v>
      </c>
      <c r="O1990" s="2">
        <f t="shared" si="1041"/>
        <v>1.00099841</v>
      </c>
      <c r="P1990" s="11">
        <f t="shared" si="1062"/>
        <v>1.0028005099999999</v>
      </c>
      <c r="Q1990" s="11">
        <f t="shared" si="1058"/>
        <v>1.4116726719506041</v>
      </c>
      <c r="R1990" s="2">
        <f t="shared" si="1061"/>
        <v>1.4130821</v>
      </c>
      <c r="S1990" s="2">
        <f t="shared" si="1056"/>
        <v>1.3996033400000001</v>
      </c>
      <c r="T1990" s="2">
        <f t="shared" si="1042"/>
        <v>227242.44858995001</v>
      </c>
      <c r="U1990" s="2">
        <f t="shared" si="1043"/>
        <v>10655.70748551456</v>
      </c>
      <c r="V1990" s="2">
        <f t="shared" si="1044"/>
        <v>56053.722787578918</v>
      </c>
      <c r="W1990" s="2">
        <f t="shared" si="1045"/>
        <v>229071.46678406346</v>
      </c>
      <c r="X1990" s="29">
        <f t="shared" si="1046"/>
        <v>0</v>
      </c>
      <c r="Y1990" s="2">
        <f t="shared" si="1057"/>
        <v>0</v>
      </c>
      <c r="Z1990" s="82">
        <f t="shared" si="1047"/>
        <v>0</v>
      </c>
      <c r="AA1990" s="2">
        <f t="shared" si="1063"/>
        <v>0</v>
      </c>
      <c r="AB1990" s="27">
        <f t="shared" si="1054"/>
        <v>6.7299999999999999E-2</v>
      </c>
      <c r="AC1990" s="29">
        <f t="shared" si="1068"/>
        <v>5</v>
      </c>
      <c r="AD1990" s="29">
        <v>252</v>
      </c>
      <c r="AE1990" s="11">
        <f t="shared" si="1059"/>
        <v>1.0012931389999999</v>
      </c>
      <c r="AF1990" s="2">
        <f t="shared" si="1064"/>
        <v>293.85607271999999</v>
      </c>
      <c r="AG1990" s="2">
        <f t="shared" si="1048"/>
        <v>296.22124747999999</v>
      </c>
      <c r="AH1990" s="3">
        <f t="shared" si="1049"/>
        <v>0</v>
      </c>
      <c r="AI1990" s="4" t="str">
        <f t="shared" si="1060"/>
        <v>A+J=</v>
      </c>
      <c r="AJ1990" s="12">
        <f t="shared" si="1055"/>
        <v>43132</v>
      </c>
      <c r="AK1990" s="12"/>
      <c r="AL1990" s="4"/>
      <c r="AM1990" s="1"/>
      <c r="AN1990" s="12"/>
      <c r="AO1990" s="1"/>
      <c r="AP1990" s="1"/>
      <c r="AQ1990" s="3"/>
      <c r="AR1990" s="3"/>
      <c r="AS1990" s="7"/>
      <c r="AT1990" s="1"/>
      <c r="AU1990" s="1"/>
      <c r="AV1990" s="1"/>
      <c r="AW1990" s="1"/>
      <c r="AX1990" s="1"/>
      <c r="AY1990" s="1"/>
      <c r="AZ1990" s="1"/>
      <c r="BA1990" s="1"/>
      <c r="BB1990" s="1"/>
    </row>
    <row r="1991" spans="1:54" x14ac:dyDescent="0.2">
      <c r="A1991" s="178">
        <f t="shared" si="1050"/>
        <v>43110</v>
      </c>
      <c r="B1991" s="2">
        <f t="shared" si="1036"/>
        <v>229465.31068820757</v>
      </c>
      <c r="C1991" s="2">
        <f t="shared" si="1051"/>
        <v>162362.03651097001</v>
      </c>
      <c r="D1991" s="2">
        <f>SUM(Y1991:Y$2227)</f>
        <v>26665.71176686</v>
      </c>
      <c r="E1991" s="11">
        <f t="shared" si="1037"/>
        <v>135696.32474411</v>
      </c>
      <c r="F1991" s="99">
        <f t="shared" si="1065"/>
        <v>4894.92</v>
      </c>
      <c r="G1991" s="3">
        <f>IF(N1991=1,VLOOKUP(A1990,[1]Plan1!$BG$69:$BI$188,3),G1990)</f>
        <v>4916.46</v>
      </c>
      <c r="H1991" s="200">
        <f t="shared" si="1066"/>
        <v>43042</v>
      </c>
      <c r="I1991" s="200">
        <f t="shared" si="1067"/>
        <v>43072</v>
      </c>
      <c r="J1991" s="27">
        <f t="shared" si="1038"/>
        <v>4.4004804981490064E-3</v>
      </c>
      <c r="K1991" s="12">
        <f t="shared" si="1052"/>
        <v>43132</v>
      </c>
      <c r="L1991" s="12">
        <f t="shared" si="1039"/>
        <v>43132</v>
      </c>
      <c r="M1991" s="1">
        <f t="shared" si="1053"/>
        <v>22</v>
      </c>
      <c r="N1991" s="1">
        <f t="shared" si="1040"/>
        <v>6</v>
      </c>
      <c r="O1991" s="2">
        <f t="shared" si="1041"/>
        <v>1.0011982100000001</v>
      </c>
      <c r="P1991" s="11">
        <f t="shared" si="1062"/>
        <v>1.0028005099999999</v>
      </c>
      <c r="Q1991" s="11">
        <f t="shared" si="1058"/>
        <v>1.4116726719506041</v>
      </c>
      <c r="R1991" s="2">
        <f t="shared" si="1061"/>
        <v>1.41336415</v>
      </c>
      <c r="S1991" s="2">
        <f t="shared" si="1056"/>
        <v>1.3996033400000001</v>
      </c>
      <c r="T1991" s="2">
        <f t="shared" si="1042"/>
        <v>227242.44858995001</v>
      </c>
      <c r="U1991" s="2">
        <f t="shared" si="1043"/>
        <v>10655.70748551456</v>
      </c>
      <c r="V1991" s="2">
        <f t="shared" si="1044"/>
        <v>56091.995935972998</v>
      </c>
      <c r="W1991" s="2">
        <f t="shared" si="1045"/>
        <v>229109.73993245757</v>
      </c>
      <c r="X1991" s="29">
        <f t="shared" si="1046"/>
        <v>0</v>
      </c>
      <c r="Y1991" s="2">
        <f t="shared" si="1057"/>
        <v>0</v>
      </c>
      <c r="Z1991" s="82">
        <f t="shared" si="1047"/>
        <v>0</v>
      </c>
      <c r="AA1991" s="2">
        <f t="shared" si="1063"/>
        <v>0</v>
      </c>
      <c r="AB1991" s="27">
        <f t="shared" si="1054"/>
        <v>6.7299999999999999E-2</v>
      </c>
      <c r="AC1991" s="29">
        <f t="shared" si="1068"/>
        <v>6</v>
      </c>
      <c r="AD1991" s="29">
        <v>252</v>
      </c>
      <c r="AE1991" s="11">
        <f t="shared" si="1059"/>
        <v>1.0015519669999999</v>
      </c>
      <c r="AF1991" s="2">
        <f t="shared" si="1064"/>
        <v>352.67278120999998</v>
      </c>
      <c r="AG1991" s="2">
        <f t="shared" si="1048"/>
        <v>355.57075574999999</v>
      </c>
      <c r="AH1991" s="3">
        <f t="shared" si="1049"/>
        <v>0</v>
      </c>
      <c r="AI1991" s="4" t="str">
        <f t="shared" si="1060"/>
        <v>A+J=</v>
      </c>
      <c r="AJ1991" s="12">
        <f t="shared" si="1055"/>
        <v>43132</v>
      </c>
      <c r="AK1991" s="12"/>
      <c r="AL1991" s="4"/>
      <c r="AM1991" s="1"/>
      <c r="AN1991" s="12"/>
      <c r="AO1991" s="1"/>
      <c r="AP1991" s="1"/>
      <c r="AQ1991" s="3"/>
      <c r="AR1991" s="3"/>
      <c r="AS1991" s="7"/>
      <c r="AT1991" s="1"/>
      <c r="AU1991" s="1"/>
      <c r="AV1991" s="1"/>
      <c r="AW1991" s="1"/>
      <c r="AX1991" s="1"/>
      <c r="AY1991" s="1"/>
      <c r="AZ1991" s="1"/>
      <c r="BA1991" s="1"/>
      <c r="BB1991" s="1"/>
    </row>
    <row r="1992" spans="1:54" x14ac:dyDescent="0.2">
      <c r="A1992" s="178">
        <f t="shared" si="1050"/>
        <v>43111</v>
      </c>
      <c r="B1992" s="2">
        <f t="shared" si="1036"/>
        <v>229562.97666663109</v>
      </c>
      <c r="C1992" s="2">
        <f t="shared" si="1051"/>
        <v>162362.03651097001</v>
      </c>
      <c r="D1992" s="2">
        <f>SUM(Y1992:Y$2227)</f>
        <v>26665.71176686</v>
      </c>
      <c r="E1992" s="11">
        <f t="shared" si="1037"/>
        <v>135696.32474411</v>
      </c>
      <c r="F1992" s="99">
        <f t="shared" si="1065"/>
        <v>4894.92</v>
      </c>
      <c r="G1992" s="3">
        <f>IF(N1992=1,VLOOKUP(A1991,[1]Plan1!$BG$69:$BI$188,3),G1991)</f>
        <v>4916.46</v>
      </c>
      <c r="H1992" s="200">
        <f t="shared" si="1066"/>
        <v>43042</v>
      </c>
      <c r="I1992" s="200">
        <f t="shared" si="1067"/>
        <v>43072</v>
      </c>
      <c r="J1992" s="27">
        <f t="shared" si="1038"/>
        <v>4.4004804981490064E-3</v>
      </c>
      <c r="K1992" s="12">
        <f t="shared" si="1052"/>
        <v>43132</v>
      </c>
      <c r="L1992" s="12">
        <f t="shared" si="1039"/>
        <v>43132</v>
      </c>
      <c r="M1992" s="1">
        <f t="shared" si="1053"/>
        <v>22</v>
      </c>
      <c r="N1992" s="1">
        <f t="shared" si="1040"/>
        <v>7</v>
      </c>
      <c r="O1992" s="2">
        <f t="shared" si="1041"/>
        <v>1.0013980499999999</v>
      </c>
      <c r="P1992" s="11">
        <f t="shared" si="1062"/>
        <v>1.0028005099999999</v>
      </c>
      <c r="Q1992" s="11">
        <f t="shared" si="1058"/>
        <v>1.4116726719506041</v>
      </c>
      <c r="R1992" s="2">
        <f t="shared" si="1061"/>
        <v>1.4136462599999999</v>
      </c>
      <c r="S1992" s="2">
        <f t="shared" si="1056"/>
        <v>1.3996033400000001</v>
      </c>
      <c r="T1992" s="2">
        <f t="shared" si="1042"/>
        <v>227242.44858995001</v>
      </c>
      <c r="U1992" s="2">
        <f t="shared" si="1043"/>
        <v>10655.70748551456</v>
      </c>
      <c r="V1992" s="2">
        <f t="shared" si="1044"/>
        <v>56130.277226146551</v>
      </c>
      <c r="W1992" s="2">
        <f t="shared" si="1045"/>
        <v>229148.0212226311</v>
      </c>
      <c r="X1992" s="29">
        <f t="shared" si="1046"/>
        <v>0</v>
      </c>
      <c r="Y1992" s="2">
        <f t="shared" si="1057"/>
        <v>0</v>
      </c>
      <c r="Z1992" s="82">
        <f t="shared" si="1047"/>
        <v>0</v>
      </c>
      <c r="AA1992" s="2">
        <f t="shared" si="1063"/>
        <v>0</v>
      </c>
      <c r="AB1992" s="27">
        <f t="shared" si="1054"/>
        <v>6.7299999999999999E-2</v>
      </c>
      <c r="AC1992" s="29">
        <f t="shared" si="1068"/>
        <v>7</v>
      </c>
      <c r="AD1992" s="29">
        <v>252</v>
      </c>
      <c r="AE1992" s="11">
        <f t="shared" si="1059"/>
        <v>1.0018108619999999</v>
      </c>
      <c r="AF1992" s="2">
        <f t="shared" si="1064"/>
        <v>411.50471492999998</v>
      </c>
      <c r="AG1992" s="2">
        <f t="shared" si="1048"/>
        <v>414.955444</v>
      </c>
      <c r="AH1992" s="3">
        <f t="shared" si="1049"/>
        <v>0</v>
      </c>
      <c r="AI1992" s="4" t="str">
        <f t="shared" si="1060"/>
        <v>A+J=</v>
      </c>
      <c r="AJ1992" s="12">
        <f t="shared" si="1055"/>
        <v>43132</v>
      </c>
      <c r="AK1992" s="12"/>
      <c r="AL1992" s="4"/>
      <c r="AM1992" s="1"/>
      <c r="AN1992" s="12"/>
      <c r="AO1992" s="1"/>
      <c r="AP1992" s="1"/>
      <c r="AQ1992" s="3"/>
      <c r="AR1992" s="3"/>
      <c r="AS1992" s="7"/>
      <c r="AT1992" s="1"/>
      <c r="AU1992" s="1"/>
      <c r="AV1992" s="1"/>
      <c r="AW1992" s="1"/>
      <c r="AX1992" s="1"/>
      <c r="AY1992" s="1"/>
      <c r="AZ1992" s="1"/>
      <c r="BA1992" s="1"/>
      <c r="BB1992" s="1"/>
    </row>
    <row r="1993" spans="1:54" x14ac:dyDescent="0.2">
      <c r="A1993" s="178">
        <f t="shared" si="1050"/>
        <v>43112</v>
      </c>
      <c r="B1993" s="2">
        <f t="shared" si="1036"/>
        <v>229660.68485026091</v>
      </c>
      <c r="C1993" s="2">
        <f t="shared" si="1051"/>
        <v>162362.03651097001</v>
      </c>
      <c r="D1993" s="2">
        <f>SUM(Y1993:Y$2227)</f>
        <v>26665.71176686</v>
      </c>
      <c r="E1993" s="11">
        <f t="shared" si="1037"/>
        <v>135696.32474411</v>
      </c>
      <c r="F1993" s="99">
        <f t="shared" si="1065"/>
        <v>4894.92</v>
      </c>
      <c r="G1993" s="3">
        <f>IF(N1993=1,VLOOKUP(A1992,[1]Plan1!$BG$69:$BI$188,3),G1992)</f>
        <v>4916.46</v>
      </c>
      <c r="H1993" s="200">
        <f t="shared" si="1066"/>
        <v>43042</v>
      </c>
      <c r="I1993" s="200">
        <f t="shared" si="1067"/>
        <v>43072</v>
      </c>
      <c r="J1993" s="27">
        <f t="shared" si="1038"/>
        <v>4.4004804981490064E-3</v>
      </c>
      <c r="K1993" s="12">
        <f t="shared" si="1052"/>
        <v>43132</v>
      </c>
      <c r="L1993" s="12">
        <f t="shared" si="1039"/>
        <v>43132</v>
      </c>
      <c r="M1993" s="1">
        <f t="shared" si="1053"/>
        <v>22</v>
      </c>
      <c r="N1993" s="1">
        <f t="shared" si="1040"/>
        <v>8</v>
      </c>
      <c r="O1993" s="2">
        <f t="shared" si="1041"/>
        <v>1.00159793</v>
      </c>
      <c r="P1993" s="11">
        <f t="shared" si="1062"/>
        <v>1.0028005099999999</v>
      </c>
      <c r="Q1993" s="11">
        <f t="shared" si="1058"/>
        <v>1.4116726719506041</v>
      </c>
      <c r="R1993" s="2">
        <f t="shared" si="1061"/>
        <v>1.41392842</v>
      </c>
      <c r="S1993" s="2">
        <f t="shared" si="1056"/>
        <v>1.3996033400000001</v>
      </c>
      <c r="T1993" s="2">
        <f t="shared" si="1042"/>
        <v>227242.44858995001</v>
      </c>
      <c r="U1993" s="2">
        <f t="shared" si="1043"/>
        <v>10655.70748551456</v>
      </c>
      <c r="V1993" s="2">
        <f t="shared" si="1044"/>
        <v>56168.565301136347</v>
      </c>
      <c r="W1993" s="2">
        <f t="shared" si="1045"/>
        <v>229186.3092976209</v>
      </c>
      <c r="X1993" s="29">
        <f t="shared" si="1046"/>
        <v>0</v>
      </c>
      <c r="Y1993" s="2">
        <f t="shared" si="1057"/>
        <v>0</v>
      </c>
      <c r="Z1993" s="82">
        <f t="shared" si="1047"/>
        <v>0</v>
      </c>
      <c r="AA1993" s="2">
        <f t="shared" si="1063"/>
        <v>0</v>
      </c>
      <c r="AB1993" s="27">
        <f t="shared" si="1054"/>
        <v>6.7299999999999999E-2</v>
      </c>
      <c r="AC1993" s="29">
        <f t="shared" si="1068"/>
        <v>8</v>
      </c>
      <c r="AD1993" s="29">
        <v>252</v>
      </c>
      <c r="AE1993" s="11">
        <f t="shared" si="1059"/>
        <v>1.002069825</v>
      </c>
      <c r="AF1993" s="2">
        <f t="shared" si="1064"/>
        <v>470.35210115000001</v>
      </c>
      <c r="AG1993" s="2">
        <f t="shared" si="1048"/>
        <v>474.37555264000002</v>
      </c>
      <c r="AH1993" s="3">
        <f t="shared" si="1049"/>
        <v>0</v>
      </c>
      <c r="AI1993" s="4" t="str">
        <f t="shared" si="1060"/>
        <v>A+J=</v>
      </c>
      <c r="AJ1993" s="12">
        <f t="shared" si="1055"/>
        <v>43132</v>
      </c>
      <c r="AK1993" s="12"/>
      <c r="AL1993" s="4"/>
      <c r="AM1993" s="1"/>
      <c r="AN1993" s="12"/>
      <c r="AO1993" s="1"/>
      <c r="AP1993" s="1"/>
      <c r="AQ1993" s="3"/>
      <c r="AR1993" s="3"/>
      <c r="AS1993" s="7"/>
      <c r="AT1993" s="1"/>
      <c r="AU1993" s="1"/>
      <c r="AV1993" s="1"/>
      <c r="AW1993" s="1"/>
      <c r="AX1993" s="1"/>
      <c r="AY1993" s="1"/>
      <c r="AZ1993" s="1"/>
      <c r="BA1993" s="1"/>
      <c r="BB1993" s="1"/>
    </row>
    <row r="1994" spans="1:54" x14ac:dyDescent="0.2">
      <c r="A1994" s="178">
        <f t="shared" si="1050"/>
        <v>43113</v>
      </c>
      <c r="B1994" s="2">
        <f t="shared" ref="B1994:B2057" si="1069">(W1994+AG1994)</f>
        <v>229758.43887408669</v>
      </c>
      <c r="C1994" s="2">
        <f t="shared" si="1051"/>
        <v>162362.03651097001</v>
      </c>
      <c r="D1994" s="2">
        <f>SUM(Y1994:Y$2227)</f>
        <v>26665.71176686</v>
      </c>
      <c r="E1994" s="11">
        <f t="shared" ref="E1994:E2057" si="1070">(C1994-D1994)</f>
        <v>135696.32474411</v>
      </c>
      <c r="F1994" s="99">
        <f t="shared" si="1065"/>
        <v>4894.92</v>
      </c>
      <c r="G1994" s="3">
        <f>IF(N1994=1,VLOOKUP(A1993,[1]Plan1!$BG$69:$BI$188,3),G1993)</f>
        <v>4916.46</v>
      </c>
      <c r="H1994" s="200">
        <f t="shared" si="1066"/>
        <v>43042</v>
      </c>
      <c r="I1994" s="200">
        <f t="shared" si="1067"/>
        <v>43072</v>
      </c>
      <c r="J1994" s="27">
        <f t="shared" ref="J1994:J2057" si="1071">(G1994/F1994)-1</f>
        <v>4.4004804981490064E-3</v>
      </c>
      <c r="K1994" s="12">
        <f t="shared" si="1052"/>
        <v>43132</v>
      </c>
      <c r="L1994" s="12">
        <f t="shared" ref="L1994:L2057" si="1072">IF(A1994&gt;L1993,K1994,L1993)</f>
        <v>43132</v>
      </c>
      <c r="M1994" s="1">
        <f t="shared" si="1053"/>
        <v>22</v>
      </c>
      <c r="N1994" s="1">
        <f t="shared" ref="N1994:N2057" si="1073">(M1994-(NETWORKDAYS(A1994,L1994,AN$137:AN$327)-1))</f>
        <v>9</v>
      </c>
      <c r="O1994" s="2">
        <f t="shared" ref="O1994:O2057" si="1074">TRUNC((G1994/F1994)^TRUNC((N1994/M1994),9),8)</f>
        <v>1.0017978599999999</v>
      </c>
      <c r="P1994" s="11">
        <f t="shared" si="1062"/>
        <v>1.0028005099999999</v>
      </c>
      <c r="Q1994" s="11">
        <f t="shared" si="1058"/>
        <v>1.4116726719506041</v>
      </c>
      <c r="R1994" s="2">
        <f t="shared" si="1061"/>
        <v>1.41421066</v>
      </c>
      <c r="S1994" s="2">
        <f t="shared" si="1056"/>
        <v>1.3996033400000001</v>
      </c>
      <c r="T1994" s="2">
        <f t="shared" ref="T1994:T2057" si="1075">TRUNC(C1994*S1994,8)</f>
        <v>227242.44858995001</v>
      </c>
      <c r="U1994" s="2">
        <f t="shared" ref="U1994:U2057" si="1076">(D1994*(S1994-1))</f>
        <v>10655.70748551456</v>
      </c>
      <c r="V1994" s="2">
        <f t="shared" ref="V1994:V2057" si="1077">(E1994*(R1994-1))</f>
        <v>56206.864231832129</v>
      </c>
      <c r="W1994" s="2">
        <f t="shared" ref="W1994:W2057" si="1078">(C1994+U1994+V1994)</f>
        <v>229224.60822831668</v>
      </c>
      <c r="X1994" s="29">
        <f t="shared" ref="X1994:X2057" si="1079">IF(VLOOKUP(A1994,AN$10:AU$131,8)=VLOOKUP(A1993,AN$10:AU$131,8),0,VLOOKUP(A1994,AN$10:AU$131,8))</f>
        <v>0</v>
      </c>
      <c r="Y1994" s="2">
        <f t="shared" si="1057"/>
        <v>0</v>
      </c>
      <c r="Z1994" s="82">
        <f t="shared" ref="Z1994:Z2057" si="1080">IF(X1994&gt;0,VLOOKUP($A1994,$AN$10:$AS$131,6),0)</f>
        <v>0</v>
      </c>
      <c r="AA1994" s="2">
        <f t="shared" si="1063"/>
        <v>0</v>
      </c>
      <c r="AB1994" s="27">
        <f t="shared" si="1054"/>
        <v>6.7299999999999999E-2</v>
      </c>
      <c r="AC1994" s="29">
        <f t="shared" si="1068"/>
        <v>9</v>
      </c>
      <c r="AD1994" s="29">
        <v>252</v>
      </c>
      <c r="AE1994" s="11">
        <f t="shared" si="1059"/>
        <v>1.0023288539999999</v>
      </c>
      <c r="AF1994" s="2">
        <f t="shared" si="1064"/>
        <v>529.21448536000003</v>
      </c>
      <c r="AG1994" s="2">
        <f t="shared" ref="AG1994:AG2057" si="1081">TRUNC((W1994*(AE1994-1)),8)</f>
        <v>533.83064577000005</v>
      </c>
      <c r="AH1994" s="3">
        <f t="shared" ref="AH1994:AH2057" si="1082">IF(AA1994&gt;0,AA1994+AF1994,0)</f>
        <v>0</v>
      </c>
      <c r="AI1994" s="4" t="str">
        <f t="shared" si="1060"/>
        <v>A+J=</v>
      </c>
      <c r="AJ1994" s="12">
        <f t="shared" si="1055"/>
        <v>43132</v>
      </c>
      <c r="AK1994" s="12"/>
      <c r="AL1994" s="4"/>
      <c r="AM1994" s="1"/>
      <c r="AN1994" s="12"/>
      <c r="AO1994" s="1"/>
      <c r="AP1994" s="1"/>
      <c r="AQ1994" s="3"/>
      <c r="AR1994" s="3"/>
      <c r="AS1994" s="7"/>
      <c r="AT1994" s="1"/>
      <c r="AU1994" s="1"/>
      <c r="AV1994" s="1"/>
      <c r="AW1994" s="1"/>
      <c r="AX1994" s="1"/>
      <c r="AY1994" s="1"/>
      <c r="AZ1994" s="1"/>
      <c r="BA1994" s="1"/>
      <c r="BB1994" s="1"/>
    </row>
    <row r="1995" spans="1:54" x14ac:dyDescent="0.2">
      <c r="A1995" s="178">
        <f t="shared" ref="A1995:A2058" si="1083">(A1994+1)</f>
        <v>43114</v>
      </c>
      <c r="B1995" s="2">
        <f t="shared" si="1069"/>
        <v>229758.43887408669</v>
      </c>
      <c r="C1995" s="2">
        <f t="shared" ref="C1995:C2058" si="1084">TRUNC(IF(X1994&gt;0,VLOOKUP(A1994,$AN$12:$AO$131,2),C1994),8)</f>
        <v>162362.03651097001</v>
      </c>
      <c r="D1995" s="2">
        <f>SUM(Y1995:Y$2227)</f>
        <v>26665.71176686</v>
      </c>
      <c r="E1995" s="11">
        <f t="shared" si="1070"/>
        <v>135696.32474411</v>
      </c>
      <c r="F1995" s="99">
        <f t="shared" si="1065"/>
        <v>4894.92</v>
      </c>
      <c r="G1995" s="3">
        <f>IF(N1995=1,VLOOKUP(A1994,[1]Plan1!$BG$69:$BI$188,3),G1994)</f>
        <v>4916.46</v>
      </c>
      <c r="H1995" s="200">
        <f t="shared" si="1066"/>
        <v>43042</v>
      </c>
      <c r="I1995" s="200">
        <f t="shared" si="1067"/>
        <v>43072</v>
      </c>
      <c r="J1995" s="27">
        <f t="shared" si="1071"/>
        <v>4.4004804981490064E-3</v>
      </c>
      <c r="K1995" s="12">
        <f t="shared" ref="K1995:K2058" si="1085">IF(DAY(A1995)=1,VLOOKUP(A1995,AR$137:AW$275,4),K1994)</f>
        <v>43132</v>
      </c>
      <c r="L1995" s="12">
        <f t="shared" si="1072"/>
        <v>43132</v>
      </c>
      <c r="M1995" s="1">
        <f t="shared" ref="M1995:M2058" si="1086">IF(L1995=L1994,M1994,NETWORKDAYS(L1994,L1995,$AN$137:$AN$327)-1)</f>
        <v>22</v>
      </c>
      <c r="N1995" s="1">
        <f t="shared" si="1073"/>
        <v>9</v>
      </c>
      <c r="O1995" s="2">
        <f t="shared" si="1074"/>
        <v>1.0017978599999999</v>
      </c>
      <c r="P1995" s="11">
        <f t="shared" si="1062"/>
        <v>1.0028005099999999</v>
      </c>
      <c r="Q1995" s="11">
        <f t="shared" si="1058"/>
        <v>1.4116726719506041</v>
      </c>
      <c r="R1995" s="2">
        <f t="shared" si="1061"/>
        <v>1.41421066</v>
      </c>
      <c r="S1995" s="2">
        <f t="shared" si="1056"/>
        <v>1.3996033400000001</v>
      </c>
      <c r="T1995" s="2">
        <f t="shared" si="1075"/>
        <v>227242.44858995001</v>
      </c>
      <c r="U1995" s="2">
        <f t="shared" si="1076"/>
        <v>10655.70748551456</v>
      </c>
      <c r="V1995" s="2">
        <f t="shared" si="1077"/>
        <v>56206.864231832129</v>
      </c>
      <c r="W1995" s="2">
        <f t="shared" si="1078"/>
        <v>229224.60822831668</v>
      </c>
      <c r="X1995" s="29">
        <f t="shared" si="1079"/>
        <v>0</v>
      </c>
      <c r="Y1995" s="2">
        <f t="shared" si="1057"/>
        <v>0</v>
      </c>
      <c r="Z1995" s="82">
        <f t="shared" si="1080"/>
        <v>0</v>
      </c>
      <c r="AA1995" s="2">
        <f t="shared" si="1063"/>
        <v>0</v>
      </c>
      <c r="AB1995" s="27">
        <f t="shared" ref="AB1995:AB2058" si="1087">(AB1994)</f>
        <v>6.7299999999999999E-2</v>
      </c>
      <c r="AC1995" s="29">
        <f t="shared" si="1068"/>
        <v>9</v>
      </c>
      <c r="AD1995" s="29">
        <v>252</v>
      </c>
      <c r="AE1995" s="11">
        <f t="shared" si="1059"/>
        <v>1.0023288539999999</v>
      </c>
      <c r="AF1995" s="2">
        <f t="shared" si="1064"/>
        <v>529.21448536000003</v>
      </c>
      <c r="AG1995" s="2">
        <f t="shared" si="1081"/>
        <v>533.83064577000005</v>
      </c>
      <c r="AH1995" s="3">
        <f t="shared" si="1082"/>
        <v>0</v>
      </c>
      <c r="AI1995" s="4" t="str">
        <f t="shared" si="1060"/>
        <v>A+J=</v>
      </c>
      <c r="AJ1995" s="12">
        <f t="shared" ref="AJ1995:AJ2058" si="1088">IF(X1994&gt;0,VLOOKUP(A1994,$AN$10:$AW$130,9),AJ1994)</f>
        <v>43132</v>
      </c>
      <c r="AK1995" s="12"/>
      <c r="AL1995" s="4"/>
      <c r="AM1995" s="1"/>
      <c r="AN1995" s="12"/>
      <c r="AO1995" s="1"/>
      <c r="AP1995" s="1"/>
      <c r="AQ1995" s="3"/>
      <c r="AR1995" s="3"/>
      <c r="AS1995" s="7"/>
      <c r="AT1995" s="1"/>
      <c r="AU1995" s="1"/>
      <c r="AV1995" s="1"/>
      <c r="AW1995" s="1"/>
      <c r="AX1995" s="1"/>
      <c r="AY1995" s="1"/>
      <c r="AZ1995" s="1"/>
      <c r="BA1995" s="1"/>
      <c r="BB1995" s="1"/>
    </row>
    <row r="1996" spans="1:54" x14ac:dyDescent="0.2">
      <c r="A1996" s="178">
        <f t="shared" si="1083"/>
        <v>43115</v>
      </c>
      <c r="B1996" s="2">
        <f t="shared" si="1069"/>
        <v>229758.43887408669</v>
      </c>
      <c r="C1996" s="2">
        <f t="shared" si="1084"/>
        <v>162362.03651097001</v>
      </c>
      <c r="D1996" s="2">
        <f>SUM(Y1996:Y$2227)</f>
        <v>26665.71176686</v>
      </c>
      <c r="E1996" s="11">
        <f t="shared" si="1070"/>
        <v>135696.32474411</v>
      </c>
      <c r="F1996" s="99">
        <f t="shared" si="1065"/>
        <v>4894.92</v>
      </c>
      <c r="G1996" s="3">
        <f>IF(N1996=1,VLOOKUP(A1995,[1]Plan1!$BG$69:$BI$188,3),G1995)</f>
        <v>4916.46</v>
      </c>
      <c r="H1996" s="200">
        <f t="shared" si="1066"/>
        <v>43042</v>
      </c>
      <c r="I1996" s="200">
        <f t="shared" si="1067"/>
        <v>43072</v>
      </c>
      <c r="J1996" s="27">
        <f t="shared" si="1071"/>
        <v>4.4004804981490064E-3</v>
      </c>
      <c r="K1996" s="12">
        <f t="shared" si="1085"/>
        <v>43132</v>
      </c>
      <c r="L1996" s="12">
        <f t="shared" si="1072"/>
        <v>43132</v>
      </c>
      <c r="M1996" s="1">
        <f t="shared" si="1086"/>
        <v>22</v>
      </c>
      <c r="N1996" s="1">
        <f t="shared" si="1073"/>
        <v>9</v>
      </c>
      <c r="O1996" s="2">
        <f t="shared" si="1074"/>
        <v>1.0017978599999999</v>
      </c>
      <c r="P1996" s="11">
        <f t="shared" si="1062"/>
        <v>1.0028005099999999</v>
      </c>
      <c r="Q1996" s="11">
        <f t="shared" si="1058"/>
        <v>1.4116726719506041</v>
      </c>
      <c r="R1996" s="2">
        <f t="shared" si="1061"/>
        <v>1.41421066</v>
      </c>
      <c r="S1996" s="2">
        <f t="shared" si="1056"/>
        <v>1.3996033400000001</v>
      </c>
      <c r="T1996" s="2">
        <f t="shared" si="1075"/>
        <v>227242.44858995001</v>
      </c>
      <c r="U1996" s="2">
        <f t="shared" si="1076"/>
        <v>10655.70748551456</v>
      </c>
      <c r="V1996" s="2">
        <f t="shared" si="1077"/>
        <v>56206.864231832129</v>
      </c>
      <c r="W1996" s="2">
        <f t="shared" si="1078"/>
        <v>229224.60822831668</v>
      </c>
      <c r="X1996" s="29">
        <f t="shared" si="1079"/>
        <v>0</v>
      </c>
      <c r="Y1996" s="2">
        <f t="shared" si="1057"/>
        <v>0</v>
      </c>
      <c r="Z1996" s="82">
        <f t="shared" si="1080"/>
        <v>0</v>
      </c>
      <c r="AA1996" s="2">
        <f t="shared" si="1063"/>
        <v>0</v>
      </c>
      <c r="AB1996" s="27">
        <f t="shared" si="1087"/>
        <v>6.7299999999999999E-2</v>
      </c>
      <c r="AC1996" s="29">
        <f t="shared" si="1068"/>
        <v>9</v>
      </c>
      <c r="AD1996" s="29">
        <v>252</v>
      </c>
      <c r="AE1996" s="11">
        <f t="shared" si="1059"/>
        <v>1.0023288539999999</v>
      </c>
      <c r="AF1996" s="2">
        <f t="shared" si="1064"/>
        <v>529.21448536000003</v>
      </c>
      <c r="AG1996" s="2">
        <f t="shared" si="1081"/>
        <v>533.83064577000005</v>
      </c>
      <c r="AH1996" s="3">
        <f t="shared" si="1082"/>
        <v>0</v>
      </c>
      <c r="AI1996" s="4" t="str">
        <f t="shared" si="1060"/>
        <v>A+J=</v>
      </c>
      <c r="AJ1996" s="12">
        <f t="shared" si="1088"/>
        <v>43132</v>
      </c>
      <c r="AK1996" s="12"/>
      <c r="AL1996" s="4"/>
      <c r="AM1996" s="1"/>
      <c r="AN1996" s="12"/>
      <c r="AO1996" s="1"/>
      <c r="AP1996" s="1"/>
      <c r="AQ1996" s="3"/>
      <c r="AR1996" s="3"/>
      <c r="AS1996" s="7"/>
      <c r="AT1996" s="1"/>
      <c r="AU1996" s="1"/>
      <c r="AV1996" s="1"/>
      <c r="AW1996" s="1"/>
      <c r="AX1996" s="1"/>
      <c r="AY1996" s="1"/>
      <c r="AZ1996" s="1"/>
      <c r="BA1996" s="1"/>
      <c r="BB1996" s="1"/>
    </row>
    <row r="1997" spans="1:54" x14ac:dyDescent="0.2">
      <c r="A1997" s="178">
        <f t="shared" si="1083"/>
        <v>43116</v>
      </c>
      <c r="B1997" s="2">
        <f t="shared" si="1069"/>
        <v>229856.23218101222</v>
      </c>
      <c r="C1997" s="2">
        <f t="shared" si="1084"/>
        <v>162362.03651097001</v>
      </c>
      <c r="D1997" s="2">
        <f>SUM(Y1997:Y$2227)</f>
        <v>26665.71176686</v>
      </c>
      <c r="E1997" s="11">
        <f t="shared" si="1070"/>
        <v>135696.32474411</v>
      </c>
      <c r="F1997" s="99">
        <f t="shared" si="1065"/>
        <v>4894.92</v>
      </c>
      <c r="G1997" s="3">
        <f>IF(N1997=1,VLOOKUP(A1996,[1]Plan1!$BG$69:$BI$188,3),G1996)</f>
        <v>4916.46</v>
      </c>
      <c r="H1997" s="200">
        <f t="shared" si="1066"/>
        <v>43042</v>
      </c>
      <c r="I1997" s="200">
        <f t="shared" si="1067"/>
        <v>43072</v>
      </c>
      <c r="J1997" s="27">
        <f t="shared" si="1071"/>
        <v>4.4004804981490064E-3</v>
      </c>
      <c r="K1997" s="12">
        <f t="shared" si="1085"/>
        <v>43132</v>
      </c>
      <c r="L1997" s="12">
        <f t="shared" si="1072"/>
        <v>43132</v>
      </c>
      <c r="M1997" s="1">
        <f t="shared" si="1086"/>
        <v>22</v>
      </c>
      <c r="N1997" s="1">
        <f t="shared" si="1073"/>
        <v>10</v>
      </c>
      <c r="O1997" s="2">
        <f t="shared" si="1074"/>
        <v>1.0019978199999999</v>
      </c>
      <c r="P1997" s="11">
        <f t="shared" si="1062"/>
        <v>1.0028005099999999</v>
      </c>
      <c r="Q1997" s="11">
        <f t="shared" si="1058"/>
        <v>1.4116726719506041</v>
      </c>
      <c r="R1997" s="2">
        <f t="shared" si="1061"/>
        <v>1.41449293</v>
      </c>
      <c r="S1997" s="2">
        <f t="shared" si="1056"/>
        <v>1.3996033400000001</v>
      </c>
      <c r="T1997" s="2">
        <f t="shared" si="1075"/>
        <v>227242.44858995001</v>
      </c>
      <c r="U1997" s="2">
        <f t="shared" si="1076"/>
        <v>10655.70748551456</v>
      </c>
      <c r="V1997" s="2">
        <f t="shared" si="1077"/>
        <v>56245.167233417647</v>
      </c>
      <c r="W1997" s="2">
        <f t="shared" si="1078"/>
        <v>229262.91122990221</v>
      </c>
      <c r="X1997" s="29">
        <f t="shared" si="1079"/>
        <v>0</v>
      </c>
      <c r="Y1997" s="2">
        <f t="shared" si="1057"/>
        <v>0</v>
      </c>
      <c r="Z1997" s="82">
        <f t="shared" si="1080"/>
        <v>0</v>
      </c>
      <c r="AA1997" s="2">
        <f t="shared" si="1063"/>
        <v>0</v>
      </c>
      <c r="AB1997" s="27">
        <f t="shared" si="1087"/>
        <v>6.7299999999999999E-2</v>
      </c>
      <c r="AC1997" s="29">
        <f t="shared" si="1068"/>
        <v>10</v>
      </c>
      <c r="AD1997" s="29">
        <v>252</v>
      </c>
      <c r="AE1997" s="11">
        <f t="shared" si="1059"/>
        <v>1.0025879499999999</v>
      </c>
      <c r="AF1997" s="2">
        <f t="shared" si="1064"/>
        <v>588.09209482000006</v>
      </c>
      <c r="AG1997" s="2">
        <f t="shared" si="1081"/>
        <v>593.32095111000001</v>
      </c>
      <c r="AH1997" s="3">
        <f t="shared" si="1082"/>
        <v>0</v>
      </c>
      <c r="AI1997" s="4" t="str">
        <f t="shared" si="1060"/>
        <v>A+J=</v>
      </c>
      <c r="AJ1997" s="12">
        <f t="shared" si="1088"/>
        <v>43132</v>
      </c>
      <c r="AK1997" s="12"/>
      <c r="AL1997" s="4"/>
      <c r="AM1997" s="1"/>
      <c r="AN1997" s="12"/>
      <c r="AO1997" s="1"/>
      <c r="AP1997" s="1"/>
      <c r="AQ1997" s="3"/>
      <c r="AR1997" s="3"/>
      <c r="AS1997" s="7"/>
      <c r="AT1997" s="1"/>
      <c r="AU1997" s="1"/>
      <c r="AV1997" s="1"/>
      <c r="AW1997" s="1"/>
      <c r="AX1997" s="1"/>
      <c r="AY1997" s="1"/>
      <c r="AZ1997" s="1"/>
      <c r="BA1997" s="1"/>
      <c r="BB1997" s="1"/>
    </row>
    <row r="1998" spans="1:54" x14ac:dyDescent="0.2">
      <c r="A1998" s="178">
        <f t="shared" si="1083"/>
        <v>43117</v>
      </c>
      <c r="B1998" s="2">
        <f t="shared" si="1069"/>
        <v>229954.07022522046</v>
      </c>
      <c r="C1998" s="2">
        <f t="shared" si="1084"/>
        <v>162362.03651097001</v>
      </c>
      <c r="D1998" s="2">
        <f>SUM(Y1998:Y$2227)</f>
        <v>26665.71176686</v>
      </c>
      <c r="E1998" s="11">
        <f t="shared" si="1070"/>
        <v>135696.32474411</v>
      </c>
      <c r="F1998" s="99">
        <f t="shared" si="1065"/>
        <v>4894.92</v>
      </c>
      <c r="G1998" s="3">
        <f>IF(N1998=1,VLOOKUP(A1997,[1]Plan1!$BG$69:$BI$188,3),G1997)</f>
        <v>4916.46</v>
      </c>
      <c r="H1998" s="200">
        <f t="shared" si="1066"/>
        <v>43042</v>
      </c>
      <c r="I1998" s="200">
        <f t="shared" si="1067"/>
        <v>43072</v>
      </c>
      <c r="J1998" s="27">
        <f t="shared" si="1071"/>
        <v>4.4004804981490064E-3</v>
      </c>
      <c r="K1998" s="12">
        <f t="shared" si="1085"/>
        <v>43132</v>
      </c>
      <c r="L1998" s="12">
        <f t="shared" si="1072"/>
        <v>43132</v>
      </c>
      <c r="M1998" s="1">
        <f t="shared" si="1086"/>
        <v>22</v>
      </c>
      <c r="N1998" s="1">
        <f t="shared" si="1073"/>
        <v>11</v>
      </c>
      <c r="O1998" s="2">
        <f t="shared" si="1074"/>
        <v>1.0021978199999999</v>
      </c>
      <c r="P1998" s="11">
        <f t="shared" si="1062"/>
        <v>1.0028005099999999</v>
      </c>
      <c r="Q1998" s="11">
        <f t="shared" si="1058"/>
        <v>1.4116726719506041</v>
      </c>
      <c r="R1998" s="2">
        <f t="shared" si="1061"/>
        <v>1.41477527</v>
      </c>
      <c r="S1998" s="2">
        <f t="shared" si="1056"/>
        <v>1.3996033400000001</v>
      </c>
      <c r="T1998" s="2">
        <f t="shared" si="1075"/>
        <v>227242.44858995001</v>
      </c>
      <c r="U1998" s="2">
        <f t="shared" si="1076"/>
        <v>10655.70748551456</v>
      </c>
      <c r="V1998" s="2">
        <f t="shared" si="1077"/>
        <v>56283.479733745909</v>
      </c>
      <c r="W1998" s="2">
        <f t="shared" si="1078"/>
        <v>229301.22373023047</v>
      </c>
      <c r="X1998" s="29">
        <f t="shared" si="1079"/>
        <v>0</v>
      </c>
      <c r="Y1998" s="2">
        <f t="shared" si="1057"/>
        <v>0</v>
      </c>
      <c r="Z1998" s="82">
        <f t="shared" si="1080"/>
        <v>0</v>
      </c>
      <c r="AA1998" s="2">
        <f t="shared" si="1063"/>
        <v>0</v>
      </c>
      <c r="AB1998" s="27">
        <f t="shared" si="1087"/>
        <v>6.7299999999999999E-2</v>
      </c>
      <c r="AC1998" s="29">
        <f t="shared" si="1068"/>
        <v>11</v>
      </c>
      <c r="AD1998" s="29">
        <v>252</v>
      </c>
      <c r="AE1998" s="11">
        <f t="shared" si="1059"/>
        <v>1.0028471130000001</v>
      </c>
      <c r="AF1998" s="2">
        <f t="shared" si="1064"/>
        <v>646.98492953000004</v>
      </c>
      <c r="AG1998" s="2">
        <f t="shared" si="1081"/>
        <v>652.84649499</v>
      </c>
      <c r="AH1998" s="3">
        <f t="shared" si="1082"/>
        <v>0</v>
      </c>
      <c r="AI1998" s="4" t="str">
        <f t="shared" si="1060"/>
        <v>A+J=</v>
      </c>
      <c r="AJ1998" s="12">
        <f t="shared" si="1088"/>
        <v>43132</v>
      </c>
      <c r="AK1998" s="12"/>
      <c r="AL1998" s="4"/>
      <c r="AM1998" s="1"/>
      <c r="AN1998" s="12"/>
      <c r="AO1998" s="1"/>
      <c r="AP1998" s="1"/>
      <c r="AQ1998" s="3"/>
      <c r="AR1998" s="3"/>
      <c r="AS1998" s="7"/>
      <c r="AT1998" s="1"/>
      <c r="AU1998" s="1"/>
      <c r="AV1998" s="1"/>
      <c r="AW1998" s="1"/>
      <c r="AX1998" s="1"/>
      <c r="AY1998" s="1"/>
      <c r="AZ1998" s="1"/>
      <c r="BA1998" s="1"/>
      <c r="BB1998" s="1"/>
    </row>
    <row r="1999" spans="1:54" x14ac:dyDescent="0.2">
      <c r="A1999" s="178">
        <f t="shared" si="1083"/>
        <v>43118</v>
      </c>
      <c r="B1999" s="2">
        <f t="shared" si="1069"/>
        <v>230051.95029943495</v>
      </c>
      <c r="C1999" s="2">
        <f t="shared" si="1084"/>
        <v>162362.03651097001</v>
      </c>
      <c r="D1999" s="2">
        <f>SUM(Y1999:Y$2227)</f>
        <v>26665.71176686</v>
      </c>
      <c r="E1999" s="11">
        <f t="shared" si="1070"/>
        <v>135696.32474411</v>
      </c>
      <c r="F1999" s="99">
        <f t="shared" si="1065"/>
        <v>4894.92</v>
      </c>
      <c r="G1999" s="3">
        <f>IF(N1999=1,VLOOKUP(A1998,[1]Plan1!$BG$69:$BI$188,3),G1998)</f>
        <v>4916.46</v>
      </c>
      <c r="H1999" s="200">
        <f t="shared" si="1066"/>
        <v>43042</v>
      </c>
      <c r="I1999" s="200">
        <f t="shared" si="1067"/>
        <v>43072</v>
      </c>
      <c r="J1999" s="27">
        <f t="shared" si="1071"/>
        <v>4.4004804981490064E-3</v>
      </c>
      <c r="K1999" s="12">
        <f t="shared" si="1085"/>
        <v>43132</v>
      </c>
      <c r="L1999" s="12">
        <f t="shared" si="1072"/>
        <v>43132</v>
      </c>
      <c r="M1999" s="1">
        <f t="shared" si="1086"/>
        <v>22</v>
      </c>
      <c r="N1999" s="1">
        <f t="shared" si="1073"/>
        <v>12</v>
      </c>
      <c r="O1999" s="2">
        <f t="shared" si="1074"/>
        <v>1.0023978600000001</v>
      </c>
      <c r="P1999" s="11">
        <f t="shared" si="1062"/>
        <v>1.0028005099999999</v>
      </c>
      <c r="Q1999" s="11">
        <f t="shared" si="1058"/>
        <v>1.4116726719506041</v>
      </c>
      <c r="R1999" s="2">
        <f t="shared" si="1061"/>
        <v>1.41505766</v>
      </c>
      <c r="S1999" s="2">
        <f t="shared" si="1056"/>
        <v>1.3996033400000001</v>
      </c>
      <c r="T1999" s="2">
        <f t="shared" si="1075"/>
        <v>227242.44858995001</v>
      </c>
      <c r="U1999" s="2">
        <f t="shared" si="1076"/>
        <v>10655.70748551456</v>
      </c>
      <c r="V1999" s="2">
        <f t="shared" si="1077"/>
        <v>56321.799018890393</v>
      </c>
      <c r="W1999" s="2">
        <f t="shared" si="1078"/>
        <v>229339.54301537495</v>
      </c>
      <c r="X1999" s="29">
        <f t="shared" si="1079"/>
        <v>0</v>
      </c>
      <c r="Y1999" s="2">
        <f t="shared" si="1057"/>
        <v>0</v>
      </c>
      <c r="Z1999" s="82">
        <f t="shared" si="1080"/>
        <v>0</v>
      </c>
      <c r="AA1999" s="2">
        <f t="shared" si="1063"/>
        <v>0</v>
      </c>
      <c r="AB1999" s="27">
        <f t="shared" si="1087"/>
        <v>6.7299999999999999E-2</v>
      </c>
      <c r="AC1999" s="29">
        <f t="shared" si="1068"/>
        <v>12</v>
      </c>
      <c r="AD1999" s="29">
        <v>252</v>
      </c>
      <c r="AE1999" s="11">
        <f t="shared" si="1059"/>
        <v>1.003106343</v>
      </c>
      <c r="AF1999" s="2">
        <f t="shared" si="1064"/>
        <v>705.89298947999998</v>
      </c>
      <c r="AG1999" s="2">
        <f t="shared" si="1081"/>
        <v>712.40728406000005</v>
      </c>
      <c r="AH1999" s="3">
        <f t="shared" si="1082"/>
        <v>0</v>
      </c>
      <c r="AI1999" s="4" t="str">
        <f t="shared" si="1060"/>
        <v>A+J=</v>
      </c>
      <c r="AJ1999" s="12">
        <f t="shared" si="1088"/>
        <v>43132</v>
      </c>
      <c r="AK1999" s="12"/>
      <c r="AL1999" s="4"/>
      <c r="AM1999" s="1"/>
      <c r="AN1999" s="12"/>
      <c r="AO1999" s="1"/>
      <c r="AP1999" s="1"/>
      <c r="AQ1999" s="3"/>
      <c r="AR1999" s="3"/>
      <c r="AS1999" s="7"/>
      <c r="AT1999" s="1"/>
      <c r="AU1999" s="1"/>
      <c r="AV1999" s="1"/>
      <c r="AW1999" s="1"/>
      <c r="AX1999" s="1"/>
      <c r="AY1999" s="1"/>
      <c r="AZ1999" s="1"/>
      <c r="BA1999" s="1"/>
      <c r="BB1999" s="1"/>
    </row>
    <row r="2000" spans="1:54" x14ac:dyDescent="0.2">
      <c r="A2000" s="178">
        <f t="shared" si="1083"/>
        <v>43119</v>
      </c>
      <c r="B2000" s="2">
        <f t="shared" si="1069"/>
        <v>230149.87377816893</v>
      </c>
      <c r="C2000" s="2">
        <f t="shared" si="1084"/>
        <v>162362.03651097001</v>
      </c>
      <c r="D2000" s="2">
        <f>SUM(Y2000:Y$2227)</f>
        <v>26665.71176686</v>
      </c>
      <c r="E2000" s="11">
        <f t="shared" si="1070"/>
        <v>135696.32474411</v>
      </c>
      <c r="F2000" s="99">
        <f t="shared" si="1065"/>
        <v>4894.92</v>
      </c>
      <c r="G2000" s="3">
        <f>IF(N2000=1,VLOOKUP(A1999,[1]Plan1!$BG$69:$BI$188,3),G1999)</f>
        <v>4916.46</v>
      </c>
      <c r="H2000" s="200">
        <f t="shared" si="1066"/>
        <v>43042</v>
      </c>
      <c r="I2000" s="200">
        <f t="shared" si="1067"/>
        <v>43072</v>
      </c>
      <c r="J2000" s="27">
        <f t="shared" si="1071"/>
        <v>4.4004804981490064E-3</v>
      </c>
      <c r="K2000" s="12">
        <f t="shared" si="1085"/>
        <v>43132</v>
      </c>
      <c r="L2000" s="12">
        <f t="shared" si="1072"/>
        <v>43132</v>
      </c>
      <c r="M2000" s="1">
        <f t="shared" si="1086"/>
        <v>22</v>
      </c>
      <c r="N2000" s="1">
        <f t="shared" si="1073"/>
        <v>13</v>
      </c>
      <c r="O2000" s="2">
        <f t="shared" si="1074"/>
        <v>1.00259794</v>
      </c>
      <c r="P2000" s="11">
        <f t="shared" si="1062"/>
        <v>1.0028005099999999</v>
      </c>
      <c r="Q2000" s="11">
        <f t="shared" si="1058"/>
        <v>1.4116726719506041</v>
      </c>
      <c r="R2000" s="2">
        <f t="shared" si="1061"/>
        <v>1.41534011</v>
      </c>
      <c r="S2000" s="2">
        <f t="shared" si="1056"/>
        <v>1.3996033400000001</v>
      </c>
      <c r="T2000" s="2">
        <f t="shared" si="1075"/>
        <v>227242.44858995001</v>
      </c>
      <c r="U2000" s="2">
        <f t="shared" si="1076"/>
        <v>10655.70748551456</v>
      </c>
      <c r="V2000" s="2">
        <f t="shared" si="1077"/>
        <v>56360.126445814371</v>
      </c>
      <c r="W2000" s="2">
        <f t="shared" si="1078"/>
        <v>229377.87044229894</v>
      </c>
      <c r="X2000" s="29">
        <f t="shared" si="1079"/>
        <v>0</v>
      </c>
      <c r="Y2000" s="2">
        <f t="shared" si="1057"/>
        <v>0</v>
      </c>
      <c r="Z2000" s="82">
        <f t="shared" si="1080"/>
        <v>0</v>
      </c>
      <c r="AA2000" s="2">
        <f t="shared" si="1063"/>
        <v>0</v>
      </c>
      <c r="AB2000" s="27">
        <f t="shared" si="1087"/>
        <v>6.7299999999999999E-2</v>
      </c>
      <c r="AC2000" s="29">
        <f t="shared" si="1068"/>
        <v>13</v>
      </c>
      <c r="AD2000" s="29">
        <v>252</v>
      </c>
      <c r="AE2000" s="11">
        <f t="shared" si="1059"/>
        <v>1.0033656399999999</v>
      </c>
      <c r="AF2000" s="2">
        <f t="shared" si="1064"/>
        <v>764.81627466999998</v>
      </c>
      <c r="AG2000" s="2">
        <f t="shared" si="1081"/>
        <v>772.00333587</v>
      </c>
      <c r="AH2000" s="3">
        <f t="shared" si="1082"/>
        <v>0</v>
      </c>
      <c r="AI2000" s="4" t="str">
        <f t="shared" si="1060"/>
        <v>A+J=</v>
      </c>
      <c r="AJ2000" s="12">
        <f t="shared" si="1088"/>
        <v>43132</v>
      </c>
      <c r="AK2000" s="12"/>
      <c r="AL2000" s="4"/>
      <c r="AM2000" s="1"/>
      <c r="AN2000" s="12"/>
      <c r="AO2000" s="1"/>
      <c r="AP2000" s="1"/>
      <c r="AQ2000" s="3"/>
      <c r="AR2000" s="3"/>
      <c r="AS2000" s="7"/>
      <c r="AT2000" s="1"/>
      <c r="AU2000" s="1"/>
      <c r="AV2000" s="1"/>
      <c r="AW2000" s="1"/>
      <c r="AX2000" s="1"/>
      <c r="AY2000" s="1"/>
      <c r="AZ2000" s="1"/>
      <c r="BA2000" s="1"/>
      <c r="BB2000" s="1"/>
    </row>
    <row r="2001" spans="1:54" x14ac:dyDescent="0.2">
      <c r="A2001" s="178">
        <f t="shared" si="1083"/>
        <v>43120</v>
      </c>
      <c r="B2001" s="2">
        <f t="shared" si="1069"/>
        <v>230247.83931356913</v>
      </c>
      <c r="C2001" s="2">
        <f t="shared" si="1084"/>
        <v>162362.03651097001</v>
      </c>
      <c r="D2001" s="2">
        <f>SUM(Y2001:Y$2227)</f>
        <v>26665.71176686</v>
      </c>
      <c r="E2001" s="11">
        <f t="shared" si="1070"/>
        <v>135696.32474411</v>
      </c>
      <c r="F2001" s="99">
        <f t="shared" si="1065"/>
        <v>4894.92</v>
      </c>
      <c r="G2001" s="3">
        <f>IF(N2001=1,VLOOKUP(A2000,[1]Plan1!$BG$69:$BI$188,3),G2000)</f>
        <v>4916.46</v>
      </c>
      <c r="H2001" s="200">
        <f t="shared" si="1066"/>
        <v>43042</v>
      </c>
      <c r="I2001" s="200">
        <f t="shared" si="1067"/>
        <v>43072</v>
      </c>
      <c r="J2001" s="27">
        <f t="shared" si="1071"/>
        <v>4.4004804981490064E-3</v>
      </c>
      <c r="K2001" s="12">
        <f t="shared" si="1085"/>
        <v>43132</v>
      </c>
      <c r="L2001" s="12">
        <f t="shared" si="1072"/>
        <v>43132</v>
      </c>
      <c r="M2001" s="1">
        <f t="shared" si="1086"/>
        <v>22</v>
      </c>
      <c r="N2001" s="1">
        <f t="shared" si="1073"/>
        <v>14</v>
      </c>
      <c r="O2001" s="2">
        <f t="shared" si="1074"/>
        <v>1.0027980599999999</v>
      </c>
      <c r="P2001" s="11">
        <f t="shared" si="1062"/>
        <v>1.0028005099999999</v>
      </c>
      <c r="Q2001" s="11">
        <f t="shared" si="1058"/>
        <v>1.4116726719506041</v>
      </c>
      <c r="R2001" s="2">
        <f t="shared" si="1061"/>
        <v>1.41562261</v>
      </c>
      <c r="S2001" s="2">
        <f t="shared" si="1056"/>
        <v>1.3996033400000001</v>
      </c>
      <c r="T2001" s="2">
        <f t="shared" si="1075"/>
        <v>227242.44858995001</v>
      </c>
      <c r="U2001" s="2">
        <f t="shared" si="1076"/>
        <v>10655.70748551456</v>
      </c>
      <c r="V2001" s="2">
        <f t="shared" si="1077"/>
        <v>56398.460657554577</v>
      </c>
      <c r="W2001" s="2">
        <f t="shared" si="1078"/>
        <v>229416.20465403912</v>
      </c>
      <c r="X2001" s="29">
        <f t="shared" si="1079"/>
        <v>0</v>
      </c>
      <c r="Y2001" s="2">
        <f t="shared" si="1057"/>
        <v>0</v>
      </c>
      <c r="Z2001" s="82">
        <f t="shared" si="1080"/>
        <v>0</v>
      </c>
      <c r="AA2001" s="2">
        <f t="shared" si="1063"/>
        <v>0</v>
      </c>
      <c r="AB2001" s="27">
        <f t="shared" si="1087"/>
        <v>6.7299999999999999E-2</v>
      </c>
      <c r="AC2001" s="29">
        <f t="shared" si="1068"/>
        <v>14</v>
      </c>
      <c r="AD2001" s="29">
        <v>252</v>
      </c>
      <c r="AE2001" s="11">
        <f t="shared" si="1059"/>
        <v>1.0036250040000001</v>
      </c>
      <c r="AF2001" s="2">
        <f t="shared" si="1064"/>
        <v>823.75478510000005</v>
      </c>
      <c r="AG2001" s="2">
        <f t="shared" si="1081"/>
        <v>831.63465953000002</v>
      </c>
      <c r="AH2001" s="3">
        <f t="shared" si="1082"/>
        <v>0</v>
      </c>
      <c r="AI2001" s="4" t="str">
        <f t="shared" si="1060"/>
        <v>A+J=</v>
      </c>
      <c r="AJ2001" s="12">
        <f t="shared" si="1088"/>
        <v>43132</v>
      </c>
      <c r="AK2001" s="12"/>
      <c r="AL2001" s="4"/>
      <c r="AM2001" s="1"/>
      <c r="AN2001" s="12"/>
      <c r="AO2001" s="1"/>
      <c r="AP2001" s="1"/>
      <c r="AQ2001" s="3"/>
      <c r="AR2001" s="3"/>
      <c r="AS2001" s="7"/>
      <c r="AT2001" s="1"/>
      <c r="AU2001" s="1"/>
      <c r="AV2001" s="1"/>
      <c r="AW2001" s="1"/>
      <c r="AX2001" s="1"/>
      <c r="AY2001" s="1"/>
      <c r="AZ2001" s="1"/>
      <c r="BA2001" s="1"/>
      <c r="BB2001" s="1"/>
    </row>
    <row r="2002" spans="1:54" x14ac:dyDescent="0.2">
      <c r="A2002" s="178">
        <f t="shared" si="1083"/>
        <v>43121</v>
      </c>
      <c r="B2002" s="2">
        <f t="shared" si="1069"/>
        <v>230247.83931356913</v>
      </c>
      <c r="C2002" s="2">
        <f t="shared" si="1084"/>
        <v>162362.03651097001</v>
      </c>
      <c r="D2002" s="2">
        <f>SUM(Y2002:Y$2227)</f>
        <v>26665.71176686</v>
      </c>
      <c r="E2002" s="11">
        <f t="shared" si="1070"/>
        <v>135696.32474411</v>
      </c>
      <c r="F2002" s="99">
        <f t="shared" si="1065"/>
        <v>4894.92</v>
      </c>
      <c r="G2002" s="3">
        <f>IF(N2002=1,VLOOKUP(A2001,[1]Plan1!$BG$69:$BI$188,3),G2001)</f>
        <v>4916.46</v>
      </c>
      <c r="H2002" s="200">
        <f t="shared" si="1066"/>
        <v>43042</v>
      </c>
      <c r="I2002" s="200">
        <f t="shared" si="1067"/>
        <v>43072</v>
      </c>
      <c r="J2002" s="27">
        <f t="shared" si="1071"/>
        <v>4.4004804981490064E-3</v>
      </c>
      <c r="K2002" s="12">
        <f t="shared" si="1085"/>
        <v>43132</v>
      </c>
      <c r="L2002" s="12">
        <f t="shared" si="1072"/>
        <v>43132</v>
      </c>
      <c r="M2002" s="1">
        <f t="shared" si="1086"/>
        <v>22</v>
      </c>
      <c r="N2002" s="1">
        <f t="shared" si="1073"/>
        <v>14</v>
      </c>
      <c r="O2002" s="2">
        <f t="shared" si="1074"/>
        <v>1.0027980599999999</v>
      </c>
      <c r="P2002" s="11">
        <f t="shared" si="1062"/>
        <v>1.0028005099999999</v>
      </c>
      <c r="Q2002" s="11">
        <f t="shared" si="1058"/>
        <v>1.4116726719506041</v>
      </c>
      <c r="R2002" s="2">
        <f t="shared" si="1061"/>
        <v>1.41562261</v>
      </c>
      <c r="S2002" s="2">
        <f t="shared" si="1056"/>
        <v>1.3996033400000001</v>
      </c>
      <c r="T2002" s="2">
        <f t="shared" si="1075"/>
        <v>227242.44858995001</v>
      </c>
      <c r="U2002" s="2">
        <f t="shared" si="1076"/>
        <v>10655.70748551456</v>
      </c>
      <c r="V2002" s="2">
        <f t="shared" si="1077"/>
        <v>56398.460657554577</v>
      </c>
      <c r="W2002" s="2">
        <f t="shared" si="1078"/>
        <v>229416.20465403912</v>
      </c>
      <c r="X2002" s="29">
        <f t="shared" si="1079"/>
        <v>0</v>
      </c>
      <c r="Y2002" s="2">
        <f t="shared" si="1057"/>
        <v>0</v>
      </c>
      <c r="Z2002" s="82">
        <f t="shared" si="1080"/>
        <v>0</v>
      </c>
      <c r="AA2002" s="2">
        <f t="shared" si="1063"/>
        <v>0</v>
      </c>
      <c r="AB2002" s="27">
        <f t="shared" si="1087"/>
        <v>6.7299999999999999E-2</v>
      </c>
      <c r="AC2002" s="29">
        <f t="shared" si="1068"/>
        <v>14</v>
      </c>
      <c r="AD2002" s="29">
        <v>252</v>
      </c>
      <c r="AE2002" s="11">
        <f t="shared" si="1059"/>
        <v>1.0036250040000001</v>
      </c>
      <c r="AF2002" s="2">
        <f t="shared" si="1064"/>
        <v>823.75478510000005</v>
      </c>
      <c r="AG2002" s="2">
        <f t="shared" si="1081"/>
        <v>831.63465953000002</v>
      </c>
      <c r="AH2002" s="3">
        <f t="shared" si="1082"/>
        <v>0</v>
      </c>
      <c r="AI2002" s="4" t="str">
        <f t="shared" si="1060"/>
        <v>A+J=</v>
      </c>
      <c r="AJ2002" s="12">
        <f t="shared" si="1088"/>
        <v>43132</v>
      </c>
      <c r="AK2002" s="12"/>
      <c r="AL2002" s="4"/>
      <c r="AM2002" s="1"/>
      <c r="AN2002" s="12"/>
      <c r="AO2002" s="1"/>
      <c r="AP2002" s="1"/>
      <c r="AQ2002" s="3"/>
      <c r="AR2002" s="3"/>
      <c r="AS2002" s="7"/>
      <c r="AT2002" s="1"/>
      <c r="AU2002" s="1"/>
      <c r="AV2002" s="1"/>
      <c r="AW2002" s="1"/>
      <c r="AX2002" s="1"/>
      <c r="AY2002" s="1"/>
      <c r="AZ2002" s="1"/>
      <c r="BA2002" s="1"/>
      <c r="BB2002" s="1"/>
    </row>
    <row r="2003" spans="1:54" x14ac:dyDescent="0.2">
      <c r="A2003" s="178">
        <f t="shared" si="1083"/>
        <v>43122</v>
      </c>
      <c r="B2003" s="2">
        <f t="shared" si="1069"/>
        <v>230247.83931356913</v>
      </c>
      <c r="C2003" s="2">
        <f t="shared" si="1084"/>
        <v>162362.03651097001</v>
      </c>
      <c r="D2003" s="2">
        <f>SUM(Y2003:Y$2227)</f>
        <v>26665.71176686</v>
      </c>
      <c r="E2003" s="11">
        <f t="shared" si="1070"/>
        <v>135696.32474411</v>
      </c>
      <c r="F2003" s="99">
        <f t="shared" si="1065"/>
        <v>4894.92</v>
      </c>
      <c r="G2003" s="3">
        <f>IF(N2003=1,VLOOKUP(A2002,[1]Plan1!$BG$69:$BI$188,3),G2002)</f>
        <v>4916.46</v>
      </c>
      <c r="H2003" s="200">
        <f t="shared" si="1066"/>
        <v>43042</v>
      </c>
      <c r="I2003" s="200">
        <f t="shared" si="1067"/>
        <v>43072</v>
      </c>
      <c r="J2003" s="27">
        <f t="shared" si="1071"/>
        <v>4.4004804981490064E-3</v>
      </c>
      <c r="K2003" s="12">
        <f t="shared" si="1085"/>
        <v>43132</v>
      </c>
      <c r="L2003" s="12">
        <f t="shared" si="1072"/>
        <v>43132</v>
      </c>
      <c r="M2003" s="1">
        <f t="shared" si="1086"/>
        <v>22</v>
      </c>
      <c r="N2003" s="1">
        <f t="shared" si="1073"/>
        <v>14</v>
      </c>
      <c r="O2003" s="2">
        <f t="shared" si="1074"/>
        <v>1.0027980599999999</v>
      </c>
      <c r="P2003" s="11">
        <f t="shared" si="1062"/>
        <v>1.0028005099999999</v>
      </c>
      <c r="Q2003" s="11">
        <f t="shared" si="1058"/>
        <v>1.4116726719506041</v>
      </c>
      <c r="R2003" s="2">
        <f t="shared" si="1061"/>
        <v>1.41562261</v>
      </c>
      <c r="S2003" s="2">
        <f t="shared" si="1056"/>
        <v>1.3996033400000001</v>
      </c>
      <c r="T2003" s="2">
        <f t="shared" si="1075"/>
        <v>227242.44858995001</v>
      </c>
      <c r="U2003" s="2">
        <f t="shared" si="1076"/>
        <v>10655.70748551456</v>
      </c>
      <c r="V2003" s="2">
        <f t="shared" si="1077"/>
        <v>56398.460657554577</v>
      </c>
      <c r="W2003" s="2">
        <f t="shared" si="1078"/>
        <v>229416.20465403912</v>
      </c>
      <c r="X2003" s="29">
        <f t="shared" si="1079"/>
        <v>0</v>
      </c>
      <c r="Y2003" s="2">
        <f t="shared" si="1057"/>
        <v>0</v>
      </c>
      <c r="Z2003" s="82">
        <f t="shared" si="1080"/>
        <v>0</v>
      </c>
      <c r="AA2003" s="2">
        <f t="shared" si="1063"/>
        <v>0</v>
      </c>
      <c r="AB2003" s="27">
        <f t="shared" si="1087"/>
        <v>6.7299999999999999E-2</v>
      </c>
      <c r="AC2003" s="29">
        <f t="shared" si="1068"/>
        <v>14</v>
      </c>
      <c r="AD2003" s="29">
        <v>252</v>
      </c>
      <c r="AE2003" s="11">
        <f t="shared" si="1059"/>
        <v>1.0036250040000001</v>
      </c>
      <c r="AF2003" s="2">
        <f t="shared" si="1064"/>
        <v>823.75478510000005</v>
      </c>
      <c r="AG2003" s="2">
        <f t="shared" si="1081"/>
        <v>831.63465953000002</v>
      </c>
      <c r="AH2003" s="3">
        <f t="shared" si="1082"/>
        <v>0</v>
      </c>
      <c r="AI2003" s="4" t="str">
        <f t="shared" si="1060"/>
        <v>A+J=</v>
      </c>
      <c r="AJ2003" s="12">
        <f t="shared" si="1088"/>
        <v>43132</v>
      </c>
      <c r="AK2003" s="12"/>
      <c r="AL2003" s="4"/>
      <c r="AM2003" s="1"/>
      <c r="AN2003" s="12"/>
      <c r="AO2003" s="1"/>
      <c r="AP2003" s="1"/>
      <c r="AQ2003" s="3"/>
      <c r="AR2003" s="3"/>
      <c r="AS2003" s="7"/>
      <c r="AT2003" s="1"/>
      <c r="AU2003" s="1"/>
      <c r="AV2003" s="1"/>
      <c r="AW2003" s="1"/>
      <c r="AX2003" s="1"/>
      <c r="AY2003" s="1"/>
      <c r="AZ2003" s="1"/>
      <c r="BA2003" s="1"/>
      <c r="BB2003" s="1"/>
    </row>
    <row r="2004" spans="1:54" x14ac:dyDescent="0.2">
      <c r="A2004" s="178">
        <f t="shared" si="1083"/>
        <v>43123</v>
      </c>
      <c r="B2004" s="2">
        <f t="shared" si="1069"/>
        <v>230345.85100532533</v>
      </c>
      <c r="C2004" s="2">
        <f t="shared" si="1084"/>
        <v>162362.03651097001</v>
      </c>
      <c r="D2004" s="2">
        <f>SUM(Y2004:Y$2227)</f>
        <v>26665.71176686</v>
      </c>
      <c r="E2004" s="11">
        <f t="shared" si="1070"/>
        <v>135696.32474411</v>
      </c>
      <c r="F2004" s="99">
        <f t="shared" si="1065"/>
        <v>4894.92</v>
      </c>
      <c r="G2004" s="3">
        <f>IF(N2004=1,VLOOKUP(A2003,[1]Plan1!$BG$69:$BI$188,3),G2003)</f>
        <v>4916.46</v>
      </c>
      <c r="H2004" s="200">
        <f t="shared" si="1066"/>
        <v>43042</v>
      </c>
      <c r="I2004" s="200">
        <f t="shared" si="1067"/>
        <v>43072</v>
      </c>
      <c r="J2004" s="27">
        <f t="shared" si="1071"/>
        <v>4.4004804981490064E-3</v>
      </c>
      <c r="K2004" s="12">
        <f t="shared" si="1085"/>
        <v>43132</v>
      </c>
      <c r="L2004" s="12">
        <f t="shared" si="1072"/>
        <v>43132</v>
      </c>
      <c r="M2004" s="1">
        <f t="shared" si="1086"/>
        <v>22</v>
      </c>
      <c r="N2004" s="1">
        <f t="shared" si="1073"/>
        <v>15</v>
      </c>
      <c r="O2004" s="2">
        <f t="shared" si="1074"/>
        <v>1.00299823</v>
      </c>
      <c r="P2004" s="11">
        <f t="shared" si="1062"/>
        <v>1.0028005099999999</v>
      </c>
      <c r="Q2004" s="11">
        <f t="shared" si="1058"/>
        <v>1.4116726719506041</v>
      </c>
      <c r="R2004" s="2">
        <f t="shared" si="1061"/>
        <v>1.4159051899999999</v>
      </c>
      <c r="S2004" s="2">
        <f t="shared" si="1056"/>
        <v>1.3996033400000001</v>
      </c>
      <c r="T2004" s="2">
        <f t="shared" si="1075"/>
        <v>227242.44858995001</v>
      </c>
      <c r="U2004" s="2">
        <f t="shared" si="1076"/>
        <v>10655.70748551456</v>
      </c>
      <c r="V2004" s="2">
        <f t="shared" si="1077"/>
        <v>56436.805725000762</v>
      </c>
      <c r="W2004" s="2">
        <f t="shared" si="1078"/>
        <v>229454.54972148532</v>
      </c>
      <c r="X2004" s="29">
        <f t="shared" si="1079"/>
        <v>0</v>
      </c>
      <c r="Y2004" s="2">
        <f t="shared" si="1057"/>
        <v>0</v>
      </c>
      <c r="Z2004" s="82">
        <f t="shared" si="1080"/>
        <v>0</v>
      </c>
      <c r="AA2004" s="2">
        <f t="shared" si="1063"/>
        <v>0</v>
      </c>
      <c r="AB2004" s="27">
        <f t="shared" si="1087"/>
        <v>6.7299999999999999E-2</v>
      </c>
      <c r="AC2004" s="29">
        <f t="shared" si="1068"/>
        <v>15</v>
      </c>
      <c r="AD2004" s="29">
        <v>252</v>
      </c>
      <c r="AE2004" s="11">
        <f t="shared" si="1059"/>
        <v>1.003884435</v>
      </c>
      <c r="AF2004" s="2">
        <f t="shared" si="1064"/>
        <v>882.70852077999996</v>
      </c>
      <c r="AG2004" s="2">
        <f t="shared" si="1081"/>
        <v>891.30128384</v>
      </c>
      <c r="AH2004" s="3">
        <f t="shared" si="1082"/>
        <v>0</v>
      </c>
      <c r="AI2004" s="4" t="str">
        <f t="shared" si="1060"/>
        <v>A+J=</v>
      </c>
      <c r="AJ2004" s="12">
        <f t="shared" si="1088"/>
        <v>43132</v>
      </c>
      <c r="AK2004" s="12"/>
      <c r="AL2004" s="4"/>
      <c r="AM2004" s="1"/>
      <c r="AN2004" s="12"/>
      <c r="AO2004" s="1"/>
      <c r="AP2004" s="1"/>
      <c r="AQ2004" s="3"/>
      <c r="AR2004" s="3"/>
      <c r="AS2004" s="7"/>
      <c r="AT2004" s="1"/>
      <c r="AU2004" s="1"/>
      <c r="AV2004" s="1"/>
      <c r="AW2004" s="1"/>
      <c r="AX2004" s="1"/>
      <c r="AY2004" s="1"/>
      <c r="AZ2004" s="1"/>
      <c r="BA2004" s="1"/>
      <c r="BB2004" s="1"/>
    </row>
    <row r="2005" spans="1:54" x14ac:dyDescent="0.2">
      <c r="A2005" s="178">
        <f t="shared" si="1083"/>
        <v>43124</v>
      </c>
      <c r="B2005" s="2">
        <f t="shared" si="1069"/>
        <v>230443.90228616126</v>
      </c>
      <c r="C2005" s="2">
        <f t="shared" si="1084"/>
        <v>162362.03651097001</v>
      </c>
      <c r="D2005" s="2">
        <f>SUM(Y2005:Y$2227)</f>
        <v>26665.71176686</v>
      </c>
      <c r="E2005" s="11">
        <f t="shared" si="1070"/>
        <v>135696.32474411</v>
      </c>
      <c r="F2005" s="99">
        <f t="shared" si="1065"/>
        <v>4894.92</v>
      </c>
      <c r="G2005" s="3">
        <f>IF(N2005=1,VLOOKUP(A2004,[1]Plan1!$BG$69:$BI$188,3),G2004)</f>
        <v>4916.46</v>
      </c>
      <c r="H2005" s="200">
        <f t="shared" si="1066"/>
        <v>43042</v>
      </c>
      <c r="I2005" s="200">
        <f t="shared" si="1067"/>
        <v>43072</v>
      </c>
      <c r="J2005" s="27">
        <f t="shared" si="1071"/>
        <v>4.4004804981490064E-3</v>
      </c>
      <c r="K2005" s="12">
        <f t="shared" si="1085"/>
        <v>43132</v>
      </c>
      <c r="L2005" s="12">
        <f t="shared" si="1072"/>
        <v>43132</v>
      </c>
      <c r="M2005" s="1">
        <f t="shared" si="1086"/>
        <v>22</v>
      </c>
      <c r="N2005" s="1">
        <f t="shared" si="1073"/>
        <v>16</v>
      </c>
      <c r="O2005" s="2">
        <f t="shared" si="1074"/>
        <v>1.0031984300000001</v>
      </c>
      <c r="P2005" s="11">
        <f t="shared" si="1062"/>
        <v>1.0028005099999999</v>
      </c>
      <c r="Q2005" s="11">
        <f t="shared" si="1058"/>
        <v>1.4116726719506041</v>
      </c>
      <c r="R2005" s="2">
        <f t="shared" si="1061"/>
        <v>1.4161878000000001</v>
      </c>
      <c r="S2005" s="2">
        <f t="shared" si="1056"/>
        <v>1.3996033400000001</v>
      </c>
      <c r="T2005" s="2">
        <f t="shared" si="1075"/>
        <v>227242.44858995001</v>
      </c>
      <c r="U2005" s="2">
        <f t="shared" si="1076"/>
        <v>10655.70748551456</v>
      </c>
      <c r="V2005" s="2">
        <f t="shared" si="1077"/>
        <v>56475.15486333672</v>
      </c>
      <c r="W2005" s="2">
        <f t="shared" si="1078"/>
        <v>229492.89885982126</v>
      </c>
      <c r="X2005" s="29">
        <f t="shared" si="1079"/>
        <v>0</v>
      </c>
      <c r="Y2005" s="2">
        <f t="shared" si="1057"/>
        <v>0</v>
      </c>
      <c r="Z2005" s="82">
        <f t="shared" si="1080"/>
        <v>0</v>
      </c>
      <c r="AA2005" s="2">
        <f t="shared" si="1063"/>
        <v>0</v>
      </c>
      <c r="AB2005" s="27">
        <f t="shared" si="1087"/>
        <v>6.7299999999999999E-2</v>
      </c>
      <c r="AC2005" s="29">
        <f t="shared" si="1068"/>
        <v>16</v>
      </c>
      <c r="AD2005" s="29">
        <v>252</v>
      </c>
      <c r="AE2005" s="11">
        <f t="shared" si="1059"/>
        <v>1.004143934</v>
      </c>
      <c r="AF2005" s="2">
        <f t="shared" si="1064"/>
        <v>941.67770895000001</v>
      </c>
      <c r="AG2005" s="2">
        <f t="shared" si="1081"/>
        <v>951.00342634000003</v>
      </c>
      <c r="AH2005" s="3">
        <f t="shared" si="1082"/>
        <v>0</v>
      </c>
      <c r="AI2005" s="4" t="str">
        <f t="shared" si="1060"/>
        <v>A+J=</v>
      </c>
      <c r="AJ2005" s="12">
        <f t="shared" si="1088"/>
        <v>43132</v>
      </c>
      <c r="AK2005" s="12"/>
      <c r="AL2005" s="4"/>
      <c r="AM2005" s="1"/>
      <c r="AN2005" s="12"/>
      <c r="AO2005" s="1"/>
      <c r="AP2005" s="1"/>
      <c r="AQ2005" s="3"/>
      <c r="AR2005" s="3"/>
      <c r="AS2005" s="7"/>
      <c r="AT2005" s="1"/>
      <c r="AU2005" s="1"/>
      <c r="AV2005" s="1"/>
      <c r="AW2005" s="1"/>
      <c r="AX2005" s="1"/>
      <c r="AY2005" s="1"/>
      <c r="AZ2005" s="1"/>
      <c r="BA2005" s="1"/>
      <c r="BB2005" s="1"/>
    </row>
    <row r="2006" spans="1:54" x14ac:dyDescent="0.2">
      <c r="A2006" s="178">
        <f t="shared" si="1083"/>
        <v>43125</v>
      </c>
      <c r="B2006" s="2">
        <f t="shared" si="1069"/>
        <v>230541.99815974993</v>
      </c>
      <c r="C2006" s="2">
        <f t="shared" si="1084"/>
        <v>162362.03651097001</v>
      </c>
      <c r="D2006" s="2">
        <f>SUM(Y2006:Y$2227)</f>
        <v>26665.71176686</v>
      </c>
      <c r="E2006" s="11">
        <f t="shared" si="1070"/>
        <v>135696.32474411</v>
      </c>
      <c r="F2006" s="99">
        <f t="shared" si="1065"/>
        <v>4894.92</v>
      </c>
      <c r="G2006" s="3">
        <f>IF(N2006=1,VLOOKUP(A2005,[1]Plan1!$BG$69:$BI$188,3),G2005)</f>
        <v>4916.46</v>
      </c>
      <c r="H2006" s="200">
        <f t="shared" si="1066"/>
        <v>43042</v>
      </c>
      <c r="I2006" s="200">
        <f t="shared" si="1067"/>
        <v>43072</v>
      </c>
      <c r="J2006" s="27">
        <f t="shared" si="1071"/>
        <v>4.4004804981490064E-3</v>
      </c>
      <c r="K2006" s="12">
        <f t="shared" si="1085"/>
        <v>43132</v>
      </c>
      <c r="L2006" s="12">
        <f t="shared" si="1072"/>
        <v>43132</v>
      </c>
      <c r="M2006" s="1">
        <f t="shared" si="1086"/>
        <v>22</v>
      </c>
      <c r="N2006" s="1">
        <f t="shared" si="1073"/>
        <v>17</v>
      </c>
      <c r="O2006" s="2">
        <f t="shared" si="1074"/>
        <v>1.0033986699999999</v>
      </c>
      <c r="P2006" s="11">
        <f t="shared" si="1062"/>
        <v>1.0028005099999999</v>
      </c>
      <c r="Q2006" s="11">
        <f t="shared" si="1058"/>
        <v>1.4116726719506041</v>
      </c>
      <c r="R2006" s="2">
        <f t="shared" si="1061"/>
        <v>1.4164704800000001</v>
      </c>
      <c r="S2006" s="2">
        <f t="shared" si="1056"/>
        <v>1.3996033400000001</v>
      </c>
      <c r="T2006" s="2">
        <f t="shared" si="1075"/>
        <v>227242.44858995001</v>
      </c>
      <c r="U2006" s="2">
        <f t="shared" si="1076"/>
        <v>10655.70748551456</v>
      </c>
      <c r="V2006" s="2">
        <f t="shared" si="1077"/>
        <v>56513.513500415378</v>
      </c>
      <c r="W2006" s="2">
        <f t="shared" si="1078"/>
        <v>229531.25749689993</v>
      </c>
      <c r="X2006" s="29">
        <f t="shared" si="1079"/>
        <v>0</v>
      </c>
      <c r="Y2006" s="2">
        <f t="shared" si="1057"/>
        <v>0</v>
      </c>
      <c r="Z2006" s="82">
        <f t="shared" si="1080"/>
        <v>0</v>
      </c>
      <c r="AA2006" s="2">
        <f t="shared" si="1063"/>
        <v>0</v>
      </c>
      <c r="AB2006" s="27">
        <f t="shared" si="1087"/>
        <v>6.7299999999999999E-2</v>
      </c>
      <c r="AC2006" s="29">
        <f t="shared" si="1068"/>
        <v>17</v>
      </c>
      <c r="AD2006" s="29">
        <v>252</v>
      </c>
      <c r="AE2006" s="11">
        <f t="shared" si="1059"/>
        <v>1.0044034989999999</v>
      </c>
      <c r="AF2006" s="2">
        <f t="shared" si="1064"/>
        <v>1000.6618951200001</v>
      </c>
      <c r="AG2006" s="2">
        <f t="shared" si="1081"/>
        <v>1010.74066285</v>
      </c>
      <c r="AH2006" s="3">
        <f t="shared" si="1082"/>
        <v>0</v>
      </c>
      <c r="AI2006" s="4" t="str">
        <f t="shared" si="1060"/>
        <v>A+J=</v>
      </c>
      <c r="AJ2006" s="12">
        <f t="shared" si="1088"/>
        <v>43132</v>
      </c>
      <c r="AK2006" s="12"/>
      <c r="AL2006" s="4"/>
      <c r="AM2006" s="1"/>
      <c r="AN2006" s="12"/>
      <c r="AO2006" s="1"/>
      <c r="AP2006" s="1"/>
      <c r="AQ2006" s="3"/>
      <c r="AR2006" s="3"/>
      <c r="AS2006" s="7"/>
      <c r="AT2006" s="1"/>
      <c r="AU2006" s="1"/>
      <c r="AV2006" s="1"/>
      <c r="AW2006" s="1"/>
      <c r="AX2006" s="1"/>
      <c r="AY2006" s="1"/>
      <c r="AZ2006" s="1"/>
      <c r="BA2006" s="1"/>
      <c r="BB2006" s="1"/>
    </row>
    <row r="2007" spans="1:54" x14ac:dyDescent="0.2">
      <c r="A2007" s="178">
        <f t="shared" si="1083"/>
        <v>43126</v>
      </c>
      <c r="B2007" s="2">
        <f t="shared" si="1069"/>
        <v>230640.1361440848</v>
      </c>
      <c r="C2007" s="2">
        <f t="shared" si="1084"/>
        <v>162362.03651097001</v>
      </c>
      <c r="D2007" s="2">
        <f>SUM(Y2007:Y$2227)</f>
        <v>26665.71176686</v>
      </c>
      <c r="E2007" s="11">
        <f t="shared" si="1070"/>
        <v>135696.32474411</v>
      </c>
      <c r="F2007" s="99">
        <f t="shared" si="1065"/>
        <v>4894.92</v>
      </c>
      <c r="G2007" s="3">
        <f>IF(N2007=1,VLOOKUP(A2006,[1]Plan1!$BG$69:$BI$188,3),G2006)</f>
        <v>4916.46</v>
      </c>
      <c r="H2007" s="200">
        <f t="shared" si="1066"/>
        <v>43042</v>
      </c>
      <c r="I2007" s="200">
        <f t="shared" si="1067"/>
        <v>43072</v>
      </c>
      <c r="J2007" s="27">
        <f t="shared" si="1071"/>
        <v>4.4004804981490064E-3</v>
      </c>
      <c r="K2007" s="12">
        <f t="shared" si="1085"/>
        <v>43132</v>
      </c>
      <c r="L2007" s="12">
        <f t="shared" si="1072"/>
        <v>43132</v>
      </c>
      <c r="M2007" s="1">
        <f t="shared" si="1086"/>
        <v>22</v>
      </c>
      <c r="N2007" s="1">
        <f t="shared" si="1073"/>
        <v>18</v>
      </c>
      <c r="O2007" s="2">
        <f t="shared" si="1074"/>
        <v>1.00359895</v>
      </c>
      <c r="P2007" s="11">
        <f t="shared" si="1062"/>
        <v>1.0028005099999999</v>
      </c>
      <c r="Q2007" s="11">
        <f t="shared" si="1058"/>
        <v>1.4116726719506041</v>
      </c>
      <c r="R2007" s="2">
        <f t="shared" si="1061"/>
        <v>1.41675321</v>
      </c>
      <c r="S2007" s="2">
        <f t="shared" si="1056"/>
        <v>1.3996033400000001</v>
      </c>
      <c r="T2007" s="2">
        <f t="shared" si="1075"/>
        <v>227242.44858995001</v>
      </c>
      <c r="U2007" s="2">
        <f t="shared" si="1076"/>
        <v>10655.70748551456</v>
      </c>
      <c r="V2007" s="2">
        <f t="shared" si="1077"/>
        <v>56551.878922310265</v>
      </c>
      <c r="W2007" s="2">
        <f t="shared" si="1078"/>
        <v>229569.6229187948</v>
      </c>
      <c r="X2007" s="29">
        <f t="shared" si="1079"/>
        <v>0</v>
      </c>
      <c r="Y2007" s="2">
        <f t="shared" si="1057"/>
        <v>0</v>
      </c>
      <c r="Z2007" s="82">
        <f t="shared" si="1080"/>
        <v>0</v>
      </c>
      <c r="AA2007" s="2">
        <f t="shared" si="1063"/>
        <v>0</v>
      </c>
      <c r="AB2007" s="27">
        <f t="shared" si="1087"/>
        <v>6.7299999999999999E-2</v>
      </c>
      <c r="AC2007" s="29">
        <f t="shared" si="1068"/>
        <v>18</v>
      </c>
      <c r="AD2007" s="29">
        <v>252</v>
      </c>
      <c r="AE2007" s="11">
        <f t="shared" si="1059"/>
        <v>1.004663131</v>
      </c>
      <c r="AF2007" s="2">
        <f t="shared" si="1064"/>
        <v>1059.66130653</v>
      </c>
      <c r="AG2007" s="2">
        <f t="shared" si="1081"/>
        <v>1070.51322529</v>
      </c>
      <c r="AH2007" s="3">
        <f t="shared" si="1082"/>
        <v>0</v>
      </c>
      <c r="AI2007" s="4" t="str">
        <f t="shared" si="1060"/>
        <v>A+J=</v>
      </c>
      <c r="AJ2007" s="12">
        <f t="shared" si="1088"/>
        <v>43132</v>
      </c>
      <c r="AK2007" s="12"/>
      <c r="AL2007" s="4"/>
      <c r="AM2007" s="1"/>
      <c r="AN2007" s="12"/>
      <c r="AO2007" s="1"/>
      <c r="AP2007" s="1"/>
      <c r="AQ2007" s="3"/>
      <c r="AR2007" s="3"/>
      <c r="AS2007" s="7"/>
      <c r="AT2007" s="1"/>
      <c r="AU2007" s="1"/>
      <c r="AV2007" s="1"/>
      <c r="AW2007" s="1"/>
      <c r="AX2007" s="1"/>
      <c r="AY2007" s="1"/>
      <c r="AZ2007" s="1"/>
      <c r="BA2007" s="1"/>
      <c r="BB2007" s="1"/>
    </row>
    <row r="2008" spans="1:54" x14ac:dyDescent="0.2">
      <c r="A2008" s="178">
        <f t="shared" si="1083"/>
        <v>43127</v>
      </c>
      <c r="B2008" s="2">
        <f t="shared" si="1069"/>
        <v>230738.31648175596</v>
      </c>
      <c r="C2008" s="2">
        <f t="shared" si="1084"/>
        <v>162362.03651097001</v>
      </c>
      <c r="D2008" s="2">
        <f>SUM(Y2008:Y$2227)</f>
        <v>26665.71176686</v>
      </c>
      <c r="E2008" s="11">
        <f t="shared" si="1070"/>
        <v>135696.32474411</v>
      </c>
      <c r="F2008" s="99">
        <f t="shared" si="1065"/>
        <v>4894.92</v>
      </c>
      <c r="G2008" s="3">
        <f>IF(N2008=1,VLOOKUP(A2007,[1]Plan1!$BG$69:$BI$188,3),G2007)</f>
        <v>4916.46</v>
      </c>
      <c r="H2008" s="200">
        <f t="shared" si="1066"/>
        <v>43042</v>
      </c>
      <c r="I2008" s="200">
        <f t="shared" si="1067"/>
        <v>43072</v>
      </c>
      <c r="J2008" s="27">
        <f t="shared" si="1071"/>
        <v>4.4004804981490064E-3</v>
      </c>
      <c r="K2008" s="12">
        <f t="shared" si="1085"/>
        <v>43132</v>
      </c>
      <c r="L2008" s="12">
        <f t="shared" si="1072"/>
        <v>43132</v>
      </c>
      <c r="M2008" s="1">
        <f t="shared" si="1086"/>
        <v>22</v>
      </c>
      <c r="N2008" s="1">
        <f t="shared" si="1073"/>
        <v>19</v>
      </c>
      <c r="O2008" s="2">
        <f t="shared" si="1074"/>
        <v>1.00379927</v>
      </c>
      <c r="P2008" s="11">
        <f t="shared" si="1062"/>
        <v>1.0028005099999999</v>
      </c>
      <c r="Q2008" s="11">
        <f t="shared" si="1058"/>
        <v>1.4116726719506041</v>
      </c>
      <c r="R2008" s="2">
        <f t="shared" si="1061"/>
        <v>1.41703599</v>
      </c>
      <c r="S2008" s="2">
        <f t="shared" si="1056"/>
        <v>1.3996033400000001</v>
      </c>
      <c r="T2008" s="2">
        <f t="shared" si="1075"/>
        <v>227242.44858995001</v>
      </c>
      <c r="U2008" s="2">
        <f t="shared" si="1076"/>
        <v>10655.70748551456</v>
      </c>
      <c r="V2008" s="2">
        <f t="shared" si="1077"/>
        <v>56590.25112902141</v>
      </c>
      <c r="W2008" s="2">
        <f t="shared" si="1078"/>
        <v>229607.99512550596</v>
      </c>
      <c r="X2008" s="29">
        <f t="shared" si="1079"/>
        <v>0</v>
      </c>
      <c r="Y2008" s="2">
        <f t="shared" si="1057"/>
        <v>0</v>
      </c>
      <c r="Z2008" s="82">
        <f t="shared" si="1080"/>
        <v>0</v>
      </c>
      <c r="AA2008" s="2">
        <f t="shared" si="1063"/>
        <v>0</v>
      </c>
      <c r="AB2008" s="27">
        <f t="shared" si="1087"/>
        <v>6.7299999999999999E-2</v>
      </c>
      <c r="AC2008" s="29">
        <f t="shared" si="1068"/>
        <v>19</v>
      </c>
      <c r="AD2008" s="29">
        <v>252</v>
      </c>
      <c r="AE2008" s="11">
        <f t="shared" si="1059"/>
        <v>1.004922831</v>
      </c>
      <c r="AF2008" s="2">
        <f t="shared" si="1064"/>
        <v>1118.67617043</v>
      </c>
      <c r="AG2008" s="2">
        <f t="shared" si="1081"/>
        <v>1130.32135625</v>
      </c>
      <c r="AH2008" s="3">
        <f t="shared" si="1082"/>
        <v>0</v>
      </c>
      <c r="AI2008" s="4" t="str">
        <f t="shared" si="1060"/>
        <v>A+J=</v>
      </c>
      <c r="AJ2008" s="12">
        <f t="shared" si="1088"/>
        <v>43132</v>
      </c>
      <c r="AK2008" s="12"/>
      <c r="AL2008" s="4"/>
      <c r="AM2008" s="1"/>
      <c r="AN2008" s="12"/>
      <c r="AO2008" s="1"/>
      <c r="AP2008" s="1"/>
      <c r="AQ2008" s="3"/>
      <c r="AR2008" s="3"/>
      <c r="AS2008" s="7"/>
      <c r="AT2008" s="1"/>
      <c r="AU2008" s="1"/>
      <c r="AV2008" s="1"/>
      <c r="AW2008" s="1"/>
      <c r="AX2008" s="1"/>
      <c r="AY2008" s="1"/>
      <c r="AZ2008" s="1"/>
      <c r="BA2008" s="1"/>
      <c r="BB2008" s="1"/>
    </row>
    <row r="2009" spans="1:54" x14ac:dyDescent="0.2">
      <c r="A2009" s="178">
        <f t="shared" si="1083"/>
        <v>43128</v>
      </c>
      <c r="B2009" s="2">
        <f t="shared" si="1069"/>
        <v>230738.31648175596</v>
      </c>
      <c r="C2009" s="2">
        <f t="shared" si="1084"/>
        <v>162362.03651097001</v>
      </c>
      <c r="D2009" s="2">
        <f>SUM(Y2009:Y$2227)</f>
        <v>26665.71176686</v>
      </c>
      <c r="E2009" s="11">
        <f t="shared" si="1070"/>
        <v>135696.32474411</v>
      </c>
      <c r="F2009" s="99">
        <f t="shared" si="1065"/>
        <v>4894.92</v>
      </c>
      <c r="G2009" s="3">
        <f>IF(N2009=1,VLOOKUP(A2008,[1]Plan1!$BG$69:$BI$188,3),G2008)</f>
        <v>4916.46</v>
      </c>
      <c r="H2009" s="200">
        <f t="shared" si="1066"/>
        <v>43042</v>
      </c>
      <c r="I2009" s="200">
        <f t="shared" si="1067"/>
        <v>43072</v>
      </c>
      <c r="J2009" s="27">
        <f t="shared" si="1071"/>
        <v>4.4004804981490064E-3</v>
      </c>
      <c r="K2009" s="12">
        <f t="shared" si="1085"/>
        <v>43132</v>
      </c>
      <c r="L2009" s="12">
        <f t="shared" si="1072"/>
        <v>43132</v>
      </c>
      <c r="M2009" s="1">
        <f t="shared" si="1086"/>
        <v>22</v>
      </c>
      <c r="N2009" s="1">
        <f t="shared" si="1073"/>
        <v>19</v>
      </c>
      <c r="O2009" s="2">
        <f t="shared" si="1074"/>
        <v>1.00379927</v>
      </c>
      <c r="P2009" s="11">
        <f t="shared" si="1062"/>
        <v>1.0028005099999999</v>
      </c>
      <c r="Q2009" s="11">
        <f t="shared" si="1058"/>
        <v>1.4116726719506041</v>
      </c>
      <c r="R2009" s="2">
        <f t="shared" si="1061"/>
        <v>1.41703599</v>
      </c>
      <c r="S2009" s="2">
        <f t="shared" si="1056"/>
        <v>1.3996033400000001</v>
      </c>
      <c r="T2009" s="2">
        <f t="shared" si="1075"/>
        <v>227242.44858995001</v>
      </c>
      <c r="U2009" s="2">
        <f t="shared" si="1076"/>
        <v>10655.70748551456</v>
      </c>
      <c r="V2009" s="2">
        <f t="shared" si="1077"/>
        <v>56590.25112902141</v>
      </c>
      <c r="W2009" s="2">
        <f t="shared" si="1078"/>
        <v>229607.99512550596</v>
      </c>
      <c r="X2009" s="29">
        <f t="shared" si="1079"/>
        <v>0</v>
      </c>
      <c r="Y2009" s="2">
        <f t="shared" si="1057"/>
        <v>0</v>
      </c>
      <c r="Z2009" s="82">
        <f t="shared" si="1080"/>
        <v>0</v>
      </c>
      <c r="AA2009" s="2">
        <f t="shared" si="1063"/>
        <v>0</v>
      </c>
      <c r="AB2009" s="27">
        <f t="shared" si="1087"/>
        <v>6.7299999999999999E-2</v>
      </c>
      <c r="AC2009" s="29">
        <f t="shared" si="1068"/>
        <v>19</v>
      </c>
      <c r="AD2009" s="29">
        <v>252</v>
      </c>
      <c r="AE2009" s="11">
        <f t="shared" si="1059"/>
        <v>1.004922831</v>
      </c>
      <c r="AF2009" s="2">
        <f t="shared" si="1064"/>
        <v>1118.67617043</v>
      </c>
      <c r="AG2009" s="2">
        <f t="shared" si="1081"/>
        <v>1130.32135625</v>
      </c>
      <c r="AH2009" s="3">
        <f t="shared" si="1082"/>
        <v>0</v>
      </c>
      <c r="AI2009" s="4" t="str">
        <f t="shared" si="1060"/>
        <v>A+J=</v>
      </c>
      <c r="AJ2009" s="12">
        <f t="shared" si="1088"/>
        <v>43132</v>
      </c>
      <c r="AK2009" s="12"/>
      <c r="AL2009" s="4"/>
      <c r="AM2009" s="1"/>
      <c r="AN2009" s="12"/>
      <c r="AO2009" s="1"/>
      <c r="AP2009" s="1"/>
      <c r="AQ2009" s="3"/>
      <c r="AR2009" s="3"/>
      <c r="AS2009" s="7"/>
      <c r="AT2009" s="1"/>
      <c r="AU2009" s="1"/>
      <c r="AV2009" s="1"/>
      <c r="AW2009" s="1"/>
      <c r="AX2009" s="1"/>
      <c r="AY2009" s="1"/>
      <c r="AZ2009" s="1"/>
      <c r="BA2009" s="1"/>
      <c r="BB2009" s="1"/>
    </row>
    <row r="2010" spans="1:54" x14ac:dyDescent="0.2">
      <c r="A2010" s="178">
        <f t="shared" si="1083"/>
        <v>43129</v>
      </c>
      <c r="B2010" s="2">
        <f t="shared" si="1069"/>
        <v>230738.31648175596</v>
      </c>
      <c r="C2010" s="2">
        <f t="shared" si="1084"/>
        <v>162362.03651097001</v>
      </c>
      <c r="D2010" s="2">
        <f>SUM(Y2010:Y$2227)</f>
        <v>26665.71176686</v>
      </c>
      <c r="E2010" s="11">
        <f t="shared" si="1070"/>
        <v>135696.32474411</v>
      </c>
      <c r="F2010" s="99">
        <f t="shared" si="1065"/>
        <v>4894.92</v>
      </c>
      <c r="G2010" s="3">
        <f>IF(N2010=1,VLOOKUP(A2009,[1]Plan1!$BG$69:$BI$188,3),G2009)</f>
        <v>4916.46</v>
      </c>
      <c r="H2010" s="200">
        <f t="shared" si="1066"/>
        <v>43042</v>
      </c>
      <c r="I2010" s="200">
        <f t="shared" si="1067"/>
        <v>43072</v>
      </c>
      <c r="J2010" s="27">
        <f t="shared" si="1071"/>
        <v>4.4004804981490064E-3</v>
      </c>
      <c r="K2010" s="12">
        <f t="shared" si="1085"/>
        <v>43132</v>
      </c>
      <c r="L2010" s="12">
        <f t="shared" si="1072"/>
        <v>43132</v>
      </c>
      <c r="M2010" s="1">
        <f t="shared" si="1086"/>
        <v>22</v>
      </c>
      <c r="N2010" s="1">
        <f t="shared" si="1073"/>
        <v>19</v>
      </c>
      <c r="O2010" s="2">
        <f t="shared" si="1074"/>
        <v>1.00379927</v>
      </c>
      <c r="P2010" s="11">
        <f t="shared" si="1062"/>
        <v>1.0028005099999999</v>
      </c>
      <c r="Q2010" s="11">
        <f t="shared" si="1058"/>
        <v>1.4116726719506041</v>
      </c>
      <c r="R2010" s="2">
        <f t="shared" si="1061"/>
        <v>1.41703599</v>
      </c>
      <c r="S2010" s="2">
        <f t="shared" si="1056"/>
        <v>1.3996033400000001</v>
      </c>
      <c r="T2010" s="2">
        <f t="shared" si="1075"/>
        <v>227242.44858995001</v>
      </c>
      <c r="U2010" s="2">
        <f t="shared" si="1076"/>
        <v>10655.70748551456</v>
      </c>
      <c r="V2010" s="2">
        <f t="shared" si="1077"/>
        <v>56590.25112902141</v>
      </c>
      <c r="W2010" s="2">
        <f t="shared" si="1078"/>
        <v>229607.99512550596</v>
      </c>
      <c r="X2010" s="29">
        <f t="shared" si="1079"/>
        <v>0</v>
      </c>
      <c r="Y2010" s="2">
        <f t="shared" si="1057"/>
        <v>0</v>
      </c>
      <c r="Z2010" s="82">
        <f t="shared" si="1080"/>
        <v>0</v>
      </c>
      <c r="AA2010" s="2">
        <f t="shared" si="1063"/>
        <v>0</v>
      </c>
      <c r="AB2010" s="27">
        <f t="shared" si="1087"/>
        <v>6.7299999999999999E-2</v>
      </c>
      <c r="AC2010" s="29">
        <f t="shared" si="1068"/>
        <v>19</v>
      </c>
      <c r="AD2010" s="29">
        <v>252</v>
      </c>
      <c r="AE2010" s="11">
        <f t="shared" si="1059"/>
        <v>1.004922831</v>
      </c>
      <c r="AF2010" s="2">
        <f t="shared" si="1064"/>
        <v>1118.67617043</v>
      </c>
      <c r="AG2010" s="2">
        <f t="shared" si="1081"/>
        <v>1130.32135625</v>
      </c>
      <c r="AH2010" s="3">
        <f t="shared" si="1082"/>
        <v>0</v>
      </c>
      <c r="AI2010" s="4" t="str">
        <f t="shared" si="1060"/>
        <v>A+J=</v>
      </c>
      <c r="AJ2010" s="12">
        <f t="shared" si="1088"/>
        <v>43132</v>
      </c>
      <c r="AK2010" s="12"/>
      <c r="AL2010" s="4"/>
      <c r="AM2010" s="1"/>
      <c r="AN2010" s="12"/>
      <c r="AO2010" s="1"/>
      <c r="AP2010" s="1"/>
      <c r="AQ2010" s="3"/>
      <c r="AR2010" s="3"/>
      <c r="AS2010" s="7"/>
      <c r="AT2010" s="1"/>
      <c r="AU2010" s="1"/>
      <c r="AV2010" s="1"/>
      <c r="AW2010" s="1"/>
      <c r="AX2010" s="1"/>
      <c r="AY2010" s="1"/>
      <c r="AZ2010" s="1"/>
      <c r="BA2010" s="1"/>
      <c r="BB2010" s="1"/>
    </row>
    <row r="2011" spans="1:54" x14ac:dyDescent="0.2">
      <c r="A2011" s="178">
        <f t="shared" si="1083"/>
        <v>43130</v>
      </c>
      <c r="B2011" s="2">
        <f t="shared" si="1069"/>
        <v>230836.54145457983</v>
      </c>
      <c r="C2011" s="2">
        <f t="shared" si="1084"/>
        <v>162362.03651097001</v>
      </c>
      <c r="D2011" s="2">
        <f>SUM(Y2011:Y$2227)</f>
        <v>26665.71176686</v>
      </c>
      <c r="E2011" s="11">
        <f t="shared" si="1070"/>
        <v>135696.32474411</v>
      </c>
      <c r="F2011" s="99">
        <f t="shared" si="1065"/>
        <v>4894.92</v>
      </c>
      <c r="G2011" s="3">
        <f>IF(N2011=1,VLOOKUP(A2010,[1]Plan1!$BG$69:$BI$188,3),G2010)</f>
        <v>4916.46</v>
      </c>
      <c r="H2011" s="200">
        <f t="shared" si="1066"/>
        <v>43042</v>
      </c>
      <c r="I2011" s="200">
        <f t="shared" si="1067"/>
        <v>43072</v>
      </c>
      <c r="J2011" s="27">
        <f t="shared" si="1071"/>
        <v>4.4004804981490064E-3</v>
      </c>
      <c r="K2011" s="12">
        <f t="shared" si="1085"/>
        <v>43132</v>
      </c>
      <c r="L2011" s="12">
        <f t="shared" si="1072"/>
        <v>43132</v>
      </c>
      <c r="M2011" s="1">
        <f t="shared" si="1086"/>
        <v>22</v>
      </c>
      <c r="N2011" s="1">
        <f t="shared" si="1073"/>
        <v>20</v>
      </c>
      <c r="O2011" s="2">
        <f t="shared" si="1074"/>
        <v>1.00399963</v>
      </c>
      <c r="P2011" s="11">
        <f t="shared" si="1062"/>
        <v>1.0028005099999999</v>
      </c>
      <c r="Q2011" s="11">
        <f t="shared" si="1058"/>
        <v>1.4116726719506041</v>
      </c>
      <c r="R2011" s="2">
        <f t="shared" si="1061"/>
        <v>1.4173188400000001</v>
      </c>
      <c r="S2011" s="2">
        <f t="shared" si="1056"/>
        <v>1.3996033400000001</v>
      </c>
      <c r="T2011" s="2">
        <f t="shared" si="1075"/>
        <v>227242.44858995001</v>
      </c>
      <c r="U2011" s="2">
        <f t="shared" si="1076"/>
        <v>10655.70748551456</v>
      </c>
      <c r="V2011" s="2">
        <f t="shared" si="1077"/>
        <v>56628.632834475291</v>
      </c>
      <c r="W2011" s="2">
        <f t="shared" si="1078"/>
        <v>229646.37683095984</v>
      </c>
      <c r="X2011" s="29">
        <f t="shared" si="1079"/>
        <v>0</v>
      </c>
      <c r="Y2011" s="2">
        <f t="shared" si="1057"/>
        <v>0</v>
      </c>
      <c r="Z2011" s="82">
        <f t="shared" si="1080"/>
        <v>0</v>
      </c>
      <c r="AA2011" s="2">
        <f t="shared" si="1063"/>
        <v>0</v>
      </c>
      <c r="AB2011" s="27">
        <f t="shared" si="1087"/>
        <v>6.7299999999999999E-2</v>
      </c>
      <c r="AC2011" s="29">
        <f t="shared" si="1068"/>
        <v>20</v>
      </c>
      <c r="AD2011" s="29">
        <v>252</v>
      </c>
      <c r="AE2011" s="11">
        <f t="shared" si="1059"/>
        <v>1.0051825969999999</v>
      </c>
      <c r="AF2011" s="2">
        <f t="shared" si="1064"/>
        <v>1177.70603233</v>
      </c>
      <c r="AG2011" s="2">
        <f t="shared" si="1081"/>
        <v>1190.1646236199999</v>
      </c>
      <c r="AH2011" s="3">
        <f t="shared" si="1082"/>
        <v>0</v>
      </c>
      <c r="AI2011" s="4" t="str">
        <f t="shared" si="1060"/>
        <v>A+J=</v>
      </c>
      <c r="AJ2011" s="12">
        <f t="shared" si="1088"/>
        <v>43132</v>
      </c>
      <c r="AK2011" s="12"/>
      <c r="AL2011" s="4"/>
      <c r="AM2011" s="1"/>
      <c r="AN2011" s="12"/>
      <c r="AO2011" s="1"/>
      <c r="AP2011" s="1"/>
      <c r="AQ2011" s="3"/>
      <c r="AR2011" s="3"/>
      <c r="AS2011" s="7"/>
      <c r="AT2011" s="1"/>
      <c r="AU2011" s="1"/>
      <c r="AV2011" s="1"/>
      <c r="AW2011" s="1"/>
      <c r="AX2011" s="1"/>
      <c r="AY2011" s="1"/>
      <c r="AZ2011" s="1"/>
      <c r="BA2011" s="1"/>
      <c r="BB2011" s="1"/>
    </row>
    <row r="2012" spans="1:54" x14ac:dyDescent="0.2">
      <c r="A2012" s="178">
        <f t="shared" si="1083"/>
        <v>43131</v>
      </c>
      <c r="B2012" s="2">
        <f t="shared" si="1069"/>
        <v>230934.8074438867</v>
      </c>
      <c r="C2012" s="2">
        <f t="shared" si="1084"/>
        <v>162362.03651097001</v>
      </c>
      <c r="D2012" s="2">
        <f>SUM(Y2012:Y$2227)</f>
        <v>26665.71176686</v>
      </c>
      <c r="E2012" s="11">
        <f t="shared" si="1070"/>
        <v>135696.32474411</v>
      </c>
      <c r="F2012" s="99">
        <f t="shared" si="1065"/>
        <v>4894.92</v>
      </c>
      <c r="G2012" s="3">
        <f>IF(N2012=1,VLOOKUP(A2011,[1]Plan1!$BG$69:$BI$188,3),G2011)</f>
        <v>4916.46</v>
      </c>
      <c r="H2012" s="200">
        <f t="shared" si="1066"/>
        <v>43042</v>
      </c>
      <c r="I2012" s="200">
        <f t="shared" si="1067"/>
        <v>43072</v>
      </c>
      <c r="J2012" s="27">
        <f t="shared" si="1071"/>
        <v>4.4004804981490064E-3</v>
      </c>
      <c r="K2012" s="12">
        <f t="shared" si="1085"/>
        <v>43132</v>
      </c>
      <c r="L2012" s="12">
        <f t="shared" si="1072"/>
        <v>43132</v>
      </c>
      <c r="M2012" s="1">
        <f t="shared" si="1086"/>
        <v>22</v>
      </c>
      <c r="N2012" s="1">
        <f t="shared" si="1073"/>
        <v>21</v>
      </c>
      <c r="O2012" s="2">
        <f t="shared" si="1074"/>
        <v>1.00420003</v>
      </c>
      <c r="P2012" s="11">
        <f t="shared" si="1062"/>
        <v>1.0028005099999999</v>
      </c>
      <c r="Q2012" s="11">
        <f t="shared" si="1058"/>
        <v>1.4116726719506041</v>
      </c>
      <c r="R2012" s="2">
        <f t="shared" si="1061"/>
        <v>1.4176017299999999</v>
      </c>
      <c r="S2012" s="2">
        <f t="shared" si="1056"/>
        <v>1.3996033400000001</v>
      </c>
      <c r="T2012" s="2">
        <f t="shared" si="1075"/>
        <v>227242.44858995001</v>
      </c>
      <c r="U2012" s="2">
        <f t="shared" si="1076"/>
        <v>10655.70748551456</v>
      </c>
      <c r="V2012" s="2">
        <f t="shared" si="1077"/>
        <v>56667.019967782129</v>
      </c>
      <c r="W2012" s="2">
        <f t="shared" si="1078"/>
        <v>229684.76396426669</v>
      </c>
      <c r="X2012" s="29">
        <f t="shared" si="1079"/>
        <v>0</v>
      </c>
      <c r="Y2012" s="2">
        <f t="shared" si="1057"/>
        <v>0</v>
      </c>
      <c r="Z2012" s="82">
        <f t="shared" si="1080"/>
        <v>0</v>
      </c>
      <c r="AA2012" s="2">
        <f t="shared" si="1063"/>
        <v>0</v>
      </c>
      <c r="AB2012" s="27">
        <f t="shared" si="1087"/>
        <v>6.7299999999999999E-2</v>
      </c>
      <c r="AC2012" s="29">
        <f t="shared" si="1068"/>
        <v>21</v>
      </c>
      <c r="AD2012" s="29">
        <v>252</v>
      </c>
      <c r="AE2012" s="11">
        <f t="shared" si="1059"/>
        <v>1.0054424310000001</v>
      </c>
      <c r="AF2012" s="2">
        <f t="shared" si="1064"/>
        <v>1236.7513467199999</v>
      </c>
      <c r="AG2012" s="2">
        <f t="shared" si="1081"/>
        <v>1250.04347962</v>
      </c>
      <c r="AH2012" s="3">
        <f t="shared" si="1082"/>
        <v>0</v>
      </c>
      <c r="AI2012" s="4" t="str">
        <f t="shared" si="1060"/>
        <v>A+J=</v>
      </c>
      <c r="AJ2012" s="12">
        <f t="shared" si="1088"/>
        <v>43132</v>
      </c>
      <c r="AK2012" s="12"/>
      <c r="AL2012" s="4"/>
      <c r="AM2012" s="1"/>
      <c r="AN2012" s="12"/>
      <c r="AO2012" s="1"/>
      <c r="AP2012" s="1"/>
      <c r="AQ2012" s="3"/>
      <c r="AR2012" s="3"/>
      <c r="AS2012" s="7"/>
      <c r="AT2012" s="1"/>
      <c r="AU2012" s="1"/>
      <c r="AV2012" s="1"/>
      <c r="AW2012" s="1"/>
      <c r="AX2012" s="1"/>
      <c r="AY2012" s="1"/>
      <c r="AZ2012" s="1"/>
      <c r="BA2012" s="1"/>
      <c r="BB2012" s="1"/>
    </row>
    <row r="2013" spans="1:54" x14ac:dyDescent="0.2">
      <c r="A2013" s="178">
        <f t="shared" si="1083"/>
        <v>43132</v>
      </c>
      <c r="B2013" s="2">
        <f t="shared" si="1069"/>
        <v>231033.11969081956</v>
      </c>
      <c r="C2013" s="2">
        <f t="shared" si="1084"/>
        <v>162362.03651097001</v>
      </c>
      <c r="D2013" s="2">
        <f>SUM(Y2013:Y$2227)</f>
        <v>26665.71176686</v>
      </c>
      <c r="E2013" s="11">
        <f t="shared" si="1070"/>
        <v>135696.32474411</v>
      </c>
      <c r="F2013" s="99">
        <f t="shared" si="1065"/>
        <v>4894.92</v>
      </c>
      <c r="G2013" s="3">
        <f>IF(N2013=1,VLOOKUP(A2012,[1]Plan1!$BG$69:$BI$188,3),G2012)</f>
        <v>4916.46</v>
      </c>
      <c r="H2013" s="200">
        <f t="shared" si="1066"/>
        <v>43042</v>
      </c>
      <c r="I2013" s="200">
        <f t="shared" si="1067"/>
        <v>43072</v>
      </c>
      <c r="J2013" s="27">
        <f t="shared" si="1071"/>
        <v>4.4004804981490064E-3</v>
      </c>
      <c r="K2013" s="12">
        <f t="shared" si="1085"/>
        <v>43160</v>
      </c>
      <c r="L2013" s="12">
        <f t="shared" si="1072"/>
        <v>43132</v>
      </c>
      <c r="M2013" s="1">
        <f t="shared" si="1086"/>
        <v>22</v>
      </c>
      <c r="N2013" s="1">
        <f t="shared" si="1073"/>
        <v>22</v>
      </c>
      <c r="O2013" s="2">
        <f t="shared" si="1074"/>
        <v>1.0044004799999999</v>
      </c>
      <c r="P2013" s="11">
        <f t="shared" si="1062"/>
        <v>1.0028005099999999</v>
      </c>
      <c r="Q2013" s="11">
        <f t="shared" si="1058"/>
        <v>1.4116726719506041</v>
      </c>
      <c r="R2013" s="2">
        <f t="shared" si="1061"/>
        <v>1.4178847000000001</v>
      </c>
      <c r="S2013" s="2">
        <f t="shared" si="1056"/>
        <v>1.3996033400000001</v>
      </c>
      <c r="T2013" s="2">
        <f t="shared" si="1075"/>
        <v>227242.44858995001</v>
      </c>
      <c r="U2013" s="2">
        <f t="shared" si="1076"/>
        <v>10655.70748551456</v>
      </c>
      <c r="V2013" s="2">
        <f t="shared" si="1077"/>
        <v>56705.417956794998</v>
      </c>
      <c r="W2013" s="2">
        <f t="shared" si="1078"/>
        <v>229723.16195327954</v>
      </c>
      <c r="X2013" s="29">
        <f t="shared" si="1079"/>
        <v>66</v>
      </c>
      <c r="Y2013" s="2">
        <f t="shared" si="1057"/>
        <v>3231.1295453299999</v>
      </c>
      <c r="Z2013" s="82">
        <f t="shared" si="1080"/>
        <v>1.9900770000000002E-2</v>
      </c>
      <c r="AA2013" s="2">
        <f t="shared" si="1063"/>
        <v>4522.2997036200004</v>
      </c>
      <c r="AB2013" s="27">
        <f t="shared" si="1087"/>
        <v>6.7299999999999999E-2</v>
      </c>
      <c r="AC2013" s="29">
        <f t="shared" si="1068"/>
        <v>22</v>
      </c>
      <c r="AD2013" s="29">
        <v>252</v>
      </c>
      <c r="AE2013" s="11">
        <f t="shared" si="1059"/>
        <v>1.005702332</v>
      </c>
      <c r="AF2013" s="2">
        <f t="shared" si="1064"/>
        <v>1295.8118863499999</v>
      </c>
      <c r="AG2013" s="2">
        <f t="shared" si="1081"/>
        <v>1309.9577375399999</v>
      </c>
      <c r="AH2013" s="3">
        <f t="shared" si="1082"/>
        <v>5818.1115899699998</v>
      </c>
      <c r="AI2013" s="4" t="str">
        <f t="shared" si="1060"/>
        <v>A+J=</v>
      </c>
      <c r="AJ2013" s="12">
        <f t="shared" si="1088"/>
        <v>43132</v>
      </c>
      <c r="AK2013" s="12"/>
      <c r="AL2013" s="4"/>
      <c r="AM2013" s="1"/>
      <c r="AN2013" s="12"/>
      <c r="AO2013" s="1"/>
      <c r="AP2013" s="1"/>
      <c r="AQ2013" s="3"/>
      <c r="AR2013" s="3"/>
      <c r="AS2013" s="7"/>
      <c r="AT2013" s="1"/>
      <c r="AU2013" s="1"/>
      <c r="AV2013" s="1"/>
      <c r="AW2013" s="1"/>
      <c r="AX2013" s="1"/>
      <c r="AY2013" s="1"/>
      <c r="AZ2013" s="1"/>
      <c r="BA2013" s="1"/>
      <c r="BB2013" s="1"/>
    </row>
    <row r="2014" spans="1:54" x14ac:dyDescent="0.2">
      <c r="A2014" s="178">
        <f t="shared" si="1083"/>
        <v>43133</v>
      </c>
      <c r="B2014" s="2">
        <f t="shared" si="1069"/>
        <v>225290.04379789659</v>
      </c>
      <c r="C2014" s="2">
        <f t="shared" si="1084"/>
        <v>159130.90696564</v>
      </c>
      <c r="D2014" s="2">
        <f>SUM(Y2014:Y$2227)</f>
        <v>23434.58222153</v>
      </c>
      <c r="E2014" s="11">
        <f t="shared" si="1070"/>
        <v>135696.32474411</v>
      </c>
      <c r="F2014" s="99">
        <f t="shared" si="1065"/>
        <v>4916.46</v>
      </c>
      <c r="G2014" s="3">
        <f>IF(N2014=1,VLOOKUP(A2013,[1]Plan1!$BG$69:$BI$188,3),G2013)</f>
        <v>4930.72</v>
      </c>
      <c r="H2014" s="200">
        <f t="shared" si="1066"/>
        <v>43071</v>
      </c>
      <c r="I2014" s="200">
        <f t="shared" si="1067"/>
        <v>43102</v>
      </c>
      <c r="J2014" s="27">
        <f t="shared" si="1071"/>
        <v>2.9004609007294846E-3</v>
      </c>
      <c r="K2014" s="12">
        <f t="shared" si="1085"/>
        <v>43160</v>
      </c>
      <c r="L2014" s="12">
        <f t="shared" si="1072"/>
        <v>43160</v>
      </c>
      <c r="M2014" s="1">
        <f t="shared" si="1086"/>
        <v>18</v>
      </c>
      <c r="N2014" s="1">
        <f t="shared" si="1073"/>
        <v>1</v>
      </c>
      <c r="O2014" s="2">
        <f t="shared" si="1074"/>
        <v>1.00016091</v>
      </c>
      <c r="P2014" s="11">
        <f t="shared" si="1062"/>
        <v>1.0044004799999999</v>
      </c>
      <c r="Q2014" s="11">
        <f t="shared" si="1058"/>
        <v>1.4178847093100693</v>
      </c>
      <c r="R2014" s="2">
        <f t="shared" si="1061"/>
        <v>1.4181128599999999</v>
      </c>
      <c r="S2014" s="2">
        <f t="shared" ref="S2014:S2077" si="1089">IF(AND(X2014&gt;0,MONTH(A2014)=10),R2014,S2013)</f>
        <v>1.3996033400000001</v>
      </c>
      <c r="T2014" s="2">
        <f t="shared" si="1075"/>
        <v>222720.14888632999</v>
      </c>
      <c r="U2014" s="2">
        <f t="shared" si="1076"/>
        <v>9364.5373272280103</v>
      </c>
      <c r="V2014" s="2">
        <f t="shared" si="1077"/>
        <v>56736.378430248587</v>
      </c>
      <c r="W2014" s="2">
        <f t="shared" si="1078"/>
        <v>225231.82272311658</v>
      </c>
      <c r="X2014" s="29">
        <f t="shared" si="1079"/>
        <v>0</v>
      </c>
      <c r="Y2014" s="2">
        <f t="shared" ref="Y2014:Y2077" si="1090">IF(X2014&gt;0,VLOOKUP(A2014,AN$12:AR$131,5),0)</f>
        <v>0</v>
      </c>
      <c r="Z2014" s="82">
        <f t="shared" si="1080"/>
        <v>0</v>
      </c>
      <c r="AA2014" s="2">
        <f t="shared" si="1063"/>
        <v>0</v>
      </c>
      <c r="AB2014" s="27">
        <f t="shared" si="1087"/>
        <v>6.7299999999999999E-2</v>
      </c>
      <c r="AC2014" s="29">
        <f t="shared" si="1068"/>
        <v>1</v>
      </c>
      <c r="AD2014" s="29">
        <v>252</v>
      </c>
      <c r="AE2014" s="11">
        <f t="shared" si="1059"/>
        <v>1.0002584940000001</v>
      </c>
      <c r="AF2014" s="2">
        <f t="shared" si="1064"/>
        <v>57.571822160000004</v>
      </c>
      <c r="AG2014" s="2">
        <f t="shared" si="1081"/>
        <v>58.221074780000002</v>
      </c>
      <c r="AH2014" s="3">
        <f t="shared" si="1082"/>
        <v>0</v>
      </c>
      <c r="AI2014" s="4" t="str">
        <f t="shared" si="1060"/>
        <v>A+J=</v>
      </c>
      <c r="AJ2014" s="12">
        <f t="shared" si="1088"/>
        <v>43160</v>
      </c>
      <c r="AK2014" s="12"/>
      <c r="AL2014" s="4"/>
      <c r="AM2014" s="1"/>
      <c r="AN2014" s="12"/>
      <c r="AO2014" s="1"/>
      <c r="AP2014" s="1"/>
      <c r="AQ2014" s="3"/>
      <c r="AR2014" s="3"/>
      <c r="AS2014" s="7"/>
      <c r="AT2014" s="1"/>
      <c r="AU2014" s="1"/>
      <c r="AV2014" s="1"/>
      <c r="AW2014" s="1"/>
      <c r="AX2014" s="1"/>
      <c r="AY2014" s="1"/>
      <c r="AZ2014" s="1"/>
      <c r="BA2014" s="1"/>
      <c r="BB2014" s="1"/>
    </row>
    <row r="2015" spans="1:54" x14ac:dyDescent="0.2">
      <c r="A2015" s="178">
        <f t="shared" si="1083"/>
        <v>43134</v>
      </c>
      <c r="B2015" s="2">
        <f t="shared" si="1069"/>
        <v>225379.26051792997</v>
      </c>
      <c r="C2015" s="2">
        <f t="shared" si="1084"/>
        <v>159130.90696564</v>
      </c>
      <c r="D2015" s="2">
        <f>SUM(Y2015:Y$2227)</f>
        <v>23434.58222153</v>
      </c>
      <c r="E2015" s="11">
        <f t="shared" si="1070"/>
        <v>135696.32474411</v>
      </c>
      <c r="F2015" s="99">
        <f t="shared" si="1065"/>
        <v>4916.46</v>
      </c>
      <c r="G2015" s="3">
        <f>IF(N2015=1,VLOOKUP(A2014,[1]Plan1!$BG$69:$BI$188,3),G2014)</f>
        <v>4930.72</v>
      </c>
      <c r="H2015" s="200">
        <f t="shared" si="1066"/>
        <v>43071</v>
      </c>
      <c r="I2015" s="200">
        <f t="shared" si="1067"/>
        <v>43102</v>
      </c>
      <c r="J2015" s="27">
        <f t="shared" si="1071"/>
        <v>2.9004609007294846E-3</v>
      </c>
      <c r="K2015" s="12">
        <f t="shared" si="1085"/>
        <v>43160</v>
      </c>
      <c r="L2015" s="12">
        <f t="shared" si="1072"/>
        <v>43160</v>
      </c>
      <c r="M2015" s="1">
        <f t="shared" si="1086"/>
        <v>18</v>
      </c>
      <c r="N2015" s="1">
        <f t="shared" si="1073"/>
        <v>2</v>
      </c>
      <c r="O2015" s="2">
        <f t="shared" si="1074"/>
        <v>1.00032185</v>
      </c>
      <c r="P2015" s="11">
        <f t="shared" si="1062"/>
        <v>1.0044004799999999</v>
      </c>
      <c r="Q2015" s="11">
        <f t="shared" ref="Q2015:Q2078" si="1091">IF(L2015&gt;L2014,Q2014*P2015,Q2014)</f>
        <v>1.4178847093100693</v>
      </c>
      <c r="R2015" s="2">
        <f t="shared" si="1061"/>
        <v>1.41834105</v>
      </c>
      <c r="S2015" s="2">
        <f t="shared" si="1089"/>
        <v>1.3996033400000001</v>
      </c>
      <c r="T2015" s="2">
        <f t="shared" si="1075"/>
        <v>222720.14888632999</v>
      </c>
      <c r="U2015" s="2">
        <f t="shared" si="1076"/>
        <v>9364.5373272280103</v>
      </c>
      <c r="V2015" s="2">
        <f t="shared" si="1077"/>
        <v>56767.342974591957</v>
      </c>
      <c r="W2015" s="2">
        <f t="shared" si="1078"/>
        <v>225262.78726745996</v>
      </c>
      <c r="X2015" s="29">
        <f t="shared" si="1079"/>
        <v>0</v>
      </c>
      <c r="Y2015" s="2">
        <f t="shared" si="1090"/>
        <v>0</v>
      </c>
      <c r="Z2015" s="82">
        <f t="shared" si="1080"/>
        <v>0</v>
      </c>
      <c r="AA2015" s="2">
        <f t="shared" si="1063"/>
        <v>0</v>
      </c>
      <c r="AB2015" s="27">
        <f t="shared" si="1087"/>
        <v>6.7299999999999999E-2</v>
      </c>
      <c r="AC2015" s="29">
        <f t="shared" si="1068"/>
        <v>2</v>
      </c>
      <c r="AD2015" s="29">
        <v>252</v>
      </c>
      <c r="AE2015" s="11">
        <f t="shared" ref="AE2015:AE2078" si="1092">ROUND((1+AB2015)^TRUNC((AC2015/AD2015),9),9)</f>
        <v>1.000517055</v>
      </c>
      <c r="AF2015" s="2">
        <f t="shared" si="1064"/>
        <v>115.15856658</v>
      </c>
      <c r="AG2015" s="2">
        <f t="shared" si="1081"/>
        <v>116.47325047</v>
      </c>
      <c r="AH2015" s="3">
        <f t="shared" si="1082"/>
        <v>0</v>
      </c>
      <c r="AI2015" s="4" t="str">
        <f t="shared" si="1060"/>
        <v>A+J=</v>
      </c>
      <c r="AJ2015" s="12">
        <f t="shared" si="1088"/>
        <v>43160</v>
      </c>
      <c r="AK2015" s="12"/>
      <c r="AL2015" s="4"/>
      <c r="AM2015" s="1"/>
      <c r="AN2015" s="12"/>
      <c r="AO2015" s="1"/>
      <c r="AP2015" s="1"/>
      <c r="AQ2015" s="3"/>
      <c r="AR2015" s="3"/>
      <c r="AS2015" s="7"/>
      <c r="AT2015" s="1"/>
      <c r="AU2015" s="1"/>
      <c r="AV2015" s="1"/>
      <c r="AW2015" s="1"/>
      <c r="AX2015" s="1"/>
      <c r="AY2015" s="1"/>
      <c r="AZ2015" s="1"/>
      <c r="BA2015" s="1"/>
      <c r="BB2015" s="1"/>
    </row>
    <row r="2016" spans="1:54" x14ac:dyDescent="0.2">
      <c r="A2016" s="178">
        <f t="shared" si="1083"/>
        <v>43135</v>
      </c>
      <c r="B2016" s="2">
        <f t="shared" si="1069"/>
        <v>225379.26051792997</v>
      </c>
      <c r="C2016" s="2">
        <f t="shared" si="1084"/>
        <v>159130.90696564</v>
      </c>
      <c r="D2016" s="2">
        <f>SUM(Y2016:Y$2227)</f>
        <v>23434.58222153</v>
      </c>
      <c r="E2016" s="11">
        <f t="shared" si="1070"/>
        <v>135696.32474411</v>
      </c>
      <c r="F2016" s="99">
        <f t="shared" si="1065"/>
        <v>4916.46</v>
      </c>
      <c r="G2016" s="3">
        <f>IF(N2016=1,VLOOKUP(A2015,[1]Plan1!$BG$69:$BI$188,3),G2015)</f>
        <v>4930.72</v>
      </c>
      <c r="H2016" s="200">
        <f t="shared" si="1066"/>
        <v>43071</v>
      </c>
      <c r="I2016" s="200">
        <f t="shared" si="1067"/>
        <v>43102</v>
      </c>
      <c r="J2016" s="27">
        <f t="shared" si="1071"/>
        <v>2.9004609007294846E-3</v>
      </c>
      <c r="K2016" s="12">
        <f t="shared" si="1085"/>
        <v>43160</v>
      </c>
      <c r="L2016" s="12">
        <f t="shared" si="1072"/>
        <v>43160</v>
      </c>
      <c r="M2016" s="1">
        <f t="shared" si="1086"/>
        <v>18</v>
      </c>
      <c r="N2016" s="1">
        <f t="shared" si="1073"/>
        <v>2</v>
      </c>
      <c r="O2016" s="2">
        <f t="shared" si="1074"/>
        <v>1.00032185</v>
      </c>
      <c r="P2016" s="11">
        <f t="shared" si="1062"/>
        <v>1.0044004799999999</v>
      </c>
      <c r="Q2016" s="11">
        <f t="shared" si="1091"/>
        <v>1.4178847093100693</v>
      </c>
      <c r="R2016" s="2">
        <f t="shared" si="1061"/>
        <v>1.41834105</v>
      </c>
      <c r="S2016" s="2">
        <f t="shared" si="1089"/>
        <v>1.3996033400000001</v>
      </c>
      <c r="T2016" s="2">
        <f t="shared" si="1075"/>
        <v>222720.14888632999</v>
      </c>
      <c r="U2016" s="2">
        <f t="shared" si="1076"/>
        <v>9364.5373272280103</v>
      </c>
      <c r="V2016" s="2">
        <f t="shared" si="1077"/>
        <v>56767.342974591957</v>
      </c>
      <c r="W2016" s="2">
        <f t="shared" si="1078"/>
        <v>225262.78726745996</v>
      </c>
      <c r="X2016" s="29">
        <f t="shared" si="1079"/>
        <v>0</v>
      </c>
      <c r="Y2016" s="2">
        <f t="shared" si="1090"/>
        <v>0</v>
      </c>
      <c r="Z2016" s="82">
        <f t="shared" si="1080"/>
        <v>0</v>
      </c>
      <c r="AA2016" s="2">
        <f t="shared" si="1063"/>
        <v>0</v>
      </c>
      <c r="AB2016" s="27">
        <f t="shared" si="1087"/>
        <v>6.7299999999999999E-2</v>
      </c>
      <c r="AC2016" s="29">
        <f t="shared" si="1068"/>
        <v>2</v>
      </c>
      <c r="AD2016" s="29">
        <v>252</v>
      </c>
      <c r="AE2016" s="11">
        <f t="shared" si="1092"/>
        <v>1.000517055</v>
      </c>
      <c r="AF2016" s="2">
        <f t="shared" si="1064"/>
        <v>115.15856658</v>
      </c>
      <c r="AG2016" s="2">
        <f t="shared" si="1081"/>
        <v>116.47325047</v>
      </c>
      <c r="AH2016" s="3">
        <f t="shared" si="1082"/>
        <v>0</v>
      </c>
      <c r="AI2016" s="4" t="str">
        <f t="shared" si="1060"/>
        <v>A+J=</v>
      </c>
      <c r="AJ2016" s="12">
        <f t="shared" si="1088"/>
        <v>43160</v>
      </c>
      <c r="AK2016" s="12"/>
      <c r="AL2016" s="4"/>
      <c r="AM2016" s="1"/>
      <c r="AN2016" s="12"/>
      <c r="AO2016" s="1"/>
      <c r="AP2016" s="1"/>
      <c r="AQ2016" s="3"/>
      <c r="AR2016" s="3"/>
      <c r="AS2016" s="7"/>
      <c r="AT2016" s="1"/>
      <c r="AU2016" s="1"/>
      <c r="AV2016" s="1"/>
      <c r="AW2016" s="1"/>
      <c r="AX2016" s="1"/>
      <c r="AY2016" s="1"/>
      <c r="AZ2016" s="1"/>
      <c r="BA2016" s="1"/>
      <c r="BB2016" s="1"/>
    </row>
    <row r="2017" spans="1:54" x14ac:dyDescent="0.2">
      <c r="A2017" s="178">
        <f t="shared" si="1083"/>
        <v>43136</v>
      </c>
      <c r="B2017" s="2">
        <f t="shared" si="1069"/>
        <v>225379.26051792997</v>
      </c>
      <c r="C2017" s="2">
        <f t="shared" si="1084"/>
        <v>159130.90696564</v>
      </c>
      <c r="D2017" s="2">
        <f>SUM(Y2017:Y$2227)</f>
        <v>23434.58222153</v>
      </c>
      <c r="E2017" s="11">
        <f t="shared" si="1070"/>
        <v>135696.32474411</v>
      </c>
      <c r="F2017" s="99">
        <f t="shared" si="1065"/>
        <v>4916.46</v>
      </c>
      <c r="G2017" s="3">
        <f>IF(N2017=1,VLOOKUP(A2016,[1]Plan1!$BG$69:$BI$188,3),G2016)</f>
        <v>4930.72</v>
      </c>
      <c r="H2017" s="200">
        <f t="shared" si="1066"/>
        <v>43071</v>
      </c>
      <c r="I2017" s="200">
        <f t="shared" si="1067"/>
        <v>43102</v>
      </c>
      <c r="J2017" s="27">
        <f t="shared" si="1071"/>
        <v>2.9004609007294846E-3</v>
      </c>
      <c r="K2017" s="12">
        <f t="shared" si="1085"/>
        <v>43160</v>
      </c>
      <c r="L2017" s="12">
        <f t="shared" si="1072"/>
        <v>43160</v>
      </c>
      <c r="M2017" s="1">
        <f t="shared" si="1086"/>
        <v>18</v>
      </c>
      <c r="N2017" s="1">
        <f t="shared" si="1073"/>
        <v>2</v>
      </c>
      <c r="O2017" s="2">
        <f t="shared" si="1074"/>
        <v>1.00032185</v>
      </c>
      <c r="P2017" s="11">
        <f t="shared" si="1062"/>
        <v>1.0044004799999999</v>
      </c>
      <c r="Q2017" s="11">
        <f t="shared" si="1091"/>
        <v>1.4178847093100693</v>
      </c>
      <c r="R2017" s="2">
        <f t="shared" si="1061"/>
        <v>1.41834105</v>
      </c>
      <c r="S2017" s="2">
        <f t="shared" si="1089"/>
        <v>1.3996033400000001</v>
      </c>
      <c r="T2017" s="2">
        <f t="shared" si="1075"/>
        <v>222720.14888632999</v>
      </c>
      <c r="U2017" s="2">
        <f t="shared" si="1076"/>
        <v>9364.5373272280103</v>
      </c>
      <c r="V2017" s="2">
        <f t="shared" si="1077"/>
        <v>56767.342974591957</v>
      </c>
      <c r="W2017" s="2">
        <f t="shared" si="1078"/>
        <v>225262.78726745996</v>
      </c>
      <c r="X2017" s="29">
        <f t="shared" si="1079"/>
        <v>0</v>
      </c>
      <c r="Y2017" s="2">
        <f t="shared" si="1090"/>
        <v>0</v>
      </c>
      <c r="Z2017" s="82">
        <f t="shared" si="1080"/>
        <v>0</v>
      </c>
      <c r="AA2017" s="2">
        <f t="shared" si="1063"/>
        <v>0</v>
      </c>
      <c r="AB2017" s="27">
        <f t="shared" si="1087"/>
        <v>6.7299999999999999E-2</v>
      </c>
      <c r="AC2017" s="29">
        <f t="shared" si="1068"/>
        <v>2</v>
      </c>
      <c r="AD2017" s="29">
        <v>252</v>
      </c>
      <c r="AE2017" s="11">
        <f t="shared" si="1092"/>
        <v>1.000517055</v>
      </c>
      <c r="AF2017" s="2">
        <f t="shared" si="1064"/>
        <v>115.15856658</v>
      </c>
      <c r="AG2017" s="2">
        <f t="shared" si="1081"/>
        <v>116.47325047</v>
      </c>
      <c r="AH2017" s="3">
        <f t="shared" si="1082"/>
        <v>0</v>
      </c>
      <c r="AI2017" s="4" t="str">
        <f t="shared" si="1060"/>
        <v>A+J=</v>
      </c>
      <c r="AJ2017" s="12">
        <f t="shared" si="1088"/>
        <v>43160</v>
      </c>
      <c r="AK2017" s="12"/>
      <c r="AL2017" s="4"/>
      <c r="AM2017" s="1"/>
      <c r="AN2017" s="12"/>
      <c r="AO2017" s="1"/>
      <c r="AP2017" s="1"/>
      <c r="AQ2017" s="3"/>
      <c r="AR2017" s="3"/>
      <c r="AS2017" s="7"/>
      <c r="AT2017" s="1"/>
      <c r="AU2017" s="1"/>
      <c r="AV2017" s="1"/>
      <c r="AW2017" s="1"/>
      <c r="AX2017" s="1"/>
      <c r="AY2017" s="1"/>
      <c r="AZ2017" s="1"/>
      <c r="BA2017" s="1"/>
      <c r="BB2017" s="1"/>
    </row>
    <row r="2018" spans="1:54" x14ac:dyDescent="0.2">
      <c r="A2018" s="178">
        <f t="shared" si="1083"/>
        <v>43137</v>
      </c>
      <c r="B2018" s="2">
        <f t="shared" si="1069"/>
        <v>225468.51513515954</v>
      </c>
      <c r="C2018" s="2">
        <f t="shared" si="1084"/>
        <v>159130.90696564</v>
      </c>
      <c r="D2018" s="2">
        <f>SUM(Y2018:Y$2227)</f>
        <v>23434.58222153</v>
      </c>
      <c r="E2018" s="11">
        <f t="shared" si="1070"/>
        <v>135696.32474411</v>
      </c>
      <c r="F2018" s="99">
        <f t="shared" si="1065"/>
        <v>4916.46</v>
      </c>
      <c r="G2018" s="3">
        <f>IF(N2018=1,VLOOKUP(A2017,[1]Plan1!$BG$69:$BI$188,3),G2017)</f>
        <v>4930.72</v>
      </c>
      <c r="H2018" s="200">
        <f t="shared" si="1066"/>
        <v>43071</v>
      </c>
      <c r="I2018" s="200">
        <f t="shared" si="1067"/>
        <v>43102</v>
      </c>
      <c r="J2018" s="27">
        <f t="shared" si="1071"/>
        <v>2.9004609007294846E-3</v>
      </c>
      <c r="K2018" s="12">
        <f t="shared" si="1085"/>
        <v>43160</v>
      </c>
      <c r="L2018" s="12">
        <f t="shared" si="1072"/>
        <v>43160</v>
      </c>
      <c r="M2018" s="1">
        <f t="shared" si="1086"/>
        <v>18</v>
      </c>
      <c r="N2018" s="1">
        <f t="shared" si="1073"/>
        <v>3</v>
      </c>
      <c r="O2018" s="2">
        <f t="shared" si="1074"/>
        <v>1.00048282</v>
      </c>
      <c r="P2018" s="11">
        <f t="shared" si="1062"/>
        <v>1.0044004799999999</v>
      </c>
      <c r="Q2018" s="11">
        <f t="shared" si="1091"/>
        <v>1.4178847093100693</v>
      </c>
      <c r="R2018" s="2">
        <f t="shared" si="1061"/>
        <v>1.41856929</v>
      </c>
      <c r="S2018" s="2">
        <f t="shared" si="1089"/>
        <v>1.3996033400000001</v>
      </c>
      <c r="T2018" s="2">
        <f t="shared" si="1075"/>
        <v>222720.14888632999</v>
      </c>
      <c r="U2018" s="2">
        <f t="shared" si="1076"/>
        <v>9364.5373272280103</v>
      </c>
      <c r="V2018" s="2">
        <f t="shared" si="1077"/>
        <v>56798.314303751547</v>
      </c>
      <c r="W2018" s="2">
        <f t="shared" si="1078"/>
        <v>225293.75859661953</v>
      </c>
      <c r="X2018" s="29">
        <f t="shared" si="1079"/>
        <v>0</v>
      </c>
      <c r="Y2018" s="2">
        <f t="shared" si="1090"/>
        <v>0</v>
      </c>
      <c r="Z2018" s="82">
        <f t="shared" si="1080"/>
        <v>0</v>
      </c>
      <c r="AA2018" s="2">
        <f t="shared" si="1063"/>
        <v>0</v>
      </c>
      <c r="AB2018" s="27">
        <f t="shared" si="1087"/>
        <v>6.7299999999999999E-2</v>
      </c>
      <c r="AC2018" s="29">
        <f t="shared" si="1068"/>
        <v>3</v>
      </c>
      <c r="AD2018" s="29">
        <v>252</v>
      </c>
      <c r="AE2018" s="11">
        <f t="shared" si="1092"/>
        <v>1.0007756830000001</v>
      </c>
      <c r="AF2018" s="2">
        <f t="shared" si="1064"/>
        <v>172.76023323999999</v>
      </c>
      <c r="AG2018" s="2">
        <f t="shared" si="1081"/>
        <v>174.75653854000001</v>
      </c>
      <c r="AH2018" s="3">
        <f t="shared" si="1082"/>
        <v>0</v>
      </c>
      <c r="AI2018" s="4" t="str">
        <f t="shared" ref="AI2018:AI2081" si="1093">AI2017</f>
        <v>A+J=</v>
      </c>
      <c r="AJ2018" s="12">
        <f t="shared" si="1088"/>
        <v>43160</v>
      </c>
      <c r="AK2018" s="12"/>
      <c r="AL2018" s="4"/>
      <c r="AM2018" s="1"/>
      <c r="AN2018" s="12"/>
      <c r="AO2018" s="1"/>
      <c r="AP2018" s="1"/>
      <c r="AQ2018" s="3"/>
      <c r="AR2018" s="3"/>
      <c r="AS2018" s="7"/>
      <c r="AT2018" s="1"/>
      <c r="AU2018" s="1"/>
      <c r="AV2018" s="1"/>
      <c r="AW2018" s="1"/>
      <c r="AX2018" s="1"/>
      <c r="AY2018" s="1"/>
      <c r="AZ2018" s="1"/>
      <c r="BA2018" s="1"/>
      <c r="BB2018" s="1"/>
    </row>
    <row r="2019" spans="1:54" x14ac:dyDescent="0.2">
      <c r="A2019" s="178">
        <f t="shared" si="1083"/>
        <v>43138</v>
      </c>
      <c r="B2019" s="2">
        <f t="shared" si="1069"/>
        <v>225557.80607741213</v>
      </c>
      <c r="C2019" s="2">
        <f t="shared" si="1084"/>
        <v>159130.90696564</v>
      </c>
      <c r="D2019" s="2">
        <f>SUM(Y2019:Y$2227)</f>
        <v>23434.58222153</v>
      </c>
      <c r="E2019" s="11">
        <f t="shared" si="1070"/>
        <v>135696.32474411</v>
      </c>
      <c r="F2019" s="99">
        <f t="shared" si="1065"/>
        <v>4916.46</v>
      </c>
      <c r="G2019" s="3">
        <f>IF(N2019=1,VLOOKUP(A2018,[1]Plan1!$BG$69:$BI$188,3),G2018)</f>
        <v>4930.72</v>
      </c>
      <c r="H2019" s="200">
        <f t="shared" si="1066"/>
        <v>43071</v>
      </c>
      <c r="I2019" s="200">
        <f t="shared" si="1067"/>
        <v>43102</v>
      </c>
      <c r="J2019" s="27">
        <f t="shared" si="1071"/>
        <v>2.9004609007294846E-3</v>
      </c>
      <c r="K2019" s="12">
        <f t="shared" si="1085"/>
        <v>43160</v>
      </c>
      <c r="L2019" s="12">
        <f t="shared" si="1072"/>
        <v>43160</v>
      </c>
      <c r="M2019" s="1">
        <f t="shared" si="1086"/>
        <v>18</v>
      </c>
      <c r="N2019" s="1">
        <f t="shared" si="1073"/>
        <v>4</v>
      </c>
      <c r="O2019" s="2">
        <f t="shared" si="1074"/>
        <v>1.0006438200000001</v>
      </c>
      <c r="P2019" s="11">
        <f t="shared" si="1062"/>
        <v>1.0044004799999999</v>
      </c>
      <c r="Q2019" s="11">
        <f t="shared" si="1091"/>
        <v>1.4178847093100693</v>
      </c>
      <c r="R2019" s="2">
        <f t="shared" si="1061"/>
        <v>1.41879757</v>
      </c>
      <c r="S2019" s="2">
        <f t="shared" si="1089"/>
        <v>1.3996033400000001</v>
      </c>
      <c r="T2019" s="2">
        <f t="shared" si="1075"/>
        <v>222720.14888632999</v>
      </c>
      <c r="U2019" s="2">
        <f t="shared" si="1076"/>
        <v>9364.5373272280103</v>
      </c>
      <c r="V2019" s="2">
        <f t="shared" si="1077"/>
        <v>56829.291060764132</v>
      </c>
      <c r="W2019" s="2">
        <f t="shared" si="1078"/>
        <v>225324.73535363213</v>
      </c>
      <c r="X2019" s="29">
        <f t="shared" si="1079"/>
        <v>0</v>
      </c>
      <c r="Y2019" s="2">
        <f t="shared" si="1090"/>
        <v>0</v>
      </c>
      <c r="Z2019" s="82">
        <f t="shared" si="1080"/>
        <v>0</v>
      </c>
      <c r="AA2019" s="2">
        <f t="shared" si="1063"/>
        <v>0</v>
      </c>
      <c r="AB2019" s="27">
        <f t="shared" si="1087"/>
        <v>6.7299999999999999E-2</v>
      </c>
      <c r="AC2019" s="29">
        <f t="shared" si="1068"/>
        <v>4</v>
      </c>
      <c r="AD2019" s="29">
        <v>252</v>
      </c>
      <c r="AE2019" s="11">
        <f t="shared" si="1092"/>
        <v>1.0010343770000001</v>
      </c>
      <c r="AF2019" s="2">
        <f t="shared" si="1064"/>
        <v>230.37659944000001</v>
      </c>
      <c r="AG2019" s="2">
        <f t="shared" si="1081"/>
        <v>233.07072378000001</v>
      </c>
      <c r="AH2019" s="3">
        <f t="shared" si="1082"/>
        <v>0</v>
      </c>
      <c r="AI2019" s="4" t="str">
        <f t="shared" si="1093"/>
        <v>A+J=</v>
      </c>
      <c r="AJ2019" s="12">
        <f t="shared" si="1088"/>
        <v>43160</v>
      </c>
      <c r="AK2019" s="12"/>
      <c r="AL2019" s="4"/>
      <c r="AM2019" s="1"/>
      <c r="AN2019" s="12"/>
      <c r="AO2019" s="1"/>
      <c r="AP2019" s="1"/>
      <c r="AQ2019" s="3"/>
      <c r="AR2019" s="3"/>
      <c r="AS2019" s="7"/>
      <c r="AT2019" s="1"/>
      <c r="AU2019" s="1"/>
      <c r="AV2019" s="1"/>
      <c r="AW2019" s="1"/>
      <c r="AX2019" s="1"/>
      <c r="AY2019" s="1"/>
      <c r="AZ2019" s="1"/>
      <c r="BA2019" s="1"/>
      <c r="BB2019" s="1"/>
    </row>
    <row r="2020" spans="1:54" x14ac:dyDescent="0.2">
      <c r="A2020" s="178">
        <f t="shared" si="1083"/>
        <v>43139</v>
      </c>
      <c r="B2020" s="2">
        <f t="shared" si="1069"/>
        <v>225647.13108828122</v>
      </c>
      <c r="C2020" s="2">
        <f t="shared" si="1084"/>
        <v>159130.90696564</v>
      </c>
      <c r="D2020" s="2">
        <f>SUM(Y2020:Y$2227)</f>
        <v>23434.58222153</v>
      </c>
      <c r="E2020" s="11">
        <f t="shared" si="1070"/>
        <v>135696.32474411</v>
      </c>
      <c r="F2020" s="99">
        <f t="shared" si="1065"/>
        <v>4916.46</v>
      </c>
      <c r="G2020" s="3">
        <f>IF(N2020=1,VLOOKUP(A2019,[1]Plan1!$BG$69:$BI$188,3),G2019)</f>
        <v>4930.72</v>
      </c>
      <c r="H2020" s="200">
        <f t="shared" si="1066"/>
        <v>43071</v>
      </c>
      <c r="I2020" s="200">
        <f t="shared" si="1067"/>
        <v>43102</v>
      </c>
      <c r="J2020" s="27">
        <f t="shared" si="1071"/>
        <v>2.9004609007294846E-3</v>
      </c>
      <c r="K2020" s="12">
        <f t="shared" si="1085"/>
        <v>43160</v>
      </c>
      <c r="L2020" s="12">
        <f t="shared" si="1072"/>
        <v>43160</v>
      </c>
      <c r="M2020" s="1">
        <f t="shared" si="1086"/>
        <v>18</v>
      </c>
      <c r="N2020" s="1">
        <f t="shared" si="1073"/>
        <v>5</v>
      </c>
      <c r="O2020" s="2">
        <f t="shared" si="1074"/>
        <v>1.00080484</v>
      </c>
      <c r="P2020" s="11">
        <f t="shared" si="1062"/>
        <v>1.0044004799999999</v>
      </c>
      <c r="Q2020" s="11">
        <f t="shared" si="1091"/>
        <v>1.4178847093100693</v>
      </c>
      <c r="R2020" s="2">
        <f t="shared" si="1061"/>
        <v>1.41902587</v>
      </c>
      <c r="S2020" s="2">
        <f t="shared" si="1089"/>
        <v>1.3996033400000001</v>
      </c>
      <c r="T2020" s="2">
        <f t="shared" si="1075"/>
        <v>222720.14888632999</v>
      </c>
      <c r="U2020" s="2">
        <f t="shared" si="1076"/>
        <v>9364.5373272280103</v>
      </c>
      <c r="V2020" s="2">
        <f t="shared" si="1077"/>
        <v>56860.270531703223</v>
      </c>
      <c r="W2020" s="2">
        <f t="shared" si="1078"/>
        <v>225355.71482457122</v>
      </c>
      <c r="X2020" s="29">
        <f t="shared" si="1079"/>
        <v>0</v>
      </c>
      <c r="Y2020" s="2">
        <f t="shared" si="1090"/>
        <v>0</v>
      </c>
      <c r="Z2020" s="82">
        <f t="shared" si="1080"/>
        <v>0</v>
      </c>
      <c r="AA2020" s="2">
        <f t="shared" si="1063"/>
        <v>0</v>
      </c>
      <c r="AB2020" s="27">
        <f t="shared" si="1087"/>
        <v>6.7299999999999999E-2</v>
      </c>
      <c r="AC2020" s="29">
        <f t="shared" si="1068"/>
        <v>5</v>
      </c>
      <c r="AD2020" s="29">
        <v>252</v>
      </c>
      <c r="AE2020" s="11">
        <f t="shared" si="1092"/>
        <v>1.0012931389999999</v>
      </c>
      <c r="AF2020" s="2">
        <f t="shared" si="1064"/>
        <v>288.00811061000002</v>
      </c>
      <c r="AG2020" s="2">
        <f t="shared" si="1081"/>
        <v>291.41626371000001</v>
      </c>
      <c r="AH2020" s="3">
        <f t="shared" si="1082"/>
        <v>0</v>
      </c>
      <c r="AI2020" s="4" t="str">
        <f t="shared" si="1093"/>
        <v>A+J=</v>
      </c>
      <c r="AJ2020" s="12">
        <f t="shared" si="1088"/>
        <v>43160</v>
      </c>
      <c r="AK2020" s="12"/>
      <c r="AL2020" s="4"/>
      <c r="AM2020" s="1"/>
      <c r="AN2020" s="12"/>
      <c r="AO2020" s="1"/>
      <c r="AP2020" s="1"/>
      <c r="AQ2020" s="3"/>
      <c r="AR2020" s="3"/>
      <c r="AS2020" s="7"/>
      <c r="AT2020" s="1"/>
      <c r="AU2020" s="1"/>
      <c r="AV2020" s="1"/>
      <c r="AW2020" s="1"/>
      <c r="AX2020" s="1"/>
      <c r="AY2020" s="1"/>
      <c r="AZ2020" s="1"/>
      <c r="BA2020" s="1"/>
      <c r="BB2020" s="1"/>
    </row>
    <row r="2021" spans="1:54" x14ac:dyDescent="0.2">
      <c r="A2021" s="178">
        <f t="shared" si="1083"/>
        <v>43140</v>
      </c>
      <c r="B2021" s="2">
        <f t="shared" si="1069"/>
        <v>225736.4924435633</v>
      </c>
      <c r="C2021" s="2">
        <f t="shared" si="1084"/>
        <v>159130.90696564</v>
      </c>
      <c r="D2021" s="2">
        <f>SUM(Y2021:Y$2227)</f>
        <v>23434.58222153</v>
      </c>
      <c r="E2021" s="11">
        <f t="shared" si="1070"/>
        <v>135696.32474411</v>
      </c>
      <c r="F2021" s="99">
        <f t="shared" si="1065"/>
        <v>4916.46</v>
      </c>
      <c r="G2021" s="3">
        <f>IF(N2021=1,VLOOKUP(A2020,[1]Plan1!$BG$69:$BI$188,3),G2020)</f>
        <v>4930.72</v>
      </c>
      <c r="H2021" s="200">
        <f t="shared" si="1066"/>
        <v>43071</v>
      </c>
      <c r="I2021" s="200">
        <f t="shared" si="1067"/>
        <v>43102</v>
      </c>
      <c r="J2021" s="27">
        <f t="shared" si="1071"/>
        <v>2.9004609007294846E-3</v>
      </c>
      <c r="K2021" s="12">
        <f t="shared" si="1085"/>
        <v>43160</v>
      </c>
      <c r="L2021" s="12">
        <f t="shared" si="1072"/>
        <v>43160</v>
      </c>
      <c r="M2021" s="1">
        <f t="shared" si="1086"/>
        <v>18</v>
      </c>
      <c r="N2021" s="1">
        <f t="shared" si="1073"/>
        <v>6</v>
      </c>
      <c r="O2021" s="2">
        <f t="shared" si="1074"/>
        <v>1.0009658800000001</v>
      </c>
      <c r="P2021" s="11">
        <f t="shared" si="1062"/>
        <v>1.0044004799999999</v>
      </c>
      <c r="Q2021" s="11">
        <f t="shared" si="1091"/>
        <v>1.4178847093100693</v>
      </c>
      <c r="R2021" s="2">
        <f t="shared" si="1061"/>
        <v>1.4192542100000001</v>
      </c>
      <c r="S2021" s="2">
        <f t="shared" si="1089"/>
        <v>1.3996033400000001</v>
      </c>
      <c r="T2021" s="2">
        <f t="shared" si="1075"/>
        <v>222720.14888632999</v>
      </c>
      <c r="U2021" s="2">
        <f t="shared" si="1076"/>
        <v>9364.5373272280103</v>
      </c>
      <c r="V2021" s="2">
        <f t="shared" si="1077"/>
        <v>56891.255430495301</v>
      </c>
      <c r="W2021" s="2">
        <f t="shared" si="1078"/>
        <v>225386.6997233633</v>
      </c>
      <c r="X2021" s="29">
        <f t="shared" si="1079"/>
        <v>0</v>
      </c>
      <c r="Y2021" s="2">
        <f t="shared" si="1090"/>
        <v>0</v>
      </c>
      <c r="Z2021" s="82">
        <f t="shared" si="1080"/>
        <v>0</v>
      </c>
      <c r="AA2021" s="2">
        <f t="shared" si="1063"/>
        <v>0</v>
      </c>
      <c r="AB2021" s="27">
        <f t="shared" si="1087"/>
        <v>6.7299999999999999E-2</v>
      </c>
      <c r="AC2021" s="29">
        <f t="shared" si="1068"/>
        <v>6</v>
      </c>
      <c r="AD2021" s="29">
        <v>252</v>
      </c>
      <c r="AE2021" s="11">
        <f t="shared" si="1092"/>
        <v>1.0015519669999999</v>
      </c>
      <c r="AF2021" s="2">
        <f t="shared" si="1064"/>
        <v>345.65432129999999</v>
      </c>
      <c r="AG2021" s="2">
        <f t="shared" si="1081"/>
        <v>349.79272020000002</v>
      </c>
      <c r="AH2021" s="3">
        <f t="shared" si="1082"/>
        <v>0</v>
      </c>
      <c r="AI2021" s="4" t="str">
        <f t="shared" si="1093"/>
        <v>A+J=</v>
      </c>
      <c r="AJ2021" s="12">
        <f t="shared" si="1088"/>
        <v>43160</v>
      </c>
      <c r="AK2021" s="12"/>
      <c r="AL2021" s="4"/>
      <c r="AM2021" s="1"/>
      <c r="AN2021" s="12"/>
      <c r="AO2021" s="1"/>
      <c r="AP2021" s="1"/>
      <c r="AQ2021" s="3"/>
      <c r="AR2021" s="3"/>
      <c r="AS2021" s="7"/>
      <c r="AT2021" s="1"/>
      <c r="AU2021" s="1"/>
      <c r="AV2021" s="1"/>
      <c r="AW2021" s="1"/>
      <c r="AX2021" s="1"/>
      <c r="AY2021" s="1"/>
      <c r="AZ2021" s="1"/>
      <c r="BA2021" s="1"/>
      <c r="BB2021" s="1"/>
    </row>
    <row r="2022" spans="1:54" x14ac:dyDescent="0.2">
      <c r="A2022" s="178">
        <f t="shared" si="1083"/>
        <v>43141</v>
      </c>
      <c r="B2022" s="2">
        <f t="shared" si="1069"/>
        <v>225825.89037903835</v>
      </c>
      <c r="C2022" s="2">
        <f t="shared" si="1084"/>
        <v>159130.90696564</v>
      </c>
      <c r="D2022" s="2">
        <f>SUM(Y2022:Y$2227)</f>
        <v>23434.58222153</v>
      </c>
      <c r="E2022" s="11">
        <f t="shared" si="1070"/>
        <v>135696.32474411</v>
      </c>
      <c r="F2022" s="99">
        <f t="shared" si="1065"/>
        <v>4916.46</v>
      </c>
      <c r="G2022" s="3">
        <f>IF(N2022=1,VLOOKUP(A2021,[1]Plan1!$BG$69:$BI$188,3),G2021)</f>
        <v>4930.72</v>
      </c>
      <c r="H2022" s="200">
        <f t="shared" si="1066"/>
        <v>43071</v>
      </c>
      <c r="I2022" s="200">
        <f t="shared" si="1067"/>
        <v>43102</v>
      </c>
      <c r="J2022" s="27">
        <f t="shared" si="1071"/>
        <v>2.9004609007294846E-3</v>
      </c>
      <c r="K2022" s="12">
        <f t="shared" si="1085"/>
        <v>43160</v>
      </c>
      <c r="L2022" s="12">
        <f t="shared" si="1072"/>
        <v>43160</v>
      </c>
      <c r="M2022" s="1">
        <f t="shared" si="1086"/>
        <v>18</v>
      </c>
      <c r="N2022" s="1">
        <f t="shared" si="1073"/>
        <v>7</v>
      </c>
      <c r="O2022" s="2">
        <f t="shared" si="1074"/>
        <v>1.00112695</v>
      </c>
      <c r="P2022" s="11">
        <f t="shared" si="1062"/>
        <v>1.0044004799999999</v>
      </c>
      <c r="Q2022" s="11">
        <f t="shared" si="1091"/>
        <v>1.4178847093100693</v>
      </c>
      <c r="R2022" s="2">
        <f t="shared" si="1061"/>
        <v>1.4194825900000001</v>
      </c>
      <c r="S2022" s="2">
        <f t="shared" si="1089"/>
        <v>1.3996033400000001</v>
      </c>
      <c r="T2022" s="2">
        <f t="shared" si="1075"/>
        <v>222720.14888632999</v>
      </c>
      <c r="U2022" s="2">
        <f t="shared" si="1076"/>
        <v>9364.5373272280103</v>
      </c>
      <c r="V2022" s="2">
        <f t="shared" si="1077"/>
        <v>56922.245757140365</v>
      </c>
      <c r="W2022" s="2">
        <f t="shared" si="1078"/>
        <v>225417.69005000836</v>
      </c>
      <c r="X2022" s="29">
        <f t="shared" si="1079"/>
        <v>0</v>
      </c>
      <c r="Y2022" s="2">
        <f t="shared" si="1090"/>
        <v>0</v>
      </c>
      <c r="Z2022" s="82">
        <f t="shared" si="1080"/>
        <v>0</v>
      </c>
      <c r="AA2022" s="2">
        <f t="shared" si="1063"/>
        <v>0</v>
      </c>
      <c r="AB2022" s="27">
        <f t="shared" si="1087"/>
        <v>6.7299999999999999E-2</v>
      </c>
      <c r="AC2022" s="29">
        <f t="shared" si="1068"/>
        <v>7</v>
      </c>
      <c r="AD2022" s="29">
        <v>252</v>
      </c>
      <c r="AE2022" s="11">
        <f t="shared" si="1092"/>
        <v>1.0018108619999999</v>
      </c>
      <c r="AF2022" s="2">
        <f t="shared" si="1064"/>
        <v>403.31545425000002</v>
      </c>
      <c r="AG2022" s="2">
        <f t="shared" si="1081"/>
        <v>408.20032902999998</v>
      </c>
      <c r="AH2022" s="3">
        <f t="shared" si="1082"/>
        <v>0</v>
      </c>
      <c r="AI2022" s="4" t="str">
        <f t="shared" si="1093"/>
        <v>A+J=</v>
      </c>
      <c r="AJ2022" s="12">
        <f t="shared" si="1088"/>
        <v>43160</v>
      </c>
      <c r="AK2022" s="12"/>
      <c r="AL2022" s="4"/>
      <c r="AM2022" s="1"/>
      <c r="AN2022" s="12"/>
      <c r="AO2022" s="1"/>
      <c r="AP2022" s="1"/>
      <c r="AQ2022" s="3"/>
      <c r="AR2022" s="3"/>
      <c r="AS2022" s="7"/>
      <c r="AT2022" s="1"/>
      <c r="AU2022" s="1"/>
      <c r="AV2022" s="1"/>
      <c r="AW2022" s="1"/>
      <c r="AX2022" s="1"/>
      <c r="AY2022" s="1"/>
      <c r="AZ2022" s="1"/>
      <c r="BA2022" s="1"/>
      <c r="BB2022" s="1"/>
    </row>
    <row r="2023" spans="1:54" x14ac:dyDescent="0.2">
      <c r="A2023" s="178">
        <f t="shared" si="1083"/>
        <v>43142</v>
      </c>
      <c r="B2023" s="2">
        <f t="shared" si="1069"/>
        <v>225825.89037903835</v>
      </c>
      <c r="C2023" s="2">
        <f t="shared" si="1084"/>
        <v>159130.90696564</v>
      </c>
      <c r="D2023" s="2">
        <f>SUM(Y2023:Y$2227)</f>
        <v>23434.58222153</v>
      </c>
      <c r="E2023" s="11">
        <f t="shared" si="1070"/>
        <v>135696.32474411</v>
      </c>
      <c r="F2023" s="99">
        <f t="shared" si="1065"/>
        <v>4916.46</v>
      </c>
      <c r="G2023" s="3">
        <f>IF(N2023=1,VLOOKUP(A2022,[1]Plan1!$BG$69:$BI$188,3),G2022)</f>
        <v>4930.72</v>
      </c>
      <c r="H2023" s="200">
        <f t="shared" si="1066"/>
        <v>43071</v>
      </c>
      <c r="I2023" s="200">
        <f t="shared" si="1067"/>
        <v>43102</v>
      </c>
      <c r="J2023" s="27">
        <f t="shared" si="1071"/>
        <v>2.9004609007294846E-3</v>
      </c>
      <c r="K2023" s="12">
        <f t="shared" si="1085"/>
        <v>43160</v>
      </c>
      <c r="L2023" s="12">
        <f t="shared" si="1072"/>
        <v>43160</v>
      </c>
      <c r="M2023" s="1">
        <f t="shared" si="1086"/>
        <v>18</v>
      </c>
      <c r="N2023" s="1">
        <f t="shared" si="1073"/>
        <v>7</v>
      </c>
      <c r="O2023" s="2">
        <f t="shared" si="1074"/>
        <v>1.00112695</v>
      </c>
      <c r="P2023" s="11">
        <f t="shared" si="1062"/>
        <v>1.0044004799999999</v>
      </c>
      <c r="Q2023" s="11">
        <f t="shared" si="1091"/>
        <v>1.4178847093100693</v>
      </c>
      <c r="R2023" s="2">
        <f t="shared" si="1061"/>
        <v>1.4194825900000001</v>
      </c>
      <c r="S2023" s="2">
        <f t="shared" si="1089"/>
        <v>1.3996033400000001</v>
      </c>
      <c r="T2023" s="2">
        <f t="shared" si="1075"/>
        <v>222720.14888632999</v>
      </c>
      <c r="U2023" s="2">
        <f t="shared" si="1076"/>
        <v>9364.5373272280103</v>
      </c>
      <c r="V2023" s="2">
        <f t="shared" si="1077"/>
        <v>56922.245757140365</v>
      </c>
      <c r="W2023" s="2">
        <f t="shared" si="1078"/>
        <v>225417.69005000836</v>
      </c>
      <c r="X2023" s="29">
        <f t="shared" si="1079"/>
        <v>0</v>
      </c>
      <c r="Y2023" s="2">
        <f t="shared" si="1090"/>
        <v>0</v>
      </c>
      <c r="Z2023" s="82">
        <f t="shared" si="1080"/>
        <v>0</v>
      </c>
      <c r="AA2023" s="2">
        <f>IF(Z2023&gt;0,TRUNC(Z2023*T2021,8),0)</f>
        <v>0</v>
      </c>
      <c r="AB2023" s="27">
        <f t="shared" si="1087"/>
        <v>6.7299999999999999E-2</v>
      </c>
      <c r="AC2023" s="29">
        <f t="shared" si="1068"/>
        <v>7</v>
      </c>
      <c r="AD2023" s="29">
        <v>252</v>
      </c>
      <c r="AE2023" s="11">
        <f t="shared" si="1092"/>
        <v>1.0018108619999999</v>
      </c>
      <c r="AF2023" s="2">
        <f>TRUNC((T2021*(AE2023-1)),8)</f>
        <v>403.31545425000002</v>
      </c>
      <c r="AG2023" s="2">
        <f t="shared" si="1081"/>
        <v>408.20032902999998</v>
      </c>
      <c r="AH2023" s="3">
        <f t="shared" si="1082"/>
        <v>0</v>
      </c>
      <c r="AI2023" s="4" t="str">
        <f t="shared" si="1093"/>
        <v>A+J=</v>
      </c>
      <c r="AJ2023" s="12">
        <f t="shared" si="1088"/>
        <v>43160</v>
      </c>
      <c r="AK2023" s="16"/>
      <c r="AL2023" s="98"/>
      <c r="AM2023" s="38"/>
      <c r="AN2023" s="16"/>
      <c r="AO2023" s="38"/>
      <c r="AP2023" s="38"/>
      <c r="AQ2023" s="49"/>
      <c r="AR2023" s="49"/>
      <c r="AS2023" s="80"/>
      <c r="AT2023" s="38"/>
      <c r="AU2023" s="38"/>
      <c r="AV2023" s="38"/>
      <c r="AW2023" s="38"/>
      <c r="AX2023" s="38"/>
      <c r="AY2023" s="38"/>
      <c r="AZ2023" s="38"/>
      <c r="BA2023" s="38"/>
      <c r="BB2023" s="38"/>
    </row>
    <row r="2024" spans="1:54" x14ac:dyDescent="0.2">
      <c r="A2024" s="178">
        <f t="shared" si="1083"/>
        <v>43143</v>
      </c>
      <c r="B2024" s="2">
        <f t="shared" si="1069"/>
        <v>225825.89037903835</v>
      </c>
      <c r="C2024" s="2">
        <f t="shared" si="1084"/>
        <v>159130.90696564</v>
      </c>
      <c r="D2024" s="2">
        <f>SUM(Y2024:Y$2227)</f>
        <v>23434.58222153</v>
      </c>
      <c r="E2024" s="11">
        <f t="shared" si="1070"/>
        <v>135696.32474411</v>
      </c>
      <c r="F2024" s="99">
        <f t="shared" si="1065"/>
        <v>4916.46</v>
      </c>
      <c r="G2024" s="3">
        <f>IF(N2024=1,VLOOKUP(A2023,[1]Plan1!$BG$69:$BI$188,3),G2023)</f>
        <v>4930.72</v>
      </c>
      <c r="H2024" s="200">
        <f t="shared" si="1066"/>
        <v>43071</v>
      </c>
      <c r="I2024" s="200">
        <f t="shared" si="1067"/>
        <v>43102</v>
      </c>
      <c r="J2024" s="27">
        <f t="shared" si="1071"/>
        <v>2.9004609007294846E-3</v>
      </c>
      <c r="K2024" s="12">
        <f t="shared" si="1085"/>
        <v>43160</v>
      </c>
      <c r="L2024" s="12">
        <f t="shared" si="1072"/>
        <v>43160</v>
      </c>
      <c r="M2024" s="1">
        <f t="shared" si="1086"/>
        <v>18</v>
      </c>
      <c r="N2024" s="1">
        <f t="shared" si="1073"/>
        <v>7</v>
      </c>
      <c r="O2024" s="2">
        <f t="shared" si="1074"/>
        <v>1.00112695</v>
      </c>
      <c r="P2024" s="11">
        <f t="shared" si="1062"/>
        <v>1.0044004799999999</v>
      </c>
      <c r="Q2024" s="11">
        <f t="shared" si="1091"/>
        <v>1.4178847093100693</v>
      </c>
      <c r="R2024" s="2">
        <f t="shared" si="1061"/>
        <v>1.4194825900000001</v>
      </c>
      <c r="S2024" s="2">
        <f t="shared" si="1089"/>
        <v>1.3996033400000001</v>
      </c>
      <c r="T2024" s="2">
        <f t="shared" si="1075"/>
        <v>222720.14888632999</v>
      </c>
      <c r="U2024" s="2">
        <f t="shared" si="1076"/>
        <v>9364.5373272280103</v>
      </c>
      <c r="V2024" s="2">
        <f t="shared" si="1077"/>
        <v>56922.245757140365</v>
      </c>
      <c r="W2024" s="2">
        <f t="shared" si="1078"/>
        <v>225417.69005000836</v>
      </c>
      <c r="X2024" s="29">
        <f t="shared" si="1079"/>
        <v>0</v>
      </c>
      <c r="Y2024" s="2">
        <f t="shared" si="1090"/>
        <v>0</v>
      </c>
      <c r="Z2024" s="82">
        <f t="shared" si="1080"/>
        <v>0</v>
      </c>
      <c r="AA2024" s="2">
        <f t="shared" ref="AA2024:AA2087" si="1094">IF(Z2024&gt;0,TRUNC(Z2024*T2024,8),0)</f>
        <v>0</v>
      </c>
      <c r="AB2024" s="27">
        <f t="shared" si="1087"/>
        <v>6.7299999999999999E-2</v>
      </c>
      <c r="AC2024" s="29">
        <f t="shared" si="1068"/>
        <v>7</v>
      </c>
      <c r="AD2024" s="29">
        <v>252</v>
      </c>
      <c r="AE2024" s="11">
        <f t="shared" si="1092"/>
        <v>1.0018108619999999</v>
      </c>
      <c r="AF2024" s="2">
        <f t="shared" ref="AF2024:AF2087" si="1095">TRUNC((T2024*(AE2024-1)),8)</f>
        <v>403.31545425000002</v>
      </c>
      <c r="AG2024" s="2">
        <f t="shared" si="1081"/>
        <v>408.20032902999998</v>
      </c>
      <c r="AH2024" s="3">
        <f t="shared" si="1082"/>
        <v>0</v>
      </c>
      <c r="AI2024" s="4" t="str">
        <f t="shared" si="1093"/>
        <v>A+J=</v>
      </c>
      <c r="AJ2024" s="12">
        <f t="shared" si="1088"/>
        <v>43160</v>
      </c>
      <c r="AK2024" s="12"/>
      <c r="AL2024" s="4"/>
      <c r="AM2024" s="1"/>
      <c r="AN2024" s="12"/>
      <c r="AO2024" s="1"/>
      <c r="AP2024" s="1"/>
      <c r="AQ2024" s="3"/>
      <c r="AR2024" s="3"/>
      <c r="AS2024" s="7"/>
      <c r="AT2024" s="1"/>
      <c r="AU2024" s="1"/>
      <c r="AV2024" s="1"/>
      <c r="AW2024" s="1"/>
      <c r="AX2024" s="1"/>
      <c r="AY2024" s="1"/>
      <c r="AZ2024" s="1"/>
      <c r="BA2024" s="1"/>
      <c r="BB2024" s="1"/>
    </row>
    <row r="2025" spans="1:54" x14ac:dyDescent="0.2">
      <c r="A2025" s="178">
        <f t="shared" si="1083"/>
        <v>43144</v>
      </c>
      <c r="B2025" s="2">
        <f t="shared" si="1069"/>
        <v>225825.89037903835</v>
      </c>
      <c r="C2025" s="2">
        <f t="shared" si="1084"/>
        <v>159130.90696564</v>
      </c>
      <c r="D2025" s="2">
        <f>SUM(Y2025:Y$2227)</f>
        <v>23434.58222153</v>
      </c>
      <c r="E2025" s="11">
        <f t="shared" si="1070"/>
        <v>135696.32474411</v>
      </c>
      <c r="F2025" s="99">
        <f t="shared" si="1065"/>
        <v>4916.46</v>
      </c>
      <c r="G2025" s="3">
        <f>IF(N2025=1,VLOOKUP(A2024,[1]Plan1!$BG$69:$BI$188,3),G2024)</f>
        <v>4930.72</v>
      </c>
      <c r="H2025" s="200">
        <f t="shared" si="1066"/>
        <v>43071</v>
      </c>
      <c r="I2025" s="200">
        <f t="shared" si="1067"/>
        <v>43102</v>
      </c>
      <c r="J2025" s="27">
        <f t="shared" si="1071"/>
        <v>2.9004609007294846E-3</v>
      </c>
      <c r="K2025" s="12">
        <f t="shared" si="1085"/>
        <v>43160</v>
      </c>
      <c r="L2025" s="12">
        <f t="shared" si="1072"/>
        <v>43160</v>
      </c>
      <c r="M2025" s="1">
        <f t="shared" si="1086"/>
        <v>18</v>
      </c>
      <c r="N2025" s="1">
        <f t="shared" si="1073"/>
        <v>7</v>
      </c>
      <c r="O2025" s="2">
        <f t="shared" si="1074"/>
        <v>1.00112695</v>
      </c>
      <c r="P2025" s="11">
        <f t="shared" si="1062"/>
        <v>1.0044004799999999</v>
      </c>
      <c r="Q2025" s="11">
        <f t="shared" si="1091"/>
        <v>1.4178847093100693</v>
      </c>
      <c r="R2025" s="2">
        <f t="shared" ref="R2025:R2088" si="1096">TRUNC(TRUNC((O2025*Q2025),15),8)</f>
        <v>1.4194825900000001</v>
      </c>
      <c r="S2025" s="2">
        <f t="shared" si="1089"/>
        <v>1.3996033400000001</v>
      </c>
      <c r="T2025" s="2">
        <f t="shared" si="1075"/>
        <v>222720.14888632999</v>
      </c>
      <c r="U2025" s="2">
        <f t="shared" si="1076"/>
        <v>9364.5373272280103</v>
      </c>
      <c r="V2025" s="2">
        <f t="shared" si="1077"/>
        <v>56922.245757140365</v>
      </c>
      <c r="W2025" s="2">
        <f t="shared" si="1078"/>
        <v>225417.69005000836</v>
      </c>
      <c r="X2025" s="29">
        <f t="shared" si="1079"/>
        <v>0</v>
      </c>
      <c r="Y2025" s="2">
        <f t="shared" si="1090"/>
        <v>0</v>
      </c>
      <c r="Z2025" s="82">
        <f t="shared" si="1080"/>
        <v>0</v>
      </c>
      <c r="AA2025" s="2">
        <f t="shared" si="1094"/>
        <v>0</v>
      </c>
      <c r="AB2025" s="27">
        <f t="shared" si="1087"/>
        <v>6.7299999999999999E-2</v>
      </c>
      <c r="AC2025" s="29">
        <f t="shared" si="1068"/>
        <v>7</v>
      </c>
      <c r="AD2025" s="29">
        <v>252</v>
      </c>
      <c r="AE2025" s="11">
        <f t="shared" si="1092"/>
        <v>1.0018108619999999</v>
      </c>
      <c r="AF2025" s="2">
        <f t="shared" si="1095"/>
        <v>403.31545425000002</v>
      </c>
      <c r="AG2025" s="2">
        <f t="shared" si="1081"/>
        <v>408.20032902999998</v>
      </c>
      <c r="AH2025" s="3">
        <f t="shared" si="1082"/>
        <v>0</v>
      </c>
      <c r="AI2025" s="4" t="str">
        <f t="shared" si="1093"/>
        <v>A+J=</v>
      </c>
      <c r="AJ2025" s="12">
        <f t="shared" si="1088"/>
        <v>43160</v>
      </c>
      <c r="AK2025" s="12"/>
      <c r="AL2025" s="4"/>
      <c r="AM2025" s="1"/>
      <c r="AN2025" s="12"/>
      <c r="AO2025" s="1"/>
      <c r="AP2025" s="1"/>
      <c r="AQ2025" s="3"/>
      <c r="AR2025" s="3"/>
      <c r="AS2025" s="7"/>
      <c r="AT2025" s="1"/>
      <c r="AU2025" s="1"/>
      <c r="AV2025" s="1"/>
      <c r="AW2025" s="1"/>
      <c r="AX2025" s="1"/>
      <c r="AY2025" s="1"/>
      <c r="AZ2025" s="1"/>
      <c r="BA2025" s="1"/>
      <c r="BB2025" s="1"/>
    </row>
    <row r="2026" spans="1:54" x14ac:dyDescent="0.2">
      <c r="A2026" s="178">
        <f t="shared" si="1083"/>
        <v>43145</v>
      </c>
      <c r="B2026" s="2">
        <f t="shared" si="1069"/>
        <v>225825.89037903835</v>
      </c>
      <c r="C2026" s="2">
        <f t="shared" si="1084"/>
        <v>159130.90696564</v>
      </c>
      <c r="D2026" s="2">
        <f>SUM(Y2026:Y$2227)</f>
        <v>23434.58222153</v>
      </c>
      <c r="E2026" s="11">
        <f t="shared" si="1070"/>
        <v>135696.32474411</v>
      </c>
      <c r="F2026" s="99">
        <f t="shared" si="1065"/>
        <v>4916.46</v>
      </c>
      <c r="G2026" s="3">
        <f>IF(N2026=1,VLOOKUP(A2025,[1]Plan1!$BG$69:$BI$188,3),G2025)</f>
        <v>4930.72</v>
      </c>
      <c r="H2026" s="200">
        <f t="shared" si="1066"/>
        <v>43071</v>
      </c>
      <c r="I2026" s="200">
        <f t="shared" si="1067"/>
        <v>43102</v>
      </c>
      <c r="J2026" s="27">
        <f t="shared" si="1071"/>
        <v>2.9004609007294846E-3</v>
      </c>
      <c r="K2026" s="12">
        <f t="shared" si="1085"/>
        <v>43160</v>
      </c>
      <c r="L2026" s="12">
        <f t="shared" si="1072"/>
        <v>43160</v>
      </c>
      <c r="M2026" s="1">
        <f t="shared" si="1086"/>
        <v>18</v>
      </c>
      <c r="N2026" s="1">
        <f t="shared" si="1073"/>
        <v>7</v>
      </c>
      <c r="O2026" s="2">
        <f t="shared" si="1074"/>
        <v>1.00112695</v>
      </c>
      <c r="P2026" s="11">
        <f t="shared" ref="P2026:P2089" si="1097">IF(L2026&gt;L2025,O2025,P2025)</f>
        <v>1.0044004799999999</v>
      </c>
      <c r="Q2026" s="11">
        <f t="shared" si="1091"/>
        <v>1.4178847093100693</v>
      </c>
      <c r="R2026" s="2">
        <f t="shared" si="1096"/>
        <v>1.4194825900000001</v>
      </c>
      <c r="S2026" s="2">
        <f t="shared" si="1089"/>
        <v>1.3996033400000001</v>
      </c>
      <c r="T2026" s="2">
        <f t="shared" si="1075"/>
        <v>222720.14888632999</v>
      </c>
      <c r="U2026" s="2">
        <f t="shared" si="1076"/>
        <v>9364.5373272280103</v>
      </c>
      <c r="V2026" s="2">
        <f t="shared" si="1077"/>
        <v>56922.245757140365</v>
      </c>
      <c r="W2026" s="2">
        <f t="shared" si="1078"/>
        <v>225417.69005000836</v>
      </c>
      <c r="X2026" s="29">
        <f t="shared" si="1079"/>
        <v>0</v>
      </c>
      <c r="Y2026" s="2">
        <f t="shared" si="1090"/>
        <v>0</v>
      </c>
      <c r="Z2026" s="82">
        <f t="shared" si="1080"/>
        <v>0</v>
      </c>
      <c r="AA2026" s="2">
        <f t="shared" si="1094"/>
        <v>0</v>
      </c>
      <c r="AB2026" s="27">
        <f t="shared" si="1087"/>
        <v>6.7299999999999999E-2</v>
      </c>
      <c r="AC2026" s="29">
        <f t="shared" si="1068"/>
        <v>7</v>
      </c>
      <c r="AD2026" s="29">
        <v>252</v>
      </c>
      <c r="AE2026" s="11">
        <f t="shared" si="1092"/>
        <v>1.0018108619999999</v>
      </c>
      <c r="AF2026" s="2">
        <f t="shared" si="1095"/>
        <v>403.31545425000002</v>
      </c>
      <c r="AG2026" s="2">
        <f t="shared" si="1081"/>
        <v>408.20032902999998</v>
      </c>
      <c r="AH2026" s="3">
        <f t="shared" si="1082"/>
        <v>0</v>
      </c>
      <c r="AI2026" s="4" t="str">
        <f t="shared" si="1093"/>
        <v>A+J=</v>
      </c>
      <c r="AJ2026" s="12">
        <f t="shared" si="1088"/>
        <v>43160</v>
      </c>
      <c r="AK2026" s="12"/>
      <c r="AL2026" s="4"/>
      <c r="AM2026" s="1"/>
      <c r="AN2026" s="12"/>
      <c r="AO2026" s="1"/>
      <c r="AP2026" s="1"/>
      <c r="AQ2026" s="3"/>
      <c r="AR2026" s="3"/>
      <c r="AS2026" s="7"/>
      <c r="AT2026" s="1"/>
      <c r="AU2026" s="1"/>
      <c r="AV2026" s="1"/>
      <c r="AW2026" s="1"/>
      <c r="AX2026" s="1"/>
      <c r="AY2026" s="1"/>
      <c r="AZ2026" s="1"/>
      <c r="BA2026" s="1"/>
      <c r="BB2026" s="1"/>
    </row>
    <row r="2027" spans="1:54" x14ac:dyDescent="0.2">
      <c r="A2027" s="178">
        <f t="shared" si="1083"/>
        <v>43146</v>
      </c>
      <c r="B2027" s="2">
        <f t="shared" si="1069"/>
        <v>225915.32513059641</v>
      </c>
      <c r="C2027" s="2">
        <f t="shared" si="1084"/>
        <v>159130.90696564</v>
      </c>
      <c r="D2027" s="2">
        <f>SUM(Y2027:Y$2227)</f>
        <v>23434.58222153</v>
      </c>
      <c r="E2027" s="11">
        <f t="shared" si="1070"/>
        <v>135696.32474411</v>
      </c>
      <c r="F2027" s="99">
        <f t="shared" si="1065"/>
        <v>4916.46</v>
      </c>
      <c r="G2027" s="3">
        <f>IF(N2027=1,VLOOKUP(A2026,[1]Plan1!$BG$69:$BI$188,3),G2026)</f>
        <v>4930.72</v>
      </c>
      <c r="H2027" s="200">
        <f t="shared" si="1066"/>
        <v>43071</v>
      </c>
      <c r="I2027" s="200">
        <f t="shared" si="1067"/>
        <v>43102</v>
      </c>
      <c r="J2027" s="27">
        <f t="shared" si="1071"/>
        <v>2.9004609007294846E-3</v>
      </c>
      <c r="K2027" s="12">
        <f t="shared" si="1085"/>
        <v>43160</v>
      </c>
      <c r="L2027" s="12">
        <f t="shared" si="1072"/>
        <v>43160</v>
      </c>
      <c r="M2027" s="1">
        <f t="shared" si="1086"/>
        <v>18</v>
      </c>
      <c r="N2027" s="1">
        <f t="shared" si="1073"/>
        <v>8</v>
      </c>
      <c r="O2027" s="2">
        <f t="shared" si="1074"/>
        <v>1.0012880500000001</v>
      </c>
      <c r="P2027" s="11">
        <f t="shared" si="1097"/>
        <v>1.0044004799999999</v>
      </c>
      <c r="Q2027" s="11">
        <f t="shared" si="1091"/>
        <v>1.4178847093100693</v>
      </c>
      <c r="R2027" s="2">
        <f t="shared" si="1096"/>
        <v>1.4197110100000001</v>
      </c>
      <c r="S2027" s="2">
        <f t="shared" si="1089"/>
        <v>1.3996033400000001</v>
      </c>
      <c r="T2027" s="2">
        <f t="shared" si="1075"/>
        <v>222720.14888632999</v>
      </c>
      <c r="U2027" s="2">
        <f t="shared" si="1076"/>
        <v>9364.5373272280103</v>
      </c>
      <c r="V2027" s="2">
        <f t="shared" si="1077"/>
        <v>56953.241511638415</v>
      </c>
      <c r="W2027" s="2">
        <f t="shared" si="1078"/>
        <v>225448.68580450641</v>
      </c>
      <c r="X2027" s="29">
        <f t="shared" si="1079"/>
        <v>0</v>
      </c>
      <c r="Y2027" s="2">
        <f t="shared" si="1090"/>
        <v>0</v>
      </c>
      <c r="Z2027" s="82">
        <f t="shared" si="1080"/>
        <v>0</v>
      </c>
      <c r="AA2027" s="2">
        <f t="shared" si="1094"/>
        <v>0</v>
      </c>
      <c r="AB2027" s="27">
        <f t="shared" si="1087"/>
        <v>6.7299999999999999E-2</v>
      </c>
      <c r="AC2027" s="29">
        <f t="shared" si="1068"/>
        <v>8</v>
      </c>
      <c r="AD2027" s="29">
        <v>252</v>
      </c>
      <c r="AE2027" s="11">
        <f t="shared" si="1092"/>
        <v>1.002069825</v>
      </c>
      <c r="AF2027" s="2">
        <f t="shared" si="1095"/>
        <v>460.99173216000003</v>
      </c>
      <c r="AG2027" s="2">
        <f t="shared" si="1081"/>
        <v>466.63932609</v>
      </c>
      <c r="AH2027" s="3">
        <f t="shared" si="1082"/>
        <v>0</v>
      </c>
      <c r="AI2027" s="4" t="str">
        <f t="shared" si="1093"/>
        <v>A+J=</v>
      </c>
      <c r="AJ2027" s="12">
        <f t="shared" si="1088"/>
        <v>43160</v>
      </c>
      <c r="AK2027" s="12"/>
      <c r="AL2027" s="4"/>
      <c r="AM2027" s="1"/>
      <c r="AN2027" s="12"/>
      <c r="AO2027" s="1"/>
      <c r="AP2027" s="1"/>
      <c r="AQ2027" s="3"/>
      <c r="AR2027" s="3"/>
      <c r="AS2027" s="7"/>
      <c r="AT2027" s="1"/>
      <c r="AU2027" s="1"/>
      <c r="AV2027" s="1"/>
      <c r="AW2027" s="1"/>
      <c r="AX2027" s="1"/>
      <c r="AY2027" s="1"/>
      <c r="AZ2027" s="1"/>
      <c r="BA2027" s="1"/>
      <c r="BB2027" s="1"/>
    </row>
    <row r="2028" spans="1:54" x14ac:dyDescent="0.2">
      <c r="A2028" s="178">
        <f t="shared" si="1083"/>
        <v>43147</v>
      </c>
      <c r="B2028" s="2">
        <f t="shared" si="1069"/>
        <v>226004.79625780744</v>
      </c>
      <c r="C2028" s="2">
        <f t="shared" si="1084"/>
        <v>159130.90696564</v>
      </c>
      <c r="D2028" s="2">
        <f>SUM(Y2028:Y$2227)</f>
        <v>23434.58222153</v>
      </c>
      <c r="E2028" s="11">
        <f t="shared" si="1070"/>
        <v>135696.32474411</v>
      </c>
      <c r="F2028" s="99">
        <f t="shared" si="1065"/>
        <v>4916.46</v>
      </c>
      <c r="G2028" s="3">
        <f>IF(N2028=1,VLOOKUP(A2027,[1]Plan1!$BG$69:$BI$188,3),G2027)</f>
        <v>4930.72</v>
      </c>
      <c r="H2028" s="200">
        <f t="shared" si="1066"/>
        <v>43071</v>
      </c>
      <c r="I2028" s="200">
        <f t="shared" si="1067"/>
        <v>43102</v>
      </c>
      <c r="J2028" s="27">
        <f t="shared" si="1071"/>
        <v>2.9004609007294846E-3</v>
      </c>
      <c r="K2028" s="12">
        <f t="shared" si="1085"/>
        <v>43160</v>
      </c>
      <c r="L2028" s="12">
        <f t="shared" si="1072"/>
        <v>43160</v>
      </c>
      <c r="M2028" s="1">
        <f t="shared" si="1086"/>
        <v>18</v>
      </c>
      <c r="N2028" s="1">
        <f t="shared" si="1073"/>
        <v>9</v>
      </c>
      <c r="O2028" s="2">
        <f t="shared" si="1074"/>
        <v>1.00144918</v>
      </c>
      <c r="P2028" s="11">
        <f t="shared" si="1097"/>
        <v>1.0044004799999999</v>
      </c>
      <c r="Q2028" s="11">
        <f t="shared" si="1091"/>
        <v>1.4178847093100693</v>
      </c>
      <c r="R2028" s="2">
        <f t="shared" si="1096"/>
        <v>1.4199394700000001</v>
      </c>
      <c r="S2028" s="2">
        <f t="shared" si="1089"/>
        <v>1.3996033400000001</v>
      </c>
      <c r="T2028" s="2">
        <f t="shared" si="1075"/>
        <v>222720.14888632999</v>
      </c>
      <c r="U2028" s="2">
        <f t="shared" si="1076"/>
        <v>9364.5373272280103</v>
      </c>
      <c r="V2028" s="2">
        <f t="shared" si="1077"/>
        <v>56984.24269398945</v>
      </c>
      <c r="W2028" s="2">
        <f t="shared" si="1078"/>
        <v>225479.68698685744</v>
      </c>
      <c r="X2028" s="29">
        <f t="shared" si="1079"/>
        <v>0</v>
      </c>
      <c r="Y2028" s="2">
        <f t="shared" si="1090"/>
        <v>0</v>
      </c>
      <c r="Z2028" s="82">
        <f t="shared" si="1080"/>
        <v>0</v>
      </c>
      <c r="AA2028" s="2">
        <f t="shared" si="1094"/>
        <v>0</v>
      </c>
      <c r="AB2028" s="27">
        <f t="shared" si="1087"/>
        <v>6.7299999999999999E-2</v>
      </c>
      <c r="AC2028" s="29">
        <f t="shared" si="1068"/>
        <v>9</v>
      </c>
      <c r="AD2028" s="29">
        <v>252</v>
      </c>
      <c r="AE2028" s="11">
        <f t="shared" si="1092"/>
        <v>1.0023288539999999</v>
      </c>
      <c r="AF2028" s="2">
        <f t="shared" si="1095"/>
        <v>518.68270960999996</v>
      </c>
      <c r="AG2028" s="2">
        <f t="shared" si="1081"/>
        <v>525.10927095</v>
      </c>
      <c r="AH2028" s="3">
        <f t="shared" si="1082"/>
        <v>0</v>
      </c>
      <c r="AI2028" s="4" t="str">
        <f t="shared" si="1093"/>
        <v>A+J=</v>
      </c>
      <c r="AJ2028" s="12">
        <f t="shared" si="1088"/>
        <v>43160</v>
      </c>
      <c r="AK2028" s="12"/>
      <c r="AL2028" s="4"/>
      <c r="AM2028" s="1"/>
      <c r="AN2028" s="12"/>
      <c r="AO2028" s="1"/>
      <c r="AP2028" s="1"/>
      <c r="AQ2028" s="3"/>
      <c r="AR2028" s="3"/>
      <c r="AS2028" s="7"/>
      <c r="AT2028" s="1"/>
      <c r="AU2028" s="1"/>
      <c r="AV2028" s="1"/>
      <c r="AW2028" s="1"/>
      <c r="AX2028" s="1"/>
      <c r="AY2028" s="1"/>
      <c r="AZ2028" s="1"/>
      <c r="BA2028" s="1"/>
      <c r="BB2028" s="1"/>
    </row>
    <row r="2029" spans="1:54" x14ac:dyDescent="0.2">
      <c r="A2029" s="178">
        <f t="shared" si="1083"/>
        <v>43148</v>
      </c>
      <c r="B2029" s="2">
        <f t="shared" si="1069"/>
        <v>226094.30399655146</v>
      </c>
      <c r="C2029" s="2">
        <f t="shared" si="1084"/>
        <v>159130.90696564</v>
      </c>
      <c r="D2029" s="2">
        <f>SUM(Y2029:Y$2227)</f>
        <v>23434.58222153</v>
      </c>
      <c r="E2029" s="11">
        <f t="shared" si="1070"/>
        <v>135696.32474411</v>
      </c>
      <c r="F2029" s="99">
        <f t="shared" si="1065"/>
        <v>4916.46</v>
      </c>
      <c r="G2029" s="3">
        <f>IF(N2029=1,VLOOKUP(A2028,[1]Plan1!$BG$69:$BI$188,3),G2028)</f>
        <v>4930.72</v>
      </c>
      <c r="H2029" s="200">
        <f t="shared" si="1066"/>
        <v>43071</v>
      </c>
      <c r="I2029" s="200">
        <f t="shared" si="1067"/>
        <v>43102</v>
      </c>
      <c r="J2029" s="27">
        <f t="shared" si="1071"/>
        <v>2.9004609007294846E-3</v>
      </c>
      <c r="K2029" s="12">
        <f t="shared" si="1085"/>
        <v>43160</v>
      </c>
      <c r="L2029" s="12">
        <f t="shared" si="1072"/>
        <v>43160</v>
      </c>
      <c r="M2029" s="1">
        <f t="shared" si="1086"/>
        <v>18</v>
      </c>
      <c r="N2029" s="1">
        <f t="shared" si="1073"/>
        <v>10</v>
      </c>
      <c r="O2029" s="2">
        <f t="shared" si="1074"/>
        <v>1.0016103300000001</v>
      </c>
      <c r="P2029" s="11">
        <f t="shared" si="1097"/>
        <v>1.0044004799999999</v>
      </c>
      <c r="Q2029" s="11">
        <f t="shared" si="1091"/>
        <v>1.4178847093100693</v>
      </c>
      <c r="R2029" s="2">
        <f t="shared" si="1096"/>
        <v>1.4201679700000001</v>
      </c>
      <c r="S2029" s="2">
        <f t="shared" si="1089"/>
        <v>1.3996033400000001</v>
      </c>
      <c r="T2029" s="2">
        <f t="shared" si="1075"/>
        <v>222720.14888632999</v>
      </c>
      <c r="U2029" s="2">
        <f t="shared" si="1076"/>
        <v>9364.5373272280103</v>
      </c>
      <c r="V2029" s="2">
        <f t="shared" si="1077"/>
        <v>57015.249304193472</v>
      </c>
      <c r="W2029" s="2">
        <f t="shared" si="1078"/>
        <v>225510.69359706147</v>
      </c>
      <c r="X2029" s="29">
        <f t="shared" si="1079"/>
        <v>0</v>
      </c>
      <c r="Y2029" s="2">
        <f t="shared" si="1090"/>
        <v>0</v>
      </c>
      <c r="Z2029" s="82">
        <f t="shared" si="1080"/>
        <v>0</v>
      </c>
      <c r="AA2029" s="2">
        <f t="shared" si="1094"/>
        <v>0</v>
      </c>
      <c r="AB2029" s="27">
        <f t="shared" si="1087"/>
        <v>6.7299999999999999E-2</v>
      </c>
      <c r="AC2029" s="29">
        <f t="shared" si="1068"/>
        <v>10</v>
      </c>
      <c r="AD2029" s="29">
        <v>252</v>
      </c>
      <c r="AE2029" s="11">
        <f t="shared" si="1092"/>
        <v>1.0025879499999999</v>
      </c>
      <c r="AF2029" s="2">
        <f t="shared" si="1095"/>
        <v>576.38860930999999</v>
      </c>
      <c r="AG2029" s="2">
        <f t="shared" si="1081"/>
        <v>583.61039948999996</v>
      </c>
      <c r="AH2029" s="3">
        <f t="shared" si="1082"/>
        <v>0</v>
      </c>
      <c r="AI2029" s="4" t="str">
        <f t="shared" si="1093"/>
        <v>A+J=</v>
      </c>
      <c r="AJ2029" s="12">
        <f t="shared" si="1088"/>
        <v>43160</v>
      </c>
      <c r="AK2029" s="12"/>
      <c r="AL2029" s="4"/>
      <c r="AM2029" s="1"/>
      <c r="AN2029" s="12"/>
      <c r="AO2029" s="1"/>
      <c r="AP2029" s="1"/>
      <c r="AQ2029" s="3"/>
      <c r="AR2029" s="3"/>
      <c r="AS2029" s="7"/>
      <c r="AT2029" s="1"/>
      <c r="AU2029" s="1"/>
      <c r="AV2029" s="1"/>
      <c r="AW2029" s="1"/>
      <c r="AX2029" s="1"/>
      <c r="AY2029" s="1"/>
      <c r="AZ2029" s="1"/>
      <c r="BA2029" s="1"/>
      <c r="BB2029" s="1"/>
    </row>
    <row r="2030" spans="1:54" x14ac:dyDescent="0.2">
      <c r="A2030" s="178">
        <f t="shared" si="1083"/>
        <v>43149</v>
      </c>
      <c r="B2030" s="2">
        <f t="shared" si="1069"/>
        <v>226094.30399655146</v>
      </c>
      <c r="C2030" s="2">
        <f t="shared" si="1084"/>
        <v>159130.90696564</v>
      </c>
      <c r="D2030" s="2">
        <f>SUM(Y2030:Y$2227)</f>
        <v>23434.58222153</v>
      </c>
      <c r="E2030" s="11">
        <f t="shared" si="1070"/>
        <v>135696.32474411</v>
      </c>
      <c r="F2030" s="99">
        <f t="shared" si="1065"/>
        <v>4916.46</v>
      </c>
      <c r="G2030" s="3">
        <f>IF(N2030=1,VLOOKUP(A2029,[1]Plan1!$BG$69:$BI$188,3),G2029)</f>
        <v>4930.72</v>
      </c>
      <c r="H2030" s="200">
        <f t="shared" si="1066"/>
        <v>43071</v>
      </c>
      <c r="I2030" s="200">
        <f t="shared" si="1067"/>
        <v>43102</v>
      </c>
      <c r="J2030" s="27">
        <f t="shared" si="1071"/>
        <v>2.9004609007294846E-3</v>
      </c>
      <c r="K2030" s="12">
        <f t="shared" si="1085"/>
        <v>43160</v>
      </c>
      <c r="L2030" s="12">
        <f t="shared" si="1072"/>
        <v>43160</v>
      </c>
      <c r="M2030" s="1">
        <f t="shared" si="1086"/>
        <v>18</v>
      </c>
      <c r="N2030" s="1">
        <f t="shared" si="1073"/>
        <v>10</v>
      </c>
      <c r="O2030" s="2">
        <f t="shared" si="1074"/>
        <v>1.0016103300000001</v>
      </c>
      <c r="P2030" s="11">
        <f t="shared" si="1097"/>
        <v>1.0044004799999999</v>
      </c>
      <c r="Q2030" s="11">
        <f t="shared" si="1091"/>
        <v>1.4178847093100693</v>
      </c>
      <c r="R2030" s="2">
        <f t="shared" si="1096"/>
        <v>1.4201679700000001</v>
      </c>
      <c r="S2030" s="2">
        <f t="shared" si="1089"/>
        <v>1.3996033400000001</v>
      </c>
      <c r="T2030" s="2">
        <f t="shared" si="1075"/>
        <v>222720.14888632999</v>
      </c>
      <c r="U2030" s="2">
        <f t="shared" si="1076"/>
        <v>9364.5373272280103</v>
      </c>
      <c r="V2030" s="2">
        <f t="shared" si="1077"/>
        <v>57015.249304193472</v>
      </c>
      <c r="W2030" s="2">
        <f t="shared" si="1078"/>
        <v>225510.69359706147</v>
      </c>
      <c r="X2030" s="29">
        <f t="shared" si="1079"/>
        <v>0</v>
      </c>
      <c r="Y2030" s="2">
        <f t="shared" si="1090"/>
        <v>0</v>
      </c>
      <c r="Z2030" s="82">
        <f t="shared" si="1080"/>
        <v>0</v>
      </c>
      <c r="AA2030" s="2">
        <f t="shared" si="1094"/>
        <v>0</v>
      </c>
      <c r="AB2030" s="27">
        <f t="shared" si="1087"/>
        <v>6.7299999999999999E-2</v>
      </c>
      <c r="AC2030" s="29">
        <f t="shared" si="1068"/>
        <v>10</v>
      </c>
      <c r="AD2030" s="29">
        <v>252</v>
      </c>
      <c r="AE2030" s="11">
        <f t="shared" si="1092"/>
        <v>1.0025879499999999</v>
      </c>
      <c r="AF2030" s="2">
        <f t="shared" si="1095"/>
        <v>576.38860930999999</v>
      </c>
      <c r="AG2030" s="2">
        <f t="shared" si="1081"/>
        <v>583.61039948999996</v>
      </c>
      <c r="AH2030" s="3">
        <f t="shared" si="1082"/>
        <v>0</v>
      </c>
      <c r="AI2030" s="4" t="str">
        <f t="shared" si="1093"/>
        <v>A+J=</v>
      </c>
      <c r="AJ2030" s="12">
        <f t="shared" si="1088"/>
        <v>43160</v>
      </c>
      <c r="AK2030" s="12"/>
      <c r="AL2030" s="4"/>
      <c r="AM2030" s="1"/>
      <c r="AN2030" s="12"/>
      <c r="AO2030" s="1"/>
      <c r="AP2030" s="1"/>
      <c r="AQ2030" s="3"/>
      <c r="AR2030" s="3"/>
      <c r="AS2030" s="7"/>
      <c r="AT2030" s="1"/>
      <c r="AU2030" s="1"/>
      <c r="AV2030" s="1"/>
      <c r="AW2030" s="1"/>
      <c r="AX2030" s="1"/>
      <c r="AY2030" s="1"/>
      <c r="AZ2030" s="1"/>
      <c r="BA2030" s="1"/>
      <c r="BB2030" s="1"/>
    </row>
    <row r="2031" spans="1:54" x14ac:dyDescent="0.2">
      <c r="A2031" s="178">
        <f t="shared" si="1083"/>
        <v>43150</v>
      </c>
      <c r="B2031" s="2">
        <f t="shared" si="1069"/>
        <v>226094.30399655146</v>
      </c>
      <c r="C2031" s="2">
        <f t="shared" si="1084"/>
        <v>159130.90696564</v>
      </c>
      <c r="D2031" s="2">
        <f>SUM(Y2031:Y$2227)</f>
        <v>23434.58222153</v>
      </c>
      <c r="E2031" s="11">
        <f t="shared" si="1070"/>
        <v>135696.32474411</v>
      </c>
      <c r="F2031" s="99">
        <f t="shared" si="1065"/>
        <v>4916.46</v>
      </c>
      <c r="G2031" s="3">
        <f>IF(N2031=1,VLOOKUP(A2030,[1]Plan1!$BG$69:$BI$188,3),G2030)</f>
        <v>4930.72</v>
      </c>
      <c r="H2031" s="200">
        <f t="shared" si="1066"/>
        <v>43071</v>
      </c>
      <c r="I2031" s="200">
        <f t="shared" si="1067"/>
        <v>43102</v>
      </c>
      <c r="J2031" s="27">
        <f t="shared" si="1071"/>
        <v>2.9004609007294846E-3</v>
      </c>
      <c r="K2031" s="12">
        <f t="shared" si="1085"/>
        <v>43160</v>
      </c>
      <c r="L2031" s="12">
        <f t="shared" si="1072"/>
        <v>43160</v>
      </c>
      <c r="M2031" s="1">
        <f t="shared" si="1086"/>
        <v>18</v>
      </c>
      <c r="N2031" s="1">
        <f t="shared" si="1073"/>
        <v>10</v>
      </c>
      <c r="O2031" s="2">
        <f t="shared" si="1074"/>
        <v>1.0016103300000001</v>
      </c>
      <c r="P2031" s="11">
        <f t="shared" si="1097"/>
        <v>1.0044004799999999</v>
      </c>
      <c r="Q2031" s="11">
        <f t="shared" si="1091"/>
        <v>1.4178847093100693</v>
      </c>
      <c r="R2031" s="2">
        <f t="shared" si="1096"/>
        <v>1.4201679700000001</v>
      </c>
      <c r="S2031" s="2">
        <f t="shared" si="1089"/>
        <v>1.3996033400000001</v>
      </c>
      <c r="T2031" s="2">
        <f t="shared" si="1075"/>
        <v>222720.14888632999</v>
      </c>
      <c r="U2031" s="2">
        <f t="shared" si="1076"/>
        <v>9364.5373272280103</v>
      </c>
      <c r="V2031" s="2">
        <f t="shared" si="1077"/>
        <v>57015.249304193472</v>
      </c>
      <c r="W2031" s="2">
        <f t="shared" si="1078"/>
        <v>225510.69359706147</v>
      </c>
      <c r="X2031" s="29">
        <f t="shared" si="1079"/>
        <v>0</v>
      </c>
      <c r="Y2031" s="2">
        <f t="shared" si="1090"/>
        <v>0</v>
      </c>
      <c r="Z2031" s="82">
        <f t="shared" si="1080"/>
        <v>0</v>
      </c>
      <c r="AA2031" s="2">
        <f t="shared" si="1094"/>
        <v>0</v>
      </c>
      <c r="AB2031" s="27">
        <f t="shared" si="1087"/>
        <v>6.7299999999999999E-2</v>
      </c>
      <c r="AC2031" s="29">
        <f t="shared" si="1068"/>
        <v>10</v>
      </c>
      <c r="AD2031" s="29">
        <v>252</v>
      </c>
      <c r="AE2031" s="11">
        <f t="shared" si="1092"/>
        <v>1.0025879499999999</v>
      </c>
      <c r="AF2031" s="2">
        <f t="shared" si="1095"/>
        <v>576.38860930999999</v>
      </c>
      <c r="AG2031" s="2">
        <f t="shared" si="1081"/>
        <v>583.61039948999996</v>
      </c>
      <c r="AH2031" s="3">
        <f t="shared" si="1082"/>
        <v>0</v>
      </c>
      <c r="AI2031" s="4" t="str">
        <f t="shared" si="1093"/>
        <v>A+J=</v>
      </c>
      <c r="AJ2031" s="12">
        <f t="shared" si="1088"/>
        <v>43160</v>
      </c>
      <c r="AK2031" s="12"/>
      <c r="AL2031" s="4"/>
      <c r="AM2031" s="1"/>
      <c r="AN2031" s="12"/>
      <c r="AO2031" s="1"/>
      <c r="AP2031" s="1"/>
      <c r="AQ2031" s="3"/>
      <c r="AR2031" s="3"/>
      <c r="AS2031" s="7"/>
      <c r="AT2031" s="1"/>
      <c r="AU2031" s="1"/>
      <c r="AV2031" s="1"/>
      <c r="AW2031" s="1"/>
      <c r="AX2031" s="1"/>
      <c r="AY2031" s="1"/>
      <c r="AZ2031" s="1"/>
      <c r="BA2031" s="1"/>
      <c r="BB2031" s="1"/>
    </row>
    <row r="2032" spans="1:54" x14ac:dyDescent="0.2">
      <c r="A2032" s="178">
        <f t="shared" si="1083"/>
        <v>43151</v>
      </c>
      <c r="B2032" s="2">
        <f t="shared" si="1069"/>
        <v>226183.845635612</v>
      </c>
      <c r="C2032" s="2">
        <f t="shared" si="1084"/>
        <v>159130.90696564</v>
      </c>
      <c r="D2032" s="2">
        <f>SUM(Y2032:Y$2227)</f>
        <v>23434.58222153</v>
      </c>
      <c r="E2032" s="11">
        <f t="shared" si="1070"/>
        <v>135696.32474411</v>
      </c>
      <c r="F2032" s="99">
        <f t="shared" si="1065"/>
        <v>4916.46</v>
      </c>
      <c r="G2032" s="3">
        <f>IF(N2032=1,VLOOKUP(A2031,[1]Plan1!$BG$69:$BI$188,3),G2031)</f>
        <v>4930.72</v>
      </c>
      <c r="H2032" s="200">
        <f t="shared" si="1066"/>
        <v>43071</v>
      </c>
      <c r="I2032" s="200">
        <f t="shared" si="1067"/>
        <v>43102</v>
      </c>
      <c r="J2032" s="27">
        <f t="shared" si="1071"/>
        <v>2.9004609007294846E-3</v>
      </c>
      <c r="K2032" s="12">
        <f t="shared" si="1085"/>
        <v>43160</v>
      </c>
      <c r="L2032" s="12">
        <f t="shared" si="1072"/>
        <v>43160</v>
      </c>
      <c r="M2032" s="1">
        <f t="shared" si="1086"/>
        <v>18</v>
      </c>
      <c r="N2032" s="1">
        <f t="shared" si="1073"/>
        <v>11</v>
      </c>
      <c r="O2032" s="2">
        <f t="shared" si="1074"/>
        <v>1.0017715</v>
      </c>
      <c r="P2032" s="11">
        <f t="shared" si="1097"/>
        <v>1.0044004799999999</v>
      </c>
      <c r="Q2032" s="11">
        <f t="shared" si="1091"/>
        <v>1.4178847093100693</v>
      </c>
      <c r="R2032" s="2">
        <f t="shared" si="1096"/>
        <v>1.4203964899999999</v>
      </c>
      <c r="S2032" s="2">
        <f t="shared" si="1089"/>
        <v>1.3996033400000001</v>
      </c>
      <c r="T2032" s="2">
        <f t="shared" si="1075"/>
        <v>222720.14888632999</v>
      </c>
      <c r="U2032" s="2">
        <f t="shared" si="1076"/>
        <v>9364.5373272280103</v>
      </c>
      <c r="V2032" s="2">
        <f t="shared" si="1077"/>
        <v>57046.25862832398</v>
      </c>
      <c r="W2032" s="2">
        <f t="shared" si="1078"/>
        <v>225541.70292119199</v>
      </c>
      <c r="X2032" s="29">
        <f t="shared" si="1079"/>
        <v>0</v>
      </c>
      <c r="Y2032" s="2">
        <f t="shared" si="1090"/>
        <v>0</v>
      </c>
      <c r="Z2032" s="82">
        <f t="shared" si="1080"/>
        <v>0</v>
      </c>
      <c r="AA2032" s="2">
        <f t="shared" si="1094"/>
        <v>0</v>
      </c>
      <c r="AB2032" s="27">
        <f t="shared" si="1087"/>
        <v>6.7299999999999999E-2</v>
      </c>
      <c r="AC2032" s="29">
        <f t="shared" si="1068"/>
        <v>11</v>
      </c>
      <c r="AD2032" s="29">
        <v>252</v>
      </c>
      <c r="AE2032" s="11">
        <f t="shared" si="1092"/>
        <v>1.0028471130000001</v>
      </c>
      <c r="AF2032" s="2">
        <f t="shared" si="1095"/>
        <v>634.10943124999994</v>
      </c>
      <c r="AG2032" s="2">
        <f t="shared" si="1081"/>
        <v>642.14271441999995</v>
      </c>
      <c r="AH2032" s="3">
        <f t="shared" si="1082"/>
        <v>0</v>
      </c>
      <c r="AI2032" s="4" t="str">
        <f t="shared" si="1093"/>
        <v>A+J=</v>
      </c>
      <c r="AJ2032" s="12">
        <f t="shared" si="1088"/>
        <v>43160</v>
      </c>
      <c r="AK2032" s="12"/>
      <c r="AL2032" s="4"/>
      <c r="AM2032" s="1"/>
      <c r="AN2032" s="12"/>
      <c r="AO2032" s="1"/>
      <c r="AP2032" s="1"/>
      <c r="AQ2032" s="3"/>
      <c r="AR2032" s="3"/>
      <c r="AS2032" s="7"/>
      <c r="AT2032" s="1"/>
      <c r="AU2032" s="1"/>
      <c r="AV2032" s="1"/>
      <c r="AW2032" s="1"/>
      <c r="AX2032" s="1"/>
      <c r="AY2032" s="1"/>
      <c r="AZ2032" s="1"/>
      <c r="BA2032" s="1"/>
      <c r="BB2032" s="1"/>
    </row>
    <row r="2033" spans="1:54" x14ac:dyDescent="0.2">
      <c r="A2033" s="178">
        <f t="shared" si="1083"/>
        <v>43152</v>
      </c>
      <c r="B2033" s="2">
        <f t="shared" si="1069"/>
        <v>226273.42390570551</v>
      </c>
      <c r="C2033" s="2">
        <f t="shared" si="1084"/>
        <v>159130.90696564</v>
      </c>
      <c r="D2033" s="2">
        <f>SUM(Y2033:Y$2227)</f>
        <v>23434.58222153</v>
      </c>
      <c r="E2033" s="11">
        <f t="shared" si="1070"/>
        <v>135696.32474411</v>
      </c>
      <c r="F2033" s="99">
        <f t="shared" si="1065"/>
        <v>4916.46</v>
      </c>
      <c r="G2033" s="3">
        <f>IF(N2033=1,VLOOKUP(A2032,[1]Plan1!$BG$69:$BI$188,3),G2032)</f>
        <v>4930.72</v>
      </c>
      <c r="H2033" s="200">
        <f t="shared" si="1066"/>
        <v>43071</v>
      </c>
      <c r="I2033" s="200">
        <f t="shared" si="1067"/>
        <v>43102</v>
      </c>
      <c r="J2033" s="27">
        <f t="shared" si="1071"/>
        <v>2.9004609007294846E-3</v>
      </c>
      <c r="K2033" s="12">
        <f t="shared" si="1085"/>
        <v>43160</v>
      </c>
      <c r="L2033" s="12">
        <f t="shared" si="1072"/>
        <v>43160</v>
      </c>
      <c r="M2033" s="1">
        <f t="shared" si="1086"/>
        <v>18</v>
      </c>
      <c r="N2033" s="1">
        <f t="shared" si="1073"/>
        <v>12</v>
      </c>
      <c r="O2033" s="2">
        <f t="shared" si="1074"/>
        <v>1.0019327</v>
      </c>
      <c r="P2033" s="11">
        <f t="shared" si="1097"/>
        <v>1.0044004799999999</v>
      </c>
      <c r="Q2033" s="11">
        <f t="shared" si="1091"/>
        <v>1.4178847093100693</v>
      </c>
      <c r="R2033" s="2">
        <f t="shared" si="1096"/>
        <v>1.4206250499999999</v>
      </c>
      <c r="S2033" s="2">
        <f t="shared" si="1089"/>
        <v>1.3996033400000001</v>
      </c>
      <c r="T2033" s="2">
        <f t="shared" si="1075"/>
        <v>222720.14888632999</v>
      </c>
      <c r="U2033" s="2">
        <f t="shared" si="1076"/>
        <v>9364.5373272280103</v>
      </c>
      <c r="V2033" s="2">
        <f t="shared" si="1077"/>
        <v>57077.273380307495</v>
      </c>
      <c r="W2033" s="2">
        <f t="shared" si="1078"/>
        <v>225572.7176731755</v>
      </c>
      <c r="X2033" s="29">
        <f t="shared" si="1079"/>
        <v>0</v>
      </c>
      <c r="Y2033" s="2">
        <f t="shared" si="1090"/>
        <v>0</v>
      </c>
      <c r="Z2033" s="82">
        <f t="shared" si="1080"/>
        <v>0</v>
      </c>
      <c r="AA2033" s="2">
        <f t="shared" si="1094"/>
        <v>0</v>
      </c>
      <c r="AB2033" s="27">
        <f t="shared" si="1087"/>
        <v>6.7299999999999999E-2</v>
      </c>
      <c r="AC2033" s="29">
        <f t="shared" si="1068"/>
        <v>12</v>
      </c>
      <c r="AD2033" s="29">
        <v>252</v>
      </c>
      <c r="AE2033" s="11">
        <f t="shared" si="1092"/>
        <v>1.003106343</v>
      </c>
      <c r="AF2033" s="2">
        <f t="shared" si="1095"/>
        <v>691.84517545000006</v>
      </c>
      <c r="AG2033" s="2">
        <f t="shared" si="1081"/>
        <v>700.70623252999997</v>
      </c>
      <c r="AH2033" s="3">
        <f t="shared" si="1082"/>
        <v>0</v>
      </c>
      <c r="AI2033" s="4" t="str">
        <f t="shared" si="1093"/>
        <v>A+J=</v>
      </c>
      <c r="AJ2033" s="12">
        <f t="shared" si="1088"/>
        <v>43160</v>
      </c>
      <c r="AK2033" s="12"/>
      <c r="AL2033" s="4"/>
      <c r="AM2033" s="1"/>
      <c r="AN2033" s="12"/>
      <c r="AO2033" s="1"/>
      <c r="AP2033" s="1"/>
      <c r="AQ2033" s="3"/>
      <c r="AR2033" s="3"/>
      <c r="AS2033" s="7"/>
      <c r="AT2033" s="1"/>
      <c r="AU2033" s="1"/>
      <c r="AV2033" s="1"/>
      <c r="AW2033" s="1"/>
      <c r="AX2033" s="1"/>
      <c r="AY2033" s="1"/>
      <c r="AZ2033" s="1"/>
      <c r="BA2033" s="1"/>
      <c r="BB2033" s="1"/>
    </row>
    <row r="2034" spans="1:54" x14ac:dyDescent="0.2">
      <c r="A2034" s="178">
        <f t="shared" si="1083"/>
        <v>43153</v>
      </c>
      <c r="B2034" s="2">
        <f t="shared" si="1069"/>
        <v>226363.04017880524</v>
      </c>
      <c r="C2034" s="2">
        <f t="shared" si="1084"/>
        <v>159130.90696564</v>
      </c>
      <c r="D2034" s="2">
        <f>SUM(Y2034:Y$2227)</f>
        <v>23434.58222153</v>
      </c>
      <c r="E2034" s="11">
        <f t="shared" si="1070"/>
        <v>135696.32474411</v>
      </c>
      <c r="F2034" s="99">
        <f t="shared" si="1065"/>
        <v>4916.46</v>
      </c>
      <c r="G2034" s="3">
        <f>IF(N2034=1,VLOOKUP(A2033,[1]Plan1!$BG$69:$BI$188,3),G2033)</f>
        <v>4930.72</v>
      </c>
      <c r="H2034" s="200">
        <f t="shared" si="1066"/>
        <v>43071</v>
      </c>
      <c r="I2034" s="200">
        <f t="shared" si="1067"/>
        <v>43102</v>
      </c>
      <c r="J2034" s="27">
        <f t="shared" si="1071"/>
        <v>2.9004609007294846E-3</v>
      </c>
      <c r="K2034" s="12">
        <f t="shared" si="1085"/>
        <v>43160</v>
      </c>
      <c r="L2034" s="12">
        <f t="shared" si="1072"/>
        <v>43160</v>
      </c>
      <c r="M2034" s="1">
        <f t="shared" si="1086"/>
        <v>18</v>
      </c>
      <c r="N2034" s="1">
        <f t="shared" si="1073"/>
        <v>13</v>
      </c>
      <c r="O2034" s="2">
        <f t="shared" si="1074"/>
        <v>1.00209393</v>
      </c>
      <c r="P2034" s="11">
        <f t="shared" si="1097"/>
        <v>1.0044004799999999</v>
      </c>
      <c r="Q2034" s="11">
        <f t="shared" si="1091"/>
        <v>1.4178847093100693</v>
      </c>
      <c r="R2034" s="2">
        <f t="shared" si="1096"/>
        <v>1.4208536599999999</v>
      </c>
      <c r="S2034" s="2">
        <f t="shared" si="1089"/>
        <v>1.3996033400000001</v>
      </c>
      <c r="T2034" s="2">
        <f t="shared" si="1075"/>
        <v>222720.14888632999</v>
      </c>
      <c r="U2034" s="2">
        <f t="shared" si="1076"/>
        <v>9364.5373272280103</v>
      </c>
      <c r="V2034" s="2">
        <f t="shared" si="1077"/>
        <v>57108.29491710724</v>
      </c>
      <c r="W2034" s="2">
        <f t="shared" si="1078"/>
        <v>225603.73920997523</v>
      </c>
      <c r="X2034" s="29">
        <f t="shared" si="1079"/>
        <v>0</v>
      </c>
      <c r="Y2034" s="2">
        <f t="shared" si="1090"/>
        <v>0</v>
      </c>
      <c r="Z2034" s="82">
        <f t="shared" si="1080"/>
        <v>0</v>
      </c>
      <c r="AA2034" s="2">
        <f t="shared" si="1094"/>
        <v>0</v>
      </c>
      <c r="AB2034" s="27">
        <f t="shared" si="1087"/>
        <v>6.7299999999999999E-2</v>
      </c>
      <c r="AC2034" s="29">
        <f t="shared" si="1068"/>
        <v>13</v>
      </c>
      <c r="AD2034" s="29">
        <v>252</v>
      </c>
      <c r="AE2034" s="11">
        <f t="shared" si="1092"/>
        <v>1.0033656399999999</v>
      </c>
      <c r="AF2034" s="2">
        <f t="shared" si="1095"/>
        <v>749.59584188999997</v>
      </c>
      <c r="AG2034" s="2">
        <f t="shared" si="1081"/>
        <v>759.30096882999999</v>
      </c>
      <c r="AH2034" s="3">
        <f t="shared" si="1082"/>
        <v>0</v>
      </c>
      <c r="AI2034" s="4" t="str">
        <f t="shared" si="1093"/>
        <v>A+J=</v>
      </c>
      <c r="AJ2034" s="12">
        <f t="shared" si="1088"/>
        <v>43160</v>
      </c>
      <c r="AK2034" s="12"/>
      <c r="AL2034" s="4"/>
      <c r="AM2034" s="1"/>
      <c r="AN2034" s="12"/>
      <c r="AO2034" s="1"/>
      <c r="AP2034" s="1"/>
      <c r="AQ2034" s="3"/>
      <c r="AR2034" s="3"/>
      <c r="AS2034" s="7"/>
      <c r="AT2034" s="1"/>
      <c r="AU2034" s="1"/>
      <c r="AV2034" s="1"/>
      <c r="AW2034" s="1"/>
      <c r="AX2034" s="1"/>
      <c r="AY2034" s="1"/>
      <c r="AZ2034" s="1"/>
      <c r="BA2034" s="1"/>
      <c r="BB2034" s="1"/>
    </row>
    <row r="2035" spans="1:54" x14ac:dyDescent="0.2">
      <c r="A2035" s="178">
        <f t="shared" si="1083"/>
        <v>43154</v>
      </c>
      <c r="B2035" s="2">
        <f t="shared" si="1069"/>
        <v>226452.69038078151</v>
      </c>
      <c r="C2035" s="2">
        <f t="shared" si="1084"/>
        <v>159130.90696564</v>
      </c>
      <c r="D2035" s="2">
        <f>SUM(Y2035:Y$2227)</f>
        <v>23434.58222153</v>
      </c>
      <c r="E2035" s="11">
        <f t="shared" si="1070"/>
        <v>135696.32474411</v>
      </c>
      <c r="F2035" s="99">
        <f t="shared" si="1065"/>
        <v>4916.46</v>
      </c>
      <c r="G2035" s="3">
        <f>IF(N2035=1,VLOOKUP(A2034,[1]Plan1!$BG$69:$BI$188,3),G2034)</f>
        <v>4930.72</v>
      </c>
      <c r="H2035" s="200">
        <f t="shared" si="1066"/>
        <v>43071</v>
      </c>
      <c r="I2035" s="200">
        <f t="shared" si="1067"/>
        <v>43102</v>
      </c>
      <c r="J2035" s="27">
        <f t="shared" si="1071"/>
        <v>2.9004609007294846E-3</v>
      </c>
      <c r="K2035" s="12">
        <f t="shared" si="1085"/>
        <v>43160</v>
      </c>
      <c r="L2035" s="12">
        <f t="shared" si="1072"/>
        <v>43160</v>
      </c>
      <c r="M2035" s="1">
        <f t="shared" si="1086"/>
        <v>18</v>
      </c>
      <c r="N2035" s="1">
        <f t="shared" si="1073"/>
        <v>14</v>
      </c>
      <c r="O2035" s="2">
        <f t="shared" si="1074"/>
        <v>1.0022551799999999</v>
      </c>
      <c r="P2035" s="11">
        <f t="shared" si="1097"/>
        <v>1.0044004799999999</v>
      </c>
      <c r="Q2035" s="11">
        <f t="shared" si="1091"/>
        <v>1.4178847093100693</v>
      </c>
      <c r="R2035" s="2">
        <f t="shared" si="1096"/>
        <v>1.42108229</v>
      </c>
      <c r="S2035" s="2">
        <f t="shared" si="1089"/>
        <v>1.3996033400000001</v>
      </c>
      <c r="T2035" s="2">
        <f t="shared" si="1075"/>
        <v>222720.14888632999</v>
      </c>
      <c r="U2035" s="2">
        <f t="shared" si="1076"/>
        <v>9364.5373272280103</v>
      </c>
      <c r="V2035" s="2">
        <f t="shared" si="1077"/>
        <v>57139.319167833499</v>
      </c>
      <c r="W2035" s="2">
        <f t="shared" si="1078"/>
        <v>225634.76346070151</v>
      </c>
      <c r="X2035" s="29">
        <f t="shared" si="1079"/>
        <v>0</v>
      </c>
      <c r="Y2035" s="2">
        <f t="shared" si="1090"/>
        <v>0</v>
      </c>
      <c r="Z2035" s="82">
        <f t="shared" si="1080"/>
        <v>0</v>
      </c>
      <c r="AA2035" s="2">
        <f t="shared" si="1094"/>
        <v>0</v>
      </c>
      <c r="AB2035" s="27">
        <f t="shared" si="1087"/>
        <v>6.7299999999999999E-2</v>
      </c>
      <c r="AC2035" s="29">
        <f t="shared" si="1068"/>
        <v>14</v>
      </c>
      <c r="AD2035" s="29">
        <v>252</v>
      </c>
      <c r="AE2035" s="11">
        <f t="shared" si="1092"/>
        <v>1.0036250040000001</v>
      </c>
      <c r="AF2035" s="2">
        <f t="shared" si="1095"/>
        <v>807.36143059000005</v>
      </c>
      <c r="AG2035" s="2">
        <f t="shared" si="1081"/>
        <v>817.92692007999995</v>
      </c>
      <c r="AH2035" s="3">
        <f t="shared" si="1082"/>
        <v>0</v>
      </c>
      <c r="AI2035" s="4" t="str">
        <f t="shared" si="1093"/>
        <v>A+J=</v>
      </c>
      <c r="AJ2035" s="12">
        <f t="shared" si="1088"/>
        <v>43160</v>
      </c>
      <c r="AK2035" s="12"/>
      <c r="AL2035" s="4"/>
      <c r="AM2035" s="1"/>
      <c r="AN2035" s="12"/>
      <c r="AO2035" s="1"/>
      <c r="AP2035" s="1"/>
      <c r="AQ2035" s="3"/>
      <c r="AR2035" s="3"/>
      <c r="AS2035" s="7"/>
      <c r="AT2035" s="1"/>
      <c r="AU2035" s="1"/>
      <c r="AV2035" s="1"/>
      <c r="AW2035" s="1"/>
      <c r="AX2035" s="1"/>
      <c r="AY2035" s="1"/>
      <c r="AZ2035" s="1"/>
      <c r="BA2035" s="1"/>
      <c r="BB2035" s="1"/>
    </row>
    <row r="2036" spans="1:54" x14ac:dyDescent="0.2">
      <c r="A2036" s="178">
        <f t="shared" si="1083"/>
        <v>43155</v>
      </c>
      <c r="B2036" s="2">
        <f t="shared" si="1069"/>
        <v>226542.37860668395</v>
      </c>
      <c r="C2036" s="2">
        <f t="shared" si="1084"/>
        <v>159130.90696564</v>
      </c>
      <c r="D2036" s="2">
        <f>SUM(Y2036:Y$2227)</f>
        <v>23434.58222153</v>
      </c>
      <c r="E2036" s="11">
        <f t="shared" si="1070"/>
        <v>135696.32474411</v>
      </c>
      <c r="F2036" s="99">
        <f t="shared" si="1065"/>
        <v>4916.46</v>
      </c>
      <c r="G2036" s="3">
        <f>IF(N2036=1,VLOOKUP(A2035,[1]Plan1!$BG$69:$BI$188,3),G2035)</f>
        <v>4930.72</v>
      </c>
      <c r="H2036" s="200">
        <f t="shared" si="1066"/>
        <v>43071</v>
      </c>
      <c r="I2036" s="200">
        <f t="shared" si="1067"/>
        <v>43102</v>
      </c>
      <c r="J2036" s="27">
        <f t="shared" si="1071"/>
        <v>2.9004609007294846E-3</v>
      </c>
      <c r="K2036" s="12">
        <f t="shared" si="1085"/>
        <v>43160</v>
      </c>
      <c r="L2036" s="12">
        <f t="shared" si="1072"/>
        <v>43160</v>
      </c>
      <c r="M2036" s="1">
        <f t="shared" si="1086"/>
        <v>18</v>
      </c>
      <c r="N2036" s="1">
        <f t="shared" si="1073"/>
        <v>15</v>
      </c>
      <c r="O2036" s="2">
        <f t="shared" si="1074"/>
        <v>1.0024164600000001</v>
      </c>
      <c r="P2036" s="11">
        <f t="shared" si="1097"/>
        <v>1.0044004799999999</v>
      </c>
      <c r="Q2036" s="11">
        <f t="shared" si="1091"/>
        <v>1.4178847093100693</v>
      </c>
      <c r="R2036" s="2">
        <f t="shared" si="1096"/>
        <v>1.42131097</v>
      </c>
      <c r="S2036" s="2">
        <f t="shared" si="1089"/>
        <v>1.3996033400000001</v>
      </c>
      <c r="T2036" s="2">
        <f t="shared" si="1075"/>
        <v>222720.14888632999</v>
      </c>
      <c r="U2036" s="2">
        <f t="shared" si="1076"/>
        <v>9364.5373272280103</v>
      </c>
      <c r="V2036" s="2">
        <f t="shared" si="1077"/>
        <v>57170.35020337598</v>
      </c>
      <c r="W2036" s="2">
        <f t="shared" si="1078"/>
        <v>225665.79449624397</v>
      </c>
      <c r="X2036" s="29">
        <f t="shared" si="1079"/>
        <v>0</v>
      </c>
      <c r="Y2036" s="2">
        <f t="shared" si="1090"/>
        <v>0</v>
      </c>
      <c r="Z2036" s="82">
        <f t="shared" si="1080"/>
        <v>0</v>
      </c>
      <c r="AA2036" s="2">
        <f t="shared" si="1094"/>
        <v>0</v>
      </c>
      <c r="AB2036" s="27">
        <f t="shared" si="1087"/>
        <v>6.7299999999999999E-2</v>
      </c>
      <c r="AC2036" s="29">
        <f t="shared" si="1068"/>
        <v>15</v>
      </c>
      <c r="AD2036" s="29">
        <v>252</v>
      </c>
      <c r="AE2036" s="11">
        <f t="shared" si="1092"/>
        <v>1.003884435</v>
      </c>
      <c r="AF2036" s="2">
        <f t="shared" si="1095"/>
        <v>865.14194153000005</v>
      </c>
      <c r="AG2036" s="2">
        <f t="shared" si="1081"/>
        <v>876.58411044000002</v>
      </c>
      <c r="AH2036" s="3">
        <f t="shared" si="1082"/>
        <v>0</v>
      </c>
      <c r="AI2036" s="4" t="str">
        <f t="shared" si="1093"/>
        <v>A+J=</v>
      </c>
      <c r="AJ2036" s="12">
        <f t="shared" si="1088"/>
        <v>43160</v>
      </c>
      <c r="AK2036" s="12"/>
      <c r="AL2036" s="4"/>
      <c r="AM2036" s="1"/>
      <c r="AN2036" s="12"/>
      <c r="AO2036" s="1"/>
      <c r="AP2036" s="1"/>
      <c r="AQ2036" s="3"/>
      <c r="AR2036" s="3"/>
      <c r="AS2036" s="7"/>
      <c r="AT2036" s="1"/>
      <c r="AU2036" s="1"/>
      <c r="AV2036" s="1"/>
      <c r="AW2036" s="1"/>
      <c r="AX2036" s="1"/>
      <c r="AY2036" s="1"/>
      <c r="AZ2036" s="1"/>
      <c r="BA2036" s="1"/>
      <c r="BB2036" s="1"/>
    </row>
    <row r="2037" spans="1:54" x14ac:dyDescent="0.2">
      <c r="A2037" s="178">
        <f t="shared" si="1083"/>
        <v>43156</v>
      </c>
      <c r="B2037" s="2">
        <f t="shared" si="1069"/>
        <v>226542.37860668395</v>
      </c>
      <c r="C2037" s="2">
        <f t="shared" si="1084"/>
        <v>159130.90696564</v>
      </c>
      <c r="D2037" s="2">
        <f>SUM(Y2037:Y$2227)</f>
        <v>23434.58222153</v>
      </c>
      <c r="E2037" s="11">
        <f t="shared" si="1070"/>
        <v>135696.32474411</v>
      </c>
      <c r="F2037" s="99">
        <f t="shared" si="1065"/>
        <v>4916.46</v>
      </c>
      <c r="G2037" s="3">
        <f>IF(N2037=1,VLOOKUP(A2036,[1]Plan1!$BG$69:$BI$188,3),G2036)</f>
        <v>4930.72</v>
      </c>
      <c r="H2037" s="200">
        <f t="shared" si="1066"/>
        <v>43071</v>
      </c>
      <c r="I2037" s="200">
        <f t="shared" si="1067"/>
        <v>43102</v>
      </c>
      <c r="J2037" s="27">
        <f t="shared" si="1071"/>
        <v>2.9004609007294846E-3</v>
      </c>
      <c r="K2037" s="12">
        <f t="shared" si="1085"/>
        <v>43160</v>
      </c>
      <c r="L2037" s="12">
        <f t="shared" si="1072"/>
        <v>43160</v>
      </c>
      <c r="M2037" s="1">
        <f t="shared" si="1086"/>
        <v>18</v>
      </c>
      <c r="N2037" s="1">
        <f t="shared" si="1073"/>
        <v>15</v>
      </c>
      <c r="O2037" s="2">
        <f t="shared" si="1074"/>
        <v>1.0024164600000001</v>
      </c>
      <c r="P2037" s="11">
        <f t="shared" si="1097"/>
        <v>1.0044004799999999</v>
      </c>
      <c r="Q2037" s="11">
        <f t="shared" si="1091"/>
        <v>1.4178847093100693</v>
      </c>
      <c r="R2037" s="2">
        <f t="shared" si="1096"/>
        <v>1.42131097</v>
      </c>
      <c r="S2037" s="2">
        <f t="shared" si="1089"/>
        <v>1.3996033400000001</v>
      </c>
      <c r="T2037" s="2">
        <f t="shared" si="1075"/>
        <v>222720.14888632999</v>
      </c>
      <c r="U2037" s="2">
        <f t="shared" si="1076"/>
        <v>9364.5373272280103</v>
      </c>
      <c r="V2037" s="2">
        <f t="shared" si="1077"/>
        <v>57170.35020337598</v>
      </c>
      <c r="W2037" s="2">
        <f t="shared" si="1078"/>
        <v>225665.79449624397</v>
      </c>
      <c r="X2037" s="29">
        <f t="shared" si="1079"/>
        <v>0</v>
      </c>
      <c r="Y2037" s="2">
        <f t="shared" si="1090"/>
        <v>0</v>
      </c>
      <c r="Z2037" s="82">
        <f t="shared" si="1080"/>
        <v>0</v>
      </c>
      <c r="AA2037" s="2">
        <f t="shared" si="1094"/>
        <v>0</v>
      </c>
      <c r="AB2037" s="27">
        <f t="shared" si="1087"/>
        <v>6.7299999999999999E-2</v>
      </c>
      <c r="AC2037" s="29">
        <f t="shared" si="1068"/>
        <v>15</v>
      </c>
      <c r="AD2037" s="29">
        <v>252</v>
      </c>
      <c r="AE2037" s="11">
        <f t="shared" si="1092"/>
        <v>1.003884435</v>
      </c>
      <c r="AF2037" s="2">
        <f t="shared" si="1095"/>
        <v>865.14194153000005</v>
      </c>
      <c r="AG2037" s="2">
        <f t="shared" si="1081"/>
        <v>876.58411044000002</v>
      </c>
      <c r="AH2037" s="3">
        <f t="shared" si="1082"/>
        <v>0</v>
      </c>
      <c r="AI2037" s="4" t="str">
        <f t="shared" si="1093"/>
        <v>A+J=</v>
      </c>
      <c r="AJ2037" s="12">
        <f t="shared" si="1088"/>
        <v>43160</v>
      </c>
      <c r="AK2037" s="12"/>
      <c r="AL2037" s="4"/>
      <c r="AM2037" s="1"/>
      <c r="AN2037" s="12"/>
      <c r="AO2037" s="1"/>
      <c r="AP2037" s="1"/>
      <c r="AQ2037" s="3"/>
      <c r="AR2037" s="3"/>
      <c r="AS2037" s="7"/>
      <c r="AT2037" s="1"/>
      <c r="AU2037" s="1"/>
      <c r="AV2037" s="1"/>
      <c r="AW2037" s="1"/>
      <c r="AX2037" s="1"/>
      <c r="AY2037" s="1"/>
      <c r="AZ2037" s="1"/>
      <c r="BA2037" s="1"/>
      <c r="BB2037" s="1"/>
    </row>
    <row r="2038" spans="1:54" x14ac:dyDescent="0.2">
      <c r="A2038" s="178">
        <f t="shared" si="1083"/>
        <v>43157</v>
      </c>
      <c r="B2038" s="2">
        <f t="shared" si="1069"/>
        <v>226542.37860668395</v>
      </c>
      <c r="C2038" s="2">
        <f t="shared" si="1084"/>
        <v>159130.90696564</v>
      </c>
      <c r="D2038" s="2">
        <f>SUM(Y2038:Y$2227)</f>
        <v>23434.58222153</v>
      </c>
      <c r="E2038" s="11">
        <f t="shared" si="1070"/>
        <v>135696.32474411</v>
      </c>
      <c r="F2038" s="99">
        <f t="shared" si="1065"/>
        <v>4916.46</v>
      </c>
      <c r="G2038" s="3">
        <f>IF(N2038=1,VLOOKUP(A2037,[1]Plan1!$BG$69:$BI$188,3),G2037)</f>
        <v>4930.72</v>
      </c>
      <c r="H2038" s="200">
        <f t="shared" si="1066"/>
        <v>43071</v>
      </c>
      <c r="I2038" s="200">
        <f t="shared" si="1067"/>
        <v>43102</v>
      </c>
      <c r="J2038" s="27">
        <f t="shared" si="1071"/>
        <v>2.9004609007294846E-3</v>
      </c>
      <c r="K2038" s="12">
        <f t="shared" si="1085"/>
        <v>43160</v>
      </c>
      <c r="L2038" s="12">
        <f t="shared" si="1072"/>
        <v>43160</v>
      </c>
      <c r="M2038" s="1">
        <f t="shared" si="1086"/>
        <v>18</v>
      </c>
      <c r="N2038" s="1">
        <f t="shared" si="1073"/>
        <v>15</v>
      </c>
      <c r="O2038" s="2">
        <f t="shared" si="1074"/>
        <v>1.0024164600000001</v>
      </c>
      <c r="P2038" s="11">
        <f t="shared" si="1097"/>
        <v>1.0044004799999999</v>
      </c>
      <c r="Q2038" s="11">
        <f t="shared" si="1091"/>
        <v>1.4178847093100693</v>
      </c>
      <c r="R2038" s="2">
        <f t="shared" si="1096"/>
        <v>1.42131097</v>
      </c>
      <c r="S2038" s="2">
        <f t="shared" si="1089"/>
        <v>1.3996033400000001</v>
      </c>
      <c r="T2038" s="2">
        <f t="shared" si="1075"/>
        <v>222720.14888632999</v>
      </c>
      <c r="U2038" s="2">
        <f t="shared" si="1076"/>
        <v>9364.5373272280103</v>
      </c>
      <c r="V2038" s="2">
        <f t="shared" si="1077"/>
        <v>57170.35020337598</v>
      </c>
      <c r="W2038" s="2">
        <f t="shared" si="1078"/>
        <v>225665.79449624397</v>
      </c>
      <c r="X2038" s="29">
        <f t="shared" si="1079"/>
        <v>0</v>
      </c>
      <c r="Y2038" s="2">
        <f t="shared" si="1090"/>
        <v>0</v>
      </c>
      <c r="Z2038" s="82">
        <f t="shared" si="1080"/>
        <v>0</v>
      </c>
      <c r="AA2038" s="2">
        <f t="shared" si="1094"/>
        <v>0</v>
      </c>
      <c r="AB2038" s="27">
        <f t="shared" si="1087"/>
        <v>6.7299999999999999E-2</v>
      </c>
      <c r="AC2038" s="29">
        <f t="shared" si="1068"/>
        <v>15</v>
      </c>
      <c r="AD2038" s="29">
        <v>252</v>
      </c>
      <c r="AE2038" s="11">
        <f t="shared" si="1092"/>
        <v>1.003884435</v>
      </c>
      <c r="AF2038" s="2">
        <f t="shared" si="1095"/>
        <v>865.14194153000005</v>
      </c>
      <c r="AG2038" s="2">
        <f t="shared" si="1081"/>
        <v>876.58411044000002</v>
      </c>
      <c r="AH2038" s="3">
        <f t="shared" si="1082"/>
        <v>0</v>
      </c>
      <c r="AI2038" s="4" t="str">
        <f t="shared" si="1093"/>
        <v>A+J=</v>
      </c>
      <c r="AJ2038" s="12">
        <f t="shared" si="1088"/>
        <v>43160</v>
      </c>
      <c r="AK2038" s="12"/>
      <c r="AL2038" s="4"/>
      <c r="AM2038" s="1"/>
      <c r="AN2038" s="12"/>
      <c r="AO2038" s="1"/>
      <c r="AP2038" s="1"/>
      <c r="AQ2038" s="3"/>
      <c r="AR2038" s="3"/>
      <c r="AS2038" s="7"/>
      <c r="AT2038" s="1"/>
      <c r="AU2038" s="1"/>
      <c r="AV2038" s="1"/>
      <c r="AW2038" s="1"/>
      <c r="AX2038" s="1"/>
      <c r="AY2038" s="1"/>
      <c r="AZ2038" s="1"/>
      <c r="BA2038" s="1"/>
      <c r="BB2038" s="1"/>
    </row>
    <row r="2039" spans="1:54" x14ac:dyDescent="0.2">
      <c r="A2039" s="178">
        <f t="shared" si="1083"/>
        <v>43158</v>
      </c>
      <c r="B2039" s="2">
        <f t="shared" si="1069"/>
        <v>226632.10236855622</v>
      </c>
      <c r="C2039" s="2">
        <f t="shared" si="1084"/>
        <v>159130.90696564</v>
      </c>
      <c r="D2039" s="2">
        <f>SUM(Y2039:Y$2227)</f>
        <v>23434.58222153</v>
      </c>
      <c r="E2039" s="11">
        <f t="shared" si="1070"/>
        <v>135696.32474411</v>
      </c>
      <c r="F2039" s="99">
        <f t="shared" si="1065"/>
        <v>4916.46</v>
      </c>
      <c r="G2039" s="3">
        <f>IF(N2039=1,VLOOKUP(A2038,[1]Plan1!$BG$69:$BI$188,3),G2038)</f>
        <v>4930.72</v>
      </c>
      <c r="H2039" s="200">
        <f t="shared" si="1066"/>
        <v>43071</v>
      </c>
      <c r="I2039" s="200">
        <f t="shared" si="1067"/>
        <v>43102</v>
      </c>
      <c r="J2039" s="27">
        <f t="shared" si="1071"/>
        <v>2.9004609007294846E-3</v>
      </c>
      <c r="K2039" s="12">
        <f t="shared" si="1085"/>
        <v>43160</v>
      </c>
      <c r="L2039" s="12">
        <f t="shared" si="1072"/>
        <v>43160</v>
      </c>
      <c r="M2039" s="1">
        <f t="shared" si="1086"/>
        <v>18</v>
      </c>
      <c r="N2039" s="1">
        <f t="shared" si="1073"/>
        <v>16</v>
      </c>
      <c r="O2039" s="2">
        <f t="shared" si="1074"/>
        <v>1.00257777</v>
      </c>
      <c r="P2039" s="11">
        <f t="shared" si="1097"/>
        <v>1.0044004799999999</v>
      </c>
      <c r="Q2039" s="11">
        <f t="shared" si="1091"/>
        <v>1.4178847093100693</v>
      </c>
      <c r="R2039" s="2">
        <f t="shared" si="1096"/>
        <v>1.42153968</v>
      </c>
      <c r="S2039" s="2">
        <f t="shared" si="1089"/>
        <v>1.3996033400000001</v>
      </c>
      <c r="T2039" s="2">
        <f t="shared" si="1075"/>
        <v>222720.14888632999</v>
      </c>
      <c r="U2039" s="2">
        <f t="shared" si="1076"/>
        <v>9364.5373272280103</v>
      </c>
      <c r="V2039" s="2">
        <f t="shared" si="1077"/>
        <v>57201.385309808204</v>
      </c>
      <c r="W2039" s="2">
        <f t="shared" si="1078"/>
        <v>225696.82960267621</v>
      </c>
      <c r="X2039" s="29">
        <f t="shared" si="1079"/>
        <v>0</v>
      </c>
      <c r="Y2039" s="2">
        <f t="shared" si="1090"/>
        <v>0</v>
      </c>
      <c r="Z2039" s="82">
        <f t="shared" si="1080"/>
        <v>0</v>
      </c>
      <c r="AA2039" s="2">
        <f t="shared" si="1094"/>
        <v>0</v>
      </c>
      <c r="AB2039" s="27">
        <f t="shared" si="1087"/>
        <v>6.7299999999999999E-2</v>
      </c>
      <c r="AC2039" s="29">
        <f t="shared" si="1068"/>
        <v>16</v>
      </c>
      <c r="AD2039" s="29">
        <v>252</v>
      </c>
      <c r="AE2039" s="11">
        <f t="shared" si="1092"/>
        <v>1.004143934</v>
      </c>
      <c r="AF2039" s="2">
        <f t="shared" si="1095"/>
        <v>922.93759745</v>
      </c>
      <c r="AG2039" s="2">
        <f t="shared" si="1081"/>
        <v>935.27276587999995</v>
      </c>
      <c r="AH2039" s="3">
        <f t="shared" si="1082"/>
        <v>0</v>
      </c>
      <c r="AI2039" s="4" t="str">
        <f t="shared" si="1093"/>
        <v>A+J=</v>
      </c>
      <c r="AJ2039" s="12">
        <f t="shared" si="1088"/>
        <v>43160</v>
      </c>
      <c r="AK2039" s="12"/>
      <c r="AL2039" s="4"/>
      <c r="AM2039" s="1"/>
      <c r="AN2039" s="12"/>
      <c r="AO2039" s="1"/>
      <c r="AP2039" s="1"/>
      <c r="AQ2039" s="3"/>
      <c r="AR2039" s="3"/>
      <c r="AS2039" s="7"/>
      <c r="AT2039" s="1"/>
      <c r="AU2039" s="1"/>
      <c r="AV2039" s="1"/>
      <c r="AW2039" s="1"/>
      <c r="AX2039" s="1"/>
      <c r="AY2039" s="1"/>
      <c r="AZ2039" s="1"/>
      <c r="BA2039" s="1"/>
      <c r="BB2039" s="1"/>
    </row>
    <row r="2040" spans="1:54" x14ac:dyDescent="0.2">
      <c r="A2040" s="178">
        <f t="shared" si="1083"/>
        <v>43159</v>
      </c>
      <c r="B2040" s="2">
        <f t="shared" si="1069"/>
        <v>226721.86258738139</v>
      </c>
      <c r="C2040" s="2">
        <f t="shared" si="1084"/>
        <v>159130.90696564</v>
      </c>
      <c r="D2040" s="2">
        <f>SUM(Y2040:Y$2227)</f>
        <v>23434.58222153</v>
      </c>
      <c r="E2040" s="11">
        <f t="shared" si="1070"/>
        <v>135696.32474411</v>
      </c>
      <c r="F2040" s="99">
        <f t="shared" si="1065"/>
        <v>4916.46</v>
      </c>
      <c r="G2040" s="3">
        <f>IF(N2040=1,VLOOKUP(A2039,[1]Plan1!$BG$69:$BI$188,3),G2039)</f>
        <v>4930.72</v>
      </c>
      <c r="H2040" s="200">
        <f t="shared" si="1066"/>
        <v>43071</v>
      </c>
      <c r="I2040" s="200">
        <f t="shared" si="1067"/>
        <v>43102</v>
      </c>
      <c r="J2040" s="27">
        <f t="shared" si="1071"/>
        <v>2.9004609007294846E-3</v>
      </c>
      <c r="K2040" s="12">
        <f t="shared" si="1085"/>
        <v>43160</v>
      </c>
      <c r="L2040" s="12">
        <f t="shared" si="1072"/>
        <v>43160</v>
      </c>
      <c r="M2040" s="1">
        <f t="shared" si="1086"/>
        <v>18</v>
      </c>
      <c r="N2040" s="1">
        <f t="shared" si="1073"/>
        <v>17</v>
      </c>
      <c r="O2040" s="2">
        <f t="shared" si="1074"/>
        <v>1.0027391000000001</v>
      </c>
      <c r="P2040" s="11">
        <f t="shared" si="1097"/>
        <v>1.0044004799999999</v>
      </c>
      <c r="Q2040" s="11">
        <f t="shared" si="1091"/>
        <v>1.4178847093100693</v>
      </c>
      <c r="R2040" s="2">
        <f t="shared" si="1096"/>
        <v>1.42176843</v>
      </c>
      <c r="S2040" s="2">
        <f t="shared" si="1089"/>
        <v>1.3996033400000001</v>
      </c>
      <c r="T2040" s="2">
        <f t="shared" si="1075"/>
        <v>222720.14888632999</v>
      </c>
      <c r="U2040" s="2">
        <f t="shared" si="1076"/>
        <v>9364.5373272280103</v>
      </c>
      <c r="V2040" s="2">
        <f t="shared" si="1077"/>
        <v>57232.425844093421</v>
      </c>
      <c r="W2040" s="2">
        <f t="shared" si="1078"/>
        <v>225727.8701369614</v>
      </c>
      <c r="X2040" s="29">
        <f t="shared" si="1079"/>
        <v>0</v>
      </c>
      <c r="Y2040" s="2">
        <f t="shared" si="1090"/>
        <v>0</v>
      </c>
      <c r="Z2040" s="82">
        <f t="shared" si="1080"/>
        <v>0</v>
      </c>
      <c r="AA2040" s="2">
        <f t="shared" si="1094"/>
        <v>0</v>
      </c>
      <c r="AB2040" s="27">
        <f t="shared" si="1087"/>
        <v>6.7299999999999999E-2</v>
      </c>
      <c r="AC2040" s="29">
        <f t="shared" si="1068"/>
        <v>17</v>
      </c>
      <c r="AD2040" s="29">
        <v>252</v>
      </c>
      <c r="AE2040" s="11">
        <f t="shared" si="1092"/>
        <v>1.0044034989999999</v>
      </c>
      <c r="AF2040" s="2">
        <f t="shared" si="1095"/>
        <v>980.74795289999997</v>
      </c>
      <c r="AG2040" s="2">
        <f t="shared" si="1081"/>
        <v>993.99245041999995</v>
      </c>
      <c r="AH2040" s="3">
        <f t="shared" si="1082"/>
        <v>0</v>
      </c>
      <c r="AI2040" s="4" t="str">
        <f t="shared" si="1093"/>
        <v>A+J=</v>
      </c>
      <c r="AJ2040" s="12">
        <f t="shared" si="1088"/>
        <v>43160</v>
      </c>
      <c r="AK2040" s="12"/>
      <c r="AL2040" s="4"/>
      <c r="AM2040" s="1"/>
      <c r="AN2040" s="12"/>
      <c r="AO2040" s="1"/>
      <c r="AP2040" s="1"/>
      <c r="AQ2040" s="3"/>
      <c r="AR2040" s="3"/>
      <c r="AS2040" s="7"/>
      <c r="AT2040" s="1"/>
      <c r="AU2040" s="1"/>
      <c r="AV2040" s="1"/>
      <c r="AW2040" s="1"/>
      <c r="AX2040" s="1"/>
      <c r="AY2040" s="1"/>
      <c r="AZ2040" s="1"/>
      <c r="BA2040" s="1"/>
      <c r="BB2040" s="1"/>
    </row>
    <row r="2041" spans="1:54" x14ac:dyDescent="0.2">
      <c r="A2041" s="178">
        <f t="shared" si="1083"/>
        <v>43160</v>
      </c>
      <c r="B2041" s="2">
        <f t="shared" si="1069"/>
        <v>226811.65949927963</v>
      </c>
      <c r="C2041" s="2">
        <f t="shared" si="1084"/>
        <v>159130.90696564</v>
      </c>
      <c r="D2041" s="2">
        <f>SUM(Y2041:Y$2227)</f>
        <v>23434.58222153</v>
      </c>
      <c r="E2041" s="11">
        <f t="shared" si="1070"/>
        <v>135696.32474411</v>
      </c>
      <c r="F2041" s="99">
        <f t="shared" si="1065"/>
        <v>4916.46</v>
      </c>
      <c r="G2041" s="3">
        <f>IF(N2041=1,VLOOKUP(A2040,[1]Plan1!$BG$69:$BI$188,3),G2040)</f>
        <v>4930.72</v>
      </c>
      <c r="H2041" s="200">
        <f t="shared" si="1066"/>
        <v>43071</v>
      </c>
      <c r="I2041" s="200">
        <f t="shared" si="1067"/>
        <v>43102</v>
      </c>
      <c r="J2041" s="27">
        <f t="shared" si="1071"/>
        <v>2.9004609007294846E-3</v>
      </c>
      <c r="K2041" s="12">
        <f t="shared" si="1085"/>
        <v>43192</v>
      </c>
      <c r="L2041" s="12">
        <f t="shared" si="1072"/>
        <v>43160</v>
      </c>
      <c r="M2041" s="1">
        <f t="shared" si="1086"/>
        <v>18</v>
      </c>
      <c r="N2041" s="1">
        <f t="shared" si="1073"/>
        <v>18</v>
      </c>
      <c r="O2041" s="2">
        <f t="shared" si="1074"/>
        <v>1.00290046</v>
      </c>
      <c r="P2041" s="11">
        <f t="shared" si="1097"/>
        <v>1.0044004799999999</v>
      </c>
      <c r="Q2041" s="11">
        <f t="shared" si="1091"/>
        <v>1.4178847093100693</v>
      </c>
      <c r="R2041" s="2">
        <f t="shared" si="1096"/>
        <v>1.42199722</v>
      </c>
      <c r="S2041" s="2">
        <f t="shared" si="1089"/>
        <v>1.3996033400000001</v>
      </c>
      <c r="T2041" s="2">
        <f t="shared" si="1075"/>
        <v>222720.14888632999</v>
      </c>
      <c r="U2041" s="2">
        <f t="shared" si="1076"/>
        <v>9364.5373272280103</v>
      </c>
      <c r="V2041" s="2">
        <f t="shared" si="1077"/>
        <v>57263.471806231624</v>
      </c>
      <c r="W2041" s="2">
        <f t="shared" si="1078"/>
        <v>225758.91609909962</v>
      </c>
      <c r="X2041" s="29">
        <f t="shared" si="1079"/>
        <v>67</v>
      </c>
      <c r="Y2041" s="2">
        <f t="shared" si="1090"/>
        <v>3414.9238025300001</v>
      </c>
      <c r="Z2041" s="82">
        <f t="shared" si="1080"/>
        <v>2.1459840000000001E-2</v>
      </c>
      <c r="AA2041" s="2">
        <f t="shared" si="1094"/>
        <v>4779.5387598699999</v>
      </c>
      <c r="AB2041" s="27">
        <f t="shared" si="1087"/>
        <v>6.7299999999999999E-2</v>
      </c>
      <c r="AC2041" s="29">
        <f t="shared" si="1068"/>
        <v>18</v>
      </c>
      <c r="AD2041" s="29">
        <v>252</v>
      </c>
      <c r="AE2041" s="11">
        <f t="shared" si="1092"/>
        <v>1.004663131</v>
      </c>
      <c r="AF2041" s="2">
        <f t="shared" si="1095"/>
        <v>1038.5732305900001</v>
      </c>
      <c r="AG2041" s="2">
        <f t="shared" si="1081"/>
        <v>1052.74340018</v>
      </c>
      <c r="AH2041" s="3">
        <f t="shared" si="1082"/>
        <v>5818.11199046</v>
      </c>
      <c r="AI2041" s="4" t="str">
        <f t="shared" si="1093"/>
        <v>A+J=</v>
      </c>
      <c r="AJ2041" s="12">
        <f t="shared" si="1088"/>
        <v>43160</v>
      </c>
      <c r="AK2041" s="12"/>
      <c r="AL2041" s="4"/>
      <c r="AM2041" s="1"/>
      <c r="AN2041" s="12"/>
      <c r="AO2041" s="1"/>
      <c r="AP2041" s="1"/>
      <c r="AQ2041" s="3"/>
      <c r="AR2041" s="3"/>
      <c r="AS2041" s="7"/>
      <c r="AT2041" s="1"/>
      <c r="AU2041" s="1"/>
      <c r="AV2041" s="1"/>
      <c r="AW2041" s="1"/>
      <c r="AX2041" s="1"/>
      <c r="AY2041" s="1"/>
      <c r="AZ2041" s="1"/>
      <c r="BA2041" s="1"/>
      <c r="BB2041" s="1"/>
    </row>
    <row r="2042" spans="1:54" x14ac:dyDescent="0.2">
      <c r="A2042" s="178">
        <f t="shared" si="1083"/>
        <v>43161</v>
      </c>
      <c r="B2042" s="2">
        <f t="shared" si="1069"/>
        <v>221065.86738571801</v>
      </c>
      <c r="C2042" s="2">
        <f t="shared" si="1084"/>
        <v>155715.98316311001</v>
      </c>
      <c r="D2042" s="2">
        <f>SUM(Y2042:Y$2227)</f>
        <v>20019.658418999999</v>
      </c>
      <c r="E2042" s="11">
        <f t="shared" si="1070"/>
        <v>135696.32474411</v>
      </c>
      <c r="F2042" s="99">
        <f t="shared" si="1065"/>
        <v>4930.72</v>
      </c>
      <c r="G2042" s="3">
        <f>IF(N2042=1,VLOOKUP(A2041,[1]Plan1!$BG$69:$BI$188,3),G2041)</f>
        <v>4946.5</v>
      </c>
      <c r="H2042" s="200">
        <f t="shared" si="1066"/>
        <v>43102</v>
      </c>
      <c r="I2042" s="200">
        <f t="shared" si="1067"/>
        <v>43133</v>
      </c>
      <c r="J2042" s="27">
        <f t="shared" si="1071"/>
        <v>3.2003439659926691E-3</v>
      </c>
      <c r="K2042" s="12">
        <f t="shared" si="1085"/>
        <v>43192</v>
      </c>
      <c r="L2042" s="12">
        <f t="shared" si="1072"/>
        <v>43192</v>
      </c>
      <c r="M2042" s="1">
        <f t="shared" si="1086"/>
        <v>21</v>
      </c>
      <c r="N2042" s="1">
        <f t="shared" si="1073"/>
        <v>1</v>
      </c>
      <c r="O2042" s="2">
        <f t="shared" si="1074"/>
        <v>1.0001521600000001</v>
      </c>
      <c r="P2042" s="11">
        <f t="shared" si="1097"/>
        <v>1.00290046</v>
      </c>
      <c r="Q2042" s="11">
        <f t="shared" si="1091"/>
        <v>1.4219972271940347</v>
      </c>
      <c r="R2042" s="2">
        <f t="shared" si="1096"/>
        <v>1.4222135899999999</v>
      </c>
      <c r="S2042" s="2">
        <f t="shared" si="1089"/>
        <v>1.3996033400000001</v>
      </c>
      <c r="T2042" s="2">
        <f t="shared" si="1075"/>
        <v>217940.61012647001</v>
      </c>
      <c r="U2042" s="2">
        <f t="shared" si="1076"/>
        <v>7999.9223698915212</v>
      </c>
      <c r="V2042" s="2">
        <f t="shared" si="1077"/>
        <v>57292.832420016501</v>
      </c>
      <c r="W2042" s="2">
        <f t="shared" si="1078"/>
        <v>221008.73795301802</v>
      </c>
      <c r="X2042" s="29">
        <f t="shared" si="1079"/>
        <v>0</v>
      </c>
      <c r="Y2042" s="2">
        <f t="shared" si="1090"/>
        <v>0</v>
      </c>
      <c r="Z2042" s="82">
        <f t="shared" si="1080"/>
        <v>0</v>
      </c>
      <c r="AA2042" s="2">
        <f t="shared" si="1094"/>
        <v>0</v>
      </c>
      <c r="AB2042" s="27">
        <f t="shared" si="1087"/>
        <v>6.7299999999999999E-2</v>
      </c>
      <c r="AC2042" s="29">
        <f t="shared" si="1068"/>
        <v>1</v>
      </c>
      <c r="AD2042" s="29">
        <v>252</v>
      </c>
      <c r="AE2042" s="11">
        <f t="shared" si="1092"/>
        <v>1.0002584940000001</v>
      </c>
      <c r="AF2042" s="2">
        <f t="shared" si="1095"/>
        <v>56.336340069999999</v>
      </c>
      <c r="AG2042" s="2">
        <f t="shared" si="1081"/>
        <v>57.129432700000002</v>
      </c>
      <c r="AH2042" s="3">
        <f t="shared" si="1082"/>
        <v>0</v>
      </c>
      <c r="AI2042" s="4" t="str">
        <f t="shared" si="1093"/>
        <v>A+J=</v>
      </c>
      <c r="AJ2042" s="12">
        <f t="shared" si="1088"/>
        <v>43192</v>
      </c>
      <c r="AK2042" s="12"/>
      <c r="AL2042" s="4"/>
      <c r="AM2042" s="1"/>
      <c r="AN2042" s="12"/>
      <c r="AO2042" s="1"/>
      <c r="AP2042" s="1"/>
      <c r="AQ2042" s="3"/>
      <c r="AR2042" s="3"/>
      <c r="AS2042" s="7"/>
      <c r="AT2042" s="1"/>
      <c r="AU2042" s="1"/>
      <c r="AV2042" s="1"/>
      <c r="AW2042" s="1"/>
      <c r="AX2042" s="1"/>
      <c r="AY2042" s="1"/>
      <c r="AZ2042" s="1"/>
      <c r="BA2042" s="1"/>
      <c r="BB2042" s="1"/>
    </row>
    <row r="2043" spans="1:54" x14ac:dyDescent="0.2">
      <c r="A2043" s="178">
        <f t="shared" si="1083"/>
        <v>43162</v>
      </c>
      <c r="B2043" s="2">
        <f t="shared" si="1069"/>
        <v>221152.39420917915</v>
      </c>
      <c r="C2043" s="2">
        <f t="shared" si="1084"/>
        <v>155715.98316311001</v>
      </c>
      <c r="D2043" s="2">
        <f>SUM(Y2043:Y$2227)</f>
        <v>20019.658418999999</v>
      </c>
      <c r="E2043" s="11">
        <f t="shared" si="1070"/>
        <v>135696.32474411</v>
      </c>
      <c r="F2043" s="99">
        <f t="shared" si="1065"/>
        <v>4930.72</v>
      </c>
      <c r="G2043" s="3">
        <f>IF(N2043=1,VLOOKUP(A2042,[1]Plan1!$BG$69:$BI$188,3),G2042)</f>
        <v>4946.5</v>
      </c>
      <c r="H2043" s="200">
        <f t="shared" si="1066"/>
        <v>43102</v>
      </c>
      <c r="I2043" s="200">
        <f t="shared" si="1067"/>
        <v>43133</v>
      </c>
      <c r="J2043" s="27">
        <f t="shared" si="1071"/>
        <v>3.2003439659926691E-3</v>
      </c>
      <c r="K2043" s="12">
        <f t="shared" si="1085"/>
        <v>43192</v>
      </c>
      <c r="L2043" s="12">
        <f t="shared" si="1072"/>
        <v>43192</v>
      </c>
      <c r="M2043" s="1">
        <f t="shared" si="1086"/>
        <v>21</v>
      </c>
      <c r="N2043" s="1">
        <f t="shared" si="1073"/>
        <v>2</v>
      </c>
      <c r="O2043" s="2">
        <f t="shared" si="1074"/>
        <v>1.00030435</v>
      </c>
      <c r="P2043" s="11">
        <f t="shared" si="1097"/>
        <v>1.00290046</v>
      </c>
      <c r="Q2043" s="11">
        <f t="shared" si="1091"/>
        <v>1.4219972271940347</v>
      </c>
      <c r="R2043" s="2">
        <f t="shared" si="1096"/>
        <v>1.42243001</v>
      </c>
      <c r="S2043" s="2">
        <f t="shared" si="1089"/>
        <v>1.3996033400000001</v>
      </c>
      <c r="T2043" s="2">
        <f t="shared" si="1075"/>
        <v>217940.61012647001</v>
      </c>
      <c r="U2043" s="2">
        <f t="shared" si="1076"/>
        <v>7999.9223698915212</v>
      </c>
      <c r="V2043" s="2">
        <f t="shared" si="1077"/>
        <v>57322.199818617635</v>
      </c>
      <c r="W2043" s="2">
        <f t="shared" si="1078"/>
        <v>221038.10535161916</v>
      </c>
      <c r="X2043" s="29">
        <f t="shared" si="1079"/>
        <v>0</v>
      </c>
      <c r="Y2043" s="2">
        <f t="shared" si="1090"/>
        <v>0</v>
      </c>
      <c r="Z2043" s="82">
        <f t="shared" si="1080"/>
        <v>0</v>
      </c>
      <c r="AA2043" s="2">
        <f t="shared" si="1094"/>
        <v>0</v>
      </c>
      <c r="AB2043" s="27">
        <f t="shared" si="1087"/>
        <v>6.7299999999999999E-2</v>
      </c>
      <c r="AC2043" s="29">
        <f t="shared" si="1068"/>
        <v>2</v>
      </c>
      <c r="AD2043" s="29">
        <v>252</v>
      </c>
      <c r="AE2043" s="11">
        <f t="shared" si="1092"/>
        <v>1.000517055</v>
      </c>
      <c r="AF2043" s="2">
        <f t="shared" si="1095"/>
        <v>112.68728216</v>
      </c>
      <c r="AG2043" s="2">
        <f t="shared" si="1081"/>
        <v>114.28885756</v>
      </c>
      <c r="AH2043" s="3">
        <f t="shared" si="1082"/>
        <v>0</v>
      </c>
      <c r="AI2043" s="4" t="str">
        <f t="shared" si="1093"/>
        <v>A+J=</v>
      </c>
      <c r="AJ2043" s="12">
        <f t="shared" si="1088"/>
        <v>43192</v>
      </c>
      <c r="AK2043" s="12"/>
      <c r="AL2043" s="4"/>
      <c r="AM2043" s="1"/>
      <c r="AN2043" s="12"/>
      <c r="AO2043" s="1"/>
      <c r="AP2043" s="1"/>
      <c r="AQ2043" s="3"/>
      <c r="AR2043" s="3"/>
      <c r="AS2043" s="7"/>
      <c r="AT2043" s="1"/>
      <c r="AU2043" s="1"/>
      <c r="AV2043" s="1"/>
      <c r="AW2043" s="1"/>
      <c r="AX2043" s="1"/>
      <c r="AY2043" s="1"/>
      <c r="AZ2043" s="1"/>
      <c r="BA2043" s="1"/>
      <c r="BB2043" s="1"/>
    </row>
    <row r="2044" spans="1:54" x14ac:dyDescent="0.2">
      <c r="A2044" s="178">
        <f t="shared" si="1083"/>
        <v>43163</v>
      </c>
      <c r="B2044" s="2">
        <f t="shared" si="1069"/>
        <v>221152.39420917915</v>
      </c>
      <c r="C2044" s="2">
        <f t="shared" si="1084"/>
        <v>155715.98316311001</v>
      </c>
      <c r="D2044" s="2">
        <f>SUM(Y2044:Y$2227)</f>
        <v>20019.658418999999</v>
      </c>
      <c r="E2044" s="11">
        <f t="shared" si="1070"/>
        <v>135696.32474411</v>
      </c>
      <c r="F2044" s="99">
        <f t="shared" si="1065"/>
        <v>4930.72</v>
      </c>
      <c r="G2044" s="3">
        <f>IF(N2044=1,VLOOKUP(A2043,[1]Plan1!$BG$69:$BI$188,3),G2043)</f>
        <v>4946.5</v>
      </c>
      <c r="H2044" s="200">
        <f t="shared" si="1066"/>
        <v>43102</v>
      </c>
      <c r="I2044" s="200">
        <f t="shared" si="1067"/>
        <v>43133</v>
      </c>
      <c r="J2044" s="27">
        <f t="shared" si="1071"/>
        <v>3.2003439659926691E-3</v>
      </c>
      <c r="K2044" s="12">
        <f t="shared" si="1085"/>
        <v>43192</v>
      </c>
      <c r="L2044" s="12">
        <f t="shared" si="1072"/>
        <v>43192</v>
      </c>
      <c r="M2044" s="1">
        <f t="shared" si="1086"/>
        <v>21</v>
      </c>
      <c r="N2044" s="1">
        <f t="shared" si="1073"/>
        <v>2</v>
      </c>
      <c r="O2044" s="2">
        <f t="shared" si="1074"/>
        <v>1.00030435</v>
      </c>
      <c r="P2044" s="11">
        <f t="shared" si="1097"/>
        <v>1.00290046</v>
      </c>
      <c r="Q2044" s="11">
        <f t="shared" si="1091"/>
        <v>1.4219972271940347</v>
      </c>
      <c r="R2044" s="2">
        <f t="shared" si="1096"/>
        <v>1.42243001</v>
      </c>
      <c r="S2044" s="2">
        <f t="shared" si="1089"/>
        <v>1.3996033400000001</v>
      </c>
      <c r="T2044" s="2">
        <f t="shared" si="1075"/>
        <v>217940.61012647001</v>
      </c>
      <c r="U2044" s="2">
        <f t="shared" si="1076"/>
        <v>7999.9223698915212</v>
      </c>
      <c r="V2044" s="2">
        <f t="shared" si="1077"/>
        <v>57322.199818617635</v>
      </c>
      <c r="W2044" s="2">
        <f t="shared" si="1078"/>
        <v>221038.10535161916</v>
      </c>
      <c r="X2044" s="29">
        <f t="shared" si="1079"/>
        <v>0</v>
      </c>
      <c r="Y2044" s="2">
        <f t="shared" si="1090"/>
        <v>0</v>
      </c>
      <c r="Z2044" s="82">
        <f t="shared" si="1080"/>
        <v>0</v>
      </c>
      <c r="AA2044" s="2">
        <f t="shared" si="1094"/>
        <v>0</v>
      </c>
      <c r="AB2044" s="27">
        <f t="shared" si="1087"/>
        <v>6.7299999999999999E-2</v>
      </c>
      <c r="AC2044" s="29">
        <f t="shared" si="1068"/>
        <v>2</v>
      </c>
      <c r="AD2044" s="29">
        <v>252</v>
      </c>
      <c r="AE2044" s="11">
        <f t="shared" si="1092"/>
        <v>1.000517055</v>
      </c>
      <c r="AF2044" s="2">
        <f t="shared" si="1095"/>
        <v>112.68728216</v>
      </c>
      <c r="AG2044" s="2">
        <f t="shared" si="1081"/>
        <v>114.28885756</v>
      </c>
      <c r="AH2044" s="3">
        <f t="shared" si="1082"/>
        <v>0</v>
      </c>
      <c r="AI2044" s="4" t="str">
        <f t="shared" si="1093"/>
        <v>A+J=</v>
      </c>
      <c r="AJ2044" s="12">
        <f t="shared" si="1088"/>
        <v>43192</v>
      </c>
      <c r="AK2044" s="12"/>
      <c r="AL2044" s="4"/>
      <c r="AM2044" s="1"/>
      <c r="AN2044" s="12"/>
      <c r="AO2044" s="1"/>
      <c r="AP2044" s="1"/>
      <c r="AQ2044" s="3"/>
      <c r="AR2044" s="3"/>
      <c r="AS2044" s="7"/>
      <c r="AT2044" s="1"/>
      <c r="AU2044" s="1"/>
      <c r="AV2044" s="1"/>
      <c r="AW2044" s="1"/>
      <c r="AX2044" s="1"/>
      <c r="AY2044" s="1"/>
      <c r="AZ2044" s="1"/>
      <c r="BA2044" s="1"/>
      <c r="BB2044" s="1"/>
    </row>
    <row r="2045" spans="1:54" x14ac:dyDescent="0.2">
      <c r="A2045" s="178">
        <f t="shared" si="1083"/>
        <v>43164</v>
      </c>
      <c r="B2045" s="2">
        <f t="shared" si="1069"/>
        <v>221152.39420917915</v>
      </c>
      <c r="C2045" s="2">
        <f t="shared" si="1084"/>
        <v>155715.98316311001</v>
      </c>
      <c r="D2045" s="2">
        <f>SUM(Y2045:Y$2227)</f>
        <v>20019.658418999999</v>
      </c>
      <c r="E2045" s="11">
        <f t="shared" si="1070"/>
        <v>135696.32474411</v>
      </c>
      <c r="F2045" s="99">
        <f t="shared" si="1065"/>
        <v>4930.72</v>
      </c>
      <c r="G2045" s="3">
        <f>IF(N2045=1,VLOOKUP(A2044,[1]Plan1!$BG$69:$BI$188,3),G2044)</f>
        <v>4946.5</v>
      </c>
      <c r="H2045" s="200">
        <f t="shared" si="1066"/>
        <v>43102</v>
      </c>
      <c r="I2045" s="200">
        <f t="shared" si="1067"/>
        <v>43133</v>
      </c>
      <c r="J2045" s="27">
        <f t="shared" si="1071"/>
        <v>3.2003439659926691E-3</v>
      </c>
      <c r="K2045" s="12">
        <f t="shared" si="1085"/>
        <v>43192</v>
      </c>
      <c r="L2045" s="12">
        <f t="shared" si="1072"/>
        <v>43192</v>
      </c>
      <c r="M2045" s="1">
        <f t="shared" si="1086"/>
        <v>21</v>
      </c>
      <c r="N2045" s="1">
        <f t="shared" si="1073"/>
        <v>2</v>
      </c>
      <c r="O2045" s="2">
        <f t="shared" si="1074"/>
        <v>1.00030435</v>
      </c>
      <c r="P2045" s="11">
        <f t="shared" si="1097"/>
        <v>1.00290046</v>
      </c>
      <c r="Q2045" s="11">
        <f t="shared" si="1091"/>
        <v>1.4219972271940347</v>
      </c>
      <c r="R2045" s="2">
        <f t="shared" si="1096"/>
        <v>1.42243001</v>
      </c>
      <c r="S2045" s="2">
        <f t="shared" si="1089"/>
        <v>1.3996033400000001</v>
      </c>
      <c r="T2045" s="2">
        <f t="shared" si="1075"/>
        <v>217940.61012647001</v>
      </c>
      <c r="U2045" s="2">
        <f t="shared" si="1076"/>
        <v>7999.9223698915212</v>
      </c>
      <c r="V2045" s="2">
        <f t="shared" si="1077"/>
        <v>57322.199818617635</v>
      </c>
      <c r="W2045" s="2">
        <f t="shared" si="1078"/>
        <v>221038.10535161916</v>
      </c>
      <c r="X2045" s="29">
        <f t="shared" si="1079"/>
        <v>0</v>
      </c>
      <c r="Y2045" s="2">
        <f t="shared" si="1090"/>
        <v>0</v>
      </c>
      <c r="Z2045" s="82">
        <f t="shared" si="1080"/>
        <v>0</v>
      </c>
      <c r="AA2045" s="2">
        <f t="shared" si="1094"/>
        <v>0</v>
      </c>
      <c r="AB2045" s="27">
        <f t="shared" si="1087"/>
        <v>6.7299999999999999E-2</v>
      </c>
      <c r="AC2045" s="29">
        <f t="shared" si="1068"/>
        <v>2</v>
      </c>
      <c r="AD2045" s="29">
        <v>252</v>
      </c>
      <c r="AE2045" s="11">
        <f t="shared" si="1092"/>
        <v>1.000517055</v>
      </c>
      <c r="AF2045" s="2">
        <f t="shared" si="1095"/>
        <v>112.68728216</v>
      </c>
      <c r="AG2045" s="2">
        <f t="shared" si="1081"/>
        <v>114.28885756</v>
      </c>
      <c r="AH2045" s="3">
        <f t="shared" si="1082"/>
        <v>0</v>
      </c>
      <c r="AI2045" s="4" t="str">
        <f t="shared" si="1093"/>
        <v>A+J=</v>
      </c>
      <c r="AJ2045" s="12">
        <f t="shared" si="1088"/>
        <v>43192</v>
      </c>
      <c r="AK2045" s="12"/>
      <c r="AL2045" s="4"/>
      <c r="AM2045" s="1"/>
      <c r="AN2045" s="12"/>
      <c r="AO2045" s="1"/>
      <c r="AP2045" s="1"/>
      <c r="AQ2045" s="3"/>
      <c r="AR2045" s="3"/>
      <c r="AS2045" s="7"/>
      <c r="AT2045" s="1"/>
      <c r="AU2045" s="1"/>
      <c r="AV2045" s="1"/>
      <c r="AW2045" s="1"/>
      <c r="AX2045" s="1"/>
      <c r="AY2045" s="1"/>
      <c r="AZ2045" s="1"/>
      <c r="BA2045" s="1"/>
      <c r="BB2045" s="1"/>
    </row>
    <row r="2046" spans="1:54" x14ac:dyDescent="0.2">
      <c r="A2046" s="178">
        <f t="shared" si="1083"/>
        <v>43165</v>
      </c>
      <c r="B2046" s="2">
        <f t="shared" si="1069"/>
        <v>221238.95374671675</v>
      </c>
      <c r="C2046" s="2">
        <f t="shared" si="1084"/>
        <v>155715.98316311001</v>
      </c>
      <c r="D2046" s="2">
        <f>SUM(Y2046:Y$2227)</f>
        <v>20019.658418999999</v>
      </c>
      <c r="E2046" s="11">
        <f t="shared" si="1070"/>
        <v>135696.32474411</v>
      </c>
      <c r="F2046" s="99">
        <f t="shared" si="1065"/>
        <v>4930.72</v>
      </c>
      <c r="G2046" s="3">
        <f>IF(N2046=1,VLOOKUP(A2045,[1]Plan1!$BG$69:$BI$188,3),G2045)</f>
        <v>4946.5</v>
      </c>
      <c r="H2046" s="200">
        <f t="shared" si="1066"/>
        <v>43102</v>
      </c>
      <c r="I2046" s="200">
        <f t="shared" si="1067"/>
        <v>43133</v>
      </c>
      <c r="J2046" s="27">
        <f t="shared" si="1071"/>
        <v>3.2003439659926691E-3</v>
      </c>
      <c r="K2046" s="12">
        <f t="shared" si="1085"/>
        <v>43192</v>
      </c>
      <c r="L2046" s="12">
        <f t="shared" si="1072"/>
        <v>43192</v>
      </c>
      <c r="M2046" s="1">
        <f t="shared" si="1086"/>
        <v>21</v>
      </c>
      <c r="N2046" s="1">
        <f t="shared" si="1073"/>
        <v>3</v>
      </c>
      <c r="O2046" s="2">
        <f t="shared" si="1074"/>
        <v>1.0004565599999999</v>
      </c>
      <c r="P2046" s="11">
        <f t="shared" si="1097"/>
        <v>1.00290046</v>
      </c>
      <c r="Q2046" s="11">
        <f t="shared" si="1091"/>
        <v>1.4219972271940347</v>
      </c>
      <c r="R2046" s="2">
        <f t="shared" si="1096"/>
        <v>1.42264645</v>
      </c>
      <c r="S2046" s="2">
        <f t="shared" si="1089"/>
        <v>1.3996033400000001</v>
      </c>
      <c r="T2046" s="2">
        <f t="shared" si="1075"/>
        <v>217940.61012647001</v>
      </c>
      <c r="U2046" s="2">
        <f t="shared" si="1076"/>
        <v>7999.9223698915212</v>
      </c>
      <c r="V2046" s="2">
        <f t="shared" si="1077"/>
        <v>57351.569931145248</v>
      </c>
      <c r="W2046" s="2">
        <f t="shared" si="1078"/>
        <v>221067.47546414676</v>
      </c>
      <c r="X2046" s="29">
        <f t="shared" si="1079"/>
        <v>0</v>
      </c>
      <c r="Y2046" s="2">
        <f t="shared" si="1090"/>
        <v>0</v>
      </c>
      <c r="Z2046" s="82">
        <f t="shared" si="1080"/>
        <v>0</v>
      </c>
      <c r="AA2046" s="2">
        <f t="shared" si="1094"/>
        <v>0</v>
      </c>
      <c r="AB2046" s="27">
        <f t="shared" si="1087"/>
        <v>6.7299999999999999E-2</v>
      </c>
      <c r="AC2046" s="29">
        <f t="shared" si="1068"/>
        <v>3</v>
      </c>
      <c r="AD2046" s="29">
        <v>252</v>
      </c>
      <c r="AE2046" s="11">
        <f t="shared" si="1092"/>
        <v>1.0007756830000001</v>
      </c>
      <c r="AF2046" s="2">
        <f t="shared" si="1095"/>
        <v>169.05282628</v>
      </c>
      <c r="AG2046" s="2">
        <f t="shared" si="1081"/>
        <v>171.47828257</v>
      </c>
      <c r="AH2046" s="3">
        <f t="shared" si="1082"/>
        <v>0</v>
      </c>
      <c r="AI2046" s="4" t="str">
        <f t="shared" si="1093"/>
        <v>A+J=</v>
      </c>
      <c r="AJ2046" s="12">
        <f t="shared" si="1088"/>
        <v>43192</v>
      </c>
      <c r="AK2046" s="12"/>
      <c r="AL2046" s="4"/>
      <c r="AM2046" s="1"/>
      <c r="AN2046" s="12"/>
      <c r="AO2046" s="1"/>
      <c r="AP2046" s="1"/>
      <c r="AQ2046" s="3"/>
      <c r="AR2046" s="3"/>
      <c r="AS2046" s="7"/>
      <c r="AT2046" s="1"/>
      <c r="AU2046" s="1"/>
      <c r="AV2046" s="1"/>
      <c r="AW2046" s="1"/>
      <c r="AX2046" s="1"/>
      <c r="AY2046" s="1"/>
      <c r="AZ2046" s="1"/>
      <c r="BA2046" s="1"/>
      <c r="BB2046" s="1"/>
    </row>
    <row r="2047" spans="1:54" x14ac:dyDescent="0.2">
      <c r="A2047" s="178">
        <f t="shared" si="1083"/>
        <v>43166</v>
      </c>
      <c r="B2047" s="2">
        <f t="shared" si="1069"/>
        <v>221325.54850197735</v>
      </c>
      <c r="C2047" s="2">
        <f t="shared" si="1084"/>
        <v>155715.98316311001</v>
      </c>
      <c r="D2047" s="2">
        <f>SUM(Y2047:Y$2227)</f>
        <v>20019.658418999999</v>
      </c>
      <c r="E2047" s="11">
        <f t="shared" si="1070"/>
        <v>135696.32474411</v>
      </c>
      <c r="F2047" s="99">
        <f t="shared" si="1065"/>
        <v>4930.72</v>
      </c>
      <c r="G2047" s="3">
        <f>IF(N2047=1,VLOOKUP(A2046,[1]Plan1!$BG$69:$BI$188,3),G2046)</f>
        <v>4946.5</v>
      </c>
      <c r="H2047" s="200">
        <f t="shared" si="1066"/>
        <v>43102</v>
      </c>
      <c r="I2047" s="200">
        <f t="shared" si="1067"/>
        <v>43133</v>
      </c>
      <c r="J2047" s="27">
        <f t="shared" si="1071"/>
        <v>3.2003439659926691E-3</v>
      </c>
      <c r="K2047" s="12">
        <f t="shared" si="1085"/>
        <v>43192</v>
      </c>
      <c r="L2047" s="12">
        <f t="shared" si="1072"/>
        <v>43192</v>
      </c>
      <c r="M2047" s="1">
        <f t="shared" si="1086"/>
        <v>21</v>
      </c>
      <c r="N2047" s="1">
        <f t="shared" si="1073"/>
        <v>4</v>
      </c>
      <c r="O2047" s="2">
        <f t="shared" si="1074"/>
        <v>1.0006088</v>
      </c>
      <c r="P2047" s="11">
        <f t="shared" si="1097"/>
        <v>1.00290046</v>
      </c>
      <c r="Q2047" s="11">
        <f t="shared" si="1091"/>
        <v>1.4219972271940347</v>
      </c>
      <c r="R2047" s="2">
        <f t="shared" si="1096"/>
        <v>1.42286293</v>
      </c>
      <c r="S2047" s="2">
        <f t="shared" si="1089"/>
        <v>1.3996033400000001</v>
      </c>
      <c r="T2047" s="2">
        <f t="shared" si="1075"/>
        <v>217940.61012647001</v>
      </c>
      <c r="U2047" s="2">
        <f t="shared" si="1076"/>
        <v>7999.9223698915212</v>
      </c>
      <c r="V2047" s="2">
        <f t="shared" si="1077"/>
        <v>57380.945471525847</v>
      </c>
      <c r="W2047" s="2">
        <f t="shared" si="1078"/>
        <v>221096.85100452736</v>
      </c>
      <c r="X2047" s="29">
        <f t="shared" si="1079"/>
        <v>0</v>
      </c>
      <c r="Y2047" s="2">
        <f t="shared" si="1090"/>
        <v>0</v>
      </c>
      <c r="Z2047" s="82">
        <f t="shared" si="1080"/>
        <v>0</v>
      </c>
      <c r="AA2047" s="2">
        <f t="shared" si="1094"/>
        <v>0</v>
      </c>
      <c r="AB2047" s="27">
        <f t="shared" si="1087"/>
        <v>6.7299999999999999E-2</v>
      </c>
      <c r="AC2047" s="29">
        <f t="shared" si="1068"/>
        <v>4</v>
      </c>
      <c r="AD2047" s="29">
        <v>252</v>
      </c>
      <c r="AE2047" s="11">
        <f t="shared" si="1092"/>
        <v>1.0010343770000001</v>
      </c>
      <c r="AF2047" s="2">
        <f t="shared" si="1095"/>
        <v>225.43275448</v>
      </c>
      <c r="AG2047" s="2">
        <f t="shared" si="1081"/>
        <v>228.69749744999999</v>
      </c>
      <c r="AH2047" s="3">
        <f t="shared" si="1082"/>
        <v>0</v>
      </c>
      <c r="AI2047" s="4" t="str">
        <f t="shared" si="1093"/>
        <v>A+J=</v>
      </c>
      <c r="AJ2047" s="12">
        <f t="shared" si="1088"/>
        <v>43192</v>
      </c>
      <c r="AK2047" s="12"/>
      <c r="AL2047" s="4"/>
      <c r="AM2047" s="1"/>
      <c r="AN2047" s="12"/>
      <c r="AO2047" s="1"/>
      <c r="AP2047" s="1"/>
      <c r="AQ2047" s="3"/>
      <c r="AR2047" s="3"/>
      <c r="AS2047" s="7"/>
      <c r="AT2047" s="1"/>
      <c r="AU2047" s="1"/>
      <c r="AV2047" s="1"/>
      <c r="AW2047" s="1"/>
      <c r="AX2047" s="1"/>
      <c r="AY2047" s="1"/>
      <c r="AZ2047" s="1"/>
      <c r="BA2047" s="1"/>
      <c r="BB2047" s="1"/>
    </row>
    <row r="2048" spans="1:54" x14ac:dyDescent="0.2">
      <c r="A2048" s="178">
        <f t="shared" si="1083"/>
        <v>43167</v>
      </c>
      <c r="B2048" s="2">
        <f t="shared" si="1069"/>
        <v>221412.17620980451</v>
      </c>
      <c r="C2048" s="2">
        <f t="shared" si="1084"/>
        <v>155715.98316311001</v>
      </c>
      <c r="D2048" s="2">
        <f>SUM(Y2048:Y$2227)</f>
        <v>20019.658418999999</v>
      </c>
      <c r="E2048" s="11">
        <f t="shared" si="1070"/>
        <v>135696.32474411</v>
      </c>
      <c r="F2048" s="99">
        <f t="shared" si="1065"/>
        <v>4930.72</v>
      </c>
      <c r="G2048" s="3">
        <f>IF(N2048=1,VLOOKUP(A2047,[1]Plan1!$BG$69:$BI$188,3),G2047)</f>
        <v>4946.5</v>
      </c>
      <c r="H2048" s="200">
        <f t="shared" si="1066"/>
        <v>43102</v>
      </c>
      <c r="I2048" s="200">
        <f t="shared" si="1067"/>
        <v>43133</v>
      </c>
      <c r="J2048" s="27">
        <f t="shared" si="1071"/>
        <v>3.2003439659926691E-3</v>
      </c>
      <c r="K2048" s="12">
        <f t="shared" si="1085"/>
        <v>43192</v>
      </c>
      <c r="L2048" s="12">
        <f t="shared" si="1072"/>
        <v>43192</v>
      </c>
      <c r="M2048" s="1">
        <f t="shared" si="1086"/>
        <v>21</v>
      </c>
      <c r="N2048" s="1">
        <f t="shared" si="1073"/>
        <v>5</v>
      </c>
      <c r="O2048" s="2">
        <f t="shared" si="1074"/>
        <v>1.0007610499999999</v>
      </c>
      <c r="P2048" s="11">
        <f t="shared" si="1097"/>
        <v>1.00290046</v>
      </c>
      <c r="Q2048" s="11">
        <f t="shared" si="1091"/>
        <v>1.4219972271940347</v>
      </c>
      <c r="R2048" s="2">
        <f t="shared" si="1096"/>
        <v>1.42307943</v>
      </c>
      <c r="S2048" s="2">
        <f t="shared" si="1089"/>
        <v>1.3996033400000001</v>
      </c>
      <c r="T2048" s="2">
        <f t="shared" si="1075"/>
        <v>217940.61012647001</v>
      </c>
      <c r="U2048" s="2">
        <f t="shared" si="1076"/>
        <v>7999.9223698915212</v>
      </c>
      <c r="V2048" s="2">
        <f t="shared" si="1077"/>
        <v>57410.323725832961</v>
      </c>
      <c r="W2048" s="2">
        <f t="shared" si="1078"/>
        <v>221126.2292588345</v>
      </c>
      <c r="X2048" s="29">
        <f t="shared" si="1079"/>
        <v>0</v>
      </c>
      <c r="Y2048" s="2">
        <f t="shared" si="1090"/>
        <v>0</v>
      </c>
      <c r="Z2048" s="82">
        <f t="shared" si="1080"/>
        <v>0</v>
      </c>
      <c r="AA2048" s="2">
        <f t="shared" si="1094"/>
        <v>0</v>
      </c>
      <c r="AB2048" s="27">
        <f t="shared" si="1087"/>
        <v>6.7299999999999999E-2</v>
      </c>
      <c r="AC2048" s="29">
        <f t="shared" si="1068"/>
        <v>5</v>
      </c>
      <c r="AD2048" s="29">
        <v>252</v>
      </c>
      <c r="AE2048" s="11">
        <f t="shared" si="1092"/>
        <v>1.0012931389999999</v>
      </c>
      <c r="AF2048" s="2">
        <f t="shared" si="1095"/>
        <v>281.82750263000003</v>
      </c>
      <c r="AG2048" s="2">
        <f t="shared" si="1081"/>
        <v>285.94695096999999</v>
      </c>
      <c r="AH2048" s="3">
        <f t="shared" si="1082"/>
        <v>0</v>
      </c>
      <c r="AI2048" s="4" t="str">
        <f t="shared" si="1093"/>
        <v>A+J=</v>
      </c>
      <c r="AJ2048" s="12">
        <f t="shared" si="1088"/>
        <v>43192</v>
      </c>
      <c r="AK2048" s="12"/>
      <c r="AL2048" s="4"/>
      <c r="AM2048" s="1"/>
      <c r="AN2048" s="12"/>
      <c r="AO2048" s="1"/>
      <c r="AP2048" s="1"/>
      <c r="AQ2048" s="3"/>
      <c r="AR2048" s="3"/>
      <c r="AS2048" s="7"/>
      <c r="AT2048" s="1"/>
      <c r="AU2048" s="1"/>
      <c r="AV2048" s="1"/>
      <c r="AW2048" s="1"/>
      <c r="AX2048" s="1"/>
      <c r="AY2048" s="1"/>
      <c r="AZ2048" s="1"/>
      <c r="BA2048" s="1"/>
      <c r="BB2048" s="1"/>
    </row>
    <row r="2049" spans="1:54" x14ac:dyDescent="0.2">
      <c r="A2049" s="178">
        <f t="shared" si="1083"/>
        <v>43168</v>
      </c>
      <c r="B2049" s="2">
        <f t="shared" si="1069"/>
        <v>221498.84187228105</v>
      </c>
      <c r="C2049" s="2">
        <f t="shared" si="1084"/>
        <v>155715.98316311001</v>
      </c>
      <c r="D2049" s="2">
        <f>SUM(Y2049:Y$2227)</f>
        <v>20019.658418999999</v>
      </c>
      <c r="E2049" s="11">
        <f t="shared" si="1070"/>
        <v>135696.32474411</v>
      </c>
      <c r="F2049" s="99">
        <f t="shared" ref="F2049:F2112" si="1098">IF(G2049=G2048,F2048,G2048)</f>
        <v>4930.72</v>
      </c>
      <c r="G2049" s="3">
        <f>IF(N2049=1,VLOOKUP(A2048,[1]Plan1!$BG$69:$BI$188,3),G2048)</f>
        <v>4946.5</v>
      </c>
      <c r="H2049" s="200">
        <f t="shared" ref="H2049:H2112" si="1099">EDATE(I2049,-1)</f>
        <v>43102</v>
      </c>
      <c r="I2049" s="200">
        <f t="shared" ref="I2049:I2112" si="1100">IF(X2048&gt;0,EDATE(A2049,-1),+I2048)</f>
        <v>43133</v>
      </c>
      <c r="J2049" s="27">
        <f t="shared" si="1071"/>
        <v>3.2003439659926691E-3</v>
      </c>
      <c r="K2049" s="12">
        <f t="shared" si="1085"/>
        <v>43192</v>
      </c>
      <c r="L2049" s="12">
        <f t="shared" si="1072"/>
        <v>43192</v>
      </c>
      <c r="M2049" s="1">
        <f t="shared" si="1086"/>
        <v>21</v>
      </c>
      <c r="N2049" s="1">
        <f t="shared" si="1073"/>
        <v>6</v>
      </c>
      <c r="O2049" s="2">
        <f t="shared" si="1074"/>
        <v>1.0009133400000001</v>
      </c>
      <c r="P2049" s="11">
        <f t="shared" si="1097"/>
        <v>1.00290046</v>
      </c>
      <c r="Q2049" s="11">
        <f t="shared" si="1091"/>
        <v>1.4219972271940347</v>
      </c>
      <c r="R2049" s="2">
        <f t="shared" si="1096"/>
        <v>1.42329599</v>
      </c>
      <c r="S2049" s="2">
        <f t="shared" si="1089"/>
        <v>1.3996033400000001</v>
      </c>
      <c r="T2049" s="2">
        <f t="shared" si="1075"/>
        <v>217940.61012647001</v>
      </c>
      <c r="U2049" s="2">
        <f t="shared" si="1076"/>
        <v>7999.9223698915212</v>
      </c>
      <c r="V2049" s="2">
        <f t="shared" si="1077"/>
        <v>57439.710121919532</v>
      </c>
      <c r="W2049" s="2">
        <f t="shared" si="1078"/>
        <v>221155.61565492104</v>
      </c>
      <c r="X2049" s="29">
        <f t="shared" si="1079"/>
        <v>0</v>
      </c>
      <c r="Y2049" s="2">
        <f t="shared" si="1090"/>
        <v>0</v>
      </c>
      <c r="Z2049" s="82">
        <f t="shared" si="1080"/>
        <v>0</v>
      </c>
      <c r="AA2049" s="2">
        <f t="shared" si="1094"/>
        <v>0</v>
      </c>
      <c r="AB2049" s="27">
        <f t="shared" si="1087"/>
        <v>6.7299999999999999E-2</v>
      </c>
      <c r="AC2049" s="29">
        <f t="shared" ref="AC2049:AC2112" si="1101">N2049</f>
        <v>6</v>
      </c>
      <c r="AD2049" s="29">
        <v>252</v>
      </c>
      <c r="AE2049" s="11">
        <f t="shared" si="1092"/>
        <v>1.0015519669999999</v>
      </c>
      <c r="AF2049" s="2">
        <f t="shared" si="1095"/>
        <v>338.23663486999999</v>
      </c>
      <c r="AG2049" s="2">
        <f t="shared" si="1081"/>
        <v>343.22621736000002</v>
      </c>
      <c r="AH2049" s="3">
        <f t="shared" si="1082"/>
        <v>0</v>
      </c>
      <c r="AI2049" s="4" t="str">
        <f t="shared" si="1093"/>
        <v>A+J=</v>
      </c>
      <c r="AJ2049" s="12">
        <f t="shared" si="1088"/>
        <v>43192</v>
      </c>
      <c r="AK2049" s="12"/>
      <c r="AL2049" s="4"/>
      <c r="AM2049" s="1"/>
      <c r="AN2049" s="12"/>
      <c r="AO2049" s="1"/>
      <c r="AP2049" s="1"/>
      <c r="AQ2049" s="3"/>
      <c r="AR2049" s="3"/>
      <c r="AS2049" s="7"/>
      <c r="AT2049" s="1"/>
      <c r="AU2049" s="1"/>
      <c r="AV2049" s="1"/>
      <c r="AW2049" s="1"/>
      <c r="AX2049" s="1"/>
      <c r="AY2049" s="1"/>
      <c r="AZ2049" s="1"/>
      <c r="BA2049" s="1"/>
      <c r="BB2049" s="1"/>
    </row>
    <row r="2050" spans="1:54" x14ac:dyDescent="0.2">
      <c r="A2050" s="178">
        <f t="shared" si="1083"/>
        <v>43169</v>
      </c>
      <c r="B2050" s="2">
        <f t="shared" si="1069"/>
        <v>221585.53892561089</v>
      </c>
      <c r="C2050" s="2">
        <f t="shared" si="1084"/>
        <v>155715.98316311001</v>
      </c>
      <c r="D2050" s="2">
        <f>SUM(Y2050:Y$2227)</f>
        <v>20019.658418999999</v>
      </c>
      <c r="E2050" s="11">
        <f t="shared" si="1070"/>
        <v>135696.32474411</v>
      </c>
      <c r="F2050" s="99">
        <f t="shared" si="1098"/>
        <v>4930.72</v>
      </c>
      <c r="G2050" s="3">
        <f>IF(N2050=1,VLOOKUP(A2049,[1]Plan1!$BG$69:$BI$188,3),G2049)</f>
        <v>4946.5</v>
      </c>
      <c r="H2050" s="200">
        <f t="shared" si="1099"/>
        <v>43102</v>
      </c>
      <c r="I2050" s="200">
        <f t="shared" si="1100"/>
        <v>43133</v>
      </c>
      <c r="J2050" s="27">
        <f t="shared" si="1071"/>
        <v>3.2003439659926691E-3</v>
      </c>
      <c r="K2050" s="12">
        <f t="shared" si="1085"/>
        <v>43192</v>
      </c>
      <c r="L2050" s="12">
        <f t="shared" si="1072"/>
        <v>43192</v>
      </c>
      <c r="M2050" s="1">
        <f t="shared" si="1086"/>
        <v>21</v>
      </c>
      <c r="N2050" s="1">
        <f t="shared" si="1073"/>
        <v>7</v>
      </c>
      <c r="O2050" s="2">
        <f t="shared" si="1074"/>
        <v>1.00106564</v>
      </c>
      <c r="P2050" s="11">
        <f t="shared" si="1097"/>
        <v>1.00290046</v>
      </c>
      <c r="Q2050" s="11">
        <f t="shared" si="1091"/>
        <v>1.4219972271940347</v>
      </c>
      <c r="R2050" s="2">
        <f t="shared" si="1096"/>
        <v>1.42351256</v>
      </c>
      <c r="S2050" s="2">
        <f t="shared" si="1089"/>
        <v>1.3996033400000001</v>
      </c>
      <c r="T2050" s="2">
        <f t="shared" si="1075"/>
        <v>217940.61012647001</v>
      </c>
      <c r="U2050" s="2">
        <f t="shared" si="1076"/>
        <v>7999.9223698915212</v>
      </c>
      <c r="V2050" s="2">
        <f t="shared" si="1077"/>
        <v>57469.097874969375</v>
      </c>
      <c r="W2050" s="2">
        <f t="shared" si="1078"/>
        <v>221185.00340797089</v>
      </c>
      <c r="X2050" s="29">
        <f t="shared" si="1079"/>
        <v>0</v>
      </c>
      <c r="Y2050" s="2">
        <f t="shared" si="1090"/>
        <v>0</v>
      </c>
      <c r="Z2050" s="82">
        <f t="shared" si="1080"/>
        <v>0</v>
      </c>
      <c r="AA2050" s="2">
        <f t="shared" si="1094"/>
        <v>0</v>
      </c>
      <c r="AB2050" s="27">
        <f t="shared" si="1087"/>
        <v>6.7299999999999999E-2</v>
      </c>
      <c r="AC2050" s="29">
        <f t="shared" si="1101"/>
        <v>7</v>
      </c>
      <c r="AD2050" s="29">
        <v>252</v>
      </c>
      <c r="AE2050" s="11">
        <f t="shared" si="1092"/>
        <v>1.0018108619999999</v>
      </c>
      <c r="AF2050" s="2">
        <f t="shared" si="1095"/>
        <v>394.66036912999999</v>
      </c>
      <c r="AG2050" s="2">
        <f t="shared" si="1081"/>
        <v>400.53551764000002</v>
      </c>
      <c r="AH2050" s="3">
        <f t="shared" si="1082"/>
        <v>0</v>
      </c>
      <c r="AI2050" s="4" t="str">
        <f t="shared" si="1093"/>
        <v>A+J=</v>
      </c>
      <c r="AJ2050" s="12">
        <f t="shared" si="1088"/>
        <v>43192</v>
      </c>
      <c r="AK2050" s="12"/>
      <c r="AL2050" s="4"/>
      <c r="AM2050" s="1"/>
      <c r="AN2050" s="12"/>
      <c r="AO2050" s="1"/>
      <c r="AP2050" s="1"/>
      <c r="AQ2050" s="3"/>
      <c r="AR2050" s="3"/>
      <c r="AS2050" s="7"/>
      <c r="AT2050" s="1"/>
      <c r="AU2050" s="1"/>
      <c r="AV2050" s="1"/>
      <c r="AW2050" s="1"/>
      <c r="AX2050" s="1"/>
      <c r="AY2050" s="1"/>
      <c r="AZ2050" s="1"/>
      <c r="BA2050" s="1"/>
      <c r="BB2050" s="1"/>
    </row>
    <row r="2051" spans="1:54" x14ac:dyDescent="0.2">
      <c r="A2051" s="178">
        <f t="shared" si="1083"/>
        <v>43170</v>
      </c>
      <c r="B2051" s="2">
        <f t="shared" si="1069"/>
        <v>221585.53892561089</v>
      </c>
      <c r="C2051" s="2">
        <f t="shared" si="1084"/>
        <v>155715.98316311001</v>
      </c>
      <c r="D2051" s="2">
        <f>SUM(Y2051:Y$2227)</f>
        <v>20019.658418999999</v>
      </c>
      <c r="E2051" s="11">
        <f t="shared" si="1070"/>
        <v>135696.32474411</v>
      </c>
      <c r="F2051" s="99">
        <f t="shared" si="1098"/>
        <v>4930.72</v>
      </c>
      <c r="G2051" s="3">
        <f>IF(N2051=1,VLOOKUP(A2050,[1]Plan1!$BG$69:$BI$188,3),G2050)</f>
        <v>4946.5</v>
      </c>
      <c r="H2051" s="200">
        <f t="shared" si="1099"/>
        <v>43102</v>
      </c>
      <c r="I2051" s="200">
        <f t="shared" si="1100"/>
        <v>43133</v>
      </c>
      <c r="J2051" s="27">
        <f t="shared" si="1071"/>
        <v>3.2003439659926691E-3</v>
      </c>
      <c r="K2051" s="12">
        <f t="shared" si="1085"/>
        <v>43192</v>
      </c>
      <c r="L2051" s="12">
        <f t="shared" si="1072"/>
        <v>43192</v>
      </c>
      <c r="M2051" s="1">
        <f t="shared" si="1086"/>
        <v>21</v>
      </c>
      <c r="N2051" s="1">
        <f t="shared" si="1073"/>
        <v>7</v>
      </c>
      <c r="O2051" s="2">
        <f t="shared" si="1074"/>
        <v>1.00106564</v>
      </c>
      <c r="P2051" s="11">
        <f t="shared" si="1097"/>
        <v>1.00290046</v>
      </c>
      <c r="Q2051" s="11">
        <f t="shared" si="1091"/>
        <v>1.4219972271940347</v>
      </c>
      <c r="R2051" s="2">
        <f t="shared" si="1096"/>
        <v>1.42351256</v>
      </c>
      <c r="S2051" s="2">
        <f t="shared" si="1089"/>
        <v>1.3996033400000001</v>
      </c>
      <c r="T2051" s="2">
        <f t="shared" si="1075"/>
        <v>217940.61012647001</v>
      </c>
      <c r="U2051" s="2">
        <f t="shared" si="1076"/>
        <v>7999.9223698915212</v>
      </c>
      <c r="V2051" s="2">
        <f t="shared" si="1077"/>
        <v>57469.097874969375</v>
      </c>
      <c r="W2051" s="2">
        <f t="shared" si="1078"/>
        <v>221185.00340797089</v>
      </c>
      <c r="X2051" s="29">
        <f t="shared" si="1079"/>
        <v>0</v>
      </c>
      <c r="Y2051" s="2">
        <f t="shared" si="1090"/>
        <v>0</v>
      </c>
      <c r="Z2051" s="82">
        <f t="shared" si="1080"/>
        <v>0</v>
      </c>
      <c r="AA2051" s="2">
        <f t="shared" si="1094"/>
        <v>0</v>
      </c>
      <c r="AB2051" s="27">
        <f t="shared" si="1087"/>
        <v>6.7299999999999999E-2</v>
      </c>
      <c r="AC2051" s="29">
        <f t="shared" si="1101"/>
        <v>7</v>
      </c>
      <c r="AD2051" s="29">
        <v>252</v>
      </c>
      <c r="AE2051" s="11">
        <f t="shared" si="1092"/>
        <v>1.0018108619999999</v>
      </c>
      <c r="AF2051" s="2">
        <f t="shared" si="1095"/>
        <v>394.66036912999999</v>
      </c>
      <c r="AG2051" s="2">
        <f t="shared" si="1081"/>
        <v>400.53551764000002</v>
      </c>
      <c r="AH2051" s="3">
        <f t="shared" si="1082"/>
        <v>0</v>
      </c>
      <c r="AI2051" s="4" t="str">
        <f t="shared" si="1093"/>
        <v>A+J=</v>
      </c>
      <c r="AJ2051" s="12">
        <f t="shared" si="1088"/>
        <v>43192</v>
      </c>
      <c r="AK2051" s="12"/>
      <c r="AL2051" s="4"/>
      <c r="AM2051" s="1"/>
      <c r="AN2051" s="12"/>
      <c r="AO2051" s="1"/>
      <c r="AP2051" s="1"/>
      <c r="AQ2051" s="3"/>
      <c r="AR2051" s="3"/>
      <c r="AS2051" s="7"/>
      <c r="AT2051" s="1"/>
      <c r="AU2051" s="1"/>
      <c r="AV2051" s="1"/>
      <c r="AW2051" s="1"/>
      <c r="AX2051" s="1"/>
      <c r="AY2051" s="1"/>
      <c r="AZ2051" s="1"/>
      <c r="BA2051" s="1"/>
      <c r="BB2051" s="1"/>
    </row>
    <row r="2052" spans="1:54" x14ac:dyDescent="0.2">
      <c r="A2052" s="178">
        <f t="shared" si="1083"/>
        <v>43171</v>
      </c>
      <c r="B2052" s="2">
        <f t="shared" si="1069"/>
        <v>221585.53892561089</v>
      </c>
      <c r="C2052" s="2">
        <f t="shared" si="1084"/>
        <v>155715.98316311001</v>
      </c>
      <c r="D2052" s="2">
        <f>SUM(Y2052:Y$2227)</f>
        <v>20019.658418999999</v>
      </c>
      <c r="E2052" s="11">
        <f t="shared" si="1070"/>
        <v>135696.32474411</v>
      </c>
      <c r="F2052" s="99">
        <f t="shared" si="1098"/>
        <v>4930.72</v>
      </c>
      <c r="G2052" s="3">
        <f>IF(N2052=1,VLOOKUP(A2051,[1]Plan1!$BG$69:$BI$188,3),G2051)</f>
        <v>4946.5</v>
      </c>
      <c r="H2052" s="200">
        <f t="shared" si="1099"/>
        <v>43102</v>
      </c>
      <c r="I2052" s="200">
        <f t="shared" si="1100"/>
        <v>43133</v>
      </c>
      <c r="J2052" s="27">
        <f t="shared" si="1071"/>
        <v>3.2003439659926691E-3</v>
      </c>
      <c r="K2052" s="12">
        <f t="shared" si="1085"/>
        <v>43192</v>
      </c>
      <c r="L2052" s="12">
        <f t="shared" si="1072"/>
        <v>43192</v>
      </c>
      <c r="M2052" s="1">
        <f t="shared" si="1086"/>
        <v>21</v>
      </c>
      <c r="N2052" s="1">
        <f t="shared" si="1073"/>
        <v>7</v>
      </c>
      <c r="O2052" s="2">
        <f t="shared" si="1074"/>
        <v>1.00106564</v>
      </c>
      <c r="P2052" s="11">
        <f t="shared" si="1097"/>
        <v>1.00290046</v>
      </c>
      <c r="Q2052" s="11">
        <f t="shared" si="1091"/>
        <v>1.4219972271940347</v>
      </c>
      <c r="R2052" s="2">
        <f t="shared" si="1096"/>
        <v>1.42351256</v>
      </c>
      <c r="S2052" s="2">
        <f t="shared" si="1089"/>
        <v>1.3996033400000001</v>
      </c>
      <c r="T2052" s="2">
        <f t="shared" si="1075"/>
        <v>217940.61012647001</v>
      </c>
      <c r="U2052" s="2">
        <f t="shared" si="1076"/>
        <v>7999.9223698915212</v>
      </c>
      <c r="V2052" s="2">
        <f t="shared" si="1077"/>
        <v>57469.097874969375</v>
      </c>
      <c r="W2052" s="2">
        <f t="shared" si="1078"/>
        <v>221185.00340797089</v>
      </c>
      <c r="X2052" s="29">
        <f t="shared" si="1079"/>
        <v>0</v>
      </c>
      <c r="Y2052" s="2">
        <f t="shared" si="1090"/>
        <v>0</v>
      </c>
      <c r="Z2052" s="82">
        <f t="shared" si="1080"/>
        <v>0</v>
      </c>
      <c r="AA2052" s="2">
        <f t="shared" si="1094"/>
        <v>0</v>
      </c>
      <c r="AB2052" s="27">
        <f t="shared" si="1087"/>
        <v>6.7299999999999999E-2</v>
      </c>
      <c r="AC2052" s="29">
        <f t="shared" si="1101"/>
        <v>7</v>
      </c>
      <c r="AD2052" s="29">
        <v>252</v>
      </c>
      <c r="AE2052" s="11">
        <f t="shared" si="1092"/>
        <v>1.0018108619999999</v>
      </c>
      <c r="AF2052" s="2">
        <f t="shared" si="1095"/>
        <v>394.66036912999999</v>
      </c>
      <c r="AG2052" s="2">
        <f t="shared" si="1081"/>
        <v>400.53551764000002</v>
      </c>
      <c r="AH2052" s="3">
        <f t="shared" si="1082"/>
        <v>0</v>
      </c>
      <c r="AI2052" s="4" t="str">
        <f t="shared" si="1093"/>
        <v>A+J=</v>
      </c>
      <c r="AJ2052" s="12">
        <f t="shared" si="1088"/>
        <v>43192</v>
      </c>
      <c r="AK2052" s="12"/>
      <c r="AL2052" s="4"/>
      <c r="AM2052" s="1"/>
      <c r="AN2052" s="12"/>
      <c r="AO2052" s="1"/>
      <c r="AP2052" s="1"/>
      <c r="AQ2052" s="3"/>
      <c r="AR2052" s="3"/>
      <c r="AS2052" s="7"/>
      <c r="AT2052" s="1"/>
      <c r="AU2052" s="1"/>
      <c r="AV2052" s="1"/>
      <c r="AW2052" s="1"/>
      <c r="AX2052" s="1"/>
      <c r="AY2052" s="1"/>
      <c r="AZ2052" s="1"/>
      <c r="BA2052" s="1"/>
      <c r="BB2052" s="1"/>
    </row>
    <row r="2053" spans="1:54" x14ac:dyDescent="0.2">
      <c r="A2053" s="178">
        <f t="shared" si="1083"/>
        <v>43172</v>
      </c>
      <c r="B2053" s="2">
        <f t="shared" si="1069"/>
        <v>221672.27167728372</v>
      </c>
      <c r="C2053" s="2">
        <f t="shared" si="1084"/>
        <v>155715.98316311001</v>
      </c>
      <c r="D2053" s="2">
        <f>SUM(Y2053:Y$2227)</f>
        <v>20019.658418999999</v>
      </c>
      <c r="E2053" s="11">
        <f t="shared" si="1070"/>
        <v>135696.32474411</v>
      </c>
      <c r="F2053" s="99">
        <f t="shared" si="1098"/>
        <v>4930.72</v>
      </c>
      <c r="G2053" s="3">
        <f>IF(N2053=1,VLOOKUP(A2052,[1]Plan1!$BG$69:$BI$188,3),G2052)</f>
        <v>4946.5</v>
      </c>
      <c r="H2053" s="200">
        <f t="shared" si="1099"/>
        <v>43102</v>
      </c>
      <c r="I2053" s="200">
        <f t="shared" si="1100"/>
        <v>43133</v>
      </c>
      <c r="J2053" s="27">
        <f t="shared" si="1071"/>
        <v>3.2003439659926691E-3</v>
      </c>
      <c r="K2053" s="12">
        <f t="shared" si="1085"/>
        <v>43192</v>
      </c>
      <c r="L2053" s="12">
        <f t="shared" si="1072"/>
        <v>43192</v>
      </c>
      <c r="M2053" s="1">
        <f t="shared" si="1086"/>
        <v>21</v>
      </c>
      <c r="N2053" s="1">
        <f t="shared" si="1073"/>
        <v>8</v>
      </c>
      <c r="O2053" s="2">
        <f t="shared" si="1074"/>
        <v>1.0012179699999999</v>
      </c>
      <c r="P2053" s="11">
        <f t="shared" si="1097"/>
        <v>1.00290046</v>
      </c>
      <c r="Q2053" s="11">
        <f t="shared" si="1091"/>
        <v>1.4219972271940347</v>
      </c>
      <c r="R2053" s="2">
        <f t="shared" si="1096"/>
        <v>1.4237291700000001</v>
      </c>
      <c r="S2053" s="2">
        <f t="shared" si="1089"/>
        <v>1.3996033400000001</v>
      </c>
      <c r="T2053" s="2">
        <f t="shared" si="1075"/>
        <v>217940.61012647001</v>
      </c>
      <c r="U2053" s="2">
        <f t="shared" si="1076"/>
        <v>7999.9223698915212</v>
      </c>
      <c r="V2053" s="2">
        <f t="shared" si="1077"/>
        <v>57498.491055872204</v>
      </c>
      <c r="W2053" s="2">
        <f t="shared" si="1078"/>
        <v>221214.39658887373</v>
      </c>
      <c r="X2053" s="29">
        <f t="shared" si="1079"/>
        <v>0</v>
      </c>
      <c r="Y2053" s="2">
        <f t="shared" si="1090"/>
        <v>0</v>
      </c>
      <c r="Z2053" s="82">
        <f t="shared" si="1080"/>
        <v>0</v>
      </c>
      <c r="AA2053" s="2">
        <f t="shared" si="1094"/>
        <v>0</v>
      </c>
      <c r="AB2053" s="27">
        <f t="shared" si="1087"/>
        <v>6.7299999999999999E-2</v>
      </c>
      <c r="AC2053" s="29">
        <f t="shared" si="1101"/>
        <v>8</v>
      </c>
      <c r="AD2053" s="29">
        <v>252</v>
      </c>
      <c r="AE2053" s="11">
        <f t="shared" si="1092"/>
        <v>1.002069825</v>
      </c>
      <c r="AF2053" s="2">
        <f t="shared" si="1095"/>
        <v>451.09892335000001</v>
      </c>
      <c r="AG2053" s="2">
        <f t="shared" si="1081"/>
        <v>457.87508840999999</v>
      </c>
      <c r="AH2053" s="3">
        <f t="shared" si="1082"/>
        <v>0</v>
      </c>
      <c r="AI2053" s="4" t="str">
        <f t="shared" si="1093"/>
        <v>A+J=</v>
      </c>
      <c r="AJ2053" s="12">
        <f t="shared" si="1088"/>
        <v>43192</v>
      </c>
      <c r="AK2053" s="12"/>
      <c r="AL2053" s="4"/>
      <c r="AM2053" s="1"/>
      <c r="AN2053" s="12"/>
      <c r="AO2053" s="1"/>
      <c r="AP2053" s="1"/>
      <c r="AQ2053" s="3"/>
      <c r="AR2053" s="3"/>
      <c r="AS2053" s="7"/>
      <c r="AT2053" s="1"/>
      <c r="AU2053" s="1"/>
      <c r="AV2053" s="1"/>
      <c r="AW2053" s="1"/>
      <c r="AX2053" s="1"/>
      <c r="AY2053" s="1"/>
      <c r="AZ2053" s="1"/>
      <c r="BA2053" s="1"/>
      <c r="BB2053" s="1"/>
    </row>
    <row r="2054" spans="1:54" x14ac:dyDescent="0.2">
      <c r="A2054" s="178">
        <f t="shared" si="1083"/>
        <v>43173</v>
      </c>
      <c r="B2054" s="2">
        <f t="shared" si="1069"/>
        <v>221759.03833492627</v>
      </c>
      <c r="C2054" s="2">
        <f t="shared" si="1084"/>
        <v>155715.98316311001</v>
      </c>
      <c r="D2054" s="2">
        <f>SUM(Y2054:Y$2227)</f>
        <v>20019.658418999999</v>
      </c>
      <c r="E2054" s="11">
        <f t="shared" si="1070"/>
        <v>135696.32474411</v>
      </c>
      <c r="F2054" s="99">
        <f t="shared" si="1098"/>
        <v>4930.72</v>
      </c>
      <c r="G2054" s="3">
        <f>IF(N2054=1,VLOOKUP(A2053,[1]Plan1!$BG$69:$BI$188,3),G2053)</f>
        <v>4946.5</v>
      </c>
      <c r="H2054" s="200">
        <f t="shared" si="1099"/>
        <v>43102</v>
      </c>
      <c r="I2054" s="200">
        <f t="shared" si="1100"/>
        <v>43133</v>
      </c>
      <c r="J2054" s="27">
        <f t="shared" si="1071"/>
        <v>3.2003439659926691E-3</v>
      </c>
      <c r="K2054" s="12">
        <f t="shared" si="1085"/>
        <v>43192</v>
      </c>
      <c r="L2054" s="12">
        <f t="shared" si="1072"/>
        <v>43192</v>
      </c>
      <c r="M2054" s="1">
        <f t="shared" si="1086"/>
        <v>21</v>
      </c>
      <c r="N2054" s="1">
        <f t="shared" si="1073"/>
        <v>9</v>
      </c>
      <c r="O2054" s="2">
        <f t="shared" si="1074"/>
        <v>1.0013703199999999</v>
      </c>
      <c r="P2054" s="11">
        <f t="shared" si="1097"/>
        <v>1.00290046</v>
      </c>
      <c r="Q2054" s="11">
        <f t="shared" si="1091"/>
        <v>1.4219972271940347</v>
      </c>
      <c r="R2054" s="2">
        <f t="shared" si="1096"/>
        <v>1.42394581</v>
      </c>
      <c r="S2054" s="2">
        <f t="shared" si="1089"/>
        <v>1.3996033400000001</v>
      </c>
      <c r="T2054" s="2">
        <f t="shared" si="1075"/>
        <v>217940.61012647001</v>
      </c>
      <c r="U2054" s="2">
        <f t="shared" si="1076"/>
        <v>7999.9223698915212</v>
      </c>
      <c r="V2054" s="2">
        <f t="shared" si="1077"/>
        <v>57527.888307664754</v>
      </c>
      <c r="W2054" s="2">
        <f t="shared" si="1078"/>
        <v>221243.79384066627</v>
      </c>
      <c r="X2054" s="29">
        <f t="shared" si="1079"/>
        <v>0</v>
      </c>
      <c r="Y2054" s="2">
        <f t="shared" si="1090"/>
        <v>0</v>
      </c>
      <c r="Z2054" s="82">
        <f t="shared" si="1080"/>
        <v>0</v>
      </c>
      <c r="AA2054" s="2">
        <f t="shared" si="1094"/>
        <v>0</v>
      </c>
      <c r="AB2054" s="27">
        <f t="shared" si="1087"/>
        <v>6.7299999999999999E-2</v>
      </c>
      <c r="AC2054" s="29">
        <f t="shared" si="1101"/>
        <v>9</v>
      </c>
      <c r="AD2054" s="29">
        <v>252</v>
      </c>
      <c r="AE2054" s="11">
        <f t="shared" si="1092"/>
        <v>1.0023288539999999</v>
      </c>
      <c r="AF2054" s="2">
        <f t="shared" si="1095"/>
        <v>507.55186164999998</v>
      </c>
      <c r="AG2054" s="2">
        <f t="shared" si="1081"/>
        <v>515.24449426000001</v>
      </c>
      <c r="AH2054" s="3">
        <f t="shared" si="1082"/>
        <v>0</v>
      </c>
      <c r="AI2054" s="4" t="str">
        <f t="shared" si="1093"/>
        <v>A+J=</v>
      </c>
      <c r="AJ2054" s="12">
        <f t="shared" si="1088"/>
        <v>43192</v>
      </c>
      <c r="AK2054" s="12"/>
      <c r="AL2054" s="4"/>
      <c r="AM2054" s="1"/>
      <c r="AN2054" s="12"/>
      <c r="AO2054" s="1"/>
      <c r="AP2054" s="1"/>
      <c r="AQ2054" s="3"/>
      <c r="AR2054" s="3"/>
      <c r="AS2054" s="7"/>
      <c r="AT2054" s="1"/>
      <c r="AU2054" s="1"/>
      <c r="AV2054" s="1"/>
      <c r="AW2054" s="1"/>
      <c r="AX2054" s="1"/>
      <c r="AY2054" s="1"/>
      <c r="AZ2054" s="1"/>
      <c r="BA2054" s="1"/>
      <c r="BB2054" s="1"/>
    </row>
    <row r="2055" spans="1:54" x14ac:dyDescent="0.2">
      <c r="A2055" s="178">
        <f t="shared" si="1083"/>
        <v>43174</v>
      </c>
      <c r="B2055" s="2">
        <f t="shared" si="1069"/>
        <v>221845.83912876857</v>
      </c>
      <c r="C2055" s="2">
        <f t="shared" si="1084"/>
        <v>155715.98316311001</v>
      </c>
      <c r="D2055" s="2">
        <f>SUM(Y2055:Y$2227)</f>
        <v>20019.658418999999</v>
      </c>
      <c r="E2055" s="11">
        <f t="shared" si="1070"/>
        <v>135696.32474411</v>
      </c>
      <c r="F2055" s="99">
        <f t="shared" si="1098"/>
        <v>4930.72</v>
      </c>
      <c r="G2055" s="3">
        <f>IF(N2055=1,VLOOKUP(A2054,[1]Plan1!$BG$69:$BI$188,3),G2054)</f>
        <v>4946.5</v>
      </c>
      <c r="H2055" s="200">
        <f t="shared" si="1099"/>
        <v>43102</v>
      </c>
      <c r="I2055" s="200">
        <f t="shared" si="1100"/>
        <v>43133</v>
      </c>
      <c r="J2055" s="27">
        <f t="shared" si="1071"/>
        <v>3.2003439659926691E-3</v>
      </c>
      <c r="K2055" s="12">
        <f t="shared" si="1085"/>
        <v>43192</v>
      </c>
      <c r="L2055" s="12">
        <f t="shared" si="1072"/>
        <v>43192</v>
      </c>
      <c r="M2055" s="1">
        <f t="shared" si="1086"/>
        <v>21</v>
      </c>
      <c r="N2055" s="1">
        <f t="shared" si="1073"/>
        <v>10</v>
      </c>
      <c r="O2055" s="2">
        <f t="shared" si="1074"/>
        <v>1.00152269</v>
      </c>
      <c r="P2055" s="11">
        <f t="shared" si="1097"/>
        <v>1.00290046</v>
      </c>
      <c r="Q2055" s="11">
        <f t="shared" si="1091"/>
        <v>1.4219972271940347</v>
      </c>
      <c r="R2055" s="2">
        <f t="shared" si="1096"/>
        <v>1.4241624799999999</v>
      </c>
      <c r="S2055" s="2">
        <f t="shared" si="1089"/>
        <v>1.3996033400000001</v>
      </c>
      <c r="T2055" s="2">
        <f t="shared" si="1075"/>
        <v>217940.61012647001</v>
      </c>
      <c r="U2055" s="2">
        <f t="shared" si="1076"/>
        <v>7999.9223698915212</v>
      </c>
      <c r="V2055" s="2">
        <f t="shared" si="1077"/>
        <v>57557.289630347048</v>
      </c>
      <c r="W2055" s="2">
        <f t="shared" si="1078"/>
        <v>221273.19516334857</v>
      </c>
      <c r="X2055" s="29">
        <f t="shared" si="1079"/>
        <v>0</v>
      </c>
      <c r="Y2055" s="2">
        <f t="shared" si="1090"/>
        <v>0</v>
      </c>
      <c r="Z2055" s="82">
        <f t="shared" si="1080"/>
        <v>0</v>
      </c>
      <c r="AA2055" s="2">
        <f t="shared" si="1094"/>
        <v>0</v>
      </c>
      <c r="AB2055" s="27">
        <f t="shared" si="1087"/>
        <v>6.7299999999999999E-2</v>
      </c>
      <c r="AC2055" s="29">
        <f t="shared" si="1101"/>
        <v>10</v>
      </c>
      <c r="AD2055" s="29">
        <v>252</v>
      </c>
      <c r="AE2055" s="11">
        <f t="shared" si="1092"/>
        <v>1.0025879499999999</v>
      </c>
      <c r="AF2055" s="2">
        <f t="shared" si="1095"/>
        <v>564.01940196999999</v>
      </c>
      <c r="AG2055" s="2">
        <f t="shared" si="1081"/>
        <v>572.64396541999997</v>
      </c>
      <c r="AH2055" s="3">
        <f t="shared" si="1082"/>
        <v>0</v>
      </c>
      <c r="AI2055" s="4" t="str">
        <f t="shared" si="1093"/>
        <v>A+J=</v>
      </c>
      <c r="AJ2055" s="12">
        <f t="shared" si="1088"/>
        <v>43192</v>
      </c>
      <c r="AK2055" s="12"/>
      <c r="AL2055" s="4"/>
      <c r="AM2055" s="1"/>
      <c r="AN2055" s="12"/>
      <c r="AO2055" s="1"/>
      <c r="AP2055" s="1"/>
      <c r="AQ2055" s="3"/>
      <c r="AR2055" s="3"/>
      <c r="AS2055" s="7"/>
      <c r="AT2055" s="1"/>
      <c r="AU2055" s="1"/>
      <c r="AV2055" s="1"/>
      <c r="AW2055" s="1"/>
      <c r="AX2055" s="1"/>
      <c r="AY2055" s="1"/>
      <c r="AZ2055" s="1"/>
      <c r="BA2055" s="1"/>
      <c r="BB2055" s="1"/>
    </row>
    <row r="2056" spans="1:54" x14ac:dyDescent="0.2">
      <c r="A2056" s="178">
        <f t="shared" si="1083"/>
        <v>43175</v>
      </c>
      <c r="B2056" s="2">
        <f t="shared" si="1069"/>
        <v>221932.67678954711</v>
      </c>
      <c r="C2056" s="2">
        <f t="shared" si="1084"/>
        <v>155715.98316311001</v>
      </c>
      <c r="D2056" s="2">
        <f>SUM(Y2056:Y$2227)</f>
        <v>20019.658418999999</v>
      </c>
      <c r="E2056" s="11">
        <f t="shared" si="1070"/>
        <v>135696.32474411</v>
      </c>
      <c r="F2056" s="99">
        <f t="shared" si="1098"/>
        <v>4930.72</v>
      </c>
      <c r="G2056" s="3">
        <f>IF(N2056=1,VLOOKUP(A2055,[1]Plan1!$BG$69:$BI$188,3),G2055)</f>
        <v>4946.5</v>
      </c>
      <c r="H2056" s="200">
        <f t="shared" si="1099"/>
        <v>43102</v>
      </c>
      <c r="I2056" s="200">
        <f t="shared" si="1100"/>
        <v>43133</v>
      </c>
      <c r="J2056" s="27">
        <f t="shared" si="1071"/>
        <v>3.2003439659926691E-3</v>
      </c>
      <c r="K2056" s="12">
        <f t="shared" si="1085"/>
        <v>43192</v>
      </c>
      <c r="L2056" s="12">
        <f t="shared" si="1072"/>
        <v>43192</v>
      </c>
      <c r="M2056" s="1">
        <f t="shared" si="1086"/>
        <v>21</v>
      </c>
      <c r="N2056" s="1">
        <f t="shared" si="1073"/>
        <v>11</v>
      </c>
      <c r="O2056" s="2">
        <f t="shared" si="1074"/>
        <v>1.00167509</v>
      </c>
      <c r="P2056" s="11">
        <f t="shared" si="1097"/>
        <v>1.00290046</v>
      </c>
      <c r="Q2056" s="11">
        <f t="shared" si="1091"/>
        <v>1.4219972271940347</v>
      </c>
      <c r="R2056" s="2">
        <f t="shared" si="1096"/>
        <v>1.4243792</v>
      </c>
      <c r="S2056" s="2">
        <f t="shared" si="1089"/>
        <v>1.3996033400000001</v>
      </c>
      <c r="T2056" s="2">
        <f t="shared" si="1075"/>
        <v>217940.61012647001</v>
      </c>
      <c r="U2056" s="2">
        <f t="shared" si="1076"/>
        <v>7999.9223698915212</v>
      </c>
      <c r="V2056" s="2">
        <f t="shared" si="1077"/>
        <v>57586.697737845599</v>
      </c>
      <c r="W2056" s="2">
        <f t="shared" si="1078"/>
        <v>221302.60327084712</v>
      </c>
      <c r="X2056" s="29">
        <f t="shared" si="1079"/>
        <v>0</v>
      </c>
      <c r="Y2056" s="2">
        <f t="shared" si="1090"/>
        <v>0</v>
      </c>
      <c r="Z2056" s="82">
        <f t="shared" si="1080"/>
        <v>0</v>
      </c>
      <c r="AA2056" s="2">
        <f t="shared" si="1094"/>
        <v>0</v>
      </c>
      <c r="AB2056" s="27">
        <f t="shared" si="1087"/>
        <v>6.7299999999999999E-2</v>
      </c>
      <c r="AC2056" s="29">
        <f t="shared" si="1101"/>
        <v>11</v>
      </c>
      <c r="AD2056" s="29">
        <v>252</v>
      </c>
      <c r="AE2056" s="11">
        <f t="shared" si="1092"/>
        <v>1.0028471130000001</v>
      </c>
      <c r="AF2056" s="2">
        <f t="shared" si="1095"/>
        <v>620.50154430999999</v>
      </c>
      <c r="AG2056" s="2">
        <f t="shared" si="1081"/>
        <v>630.07351870000002</v>
      </c>
      <c r="AH2056" s="3">
        <f t="shared" si="1082"/>
        <v>0</v>
      </c>
      <c r="AI2056" s="4" t="str">
        <f t="shared" si="1093"/>
        <v>A+J=</v>
      </c>
      <c r="AJ2056" s="12">
        <f t="shared" si="1088"/>
        <v>43192</v>
      </c>
      <c r="AK2056" s="12"/>
      <c r="AL2056" s="4"/>
      <c r="AM2056" s="1"/>
      <c r="AN2056" s="12"/>
      <c r="AO2056" s="1"/>
      <c r="AP2056" s="1"/>
      <c r="AQ2056" s="3"/>
      <c r="AR2056" s="3"/>
      <c r="AS2056" s="7"/>
      <c r="AT2056" s="1"/>
      <c r="AU2056" s="1"/>
      <c r="AV2056" s="1"/>
      <c r="AW2056" s="1"/>
      <c r="AX2056" s="1"/>
      <c r="AY2056" s="1"/>
      <c r="AZ2056" s="1"/>
      <c r="BA2056" s="1"/>
      <c r="BB2056" s="1"/>
    </row>
    <row r="2057" spans="1:54" x14ac:dyDescent="0.2">
      <c r="A2057" s="178">
        <f t="shared" si="1083"/>
        <v>43176</v>
      </c>
      <c r="B2057" s="2">
        <f t="shared" si="1069"/>
        <v>222019.54724492214</v>
      </c>
      <c r="C2057" s="2">
        <f t="shared" si="1084"/>
        <v>155715.98316311001</v>
      </c>
      <c r="D2057" s="2">
        <f>SUM(Y2057:Y$2227)</f>
        <v>20019.658418999999</v>
      </c>
      <c r="E2057" s="11">
        <f t="shared" si="1070"/>
        <v>135696.32474411</v>
      </c>
      <c r="F2057" s="99">
        <f t="shared" si="1098"/>
        <v>4930.72</v>
      </c>
      <c r="G2057" s="3">
        <f>IF(N2057=1,VLOOKUP(A2056,[1]Plan1!$BG$69:$BI$188,3),G2056)</f>
        <v>4946.5</v>
      </c>
      <c r="H2057" s="200">
        <f t="shared" si="1099"/>
        <v>43102</v>
      </c>
      <c r="I2057" s="200">
        <f t="shared" si="1100"/>
        <v>43133</v>
      </c>
      <c r="J2057" s="27">
        <f t="shared" si="1071"/>
        <v>3.2003439659926691E-3</v>
      </c>
      <c r="K2057" s="12">
        <f t="shared" si="1085"/>
        <v>43192</v>
      </c>
      <c r="L2057" s="12">
        <f t="shared" si="1072"/>
        <v>43192</v>
      </c>
      <c r="M2057" s="1">
        <f t="shared" si="1086"/>
        <v>21</v>
      </c>
      <c r="N2057" s="1">
        <f t="shared" si="1073"/>
        <v>12</v>
      </c>
      <c r="O2057" s="2">
        <f t="shared" si="1074"/>
        <v>1.00182751</v>
      </c>
      <c r="P2057" s="11">
        <f t="shared" si="1097"/>
        <v>1.00290046</v>
      </c>
      <c r="Q2057" s="11">
        <f t="shared" si="1091"/>
        <v>1.4219972271940347</v>
      </c>
      <c r="R2057" s="2">
        <f t="shared" si="1096"/>
        <v>1.4245959399999999</v>
      </c>
      <c r="S2057" s="2">
        <f t="shared" si="1089"/>
        <v>1.3996033400000001</v>
      </c>
      <c r="T2057" s="2">
        <f t="shared" si="1075"/>
        <v>217940.61012647001</v>
      </c>
      <c r="U2057" s="2">
        <f t="shared" si="1076"/>
        <v>7999.9223698915212</v>
      </c>
      <c r="V2057" s="2">
        <f t="shared" si="1077"/>
        <v>57616.108559270629</v>
      </c>
      <c r="W2057" s="2">
        <f t="shared" si="1078"/>
        <v>221332.01409227215</v>
      </c>
      <c r="X2057" s="29">
        <f t="shared" si="1079"/>
        <v>0</v>
      </c>
      <c r="Y2057" s="2">
        <f t="shared" si="1090"/>
        <v>0</v>
      </c>
      <c r="Z2057" s="82">
        <f t="shared" si="1080"/>
        <v>0</v>
      </c>
      <c r="AA2057" s="2">
        <f t="shared" si="1094"/>
        <v>0</v>
      </c>
      <c r="AB2057" s="27">
        <f t="shared" si="1087"/>
        <v>6.7299999999999999E-2</v>
      </c>
      <c r="AC2057" s="29">
        <f t="shared" si="1101"/>
        <v>12</v>
      </c>
      <c r="AD2057" s="29">
        <v>252</v>
      </c>
      <c r="AE2057" s="11">
        <f t="shared" si="1092"/>
        <v>1.003106343</v>
      </c>
      <c r="AF2057" s="2">
        <f t="shared" si="1095"/>
        <v>676.99828867999997</v>
      </c>
      <c r="AG2057" s="2">
        <f t="shared" si="1081"/>
        <v>687.53315265000003</v>
      </c>
      <c r="AH2057" s="3">
        <f t="shared" si="1082"/>
        <v>0</v>
      </c>
      <c r="AI2057" s="4" t="str">
        <f t="shared" si="1093"/>
        <v>A+J=</v>
      </c>
      <c r="AJ2057" s="12">
        <f t="shared" si="1088"/>
        <v>43192</v>
      </c>
      <c r="AK2057" s="12"/>
      <c r="AL2057" s="4"/>
      <c r="AM2057" s="1"/>
      <c r="AN2057" s="12"/>
      <c r="AO2057" s="1"/>
      <c r="AP2057" s="1"/>
      <c r="AQ2057" s="3"/>
      <c r="AR2057" s="3"/>
      <c r="AS2057" s="7"/>
      <c r="AT2057" s="1"/>
      <c r="AU2057" s="1"/>
      <c r="AV2057" s="1"/>
      <c r="AW2057" s="1"/>
      <c r="AX2057" s="1"/>
      <c r="AY2057" s="1"/>
      <c r="AZ2057" s="1"/>
      <c r="BA2057" s="1"/>
      <c r="BB2057" s="1"/>
    </row>
    <row r="2058" spans="1:54" x14ac:dyDescent="0.2">
      <c r="A2058" s="178">
        <f t="shared" si="1083"/>
        <v>43177</v>
      </c>
      <c r="B2058" s="2">
        <f t="shared" ref="B2058:B2121" si="1102">(W2058+AG2058)</f>
        <v>222019.54724492214</v>
      </c>
      <c r="C2058" s="2">
        <f t="shared" si="1084"/>
        <v>155715.98316311001</v>
      </c>
      <c r="D2058" s="2">
        <f>SUM(Y2058:Y$2227)</f>
        <v>20019.658418999999</v>
      </c>
      <c r="E2058" s="11">
        <f t="shared" ref="E2058:E2121" si="1103">(C2058-D2058)</f>
        <v>135696.32474411</v>
      </c>
      <c r="F2058" s="99">
        <f t="shared" si="1098"/>
        <v>4930.72</v>
      </c>
      <c r="G2058" s="3">
        <f>IF(N2058=1,VLOOKUP(A2057,[1]Plan1!$BG$69:$BI$188,3),G2057)</f>
        <v>4946.5</v>
      </c>
      <c r="H2058" s="200">
        <f t="shared" si="1099"/>
        <v>43102</v>
      </c>
      <c r="I2058" s="200">
        <f t="shared" si="1100"/>
        <v>43133</v>
      </c>
      <c r="J2058" s="27">
        <f t="shared" ref="J2058:J2121" si="1104">(G2058/F2058)-1</f>
        <v>3.2003439659926691E-3</v>
      </c>
      <c r="K2058" s="12">
        <f t="shared" si="1085"/>
        <v>43192</v>
      </c>
      <c r="L2058" s="12">
        <f t="shared" ref="L2058:L2121" si="1105">IF(A2058&gt;L2057,K2058,L2057)</f>
        <v>43192</v>
      </c>
      <c r="M2058" s="1">
        <f t="shared" si="1086"/>
        <v>21</v>
      </c>
      <c r="N2058" s="1">
        <f t="shared" ref="N2058:N2121" si="1106">(M2058-(NETWORKDAYS(A2058,L2058,AN$137:AN$327)-1))</f>
        <v>12</v>
      </c>
      <c r="O2058" s="2">
        <f t="shared" ref="O2058:O2121" si="1107">TRUNC((G2058/F2058)^TRUNC((N2058/M2058),9),8)</f>
        <v>1.00182751</v>
      </c>
      <c r="P2058" s="11">
        <f t="shared" si="1097"/>
        <v>1.00290046</v>
      </c>
      <c r="Q2058" s="11">
        <f t="shared" si="1091"/>
        <v>1.4219972271940347</v>
      </c>
      <c r="R2058" s="2">
        <f t="shared" si="1096"/>
        <v>1.4245959399999999</v>
      </c>
      <c r="S2058" s="2">
        <f t="shared" si="1089"/>
        <v>1.3996033400000001</v>
      </c>
      <c r="T2058" s="2">
        <f t="shared" ref="T2058:T2121" si="1108">TRUNC(C2058*S2058,8)</f>
        <v>217940.61012647001</v>
      </c>
      <c r="U2058" s="2">
        <f t="shared" ref="U2058:U2121" si="1109">(D2058*(S2058-1))</f>
        <v>7999.9223698915212</v>
      </c>
      <c r="V2058" s="2">
        <f t="shared" ref="V2058:V2121" si="1110">(E2058*(R2058-1))</f>
        <v>57616.108559270629</v>
      </c>
      <c r="W2058" s="2">
        <f t="shared" ref="W2058:W2121" si="1111">(C2058+U2058+V2058)</f>
        <v>221332.01409227215</v>
      </c>
      <c r="X2058" s="29">
        <f t="shared" ref="X2058:X2121" si="1112">IF(VLOOKUP(A2058,AN$10:AU$131,8)=VLOOKUP(A2057,AN$10:AU$131,8),0,VLOOKUP(A2058,AN$10:AU$131,8))</f>
        <v>0</v>
      </c>
      <c r="Y2058" s="2">
        <f t="shared" si="1090"/>
        <v>0</v>
      </c>
      <c r="Z2058" s="82">
        <f t="shared" ref="Z2058:Z2121" si="1113">IF(X2058&gt;0,VLOOKUP($A2058,$AN$10:$AS$131,6),0)</f>
        <v>0</v>
      </c>
      <c r="AA2058" s="2">
        <f t="shared" si="1094"/>
        <v>0</v>
      </c>
      <c r="AB2058" s="27">
        <f t="shared" si="1087"/>
        <v>6.7299999999999999E-2</v>
      </c>
      <c r="AC2058" s="29">
        <f t="shared" si="1101"/>
        <v>12</v>
      </c>
      <c r="AD2058" s="29">
        <v>252</v>
      </c>
      <c r="AE2058" s="11">
        <f t="shared" si="1092"/>
        <v>1.003106343</v>
      </c>
      <c r="AF2058" s="2">
        <f t="shared" si="1095"/>
        <v>676.99828867999997</v>
      </c>
      <c r="AG2058" s="2">
        <f t="shared" ref="AG2058:AG2121" si="1114">TRUNC((W2058*(AE2058-1)),8)</f>
        <v>687.53315265000003</v>
      </c>
      <c r="AH2058" s="3">
        <f t="shared" ref="AH2058:AH2121" si="1115">IF(AA2058&gt;0,AA2058+AF2058,0)</f>
        <v>0</v>
      </c>
      <c r="AI2058" s="4" t="str">
        <f t="shared" si="1093"/>
        <v>A+J=</v>
      </c>
      <c r="AJ2058" s="12">
        <f t="shared" si="1088"/>
        <v>43192</v>
      </c>
      <c r="AK2058" s="12"/>
      <c r="AL2058" s="4"/>
      <c r="AM2058" s="1"/>
      <c r="AN2058" s="12"/>
      <c r="AO2058" s="1"/>
      <c r="AP2058" s="1"/>
      <c r="AQ2058" s="3"/>
      <c r="AR2058" s="3"/>
      <c r="AS2058" s="7"/>
      <c r="AT2058" s="1"/>
      <c r="AU2058" s="1"/>
      <c r="AV2058" s="1"/>
      <c r="AW2058" s="1"/>
      <c r="AX2058" s="1"/>
      <c r="AY2058" s="1"/>
      <c r="AZ2058" s="1"/>
      <c r="BA2058" s="1"/>
      <c r="BB2058" s="1"/>
    </row>
    <row r="2059" spans="1:54" x14ac:dyDescent="0.2">
      <c r="A2059" s="178">
        <f t="shared" ref="A2059:A2122" si="1116">(A2058+1)</f>
        <v>43178</v>
      </c>
      <c r="B2059" s="2">
        <f t="shared" si="1102"/>
        <v>222019.54724492214</v>
      </c>
      <c r="C2059" s="2">
        <f t="shared" ref="C2059:C2122" si="1117">TRUNC(IF(X2058&gt;0,VLOOKUP(A2058,$AN$12:$AO$131,2),C2058),8)</f>
        <v>155715.98316311001</v>
      </c>
      <c r="D2059" s="2">
        <f>SUM(Y2059:Y$2227)</f>
        <v>20019.658418999999</v>
      </c>
      <c r="E2059" s="11">
        <f t="shared" si="1103"/>
        <v>135696.32474411</v>
      </c>
      <c r="F2059" s="99">
        <f t="shared" si="1098"/>
        <v>4930.72</v>
      </c>
      <c r="G2059" s="3">
        <f>IF(N2059=1,VLOOKUP(A2058,[1]Plan1!$BG$69:$BI$188,3),G2058)</f>
        <v>4946.5</v>
      </c>
      <c r="H2059" s="200">
        <f t="shared" si="1099"/>
        <v>43102</v>
      </c>
      <c r="I2059" s="200">
        <f t="shared" si="1100"/>
        <v>43133</v>
      </c>
      <c r="J2059" s="27">
        <f t="shared" si="1104"/>
        <v>3.2003439659926691E-3</v>
      </c>
      <c r="K2059" s="12">
        <f t="shared" ref="K2059:K2122" si="1118">IF(DAY(A2059)=1,VLOOKUP(A2059,AR$137:AW$275,4),K2058)</f>
        <v>43192</v>
      </c>
      <c r="L2059" s="12">
        <f t="shared" si="1105"/>
        <v>43192</v>
      </c>
      <c r="M2059" s="1">
        <f t="shared" ref="M2059:M2122" si="1119">IF(L2059=L2058,M2058,NETWORKDAYS(L2058,L2059,$AN$137:$AN$327)-1)</f>
        <v>21</v>
      </c>
      <c r="N2059" s="1">
        <f t="shared" si="1106"/>
        <v>12</v>
      </c>
      <c r="O2059" s="2">
        <f t="shared" si="1107"/>
        <v>1.00182751</v>
      </c>
      <c r="P2059" s="11">
        <f t="shared" si="1097"/>
        <v>1.00290046</v>
      </c>
      <c r="Q2059" s="11">
        <f t="shared" si="1091"/>
        <v>1.4219972271940347</v>
      </c>
      <c r="R2059" s="2">
        <f t="shared" si="1096"/>
        <v>1.4245959399999999</v>
      </c>
      <c r="S2059" s="2">
        <f t="shared" si="1089"/>
        <v>1.3996033400000001</v>
      </c>
      <c r="T2059" s="2">
        <f t="shared" si="1108"/>
        <v>217940.61012647001</v>
      </c>
      <c r="U2059" s="2">
        <f t="shared" si="1109"/>
        <v>7999.9223698915212</v>
      </c>
      <c r="V2059" s="2">
        <f t="shared" si="1110"/>
        <v>57616.108559270629</v>
      </c>
      <c r="W2059" s="2">
        <f t="shared" si="1111"/>
        <v>221332.01409227215</v>
      </c>
      <c r="X2059" s="29">
        <f t="shared" si="1112"/>
        <v>0</v>
      </c>
      <c r="Y2059" s="2">
        <f t="shared" si="1090"/>
        <v>0</v>
      </c>
      <c r="Z2059" s="82">
        <f t="shared" si="1113"/>
        <v>0</v>
      </c>
      <c r="AA2059" s="2">
        <f t="shared" si="1094"/>
        <v>0</v>
      </c>
      <c r="AB2059" s="27">
        <f t="shared" ref="AB2059:AB2122" si="1120">(AB2058)</f>
        <v>6.7299999999999999E-2</v>
      </c>
      <c r="AC2059" s="29">
        <f t="shared" si="1101"/>
        <v>12</v>
      </c>
      <c r="AD2059" s="29">
        <v>252</v>
      </c>
      <c r="AE2059" s="11">
        <f t="shared" si="1092"/>
        <v>1.003106343</v>
      </c>
      <c r="AF2059" s="2">
        <f t="shared" si="1095"/>
        <v>676.99828867999997</v>
      </c>
      <c r="AG2059" s="2">
        <f t="shared" si="1114"/>
        <v>687.53315265000003</v>
      </c>
      <c r="AH2059" s="3">
        <f t="shared" si="1115"/>
        <v>0</v>
      </c>
      <c r="AI2059" s="4" t="str">
        <f t="shared" si="1093"/>
        <v>A+J=</v>
      </c>
      <c r="AJ2059" s="12">
        <f t="shared" ref="AJ2059:AJ2122" si="1121">IF(X2058&gt;0,VLOOKUP(A2058,$AN$10:$AW$130,9),AJ2058)</f>
        <v>43192</v>
      </c>
      <c r="AK2059" s="12"/>
      <c r="AL2059" s="4"/>
      <c r="AM2059" s="1"/>
      <c r="AN2059" s="12"/>
      <c r="AO2059" s="1"/>
      <c r="AP2059" s="1"/>
      <c r="AQ2059" s="3"/>
      <c r="AR2059" s="3"/>
      <c r="AS2059" s="7"/>
      <c r="AT2059" s="1"/>
      <c r="AU2059" s="1"/>
      <c r="AV2059" s="1"/>
      <c r="AW2059" s="1"/>
      <c r="AX2059" s="1"/>
      <c r="AY2059" s="1"/>
      <c r="AZ2059" s="1"/>
      <c r="BA2059" s="1"/>
      <c r="BB2059" s="1"/>
    </row>
    <row r="2060" spans="1:54" x14ac:dyDescent="0.2">
      <c r="A2060" s="178">
        <f t="shared" si="1116"/>
        <v>43179</v>
      </c>
      <c r="B2060" s="2">
        <f t="shared" si="1102"/>
        <v>222106.45186442696</v>
      </c>
      <c r="C2060" s="2">
        <f t="shared" si="1117"/>
        <v>155715.98316311001</v>
      </c>
      <c r="D2060" s="2">
        <f>SUM(Y2060:Y$2227)</f>
        <v>20019.658418999999</v>
      </c>
      <c r="E2060" s="11">
        <f t="shared" si="1103"/>
        <v>135696.32474411</v>
      </c>
      <c r="F2060" s="99">
        <f t="shared" si="1098"/>
        <v>4930.72</v>
      </c>
      <c r="G2060" s="3">
        <f>IF(N2060=1,VLOOKUP(A2059,[1]Plan1!$BG$69:$BI$188,3),G2059)</f>
        <v>4946.5</v>
      </c>
      <c r="H2060" s="200">
        <f t="shared" si="1099"/>
        <v>43102</v>
      </c>
      <c r="I2060" s="200">
        <f t="shared" si="1100"/>
        <v>43133</v>
      </c>
      <c r="J2060" s="27">
        <f t="shared" si="1104"/>
        <v>3.2003439659926691E-3</v>
      </c>
      <c r="K2060" s="12">
        <f t="shared" si="1118"/>
        <v>43192</v>
      </c>
      <c r="L2060" s="12">
        <f t="shared" si="1105"/>
        <v>43192</v>
      </c>
      <c r="M2060" s="1">
        <f t="shared" si="1119"/>
        <v>21</v>
      </c>
      <c r="N2060" s="1">
        <f t="shared" si="1106"/>
        <v>13</v>
      </c>
      <c r="O2060" s="2">
        <f t="shared" si="1107"/>
        <v>1.00197995</v>
      </c>
      <c r="P2060" s="11">
        <f t="shared" si="1097"/>
        <v>1.00290046</v>
      </c>
      <c r="Q2060" s="11">
        <f t="shared" si="1091"/>
        <v>1.4219972271940347</v>
      </c>
      <c r="R2060" s="2">
        <f t="shared" si="1096"/>
        <v>1.4248127100000001</v>
      </c>
      <c r="S2060" s="2">
        <f t="shared" si="1089"/>
        <v>1.3996033400000001</v>
      </c>
      <c r="T2060" s="2">
        <f t="shared" si="1108"/>
        <v>217940.61012647001</v>
      </c>
      <c r="U2060" s="2">
        <f t="shared" si="1109"/>
        <v>7999.9223698915212</v>
      </c>
      <c r="V2060" s="2">
        <f t="shared" si="1110"/>
        <v>57645.523451585439</v>
      </c>
      <c r="W2060" s="2">
        <f t="shared" si="1111"/>
        <v>221361.42898458696</v>
      </c>
      <c r="X2060" s="29">
        <f t="shared" si="1112"/>
        <v>0</v>
      </c>
      <c r="Y2060" s="2">
        <f t="shared" si="1090"/>
        <v>0</v>
      </c>
      <c r="Z2060" s="82">
        <f t="shared" si="1113"/>
        <v>0</v>
      </c>
      <c r="AA2060" s="2">
        <f t="shared" si="1094"/>
        <v>0</v>
      </c>
      <c r="AB2060" s="27">
        <f t="shared" si="1120"/>
        <v>6.7299999999999999E-2</v>
      </c>
      <c r="AC2060" s="29">
        <f t="shared" si="1101"/>
        <v>13</v>
      </c>
      <c r="AD2060" s="29">
        <v>252</v>
      </c>
      <c r="AE2060" s="11">
        <f t="shared" si="1092"/>
        <v>1.0033656399999999</v>
      </c>
      <c r="AF2060" s="2">
        <f t="shared" si="1095"/>
        <v>733.50963506000005</v>
      </c>
      <c r="AG2060" s="2">
        <f t="shared" si="1114"/>
        <v>745.02287983999997</v>
      </c>
      <c r="AH2060" s="3">
        <f t="shared" si="1115"/>
        <v>0</v>
      </c>
      <c r="AI2060" s="4" t="str">
        <f t="shared" si="1093"/>
        <v>A+J=</v>
      </c>
      <c r="AJ2060" s="12">
        <f t="shared" si="1121"/>
        <v>43192</v>
      </c>
      <c r="AK2060" s="12"/>
      <c r="AL2060" s="4"/>
      <c r="AM2060" s="1"/>
      <c r="AN2060" s="12"/>
      <c r="AO2060" s="1"/>
      <c r="AP2060" s="1"/>
      <c r="AQ2060" s="3"/>
      <c r="AR2060" s="3"/>
      <c r="AS2060" s="7"/>
      <c r="AT2060" s="1"/>
      <c r="AU2060" s="1"/>
      <c r="AV2060" s="1"/>
      <c r="AW2060" s="1"/>
      <c r="AX2060" s="1"/>
      <c r="AY2060" s="1"/>
      <c r="AZ2060" s="1"/>
      <c r="BA2060" s="1"/>
      <c r="BB2060" s="1"/>
    </row>
    <row r="2061" spans="1:54" x14ac:dyDescent="0.2">
      <c r="A2061" s="178">
        <f t="shared" si="1116"/>
        <v>43180</v>
      </c>
      <c r="B2061" s="2">
        <f t="shared" si="1102"/>
        <v>222193.39201904472</v>
      </c>
      <c r="C2061" s="2">
        <f t="shared" si="1117"/>
        <v>155715.98316311001</v>
      </c>
      <c r="D2061" s="2">
        <f>SUM(Y2061:Y$2227)</f>
        <v>20019.658418999999</v>
      </c>
      <c r="E2061" s="11">
        <f t="shared" si="1103"/>
        <v>135696.32474411</v>
      </c>
      <c r="F2061" s="99">
        <f t="shared" si="1098"/>
        <v>4930.72</v>
      </c>
      <c r="G2061" s="3">
        <f>IF(N2061=1,VLOOKUP(A2060,[1]Plan1!$BG$69:$BI$188,3),G2060)</f>
        <v>4946.5</v>
      </c>
      <c r="H2061" s="200">
        <f t="shared" si="1099"/>
        <v>43102</v>
      </c>
      <c r="I2061" s="200">
        <f t="shared" si="1100"/>
        <v>43133</v>
      </c>
      <c r="J2061" s="27">
        <f t="shared" si="1104"/>
        <v>3.2003439659926691E-3</v>
      </c>
      <c r="K2061" s="12">
        <f t="shared" si="1118"/>
        <v>43192</v>
      </c>
      <c r="L2061" s="12">
        <f t="shared" si="1105"/>
        <v>43192</v>
      </c>
      <c r="M2061" s="1">
        <f t="shared" si="1119"/>
        <v>21</v>
      </c>
      <c r="N2061" s="1">
        <f t="shared" si="1106"/>
        <v>14</v>
      </c>
      <c r="O2061" s="2">
        <f t="shared" si="1107"/>
        <v>1.0021324199999999</v>
      </c>
      <c r="P2061" s="11">
        <f t="shared" si="1097"/>
        <v>1.00290046</v>
      </c>
      <c r="Q2061" s="11">
        <f t="shared" si="1091"/>
        <v>1.4219972271940347</v>
      </c>
      <c r="R2061" s="2">
        <f t="shared" si="1096"/>
        <v>1.42502952</v>
      </c>
      <c r="S2061" s="2">
        <f t="shared" si="1089"/>
        <v>1.3996033400000001</v>
      </c>
      <c r="T2061" s="2">
        <f t="shared" si="1108"/>
        <v>217940.61012647001</v>
      </c>
      <c r="U2061" s="2">
        <f t="shared" si="1109"/>
        <v>7999.9223698915212</v>
      </c>
      <c r="V2061" s="2">
        <f t="shared" si="1110"/>
        <v>57674.943771753198</v>
      </c>
      <c r="W2061" s="2">
        <f t="shared" si="1111"/>
        <v>221390.84930475472</v>
      </c>
      <c r="X2061" s="29">
        <f t="shared" si="1112"/>
        <v>0</v>
      </c>
      <c r="Y2061" s="2">
        <f t="shared" si="1090"/>
        <v>0</v>
      </c>
      <c r="Z2061" s="82">
        <f t="shared" si="1113"/>
        <v>0</v>
      </c>
      <c r="AA2061" s="2">
        <f t="shared" si="1094"/>
        <v>0</v>
      </c>
      <c r="AB2061" s="27">
        <f t="shared" si="1120"/>
        <v>6.7299999999999999E-2</v>
      </c>
      <c r="AC2061" s="29">
        <f t="shared" si="1101"/>
        <v>14</v>
      </c>
      <c r="AD2061" s="29">
        <v>252</v>
      </c>
      <c r="AE2061" s="11">
        <f t="shared" si="1092"/>
        <v>1.0036250040000001</v>
      </c>
      <c r="AF2061" s="2">
        <f t="shared" si="1095"/>
        <v>790.03558347000001</v>
      </c>
      <c r="AG2061" s="2">
        <f t="shared" si="1114"/>
        <v>802.54271429000005</v>
      </c>
      <c r="AH2061" s="3">
        <f t="shared" si="1115"/>
        <v>0</v>
      </c>
      <c r="AI2061" s="4" t="str">
        <f t="shared" si="1093"/>
        <v>A+J=</v>
      </c>
      <c r="AJ2061" s="12">
        <f t="shared" si="1121"/>
        <v>43192</v>
      </c>
      <c r="AK2061" s="12"/>
      <c r="AL2061" s="4"/>
      <c r="AM2061" s="1"/>
      <c r="AN2061" s="12"/>
      <c r="AO2061" s="1"/>
      <c r="AP2061" s="1"/>
      <c r="AQ2061" s="3"/>
      <c r="AR2061" s="3"/>
      <c r="AS2061" s="7"/>
      <c r="AT2061" s="1"/>
      <c r="AU2061" s="1"/>
      <c r="AV2061" s="1"/>
      <c r="AW2061" s="1"/>
      <c r="AX2061" s="1"/>
      <c r="AY2061" s="1"/>
      <c r="AZ2061" s="1"/>
      <c r="BA2061" s="1"/>
      <c r="BB2061" s="1"/>
    </row>
    <row r="2062" spans="1:54" x14ac:dyDescent="0.2">
      <c r="A2062" s="178">
        <f t="shared" si="1116"/>
        <v>43181</v>
      </c>
      <c r="B2062" s="2">
        <f t="shared" si="1102"/>
        <v>222280.36635666224</v>
      </c>
      <c r="C2062" s="2">
        <f t="shared" si="1117"/>
        <v>155715.98316311001</v>
      </c>
      <c r="D2062" s="2">
        <f>SUM(Y2062:Y$2227)</f>
        <v>20019.658418999999</v>
      </c>
      <c r="E2062" s="11">
        <f t="shared" si="1103"/>
        <v>135696.32474411</v>
      </c>
      <c r="F2062" s="99">
        <f t="shared" si="1098"/>
        <v>4930.72</v>
      </c>
      <c r="G2062" s="3">
        <f>IF(N2062=1,VLOOKUP(A2061,[1]Plan1!$BG$69:$BI$188,3),G2061)</f>
        <v>4946.5</v>
      </c>
      <c r="H2062" s="200">
        <f t="shared" si="1099"/>
        <v>43102</v>
      </c>
      <c r="I2062" s="200">
        <f t="shared" si="1100"/>
        <v>43133</v>
      </c>
      <c r="J2062" s="27">
        <f t="shared" si="1104"/>
        <v>3.2003439659926691E-3</v>
      </c>
      <c r="K2062" s="12">
        <f t="shared" si="1118"/>
        <v>43192</v>
      </c>
      <c r="L2062" s="12">
        <f t="shared" si="1105"/>
        <v>43192</v>
      </c>
      <c r="M2062" s="1">
        <f t="shared" si="1119"/>
        <v>21</v>
      </c>
      <c r="N2062" s="1">
        <f t="shared" si="1106"/>
        <v>15</v>
      </c>
      <c r="O2062" s="2">
        <f t="shared" si="1107"/>
        <v>1.00228491</v>
      </c>
      <c r="P2062" s="11">
        <f t="shared" si="1097"/>
        <v>1.00290046</v>
      </c>
      <c r="Q2062" s="11">
        <f t="shared" si="1091"/>
        <v>1.4219972271940347</v>
      </c>
      <c r="R2062" s="2">
        <f t="shared" si="1096"/>
        <v>1.42524636</v>
      </c>
      <c r="S2062" s="2">
        <f t="shared" si="1089"/>
        <v>1.3996033400000001</v>
      </c>
      <c r="T2062" s="2">
        <f t="shared" si="1108"/>
        <v>217940.61012647001</v>
      </c>
      <c r="U2062" s="2">
        <f t="shared" si="1109"/>
        <v>7999.9223698915212</v>
      </c>
      <c r="V2062" s="2">
        <f t="shared" si="1110"/>
        <v>57704.368162810715</v>
      </c>
      <c r="W2062" s="2">
        <f t="shared" si="1111"/>
        <v>221420.27369581224</v>
      </c>
      <c r="X2062" s="29">
        <f t="shared" si="1112"/>
        <v>0</v>
      </c>
      <c r="Y2062" s="2">
        <f t="shared" si="1090"/>
        <v>0</v>
      </c>
      <c r="Z2062" s="82">
        <f t="shared" si="1113"/>
        <v>0</v>
      </c>
      <c r="AA2062" s="2">
        <f t="shared" si="1094"/>
        <v>0</v>
      </c>
      <c r="AB2062" s="27">
        <f t="shared" si="1120"/>
        <v>6.7299999999999999E-2</v>
      </c>
      <c r="AC2062" s="29">
        <f t="shared" si="1101"/>
        <v>15</v>
      </c>
      <c r="AD2062" s="29">
        <v>252</v>
      </c>
      <c r="AE2062" s="11">
        <f t="shared" si="1092"/>
        <v>1.003884435</v>
      </c>
      <c r="AF2062" s="2">
        <f t="shared" si="1095"/>
        <v>846.57613389000005</v>
      </c>
      <c r="AG2062" s="2">
        <f t="shared" si="1114"/>
        <v>860.09266085000002</v>
      </c>
      <c r="AH2062" s="3">
        <f t="shared" si="1115"/>
        <v>0</v>
      </c>
      <c r="AI2062" s="4" t="str">
        <f t="shared" si="1093"/>
        <v>A+J=</v>
      </c>
      <c r="AJ2062" s="12">
        <f t="shared" si="1121"/>
        <v>43192</v>
      </c>
      <c r="AK2062" s="12"/>
      <c r="AL2062" s="4"/>
      <c r="AM2062" s="1"/>
      <c r="AN2062" s="12"/>
      <c r="AO2062" s="1"/>
      <c r="AP2062" s="1"/>
      <c r="AQ2062" s="3"/>
      <c r="AR2062" s="3"/>
      <c r="AS2062" s="7"/>
      <c r="AT2062" s="1"/>
      <c r="AU2062" s="1"/>
      <c r="AV2062" s="1"/>
      <c r="AW2062" s="1"/>
      <c r="AX2062" s="1"/>
      <c r="AY2062" s="1"/>
      <c r="AZ2062" s="1"/>
      <c r="BA2062" s="1"/>
      <c r="BB2062" s="1"/>
    </row>
    <row r="2063" spans="1:54" x14ac:dyDescent="0.2">
      <c r="A2063" s="178">
        <f t="shared" si="1116"/>
        <v>43182</v>
      </c>
      <c r="B2063" s="2">
        <f t="shared" si="1102"/>
        <v>222367.37510781951</v>
      </c>
      <c r="C2063" s="2">
        <f t="shared" si="1117"/>
        <v>155715.98316311001</v>
      </c>
      <c r="D2063" s="2">
        <f>SUM(Y2063:Y$2227)</f>
        <v>20019.658418999999</v>
      </c>
      <c r="E2063" s="11">
        <f t="shared" si="1103"/>
        <v>135696.32474411</v>
      </c>
      <c r="F2063" s="99">
        <f t="shared" si="1098"/>
        <v>4930.72</v>
      </c>
      <c r="G2063" s="3">
        <f>IF(N2063=1,VLOOKUP(A2062,[1]Plan1!$BG$69:$BI$188,3),G2062)</f>
        <v>4946.5</v>
      </c>
      <c r="H2063" s="200">
        <f t="shared" si="1099"/>
        <v>43102</v>
      </c>
      <c r="I2063" s="200">
        <f t="shared" si="1100"/>
        <v>43133</v>
      </c>
      <c r="J2063" s="27">
        <f t="shared" si="1104"/>
        <v>3.2003439659926691E-3</v>
      </c>
      <c r="K2063" s="12">
        <f t="shared" si="1118"/>
        <v>43192</v>
      </c>
      <c r="L2063" s="12">
        <f t="shared" si="1105"/>
        <v>43192</v>
      </c>
      <c r="M2063" s="1">
        <f t="shared" si="1119"/>
        <v>21</v>
      </c>
      <c r="N2063" s="1">
        <f t="shared" si="1106"/>
        <v>16</v>
      </c>
      <c r="O2063" s="2">
        <f t="shared" si="1107"/>
        <v>1.0024374199999999</v>
      </c>
      <c r="P2063" s="11">
        <f t="shared" si="1097"/>
        <v>1.00290046</v>
      </c>
      <c r="Q2063" s="11">
        <f t="shared" si="1091"/>
        <v>1.4219972271940347</v>
      </c>
      <c r="R2063" s="2">
        <f t="shared" si="1096"/>
        <v>1.4254632300000001</v>
      </c>
      <c r="S2063" s="2">
        <f t="shared" si="1089"/>
        <v>1.3996033400000001</v>
      </c>
      <c r="T2063" s="2">
        <f t="shared" si="1108"/>
        <v>217940.61012647001</v>
      </c>
      <c r="U2063" s="2">
        <f t="shared" si="1109"/>
        <v>7999.9223698915212</v>
      </c>
      <c r="V2063" s="2">
        <f t="shared" si="1110"/>
        <v>57733.796624757975</v>
      </c>
      <c r="W2063" s="2">
        <f t="shared" si="1111"/>
        <v>221449.70215775952</v>
      </c>
      <c r="X2063" s="29">
        <f t="shared" si="1112"/>
        <v>0</v>
      </c>
      <c r="Y2063" s="2">
        <f t="shared" si="1090"/>
        <v>0</v>
      </c>
      <c r="Z2063" s="82">
        <f t="shared" si="1113"/>
        <v>0</v>
      </c>
      <c r="AA2063" s="2">
        <f t="shared" si="1094"/>
        <v>0</v>
      </c>
      <c r="AB2063" s="27">
        <f t="shared" si="1120"/>
        <v>6.7299999999999999E-2</v>
      </c>
      <c r="AC2063" s="29">
        <f t="shared" si="1101"/>
        <v>16</v>
      </c>
      <c r="AD2063" s="29">
        <v>252</v>
      </c>
      <c r="AE2063" s="11">
        <f t="shared" si="1092"/>
        <v>1.004143934</v>
      </c>
      <c r="AF2063" s="2">
        <f t="shared" si="1095"/>
        <v>903.13150427999994</v>
      </c>
      <c r="AG2063" s="2">
        <f t="shared" si="1114"/>
        <v>917.67295005999995</v>
      </c>
      <c r="AH2063" s="3">
        <f t="shared" si="1115"/>
        <v>0</v>
      </c>
      <c r="AI2063" s="4" t="str">
        <f t="shared" si="1093"/>
        <v>A+J=</v>
      </c>
      <c r="AJ2063" s="12">
        <f t="shared" si="1121"/>
        <v>43192</v>
      </c>
      <c r="AK2063" s="12"/>
      <c r="AL2063" s="4"/>
      <c r="AM2063" s="1"/>
      <c r="AN2063" s="12"/>
      <c r="AO2063" s="1"/>
      <c r="AP2063" s="1"/>
      <c r="AQ2063" s="3"/>
      <c r="AR2063" s="3"/>
      <c r="AS2063" s="7"/>
      <c r="AT2063" s="1"/>
      <c r="AU2063" s="1"/>
      <c r="AV2063" s="1"/>
      <c r="AW2063" s="1"/>
      <c r="AX2063" s="1"/>
      <c r="AY2063" s="1"/>
      <c r="AZ2063" s="1"/>
      <c r="BA2063" s="1"/>
      <c r="BB2063" s="1"/>
    </row>
    <row r="2064" spans="1:54" x14ac:dyDescent="0.2">
      <c r="A2064" s="178">
        <f t="shared" si="1116"/>
        <v>43183</v>
      </c>
      <c r="B2064" s="2">
        <f t="shared" si="1102"/>
        <v>222454.41920165974</v>
      </c>
      <c r="C2064" s="2">
        <f t="shared" si="1117"/>
        <v>155715.98316311001</v>
      </c>
      <c r="D2064" s="2">
        <f>SUM(Y2064:Y$2227)</f>
        <v>20019.658418999999</v>
      </c>
      <c r="E2064" s="11">
        <f t="shared" si="1103"/>
        <v>135696.32474411</v>
      </c>
      <c r="F2064" s="99">
        <f t="shared" si="1098"/>
        <v>4930.72</v>
      </c>
      <c r="G2064" s="3">
        <f>IF(N2064=1,VLOOKUP(A2063,[1]Plan1!$BG$69:$BI$188,3),G2063)</f>
        <v>4946.5</v>
      </c>
      <c r="H2064" s="200">
        <f t="shared" si="1099"/>
        <v>43102</v>
      </c>
      <c r="I2064" s="200">
        <f t="shared" si="1100"/>
        <v>43133</v>
      </c>
      <c r="J2064" s="27">
        <f t="shared" si="1104"/>
        <v>3.2003439659926691E-3</v>
      </c>
      <c r="K2064" s="12">
        <f t="shared" si="1118"/>
        <v>43192</v>
      </c>
      <c r="L2064" s="12">
        <f t="shared" si="1105"/>
        <v>43192</v>
      </c>
      <c r="M2064" s="1">
        <f t="shared" si="1119"/>
        <v>21</v>
      </c>
      <c r="N2064" s="1">
        <f t="shared" si="1106"/>
        <v>17</v>
      </c>
      <c r="O2064" s="2">
        <f t="shared" si="1107"/>
        <v>1.0025899599999999</v>
      </c>
      <c r="P2064" s="11">
        <f t="shared" si="1097"/>
        <v>1.00290046</v>
      </c>
      <c r="Q2064" s="11">
        <f t="shared" si="1091"/>
        <v>1.4219972271940347</v>
      </c>
      <c r="R2064" s="2">
        <f t="shared" si="1096"/>
        <v>1.4256801400000001</v>
      </c>
      <c r="S2064" s="2">
        <f t="shared" si="1089"/>
        <v>1.3996033400000001</v>
      </c>
      <c r="T2064" s="2">
        <f t="shared" si="1108"/>
        <v>217940.61012647001</v>
      </c>
      <c r="U2064" s="2">
        <f t="shared" si="1109"/>
        <v>7999.9223698915212</v>
      </c>
      <c r="V2064" s="2">
        <f t="shared" si="1110"/>
        <v>57763.230514558221</v>
      </c>
      <c r="W2064" s="2">
        <f t="shared" si="1111"/>
        <v>221479.13604755973</v>
      </c>
      <c r="X2064" s="29">
        <f t="shared" si="1112"/>
        <v>0</v>
      </c>
      <c r="Y2064" s="2">
        <f t="shared" si="1090"/>
        <v>0</v>
      </c>
      <c r="Z2064" s="82">
        <f t="shared" si="1113"/>
        <v>0</v>
      </c>
      <c r="AA2064" s="2">
        <f t="shared" si="1094"/>
        <v>0</v>
      </c>
      <c r="AB2064" s="27">
        <f t="shared" si="1120"/>
        <v>6.7299999999999999E-2</v>
      </c>
      <c r="AC2064" s="29">
        <f t="shared" si="1101"/>
        <v>17</v>
      </c>
      <c r="AD2064" s="29">
        <v>252</v>
      </c>
      <c r="AE2064" s="11">
        <f t="shared" si="1092"/>
        <v>1.0044034989999999</v>
      </c>
      <c r="AF2064" s="2">
        <f t="shared" si="1095"/>
        <v>959.70125874999997</v>
      </c>
      <c r="AG2064" s="2">
        <f t="shared" si="1114"/>
        <v>975.28315410000005</v>
      </c>
      <c r="AH2064" s="3">
        <f t="shared" si="1115"/>
        <v>0</v>
      </c>
      <c r="AI2064" s="4" t="str">
        <f t="shared" si="1093"/>
        <v>A+J=</v>
      </c>
      <c r="AJ2064" s="12">
        <f t="shared" si="1121"/>
        <v>43192</v>
      </c>
      <c r="AK2064" s="12"/>
      <c r="AL2064" s="4"/>
      <c r="AM2064" s="1"/>
      <c r="AN2064" s="12"/>
      <c r="AO2064" s="1"/>
      <c r="AP2064" s="1"/>
      <c r="AQ2064" s="3"/>
      <c r="AR2064" s="3"/>
      <c r="AS2064" s="7"/>
      <c r="AT2064" s="1"/>
      <c r="AU2064" s="1"/>
      <c r="AV2064" s="1"/>
      <c r="AW2064" s="1"/>
      <c r="AX2064" s="1"/>
      <c r="AY2064" s="1"/>
      <c r="AZ2064" s="1"/>
      <c r="BA2064" s="1"/>
      <c r="BB2064" s="1"/>
    </row>
    <row r="2065" spans="1:54" x14ac:dyDescent="0.2">
      <c r="A2065" s="178">
        <f t="shared" si="1116"/>
        <v>43184</v>
      </c>
      <c r="B2065" s="2">
        <f t="shared" si="1102"/>
        <v>222454.41920165974</v>
      </c>
      <c r="C2065" s="2">
        <f t="shared" si="1117"/>
        <v>155715.98316311001</v>
      </c>
      <c r="D2065" s="2">
        <f>SUM(Y2065:Y$2227)</f>
        <v>20019.658418999999</v>
      </c>
      <c r="E2065" s="11">
        <f t="shared" si="1103"/>
        <v>135696.32474411</v>
      </c>
      <c r="F2065" s="99">
        <f t="shared" si="1098"/>
        <v>4930.72</v>
      </c>
      <c r="G2065" s="3">
        <f>IF(N2065=1,VLOOKUP(A2064,[1]Plan1!$BG$69:$BI$188,3),G2064)</f>
        <v>4946.5</v>
      </c>
      <c r="H2065" s="200">
        <f t="shared" si="1099"/>
        <v>43102</v>
      </c>
      <c r="I2065" s="200">
        <f t="shared" si="1100"/>
        <v>43133</v>
      </c>
      <c r="J2065" s="27">
        <f t="shared" si="1104"/>
        <v>3.2003439659926691E-3</v>
      </c>
      <c r="K2065" s="12">
        <f t="shared" si="1118"/>
        <v>43192</v>
      </c>
      <c r="L2065" s="12">
        <f t="shared" si="1105"/>
        <v>43192</v>
      </c>
      <c r="M2065" s="1">
        <f t="shared" si="1119"/>
        <v>21</v>
      </c>
      <c r="N2065" s="1">
        <f t="shared" si="1106"/>
        <v>17</v>
      </c>
      <c r="O2065" s="2">
        <f t="shared" si="1107"/>
        <v>1.0025899599999999</v>
      </c>
      <c r="P2065" s="11">
        <f t="shared" si="1097"/>
        <v>1.00290046</v>
      </c>
      <c r="Q2065" s="11">
        <f t="shared" si="1091"/>
        <v>1.4219972271940347</v>
      </c>
      <c r="R2065" s="2">
        <f t="shared" si="1096"/>
        <v>1.4256801400000001</v>
      </c>
      <c r="S2065" s="2">
        <f t="shared" si="1089"/>
        <v>1.3996033400000001</v>
      </c>
      <c r="T2065" s="2">
        <f t="shared" si="1108"/>
        <v>217940.61012647001</v>
      </c>
      <c r="U2065" s="2">
        <f t="shared" si="1109"/>
        <v>7999.9223698915212</v>
      </c>
      <c r="V2065" s="2">
        <f t="shared" si="1110"/>
        <v>57763.230514558221</v>
      </c>
      <c r="W2065" s="2">
        <f t="shared" si="1111"/>
        <v>221479.13604755973</v>
      </c>
      <c r="X2065" s="29">
        <f t="shared" si="1112"/>
        <v>0</v>
      </c>
      <c r="Y2065" s="2">
        <f t="shared" si="1090"/>
        <v>0</v>
      </c>
      <c r="Z2065" s="82">
        <f t="shared" si="1113"/>
        <v>0</v>
      </c>
      <c r="AA2065" s="2">
        <f t="shared" si="1094"/>
        <v>0</v>
      </c>
      <c r="AB2065" s="27">
        <f t="shared" si="1120"/>
        <v>6.7299999999999999E-2</v>
      </c>
      <c r="AC2065" s="29">
        <f t="shared" si="1101"/>
        <v>17</v>
      </c>
      <c r="AD2065" s="29">
        <v>252</v>
      </c>
      <c r="AE2065" s="11">
        <f t="shared" si="1092"/>
        <v>1.0044034989999999</v>
      </c>
      <c r="AF2065" s="2">
        <f t="shared" si="1095"/>
        <v>959.70125874999997</v>
      </c>
      <c r="AG2065" s="2">
        <f t="shared" si="1114"/>
        <v>975.28315410000005</v>
      </c>
      <c r="AH2065" s="3">
        <f t="shared" si="1115"/>
        <v>0</v>
      </c>
      <c r="AI2065" s="4" t="str">
        <f t="shared" si="1093"/>
        <v>A+J=</v>
      </c>
      <c r="AJ2065" s="12">
        <f t="shared" si="1121"/>
        <v>43192</v>
      </c>
      <c r="AK2065" s="12"/>
      <c r="AL2065" s="4"/>
      <c r="AM2065" s="1"/>
      <c r="AN2065" s="12"/>
      <c r="AO2065" s="1"/>
      <c r="AP2065" s="1"/>
      <c r="AQ2065" s="3"/>
      <c r="AR2065" s="3"/>
      <c r="AS2065" s="7"/>
      <c r="AT2065" s="1"/>
      <c r="AU2065" s="1"/>
      <c r="AV2065" s="1"/>
      <c r="AW2065" s="1"/>
      <c r="AX2065" s="1"/>
      <c r="AY2065" s="1"/>
      <c r="AZ2065" s="1"/>
      <c r="BA2065" s="1"/>
      <c r="BB2065" s="1"/>
    </row>
    <row r="2066" spans="1:54" x14ac:dyDescent="0.2">
      <c r="A2066" s="178">
        <f t="shared" si="1116"/>
        <v>43185</v>
      </c>
      <c r="B2066" s="2">
        <f t="shared" si="1102"/>
        <v>222454.41920165974</v>
      </c>
      <c r="C2066" s="2">
        <f t="shared" si="1117"/>
        <v>155715.98316311001</v>
      </c>
      <c r="D2066" s="2">
        <f>SUM(Y2066:Y$2227)</f>
        <v>20019.658418999999</v>
      </c>
      <c r="E2066" s="11">
        <f t="shared" si="1103"/>
        <v>135696.32474411</v>
      </c>
      <c r="F2066" s="99">
        <f t="shared" si="1098"/>
        <v>4930.72</v>
      </c>
      <c r="G2066" s="3">
        <f>IF(N2066=1,VLOOKUP(A2065,[1]Plan1!$BG$69:$BI$188,3),G2065)</f>
        <v>4946.5</v>
      </c>
      <c r="H2066" s="200">
        <f t="shared" si="1099"/>
        <v>43102</v>
      </c>
      <c r="I2066" s="200">
        <f t="shared" si="1100"/>
        <v>43133</v>
      </c>
      <c r="J2066" s="27">
        <f t="shared" si="1104"/>
        <v>3.2003439659926691E-3</v>
      </c>
      <c r="K2066" s="12">
        <f t="shared" si="1118"/>
        <v>43192</v>
      </c>
      <c r="L2066" s="12">
        <f t="shared" si="1105"/>
        <v>43192</v>
      </c>
      <c r="M2066" s="1">
        <f t="shared" si="1119"/>
        <v>21</v>
      </c>
      <c r="N2066" s="1">
        <f t="shared" si="1106"/>
        <v>17</v>
      </c>
      <c r="O2066" s="2">
        <f t="shared" si="1107"/>
        <v>1.0025899599999999</v>
      </c>
      <c r="P2066" s="11">
        <f t="shared" si="1097"/>
        <v>1.00290046</v>
      </c>
      <c r="Q2066" s="11">
        <f t="shared" si="1091"/>
        <v>1.4219972271940347</v>
      </c>
      <c r="R2066" s="2">
        <f t="shared" si="1096"/>
        <v>1.4256801400000001</v>
      </c>
      <c r="S2066" s="2">
        <f t="shared" si="1089"/>
        <v>1.3996033400000001</v>
      </c>
      <c r="T2066" s="2">
        <f t="shared" si="1108"/>
        <v>217940.61012647001</v>
      </c>
      <c r="U2066" s="2">
        <f t="shared" si="1109"/>
        <v>7999.9223698915212</v>
      </c>
      <c r="V2066" s="2">
        <f t="shared" si="1110"/>
        <v>57763.230514558221</v>
      </c>
      <c r="W2066" s="2">
        <f t="shared" si="1111"/>
        <v>221479.13604755973</v>
      </c>
      <c r="X2066" s="29">
        <f t="shared" si="1112"/>
        <v>0</v>
      </c>
      <c r="Y2066" s="2">
        <f t="shared" si="1090"/>
        <v>0</v>
      </c>
      <c r="Z2066" s="82">
        <f t="shared" si="1113"/>
        <v>0</v>
      </c>
      <c r="AA2066" s="2">
        <f t="shared" si="1094"/>
        <v>0</v>
      </c>
      <c r="AB2066" s="27">
        <f t="shared" si="1120"/>
        <v>6.7299999999999999E-2</v>
      </c>
      <c r="AC2066" s="29">
        <f t="shared" si="1101"/>
        <v>17</v>
      </c>
      <c r="AD2066" s="29">
        <v>252</v>
      </c>
      <c r="AE2066" s="11">
        <f t="shared" si="1092"/>
        <v>1.0044034989999999</v>
      </c>
      <c r="AF2066" s="2">
        <f t="shared" si="1095"/>
        <v>959.70125874999997</v>
      </c>
      <c r="AG2066" s="2">
        <f t="shared" si="1114"/>
        <v>975.28315410000005</v>
      </c>
      <c r="AH2066" s="3">
        <f t="shared" si="1115"/>
        <v>0</v>
      </c>
      <c r="AI2066" s="4" t="str">
        <f t="shared" si="1093"/>
        <v>A+J=</v>
      </c>
      <c r="AJ2066" s="12">
        <f t="shared" si="1121"/>
        <v>43192</v>
      </c>
      <c r="AK2066" s="12"/>
      <c r="AL2066" s="4"/>
      <c r="AM2066" s="1"/>
      <c r="AN2066" s="12"/>
      <c r="AO2066" s="1"/>
      <c r="AP2066" s="1"/>
      <c r="AQ2066" s="3"/>
      <c r="AR2066" s="3"/>
      <c r="AS2066" s="7"/>
      <c r="AT2066" s="1"/>
      <c r="AU2066" s="1"/>
      <c r="AV2066" s="1"/>
      <c r="AW2066" s="1"/>
      <c r="AX2066" s="1"/>
      <c r="AY2066" s="1"/>
      <c r="AZ2066" s="1"/>
      <c r="BA2066" s="1"/>
      <c r="BB2066" s="1"/>
    </row>
    <row r="2067" spans="1:54" x14ac:dyDescent="0.2">
      <c r="A2067" s="178">
        <f t="shared" si="1116"/>
        <v>43186</v>
      </c>
      <c r="B2067" s="2">
        <f t="shared" si="1102"/>
        <v>222541.49750646972</v>
      </c>
      <c r="C2067" s="2">
        <f t="shared" si="1117"/>
        <v>155715.98316311001</v>
      </c>
      <c r="D2067" s="2">
        <f>SUM(Y2067:Y$2227)</f>
        <v>20019.658418999999</v>
      </c>
      <c r="E2067" s="11">
        <f t="shared" si="1103"/>
        <v>135696.32474411</v>
      </c>
      <c r="F2067" s="99">
        <f t="shared" si="1098"/>
        <v>4930.72</v>
      </c>
      <c r="G2067" s="3">
        <f>IF(N2067=1,VLOOKUP(A2066,[1]Plan1!$BG$69:$BI$188,3),G2066)</f>
        <v>4946.5</v>
      </c>
      <c r="H2067" s="200">
        <f t="shared" si="1099"/>
        <v>43102</v>
      </c>
      <c r="I2067" s="200">
        <f t="shared" si="1100"/>
        <v>43133</v>
      </c>
      <c r="J2067" s="27">
        <f t="shared" si="1104"/>
        <v>3.2003439659926691E-3</v>
      </c>
      <c r="K2067" s="12">
        <f t="shared" si="1118"/>
        <v>43192</v>
      </c>
      <c r="L2067" s="12">
        <f t="shared" si="1105"/>
        <v>43192</v>
      </c>
      <c r="M2067" s="1">
        <f t="shared" si="1119"/>
        <v>21</v>
      </c>
      <c r="N2067" s="1">
        <f t="shared" si="1106"/>
        <v>18</v>
      </c>
      <c r="O2067" s="2">
        <f t="shared" si="1107"/>
        <v>1.00274252</v>
      </c>
      <c r="P2067" s="11">
        <f t="shared" si="1097"/>
        <v>1.00290046</v>
      </c>
      <c r="Q2067" s="11">
        <f t="shared" si="1091"/>
        <v>1.4219972271940347</v>
      </c>
      <c r="R2067" s="2">
        <f t="shared" si="1096"/>
        <v>1.4258970799999999</v>
      </c>
      <c r="S2067" s="2">
        <f t="shared" si="1089"/>
        <v>1.3996033400000001</v>
      </c>
      <c r="T2067" s="2">
        <f t="shared" si="1108"/>
        <v>217940.61012647001</v>
      </c>
      <c r="U2067" s="2">
        <f t="shared" si="1109"/>
        <v>7999.9223698915212</v>
      </c>
      <c r="V2067" s="2">
        <f t="shared" si="1110"/>
        <v>57792.668475248181</v>
      </c>
      <c r="W2067" s="2">
        <f t="shared" si="1111"/>
        <v>221508.57400824971</v>
      </c>
      <c r="X2067" s="29">
        <f t="shared" si="1112"/>
        <v>0</v>
      </c>
      <c r="Y2067" s="2">
        <f t="shared" si="1090"/>
        <v>0</v>
      </c>
      <c r="Z2067" s="82">
        <f t="shared" si="1113"/>
        <v>0</v>
      </c>
      <c r="AA2067" s="2">
        <f t="shared" si="1094"/>
        <v>0</v>
      </c>
      <c r="AB2067" s="27">
        <f t="shared" si="1120"/>
        <v>6.7299999999999999E-2</v>
      </c>
      <c r="AC2067" s="29">
        <f t="shared" si="1101"/>
        <v>18</v>
      </c>
      <c r="AD2067" s="29">
        <v>252</v>
      </c>
      <c r="AE2067" s="11">
        <f t="shared" si="1092"/>
        <v>1.004663131</v>
      </c>
      <c r="AF2067" s="2">
        <f t="shared" si="1095"/>
        <v>1016.28561523</v>
      </c>
      <c r="AG2067" s="2">
        <f t="shared" si="1114"/>
        <v>1032.9234982200001</v>
      </c>
      <c r="AH2067" s="3">
        <f t="shared" si="1115"/>
        <v>0</v>
      </c>
      <c r="AI2067" s="4" t="str">
        <f t="shared" si="1093"/>
        <v>A+J=</v>
      </c>
      <c r="AJ2067" s="12">
        <f t="shared" si="1121"/>
        <v>43192</v>
      </c>
      <c r="AK2067" s="12"/>
      <c r="AL2067" s="4"/>
      <c r="AM2067" s="1"/>
      <c r="AN2067" s="12"/>
      <c r="AO2067" s="1"/>
      <c r="AP2067" s="1"/>
      <c r="AQ2067" s="3"/>
      <c r="AR2067" s="3"/>
      <c r="AS2067" s="7"/>
      <c r="AT2067" s="1"/>
      <c r="AU2067" s="1"/>
      <c r="AV2067" s="1"/>
      <c r="AW2067" s="1"/>
      <c r="AX2067" s="1"/>
      <c r="AY2067" s="1"/>
      <c r="AZ2067" s="1"/>
      <c r="BA2067" s="1"/>
      <c r="BB2067" s="1"/>
    </row>
    <row r="2068" spans="1:54" x14ac:dyDescent="0.2">
      <c r="A2068" s="178">
        <f t="shared" si="1116"/>
        <v>43187</v>
      </c>
      <c r="B2068" s="2">
        <f t="shared" si="1102"/>
        <v>222628.61025285948</v>
      </c>
      <c r="C2068" s="2">
        <f t="shared" si="1117"/>
        <v>155715.98316311001</v>
      </c>
      <c r="D2068" s="2">
        <f>SUM(Y2068:Y$2227)</f>
        <v>20019.658418999999</v>
      </c>
      <c r="E2068" s="11">
        <f t="shared" si="1103"/>
        <v>135696.32474411</v>
      </c>
      <c r="F2068" s="99">
        <f t="shared" si="1098"/>
        <v>4930.72</v>
      </c>
      <c r="G2068" s="3">
        <f>IF(N2068=1,VLOOKUP(A2067,[1]Plan1!$BG$69:$BI$188,3),G2067)</f>
        <v>4946.5</v>
      </c>
      <c r="H2068" s="200">
        <f t="shared" si="1099"/>
        <v>43102</v>
      </c>
      <c r="I2068" s="200">
        <f t="shared" si="1100"/>
        <v>43133</v>
      </c>
      <c r="J2068" s="27">
        <f t="shared" si="1104"/>
        <v>3.2003439659926691E-3</v>
      </c>
      <c r="K2068" s="12">
        <f t="shared" si="1118"/>
        <v>43192</v>
      </c>
      <c r="L2068" s="12">
        <f t="shared" si="1105"/>
        <v>43192</v>
      </c>
      <c r="M2068" s="1">
        <f t="shared" si="1119"/>
        <v>21</v>
      </c>
      <c r="N2068" s="1">
        <f t="shared" si="1106"/>
        <v>19</v>
      </c>
      <c r="O2068" s="2">
        <f t="shared" si="1107"/>
        <v>1.0028950999999999</v>
      </c>
      <c r="P2068" s="11">
        <f t="shared" si="1097"/>
        <v>1.00290046</v>
      </c>
      <c r="Q2068" s="11">
        <f t="shared" si="1091"/>
        <v>1.4219972271940347</v>
      </c>
      <c r="R2068" s="2">
        <f t="shared" si="1096"/>
        <v>1.42611405</v>
      </c>
      <c r="S2068" s="2">
        <f t="shared" si="1089"/>
        <v>1.3996033400000001</v>
      </c>
      <c r="T2068" s="2">
        <f t="shared" si="1108"/>
        <v>217940.61012647001</v>
      </c>
      <c r="U2068" s="2">
        <f t="shared" si="1109"/>
        <v>7999.9223698915212</v>
      </c>
      <c r="V2068" s="2">
        <f t="shared" si="1110"/>
        <v>57822.110506827928</v>
      </c>
      <c r="W2068" s="2">
        <f t="shared" si="1111"/>
        <v>221538.01603982947</v>
      </c>
      <c r="X2068" s="29">
        <f t="shared" si="1112"/>
        <v>0</v>
      </c>
      <c r="Y2068" s="2">
        <f t="shared" si="1090"/>
        <v>0</v>
      </c>
      <c r="Z2068" s="82">
        <f t="shared" si="1113"/>
        <v>0</v>
      </c>
      <c r="AA2068" s="2">
        <f t="shared" si="1094"/>
        <v>0</v>
      </c>
      <c r="AB2068" s="27">
        <f t="shared" si="1120"/>
        <v>6.7299999999999999E-2</v>
      </c>
      <c r="AC2068" s="29">
        <f t="shared" si="1101"/>
        <v>19</v>
      </c>
      <c r="AD2068" s="29">
        <v>252</v>
      </c>
      <c r="AE2068" s="11">
        <f t="shared" si="1092"/>
        <v>1.004922831</v>
      </c>
      <c r="AF2068" s="2">
        <f t="shared" si="1095"/>
        <v>1072.88479168</v>
      </c>
      <c r="AG2068" s="2">
        <f t="shared" si="1114"/>
        <v>1090.59421303</v>
      </c>
      <c r="AH2068" s="3">
        <f t="shared" si="1115"/>
        <v>0</v>
      </c>
      <c r="AI2068" s="4" t="str">
        <f t="shared" si="1093"/>
        <v>A+J=</v>
      </c>
      <c r="AJ2068" s="12">
        <f t="shared" si="1121"/>
        <v>43192</v>
      </c>
      <c r="AK2068" s="12"/>
      <c r="AL2068" s="4"/>
      <c r="AM2068" s="1"/>
      <c r="AN2068" s="12"/>
      <c r="AO2068" s="1"/>
      <c r="AP2068" s="1"/>
      <c r="AQ2068" s="3"/>
      <c r="AR2068" s="3"/>
      <c r="AS2068" s="7"/>
      <c r="AT2068" s="1"/>
      <c r="AU2068" s="1"/>
      <c r="AV2068" s="1"/>
      <c r="AW2068" s="1"/>
      <c r="AX2068" s="1"/>
      <c r="AY2068" s="1"/>
      <c r="AZ2068" s="1"/>
      <c r="BA2068" s="1"/>
      <c r="BB2068" s="1"/>
    </row>
    <row r="2069" spans="1:54" x14ac:dyDescent="0.2">
      <c r="A2069" s="178">
        <f t="shared" si="1116"/>
        <v>43188</v>
      </c>
      <c r="B2069" s="2">
        <f t="shared" si="1102"/>
        <v>222715.75837088216</v>
      </c>
      <c r="C2069" s="2">
        <f t="shared" si="1117"/>
        <v>155715.98316311001</v>
      </c>
      <c r="D2069" s="2">
        <f>SUM(Y2069:Y$2227)</f>
        <v>20019.658418999999</v>
      </c>
      <c r="E2069" s="11">
        <f t="shared" si="1103"/>
        <v>135696.32474411</v>
      </c>
      <c r="F2069" s="99">
        <f t="shared" si="1098"/>
        <v>4930.72</v>
      </c>
      <c r="G2069" s="3">
        <f>IF(N2069=1,VLOOKUP(A2068,[1]Plan1!$BG$69:$BI$188,3),G2068)</f>
        <v>4946.5</v>
      </c>
      <c r="H2069" s="200">
        <f t="shared" si="1099"/>
        <v>43102</v>
      </c>
      <c r="I2069" s="200">
        <f t="shared" si="1100"/>
        <v>43133</v>
      </c>
      <c r="J2069" s="27">
        <f t="shared" si="1104"/>
        <v>3.2003439659926691E-3</v>
      </c>
      <c r="K2069" s="12">
        <f t="shared" si="1118"/>
        <v>43192</v>
      </c>
      <c r="L2069" s="12">
        <f t="shared" si="1105"/>
        <v>43192</v>
      </c>
      <c r="M2069" s="1">
        <f t="shared" si="1119"/>
        <v>21</v>
      </c>
      <c r="N2069" s="1">
        <f t="shared" si="1106"/>
        <v>20</v>
      </c>
      <c r="O2069" s="2">
        <f t="shared" si="1107"/>
        <v>1.0030477099999999</v>
      </c>
      <c r="P2069" s="11">
        <f t="shared" si="1097"/>
        <v>1.00290046</v>
      </c>
      <c r="Q2069" s="11">
        <f t="shared" si="1091"/>
        <v>1.4219972271940347</v>
      </c>
      <c r="R2069" s="2">
        <f t="shared" si="1096"/>
        <v>1.4263310600000001</v>
      </c>
      <c r="S2069" s="2">
        <f t="shared" si="1089"/>
        <v>1.3996033400000001</v>
      </c>
      <c r="T2069" s="2">
        <f t="shared" si="1108"/>
        <v>217940.61012647001</v>
      </c>
      <c r="U2069" s="2">
        <f t="shared" si="1109"/>
        <v>7999.9223698915212</v>
      </c>
      <c r="V2069" s="2">
        <f t="shared" si="1110"/>
        <v>57851.557966260654</v>
      </c>
      <c r="W2069" s="2">
        <f t="shared" si="1111"/>
        <v>221567.46349926217</v>
      </c>
      <c r="X2069" s="29">
        <f t="shared" si="1112"/>
        <v>0</v>
      </c>
      <c r="Y2069" s="2">
        <f t="shared" si="1090"/>
        <v>0</v>
      </c>
      <c r="Z2069" s="82">
        <f t="shared" si="1113"/>
        <v>0</v>
      </c>
      <c r="AA2069" s="2">
        <f t="shared" si="1094"/>
        <v>0</v>
      </c>
      <c r="AB2069" s="27">
        <f t="shared" si="1120"/>
        <v>6.7299999999999999E-2</v>
      </c>
      <c r="AC2069" s="29">
        <f t="shared" si="1101"/>
        <v>20</v>
      </c>
      <c r="AD2069" s="29">
        <v>252</v>
      </c>
      <c r="AE2069" s="11">
        <f t="shared" si="1092"/>
        <v>1.0051825969999999</v>
      </c>
      <c r="AF2069" s="2">
        <f t="shared" si="1095"/>
        <v>1129.4983522099999</v>
      </c>
      <c r="AG2069" s="2">
        <f t="shared" si="1114"/>
        <v>1148.2948716200001</v>
      </c>
      <c r="AH2069" s="3">
        <f t="shared" si="1115"/>
        <v>0</v>
      </c>
      <c r="AI2069" s="4" t="str">
        <f t="shared" si="1093"/>
        <v>A+J=</v>
      </c>
      <c r="AJ2069" s="12">
        <f t="shared" si="1121"/>
        <v>43192</v>
      </c>
      <c r="AK2069" s="12"/>
      <c r="AL2069" s="4"/>
      <c r="AM2069" s="1"/>
      <c r="AN2069" s="12"/>
      <c r="AO2069" s="1"/>
      <c r="AP2069" s="1"/>
      <c r="AQ2069" s="3"/>
      <c r="AR2069" s="3"/>
      <c r="AS2069" s="7"/>
      <c r="AT2069" s="1"/>
      <c r="AU2069" s="1"/>
      <c r="AV2069" s="1"/>
      <c r="AW2069" s="1"/>
      <c r="AX2069" s="1"/>
      <c r="AY2069" s="1"/>
      <c r="AZ2069" s="1"/>
      <c r="BA2069" s="1"/>
      <c r="BB2069" s="1"/>
    </row>
    <row r="2070" spans="1:54" x14ac:dyDescent="0.2">
      <c r="A2070" s="178">
        <f t="shared" si="1116"/>
        <v>43189</v>
      </c>
      <c r="B2070" s="2">
        <f t="shared" si="1102"/>
        <v>222802.94094944463</v>
      </c>
      <c r="C2070" s="2">
        <f t="shared" si="1117"/>
        <v>155715.98316311001</v>
      </c>
      <c r="D2070" s="2">
        <f>SUM(Y2070:Y$2227)</f>
        <v>20019.658418999999</v>
      </c>
      <c r="E2070" s="11">
        <f t="shared" si="1103"/>
        <v>135696.32474411</v>
      </c>
      <c r="F2070" s="99">
        <f t="shared" si="1098"/>
        <v>4930.72</v>
      </c>
      <c r="G2070" s="3">
        <f>IF(N2070=1,VLOOKUP(A2069,[1]Plan1!$BG$69:$BI$188,3),G2069)</f>
        <v>4946.5</v>
      </c>
      <c r="H2070" s="200">
        <f t="shared" si="1099"/>
        <v>43102</v>
      </c>
      <c r="I2070" s="200">
        <f t="shared" si="1100"/>
        <v>43133</v>
      </c>
      <c r="J2070" s="27">
        <f t="shared" si="1104"/>
        <v>3.2003439659926691E-3</v>
      </c>
      <c r="K2070" s="12">
        <f t="shared" si="1118"/>
        <v>43192</v>
      </c>
      <c r="L2070" s="12">
        <f t="shared" si="1105"/>
        <v>43192</v>
      </c>
      <c r="M2070" s="1">
        <f t="shared" si="1119"/>
        <v>21</v>
      </c>
      <c r="N2070" s="1">
        <f t="shared" si="1106"/>
        <v>21</v>
      </c>
      <c r="O2070" s="2">
        <f t="shared" si="1107"/>
        <v>1.00320034</v>
      </c>
      <c r="P2070" s="11">
        <f t="shared" si="1097"/>
        <v>1.00290046</v>
      </c>
      <c r="Q2070" s="11">
        <f t="shared" si="1091"/>
        <v>1.4219972271940347</v>
      </c>
      <c r="R2070" s="2">
        <f t="shared" si="1096"/>
        <v>1.4265481</v>
      </c>
      <c r="S2070" s="2">
        <f t="shared" si="1089"/>
        <v>1.3996033400000001</v>
      </c>
      <c r="T2070" s="2">
        <f t="shared" si="1108"/>
        <v>217940.61012647001</v>
      </c>
      <c r="U2070" s="2">
        <f t="shared" si="1109"/>
        <v>7999.9223698915212</v>
      </c>
      <c r="V2070" s="2">
        <f t="shared" si="1110"/>
        <v>57881.009496583101</v>
      </c>
      <c r="W2070" s="2">
        <f t="shared" si="1111"/>
        <v>221596.91502958463</v>
      </c>
      <c r="X2070" s="29">
        <f t="shared" si="1112"/>
        <v>0</v>
      </c>
      <c r="Y2070" s="2">
        <f t="shared" si="1090"/>
        <v>0</v>
      </c>
      <c r="Z2070" s="82">
        <f t="shared" si="1113"/>
        <v>0</v>
      </c>
      <c r="AA2070" s="2">
        <f t="shared" si="1094"/>
        <v>0</v>
      </c>
      <c r="AB2070" s="27">
        <f t="shared" si="1120"/>
        <v>6.7299999999999999E-2</v>
      </c>
      <c r="AC2070" s="29">
        <f t="shared" si="1101"/>
        <v>21</v>
      </c>
      <c r="AD2070" s="29">
        <v>252</v>
      </c>
      <c r="AE2070" s="11">
        <f t="shared" si="1092"/>
        <v>1.0054424310000001</v>
      </c>
      <c r="AF2070" s="2">
        <f t="shared" si="1095"/>
        <v>1186.1267327099999</v>
      </c>
      <c r="AG2070" s="2">
        <f t="shared" si="1114"/>
        <v>1206.0259198599999</v>
      </c>
      <c r="AH2070" s="3">
        <f t="shared" si="1115"/>
        <v>0</v>
      </c>
      <c r="AI2070" s="4" t="str">
        <f t="shared" si="1093"/>
        <v>A+J=</v>
      </c>
      <c r="AJ2070" s="12">
        <f t="shared" si="1121"/>
        <v>43192</v>
      </c>
      <c r="AK2070" s="12"/>
      <c r="AL2070" s="4"/>
      <c r="AM2070" s="1"/>
      <c r="AN2070" s="12"/>
      <c r="AO2070" s="1"/>
      <c r="AP2070" s="1"/>
      <c r="AQ2070" s="3"/>
      <c r="AR2070" s="3"/>
      <c r="AS2070" s="7"/>
      <c r="AT2070" s="1"/>
      <c r="AU2070" s="1"/>
      <c r="AV2070" s="1"/>
      <c r="AW2070" s="1"/>
      <c r="AX2070" s="1"/>
      <c r="AY2070" s="1"/>
      <c r="AZ2070" s="1"/>
      <c r="BA2070" s="1"/>
      <c r="BB2070" s="1"/>
    </row>
    <row r="2071" spans="1:54" x14ac:dyDescent="0.2">
      <c r="A2071" s="178">
        <f t="shared" si="1116"/>
        <v>43190</v>
      </c>
      <c r="B2071" s="2">
        <f t="shared" si="1102"/>
        <v>222802.94094944463</v>
      </c>
      <c r="C2071" s="2">
        <f t="shared" si="1117"/>
        <v>155715.98316311001</v>
      </c>
      <c r="D2071" s="2">
        <f>SUM(Y2071:Y$2227)</f>
        <v>20019.658418999999</v>
      </c>
      <c r="E2071" s="11">
        <f t="shared" si="1103"/>
        <v>135696.32474411</v>
      </c>
      <c r="F2071" s="99">
        <f t="shared" si="1098"/>
        <v>4930.72</v>
      </c>
      <c r="G2071" s="3">
        <f>IF(N2071=1,VLOOKUP(A2070,[1]Plan1!$BG$69:$BI$188,3),G2070)</f>
        <v>4946.5</v>
      </c>
      <c r="H2071" s="200">
        <f t="shared" si="1099"/>
        <v>43102</v>
      </c>
      <c r="I2071" s="200">
        <f t="shared" si="1100"/>
        <v>43133</v>
      </c>
      <c r="J2071" s="27">
        <f t="shared" si="1104"/>
        <v>3.2003439659926691E-3</v>
      </c>
      <c r="K2071" s="12">
        <f t="shared" si="1118"/>
        <v>43192</v>
      </c>
      <c r="L2071" s="12">
        <f t="shared" si="1105"/>
        <v>43192</v>
      </c>
      <c r="M2071" s="1">
        <f t="shared" si="1119"/>
        <v>21</v>
      </c>
      <c r="N2071" s="1">
        <f t="shared" si="1106"/>
        <v>21</v>
      </c>
      <c r="O2071" s="2">
        <f t="shared" si="1107"/>
        <v>1.00320034</v>
      </c>
      <c r="P2071" s="11">
        <f t="shared" si="1097"/>
        <v>1.00290046</v>
      </c>
      <c r="Q2071" s="11">
        <f t="shared" si="1091"/>
        <v>1.4219972271940347</v>
      </c>
      <c r="R2071" s="2">
        <f t="shared" si="1096"/>
        <v>1.4265481</v>
      </c>
      <c r="S2071" s="2">
        <f t="shared" si="1089"/>
        <v>1.3996033400000001</v>
      </c>
      <c r="T2071" s="2">
        <f t="shared" si="1108"/>
        <v>217940.61012647001</v>
      </c>
      <c r="U2071" s="2">
        <f t="shared" si="1109"/>
        <v>7999.9223698915212</v>
      </c>
      <c r="V2071" s="2">
        <f t="shared" si="1110"/>
        <v>57881.009496583101</v>
      </c>
      <c r="W2071" s="2">
        <f t="shared" si="1111"/>
        <v>221596.91502958463</v>
      </c>
      <c r="X2071" s="29">
        <f t="shared" si="1112"/>
        <v>0</v>
      </c>
      <c r="Y2071" s="2">
        <f t="shared" si="1090"/>
        <v>0</v>
      </c>
      <c r="Z2071" s="82">
        <f t="shared" si="1113"/>
        <v>0</v>
      </c>
      <c r="AA2071" s="2">
        <f t="shared" si="1094"/>
        <v>0</v>
      </c>
      <c r="AB2071" s="27">
        <f t="shared" si="1120"/>
        <v>6.7299999999999999E-2</v>
      </c>
      <c r="AC2071" s="29">
        <f t="shared" si="1101"/>
        <v>21</v>
      </c>
      <c r="AD2071" s="29">
        <v>252</v>
      </c>
      <c r="AE2071" s="11">
        <f t="shared" si="1092"/>
        <v>1.0054424310000001</v>
      </c>
      <c r="AF2071" s="2">
        <f t="shared" si="1095"/>
        <v>1186.1267327099999</v>
      </c>
      <c r="AG2071" s="2">
        <f t="shared" si="1114"/>
        <v>1206.0259198599999</v>
      </c>
      <c r="AH2071" s="3">
        <f t="shared" si="1115"/>
        <v>0</v>
      </c>
      <c r="AI2071" s="4" t="str">
        <f t="shared" si="1093"/>
        <v>A+J=</v>
      </c>
      <c r="AJ2071" s="12">
        <f t="shared" si="1121"/>
        <v>43192</v>
      </c>
      <c r="AK2071" s="12"/>
      <c r="AL2071" s="4"/>
      <c r="AM2071" s="1"/>
      <c r="AN2071" s="12"/>
      <c r="AO2071" s="1"/>
      <c r="AP2071" s="1"/>
      <c r="AQ2071" s="3"/>
      <c r="AR2071" s="3"/>
      <c r="AS2071" s="7"/>
      <c r="AT2071" s="1"/>
      <c r="AU2071" s="1"/>
      <c r="AV2071" s="1"/>
      <c r="AW2071" s="1"/>
      <c r="AX2071" s="1"/>
      <c r="AY2071" s="1"/>
      <c r="AZ2071" s="1"/>
      <c r="BA2071" s="1"/>
      <c r="BB2071" s="1"/>
    </row>
    <row r="2072" spans="1:54" x14ac:dyDescent="0.2">
      <c r="A2072" s="178">
        <f t="shared" si="1116"/>
        <v>43191</v>
      </c>
      <c r="B2072" s="2">
        <f t="shared" si="1102"/>
        <v>222802.94094944463</v>
      </c>
      <c r="C2072" s="2">
        <f t="shared" si="1117"/>
        <v>155715.98316311001</v>
      </c>
      <c r="D2072" s="2">
        <f>SUM(Y2072:Y$2227)</f>
        <v>20019.658418999999</v>
      </c>
      <c r="E2072" s="11">
        <f t="shared" si="1103"/>
        <v>135696.32474411</v>
      </c>
      <c r="F2072" s="99">
        <f t="shared" si="1098"/>
        <v>4930.72</v>
      </c>
      <c r="G2072" s="3">
        <f>IF(N2072=1,VLOOKUP(A2071,[1]Plan1!$BG$69:$BI$188,3),G2071)</f>
        <v>4946.5</v>
      </c>
      <c r="H2072" s="200">
        <f t="shared" si="1099"/>
        <v>43102</v>
      </c>
      <c r="I2072" s="200">
        <f t="shared" si="1100"/>
        <v>43133</v>
      </c>
      <c r="J2072" s="27">
        <f t="shared" si="1104"/>
        <v>3.2003439659926691E-3</v>
      </c>
      <c r="K2072" s="12">
        <f t="shared" si="1118"/>
        <v>43222</v>
      </c>
      <c r="L2072" s="12">
        <f t="shared" si="1105"/>
        <v>43192</v>
      </c>
      <c r="M2072" s="1">
        <f t="shared" si="1119"/>
        <v>21</v>
      </c>
      <c r="N2072" s="1">
        <f t="shared" si="1106"/>
        <v>21</v>
      </c>
      <c r="O2072" s="2">
        <f t="shared" si="1107"/>
        <v>1.00320034</v>
      </c>
      <c r="P2072" s="11">
        <f t="shared" si="1097"/>
        <v>1.00290046</v>
      </c>
      <c r="Q2072" s="11">
        <f t="shared" si="1091"/>
        <v>1.4219972271940347</v>
      </c>
      <c r="R2072" s="2">
        <f t="shared" si="1096"/>
        <v>1.4265481</v>
      </c>
      <c r="S2072" s="2">
        <f t="shared" si="1089"/>
        <v>1.3996033400000001</v>
      </c>
      <c r="T2072" s="2">
        <f t="shared" si="1108"/>
        <v>217940.61012647001</v>
      </c>
      <c r="U2072" s="2">
        <f t="shared" si="1109"/>
        <v>7999.9223698915212</v>
      </c>
      <c r="V2072" s="2">
        <f t="shared" si="1110"/>
        <v>57881.009496583101</v>
      </c>
      <c r="W2072" s="2">
        <f t="shared" si="1111"/>
        <v>221596.91502958463</v>
      </c>
      <c r="X2072" s="29">
        <f t="shared" si="1112"/>
        <v>0</v>
      </c>
      <c r="Y2072" s="2">
        <f t="shared" si="1090"/>
        <v>0</v>
      </c>
      <c r="Z2072" s="82">
        <f t="shared" si="1113"/>
        <v>0</v>
      </c>
      <c r="AA2072" s="2">
        <f t="shared" si="1094"/>
        <v>0</v>
      </c>
      <c r="AB2072" s="27">
        <f t="shared" si="1120"/>
        <v>6.7299999999999999E-2</v>
      </c>
      <c r="AC2072" s="29">
        <f t="shared" si="1101"/>
        <v>21</v>
      </c>
      <c r="AD2072" s="29">
        <v>252</v>
      </c>
      <c r="AE2072" s="11">
        <f t="shared" si="1092"/>
        <v>1.0054424310000001</v>
      </c>
      <c r="AF2072" s="2">
        <f t="shared" si="1095"/>
        <v>1186.1267327099999</v>
      </c>
      <c r="AG2072" s="2">
        <f t="shared" si="1114"/>
        <v>1206.0259198599999</v>
      </c>
      <c r="AH2072" s="3">
        <f t="shared" si="1115"/>
        <v>0</v>
      </c>
      <c r="AI2072" s="4" t="str">
        <f t="shared" si="1093"/>
        <v>A+J=</v>
      </c>
      <c r="AJ2072" s="12">
        <f t="shared" si="1121"/>
        <v>43192</v>
      </c>
      <c r="AK2072" s="12"/>
      <c r="AL2072" s="4"/>
      <c r="AM2072" s="1"/>
      <c r="AN2072" s="12"/>
      <c r="AO2072" s="1"/>
      <c r="AP2072" s="1"/>
      <c r="AQ2072" s="3"/>
      <c r="AR2072" s="3"/>
      <c r="AS2072" s="7"/>
      <c r="AT2072" s="1"/>
      <c r="AU2072" s="1"/>
      <c r="AV2072" s="1"/>
      <c r="AW2072" s="1"/>
      <c r="AX2072" s="1"/>
      <c r="AY2072" s="1"/>
      <c r="AZ2072" s="1"/>
      <c r="BA2072" s="1"/>
      <c r="BB2072" s="1"/>
    </row>
    <row r="2073" spans="1:54" x14ac:dyDescent="0.2">
      <c r="A2073" s="178">
        <f t="shared" si="1116"/>
        <v>43192</v>
      </c>
      <c r="B2073" s="2">
        <f t="shared" si="1102"/>
        <v>222802.94094944463</v>
      </c>
      <c r="C2073" s="2">
        <f t="shared" si="1117"/>
        <v>155715.98316311001</v>
      </c>
      <c r="D2073" s="2">
        <f>SUM(Y2073:Y$2227)</f>
        <v>20019.658418999999</v>
      </c>
      <c r="E2073" s="11">
        <f t="shared" si="1103"/>
        <v>135696.32474411</v>
      </c>
      <c r="F2073" s="99">
        <f t="shared" si="1098"/>
        <v>4930.72</v>
      </c>
      <c r="G2073" s="3">
        <f>IF(N2073=1,VLOOKUP(A2072,[1]Plan1!$BG$69:$BI$188,3),G2072)</f>
        <v>4946.5</v>
      </c>
      <c r="H2073" s="200">
        <f t="shared" si="1099"/>
        <v>43102</v>
      </c>
      <c r="I2073" s="200">
        <f t="shared" si="1100"/>
        <v>43133</v>
      </c>
      <c r="J2073" s="27">
        <f t="shared" si="1104"/>
        <v>3.2003439659926691E-3</v>
      </c>
      <c r="K2073" s="12">
        <f t="shared" si="1118"/>
        <v>43222</v>
      </c>
      <c r="L2073" s="12">
        <f t="shared" si="1105"/>
        <v>43192</v>
      </c>
      <c r="M2073" s="1">
        <f t="shared" si="1119"/>
        <v>21</v>
      </c>
      <c r="N2073" s="1">
        <f t="shared" si="1106"/>
        <v>21</v>
      </c>
      <c r="O2073" s="2">
        <f t="shared" si="1107"/>
        <v>1.00320034</v>
      </c>
      <c r="P2073" s="11">
        <f t="shared" si="1097"/>
        <v>1.00290046</v>
      </c>
      <c r="Q2073" s="11">
        <f t="shared" si="1091"/>
        <v>1.4219972271940347</v>
      </c>
      <c r="R2073" s="2">
        <f t="shared" si="1096"/>
        <v>1.4265481</v>
      </c>
      <c r="S2073" s="2">
        <f t="shared" si="1089"/>
        <v>1.3996033400000001</v>
      </c>
      <c r="T2073" s="2">
        <f t="shared" si="1108"/>
        <v>217940.61012647001</v>
      </c>
      <c r="U2073" s="2">
        <f t="shared" si="1109"/>
        <v>7999.9223698915212</v>
      </c>
      <c r="V2073" s="2">
        <f t="shared" si="1110"/>
        <v>57881.009496583101</v>
      </c>
      <c r="W2073" s="2">
        <f t="shared" si="1111"/>
        <v>221596.91502958463</v>
      </c>
      <c r="X2073" s="29">
        <f t="shared" si="1112"/>
        <v>68</v>
      </c>
      <c r="Y2073" s="2">
        <f t="shared" si="1090"/>
        <v>3309.4987480300001</v>
      </c>
      <c r="Z2073" s="82">
        <f t="shared" si="1113"/>
        <v>2.125343E-2</v>
      </c>
      <c r="AA2073" s="2">
        <f t="shared" si="1094"/>
        <v>4631.9855014799996</v>
      </c>
      <c r="AB2073" s="27">
        <f t="shared" si="1120"/>
        <v>6.7299999999999999E-2</v>
      </c>
      <c r="AC2073" s="29">
        <f t="shared" si="1101"/>
        <v>21</v>
      </c>
      <c r="AD2073" s="29">
        <v>252</v>
      </c>
      <c r="AE2073" s="11">
        <f t="shared" si="1092"/>
        <v>1.0054424310000001</v>
      </c>
      <c r="AF2073" s="2">
        <f t="shared" si="1095"/>
        <v>1186.1267327099999</v>
      </c>
      <c r="AG2073" s="2">
        <f t="shared" si="1114"/>
        <v>1206.0259198599999</v>
      </c>
      <c r="AH2073" s="3">
        <f t="shared" si="1115"/>
        <v>5818.1122341899991</v>
      </c>
      <c r="AI2073" s="4" t="str">
        <f t="shared" si="1093"/>
        <v>A+J=</v>
      </c>
      <c r="AJ2073" s="12">
        <f t="shared" si="1121"/>
        <v>43192</v>
      </c>
      <c r="AK2073" s="12"/>
      <c r="AL2073" s="4"/>
      <c r="AM2073" s="1"/>
      <c r="AN2073" s="12"/>
      <c r="AO2073" s="1"/>
      <c r="AP2073" s="1"/>
      <c r="AQ2073" s="3"/>
      <c r="AR2073" s="3"/>
      <c r="AS2073" s="7"/>
      <c r="AT2073" s="1"/>
      <c r="AU2073" s="1"/>
      <c r="AV2073" s="1"/>
      <c r="AW2073" s="1"/>
      <c r="AX2073" s="1"/>
      <c r="AY2073" s="1"/>
      <c r="AZ2073" s="1"/>
      <c r="BA2073" s="1"/>
      <c r="BB2073" s="1"/>
    </row>
    <row r="2074" spans="1:54" x14ac:dyDescent="0.2">
      <c r="A2074" s="178">
        <f t="shared" si="1116"/>
        <v>43193</v>
      </c>
      <c r="B2074" s="2">
        <f t="shared" si="1102"/>
        <v>217029.30413460141</v>
      </c>
      <c r="C2074" s="2">
        <f t="shared" si="1117"/>
        <v>152406.48441507999</v>
      </c>
      <c r="D2074" s="2">
        <f>SUM(Y2074:Y$2227)</f>
        <v>16710.159670969999</v>
      </c>
      <c r="E2074" s="11">
        <f t="shared" si="1103"/>
        <v>135696.32474411</v>
      </c>
      <c r="F2074" s="99">
        <f t="shared" si="1098"/>
        <v>4946.5</v>
      </c>
      <c r="G2074" s="3">
        <f>IF(N2074=1,VLOOKUP(A2073,[1]Plan1!$BG$69:$BI$188,3),G2073)</f>
        <v>4950.95</v>
      </c>
      <c r="H2074" s="200">
        <f t="shared" si="1099"/>
        <v>43134</v>
      </c>
      <c r="I2074" s="200">
        <f t="shared" si="1100"/>
        <v>43162</v>
      </c>
      <c r="J2074" s="27">
        <f t="shared" si="1104"/>
        <v>8.9962599818038669E-4</v>
      </c>
      <c r="K2074" s="12">
        <f t="shared" si="1118"/>
        <v>43222</v>
      </c>
      <c r="L2074" s="12">
        <f t="shared" si="1105"/>
        <v>43222</v>
      </c>
      <c r="M2074" s="1">
        <f t="shared" si="1119"/>
        <v>21</v>
      </c>
      <c r="N2074" s="1">
        <f t="shared" si="1106"/>
        <v>1</v>
      </c>
      <c r="O2074" s="2">
        <f t="shared" si="1107"/>
        <v>1.00004282</v>
      </c>
      <c r="P2074" s="11">
        <f t="shared" si="1097"/>
        <v>1.00320034</v>
      </c>
      <c r="Q2074" s="11">
        <f t="shared" si="1091"/>
        <v>1.4265481018001129</v>
      </c>
      <c r="R2074" s="2">
        <f t="shared" si="1096"/>
        <v>1.42660918</v>
      </c>
      <c r="S2074" s="2">
        <f t="shared" si="1089"/>
        <v>1.3996033400000001</v>
      </c>
      <c r="T2074" s="2">
        <f t="shared" si="1108"/>
        <v>213308.624625</v>
      </c>
      <c r="U2074" s="2">
        <f t="shared" si="1109"/>
        <v>6677.4356164529136</v>
      </c>
      <c r="V2074" s="2">
        <f t="shared" si="1110"/>
        <v>57889.297828098483</v>
      </c>
      <c r="W2074" s="2">
        <f t="shared" si="1111"/>
        <v>216973.2178596314</v>
      </c>
      <c r="X2074" s="29">
        <f t="shared" si="1112"/>
        <v>0</v>
      </c>
      <c r="Y2074" s="2">
        <f t="shared" si="1090"/>
        <v>0</v>
      </c>
      <c r="Z2074" s="82">
        <f t="shared" si="1113"/>
        <v>0</v>
      </c>
      <c r="AA2074" s="2">
        <f t="shared" si="1094"/>
        <v>0</v>
      </c>
      <c r="AB2074" s="27">
        <f t="shared" si="1120"/>
        <v>6.7299999999999999E-2</v>
      </c>
      <c r="AC2074" s="29">
        <f t="shared" si="1101"/>
        <v>1</v>
      </c>
      <c r="AD2074" s="29">
        <v>252</v>
      </c>
      <c r="AE2074" s="11">
        <f t="shared" si="1092"/>
        <v>1.0002584940000001</v>
      </c>
      <c r="AF2074" s="2">
        <f t="shared" si="1095"/>
        <v>55.138999609999999</v>
      </c>
      <c r="AG2074" s="2">
        <f t="shared" si="1114"/>
        <v>56.086274969999998</v>
      </c>
      <c r="AH2074" s="3">
        <f t="shared" si="1115"/>
        <v>0</v>
      </c>
      <c r="AI2074" s="4" t="str">
        <f t="shared" si="1093"/>
        <v>A+J=</v>
      </c>
      <c r="AJ2074" s="12">
        <f t="shared" si="1121"/>
        <v>43222</v>
      </c>
      <c r="AK2074" s="12"/>
      <c r="AL2074" s="4"/>
      <c r="AM2074" s="1"/>
      <c r="AN2074" s="12"/>
      <c r="AO2074" s="1"/>
      <c r="AP2074" s="1"/>
      <c r="AQ2074" s="3"/>
      <c r="AR2074" s="3"/>
      <c r="AS2074" s="7"/>
      <c r="AT2074" s="1"/>
      <c r="AU2074" s="1"/>
      <c r="AV2074" s="1"/>
      <c r="AW2074" s="1"/>
      <c r="AX2074" s="1"/>
      <c r="AY2074" s="1"/>
      <c r="AZ2074" s="1"/>
      <c r="BA2074" s="1"/>
      <c r="BB2074" s="1"/>
    </row>
    <row r="2075" spans="1:54" x14ac:dyDescent="0.2">
      <c r="A2075" s="178">
        <f t="shared" si="1116"/>
        <v>43194</v>
      </c>
      <c r="B2075" s="2">
        <f t="shared" si="1102"/>
        <v>217093.69892148999</v>
      </c>
      <c r="C2075" s="2">
        <f t="shared" si="1117"/>
        <v>152406.48441507999</v>
      </c>
      <c r="D2075" s="2">
        <f>SUM(Y2075:Y$2227)</f>
        <v>16710.159670969999</v>
      </c>
      <c r="E2075" s="11">
        <f t="shared" si="1103"/>
        <v>135696.32474411</v>
      </c>
      <c r="F2075" s="99">
        <f t="shared" si="1098"/>
        <v>4946.5</v>
      </c>
      <c r="G2075" s="3">
        <f>IF(N2075=1,VLOOKUP(A2074,[1]Plan1!$BG$69:$BI$188,3),G2074)</f>
        <v>4950.95</v>
      </c>
      <c r="H2075" s="200">
        <f t="shared" si="1099"/>
        <v>43134</v>
      </c>
      <c r="I2075" s="200">
        <f t="shared" si="1100"/>
        <v>43162</v>
      </c>
      <c r="J2075" s="27">
        <f t="shared" si="1104"/>
        <v>8.9962599818038669E-4</v>
      </c>
      <c r="K2075" s="12">
        <f t="shared" si="1118"/>
        <v>43222</v>
      </c>
      <c r="L2075" s="12">
        <f t="shared" si="1105"/>
        <v>43222</v>
      </c>
      <c r="M2075" s="1">
        <f t="shared" si="1119"/>
        <v>21</v>
      </c>
      <c r="N2075" s="1">
        <f t="shared" si="1106"/>
        <v>2</v>
      </c>
      <c r="O2075" s="2">
        <f t="shared" si="1107"/>
        <v>1.00008564</v>
      </c>
      <c r="P2075" s="11">
        <f t="shared" si="1097"/>
        <v>1.00320034</v>
      </c>
      <c r="Q2075" s="11">
        <f t="shared" si="1091"/>
        <v>1.4265481018001129</v>
      </c>
      <c r="R2075" s="2">
        <f t="shared" si="1096"/>
        <v>1.42667027</v>
      </c>
      <c r="S2075" s="2">
        <f t="shared" si="1089"/>
        <v>1.3996033400000001</v>
      </c>
      <c r="T2075" s="2">
        <f t="shared" si="1108"/>
        <v>213308.624625</v>
      </c>
      <c r="U2075" s="2">
        <f t="shared" si="1109"/>
        <v>6677.4356164529136</v>
      </c>
      <c r="V2075" s="2">
        <f t="shared" si="1110"/>
        <v>57897.587516577092</v>
      </c>
      <c r="W2075" s="2">
        <f t="shared" si="1111"/>
        <v>216981.50754811001</v>
      </c>
      <c r="X2075" s="29">
        <f t="shared" si="1112"/>
        <v>0</v>
      </c>
      <c r="Y2075" s="2">
        <f t="shared" si="1090"/>
        <v>0</v>
      </c>
      <c r="Z2075" s="82">
        <f t="shared" si="1113"/>
        <v>0</v>
      </c>
      <c r="AA2075" s="2">
        <f t="shared" si="1094"/>
        <v>0</v>
      </c>
      <c r="AB2075" s="27">
        <f t="shared" si="1120"/>
        <v>6.7299999999999999E-2</v>
      </c>
      <c r="AC2075" s="29">
        <f t="shared" si="1101"/>
        <v>2</v>
      </c>
      <c r="AD2075" s="29">
        <v>252</v>
      </c>
      <c r="AE2075" s="11">
        <f t="shared" si="1092"/>
        <v>1.000517055</v>
      </c>
      <c r="AF2075" s="2">
        <f t="shared" si="1095"/>
        <v>110.2922909</v>
      </c>
      <c r="AG2075" s="2">
        <f t="shared" si="1114"/>
        <v>112.19137338</v>
      </c>
      <c r="AH2075" s="3">
        <f t="shared" si="1115"/>
        <v>0</v>
      </c>
      <c r="AI2075" s="4" t="str">
        <f t="shared" si="1093"/>
        <v>A+J=</v>
      </c>
      <c r="AJ2075" s="12">
        <f t="shared" si="1121"/>
        <v>43222</v>
      </c>
      <c r="AK2075" s="12"/>
      <c r="AL2075" s="4"/>
      <c r="AM2075" s="1"/>
      <c r="AN2075" s="12"/>
      <c r="AO2075" s="1"/>
      <c r="AP2075" s="1"/>
      <c r="AQ2075" s="3"/>
      <c r="AR2075" s="3"/>
      <c r="AS2075" s="7"/>
      <c r="AT2075" s="1"/>
      <c r="AU2075" s="1"/>
      <c r="AV2075" s="1"/>
      <c r="AW2075" s="1"/>
      <c r="AX2075" s="1"/>
      <c r="AY2075" s="1"/>
      <c r="AZ2075" s="1"/>
      <c r="BA2075" s="1"/>
      <c r="BB2075" s="1"/>
    </row>
    <row r="2076" spans="1:54" x14ac:dyDescent="0.2">
      <c r="A2076" s="178">
        <f t="shared" si="1116"/>
        <v>43195</v>
      </c>
      <c r="B2076" s="2">
        <f t="shared" si="1102"/>
        <v>217158.11117545536</v>
      </c>
      <c r="C2076" s="2">
        <f t="shared" si="1117"/>
        <v>152406.48441507999</v>
      </c>
      <c r="D2076" s="2">
        <f>SUM(Y2076:Y$2227)</f>
        <v>16710.159670969999</v>
      </c>
      <c r="E2076" s="11">
        <f t="shared" si="1103"/>
        <v>135696.32474411</v>
      </c>
      <c r="F2076" s="99">
        <f t="shared" si="1098"/>
        <v>4946.5</v>
      </c>
      <c r="G2076" s="3">
        <f>IF(N2076=1,VLOOKUP(A2075,[1]Plan1!$BG$69:$BI$188,3),G2075)</f>
        <v>4950.95</v>
      </c>
      <c r="H2076" s="200">
        <f t="shared" si="1099"/>
        <v>43134</v>
      </c>
      <c r="I2076" s="200">
        <f t="shared" si="1100"/>
        <v>43162</v>
      </c>
      <c r="J2076" s="27">
        <f t="shared" si="1104"/>
        <v>8.9962599818038669E-4</v>
      </c>
      <c r="K2076" s="12">
        <f t="shared" si="1118"/>
        <v>43222</v>
      </c>
      <c r="L2076" s="12">
        <f t="shared" si="1105"/>
        <v>43222</v>
      </c>
      <c r="M2076" s="1">
        <f t="shared" si="1119"/>
        <v>21</v>
      </c>
      <c r="N2076" s="1">
        <f t="shared" si="1106"/>
        <v>3</v>
      </c>
      <c r="O2076" s="2">
        <f t="shared" si="1107"/>
        <v>1.00012846</v>
      </c>
      <c r="P2076" s="11">
        <f t="shared" si="1097"/>
        <v>1.00320034</v>
      </c>
      <c r="Q2076" s="11">
        <f t="shared" si="1091"/>
        <v>1.4265481018001129</v>
      </c>
      <c r="R2076" s="2">
        <f t="shared" si="1096"/>
        <v>1.4267313500000001</v>
      </c>
      <c r="S2076" s="2">
        <f t="shared" si="1089"/>
        <v>1.3996033400000001</v>
      </c>
      <c r="T2076" s="2">
        <f t="shared" si="1108"/>
        <v>213308.624625</v>
      </c>
      <c r="U2076" s="2">
        <f t="shared" si="1109"/>
        <v>6677.4356164529136</v>
      </c>
      <c r="V2076" s="2">
        <f t="shared" si="1110"/>
        <v>57905.875848092473</v>
      </c>
      <c r="W2076" s="2">
        <f t="shared" si="1111"/>
        <v>216989.79587962537</v>
      </c>
      <c r="X2076" s="29">
        <f t="shared" si="1112"/>
        <v>0</v>
      </c>
      <c r="Y2076" s="2">
        <f t="shared" si="1090"/>
        <v>0</v>
      </c>
      <c r="Z2076" s="82">
        <f t="shared" si="1113"/>
        <v>0</v>
      </c>
      <c r="AA2076" s="2">
        <f t="shared" si="1094"/>
        <v>0</v>
      </c>
      <c r="AB2076" s="27">
        <f t="shared" si="1120"/>
        <v>6.7299999999999999E-2</v>
      </c>
      <c r="AC2076" s="29">
        <f t="shared" si="1101"/>
        <v>3</v>
      </c>
      <c r="AD2076" s="29">
        <v>252</v>
      </c>
      <c r="AE2076" s="11">
        <f t="shared" si="1092"/>
        <v>1.0007756830000001</v>
      </c>
      <c r="AF2076" s="2">
        <f t="shared" si="1095"/>
        <v>165.45987387</v>
      </c>
      <c r="AG2076" s="2">
        <f t="shared" si="1114"/>
        <v>168.31529583</v>
      </c>
      <c r="AH2076" s="3">
        <f t="shared" si="1115"/>
        <v>0</v>
      </c>
      <c r="AI2076" s="4" t="str">
        <f t="shared" si="1093"/>
        <v>A+J=</v>
      </c>
      <c r="AJ2076" s="12">
        <f t="shared" si="1121"/>
        <v>43222</v>
      </c>
      <c r="AK2076" s="12"/>
      <c r="AL2076" s="4"/>
      <c r="AM2076" s="1"/>
      <c r="AN2076" s="12"/>
      <c r="AO2076" s="1"/>
      <c r="AP2076" s="1"/>
      <c r="AQ2076" s="3"/>
      <c r="AR2076" s="3"/>
      <c r="AS2076" s="7"/>
      <c r="AT2076" s="1"/>
      <c r="AU2076" s="1"/>
      <c r="AV2076" s="1"/>
      <c r="AW2076" s="1"/>
      <c r="AX2076" s="1"/>
      <c r="AY2076" s="1"/>
      <c r="AZ2076" s="1"/>
      <c r="BA2076" s="1"/>
      <c r="BB2076" s="1"/>
    </row>
    <row r="2077" spans="1:54" x14ac:dyDescent="0.2">
      <c r="A2077" s="178">
        <f t="shared" si="1116"/>
        <v>43196</v>
      </c>
      <c r="B2077" s="2">
        <f t="shared" si="1102"/>
        <v>217222.54475521724</v>
      </c>
      <c r="C2077" s="2">
        <f t="shared" si="1117"/>
        <v>152406.48441507999</v>
      </c>
      <c r="D2077" s="2">
        <f>SUM(Y2077:Y$2227)</f>
        <v>16710.159670969999</v>
      </c>
      <c r="E2077" s="11">
        <f t="shared" si="1103"/>
        <v>135696.32474411</v>
      </c>
      <c r="F2077" s="99">
        <f t="shared" si="1098"/>
        <v>4946.5</v>
      </c>
      <c r="G2077" s="3">
        <f>IF(N2077=1,VLOOKUP(A2076,[1]Plan1!$BG$69:$BI$188,3),G2076)</f>
        <v>4950.95</v>
      </c>
      <c r="H2077" s="200">
        <f t="shared" si="1099"/>
        <v>43134</v>
      </c>
      <c r="I2077" s="200">
        <f t="shared" si="1100"/>
        <v>43162</v>
      </c>
      <c r="J2077" s="27">
        <f t="shared" si="1104"/>
        <v>8.9962599818038669E-4</v>
      </c>
      <c r="K2077" s="12">
        <f t="shared" si="1118"/>
        <v>43222</v>
      </c>
      <c r="L2077" s="12">
        <f t="shared" si="1105"/>
        <v>43222</v>
      </c>
      <c r="M2077" s="1">
        <f t="shared" si="1119"/>
        <v>21</v>
      </c>
      <c r="N2077" s="1">
        <f t="shared" si="1106"/>
        <v>4</v>
      </c>
      <c r="O2077" s="2">
        <f t="shared" si="1107"/>
        <v>1.0001712899999999</v>
      </c>
      <c r="P2077" s="11">
        <f t="shared" si="1097"/>
        <v>1.00320034</v>
      </c>
      <c r="Q2077" s="11">
        <f t="shared" si="1091"/>
        <v>1.4265481018001129</v>
      </c>
      <c r="R2077" s="2">
        <f t="shared" si="1096"/>
        <v>1.42679245</v>
      </c>
      <c r="S2077" s="2">
        <f t="shared" si="1089"/>
        <v>1.3996033400000001</v>
      </c>
      <c r="T2077" s="2">
        <f t="shared" si="1108"/>
        <v>213308.624625</v>
      </c>
      <c r="U2077" s="2">
        <f t="shared" si="1109"/>
        <v>6677.4356164529136</v>
      </c>
      <c r="V2077" s="2">
        <f t="shared" si="1110"/>
        <v>57914.166893534326</v>
      </c>
      <c r="W2077" s="2">
        <f t="shared" si="1111"/>
        <v>216998.08692506724</v>
      </c>
      <c r="X2077" s="29">
        <f t="shared" si="1112"/>
        <v>0</v>
      </c>
      <c r="Y2077" s="2">
        <f t="shared" si="1090"/>
        <v>0</v>
      </c>
      <c r="Z2077" s="82">
        <f t="shared" si="1113"/>
        <v>0</v>
      </c>
      <c r="AA2077" s="2">
        <f t="shared" si="1094"/>
        <v>0</v>
      </c>
      <c r="AB2077" s="27">
        <f t="shared" si="1120"/>
        <v>6.7299999999999999E-2</v>
      </c>
      <c r="AC2077" s="29">
        <f t="shared" si="1101"/>
        <v>4</v>
      </c>
      <c r="AD2077" s="29">
        <v>252</v>
      </c>
      <c r="AE2077" s="11">
        <f t="shared" si="1092"/>
        <v>1.0010343770000001</v>
      </c>
      <c r="AF2077" s="2">
        <f t="shared" si="1095"/>
        <v>220.64153521</v>
      </c>
      <c r="AG2077" s="2">
        <f t="shared" si="1114"/>
        <v>224.45783015000001</v>
      </c>
      <c r="AH2077" s="3">
        <f t="shared" si="1115"/>
        <v>0</v>
      </c>
      <c r="AI2077" s="4" t="str">
        <f t="shared" si="1093"/>
        <v>A+J=</v>
      </c>
      <c r="AJ2077" s="12">
        <f t="shared" si="1121"/>
        <v>43222</v>
      </c>
      <c r="AK2077" s="12"/>
      <c r="AL2077" s="4"/>
      <c r="AM2077" s="1"/>
      <c r="AN2077" s="12"/>
      <c r="AO2077" s="1"/>
      <c r="AP2077" s="1"/>
      <c r="AQ2077" s="3"/>
      <c r="AR2077" s="3"/>
      <c r="AS2077" s="7"/>
      <c r="AT2077" s="1"/>
      <c r="AU2077" s="1"/>
      <c r="AV2077" s="1"/>
      <c r="AW2077" s="1"/>
      <c r="AX2077" s="1"/>
      <c r="AY2077" s="1"/>
      <c r="AZ2077" s="1"/>
      <c r="BA2077" s="1"/>
      <c r="BB2077" s="1"/>
    </row>
    <row r="2078" spans="1:54" x14ac:dyDescent="0.2">
      <c r="A2078" s="178">
        <f t="shared" si="1116"/>
        <v>43197</v>
      </c>
      <c r="B2078" s="2">
        <f t="shared" si="1102"/>
        <v>217286.99738110907</v>
      </c>
      <c r="C2078" s="2">
        <f t="shared" si="1117"/>
        <v>152406.48441507999</v>
      </c>
      <c r="D2078" s="2">
        <f>SUM(Y2078:Y$2227)</f>
        <v>16710.159670969999</v>
      </c>
      <c r="E2078" s="11">
        <f t="shared" si="1103"/>
        <v>135696.32474411</v>
      </c>
      <c r="F2078" s="99">
        <f t="shared" si="1098"/>
        <v>4946.5</v>
      </c>
      <c r="G2078" s="3">
        <f>IF(N2078=1,VLOOKUP(A2077,[1]Plan1!$BG$69:$BI$188,3),G2077)</f>
        <v>4950.95</v>
      </c>
      <c r="H2078" s="200">
        <f t="shared" si="1099"/>
        <v>43134</v>
      </c>
      <c r="I2078" s="200">
        <f t="shared" si="1100"/>
        <v>43162</v>
      </c>
      <c r="J2078" s="27">
        <f t="shared" si="1104"/>
        <v>8.9962599818038669E-4</v>
      </c>
      <c r="K2078" s="12">
        <f t="shared" si="1118"/>
        <v>43222</v>
      </c>
      <c r="L2078" s="12">
        <f t="shared" si="1105"/>
        <v>43222</v>
      </c>
      <c r="M2078" s="1">
        <f t="shared" si="1119"/>
        <v>21</v>
      </c>
      <c r="N2078" s="1">
        <f t="shared" si="1106"/>
        <v>5</v>
      </c>
      <c r="O2078" s="2">
        <f t="shared" si="1107"/>
        <v>1.0002141200000001</v>
      </c>
      <c r="P2078" s="11">
        <f t="shared" si="1097"/>
        <v>1.00320034</v>
      </c>
      <c r="Q2078" s="11">
        <f t="shared" si="1091"/>
        <v>1.4265481018001129</v>
      </c>
      <c r="R2078" s="2">
        <f t="shared" si="1096"/>
        <v>1.4268535499999999</v>
      </c>
      <c r="S2078" s="2">
        <f t="shared" ref="S2078:S2141" si="1122">IF(AND(X2078&gt;0,MONTH(A2078)=10),R2078,S2077)</f>
        <v>1.3996033400000001</v>
      </c>
      <c r="T2078" s="2">
        <f t="shared" si="1108"/>
        <v>213308.624625</v>
      </c>
      <c r="U2078" s="2">
        <f t="shared" si="1109"/>
        <v>6677.4356164529136</v>
      </c>
      <c r="V2078" s="2">
        <f t="shared" si="1110"/>
        <v>57922.457938976178</v>
      </c>
      <c r="W2078" s="2">
        <f t="shared" si="1111"/>
        <v>217006.37797050909</v>
      </c>
      <c r="X2078" s="29">
        <f t="shared" si="1112"/>
        <v>0</v>
      </c>
      <c r="Y2078" s="2">
        <f t="shared" ref="Y2078:Y2141" si="1123">IF(X2078&gt;0,VLOOKUP(A2078,AN$12:AR$131,5),0)</f>
        <v>0</v>
      </c>
      <c r="Z2078" s="82">
        <f t="shared" si="1113"/>
        <v>0</v>
      </c>
      <c r="AA2078" s="2">
        <f t="shared" si="1094"/>
        <v>0</v>
      </c>
      <c r="AB2078" s="27">
        <f t="shared" si="1120"/>
        <v>6.7299999999999999E-2</v>
      </c>
      <c r="AC2078" s="29">
        <f t="shared" si="1101"/>
        <v>5</v>
      </c>
      <c r="AD2078" s="29">
        <v>252</v>
      </c>
      <c r="AE2078" s="11">
        <f t="shared" si="1092"/>
        <v>1.0012931389999999</v>
      </c>
      <c r="AF2078" s="2">
        <f t="shared" si="1095"/>
        <v>275.83770153</v>
      </c>
      <c r="AG2078" s="2">
        <f t="shared" si="1114"/>
        <v>280.61941059999998</v>
      </c>
      <c r="AH2078" s="3">
        <f t="shared" si="1115"/>
        <v>0</v>
      </c>
      <c r="AI2078" s="4" t="str">
        <f t="shared" si="1093"/>
        <v>A+J=</v>
      </c>
      <c r="AJ2078" s="12">
        <f t="shared" si="1121"/>
        <v>43222</v>
      </c>
      <c r="AK2078" s="12"/>
      <c r="AL2078" s="4"/>
      <c r="AM2078" s="1"/>
      <c r="AN2078" s="12"/>
      <c r="AO2078" s="1"/>
      <c r="AP2078" s="1"/>
      <c r="AQ2078" s="3"/>
      <c r="AR2078" s="3"/>
      <c r="AS2078" s="7"/>
      <c r="AT2078" s="1"/>
      <c r="AU2078" s="1"/>
      <c r="AV2078" s="1"/>
      <c r="AW2078" s="1"/>
      <c r="AX2078" s="1"/>
      <c r="AY2078" s="1"/>
      <c r="AZ2078" s="1"/>
      <c r="BA2078" s="1"/>
      <c r="BB2078" s="1"/>
    </row>
    <row r="2079" spans="1:54" x14ac:dyDescent="0.2">
      <c r="A2079" s="178">
        <f t="shared" si="1116"/>
        <v>43198</v>
      </c>
      <c r="B2079" s="2">
        <f t="shared" si="1102"/>
        <v>217286.99738110907</v>
      </c>
      <c r="C2079" s="2">
        <f t="shared" si="1117"/>
        <v>152406.48441507999</v>
      </c>
      <c r="D2079" s="2">
        <f>SUM(Y2079:Y$2227)</f>
        <v>16710.159670969999</v>
      </c>
      <c r="E2079" s="11">
        <f t="shared" si="1103"/>
        <v>135696.32474411</v>
      </c>
      <c r="F2079" s="99">
        <f t="shared" si="1098"/>
        <v>4946.5</v>
      </c>
      <c r="G2079" s="3">
        <f>IF(N2079=1,VLOOKUP(A2078,[1]Plan1!$BG$69:$BI$188,3),G2078)</f>
        <v>4950.95</v>
      </c>
      <c r="H2079" s="200">
        <f t="shared" si="1099"/>
        <v>43134</v>
      </c>
      <c r="I2079" s="200">
        <f t="shared" si="1100"/>
        <v>43162</v>
      </c>
      <c r="J2079" s="27">
        <f t="shared" si="1104"/>
        <v>8.9962599818038669E-4</v>
      </c>
      <c r="K2079" s="12">
        <f t="shared" si="1118"/>
        <v>43222</v>
      </c>
      <c r="L2079" s="12">
        <f t="shared" si="1105"/>
        <v>43222</v>
      </c>
      <c r="M2079" s="1">
        <f t="shared" si="1119"/>
        <v>21</v>
      </c>
      <c r="N2079" s="1">
        <f t="shared" si="1106"/>
        <v>5</v>
      </c>
      <c r="O2079" s="2">
        <f t="shared" si="1107"/>
        <v>1.0002141200000001</v>
      </c>
      <c r="P2079" s="11">
        <f t="shared" si="1097"/>
        <v>1.00320034</v>
      </c>
      <c r="Q2079" s="11">
        <f t="shared" ref="Q2079:Q2142" si="1124">IF(L2079&gt;L2078,Q2078*P2079,Q2078)</f>
        <v>1.4265481018001129</v>
      </c>
      <c r="R2079" s="2">
        <f t="shared" si="1096"/>
        <v>1.4268535499999999</v>
      </c>
      <c r="S2079" s="2">
        <f t="shared" si="1122"/>
        <v>1.3996033400000001</v>
      </c>
      <c r="T2079" s="2">
        <f t="shared" si="1108"/>
        <v>213308.624625</v>
      </c>
      <c r="U2079" s="2">
        <f t="shared" si="1109"/>
        <v>6677.4356164529136</v>
      </c>
      <c r="V2079" s="2">
        <f t="shared" si="1110"/>
        <v>57922.457938976178</v>
      </c>
      <c r="W2079" s="2">
        <f t="shared" si="1111"/>
        <v>217006.37797050909</v>
      </c>
      <c r="X2079" s="29">
        <f t="shared" si="1112"/>
        <v>0</v>
      </c>
      <c r="Y2079" s="2">
        <f t="shared" si="1123"/>
        <v>0</v>
      </c>
      <c r="Z2079" s="82">
        <f t="shared" si="1113"/>
        <v>0</v>
      </c>
      <c r="AA2079" s="2">
        <f t="shared" si="1094"/>
        <v>0</v>
      </c>
      <c r="AB2079" s="27">
        <f t="shared" si="1120"/>
        <v>6.7299999999999999E-2</v>
      </c>
      <c r="AC2079" s="29">
        <f t="shared" si="1101"/>
        <v>5</v>
      </c>
      <c r="AD2079" s="29">
        <v>252</v>
      </c>
      <c r="AE2079" s="11">
        <f t="shared" ref="AE2079:AE2142" si="1125">ROUND((1+AB2079)^TRUNC((AC2079/AD2079),9),9)</f>
        <v>1.0012931389999999</v>
      </c>
      <c r="AF2079" s="2">
        <f t="shared" si="1095"/>
        <v>275.83770153</v>
      </c>
      <c r="AG2079" s="2">
        <f t="shared" si="1114"/>
        <v>280.61941059999998</v>
      </c>
      <c r="AH2079" s="3">
        <f t="shared" si="1115"/>
        <v>0</v>
      </c>
      <c r="AI2079" s="4" t="str">
        <f t="shared" si="1093"/>
        <v>A+J=</v>
      </c>
      <c r="AJ2079" s="12">
        <f t="shared" si="1121"/>
        <v>43222</v>
      </c>
      <c r="AK2079" s="12"/>
      <c r="AL2079" s="4"/>
      <c r="AM2079" s="1"/>
      <c r="AN2079" s="12"/>
      <c r="AO2079" s="1"/>
      <c r="AP2079" s="1"/>
      <c r="AQ2079" s="3"/>
      <c r="AR2079" s="3"/>
      <c r="AS2079" s="7"/>
      <c r="AT2079" s="1"/>
      <c r="AU2079" s="1"/>
      <c r="AV2079" s="1"/>
      <c r="AW2079" s="1"/>
      <c r="AX2079" s="1"/>
      <c r="AY2079" s="1"/>
      <c r="AZ2079" s="1"/>
      <c r="BA2079" s="1"/>
      <c r="BB2079" s="1"/>
    </row>
    <row r="2080" spans="1:54" x14ac:dyDescent="0.2">
      <c r="A2080" s="178">
        <f t="shared" si="1116"/>
        <v>43199</v>
      </c>
      <c r="B2080" s="2">
        <f t="shared" si="1102"/>
        <v>217286.99738110907</v>
      </c>
      <c r="C2080" s="2">
        <f t="shared" si="1117"/>
        <v>152406.48441507999</v>
      </c>
      <c r="D2080" s="2">
        <f>SUM(Y2080:Y$2227)</f>
        <v>16710.159670969999</v>
      </c>
      <c r="E2080" s="11">
        <f t="shared" si="1103"/>
        <v>135696.32474411</v>
      </c>
      <c r="F2080" s="99">
        <f t="shared" si="1098"/>
        <v>4946.5</v>
      </c>
      <c r="G2080" s="3">
        <f>IF(N2080=1,VLOOKUP(A2079,[1]Plan1!$BG$69:$BI$188,3),G2079)</f>
        <v>4950.95</v>
      </c>
      <c r="H2080" s="200">
        <f t="shared" si="1099"/>
        <v>43134</v>
      </c>
      <c r="I2080" s="200">
        <f t="shared" si="1100"/>
        <v>43162</v>
      </c>
      <c r="J2080" s="27">
        <f t="shared" si="1104"/>
        <v>8.9962599818038669E-4</v>
      </c>
      <c r="K2080" s="12">
        <f t="shared" si="1118"/>
        <v>43222</v>
      </c>
      <c r="L2080" s="12">
        <f t="shared" si="1105"/>
        <v>43222</v>
      </c>
      <c r="M2080" s="1">
        <f t="shared" si="1119"/>
        <v>21</v>
      </c>
      <c r="N2080" s="1">
        <f t="shared" si="1106"/>
        <v>5</v>
      </c>
      <c r="O2080" s="2">
        <f t="shared" si="1107"/>
        <v>1.0002141200000001</v>
      </c>
      <c r="P2080" s="11">
        <f t="shared" si="1097"/>
        <v>1.00320034</v>
      </c>
      <c r="Q2080" s="11">
        <f t="shared" si="1124"/>
        <v>1.4265481018001129</v>
      </c>
      <c r="R2080" s="2">
        <f t="shared" si="1096"/>
        <v>1.4268535499999999</v>
      </c>
      <c r="S2080" s="2">
        <f t="shared" si="1122"/>
        <v>1.3996033400000001</v>
      </c>
      <c r="T2080" s="2">
        <f t="shared" si="1108"/>
        <v>213308.624625</v>
      </c>
      <c r="U2080" s="2">
        <f t="shared" si="1109"/>
        <v>6677.4356164529136</v>
      </c>
      <c r="V2080" s="2">
        <f t="shared" si="1110"/>
        <v>57922.457938976178</v>
      </c>
      <c r="W2080" s="2">
        <f t="shared" si="1111"/>
        <v>217006.37797050909</v>
      </c>
      <c r="X2080" s="29">
        <f t="shared" si="1112"/>
        <v>0</v>
      </c>
      <c r="Y2080" s="2">
        <f t="shared" si="1123"/>
        <v>0</v>
      </c>
      <c r="Z2080" s="82">
        <f t="shared" si="1113"/>
        <v>0</v>
      </c>
      <c r="AA2080" s="2">
        <f t="shared" si="1094"/>
        <v>0</v>
      </c>
      <c r="AB2080" s="27">
        <f t="shared" si="1120"/>
        <v>6.7299999999999999E-2</v>
      </c>
      <c r="AC2080" s="29">
        <f t="shared" si="1101"/>
        <v>5</v>
      </c>
      <c r="AD2080" s="29">
        <v>252</v>
      </c>
      <c r="AE2080" s="11">
        <f t="shared" si="1125"/>
        <v>1.0012931389999999</v>
      </c>
      <c r="AF2080" s="2">
        <f t="shared" si="1095"/>
        <v>275.83770153</v>
      </c>
      <c r="AG2080" s="2">
        <f t="shared" si="1114"/>
        <v>280.61941059999998</v>
      </c>
      <c r="AH2080" s="3">
        <f t="shared" si="1115"/>
        <v>0</v>
      </c>
      <c r="AI2080" s="4" t="str">
        <f t="shared" si="1093"/>
        <v>A+J=</v>
      </c>
      <c r="AJ2080" s="12">
        <f t="shared" si="1121"/>
        <v>43222</v>
      </c>
      <c r="AK2080" s="12"/>
      <c r="AL2080" s="4"/>
      <c r="AM2080" s="1"/>
      <c r="AN2080" s="12"/>
      <c r="AO2080" s="1"/>
      <c r="AP2080" s="1"/>
      <c r="AQ2080" s="3"/>
      <c r="AR2080" s="3"/>
      <c r="AS2080" s="7"/>
      <c r="AT2080" s="1"/>
      <c r="AU2080" s="1"/>
      <c r="AV2080" s="1"/>
      <c r="AW2080" s="1"/>
      <c r="AX2080" s="1"/>
      <c r="AY2080" s="1"/>
      <c r="AZ2080" s="1"/>
      <c r="BA2080" s="1"/>
      <c r="BB2080" s="1"/>
    </row>
    <row r="2081" spans="1:54" x14ac:dyDescent="0.2">
      <c r="A2081" s="178">
        <f t="shared" si="1116"/>
        <v>43200</v>
      </c>
      <c r="B2081" s="2">
        <f t="shared" si="1102"/>
        <v>217351.46862077099</v>
      </c>
      <c r="C2081" s="2">
        <f t="shared" si="1117"/>
        <v>152406.48441507999</v>
      </c>
      <c r="D2081" s="2">
        <f>SUM(Y2081:Y$2227)</f>
        <v>16710.159670969999</v>
      </c>
      <c r="E2081" s="11">
        <f t="shared" si="1103"/>
        <v>135696.32474411</v>
      </c>
      <c r="F2081" s="99">
        <f t="shared" si="1098"/>
        <v>4946.5</v>
      </c>
      <c r="G2081" s="3">
        <f>IF(N2081=1,VLOOKUP(A2080,[1]Plan1!$BG$69:$BI$188,3),G2080)</f>
        <v>4950.95</v>
      </c>
      <c r="H2081" s="200">
        <f t="shared" si="1099"/>
        <v>43134</v>
      </c>
      <c r="I2081" s="200">
        <f t="shared" si="1100"/>
        <v>43162</v>
      </c>
      <c r="J2081" s="27">
        <f t="shared" si="1104"/>
        <v>8.9962599818038669E-4</v>
      </c>
      <c r="K2081" s="12">
        <f t="shared" si="1118"/>
        <v>43222</v>
      </c>
      <c r="L2081" s="12">
        <f t="shared" si="1105"/>
        <v>43222</v>
      </c>
      <c r="M2081" s="1">
        <f t="shared" si="1119"/>
        <v>21</v>
      </c>
      <c r="N2081" s="1">
        <f t="shared" si="1106"/>
        <v>6</v>
      </c>
      <c r="O2081" s="2">
        <f t="shared" si="1107"/>
        <v>1.00025695</v>
      </c>
      <c r="P2081" s="11">
        <f t="shared" si="1097"/>
        <v>1.00320034</v>
      </c>
      <c r="Q2081" s="11">
        <f t="shared" si="1124"/>
        <v>1.4265481018001129</v>
      </c>
      <c r="R2081" s="2">
        <f t="shared" si="1096"/>
        <v>1.4269146500000001</v>
      </c>
      <c r="S2081" s="2">
        <f t="shared" si="1122"/>
        <v>1.3996033400000001</v>
      </c>
      <c r="T2081" s="2">
        <f t="shared" si="1108"/>
        <v>213308.624625</v>
      </c>
      <c r="U2081" s="2">
        <f t="shared" si="1109"/>
        <v>6677.4356164529136</v>
      </c>
      <c r="V2081" s="2">
        <f t="shared" si="1110"/>
        <v>57930.748984418067</v>
      </c>
      <c r="W2081" s="2">
        <f t="shared" si="1111"/>
        <v>217014.66901595099</v>
      </c>
      <c r="X2081" s="29">
        <f t="shared" si="1112"/>
        <v>0</v>
      </c>
      <c r="Y2081" s="2">
        <f t="shared" si="1123"/>
        <v>0</v>
      </c>
      <c r="Z2081" s="82">
        <f t="shared" si="1113"/>
        <v>0</v>
      </c>
      <c r="AA2081" s="2">
        <f t="shared" si="1094"/>
        <v>0</v>
      </c>
      <c r="AB2081" s="27">
        <f t="shared" si="1120"/>
        <v>6.7299999999999999E-2</v>
      </c>
      <c r="AC2081" s="29">
        <f t="shared" si="1101"/>
        <v>6</v>
      </c>
      <c r="AD2081" s="29">
        <v>252</v>
      </c>
      <c r="AE2081" s="11">
        <f t="shared" si="1125"/>
        <v>1.0015519669999999</v>
      </c>
      <c r="AF2081" s="2">
        <f t="shared" si="1095"/>
        <v>331.04794622999998</v>
      </c>
      <c r="AG2081" s="2">
        <f t="shared" si="1114"/>
        <v>336.79960482000001</v>
      </c>
      <c r="AH2081" s="3">
        <f t="shared" si="1115"/>
        <v>0</v>
      </c>
      <c r="AI2081" s="4" t="str">
        <f t="shared" si="1093"/>
        <v>A+J=</v>
      </c>
      <c r="AJ2081" s="12">
        <f t="shared" si="1121"/>
        <v>43222</v>
      </c>
      <c r="AK2081" s="12"/>
      <c r="AL2081" s="4"/>
      <c r="AM2081" s="1"/>
      <c r="AN2081" s="12"/>
      <c r="AO2081" s="1"/>
      <c r="AP2081" s="1"/>
      <c r="AQ2081" s="3"/>
      <c r="AR2081" s="3"/>
      <c r="AS2081" s="7"/>
      <c r="AT2081" s="1"/>
      <c r="AU2081" s="1"/>
      <c r="AV2081" s="1"/>
      <c r="AW2081" s="1"/>
      <c r="AX2081" s="1"/>
      <c r="AY2081" s="1"/>
      <c r="AZ2081" s="1"/>
      <c r="BA2081" s="1"/>
      <c r="BB2081" s="1"/>
    </row>
    <row r="2082" spans="1:54" x14ac:dyDescent="0.2">
      <c r="A2082" s="178">
        <f t="shared" si="1116"/>
        <v>43201</v>
      </c>
      <c r="B2082" s="2">
        <f t="shared" si="1102"/>
        <v>217415.95869289283</v>
      </c>
      <c r="C2082" s="2">
        <f t="shared" si="1117"/>
        <v>152406.48441507999</v>
      </c>
      <c r="D2082" s="2">
        <f>SUM(Y2082:Y$2227)</f>
        <v>16710.159670969999</v>
      </c>
      <c r="E2082" s="11">
        <f t="shared" si="1103"/>
        <v>135696.32474411</v>
      </c>
      <c r="F2082" s="99">
        <f t="shared" si="1098"/>
        <v>4946.5</v>
      </c>
      <c r="G2082" s="3">
        <f>IF(N2082=1,VLOOKUP(A2081,[1]Plan1!$BG$69:$BI$188,3),G2081)</f>
        <v>4950.95</v>
      </c>
      <c r="H2082" s="200">
        <f t="shared" si="1099"/>
        <v>43134</v>
      </c>
      <c r="I2082" s="200">
        <f t="shared" si="1100"/>
        <v>43162</v>
      </c>
      <c r="J2082" s="27">
        <f t="shared" si="1104"/>
        <v>8.9962599818038669E-4</v>
      </c>
      <c r="K2082" s="12">
        <f t="shared" si="1118"/>
        <v>43222</v>
      </c>
      <c r="L2082" s="12">
        <f t="shared" si="1105"/>
        <v>43222</v>
      </c>
      <c r="M2082" s="1">
        <f t="shared" si="1119"/>
        <v>21</v>
      </c>
      <c r="N2082" s="1">
        <f t="shared" si="1106"/>
        <v>7</v>
      </c>
      <c r="O2082" s="2">
        <f t="shared" si="1107"/>
        <v>1.00029978</v>
      </c>
      <c r="P2082" s="11">
        <f t="shared" si="1097"/>
        <v>1.00320034</v>
      </c>
      <c r="Q2082" s="11">
        <f t="shared" si="1124"/>
        <v>1.4265481018001129</v>
      </c>
      <c r="R2082" s="2">
        <f t="shared" si="1096"/>
        <v>1.42697575</v>
      </c>
      <c r="S2082" s="2">
        <f t="shared" si="1122"/>
        <v>1.3996033400000001</v>
      </c>
      <c r="T2082" s="2">
        <f t="shared" si="1108"/>
        <v>213308.624625</v>
      </c>
      <c r="U2082" s="2">
        <f t="shared" si="1109"/>
        <v>6677.4356164529136</v>
      </c>
      <c r="V2082" s="2">
        <f t="shared" si="1110"/>
        <v>57939.04002985992</v>
      </c>
      <c r="W2082" s="2">
        <f t="shared" si="1111"/>
        <v>217022.96006139283</v>
      </c>
      <c r="X2082" s="29">
        <f t="shared" si="1112"/>
        <v>0</v>
      </c>
      <c r="Y2082" s="2">
        <f t="shared" si="1123"/>
        <v>0</v>
      </c>
      <c r="Z2082" s="82">
        <f t="shared" si="1113"/>
        <v>0</v>
      </c>
      <c r="AA2082" s="2">
        <f t="shared" si="1094"/>
        <v>0</v>
      </c>
      <c r="AB2082" s="27">
        <f t="shared" si="1120"/>
        <v>6.7299999999999999E-2</v>
      </c>
      <c r="AC2082" s="29">
        <f t="shared" si="1101"/>
        <v>7</v>
      </c>
      <c r="AD2082" s="29">
        <v>252</v>
      </c>
      <c r="AE2082" s="11">
        <f t="shared" si="1125"/>
        <v>1.0018108619999999</v>
      </c>
      <c r="AF2082" s="2">
        <f t="shared" si="1095"/>
        <v>386.27248259999999</v>
      </c>
      <c r="AG2082" s="2">
        <f t="shared" si="1114"/>
        <v>392.99863149999999</v>
      </c>
      <c r="AH2082" s="3">
        <f t="shared" si="1115"/>
        <v>0</v>
      </c>
      <c r="AI2082" s="4" t="str">
        <f t="shared" ref="AI2082:AI2145" si="1126">AI2081</f>
        <v>A+J=</v>
      </c>
      <c r="AJ2082" s="12">
        <f t="shared" si="1121"/>
        <v>43222</v>
      </c>
      <c r="AK2082" s="12"/>
      <c r="AL2082" s="4"/>
      <c r="AM2082" s="1"/>
      <c r="AN2082" s="12"/>
      <c r="AO2082" s="1"/>
      <c r="AP2082" s="1"/>
      <c r="AQ2082" s="3"/>
      <c r="AR2082" s="3"/>
      <c r="AS2082" s="7"/>
      <c r="AT2082" s="1"/>
      <c r="AU2082" s="1"/>
      <c r="AV2082" s="1"/>
      <c r="AW2082" s="1"/>
      <c r="AX2082" s="1"/>
      <c r="AY2082" s="1"/>
      <c r="AZ2082" s="1"/>
      <c r="BA2082" s="1"/>
      <c r="BB2082" s="1"/>
    </row>
    <row r="2083" spans="1:54" x14ac:dyDescent="0.2">
      <c r="A2083" s="178">
        <f t="shared" si="1116"/>
        <v>43202</v>
      </c>
      <c r="B2083" s="2">
        <f t="shared" si="1102"/>
        <v>217480.46781615468</v>
      </c>
      <c r="C2083" s="2">
        <f t="shared" si="1117"/>
        <v>152406.48441507999</v>
      </c>
      <c r="D2083" s="2">
        <f>SUM(Y2083:Y$2227)</f>
        <v>16710.159670969999</v>
      </c>
      <c r="E2083" s="11">
        <f t="shared" si="1103"/>
        <v>135696.32474411</v>
      </c>
      <c r="F2083" s="99">
        <f t="shared" si="1098"/>
        <v>4946.5</v>
      </c>
      <c r="G2083" s="3">
        <f>IF(N2083=1,VLOOKUP(A2082,[1]Plan1!$BG$69:$BI$188,3),G2082)</f>
        <v>4950.95</v>
      </c>
      <c r="H2083" s="200">
        <f t="shared" si="1099"/>
        <v>43134</v>
      </c>
      <c r="I2083" s="200">
        <f t="shared" si="1100"/>
        <v>43162</v>
      </c>
      <c r="J2083" s="27">
        <f t="shared" si="1104"/>
        <v>8.9962599818038669E-4</v>
      </c>
      <c r="K2083" s="12">
        <f t="shared" si="1118"/>
        <v>43222</v>
      </c>
      <c r="L2083" s="12">
        <f t="shared" si="1105"/>
        <v>43222</v>
      </c>
      <c r="M2083" s="1">
        <f t="shared" si="1119"/>
        <v>21</v>
      </c>
      <c r="N2083" s="1">
        <f t="shared" si="1106"/>
        <v>8</v>
      </c>
      <c r="O2083" s="2">
        <f t="shared" si="1107"/>
        <v>1.0003426099999999</v>
      </c>
      <c r="P2083" s="11">
        <f t="shared" si="1097"/>
        <v>1.00320034</v>
      </c>
      <c r="Q2083" s="11">
        <f t="shared" si="1124"/>
        <v>1.4265481018001129</v>
      </c>
      <c r="R2083" s="2">
        <f t="shared" si="1096"/>
        <v>1.4270368499999999</v>
      </c>
      <c r="S2083" s="2">
        <f t="shared" si="1122"/>
        <v>1.3996033400000001</v>
      </c>
      <c r="T2083" s="2">
        <f t="shared" si="1108"/>
        <v>213308.624625</v>
      </c>
      <c r="U2083" s="2">
        <f t="shared" si="1109"/>
        <v>6677.4356164529136</v>
      </c>
      <c r="V2083" s="2">
        <f t="shared" si="1110"/>
        <v>57947.331075301779</v>
      </c>
      <c r="W2083" s="2">
        <f t="shared" si="1111"/>
        <v>217031.25110683468</v>
      </c>
      <c r="X2083" s="29">
        <f t="shared" si="1112"/>
        <v>0</v>
      </c>
      <c r="Y2083" s="2">
        <f t="shared" si="1123"/>
        <v>0</v>
      </c>
      <c r="Z2083" s="82">
        <f t="shared" si="1113"/>
        <v>0</v>
      </c>
      <c r="AA2083" s="2">
        <f t="shared" si="1094"/>
        <v>0</v>
      </c>
      <c r="AB2083" s="27">
        <f t="shared" si="1120"/>
        <v>6.7299999999999999E-2</v>
      </c>
      <c r="AC2083" s="29">
        <f t="shared" si="1101"/>
        <v>8</v>
      </c>
      <c r="AD2083" s="29">
        <v>252</v>
      </c>
      <c r="AE2083" s="11">
        <f t="shared" si="1125"/>
        <v>1.002069825</v>
      </c>
      <c r="AF2083" s="2">
        <f t="shared" si="1095"/>
        <v>441.51152395999998</v>
      </c>
      <c r="AG2083" s="2">
        <f t="shared" si="1114"/>
        <v>449.21670932000001</v>
      </c>
      <c r="AH2083" s="3">
        <f t="shared" si="1115"/>
        <v>0</v>
      </c>
      <c r="AI2083" s="4" t="str">
        <f t="shared" si="1126"/>
        <v>A+J=</v>
      </c>
      <c r="AJ2083" s="12">
        <f t="shared" si="1121"/>
        <v>43222</v>
      </c>
      <c r="AK2083" s="12"/>
      <c r="AL2083" s="4"/>
      <c r="AM2083" s="1"/>
      <c r="AN2083" s="12"/>
      <c r="AO2083" s="1"/>
      <c r="AP2083" s="1"/>
      <c r="AQ2083" s="3"/>
      <c r="AR2083" s="3"/>
      <c r="AS2083" s="7"/>
      <c r="AT2083" s="1"/>
      <c r="AU2083" s="1"/>
      <c r="AV2083" s="1"/>
      <c r="AW2083" s="1"/>
      <c r="AX2083" s="1"/>
      <c r="AY2083" s="1"/>
      <c r="AZ2083" s="1"/>
      <c r="BA2083" s="1"/>
      <c r="BB2083" s="1"/>
    </row>
    <row r="2084" spans="1:54" x14ac:dyDescent="0.2">
      <c r="A2084" s="178">
        <f t="shared" si="1116"/>
        <v>43203</v>
      </c>
      <c r="B2084" s="2">
        <f t="shared" si="1102"/>
        <v>217544.99691828981</v>
      </c>
      <c r="C2084" s="2">
        <f t="shared" si="1117"/>
        <v>152406.48441507999</v>
      </c>
      <c r="D2084" s="2">
        <f>SUM(Y2084:Y$2227)</f>
        <v>16710.159670969999</v>
      </c>
      <c r="E2084" s="11">
        <f t="shared" si="1103"/>
        <v>135696.32474411</v>
      </c>
      <c r="F2084" s="99">
        <f t="shared" si="1098"/>
        <v>4946.5</v>
      </c>
      <c r="G2084" s="3">
        <f>IF(N2084=1,VLOOKUP(A2083,[1]Plan1!$BG$69:$BI$188,3),G2083)</f>
        <v>4950.95</v>
      </c>
      <c r="H2084" s="200">
        <f t="shared" si="1099"/>
        <v>43134</v>
      </c>
      <c r="I2084" s="200">
        <f t="shared" si="1100"/>
        <v>43162</v>
      </c>
      <c r="J2084" s="27">
        <f t="shared" si="1104"/>
        <v>8.9962599818038669E-4</v>
      </c>
      <c r="K2084" s="12">
        <f t="shared" si="1118"/>
        <v>43222</v>
      </c>
      <c r="L2084" s="12">
        <f t="shared" si="1105"/>
        <v>43222</v>
      </c>
      <c r="M2084" s="1">
        <f t="shared" si="1119"/>
        <v>21</v>
      </c>
      <c r="N2084" s="1">
        <f t="shared" si="1106"/>
        <v>9</v>
      </c>
      <c r="O2084" s="2">
        <f t="shared" si="1107"/>
        <v>1.00038545</v>
      </c>
      <c r="P2084" s="11">
        <f t="shared" si="1097"/>
        <v>1.00320034</v>
      </c>
      <c r="Q2084" s="11">
        <f t="shared" si="1124"/>
        <v>1.4265481018001129</v>
      </c>
      <c r="R2084" s="2">
        <f t="shared" si="1096"/>
        <v>1.42709796</v>
      </c>
      <c r="S2084" s="2">
        <f t="shared" si="1122"/>
        <v>1.3996033400000001</v>
      </c>
      <c r="T2084" s="2">
        <f t="shared" si="1108"/>
        <v>213308.624625</v>
      </c>
      <c r="U2084" s="2">
        <f t="shared" si="1109"/>
        <v>6677.4356164529136</v>
      </c>
      <c r="V2084" s="2">
        <f t="shared" si="1110"/>
        <v>57955.623477706904</v>
      </c>
      <c r="W2084" s="2">
        <f t="shared" si="1111"/>
        <v>217039.5435092398</v>
      </c>
      <c r="X2084" s="29">
        <f t="shared" si="1112"/>
        <v>0</v>
      </c>
      <c r="Y2084" s="2">
        <f t="shared" si="1123"/>
        <v>0</v>
      </c>
      <c r="Z2084" s="82">
        <f t="shared" si="1113"/>
        <v>0</v>
      </c>
      <c r="AA2084" s="2">
        <f t="shared" si="1094"/>
        <v>0</v>
      </c>
      <c r="AB2084" s="27">
        <f t="shared" si="1120"/>
        <v>6.7299999999999999E-2</v>
      </c>
      <c r="AC2084" s="29">
        <f t="shared" si="1101"/>
        <v>9</v>
      </c>
      <c r="AD2084" s="29">
        <v>252</v>
      </c>
      <c r="AE2084" s="11">
        <f t="shared" si="1125"/>
        <v>1.0023288539999999</v>
      </c>
      <c r="AF2084" s="2">
        <f t="shared" si="1095"/>
        <v>496.76464369000001</v>
      </c>
      <c r="AG2084" s="2">
        <f t="shared" si="1114"/>
        <v>505.45340905</v>
      </c>
      <c r="AH2084" s="3">
        <f t="shared" si="1115"/>
        <v>0</v>
      </c>
      <c r="AI2084" s="4" t="str">
        <f t="shared" si="1126"/>
        <v>A+J=</v>
      </c>
      <c r="AJ2084" s="12">
        <f t="shared" si="1121"/>
        <v>43222</v>
      </c>
      <c r="AK2084" s="12"/>
      <c r="AL2084" s="4"/>
      <c r="AM2084" s="1"/>
      <c r="AN2084" s="12"/>
      <c r="AO2084" s="1"/>
      <c r="AP2084" s="1"/>
      <c r="AQ2084" s="3"/>
      <c r="AR2084" s="3"/>
      <c r="AS2084" s="7"/>
      <c r="AT2084" s="1"/>
      <c r="AU2084" s="1"/>
      <c r="AV2084" s="1"/>
      <c r="AW2084" s="1"/>
      <c r="AX2084" s="1"/>
      <c r="AY2084" s="1"/>
      <c r="AZ2084" s="1"/>
      <c r="BA2084" s="1"/>
      <c r="BB2084" s="1"/>
    </row>
    <row r="2085" spans="1:54" x14ac:dyDescent="0.2">
      <c r="A2085" s="178">
        <f t="shared" si="1116"/>
        <v>43204</v>
      </c>
      <c r="B2085" s="2">
        <f t="shared" si="1102"/>
        <v>217609.54485858494</v>
      </c>
      <c r="C2085" s="2">
        <f t="shared" si="1117"/>
        <v>152406.48441507999</v>
      </c>
      <c r="D2085" s="2">
        <f>SUM(Y2085:Y$2227)</f>
        <v>16710.159670969999</v>
      </c>
      <c r="E2085" s="11">
        <f t="shared" si="1103"/>
        <v>135696.32474411</v>
      </c>
      <c r="F2085" s="99">
        <f t="shared" si="1098"/>
        <v>4946.5</v>
      </c>
      <c r="G2085" s="3">
        <f>IF(N2085=1,VLOOKUP(A2084,[1]Plan1!$BG$69:$BI$188,3),G2084)</f>
        <v>4950.95</v>
      </c>
      <c r="H2085" s="200">
        <f t="shared" si="1099"/>
        <v>43134</v>
      </c>
      <c r="I2085" s="200">
        <f t="shared" si="1100"/>
        <v>43162</v>
      </c>
      <c r="J2085" s="27">
        <f t="shared" si="1104"/>
        <v>8.9962599818038669E-4</v>
      </c>
      <c r="K2085" s="12">
        <f t="shared" si="1118"/>
        <v>43222</v>
      </c>
      <c r="L2085" s="12">
        <f t="shared" si="1105"/>
        <v>43222</v>
      </c>
      <c r="M2085" s="1">
        <f t="shared" si="1119"/>
        <v>21</v>
      </c>
      <c r="N2085" s="1">
        <f t="shared" si="1106"/>
        <v>10</v>
      </c>
      <c r="O2085" s="2">
        <f t="shared" si="1107"/>
        <v>1.0004282900000001</v>
      </c>
      <c r="P2085" s="11">
        <f t="shared" si="1097"/>
        <v>1.00320034</v>
      </c>
      <c r="Q2085" s="11">
        <f t="shared" si="1124"/>
        <v>1.4265481018001129</v>
      </c>
      <c r="R2085" s="2">
        <f t="shared" si="1096"/>
        <v>1.4271590700000001</v>
      </c>
      <c r="S2085" s="2">
        <f t="shared" si="1122"/>
        <v>1.3996033400000001</v>
      </c>
      <c r="T2085" s="2">
        <f t="shared" si="1108"/>
        <v>213308.624625</v>
      </c>
      <c r="U2085" s="2">
        <f t="shared" si="1109"/>
        <v>6677.4356164529136</v>
      </c>
      <c r="V2085" s="2">
        <f t="shared" si="1110"/>
        <v>57963.915880112028</v>
      </c>
      <c r="W2085" s="2">
        <f t="shared" si="1111"/>
        <v>217047.83591164494</v>
      </c>
      <c r="X2085" s="29">
        <f t="shared" si="1112"/>
        <v>0</v>
      </c>
      <c r="Y2085" s="2">
        <f t="shared" si="1123"/>
        <v>0</v>
      </c>
      <c r="Z2085" s="82">
        <f t="shared" si="1113"/>
        <v>0</v>
      </c>
      <c r="AA2085" s="2">
        <f t="shared" si="1094"/>
        <v>0</v>
      </c>
      <c r="AB2085" s="27">
        <f t="shared" si="1120"/>
        <v>6.7299999999999999E-2</v>
      </c>
      <c r="AC2085" s="29">
        <f t="shared" si="1101"/>
        <v>10</v>
      </c>
      <c r="AD2085" s="29">
        <v>252</v>
      </c>
      <c r="AE2085" s="11">
        <f t="shared" si="1125"/>
        <v>1.0025879499999999</v>
      </c>
      <c r="AF2085" s="2">
        <f t="shared" si="1095"/>
        <v>552.03205508999997</v>
      </c>
      <c r="AG2085" s="2">
        <f t="shared" si="1114"/>
        <v>561.70894694000003</v>
      </c>
      <c r="AH2085" s="3">
        <f t="shared" si="1115"/>
        <v>0</v>
      </c>
      <c r="AI2085" s="4" t="str">
        <f t="shared" si="1126"/>
        <v>A+J=</v>
      </c>
      <c r="AJ2085" s="12">
        <f t="shared" si="1121"/>
        <v>43222</v>
      </c>
      <c r="AK2085" s="12"/>
      <c r="AL2085" s="4"/>
      <c r="AM2085" s="1"/>
      <c r="AN2085" s="12"/>
      <c r="AO2085" s="1"/>
      <c r="AP2085" s="1"/>
      <c r="AQ2085" s="3"/>
      <c r="AR2085" s="3"/>
      <c r="AS2085" s="7"/>
      <c r="AT2085" s="1"/>
      <c r="AU2085" s="1"/>
      <c r="AV2085" s="1"/>
      <c r="AW2085" s="1"/>
      <c r="AX2085" s="1"/>
      <c r="AY2085" s="1"/>
      <c r="AZ2085" s="1"/>
      <c r="BA2085" s="1"/>
      <c r="BB2085" s="1"/>
    </row>
    <row r="2086" spans="1:54" x14ac:dyDescent="0.2">
      <c r="A2086" s="178">
        <f t="shared" si="1116"/>
        <v>43205</v>
      </c>
      <c r="B2086" s="2">
        <f t="shared" si="1102"/>
        <v>217609.54485858494</v>
      </c>
      <c r="C2086" s="2">
        <f t="shared" si="1117"/>
        <v>152406.48441507999</v>
      </c>
      <c r="D2086" s="2">
        <f>SUM(Y2086:Y$2227)</f>
        <v>16710.159670969999</v>
      </c>
      <c r="E2086" s="11">
        <f t="shared" si="1103"/>
        <v>135696.32474411</v>
      </c>
      <c r="F2086" s="99">
        <f t="shared" si="1098"/>
        <v>4946.5</v>
      </c>
      <c r="G2086" s="3">
        <f>IF(N2086=1,VLOOKUP(A2085,[1]Plan1!$BG$69:$BI$188,3),G2085)</f>
        <v>4950.95</v>
      </c>
      <c r="H2086" s="200">
        <f t="shared" si="1099"/>
        <v>43134</v>
      </c>
      <c r="I2086" s="200">
        <f t="shared" si="1100"/>
        <v>43162</v>
      </c>
      <c r="J2086" s="27">
        <f t="shared" si="1104"/>
        <v>8.9962599818038669E-4</v>
      </c>
      <c r="K2086" s="12">
        <f t="shared" si="1118"/>
        <v>43222</v>
      </c>
      <c r="L2086" s="12">
        <f t="shared" si="1105"/>
        <v>43222</v>
      </c>
      <c r="M2086" s="1">
        <f t="shared" si="1119"/>
        <v>21</v>
      </c>
      <c r="N2086" s="1">
        <f t="shared" si="1106"/>
        <v>10</v>
      </c>
      <c r="O2086" s="2">
        <f t="shared" si="1107"/>
        <v>1.0004282900000001</v>
      </c>
      <c r="P2086" s="11">
        <f t="shared" si="1097"/>
        <v>1.00320034</v>
      </c>
      <c r="Q2086" s="11">
        <f t="shared" si="1124"/>
        <v>1.4265481018001129</v>
      </c>
      <c r="R2086" s="2">
        <f t="shared" si="1096"/>
        <v>1.4271590700000001</v>
      </c>
      <c r="S2086" s="2">
        <f t="shared" si="1122"/>
        <v>1.3996033400000001</v>
      </c>
      <c r="T2086" s="2">
        <f t="shared" si="1108"/>
        <v>213308.624625</v>
      </c>
      <c r="U2086" s="2">
        <f t="shared" si="1109"/>
        <v>6677.4356164529136</v>
      </c>
      <c r="V2086" s="2">
        <f t="shared" si="1110"/>
        <v>57963.915880112028</v>
      </c>
      <c r="W2086" s="2">
        <f t="shared" si="1111"/>
        <v>217047.83591164494</v>
      </c>
      <c r="X2086" s="29">
        <f t="shared" si="1112"/>
        <v>0</v>
      </c>
      <c r="Y2086" s="2">
        <f t="shared" si="1123"/>
        <v>0</v>
      </c>
      <c r="Z2086" s="82">
        <f t="shared" si="1113"/>
        <v>0</v>
      </c>
      <c r="AA2086" s="2">
        <f t="shared" si="1094"/>
        <v>0</v>
      </c>
      <c r="AB2086" s="27">
        <f t="shared" si="1120"/>
        <v>6.7299999999999999E-2</v>
      </c>
      <c r="AC2086" s="29">
        <f t="shared" si="1101"/>
        <v>10</v>
      </c>
      <c r="AD2086" s="29">
        <v>252</v>
      </c>
      <c r="AE2086" s="11">
        <f t="shared" si="1125"/>
        <v>1.0025879499999999</v>
      </c>
      <c r="AF2086" s="2">
        <f t="shared" si="1095"/>
        <v>552.03205508999997</v>
      </c>
      <c r="AG2086" s="2">
        <f t="shared" si="1114"/>
        <v>561.70894694000003</v>
      </c>
      <c r="AH2086" s="3">
        <f t="shared" si="1115"/>
        <v>0</v>
      </c>
      <c r="AI2086" s="4" t="str">
        <f t="shared" si="1126"/>
        <v>A+J=</v>
      </c>
      <c r="AJ2086" s="12">
        <f t="shared" si="1121"/>
        <v>43222</v>
      </c>
      <c r="AK2086" s="12"/>
      <c r="AL2086" s="4"/>
      <c r="AM2086" s="1"/>
      <c r="AN2086" s="12"/>
      <c r="AO2086" s="1"/>
      <c r="AP2086" s="1"/>
      <c r="AQ2086" s="3"/>
      <c r="AR2086" s="3"/>
      <c r="AS2086" s="7"/>
      <c r="AT2086" s="1"/>
      <c r="AU2086" s="1"/>
      <c r="AV2086" s="1"/>
      <c r="AW2086" s="1"/>
      <c r="AX2086" s="1"/>
      <c r="AY2086" s="1"/>
      <c r="AZ2086" s="1"/>
      <c r="BA2086" s="1"/>
      <c r="BB2086" s="1"/>
    </row>
    <row r="2087" spans="1:54" x14ac:dyDescent="0.2">
      <c r="A2087" s="178">
        <f t="shared" si="1116"/>
        <v>43206</v>
      </c>
      <c r="B2087" s="2">
        <f t="shared" si="1102"/>
        <v>217609.54485858494</v>
      </c>
      <c r="C2087" s="2">
        <f t="shared" si="1117"/>
        <v>152406.48441507999</v>
      </c>
      <c r="D2087" s="2">
        <f>SUM(Y2087:Y$2227)</f>
        <v>16710.159670969999</v>
      </c>
      <c r="E2087" s="11">
        <f t="shared" si="1103"/>
        <v>135696.32474411</v>
      </c>
      <c r="F2087" s="99">
        <f t="shared" si="1098"/>
        <v>4946.5</v>
      </c>
      <c r="G2087" s="3">
        <f>IF(N2087=1,VLOOKUP(A2086,[1]Plan1!$BG$69:$BI$188,3),G2086)</f>
        <v>4950.95</v>
      </c>
      <c r="H2087" s="200">
        <f t="shared" si="1099"/>
        <v>43134</v>
      </c>
      <c r="I2087" s="200">
        <f t="shared" si="1100"/>
        <v>43162</v>
      </c>
      <c r="J2087" s="27">
        <f t="shared" si="1104"/>
        <v>8.9962599818038669E-4</v>
      </c>
      <c r="K2087" s="12">
        <f t="shared" si="1118"/>
        <v>43222</v>
      </c>
      <c r="L2087" s="12">
        <f t="shared" si="1105"/>
        <v>43222</v>
      </c>
      <c r="M2087" s="1">
        <f t="shared" si="1119"/>
        <v>21</v>
      </c>
      <c r="N2087" s="1">
        <f t="shared" si="1106"/>
        <v>10</v>
      </c>
      <c r="O2087" s="2">
        <f t="shared" si="1107"/>
        <v>1.0004282900000001</v>
      </c>
      <c r="P2087" s="11">
        <f t="shared" si="1097"/>
        <v>1.00320034</v>
      </c>
      <c r="Q2087" s="11">
        <f t="shared" si="1124"/>
        <v>1.4265481018001129</v>
      </c>
      <c r="R2087" s="2">
        <f t="shared" si="1096"/>
        <v>1.4271590700000001</v>
      </c>
      <c r="S2087" s="2">
        <f t="shared" si="1122"/>
        <v>1.3996033400000001</v>
      </c>
      <c r="T2087" s="2">
        <f t="shared" si="1108"/>
        <v>213308.624625</v>
      </c>
      <c r="U2087" s="2">
        <f t="shared" si="1109"/>
        <v>6677.4356164529136</v>
      </c>
      <c r="V2087" s="2">
        <f t="shared" si="1110"/>
        <v>57963.915880112028</v>
      </c>
      <c r="W2087" s="2">
        <f t="shared" si="1111"/>
        <v>217047.83591164494</v>
      </c>
      <c r="X2087" s="29">
        <f t="shared" si="1112"/>
        <v>0</v>
      </c>
      <c r="Y2087" s="2">
        <f t="shared" si="1123"/>
        <v>0</v>
      </c>
      <c r="Z2087" s="82">
        <f t="shared" si="1113"/>
        <v>0</v>
      </c>
      <c r="AA2087" s="2">
        <f t="shared" si="1094"/>
        <v>0</v>
      </c>
      <c r="AB2087" s="27">
        <f t="shared" si="1120"/>
        <v>6.7299999999999999E-2</v>
      </c>
      <c r="AC2087" s="29">
        <f t="shared" si="1101"/>
        <v>10</v>
      </c>
      <c r="AD2087" s="29">
        <v>252</v>
      </c>
      <c r="AE2087" s="11">
        <f t="shared" si="1125"/>
        <v>1.0025879499999999</v>
      </c>
      <c r="AF2087" s="2">
        <f t="shared" si="1095"/>
        <v>552.03205508999997</v>
      </c>
      <c r="AG2087" s="2">
        <f t="shared" si="1114"/>
        <v>561.70894694000003</v>
      </c>
      <c r="AH2087" s="3">
        <f t="shared" si="1115"/>
        <v>0</v>
      </c>
      <c r="AI2087" s="4" t="str">
        <f t="shared" si="1126"/>
        <v>A+J=</v>
      </c>
      <c r="AJ2087" s="12">
        <f t="shared" si="1121"/>
        <v>43222</v>
      </c>
      <c r="AK2087" s="12"/>
      <c r="AL2087" s="4"/>
      <c r="AM2087" s="1"/>
      <c r="AN2087" s="12"/>
      <c r="AO2087" s="1"/>
      <c r="AP2087" s="1"/>
      <c r="AQ2087" s="3"/>
      <c r="AR2087" s="3"/>
      <c r="AS2087" s="7"/>
      <c r="AT2087" s="1"/>
      <c r="AU2087" s="1"/>
      <c r="AV2087" s="1"/>
      <c r="AW2087" s="1"/>
      <c r="AX2087" s="1"/>
      <c r="AY2087" s="1"/>
      <c r="AZ2087" s="1"/>
      <c r="BA2087" s="1"/>
      <c r="BB2087" s="1"/>
    </row>
    <row r="2088" spans="1:54" x14ac:dyDescent="0.2">
      <c r="A2088" s="178">
        <f t="shared" si="1116"/>
        <v>43207</v>
      </c>
      <c r="B2088" s="2">
        <f t="shared" si="1102"/>
        <v>217674.11299952329</v>
      </c>
      <c r="C2088" s="2">
        <f t="shared" si="1117"/>
        <v>152406.48441507999</v>
      </c>
      <c r="D2088" s="2">
        <f>SUM(Y2088:Y$2227)</f>
        <v>16710.159670969999</v>
      </c>
      <c r="E2088" s="11">
        <f t="shared" si="1103"/>
        <v>135696.32474411</v>
      </c>
      <c r="F2088" s="99">
        <f t="shared" si="1098"/>
        <v>4946.5</v>
      </c>
      <c r="G2088" s="3">
        <f>IF(N2088=1,VLOOKUP(A2087,[1]Plan1!$BG$69:$BI$188,3),G2087)</f>
        <v>4950.95</v>
      </c>
      <c r="H2088" s="200">
        <f t="shared" si="1099"/>
        <v>43134</v>
      </c>
      <c r="I2088" s="200">
        <f t="shared" si="1100"/>
        <v>43162</v>
      </c>
      <c r="J2088" s="27">
        <f t="shared" si="1104"/>
        <v>8.9962599818038669E-4</v>
      </c>
      <c r="K2088" s="12">
        <f t="shared" si="1118"/>
        <v>43222</v>
      </c>
      <c r="L2088" s="12">
        <f t="shared" si="1105"/>
        <v>43222</v>
      </c>
      <c r="M2088" s="1">
        <f t="shared" si="1119"/>
        <v>21</v>
      </c>
      <c r="N2088" s="1">
        <f t="shared" si="1106"/>
        <v>11</v>
      </c>
      <c r="O2088" s="2">
        <f t="shared" si="1107"/>
        <v>1.00047113</v>
      </c>
      <c r="P2088" s="11">
        <f t="shared" si="1097"/>
        <v>1.00320034</v>
      </c>
      <c r="Q2088" s="11">
        <f t="shared" si="1124"/>
        <v>1.4265481018001129</v>
      </c>
      <c r="R2088" s="2">
        <f t="shared" si="1096"/>
        <v>1.4272201900000001</v>
      </c>
      <c r="S2088" s="2">
        <f t="shared" si="1122"/>
        <v>1.3996033400000001</v>
      </c>
      <c r="T2088" s="2">
        <f t="shared" si="1108"/>
        <v>213308.624625</v>
      </c>
      <c r="U2088" s="2">
        <f t="shared" si="1109"/>
        <v>6677.4356164529136</v>
      </c>
      <c r="V2088" s="2">
        <f t="shared" si="1110"/>
        <v>57972.209639480388</v>
      </c>
      <c r="W2088" s="2">
        <f t="shared" si="1111"/>
        <v>217056.1296710133</v>
      </c>
      <c r="X2088" s="29">
        <f t="shared" si="1112"/>
        <v>0</v>
      </c>
      <c r="Y2088" s="2">
        <f t="shared" si="1123"/>
        <v>0</v>
      </c>
      <c r="Z2088" s="82">
        <f t="shared" si="1113"/>
        <v>0</v>
      </c>
      <c r="AA2088" s="2">
        <f t="shared" ref="AA2088:AA2151" si="1127">IF(Z2088&gt;0,TRUNC(Z2088*T2088,8),0)</f>
        <v>0</v>
      </c>
      <c r="AB2088" s="27">
        <f t="shared" si="1120"/>
        <v>6.7299999999999999E-2</v>
      </c>
      <c r="AC2088" s="29">
        <f t="shared" si="1101"/>
        <v>11</v>
      </c>
      <c r="AD2088" s="29">
        <v>252</v>
      </c>
      <c r="AE2088" s="11">
        <f t="shared" si="1125"/>
        <v>1.0028471130000001</v>
      </c>
      <c r="AF2088" s="2">
        <f t="shared" ref="AF2088:AF2151" si="1128">TRUNC((T2088*(AE2088-1)),8)</f>
        <v>607.31375818000004</v>
      </c>
      <c r="AG2088" s="2">
        <f t="shared" si="1114"/>
        <v>617.98332850999998</v>
      </c>
      <c r="AH2088" s="3">
        <f t="shared" si="1115"/>
        <v>0</v>
      </c>
      <c r="AI2088" s="4" t="str">
        <f t="shared" si="1126"/>
        <v>A+J=</v>
      </c>
      <c r="AJ2088" s="12">
        <f t="shared" si="1121"/>
        <v>43222</v>
      </c>
      <c r="AK2088" s="12"/>
      <c r="AL2088" s="4"/>
      <c r="AM2088" s="1"/>
      <c r="AN2088" s="12"/>
      <c r="AO2088" s="1"/>
      <c r="AP2088" s="1"/>
      <c r="AQ2088" s="3"/>
      <c r="AR2088" s="3"/>
      <c r="AS2088" s="7"/>
      <c r="AT2088" s="1"/>
      <c r="AU2088" s="1"/>
      <c r="AV2088" s="1"/>
      <c r="AW2088" s="1"/>
      <c r="AX2088" s="1"/>
      <c r="AY2088" s="1"/>
      <c r="AZ2088" s="1"/>
      <c r="BA2088" s="1"/>
      <c r="BB2088" s="1"/>
    </row>
    <row r="2089" spans="1:54" x14ac:dyDescent="0.2">
      <c r="A2089" s="178">
        <f t="shared" si="1116"/>
        <v>43208</v>
      </c>
      <c r="B2089" s="2">
        <f t="shared" si="1102"/>
        <v>217738.69862146839</v>
      </c>
      <c r="C2089" s="2">
        <f t="shared" si="1117"/>
        <v>152406.48441507999</v>
      </c>
      <c r="D2089" s="2">
        <f>SUM(Y2089:Y$2227)</f>
        <v>16710.159670969999</v>
      </c>
      <c r="E2089" s="11">
        <f t="shared" si="1103"/>
        <v>135696.32474411</v>
      </c>
      <c r="F2089" s="99">
        <f t="shared" si="1098"/>
        <v>4946.5</v>
      </c>
      <c r="G2089" s="3">
        <f>IF(N2089=1,VLOOKUP(A2088,[1]Plan1!$BG$69:$BI$188,3),G2088)</f>
        <v>4950.95</v>
      </c>
      <c r="H2089" s="200">
        <f t="shared" si="1099"/>
        <v>43134</v>
      </c>
      <c r="I2089" s="200">
        <f t="shared" si="1100"/>
        <v>43162</v>
      </c>
      <c r="J2089" s="27">
        <f t="shared" si="1104"/>
        <v>8.9962599818038669E-4</v>
      </c>
      <c r="K2089" s="12">
        <f t="shared" si="1118"/>
        <v>43222</v>
      </c>
      <c r="L2089" s="12">
        <f t="shared" si="1105"/>
        <v>43222</v>
      </c>
      <c r="M2089" s="1">
        <f t="shared" si="1119"/>
        <v>21</v>
      </c>
      <c r="N2089" s="1">
        <f t="shared" si="1106"/>
        <v>12</v>
      </c>
      <c r="O2089" s="2">
        <f t="shared" si="1107"/>
        <v>1.0005139700000001</v>
      </c>
      <c r="P2089" s="11">
        <f t="shared" si="1097"/>
        <v>1.00320034</v>
      </c>
      <c r="Q2089" s="11">
        <f t="shared" si="1124"/>
        <v>1.4265481018001129</v>
      </c>
      <c r="R2089" s="2">
        <f t="shared" ref="R2089:R2152" si="1129">TRUNC(TRUNC((O2089*Q2089),15),8)</f>
        <v>1.4272813</v>
      </c>
      <c r="S2089" s="2">
        <f t="shared" si="1122"/>
        <v>1.3996033400000001</v>
      </c>
      <c r="T2089" s="2">
        <f t="shared" si="1108"/>
        <v>213308.624625</v>
      </c>
      <c r="U2089" s="2">
        <f t="shared" si="1109"/>
        <v>6677.4356164529136</v>
      </c>
      <c r="V2089" s="2">
        <f t="shared" si="1110"/>
        <v>57980.502041885484</v>
      </c>
      <c r="W2089" s="2">
        <f t="shared" si="1111"/>
        <v>217064.42207341839</v>
      </c>
      <c r="X2089" s="29">
        <f t="shared" si="1112"/>
        <v>0</v>
      </c>
      <c r="Y2089" s="2">
        <f t="shared" si="1123"/>
        <v>0</v>
      </c>
      <c r="Z2089" s="82">
        <f t="shared" si="1113"/>
        <v>0</v>
      </c>
      <c r="AA2089" s="2">
        <f t="shared" si="1127"/>
        <v>0</v>
      </c>
      <c r="AB2089" s="27">
        <f t="shared" si="1120"/>
        <v>6.7299999999999999E-2</v>
      </c>
      <c r="AC2089" s="29">
        <f t="shared" si="1101"/>
        <v>12</v>
      </c>
      <c r="AD2089" s="29">
        <v>252</v>
      </c>
      <c r="AE2089" s="11">
        <f t="shared" si="1125"/>
        <v>1.003106343</v>
      </c>
      <c r="AF2089" s="2">
        <f t="shared" si="1128"/>
        <v>662.60975294000002</v>
      </c>
      <c r="AG2089" s="2">
        <f t="shared" si="1114"/>
        <v>674.27654804999997</v>
      </c>
      <c r="AH2089" s="3">
        <f t="shared" si="1115"/>
        <v>0</v>
      </c>
      <c r="AI2089" s="4" t="str">
        <f t="shared" si="1126"/>
        <v>A+J=</v>
      </c>
      <c r="AJ2089" s="12">
        <f t="shared" si="1121"/>
        <v>43222</v>
      </c>
      <c r="AK2089" s="12"/>
      <c r="AL2089" s="4"/>
      <c r="AM2089" s="1"/>
      <c r="AN2089" s="12"/>
      <c r="AO2089" s="1"/>
      <c r="AP2089" s="1"/>
      <c r="AQ2089" s="3"/>
      <c r="AR2089" s="3"/>
      <c r="AS2089" s="7"/>
      <c r="AT2089" s="1"/>
      <c r="AU2089" s="1"/>
      <c r="AV2089" s="1"/>
      <c r="AW2089" s="1"/>
      <c r="AX2089" s="1"/>
      <c r="AY2089" s="1"/>
      <c r="AZ2089" s="1"/>
      <c r="BA2089" s="1"/>
      <c r="BB2089" s="1"/>
    </row>
    <row r="2090" spans="1:54" x14ac:dyDescent="0.2">
      <c r="A2090" s="178">
        <f t="shared" si="1116"/>
        <v>43209</v>
      </c>
      <c r="B2090" s="2">
        <f t="shared" si="1102"/>
        <v>217803.30308656351</v>
      </c>
      <c r="C2090" s="2">
        <f t="shared" si="1117"/>
        <v>152406.48441507999</v>
      </c>
      <c r="D2090" s="2">
        <f>SUM(Y2090:Y$2227)</f>
        <v>16710.159670969999</v>
      </c>
      <c r="E2090" s="11">
        <f t="shared" si="1103"/>
        <v>135696.32474411</v>
      </c>
      <c r="F2090" s="99">
        <f t="shared" si="1098"/>
        <v>4946.5</v>
      </c>
      <c r="G2090" s="3">
        <f>IF(N2090=1,VLOOKUP(A2089,[1]Plan1!$BG$69:$BI$188,3),G2089)</f>
        <v>4950.95</v>
      </c>
      <c r="H2090" s="200">
        <f t="shared" si="1099"/>
        <v>43134</v>
      </c>
      <c r="I2090" s="200">
        <f t="shared" si="1100"/>
        <v>43162</v>
      </c>
      <c r="J2090" s="27">
        <f t="shared" si="1104"/>
        <v>8.9962599818038669E-4</v>
      </c>
      <c r="K2090" s="12">
        <f t="shared" si="1118"/>
        <v>43222</v>
      </c>
      <c r="L2090" s="12">
        <f t="shared" si="1105"/>
        <v>43222</v>
      </c>
      <c r="M2090" s="1">
        <f t="shared" si="1119"/>
        <v>21</v>
      </c>
      <c r="N2090" s="1">
        <f t="shared" si="1106"/>
        <v>13</v>
      </c>
      <c r="O2090" s="2">
        <f t="shared" si="1107"/>
        <v>1.00055681</v>
      </c>
      <c r="P2090" s="11">
        <f t="shared" ref="P2090:P2153" si="1130">IF(L2090&gt;L2089,O2089,P2089)</f>
        <v>1.00320034</v>
      </c>
      <c r="Q2090" s="11">
        <f t="shared" si="1124"/>
        <v>1.4265481018001129</v>
      </c>
      <c r="R2090" s="2">
        <f t="shared" si="1129"/>
        <v>1.4273424100000001</v>
      </c>
      <c r="S2090" s="2">
        <f t="shared" si="1122"/>
        <v>1.3996033400000001</v>
      </c>
      <c r="T2090" s="2">
        <f t="shared" si="1108"/>
        <v>213308.624625</v>
      </c>
      <c r="U2090" s="2">
        <f t="shared" si="1109"/>
        <v>6677.4356164529136</v>
      </c>
      <c r="V2090" s="2">
        <f t="shared" si="1110"/>
        <v>57988.794444290608</v>
      </c>
      <c r="W2090" s="2">
        <f t="shared" si="1111"/>
        <v>217072.71447582351</v>
      </c>
      <c r="X2090" s="29">
        <f t="shared" si="1112"/>
        <v>0</v>
      </c>
      <c r="Y2090" s="2">
        <f t="shared" si="1123"/>
        <v>0</v>
      </c>
      <c r="Z2090" s="82">
        <f t="shared" si="1113"/>
        <v>0</v>
      </c>
      <c r="AA2090" s="2">
        <f t="shared" si="1127"/>
        <v>0</v>
      </c>
      <c r="AB2090" s="27">
        <f t="shared" si="1120"/>
        <v>6.7299999999999999E-2</v>
      </c>
      <c r="AC2090" s="29">
        <f t="shared" si="1101"/>
        <v>13</v>
      </c>
      <c r="AD2090" s="29">
        <v>252</v>
      </c>
      <c r="AE2090" s="11">
        <f t="shared" si="1125"/>
        <v>1.0033656399999999</v>
      </c>
      <c r="AF2090" s="2">
        <f t="shared" si="1128"/>
        <v>717.92003938000005</v>
      </c>
      <c r="AG2090" s="2">
        <f t="shared" si="1114"/>
        <v>730.58861074000004</v>
      </c>
      <c r="AH2090" s="3">
        <f t="shared" si="1115"/>
        <v>0</v>
      </c>
      <c r="AI2090" s="4" t="str">
        <f t="shared" si="1126"/>
        <v>A+J=</v>
      </c>
      <c r="AJ2090" s="12">
        <f t="shared" si="1121"/>
        <v>43222</v>
      </c>
      <c r="AK2090" s="12"/>
      <c r="AL2090" s="4"/>
      <c r="AM2090" s="1"/>
      <c r="AN2090" s="12"/>
      <c r="AO2090" s="1"/>
      <c r="AP2090" s="1"/>
      <c r="AQ2090" s="3"/>
      <c r="AR2090" s="3"/>
      <c r="AS2090" s="7"/>
      <c r="AT2090" s="1"/>
      <c r="AU2090" s="1"/>
      <c r="AV2090" s="1"/>
      <c r="AW2090" s="1"/>
      <c r="AX2090" s="1"/>
      <c r="AY2090" s="1"/>
      <c r="AZ2090" s="1"/>
      <c r="BA2090" s="1"/>
      <c r="BB2090" s="1"/>
    </row>
    <row r="2091" spans="1:54" x14ac:dyDescent="0.2">
      <c r="A2091" s="178">
        <f t="shared" si="1116"/>
        <v>43210</v>
      </c>
      <c r="B2091" s="2">
        <f t="shared" si="1102"/>
        <v>217867.9291202451</v>
      </c>
      <c r="C2091" s="2">
        <f t="shared" si="1117"/>
        <v>152406.48441507999</v>
      </c>
      <c r="D2091" s="2">
        <f>SUM(Y2091:Y$2227)</f>
        <v>16710.159670969999</v>
      </c>
      <c r="E2091" s="11">
        <f t="shared" si="1103"/>
        <v>135696.32474411</v>
      </c>
      <c r="F2091" s="99">
        <f t="shared" si="1098"/>
        <v>4946.5</v>
      </c>
      <c r="G2091" s="3">
        <f>IF(N2091=1,VLOOKUP(A2090,[1]Plan1!$BG$69:$BI$188,3),G2090)</f>
        <v>4950.95</v>
      </c>
      <c r="H2091" s="200">
        <f t="shared" si="1099"/>
        <v>43134</v>
      </c>
      <c r="I2091" s="200">
        <f t="shared" si="1100"/>
        <v>43162</v>
      </c>
      <c r="J2091" s="27">
        <f t="shared" si="1104"/>
        <v>8.9962599818038669E-4</v>
      </c>
      <c r="K2091" s="12">
        <f t="shared" si="1118"/>
        <v>43222</v>
      </c>
      <c r="L2091" s="12">
        <f t="shared" si="1105"/>
        <v>43222</v>
      </c>
      <c r="M2091" s="1">
        <f t="shared" si="1119"/>
        <v>21</v>
      </c>
      <c r="N2091" s="1">
        <f t="shared" si="1106"/>
        <v>14</v>
      </c>
      <c r="O2091" s="2">
        <f t="shared" si="1107"/>
        <v>1.00059966</v>
      </c>
      <c r="P2091" s="11">
        <f t="shared" si="1130"/>
        <v>1.00320034</v>
      </c>
      <c r="Q2091" s="11">
        <f t="shared" si="1124"/>
        <v>1.4265481018001129</v>
      </c>
      <c r="R2091" s="2">
        <f t="shared" si="1129"/>
        <v>1.42740354</v>
      </c>
      <c r="S2091" s="2">
        <f t="shared" si="1122"/>
        <v>1.3996033400000001</v>
      </c>
      <c r="T2091" s="2">
        <f t="shared" si="1108"/>
        <v>213308.624625</v>
      </c>
      <c r="U2091" s="2">
        <f t="shared" si="1109"/>
        <v>6677.4356164529136</v>
      </c>
      <c r="V2091" s="2">
        <f t="shared" si="1110"/>
        <v>57997.089560622211</v>
      </c>
      <c r="W2091" s="2">
        <f t="shared" si="1111"/>
        <v>217081.00959215511</v>
      </c>
      <c r="X2091" s="29">
        <f t="shared" si="1112"/>
        <v>0</v>
      </c>
      <c r="Y2091" s="2">
        <f t="shared" si="1123"/>
        <v>0</v>
      </c>
      <c r="Z2091" s="82">
        <f t="shared" si="1113"/>
        <v>0</v>
      </c>
      <c r="AA2091" s="2">
        <f t="shared" si="1127"/>
        <v>0</v>
      </c>
      <c r="AB2091" s="27">
        <f t="shared" si="1120"/>
        <v>6.7299999999999999E-2</v>
      </c>
      <c r="AC2091" s="29">
        <f t="shared" si="1101"/>
        <v>14</v>
      </c>
      <c r="AD2091" s="29">
        <v>252</v>
      </c>
      <c r="AE2091" s="11">
        <f t="shared" si="1125"/>
        <v>1.0036250040000001</v>
      </c>
      <c r="AF2091" s="2">
        <f t="shared" si="1128"/>
        <v>773.2446175</v>
      </c>
      <c r="AG2091" s="2">
        <f t="shared" si="1114"/>
        <v>786.91952808999997</v>
      </c>
      <c r="AH2091" s="3">
        <f t="shared" si="1115"/>
        <v>0</v>
      </c>
      <c r="AI2091" s="4" t="str">
        <f t="shared" si="1126"/>
        <v>A+J=</v>
      </c>
      <c r="AJ2091" s="12">
        <f t="shared" si="1121"/>
        <v>43222</v>
      </c>
      <c r="AK2091" s="12"/>
      <c r="AL2091" s="4"/>
      <c r="AM2091" s="1"/>
      <c r="AN2091" s="12"/>
      <c r="AO2091" s="1"/>
      <c r="AP2091" s="1"/>
      <c r="AQ2091" s="3"/>
      <c r="AR2091" s="3"/>
      <c r="AS2091" s="7"/>
      <c r="AT2091" s="1"/>
      <c r="AU2091" s="1"/>
      <c r="AV2091" s="1"/>
      <c r="AW2091" s="1"/>
      <c r="AX2091" s="1"/>
      <c r="AY2091" s="1"/>
      <c r="AZ2091" s="1"/>
      <c r="BA2091" s="1"/>
      <c r="BB2091" s="1"/>
    </row>
    <row r="2092" spans="1:54" x14ac:dyDescent="0.2">
      <c r="A2092" s="178">
        <f t="shared" si="1116"/>
        <v>43211</v>
      </c>
      <c r="B2092" s="2">
        <f t="shared" si="1102"/>
        <v>217932.57127735022</v>
      </c>
      <c r="C2092" s="2">
        <f t="shared" si="1117"/>
        <v>152406.48441507999</v>
      </c>
      <c r="D2092" s="2">
        <f>SUM(Y2092:Y$2227)</f>
        <v>16710.159670969999</v>
      </c>
      <c r="E2092" s="11">
        <f t="shared" si="1103"/>
        <v>135696.32474411</v>
      </c>
      <c r="F2092" s="99">
        <f t="shared" si="1098"/>
        <v>4946.5</v>
      </c>
      <c r="G2092" s="3">
        <f>IF(N2092=1,VLOOKUP(A2091,[1]Plan1!$BG$69:$BI$188,3),G2091)</f>
        <v>4950.95</v>
      </c>
      <c r="H2092" s="200">
        <f t="shared" si="1099"/>
        <v>43134</v>
      </c>
      <c r="I2092" s="200">
        <f t="shared" si="1100"/>
        <v>43162</v>
      </c>
      <c r="J2092" s="27">
        <f t="shared" si="1104"/>
        <v>8.9962599818038669E-4</v>
      </c>
      <c r="K2092" s="12">
        <f t="shared" si="1118"/>
        <v>43222</v>
      </c>
      <c r="L2092" s="12">
        <f t="shared" si="1105"/>
        <v>43222</v>
      </c>
      <c r="M2092" s="1">
        <f t="shared" si="1119"/>
        <v>21</v>
      </c>
      <c r="N2092" s="1">
        <f t="shared" si="1106"/>
        <v>15</v>
      </c>
      <c r="O2092" s="2">
        <f t="shared" si="1107"/>
        <v>1.0006425000000001</v>
      </c>
      <c r="P2092" s="11">
        <f t="shared" si="1130"/>
        <v>1.00320034</v>
      </c>
      <c r="Q2092" s="11">
        <f t="shared" si="1124"/>
        <v>1.4265481018001129</v>
      </c>
      <c r="R2092" s="2">
        <f t="shared" si="1129"/>
        <v>1.4274646499999999</v>
      </c>
      <c r="S2092" s="2">
        <f t="shared" si="1122"/>
        <v>1.3996033400000001</v>
      </c>
      <c r="T2092" s="2">
        <f t="shared" si="1108"/>
        <v>213308.624625</v>
      </c>
      <c r="U2092" s="2">
        <f t="shared" si="1109"/>
        <v>6677.4356164529136</v>
      </c>
      <c r="V2092" s="2">
        <f t="shared" si="1110"/>
        <v>58005.381963027306</v>
      </c>
      <c r="W2092" s="2">
        <f t="shared" si="1111"/>
        <v>217089.30199456023</v>
      </c>
      <c r="X2092" s="29">
        <f t="shared" si="1112"/>
        <v>0</v>
      </c>
      <c r="Y2092" s="2">
        <f t="shared" si="1123"/>
        <v>0</v>
      </c>
      <c r="Z2092" s="82">
        <f t="shared" si="1113"/>
        <v>0</v>
      </c>
      <c r="AA2092" s="2">
        <f t="shared" si="1127"/>
        <v>0</v>
      </c>
      <c r="AB2092" s="27">
        <f t="shared" si="1120"/>
        <v>6.7299999999999999E-2</v>
      </c>
      <c r="AC2092" s="29">
        <f t="shared" si="1101"/>
        <v>15</v>
      </c>
      <c r="AD2092" s="29">
        <v>252</v>
      </c>
      <c r="AE2092" s="11">
        <f t="shared" si="1125"/>
        <v>1.003884435</v>
      </c>
      <c r="AF2092" s="2">
        <f t="shared" si="1128"/>
        <v>828.58348728999999</v>
      </c>
      <c r="AG2092" s="2">
        <f t="shared" si="1114"/>
        <v>843.26928279000003</v>
      </c>
      <c r="AH2092" s="3">
        <f t="shared" si="1115"/>
        <v>0</v>
      </c>
      <c r="AI2092" s="4" t="str">
        <f t="shared" si="1126"/>
        <v>A+J=</v>
      </c>
      <c r="AJ2092" s="12">
        <f t="shared" si="1121"/>
        <v>43222</v>
      </c>
      <c r="AK2092" s="12"/>
      <c r="AL2092" s="4"/>
      <c r="AM2092" s="1"/>
      <c r="AN2092" s="12"/>
      <c r="AO2092" s="1"/>
      <c r="AP2092" s="1"/>
      <c r="AQ2092" s="3"/>
      <c r="AR2092" s="3"/>
      <c r="AS2092" s="7"/>
      <c r="AT2092" s="1"/>
      <c r="AU2092" s="1"/>
      <c r="AV2092" s="1"/>
      <c r="AW2092" s="1"/>
      <c r="AX2092" s="1"/>
      <c r="AY2092" s="1"/>
      <c r="AZ2092" s="1"/>
      <c r="BA2092" s="1"/>
      <c r="BB2092" s="1"/>
    </row>
    <row r="2093" spans="1:54" x14ac:dyDescent="0.2">
      <c r="A2093" s="178">
        <f t="shared" si="1116"/>
        <v>43212</v>
      </c>
      <c r="B2093" s="2">
        <f t="shared" si="1102"/>
        <v>217932.57127735022</v>
      </c>
      <c r="C2093" s="2">
        <f t="shared" si="1117"/>
        <v>152406.48441507999</v>
      </c>
      <c r="D2093" s="2">
        <f>SUM(Y2093:Y$2227)</f>
        <v>16710.159670969999</v>
      </c>
      <c r="E2093" s="11">
        <f t="shared" si="1103"/>
        <v>135696.32474411</v>
      </c>
      <c r="F2093" s="99">
        <f t="shared" si="1098"/>
        <v>4946.5</v>
      </c>
      <c r="G2093" s="3">
        <f>IF(N2093=1,VLOOKUP(A2092,[1]Plan1!$BG$69:$BI$188,3),G2092)</f>
        <v>4950.95</v>
      </c>
      <c r="H2093" s="200">
        <f t="shared" si="1099"/>
        <v>43134</v>
      </c>
      <c r="I2093" s="200">
        <f t="shared" si="1100"/>
        <v>43162</v>
      </c>
      <c r="J2093" s="27">
        <f t="shared" si="1104"/>
        <v>8.9962599818038669E-4</v>
      </c>
      <c r="K2093" s="12">
        <f t="shared" si="1118"/>
        <v>43222</v>
      </c>
      <c r="L2093" s="12">
        <f t="shared" si="1105"/>
        <v>43222</v>
      </c>
      <c r="M2093" s="1">
        <f t="shared" si="1119"/>
        <v>21</v>
      </c>
      <c r="N2093" s="1">
        <f t="shared" si="1106"/>
        <v>15</v>
      </c>
      <c r="O2093" s="2">
        <f t="shared" si="1107"/>
        <v>1.0006425000000001</v>
      </c>
      <c r="P2093" s="11">
        <f t="shared" si="1130"/>
        <v>1.00320034</v>
      </c>
      <c r="Q2093" s="11">
        <f t="shared" si="1124"/>
        <v>1.4265481018001129</v>
      </c>
      <c r="R2093" s="2">
        <f t="shared" si="1129"/>
        <v>1.4274646499999999</v>
      </c>
      <c r="S2093" s="2">
        <f t="shared" si="1122"/>
        <v>1.3996033400000001</v>
      </c>
      <c r="T2093" s="2">
        <f t="shared" si="1108"/>
        <v>213308.624625</v>
      </c>
      <c r="U2093" s="2">
        <f t="shared" si="1109"/>
        <v>6677.4356164529136</v>
      </c>
      <c r="V2093" s="2">
        <f t="shared" si="1110"/>
        <v>58005.381963027306</v>
      </c>
      <c r="W2093" s="2">
        <f t="shared" si="1111"/>
        <v>217089.30199456023</v>
      </c>
      <c r="X2093" s="29">
        <f t="shared" si="1112"/>
        <v>0</v>
      </c>
      <c r="Y2093" s="2">
        <f t="shared" si="1123"/>
        <v>0</v>
      </c>
      <c r="Z2093" s="82">
        <f t="shared" si="1113"/>
        <v>0</v>
      </c>
      <c r="AA2093" s="2">
        <f t="shared" si="1127"/>
        <v>0</v>
      </c>
      <c r="AB2093" s="27">
        <f t="shared" si="1120"/>
        <v>6.7299999999999999E-2</v>
      </c>
      <c r="AC2093" s="29">
        <f t="shared" si="1101"/>
        <v>15</v>
      </c>
      <c r="AD2093" s="29">
        <v>252</v>
      </c>
      <c r="AE2093" s="11">
        <f t="shared" si="1125"/>
        <v>1.003884435</v>
      </c>
      <c r="AF2093" s="2">
        <f t="shared" si="1128"/>
        <v>828.58348728999999</v>
      </c>
      <c r="AG2093" s="2">
        <f t="shared" si="1114"/>
        <v>843.26928279000003</v>
      </c>
      <c r="AH2093" s="3">
        <f t="shared" si="1115"/>
        <v>0</v>
      </c>
      <c r="AI2093" s="4" t="str">
        <f t="shared" si="1126"/>
        <v>A+J=</v>
      </c>
      <c r="AJ2093" s="12">
        <f t="shared" si="1121"/>
        <v>43222</v>
      </c>
      <c r="AK2093" s="12"/>
      <c r="AL2093" s="4"/>
      <c r="AM2093" s="1"/>
      <c r="AN2093" s="12"/>
      <c r="AO2093" s="1"/>
      <c r="AP2093" s="1"/>
      <c r="AQ2093" s="3"/>
      <c r="AR2093" s="3"/>
      <c r="AS2093" s="7"/>
      <c r="AT2093" s="1"/>
      <c r="AU2093" s="1"/>
      <c r="AV2093" s="1"/>
      <c r="AW2093" s="1"/>
      <c r="AX2093" s="1"/>
      <c r="AY2093" s="1"/>
      <c r="AZ2093" s="1"/>
      <c r="BA2093" s="1"/>
      <c r="BB2093" s="1"/>
    </row>
    <row r="2094" spans="1:54" x14ac:dyDescent="0.2">
      <c r="A2094" s="178">
        <f t="shared" si="1116"/>
        <v>43213</v>
      </c>
      <c r="B2094" s="2">
        <f t="shared" si="1102"/>
        <v>217932.57127735022</v>
      </c>
      <c r="C2094" s="2">
        <f t="shared" si="1117"/>
        <v>152406.48441507999</v>
      </c>
      <c r="D2094" s="2">
        <f>SUM(Y2094:Y$2227)</f>
        <v>16710.159670969999</v>
      </c>
      <c r="E2094" s="11">
        <f t="shared" si="1103"/>
        <v>135696.32474411</v>
      </c>
      <c r="F2094" s="99">
        <f t="shared" si="1098"/>
        <v>4946.5</v>
      </c>
      <c r="G2094" s="3">
        <f>IF(N2094=1,VLOOKUP(A2093,[1]Plan1!$BG$69:$BI$188,3),G2093)</f>
        <v>4950.95</v>
      </c>
      <c r="H2094" s="200">
        <f t="shared" si="1099"/>
        <v>43134</v>
      </c>
      <c r="I2094" s="200">
        <f t="shared" si="1100"/>
        <v>43162</v>
      </c>
      <c r="J2094" s="27">
        <f t="shared" si="1104"/>
        <v>8.9962599818038669E-4</v>
      </c>
      <c r="K2094" s="12">
        <f t="shared" si="1118"/>
        <v>43222</v>
      </c>
      <c r="L2094" s="12">
        <f t="shared" si="1105"/>
        <v>43222</v>
      </c>
      <c r="M2094" s="1">
        <f t="shared" si="1119"/>
        <v>21</v>
      </c>
      <c r="N2094" s="1">
        <f t="shared" si="1106"/>
        <v>15</v>
      </c>
      <c r="O2094" s="2">
        <f t="shared" si="1107"/>
        <v>1.0006425000000001</v>
      </c>
      <c r="P2094" s="11">
        <f t="shared" si="1130"/>
        <v>1.00320034</v>
      </c>
      <c r="Q2094" s="11">
        <f t="shared" si="1124"/>
        <v>1.4265481018001129</v>
      </c>
      <c r="R2094" s="2">
        <f t="shared" si="1129"/>
        <v>1.4274646499999999</v>
      </c>
      <c r="S2094" s="2">
        <f t="shared" si="1122"/>
        <v>1.3996033400000001</v>
      </c>
      <c r="T2094" s="2">
        <f t="shared" si="1108"/>
        <v>213308.624625</v>
      </c>
      <c r="U2094" s="2">
        <f t="shared" si="1109"/>
        <v>6677.4356164529136</v>
      </c>
      <c r="V2094" s="2">
        <f t="shared" si="1110"/>
        <v>58005.381963027306</v>
      </c>
      <c r="W2094" s="2">
        <f t="shared" si="1111"/>
        <v>217089.30199456023</v>
      </c>
      <c r="X2094" s="29">
        <f t="shared" si="1112"/>
        <v>0</v>
      </c>
      <c r="Y2094" s="2">
        <f t="shared" si="1123"/>
        <v>0</v>
      </c>
      <c r="Z2094" s="82">
        <f t="shared" si="1113"/>
        <v>0</v>
      </c>
      <c r="AA2094" s="2">
        <f t="shared" si="1127"/>
        <v>0</v>
      </c>
      <c r="AB2094" s="27">
        <f t="shared" si="1120"/>
        <v>6.7299999999999999E-2</v>
      </c>
      <c r="AC2094" s="29">
        <f t="shared" si="1101"/>
        <v>15</v>
      </c>
      <c r="AD2094" s="29">
        <v>252</v>
      </c>
      <c r="AE2094" s="11">
        <f t="shared" si="1125"/>
        <v>1.003884435</v>
      </c>
      <c r="AF2094" s="2">
        <f t="shared" si="1128"/>
        <v>828.58348728999999</v>
      </c>
      <c r="AG2094" s="2">
        <f t="shared" si="1114"/>
        <v>843.26928279000003</v>
      </c>
      <c r="AH2094" s="3">
        <f t="shared" si="1115"/>
        <v>0</v>
      </c>
      <c r="AI2094" s="4" t="str">
        <f t="shared" si="1126"/>
        <v>A+J=</v>
      </c>
      <c r="AJ2094" s="12">
        <f t="shared" si="1121"/>
        <v>43222</v>
      </c>
      <c r="AK2094" s="12"/>
      <c r="AL2094" s="4"/>
      <c r="AM2094" s="1"/>
      <c r="AN2094" s="12"/>
      <c r="AO2094" s="1"/>
      <c r="AP2094" s="1"/>
      <c r="AQ2094" s="3"/>
      <c r="AR2094" s="3"/>
      <c r="AS2094" s="7"/>
      <c r="AT2094" s="1"/>
      <c r="AU2094" s="1"/>
      <c r="AV2094" s="1"/>
      <c r="AW2094" s="1"/>
      <c r="AX2094" s="1"/>
      <c r="AY2094" s="1"/>
      <c r="AZ2094" s="1"/>
      <c r="BA2094" s="1"/>
      <c r="BB2094" s="1"/>
    </row>
    <row r="2095" spans="1:54" x14ac:dyDescent="0.2">
      <c r="A2095" s="178">
        <f t="shared" si="1116"/>
        <v>43214</v>
      </c>
      <c r="B2095" s="2">
        <f t="shared" si="1102"/>
        <v>217997.23522487184</v>
      </c>
      <c r="C2095" s="2">
        <f t="shared" si="1117"/>
        <v>152406.48441507999</v>
      </c>
      <c r="D2095" s="2">
        <f>SUM(Y2095:Y$2227)</f>
        <v>16710.159670969999</v>
      </c>
      <c r="E2095" s="11">
        <f t="shared" si="1103"/>
        <v>135696.32474411</v>
      </c>
      <c r="F2095" s="99">
        <f t="shared" si="1098"/>
        <v>4946.5</v>
      </c>
      <c r="G2095" s="3">
        <f>IF(N2095=1,VLOOKUP(A2094,[1]Plan1!$BG$69:$BI$188,3),G2094)</f>
        <v>4950.95</v>
      </c>
      <c r="H2095" s="200">
        <f t="shared" si="1099"/>
        <v>43134</v>
      </c>
      <c r="I2095" s="200">
        <f t="shared" si="1100"/>
        <v>43162</v>
      </c>
      <c r="J2095" s="27">
        <f t="shared" si="1104"/>
        <v>8.9962599818038669E-4</v>
      </c>
      <c r="K2095" s="12">
        <f t="shared" si="1118"/>
        <v>43222</v>
      </c>
      <c r="L2095" s="12">
        <f t="shared" si="1105"/>
        <v>43222</v>
      </c>
      <c r="M2095" s="1">
        <f t="shared" si="1119"/>
        <v>21</v>
      </c>
      <c r="N2095" s="1">
        <f t="shared" si="1106"/>
        <v>16</v>
      </c>
      <c r="O2095" s="2">
        <f t="shared" si="1107"/>
        <v>1.0006853499999999</v>
      </c>
      <c r="P2095" s="11">
        <f t="shared" si="1130"/>
        <v>1.00320034</v>
      </c>
      <c r="Q2095" s="11">
        <f t="shared" si="1124"/>
        <v>1.4265481018001129</v>
      </c>
      <c r="R2095" s="2">
        <f t="shared" si="1129"/>
        <v>1.4275257800000001</v>
      </c>
      <c r="S2095" s="2">
        <f t="shared" si="1122"/>
        <v>1.3996033400000001</v>
      </c>
      <c r="T2095" s="2">
        <f t="shared" si="1108"/>
        <v>213308.624625</v>
      </c>
      <c r="U2095" s="2">
        <f t="shared" si="1109"/>
        <v>6677.4356164529136</v>
      </c>
      <c r="V2095" s="2">
        <f t="shared" si="1110"/>
        <v>58013.677079358938</v>
      </c>
      <c r="W2095" s="2">
        <f t="shared" si="1111"/>
        <v>217097.59711089183</v>
      </c>
      <c r="X2095" s="29">
        <f t="shared" si="1112"/>
        <v>0</v>
      </c>
      <c r="Y2095" s="2">
        <f t="shared" si="1123"/>
        <v>0</v>
      </c>
      <c r="Z2095" s="82">
        <f t="shared" si="1113"/>
        <v>0</v>
      </c>
      <c r="AA2095" s="2">
        <f t="shared" si="1127"/>
        <v>0</v>
      </c>
      <c r="AB2095" s="27">
        <f t="shared" si="1120"/>
        <v>6.7299999999999999E-2</v>
      </c>
      <c r="AC2095" s="29">
        <f t="shared" si="1101"/>
        <v>16</v>
      </c>
      <c r="AD2095" s="29">
        <v>252</v>
      </c>
      <c r="AE2095" s="11">
        <f t="shared" si="1125"/>
        <v>1.004143934</v>
      </c>
      <c r="AF2095" s="2">
        <f t="shared" si="1128"/>
        <v>883.93686206999996</v>
      </c>
      <c r="AG2095" s="2">
        <f t="shared" si="1114"/>
        <v>899.63811397999996</v>
      </c>
      <c r="AH2095" s="3">
        <f t="shared" si="1115"/>
        <v>0</v>
      </c>
      <c r="AI2095" s="4" t="str">
        <f t="shared" si="1126"/>
        <v>A+J=</v>
      </c>
      <c r="AJ2095" s="12">
        <f t="shared" si="1121"/>
        <v>43222</v>
      </c>
      <c r="AK2095" s="12"/>
      <c r="AL2095" s="4"/>
      <c r="AM2095" s="1"/>
      <c r="AN2095" s="12"/>
      <c r="AO2095" s="1"/>
      <c r="AP2095" s="1"/>
      <c r="AQ2095" s="3"/>
      <c r="AR2095" s="3"/>
      <c r="AS2095" s="7"/>
      <c r="AT2095" s="1"/>
      <c r="AU2095" s="1"/>
      <c r="AV2095" s="1"/>
      <c r="AW2095" s="1"/>
      <c r="AX2095" s="1"/>
      <c r="AY2095" s="1"/>
      <c r="AZ2095" s="1"/>
      <c r="BA2095" s="1"/>
      <c r="BB2095" s="1"/>
    </row>
    <row r="2096" spans="1:54" x14ac:dyDescent="0.2">
      <c r="A2096" s="178">
        <f t="shared" si="1116"/>
        <v>43215</v>
      </c>
      <c r="B2096" s="2">
        <f t="shared" si="1102"/>
        <v>218061.91780653343</v>
      </c>
      <c r="C2096" s="2">
        <f t="shared" si="1117"/>
        <v>152406.48441507999</v>
      </c>
      <c r="D2096" s="2">
        <f>SUM(Y2096:Y$2227)</f>
        <v>16710.159670969999</v>
      </c>
      <c r="E2096" s="11">
        <f t="shared" si="1103"/>
        <v>135696.32474411</v>
      </c>
      <c r="F2096" s="99">
        <f t="shared" si="1098"/>
        <v>4946.5</v>
      </c>
      <c r="G2096" s="3">
        <f>IF(N2096=1,VLOOKUP(A2095,[1]Plan1!$BG$69:$BI$188,3),G2095)</f>
        <v>4950.95</v>
      </c>
      <c r="H2096" s="200">
        <f t="shared" si="1099"/>
        <v>43134</v>
      </c>
      <c r="I2096" s="200">
        <f t="shared" si="1100"/>
        <v>43162</v>
      </c>
      <c r="J2096" s="27">
        <f t="shared" si="1104"/>
        <v>8.9962599818038669E-4</v>
      </c>
      <c r="K2096" s="12">
        <f t="shared" si="1118"/>
        <v>43222</v>
      </c>
      <c r="L2096" s="12">
        <f t="shared" si="1105"/>
        <v>43222</v>
      </c>
      <c r="M2096" s="1">
        <f t="shared" si="1119"/>
        <v>21</v>
      </c>
      <c r="N2096" s="1">
        <f t="shared" si="1106"/>
        <v>17</v>
      </c>
      <c r="O2096" s="2">
        <f t="shared" si="1107"/>
        <v>1.0007282</v>
      </c>
      <c r="P2096" s="11">
        <f t="shared" si="1130"/>
        <v>1.00320034</v>
      </c>
      <c r="Q2096" s="11">
        <f t="shared" si="1124"/>
        <v>1.4265481018001129</v>
      </c>
      <c r="R2096" s="2">
        <f t="shared" si="1129"/>
        <v>1.42758691</v>
      </c>
      <c r="S2096" s="2">
        <f t="shared" si="1122"/>
        <v>1.3996033400000001</v>
      </c>
      <c r="T2096" s="2">
        <f t="shared" si="1108"/>
        <v>213308.624625</v>
      </c>
      <c r="U2096" s="2">
        <f t="shared" si="1109"/>
        <v>6677.4356164529136</v>
      </c>
      <c r="V2096" s="2">
        <f t="shared" si="1110"/>
        <v>58021.972195690541</v>
      </c>
      <c r="W2096" s="2">
        <f t="shared" si="1111"/>
        <v>217105.89222722343</v>
      </c>
      <c r="X2096" s="29">
        <f t="shared" si="1112"/>
        <v>0</v>
      </c>
      <c r="Y2096" s="2">
        <f t="shared" si="1123"/>
        <v>0</v>
      </c>
      <c r="Z2096" s="82">
        <f t="shared" si="1113"/>
        <v>0</v>
      </c>
      <c r="AA2096" s="2">
        <f t="shared" si="1127"/>
        <v>0</v>
      </c>
      <c r="AB2096" s="27">
        <f t="shared" si="1120"/>
        <v>6.7299999999999999E-2</v>
      </c>
      <c r="AC2096" s="29">
        <f t="shared" si="1101"/>
        <v>17</v>
      </c>
      <c r="AD2096" s="29">
        <v>252</v>
      </c>
      <c r="AE2096" s="11">
        <f t="shared" si="1125"/>
        <v>1.0044034989999999</v>
      </c>
      <c r="AF2096" s="2">
        <f t="shared" si="1128"/>
        <v>939.30431522000003</v>
      </c>
      <c r="AG2096" s="2">
        <f t="shared" si="1114"/>
        <v>956.02557931000001</v>
      </c>
      <c r="AH2096" s="3">
        <f t="shared" si="1115"/>
        <v>0</v>
      </c>
      <c r="AI2096" s="4" t="str">
        <f t="shared" si="1126"/>
        <v>A+J=</v>
      </c>
      <c r="AJ2096" s="12">
        <f t="shared" si="1121"/>
        <v>43222</v>
      </c>
      <c r="AK2096" s="12"/>
      <c r="AL2096" s="4"/>
      <c r="AM2096" s="1"/>
      <c r="AN2096" s="12"/>
      <c r="AO2096" s="1"/>
      <c r="AP2096" s="1"/>
      <c r="AQ2096" s="3"/>
      <c r="AR2096" s="3"/>
      <c r="AS2096" s="7"/>
      <c r="AT2096" s="1"/>
      <c r="AU2096" s="1"/>
      <c r="AV2096" s="1"/>
      <c r="AW2096" s="1"/>
      <c r="AX2096" s="1"/>
      <c r="AY2096" s="1"/>
      <c r="AZ2096" s="1"/>
      <c r="BA2096" s="1"/>
      <c r="BB2096" s="1"/>
    </row>
    <row r="2097" spans="1:54" x14ac:dyDescent="0.2">
      <c r="A2097" s="178">
        <f t="shared" si="1116"/>
        <v>43216</v>
      </c>
      <c r="B2097" s="2">
        <f t="shared" si="1102"/>
        <v>218126.61924109503</v>
      </c>
      <c r="C2097" s="2">
        <f t="shared" si="1117"/>
        <v>152406.48441507999</v>
      </c>
      <c r="D2097" s="2">
        <f>SUM(Y2097:Y$2227)</f>
        <v>16710.159670969999</v>
      </c>
      <c r="E2097" s="11">
        <f t="shared" si="1103"/>
        <v>135696.32474411</v>
      </c>
      <c r="F2097" s="99">
        <f t="shared" si="1098"/>
        <v>4946.5</v>
      </c>
      <c r="G2097" s="3">
        <f>IF(N2097=1,VLOOKUP(A2096,[1]Plan1!$BG$69:$BI$188,3),G2096)</f>
        <v>4950.95</v>
      </c>
      <c r="H2097" s="200">
        <f t="shared" si="1099"/>
        <v>43134</v>
      </c>
      <c r="I2097" s="200">
        <f t="shared" si="1100"/>
        <v>43162</v>
      </c>
      <c r="J2097" s="27">
        <f t="shared" si="1104"/>
        <v>8.9962599818038669E-4</v>
      </c>
      <c r="K2097" s="12">
        <f t="shared" si="1118"/>
        <v>43222</v>
      </c>
      <c r="L2097" s="12">
        <f t="shared" si="1105"/>
        <v>43222</v>
      </c>
      <c r="M2097" s="1">
        <f t="shared" si="1119"/>
        <v>21</v>
      </c>
      <c r="N2097" s="1">
        <f t="shared" si="1106"/>
        <v>18</v>
      </c>
      <c r="O2097" s="2">
        <f t="shared" si="1107"/>
        <v>1.00077105</v>
      </c>
      <c r="P2097" s="11">
        <f t="shared" si="1130"/>
        <v>1.00320034</v>
      </c>
      <c r="Q2097" s="11">
        <f t="shared" si="1124"/>
        <v>1.4265481018001129</v>
      </c>
      <c r="R2097" s="2">
        <f t="shared" si="1129"/>
        <v>1.42764804</v>
      </c>
      <c r="S2097" s="2">
        <f t="shared" si="1122"/>
        <v>1.3996033400000001</v>
      </c>
      <c r="T2097" s="2">
        <f t="shared" si="1108"/>
        <v>213308.624625</v>
      </c>
      <c r="U2097" s="2">
        <f t="shared" si="1109"/>
        <v>6677.4356164529136</v>
      </c>
      <c r="V2097" s="2">
        <f t="shared" si="1110"/>
        <v>58030.267312022144</v>
      </c>
      <c r="W2097" s="2">
        <f t="shared" si="1111"/>
        <v>217114.18734355504</v>
      </c>
      <c r="X2097" s="29">
        <f t="shared" si="1112"/>
        <v>0</v>
      </c>
      <c r="Y2097" s="2">
        <f t="shared" si="1123"/>
        <v>0</v>
      </c>
      <c r="Z2097" s="82">
        <f t="shared" si="1113"/>
        <v>0</v>
      </c>
      <c r="AA2097" s="2">
        <f t="shared" si="1127"/>
        <v>0</v>
      </c>
      <c r="AB2097" s="27">
        <f t="shared" si="1120"/>
        <v>6.7299999999999999E-2</v>
      </c>
      <c r="AC2097" s="29">
        <f t="shared" si="1101"/>
        <v>18</v>
      </c>
      <c r="AD2097" s="29">
        <v>252</v>
      </c>
      <c r="AE2097" s="11">
        <f t="shared" si="1125"/>
        <v>1.004663131</v>
      </c>
      <c r="AF2097" s="2">
        <f t="shared" si="1128"/>
        <v>994.68606005000004</v>
      </c>
      <c r="AG2097" s="2">
        <f t="shared" si="1114"/>
        <v>1012.43189754</v>
      </c>
      <c r="AH2097" s="3">
        <f t="shared" si="1115"/>
        <v>0</v>
      </c>
      <c r="AI2097" s="4" t="str">
        <f t="shared" si="1126"/>
        <v>A+J=</v>
      </c>
      <c r="AJ2097" s="12">
        <f t="shared" si="1121"/>
        <v>43222</v>
      </c>
      <c r="AK2097" s="12"/>
      <c r="AL2097" s="4"/>
      <c r="AM2097" s="1"/>
      <c r="AN2097" s="12"/>
      <c r="AO2097" s="1"/>
      <c r="AP2097" s="1"/>
      <c r="AQ2097" s="3"/>
      <c r="AR2097" s="3"/>
      <c r="AS2097" s="7"/>
      <c r="AT2097" s="1"/>
      <c r="AU2097" s="1"/>
      <c r="AV2097" s="1"/>
      <c r="AW2097" s="1"/>
      <c r="AX2097" s="1"/>
      <c r="AY2097" s="1"/>
      <c r="AZ2097" s="1"/>
      <c r="BA2097" s="1"/>
      <c r="BB2097" s="1"/>
    </row>
    <row r="2098" spans="1:54" x14ac:dyDescent="0.2">
      <c r="A2098" s="178">
        <f t="shared" si="1116"/>
        <v>43217</v>
      </c>
      <c r="B2098" s="2">
        <f t="shared" si="1102"/>
        <v>218191.34111097988</v>
      </c>
      <c r="C2098" s="2">
        <f t="shared" si="1117"/>
        <v>152406.48441507999</v>
      </c>
      <c r="D2098" s="2">
        <f>SUM(Y2098:Y$2227)</f>
        <v>16710.159670969999</v>
      </c>
      <c r="E2098" s="11">
        <f t="shared" si="1103"/>
        <v>135696.32474411</v>
      </c>
      <c r="F2098" s="99">
        <f t="shared" si="1098"/>
        <v>4946.5</v>
      </c>
      <c r="G2098" s="3">
        <f>IF(N2098=1,VLOOKUP(A2097,[1]Plan1!$BG$69:$BI$188,3),G2097)</f>
        <v>4950.95</v>
      </c>
      <c r="H2098" s="200">
        <f t="shared" si="1099"/>
        <v>43134</v>
      </c>
      <c r="I2098" s="200">
        <f t="shared" si="1100"/>
        <v>43162</v>
      </c>
      <c r="J2098" s="27">
        <f t="shared" si="1104"/>
        <v>8.9962599818038669E-4</v>
      </c>
      <c r="K2098" s="12">
        <f t="shared" si="1118"/>
        <v>43222</v>
      </c>
      <c r="L2098" s="12">
        <f t="shared" si="1105"/>
        <v>43222</v>
      </c>
      <c r="M2098" s="1">
        <f t="shared" si="1119"/>
        <v>21</v>
      </c>
      <c r="N2098" s="1">
        <f t="shared" si="1106"/>
        <v>19</v>
      </c>
      <c r="O2098" s="2">
        <f t="shared" si="1107"/>
        <v>1.00081391</v>
      </c>
      <c r="P2098" s="11">
        <f t="shared" si="1130"/>
        <v>1.00320034</v>
      </c>
      <c r="Q2098" s="11">
        <f t="shared" si="1124"/>
        <v>1.4265481018001129</v>
      </c>
      <c r="R2098" s="2">
        <f t="shared" si="1129"/>
        <v>1.4277091799999999</v>
      </c>
      <c r="S2098" s="2">
        <f t="shared" si="1122"/>
        <v>1.3996033400000001</v>
      </c>
      <c r="T2098" s="2">
        <f t="shared" si="1108"/>
        <v>213308.624625</v>
      </c>
      <c r="U2098" s="2">
        <f t="shared" si="1109"/>
        <v>6677.4356164529136</v>
      </c>
      <c r="V2098" s="2">
        <f t="shared" si="1110"/>
        <v>58038.563785316983</v>
      </c>
      <c r="W2098" s="2">
        <f t="shared" si="1111"/>
        <v>217122.48381684988</v>
      </c>
      <c r="X2098" s="29">
        <f t="shared" si="1112"/>
        <v>0</v>
      </c>
      <c r="Y2098" s="2">
        <f t="shared" si="1123"/>
        <v>0</v>
      </c>
      <c r="Z2098" s="82">
        <f t="shared" si="1113"/>
        <v>0</v>
      </c>
      <c r="AA2098" s="2">
        <f t="shared" si="1127"/>
        <v>0</v>
      </c>
      <c r="AB2098" s="27">
        <f t="shared" si="1120"/>
        <v>6.7299999999999999E-2</v>
      </c>
      <c r="AC2098" s="29">
        <f t="shared" si="1101"/>
        <v>19</v>
      </c>
      <c r="AD2098" s="29">
        <v>252</v>
      </c>
      <c r="AE2098" s="11">
        <f t="shared" si="1125"/>
        <v>1.004922831</v>
      </c>
      <c r="AF2098" s="2">
        <f t="shared" si="1128"/>
        <v>1050.08230987</v>
      </c>
      <c r="AG2098" s="2">
        <f t="shared" si="1114"/>
        <v>1068.8572941299999</v>
      </c>
      <c r="AH2098" s="3">
        <f t="shared" si="1115"/>
        <v>0</v>
      </c>
      <c r="AI2098" s="4" t="str">
        <f t="shared" si="1126"/>
        <v>A+J=</v>
      </c>
      <c r="AJ2098" s="12">
        <f t="shared" si="1121"/>
        <v>43222</v>
      </c>
      <c r="AK2098" s="12"/>
      <c r="AL2098" s="4"/>
      <c r="AM2098" s="1"/>
      <c r="AN2098" s="12"/>
      <c r="AO2098" s="1"/>
      <c r="AP2098" s="1"/>
      <c r="AQ2098" s="3"/>
      <c r="AR2098" s="3"/>
      <c r="AS2098" s="7"/>
      <c r="AT2098" s="1"/>
      <c r="AU2098" s="1"/>
      <c r="AV2098" s="1"/>
      <c r="AW2098" s="1"/>
      <c r="AX2098" s="1"/>
      <c r="AY2098" s="1"/>
      <c r="AZ2098" s="1"/>
      <c r="BA2098" s="1"/>
      <c r="BB2098" s="1"/>
    </row>
    <row r="2099" spans="1:54" x14ac:dyDescent="0.2">
      <c r="A2099" s="178">
        <f t="shared" si="1116"/>
        <v>43218</v>
      </c>
      <c r="B2099" s="2">
        <f t="shared" si="1102"/>
        <v>218256.08025668151</v>
      </c>
      <c r="C2099" s="2">
        <f t="shared" si="1117"/>
        <v>152406.48441507999</v>
      </c>
      <c r="D2099" s="2">
        <f>SUM(Y2099:Y$2227)</f>
        <v>16710.159670969999</v>
      </c>
      <c r="E2099" s="11">
        <f t="shared" si="1103"/>
        <v>135696.32474411</v>
      </c>
      <c r="F2099" s="99">
        <f t="shared" si="1098"/>
        <v>4946.5</v>
      </c>
      <c r="G2099" s="3">
        <f>IF(N2099=1,VLOOKUP(A2098,[1]Plan1!$BG$69:$BI$188,3),G2098)</f>
        <v>4950.95</v>
      </c>
      <c r="H2099" s="200">
        <f t="shared" si="1099"/>
        <v>43134</v>
      </c>
      <c r="I2099" s="200">
        <f t="shared" si="1100"/>
        <v>43162</v>
      </c>
      <c r="J2099" s="27">
        <f t="shared" si="1104"/>
        <v>8.9962599818038669E-4</v>
      </c>
      <c r="K2099" s="12">
        <f t="shared" si="1118"/>
        <v>43222</v>
      </c>
      <c r="L2099" s="12">
        <f t="shared" si="1105"/>
        <v>43222</v>
      </c>
      <c r="M2099" s="1">
        <f t="shared" si="1119"/>
        <v>21</v>
      </c>
      <c r="N2099" s="1">
        <f t="shared" si="1106"/>
        <v>20</v>
      </c>
      <c r="O2099" s="2">
        <f t="shared" si="1107"/>
        <v>1.00085676</v>
      </c>
      <c r="P2099" s="11">
        <f t="shared" si="1130"/>
        <v>1.00320034</v>
      </c>
      <c r="Q2099" s="11">
        <f t="shared" si="1124"/>
        <v>1.4265481018001129</v>
      </c>
      <c r="R2099" s="2">
        <f t="shared" si="1129"/>
        <v>1.4277703100000001</v>
      </c>
      <c r="S2099" s="2">
        <f t="shared" si="1122"/>
        <v>1.3996033400000001</v>
      </c>
      <c r="T2099" s="2">
        <f t="shared" si="1108"/>
        <v>213308.624625</v>
      </c>
      <c r="U2099" s="2">
        <f t="shared" si="1109"/>
        <v>6677.4356164529136</v>
      </c>
      <c r="V2099" s="2">
        <f t="shared" si="1110"/>
        <v>58046.858901648615</v>
      </c>
      <c r="W2099" s="2">
        <f t="shared" si="1111"/>
        <v>217130.77893318151</v>
      </c>
      <c r="X2099" s="29">
        <f t="shared" si="1112"/>
        <v>0</v>
      </c>
      <c r="Y2099" s="2">
        <f t="shared" si="1123"/>
        <v>0</v>
      </c>
      <c r="Z2099" s="82">
        <f t="shared" si="1113"/>
        <v>0</v>
      </c>
      <c r="AA2099" s="2">
        <f t="shared" si="1127"/>
        <v>0</v>
      </c>
      <c r="AB2099" s="27">
        <f t="shared" si="1120"/>
        <v>6.7299999999999999E-2</v>
      </c>
      <c r="AC2099" s="29">
        <f t="shared" si="1101"/>
        <v>20</v>
      </c>
      <c r="AD2099" s="29">
        <v>252</v>
      </c>
      <c r="AE2099" s="11">
        <f t="shared" si="1125"/>
        <v>1.0051825969999999</v>
      </c>
      <c r="AF2099" s="2">
        <f t="shared" si="1128"/>
        <v>1105.4926380500001</v>
      </c>
      <c r="AG2099" s="2">
        <f t="shared" si="1114"/>
        <v>1125.3013235000001</v>
      </c>
      <c r="AH2099" s="3">
        <f t="shared" si="1115"/>
        <v>0</v>
      </c>
      <c r="AI2099" s="4" t="str">
        <f t="shared" si="1126"/>
        <v>A+J=</v>
      </c>
      <c r="AJ2099" s="12">
        <f t="shared" si="1121"/>
        <v>43222</v>
      </c>
      <c r="AK2099" s="12"/>
      <c r="AL2099" s="4"/>
      <c r="AM2099" s="1"/>
      <c r="AN2099" s="12"/>
      <c r="AO2099" s="1"/>
      <c r="AP2099" s="1"/>
      <c r="AQ2099" s="3"/>
      <c r="AR2099" s="3"/>
      <c r="AS2099" s="7"/>
      <c r="AT2099" s="1"/>
      <c r="AU2099" s="1"/>
      <c r="AV2099" s="1"/>
      <c r="AW2099" s="1"/>
      <c r="AX2099" s="1"/>
      <c r="AY2099" s="1"/>
      <c r="AZ2099" s="1"/>
      <c r="BA2099" s="1"/>
      <c r="BB2099" s="1"/>
    </row>
    <row r="2100" spans="1:54" x14ac:dyDescent="0.2">
      <c r="A2100" s="178">
        <f t="shared" si="1116"/>
        <v>43219</v>
      </c>
      <c r="B2100" s="2">
        <f t="shared" si="1102"/>
        <v>218256.08025668151</v>
      </c>
      <c r="C2100" s="2">
        <f t="shared" si="1117"/>
        <v>152406.48441507999</v>
      </c>
      <c r="D2100" s="2">
        <f>SUM(Y2100:Y$2227)</f>
        <v>16710.159670969999</v>
      </c>
      <c r="E2100" s="11">
        <f t="shared" si="1103"/>
        <v>135696.32474411</v>
      </c>
      <c r="F2100" s="99">
        <f t="shared" si="1098"/>
        <v>4946.5</v>
      </c>
      <c r="G2100" s="3">
        <f>IF(N2100=1,VLOOKUP(A2099,[1]Plan1!$BG$69:$BI$188,3),G2099)</f>
        <v>4950.95</v>
      </c>
      <c r="H2100" s="200">
        <f t="shared" si="1099"/>
        <v>43134</v>
      </c>
      <c r="I2100" s="200">
        <f t="shared" si="1100"/>
        <v>43162</v>
      </c>
      <c r="J2100" s="27">
        <f t="shared" si="1104"/>
        <v>8.9962599818038669E-4</v>
      </c>
      <c r="K2100" s="12">
        <f t="shared" si="1118"/>
        <v>43222</v>
      </c>
      <c r="L2100" s="12">
        <f t="shared" si="1105"/>
        <v>43222</v>
      </c>
      <c r="M2100" s="1">
        <f t="shared" si="1119"/>
        <v>21</v>
      </c>
      <c r="N2100" s="1">
        <f t="shared" si="1106"/>
        <v>20</v>
      </c>
      <c r="O2100" s="2">
        <f t="shared" si="1107"/>
        <v>1.00085676</v>
      </c>
      <c r="P2100" s="11">
        <f t="shared" si="1130"/>
        <v>1.00320034</v>
      </c>
      <c r="Q2100" s="11">
        <f t="shared" si="1124"/>
        <v>1.4265481018001129</v>
      </c>
      <c r="R2100" s="2">
        <f t="shared" si="1129"/>
        <v>1.4277703100000001</v>
      </c>
      <c r="S2100" s="2">
        <f t="shared" si="1122"/>
        <v>1.3996033400000001</v>
      </c>
      <c r="T2100" s="2">
        <f t="shared" si="1108"/>
        <v>213308.624625</v>
      </c>
      <c r="U2100" s="2">
        <f t="shared" si="1109"/>
        <v>6677.4356164529136</v>
      </c>
      <c r="V2100" s="2">
        <f t="shared" si="1110"/>
        <v>58046.858901648615</v>
      </c>
      <c r="W2100" s="2">
        <f t="shared" si="1111"/>
        <v>217130.77893318151</v>
      </c>
      <c r="X2100" s="29">
        <f t="shared" si="1112"/>
        <v>0</v>
      </c>
      <c r="Y2100" s="2">
        <f t="shared" si="1123"/>
        <v>0</v>
      </c>
      <c r="Z2100" s="82">
        <f t="shared" si="1113"/>
        <v>0</v>
      </c>
      <c r="AA2100" s="2">
        <f t="shared" si="1127"/>
        <v>0</v>
      </c>
      <c r="AB2100" s="27">
        <f t="shared" si="1120"/>
        <v>6.7299999999999999E-2</v>
      </c>
      <c r="AC2100" s="29">
        <f t="shared" si="1101"/>
        <v>20</v>
      </c>
      <c r="AD2100" s="29">
        <v>252</v>
      </c>
      <c r="AE2100" s="11">
        <f t="shared" si="1125"/>
        <v>1.0051825969999999</v>
      </c>
      <c r="AF2100" s="2">
        <f t="shared" si="1128"/>
        <v>1105.4926380500001</v>
      </c>
      <c r="AG2100" s="2">
        <f t="shared" si="1114"/>
        <v>1125.3013235000001</v>
      </c>
      <c r="AH2100" s="3">
        <f t="shared" si="1115"/>
        <v>0</v>
      </c>
      <c r="AI2100" s="4" t="str">
        <f t="shared" si="1126"/>
        <v>A+J=</v>
      </c>
      <c r="AJ2100" s="12">
        <f t="shared" si="1121"/>
        <v>43222</v>
      </c>
      <c r="AK2100" s="12"/>
      <c r="AL2100" s="4"/>
      <c r="AM2100" s="1"/>
      <c r="AN2100" s="12"/>
      <c r="AO2100" s="1"/>
      <c r="AP2100" s="1"/>
      <c r="AQ2100" s="3"/>
      <c r="AR2100" s="3"/>
      <c r="AS2100" s="7"/>
      <c r="AT2100" s="1"/>
      <c r="AU2100" s="1"/>
      <c r="AV2100" s="1"/>
      <c r="AW2100" s="1"/>
      <c r="AX2100" s="1"/>
      <c r="AY2100" s="1"/>
      <c r="AZ2100" s="1"/>
      <c r="BA2100" s="1"/>
      <c r="BB2100" s="1"/>
    </row>
    <row r="2101" spans="1:54" x14ac:dyDescent="0.2">
      <c r="A2101" s="178">
        <f t="shared" si="1116"/>
        <v>43220</v>
      </c>
      <c r="B2101" s="2">
        <f t="shared" si="1102"/>
        <v>218256.08025668151</v>
      </c>
      <c r="C2101" s="2">
        <f t="shared" si="1117"/>
        <v>152406.48441507999</v>
      </c>
      <c r="D2101" s="2">
        <f>SUM(Y2101:Y$2227)</f>
        <v>16710.159670969999</v>
      </c>
      <c r="E2101" s="11">
        <f t="shared" si="1103"/>
        <v>135696.32474411</v>
      </c>
      <c r="F2101" s="99">
        <f t="shared" si="1098"/>
        <v>4946.5</v>
      </c>
      <c r="G2101" s="3">
        <f>IF(N2101=1,VLOOKUP(A2100,[1]Plan1!$BG$69:$BI$188,3),G2100)</f>
        <v>4950.95</v>
      </c>
      <c r="H2101" s="200">
        <f t="shared" si="1099"/>
        <v>43134</v>
      </c>
      <c r="I2101" s="200">
        <f t="shared" si="1100"/>
        <v>43162</v>
      </c>
      <c r="J2101" s="27">
        <f t="shared" si="1104"/>
        <v>8.9962599818038669E-4</v>
      </c>
      <c r="K2101" s="12">
        <f t="shared" si="1118"/>
        <v>43222</v>
      </c>
      <c r="L2101" s="12">
        <f t="shared" si="1105"/>
        <v>43222</v>
      </c>
      <c r="M2101" s="1">
        <f t="shared" si="1119"/>
        <v>21</v>
      </c>
      <c r="N2101" s="1">
        <f t="shared" si="1106"/>
        <v>20</v>
      </c>
      <c r="O2101" s="2">
        <f t="shared" si="1107"/>
        <v>1.00085676</v>
      </c>
      <c r="P2101" s="11">
        <f t="shared" si="1130"/>
        <v>1.00320034</v>
      </c>
      <c r="Q2101" s="11">
        <f t="shared" si="1124"/>
        <v>1.4265481018001129</v>
      </c>
      <c r="R2101" s="2">
        <f t="shared" si="1129"/>
        <v>1.4277703100000001</v>
      </c>
      <c r="S2101" s="2">
        <f t="shared" si="1122"/>
        <v>1.3996033400000001</v>
      </c>
      <c r="T2101" s="2">
        <f t="shared" si="1108"/>
        <v>213308.624625</v>
      </c>
      <c r="U2101" s="2">
        <f t="shared" si="1109"/>
        <v>6677.4356164529136</v>
      </c>
      <c r="V2101" s="2">
        <f t="shared" si="1110"/>
        <v>58046.858901648615</v>
      </c>
      <c r="W2101" s="2">
        <f t="shared" si="1111"/>
        <v>217130.77893318151</v>
      </c>
      <c r="X2101" s="29">
        <f t="shared" si="1112"/>
        <v>0</v>
      </c>
      <c r="Y2101" s="2">
        <f t="shared" si="1123"/>
        <v>0</v>
      </c>
      <c r="Z2101" s="82">
        <f t="shared" si="1113"/>
        <v>0</v>
      </c>
      <c r="AA2101" s="2">
        <f t="shared" si="1127"/>
        <v>0</v>
      </c>
      <c r="AB2101" s="27">
        <f t="shared" si="1120"/>
        <v>6.7299999999999999E-2</v>
      </c>
      <c r="AC2101" s="29">
        <f t="shared" si="1101"/>
        <v>20</v>
      </c>
      <c r="AD2101" s="29">
        <v>252</v>
      </c>
      <c r="AE2101" s="11">
        <f t="shared" si="1125"/>
        <v>1.0051825969999999</v>
      </c>
      <c r="AF2101" s="2">
        <f t="shared" si="1128"/>
        <v>1105.4926380500001</v>
      </c>
      <c r="AG2101" s="2">
        <f t="shared" si="1114"/>
        <v>1125.3013235000001</v>
      </c>
      <c r="AH2101" s="3">
        <f t="shared" si="1115"/>
        <v>0</v>
      </c>
      <c r="AI2101" s="4" t="str">
        <f t="shared" si="1126"/>
        <v>A+J=</v>
      </c>
      <c r="AJ2101" s="12">
        <f t="shared" si="1121"/>
        <v>43222</v>
      </c>
      <c r="AK2101" s="12"/>
      <c r="AL2101" s="4"/>
      <c r="AM2101" s="1"/>
      <c r="AN2101" s="12"/>
      <c r="AO2101" s="1"/>
      <c r="AP2101" s="1"/>
      <c r="AQ2101" s="3"/>
      <c r="AR2101" s="3"/>
      <c r="AS2101" s="7"/>
      <c r="AT2101" s="1"/>
      <c r="AU2101" s="1"/>
      <c r="AV2101" s="1"/>
      <c r="AW2101" s="1"/>
      <c r="AX2101" s="1"/>
      <c r="AY2101" s="1"/>
      <c r="AZ2101" s="1"/>
      <c r="BA2101" s="1"/>
      <c r="BB2101" s="1"/>
    </row>
    <row r="2102" spans="1:54" x14ac:dyDescent="0.2">
      <c r="A2102" s="178">
        <f t="shared" si="1116"/>
        <v>43221</v>
      </c>
      <c r="B2102" s="2">
        <f t="shared" si="1102"/>
        <v>218320.83984177635</v>
      </c>
      <c r="C2102" s="2">
        <f t="shared" si="1117"/>
        <v>152406.48441507999</v>
      </c>
      <c r="D2102" s="2">
        <f>SUM(Y2102:Y$2227)</f>
        <v>16710.159670969999</v>
      </c>
      <c r="E2102" s="11">
        <f t="shared" si="1103"/>
        <v>135696.32474411</v>
      </c>
      <c r="F2102" s="99">
        <f t="shared" si="1098"/>
        <v>4946.5</v>
      </c>
      <c r="G2102" s="3">
        <f>IF(N2102=1,VLOOKUP(A2101,[1]Plan1!$BG$69:$BI$188,3),G2101)</f>
        <v>4950.95</v>
      </c>
      <c r="H2102" s="200">
        <f t="shared" si="1099"/>
        <v>43134</v>
      </c>
      <c r="I2102" s="200">
        <f t="shared" si="1100"/>
        <v>43162</v>
      </c>
      <c r="J2102" s="27">
        <f t="shared" si="1104"/>
        <v>8.9962599818038669E-4</v>
      </c>
      <c r="K2102" s="12">
        <f t="shared" si="1118"/>
        <v>43252</v>
      </c>
      <c r="L2102" s="12">
        <f t="shared" si="1105"/>
        <v>43222</v>
      </c>
      <c r="M2102" s="1">
        <f t="shared" si="1119"/>
        <v>21</v>
      </c>
      <c r="N2102" s="1">
        <f t="shared" si="1106"/>
        <v>21</v>
      </c>
      <c r="O2102" s="2">
        <f t="shared" si="1107"/>
        <v>1.00089962</v>
      </c>
      <c r="P2102" s="11">
        <f t="shared" si="1130"/>
        <v>1.00320034</v>
      </c>
      <c r="Q2102" s="11">
        <f t="shared" si="1124"/>
        <v>1.4265481018001129</v>
      </c>
      <c r="R2102" s="2">
        <f t="shared" si="1129"/>
        <v>1.42783145</v>
      </c>
      <c r="S2102" s="2">
        <f t="shared" si="1122"/>
        <v>1.3996033400000001</v>
      </c>
      <c r="T2102" s="2">
        <f t="shared" si="1108"/>
        <v>213308.624625</v>
      </c>
      <c r="U2102" s="2">
        <f t="shared" si="1109"/>
        <v>6677.4356164529136</v>
      </c>
      <c r="V2102" s="2">
        <f t="shared" si="1110"/>
        <v>58055.155374943461</v>
      </c>
      <c r="W2102" s="2">
        <f t="shared" si="1111"/>
        <v>217139.07540647636</v>
      </c>
      <c r="X2102" s="29">
        <f t="shared" si="1112"/>
        <v>0</v>
      </c>
      <c r="Y2102" s="2">
        <f t="shared" si="1123"/>
        <v>0</v>
      </c>
      <c r="Z2102" s="82">
        <f t="shared" si="1113"/>
        <v>0</v>
      </c>
      <c r="AA2102" s="2">
        <f t="shared" si="1127"/>
        <v>0</v>
      </c>
      <c r="AB2102" s="27">
        <f t="shared" si="1120"/>
        <v>6.7299999999999999E-2</v>
      </c>
      <c r="AC2102" s="29">
        <f t="shared" si="1101"/>
        <v>21</v>
      </c>
      <c r="AD2102" s="29">
        <v>252</v>
      </c>
      <c r="AE2102" s="11">
        <f t="shared" si="1125"/>
        <v>1.0054424310000001</v>
      </c>
      <c r="AF2102" s="2">
        <f t="shared" si="1128"/>
        <v>1160.9174712199999</v>
      </c>
      <c r="AG2102" s="2">
        <f t="shared" si="1114"/>
        <v>1181.7644353000001</v>
      </c>
      <c r="AH2102" s="3">
        <f t="shared" si="1115"/>
        <v>0</v>
      </c>
      <c r="AI2102" s="4" t="str">
        <f t="shared" si="1126"/>
        <v>A+J=</v>
      </c>
      <c r="AJ2102" s="12">
        <f t="shared" si="1121"/>
        <v>43222</v>
      </c>
      <c r="AK2102" s="12"/>
      <c r="AL2102" s="4"/>
      <c r="AM2102" s="1"/>
      <c r="AN2102" s="12"/>
      <c r="AO2102" s="1"/>
      <c r="AP2102" s="1"/>
      <c r="AQ2102" s="3"/>
      <c r="AR2102" s="3"/>
      <c r="AS2102" s="7"/>
      <c r="AT2102" s="1"/>
      <c r="AU2102" s="1"/>
      <c r="AV2102" s="1"/>
      <c r="AW2102" s="1"/>
      <c r="AX2102" s="1"/>
      <c r="AY2102" s="1"/>
      <c r="AZ2102" s="1"/>
      <c r="BA2102" s="1"/>
      <c r="BB2102" s="1"/>
    </row>
    <row r="2103" spans="1:54" x14ac:dyDescent="0.2">
      <c r="A2103" s="178">
        <f t="shared" si="1116"/>
        <v>43222</v>
      </c>
      <c r="B2103" s="2">
        <f t="shared" si="1102"/>
        <v>218320.83984177635</v>
      </c>
      <c r="C2103" s="2">
        <f t="shared" si="1117"/>
        <v>152406.48441507999</v>
      </c>
      <c r="D2103" s="2">
        <f>SUM(Y2103:Y$2227)</f>
        <v>16710.159670969999</v>
      </c>
      <c r="E2103" s="11">
        <f t="shared" si="1103"/>
        <v>135696.32474411</v>
      </c>
      <c r="F2103" s="99">
        <f t="shared" si="1098"/>
        <v>4946.5</v>
      </c>
      <c r="G2103" s="3">
        <f>IF(N2103=1,VLOOKUP(A2102,[1]Plan1!$BG$69:$BI$188,3),G2102)</f>
        <v>4950.95</v>
      </c>
      <c r="H2103" s="200">
        <f t="shared" si="1099"/>
        <v>43134</v>
      </c>
      <c r="I2103" s="200">
        <f t="shared" si="1100"/>
        <v>43162</v>
      </c>
      <c r="J2103" s="27">
        <f t="shared" si="1104"/>
        <v>8.9962599818038669E-4</v>
      </c>
      <c r="K2103" s="12">
        <f t="shared" si="1118"/>
        <v>43252</v>
      </c>
      <c r="L2103" s="12">
        <f t="shared" si="1105"/>
        <v>43222</v>
      </c>
      <c r="M2103" s="1">
        <f t="shared" si="1119"/>
        <v>21</v>
      </c>
      <c r="N2103" s="1">
        <f t="shared" si="1106"/>
        <v>21</v>
      </c>
      <c r="O2103" s="2">
        <f t="shared" si="1107"/>
        <v>1.00089962</v>
      </c>
      <c r="P2103" s="11">
        <f t="shared" si="1130"/>
        <v>1.00320034</v>
      </c>
      <c r="Q2103" s="11">
        <f t="shared" si="1124"/>
        <v>1.4265481018001129</v>
      </c>
      <c r="R2103" s="2">
        <f t="shared" si="1129"/>
        <v>1.42783145</v>
      </c>
      <c r="S2103" s="2">
        <f t="shared" si="1122"/>
        <v>1.3996033400000001</v>
      </c>
      <c r="T2103" s="2">
        <f t="shared" si="1108"/>
        <v>213308.624625</v>
      </c>
      <c r="U2103" s="2">
        <f t="shared" si="1109"/>
        <v>6677.4356164529136</v>
      </c>
      <c r="V2103" s="2">
        <f t="shared" si="1110"/>
        <v>58055.155374943461</v>
      </c>
      <c r="W2103" s="2">
        <f t="shared" si="1111"/>
        <v>217139.07540647636</v>
      </c>
      <c r="X2103" s="29">
        <f t="shared" si="1112"/>
        <v>69</v>
      </c>
      <c r="Y2103" s="2">
        <f t="shared" si="1123"/>
        <v>3327.5105870699999</v>
      </c>
      <c r="Z2103" s="82">
        <f t="shared" si="1113"/>
        <v>2.1833129999999999E-2</v>
      </c>
      <c r="AA2103" s="2">
        <f t="shared" si="1127"/>
        <v>4657.1949315499996</v>
      </c>
      <c r="AB2103" s="27">
        <f t="shared" si="1120"/>
        <v>6.7299999999999999E-2</v>
      </c>
      <c r="AC2103" s="29">
        <f t="shared" si="1101"/>
        <v>21</v>
      </c>
      <c r="AD2103" s="29">
        <v>252</v>
      </c>
      <c r="AE2103" s="11">
        <f t="shared" si="1125"/>
        <v>1.0054424310000001</v>
      </c>
      <c r="AF2103" s="2">
        <f t="shared" si="1128"/>
        <v>1160.9174712199999</v>
      </c>
      <c r="AG2103" s="2">
        <f t="shared" si="1114"/>
        <v>1181.7644353000001</v>
      </c>
      <c r="AH2103" s="3">
        <f t="shared" si="1115"/>
        <v>5818.1124027699998</v>
      </c>
      <c r="AI2103" s="4" t="str">
        <f t="shared" si="1126"/>
        <v>A+J=</v>
      </c>
      <c r="AJ2103" s="12">
        <f t="shared" si="1121"/>
        <v>43222</v>
      </c>
      <c r="AK2103" s="12"/>
      <c r="AL2103" s="4"/>
      <c r="AM2103" s="1"/>
      <c r="AN2103" s="12"/>
      <c r="AO2103" s="1"/>
      <c r="AP2103" s="1"/>
      <c r="AQ2103" s="3"/>
      <c r="AR2103" s="3"/>
      <c r="AS2103" s="7"/>
      <c r="AT2103" s="1"/>
      <c r="AU2103" s="1"/>
      <c r="AV2103" s="1"/>
      <c r="AW2103" s="1"/>
      <c r="AX2103" s="1"/>
      <c r="AY2103" s="1"/>
      <c r="AZ2103" s="1"/>
      <c r="BA2103" s="1"/>
      <c r="BB2103" s="1"/>
    </row>
    <row r="2104" spans="1:54" x14ac:dyDescent="0.2">
      <c r="A2104" s="178">
        <f t="shared" si="1116"/>
        <v>43223</v>
      </c>
      <c r="B2104" s="2">
        <f t="shared" si="1102"/>
        <v>212557.08268019138</v>
      </c>
      <c r="C2104" s="2">
        <f t="shared" si="1117"/>
        <v>149078.97382801</v>
      </c>
      <c r="D2104" s="2">
        <f>SUM(Y2104:Y$2227)</f>
        <v>13382.649083900002</v>
      </c>
      <c r="E2104" s="11">
        <f t="shared" si="1103"/>
        <v>135696.32474411</v>
      </c>
      <c r="F2104" s="99">
        <f t="shared" si="1098"/>
        <v>4950.95</v>
      </c>
      <c r="G2104" s="3">
        <f>IF(N2104=1,VLOOKUP(A2103,[1]Plan1!$BG$69:$BI$188,3),G2103)</f>
        <v>4961.84</v>
      </c>
      <c r="H2104" s="200">
        <f t="shared" si="1099"/>
        <v>43162</v>
      </c>
      <c r="I2104" s="200">
        <f t="shared" si="1100"/>
        <v>43193</v>
      </c>
      <c r="J2104" s="27">
        <f t="shared" si="1104"/>
        <v>2.1995778587948767E-3</v>
      </c>
      <c r="K2104" s="12">
        <f t="shared" si="1118"/>
        <v>43252</v>
      </c>
      <c r="L2104" s="12">
        <f t="shared" si="1105"/>
        <v>43252</v>
      </c>
      <c r="M2104" s="1">
        <f t="shared" si="1119"/>
        <v>21</v>
      </c>
      <c r="N2104" s="1">
        <f t="shared" si="1106"/>
        <v>1</v>
      </c>
      <c r="O2104" s="2">
        <f t="shared" si="1107"/>
        <v>1.00010463</v>
      </c>
      <c r="P2104" s="11">
        <f t="shared" si="1130"/>
        <v>1.00089962</v>
      </c>
      <c r="Q2104" s="11">
        <f t="shared" si="1124"/>
        <v>1.4278314530034544</v>
      </c>
      <c r="R2104" s="2">
        <f t="shared" si="1129"/>
        <v>1.42798084</v>
      </c>
      <c r="S2104" s="2">
        <f t="shared" si="1122"/>
        <v>1.3996033400000001</v>
      </c>
      <c r="T2104" s="2">
        <f t="shared" si="1108"/>
        <v>208651.42969344999</v>
      </c>
      <c r="U2104" s="2">
        <f t="shared" si="1109"/>
        <v>5347.7512719743818</v>
      </c>
      <c r="V2104" s="2">
        <f t="shared" si="1110"/>
        <v>58075.427048896985</v>
      </c>
      <c r="W2104" s="2">
        <f t="shared" si="1111"/>
        <v>212502.15214888137</v>
      </c>
      <c r="X2104" s="29">
        <f t="shared" si="1112"/>
        <v>0</v>
      </c>
      <c r="Y2104" s="2">
        <f t="shared" si="1123"/>
        <v>0</v>
      </c>
      <c r="Z2104" s="82">
        <f t="shared" si="1113"/>
        <v>0</v>
      </c>
      <c r="AA2104" s="2">
        <f t="shared" si="1127"/>
        <v>0</v>
      </c>
      <c r="AB2104" s="27">
        <f t="shared" si="1120"/>
        <v>6.7299999999999999E-2</v>
      </c>
      <c r="AC2104" s="29">
        <f t="shared" si="1101"/>
        <v>1</v>
      </c>
      <c r="AD2104" s="29">
        <v>252</v>
      </c>
      <c r="AE2104" s="11">
        <f t="shared" si="1125"/>
        <v>1.0002584940000001</v>
      </c>
      <c r="AF2104" s="2">
        <f t="shared" si="1128"/>
        <v>53.935142659999997</v>
      </c>
      <c r="AG2104" s="2">
        <f t="shared" si="1114"/>
        <v>54.930531309999999</v>
      </c>
      <c r="AH2104" s="3">
        <f t="shared" si="1115"/>
        <v>0</v>
      </c>
      <c r="AI2104" s="4" t="str">
        <f t="shared" si="1126"/>
        <v>A+J=</v>
      </c>
      <c r="AJ2104" s="12">
        <f t="shared" si="1121"/>
        <v>43252</v>
      </c>
      <c r="AK2104" s="12"/>
      <c r="AL2104" s="4"/>
      <c r="AM2104" s="1"/>
      <c r="AN2104" s="12"/>
      <c r="AO2104" s="1"/>
      <c r="AP2104" s="1"/>
      <c r="AQ2104" s="3"/>
      <c r="AR2104" s="3"/>
      <c r="AS2104" s="7"/>
      <c r="AT2104" s="1"/>
      <c r="AU2104" s="1"/>
      <c r="AV2104" s="1"/>
      <c r="AW2104" s="1"/>
      <c r="AX2104" s="1"/>
      <c r="AY2104" s="1"/>
      <c r="AZ2104" s="1"/>
      <c r="BA2104" s="1"/>
      <c r="BB2104" s="1"/>
    </row>
    <row r="2105" spans="1:54" x14ac:dyDescent="0.2">
      <c r="A2105" s="178">
        <f t="shared" si="1116"/>
        <v>43224</v>
      </c>
      <c r="B2105" s="2">
        <f t="shared" si="1102"/>
        <v>212632.31232001138</v>
      </c>
      <c r="C2105" s="2">
        <f t="shared" si="1117"/>
        <v>149078.97382801</v>
      </c>
      <c r="D2105" s="2">
        <f>SUM(Y2105:Y$2227)</f>
        <v>13382.649083900002</v>
      </c>
      <c r="E2105" s="11">
        <f t="shared" si="1103"/>
        <v>135696.32474411</v>
      </c>
      <c r="F2105" s="99">
        <f t="shared" si="1098"/>
        <v>4950.95</v>
      </c>
      <c r="G2105" s="3">
        <f>IF(N2105=1,VLOOKUP(A2104,[1]Plan1!$BG$69:$BI$188,3),G2104)</f>
        <v>4961.84</v>
      </c>
      <c r="H2105" s="200">
        <f t="shared" si="1099"/>
        <v>43162</v>
      </c>
      <c r="I2105" s="200">
        <f t="shared" si="1100"/>
        <v>43193</v>
      </c>
      <c r="J2105" s="27">
        <f t="shared" si="1104"/>
        <v>2.1995778587948767E-3</v>
      </c>
      <c r="K2105" s="12">
        <f t="shared" si="1118"/>
        <v>43252</v>
      </c>
      <c r="L2105" s="12">
        <f t="shared" si="1105"/>
        <v>43252</v>
      </c>
      <c r="M2105" s="1">
        <f t="shared" si="1119"/>
        <v>21</v>
      </c>
      <c r="N2105" s="1">
        <f t="shared" si="1106"/>
        <v>2</v>
      </c>
      <c r="O2105" s="2">
        <f t="shared" si="1107"/>
        <v>1.00020927</v>
      </c>
      <c r="P2105" s="11">
        <f t="shared" si="1130"/>
        <v>1.00089962</v>
      </c>
      <c r="Q2105" s="11">
        <f t="shared" si="1124"/>
        <v>1.4278314530034544</v>
      </c>
      <c r="R2105" s="2">
        <f t="shared" si="1129"/>
        <v>1.4281302499999999</v>
      </c>
      <c r="S2105" s="2">
        <f t="shared" si="1122"/>
        <v>1.3996033400000001</v>
      </c>
      <c r="T2105" s="2">
        <f t="shared" si="1108"/>
        <v>208651.42969344999</v>
      </c>
      <c r="U2105" s="2">
        <f t="shared" si="1109"/>
        <v>5347.7512719743818</v>
      </c>
      <c r="V2105" s="2">
        <f t="shared" si="1110"/>
        <v>58095.701436776988</v>
      </c>
      <c r="W2105" s="2">
        <f t="shared" si="1111"/>
        <v>212522.42653676137</v>
      </c>
      <c r="X2105" s="29">
        <f t="shared" si="1112"/>
        <v>0</v>
      </c>
      <c r="Y2105" s="2">
        <f t="shared" si="1123"/>
        <v>0</v>
      </c>
      <c r="Z2105" s="82">
        <f t="shared" si="1113"/>
        <v>0</v>
      </c>
      <c r="AA2105" s="2">
        <f t="shared" si="1127"/>
        <v>0</v>
      </c>
      <c r="AB2105" s="27">
        <f t="shared" si="1120"/>
        <v>6.7299999999999999E-2</v>
      </c>
      <c r="AC2105" s="29">
        <f t="shared" si="1101"/>
        <v>2</v>
      </c>
      <c r="AD2105" s="29">
        <v>252</v>
      </c>
      <c r="AE2105" s="11">
        <f t="shared" si="1125"/>
        <v>1.000517055</v>
      </c>
      <c r="AF2105" s="2">
        <f t="shared" si="1128"/>
        <v>107.88426498</v>
      </c>
      <c r="AG2105" s="2">
        <f t="shared" si="1114"/>
        <v>109.88578325</v>
      </c>
      <c r="AH2105" s="3">
        <f t="shared" si="1115"/>
        <v>0</v>
      </c>
      <c r="AI2105" s="4" t="str">
        <f t="shared" si="1126"/>
        <v>A+J=</v>
      </c>
      <c r="AJ2105" s="12">
        <f t="shared" si="1121"/>
        <v>43252</v>
      </c>
      <c r="AK2105" s="12"/>
      <c r="AL2105" s="4"/>
      <c r="AM2105" s="1"/>
      <c r="AN2105" s="12"/>
      <c r="AO2105" s="1"/>
      <c r="AP2105" s="1"/>
      <c r="AQ2105" s="3"/>
      <c r="AR2105" s="3"/>
      <c r="AS2105" s="7"/>
      <c r="AT2105" s="1"/>
      <c r="AU2105" s="1"/>
      <c r="AV2105" s="1"/>
      <c r="AW2105" s="1"/>
      <c r="AX2105" s="1"/>
      <c r="AY2105" s="1"/>
      <c r="AZ2105" s="1"/>
      <c r="BA2105" s="1"/>
      <c r="BB2105" s="1"/>
    </row>
    <row r="2106" spans="1:54" x14ac:dyDescent="0.2">
      <c r="A2106" s="178">
        <f t="shared" si="1116"/>
        <v>43225</v>
      </c>
      <c r="B2106" s="2">
        <f t="shared" si="1102"/>
        <v>212707.56804253464</v>
      </c>
      <c r="C2106" s="2">
        <f t="shared" si="1117"/>
        <v>149078.97382801</v>
      </c>
      <c r="D2106" s="2">
        <f>SUM(Y2106:Y$2227)</f>
        <v>13382.649083900002</v>
      </c>
      <c r="E2106" s="11">
        <f t="shared" si="1103"/>
        <v>135696.32474411</v>
      </c>
      <c r="F2106" s="99">
        <f t="shared" si="1098"/>
        <v>4950.95</v>
      </c>
      <c r="G2106" s="3">
        <f>IF(N2106=1,VLOOKUP(A2105,[1]Plan1!$BG$69:$BI$188,3),G2105)</f>
        <v>4961.84</v>
      </c>
      <c r="H2106" s="200">
        <f t="shared" si="1099"/>
        <v>43162</v>
      </c>
      <c r="I2106" s="200">
        <f t="shared" si="1100"/>
        <v>43193</v>
      </c>
      <c r="J2106" s="27">
        <f t="shared" si="1104"/>
        <v>2.1995778587948767E-3</v>
      </c>
      <c r="K2106" s="12">
        <f t="shared" si="1118"/>
        <v>43252</v>
      </c>
      <c r="L2106" s="12">
        <f t="shared" si="1105"/>
        <v>43252</v>
      </c>
      <c r="M2106" s="1">
        <f t="shared" si="1119"/>
        <v>21</v>
      </c>
      <c r="N2106" s="1">
        <f t="shared" si="1106"/>
        <v>3</v>
      </c>
      <c r="O2106" s="2">
        <f t="shared" si="1107"/>
        <v>1.00031392</v>
      </c>
      <c r="P2106" s="11">
        <f t="shared" si="1130"/>
        <v>1.00089962</v>
      </c>
      <c r="Q2106" s="11">
        <f t="shared" si="1124"/>
        <v>1.4278314530034544</v>
      </c>
      <c r="R2106" s="2">
        <f t="shared" si="1129"/>
        <v>1.42827967</v>
      </c>
      <c r="S2106" s="2">
        <f t="shared" si="1122"/>
        <v>1.3996033400000001</v>
      </c>
      <c r="T2106" s="2">
        <f t="shared" si="1108"/>
        <v>208651.42969344999</v>
      </c>
      <c r="U2106" s="2">
        <f t="shared" si="1109"/>
        <v>5347.7512719743818</v>
      </c>
      <c r="V2106" s="2">
        <f t="shared" si="1110"/>
        <v>58115.977181620263</v>
      </c>
      <c r="W2106" s="2">
        <f t="shared" si="1111"/>
        <v>212542.70228160464</v>
      </c>
      <c r="X2106" s="29">
        <f t="shared" si="1112"/>
        <v>0</v>
      </c>
      <c r="Y2106" s="2">
        <f t="shared" si="1123"/>
        <v>0</v>
      </c>
      <c r="Z2106" s="82">
        <f t="shared" si="1113"/>
        <v>0</v>
      </c>
      <c r="AA2106" s="2">
        <f t="shared" si="1127"/>
        <v>0</v>
      </c>
      <c r="AB2106" s="27">
        <f t="shared" si="1120"/>
        <v>6.7299999999999999E-2</v>
      </c>
      <c r="AC2106" s="29">
        <f t="shared" si="1101"/>
        <v>3</v>
      </c>
      <c r="AD2106" s="29">
        <v>252</v>
      </c>
      <c r="AE2106" s="11">
        <f t="shared" si="1125"/>
        <v>1.0007756830000001</v>
      </c>
      <c r="AF2106" s="2">
        <f t="shared" si="1128"/>
        <v>161.84736692999999</v>
      </c>
      <c r="AG2106" s="2">
        <f t="shared" si="1114"/>
        <v>164.86576092999999</v>
      </c>
      <c r="AH2106" s="3">
        <f t="shared" si="1115"/>
        <v>0</v>
      </c>
      <c r="AI2106" s="4" t="str">
        <f t="shared" si="1126"/>
        <v>A+J=</v>
      </c>
      <c r="AJ2106" s="12">
        <f t="shared" si="1121"/>
        <v>43252</v>
      </c>
      <c r="AK2106" s="12"/>
      <c r="AL2106" s="4"/>
      <c r="AM2106" s="1"/>
      <c r="AN2106" s="12"/>
      <c r="AO2106" s="1"/>
      <c r="AP2106" s="1"/>
      <c r="AQ2106" s="3"/>
      <c r="AR2106" s="3"/>
      <c r="AS2106" s="7"/>
      <c r="AT2106" s="1"/>
      <c r="AU2106" s="1"/>
      <c r="AV2106" s="1"/>
      <c r="AW2106" s="1"/>
      <c r="AX2106" s="1"/>
      <c r="AY2106" s="1"/>
      <c r="AZ2106" s="1"/>
      <c r="BA2106" s="1"/>
      <c r="BB2106" s="1"/>
    </row>
    <row r="2107" spans="1:54" x14ac:dyDescent="0.2">
      <c r="A2107" s="178">
        <f t="shared" si="1116"/>
        <v>43226</v>
      </c>
      <c r="B2107" s="2">
        <f t="shared" si="1102"/>
        <v>212707.56804253464</v>
      </c>
      <c r="C2107" s="2">
        <f t="shared" si="1117"/>
        <v>149078.97382801</v>
      </c>
      <c r="D2107" s="2">
        <f>SUM(Y2107:Y$2227)</f>
        <v>13382.649083900002</v>
      </c>
      <c r="E2107" s="11">
        <f t="shared" si="1103"/>
        <v>135696.32474411</v>
      </c>
      <c r="F2107" s="99">
        <f t="shared" si="1098"/>
        <v>4950.95</v>
      </c>
      <c r="G2107" s="3">
        <f>IF(N2107=1,VLOOKUP(A2106,[1]Plan1!$BG$69:$BI$188,3),G2106)</f>
        <v>4961.84</v>
      </c>
      <c r="H2107" s="200">
        <f t="shared" si="1099"/>
        <v>43162</v>
      </c>
      <c r="I2107" s="200">
        <f t="shared" si="1100"/>
        <v>43193</v>
      </c>
      <c r="J2107" s="27">
        <f t="shared" si="1104"/>
        <v>2.1995778587948767E-3</v>
      </c>
      <c r="K2107" s="12">
        <f t="shared" si="1118"/>
        <v>43252</v>
      </c>
      <c r="L2107" s="12">
        <f t="shared" si="1105"/>
        <v>43252</v>
      </c>
      <c r="M2107" s="1">
        <f t="shared" si="1119"/>
        <v>21</v>
      </c>
      <c r="N2107" s="1">
        <f t="shared" si="1106"/>
        <v>3</v>
      </c>
      <c r="O2107" s="2">
        <f t="shared" si="1107"/>
        <v>1.00031392</v>
      </c>
      <c r="P2107" s="11">
        <f t="shared" si="1130"/>
        <v>1.00089962</v>
      </c>
      <c r="Q2107" s="11">
        <f t="shared" si="1124"/>
        <v>1.4278314530034544</v>
      </c>
      <c r="R2107" s="2">
        <f t="shared" si="1129"/>
        <v>1.42827967</v>
      </c>
      <c r="S2107" s="2">
        <f t="shared" si="1122"/>
        <v>1.3996033400000001</v>
      </c>
      <c r="T2107" s="2">
        <f t="shared" si="1108"/>
        <v>208651.42969344999</v>
      </c>
      <c r="U2107" s="2">
        <f t="shared" si="1109"/>
        <v>5347.7512719743818</v>
      </c>
      <c r="V2107" s="2">
        <f t="shared" si="1110"/>
        <v>58115.977181620263</v>
      </c>
      <c r="W2107" s="2">
        <f t="shared" si="1111"/>
        <v>212542.70228160464</v>
      </c>
      <c r="X2107" s="29">
        <f t="shared" si="1112"/>
        <v>0</v>
      </c>
      <c r="Y2107" s="2">
        <f t="shared" si="1123"/>
        <v>0</v>
      </c>
      <c r="Z2107" s="82">
        <f t="shared" si="1113"/>
        <v>0</v>
      </c>
      <c r="AA2107" s="2">
        <f t="shared" si="1127"/>
        <v>0</v>
      </c>
      <c r="AB2107" s="27">
        <f t="shared" si="1120"/>
        <v>6.7299999999999999E-2</v>
      </c>
      <c r="AC2107" s="29">
        <f t="shared" si="1101"/>
        <v>3</v>
      </c>
      <c r="AD2107" s="29">
        <v>252</v>
      </c>
      <c r="AE2107" s="11">
        <f t="shared" si="1125"/>
        <v>1.0007756830000001</v>
      </c>
      <c r="AF2107" s="2">
        <f t="shared" si="1128"/>
        <v>161.84736692999999</v>
      </c>
      <c r="AG2107" s="2">
        <f t="shared" si="1114"/>
        <v>164.86576092999999</v>
      </c>
      <c r="AH2107" s="3">
        <f t="shared" si="1115"/>
        <v>0</v>
      </c>
      <c r="AI2107" s="4" t="str">
        <f t="shared" si="1126"/>
        <v>A+J=</v>
      </c>
      <c r="AJ2107" s="12">
        <f t="shared" si="1121"/>
        <v>43252</v>
      </c>
      <c r="AK2107" s="12"/>
      <c r="AL2107" s="4"/>
      <c r="AM2107" s="1"/>
      <c r="AN2107" s="12"/>
      <c r="AO2107" s="1"/>
      <c r="AP2107" s="1"/>
      <c r="AQ2107" s="3"/>
      <c r="AR2107" s="3"/>
      <c r="AS2107" s="7"/>
      <c r="AT2107" s="1"/>
      <c r="AU2107" s="1"/>
      <c r="AV2107" s="1"/>
      <c r="AW2107" s="1"/>
      <c r="AX2107" s="1"/>
      <c r="AY2107" s="1"/>
      <c r="AZ2107" s="1"/>
      <c r="BA2107" s="1"/>
      <c r="BB2107" s="1"/>
    </row>
    <row r="2108" spans="1:54" x14ac:dyDescent="0.2">
      <c r="A2108" s="178">
        <f t="shared" si="1116"/>
        <v>43227</v>
      </c>
      <c r="B2108" s="2">
        <f t="shared" si="1102"/>
        <v>212707.56804253464</v>
      </c>
      <c r="C2108" s="2">
        <f t="shared" si="1117"/>
        <v>149078.97382801</v>
      </c>
      <c r="D2108" s="2">
        <f>SUM(Y2108:Y$2227)</f>
        <v>13382.649083900002</v>
      </c>
      <c r="E2108" s="11">
        <f t="shared" si="1103"/>
        <v>135696.32474411</v>
      </c>
      <c r="F2108" s="99">
        <f t="shared" si="1098"/>
        <v>4950.95</v>
      </c>
      <c r="G2108" s="3">
        <f>IF(N2108=1,VLOOKUP(A2107,[1]Plan1!$BG$69:$BI$188,3),G2107)</f>
        <v>4961.84</v>
      </c>
      <c r="H2108" s="200">
        <f t="shared" si="1099"/>
        <v>43162</v>
      </c>
      <c r="I2108" s="200">
        <f t="shared" si="1100"/>
        <v>43193</v>
      </c>
      <c r="J2108" s="27">
        <f t="shared" si="1104"/>
        <v>2.1995778587948767E-3</v>
      </c>
      <c r="K2108" s="12">
        <f t="shared" si="1118"/>
        <v>43252</v>
      </c>
      <c r="L2108" s="12">
        <f t="shared" si="1105"/>
        <v>43252</v>
      </c>
      <c r="M2108" s="1">
        <f t="shared" si="1119"/>
        <v>21</v>
      </c>
      <c r="N2108" s="1">
        <f t="shared" si="1106"/>
        <v>3</v>
      </c>
      <c r="O2108" s="2">
        <f t="shared" si="1107"/>
        <v>1.00031392</v>
      </c>
      <c r="P2108" s="11">
        <f t="shared" si="1130"/>
        <v>1.00089962</v>
      </c>
      <c r="Q2108" s="11">
        <f t="shared" si="1124"/>
        <v>1.4278314530034544</v>
      </c>
      <c r="R2108" s="2">
        <f t="shared" si="1129"/>
        <v>1.42827967</v>
      </c>
      <c r="S2108" s="2">
        <f t="shared" si="1122"/>
        <v>1.3996033400000001</v>
      </c>
      <c r="T2108" s="2">
        <f t="shared" si="1108"/>
        <v>208651.42969344999</v>
      </c>
      <c r="U2108" s="2">
        <f t="shared" si="1109"/>
        <v>5347.7512719743818</v>
      </c>
      <c r="V2108" s="2">
        <f t="shared" si="1110"/>
        <v>58115.977181620263</v>
      </c>
      <c r="W2108" s="2">
        <f t="shared" si="1111"/>
        <v>212542.70228160464</v>
      </c>
      <c r="X2108" s="29">
        <f t="shared" si="1112"/>
        <v>0</v>
      </c>
      <c r="Y2108" s="2">
        <f t="shared" si="1123"/>
        <v>0</v>
      </c>
      <c r="Z2108" s="82">
        <f t="shared" si="1113"/>
        <v>0</v>
      </c>
      <c r="AA2108" s="2">
        <f t="shared" si="1127"/>
        <v>0</v>
      </c>
      <c r="AB2108" s="27">
        <f t="shared" si="1120"/>
        <v>6.7299999999999999E-2</v>
      </c>
      <c r="AC2108" s="29">
        <f t="shared" si="1101"/>
        <v>3</v>
      </c>
      <c r="AD2108" s="29">
        <v>252</v>
      </c>
      <c r="AE2108" s="11">
        <f t="shared" si="1125"/>
        <v>1.0007756830000001</v>
      </c>
      <c r="AF2108" s="2">
        <f t="shared" si="1128"/>
        <v>161.84736692999999</v>
      </c>
      <c r="AG2108" s="2">
        <f t="shared" si="1114"/>
        <v>164.86576092999999</v>
      </c>
      <c r="AH2108" s="3">
        <f t="shared" si="1115"/>
        <v>0</v>
      </c>
      <c r="AI2108" s="4" t="str">
        <f t="shared" si="1126"/>
        <v>A+J=</v>
      </c>
      <c r="AJ2108" s="12">
        <f t="shared" si="1121"/>
        <v>43252</v>
      </c>
      <c r="AK2108" s="12"/>
      <c r="AL2108" s="4"/>
      <c r="AM2108" s="1"/>
      <c r="AN2108" s="12"/>
      <c r="AO2108" s="1"/>
      <c r="AP2108" s="1"/>
      <c r="AQ2108" s="3"/>
      <c r="AR2108" s="3"/>
      <c r="AS2108" s="7"/>
      <c r="AT2108" s="1"/>
      <c r="AU2108" s="1"/>
      <c r="AV2108" s="1"/>
      <c r="AW2108" s="1"/>
      <c r="AX2108" s="1"/>
      <c r="AY2108" s="1"/>
      <c r="AZ2108" s="1"/>
      <c r="BA2108" s="1"/>
      <c r="BB2108" s="1"/>
    </row>
    <row r="2109" spans="1:54" x14ac:dyDescent="0.2">
      <c r="A2109" s="178">
        <f t="shared" si="1116"/>
        <v>43228</v>
      </c>
      <c r="B2109" s="2">
        <f t="shared" si="1102"/>
        <v>212782.85235706766</v>
      </c>
      <c r="C2109" s="2">
        <f t="shared" si="1117"/>
        <v>149078.97382801</v>
      </c>
      <c r="D2109" s="2">
        <f>SUM(Y2109:Y$2227)</f>
        <v>13382.649083900002</v>
      </c>
      <c r="E2109" s="11">
        <f t="shared" si="1103"/>
        <v>135696.32474411</v>
      </c>
      <c r="F2109" s="99">
        <f t="shared" si="1098"/>
        <v>4950.95</v>
      </c>
      <c r="G2109" s="3">
        <f>IF(N2109=1,VLOOKUP(A2108,[1]Plan1!$BG$69:$BI$188,3),G2108)</f>
        <v>4961.84</v>
      </c>
      <c r="H2109" s="200">
        <f t="shared" si="1099"/>
        <v>43162</v>
      </c>
      <c r="I2109" s="200">
        <f t="shared" si="1100"/>
        <v>43193</v>
      </c>
      <c r="J2109" s="27">
        <f t="shared" si="1104"/>
        <v>2.1995778587948767E-3</v>
      </c>
      <c r="K2109" s="12">
        <f t="shared" si="1118"/>
        <v>43252</v>
      </c>
      <c r="L2109" s="12">
        <f t="shared" si="1105"/>
        <v>43252</v>
      </c>
      <c r="M2109" s="1">
        <f t="shared" si="1119"/>
        <v>21</v>
      </c>
      <c r="N2109" s="1">
        <f t="shared" si="1106"/>
        <v>4</v>
      </c>
      <c r="O2109" s="2">
        <f t="shared" si="1107"/>
        <v>1.00041859</v>
      </c>
      <c r="P2109" s="11">
        <f t="shared" si="1130"/>
        <v>1.00089962</v>
      </c>
      <c r="Q2109" s="11">
        <f t="shared" si="1124"/>
        <v>1.4278314530034544</v>
      </c>
      <c r="R2109" s="2">
        <f t="shared" si="1129"/>
        <v>1.4284291200000001</v>
      </c>
      <c r="S2109" s="2">
        <f t="shared" si="1122"/>
        <v>1.3996033400000001</v>
      </c>
      <c r="T2109" s="2">
        <f t="shared" si="1108"/>
        <v>208651.42969344999</v>
      </c>
      <c r="U2109" s="2">
        <f t="shared" si="1109"/>
        <v>5347.7512719743818</v>
      </c>
      <c r="V2109" s="2">
        <f t="shared" si="1110"/>
        <v>58136.256997353288</v>
      </c>
      <c r="W2109" s="2">
        <f t="shared" si="1111"/>
        <v>212562.98209733766</v>
      </c>
      <c r="X2109" s="29">
        <f t="shared" si="1112"/>
        <v>0</v>
      </c>
      <c r="Y2109" s="2">
        <f t="shared" si="1123"/>
        <v>0</v>
      </c>
      <c r="Z2109" s="82">
        <f t="shared" si="1113"/>
        <v>0</v>
      </c>
      <c r="AA2109" s="2">
        <f t="shared" si="1127"/>
        <v>0</v>
      </c>
      <c r="AB2109" s="27">
        <f t="shared" si="1120"/>
        <v>6.7299999999999999E-2</v>
      </c>
      <c r="AC2109" s="29">
        <f t="shared" si="1101"/>
        <v>4</v>
      </c>
      <c r="AD2109" s="29">
        <v>252</v>
      </c>
      <c r="AE2109" s="11">
        <f t="shared" si="1125"/>
        <v>1.0010343770000001</v>
      </c>
      <c r="AF2109" s="2">
        <f t="shared" si="1128"/>
        <v>215.82423989</v>
      </c>
      <c r="AG2109" s="2">
        <f t="shared" si="1114"/>
        <v>219.87025972999999</v>
      </c>
      <c r="AH2109" s="3">
        <f t="shared" si="1115"/>
        <v>0</v>
      </c>
      <c r="AI2109" s="4" t="str">
        <f t="shared" si="1126"/>
        <v>A+J=</v>
      </c>
      <c r="AJ2109" s="12">
        <f t="shared" si="1121"/>
        <v>43252</v>
      </c>
      <c r="AK2109" s="12"/>
      <c r="AL2109" s="4"/>
      <c r="AM2109" s="1"/>
      <c r="AN2109" s="12"/>
      <c r="AO2109" s="1"/>
      <c r="AP2109" s="1"/>
      <c r="AQ2109" s="3"/>
      <c r="AR2109" s="3"/>
      <c r="AS2109" s="7"/>
      <c r="AT2109" s="1"/>
      <c r="AU2109" s="1"/>
      <c r="AV2109" s="1"/>
      <c r="AW2109" s="1"/>
      <c r="AX2109" s="1"/>
      <c r="AY2109" s="1"/>
      <c r="AZ2109" s="1"/>
      <c r="BA2109" s="1"/>
      <c r="BB2109" s="1"/>
    </row>
    <row r="2110" spans="1:54" x14ac:dyDescent="0.2">
      <c r="A2110" s="178">
        <f t="shared" si="1116"/>
        <v>43229</v>
      </c>
      <c r="B2110" s="2">
        <f t="shared" si="1102"/>
        <v>212858.16433722718</v>
      </c>
      <c r="C2110" s="2">
        <f t="shared" si="1117"/>
        <v>149078.97382801</v>
      </c>
      <c r="D2110" s="2">
        <f>SUM(Y2110:Y$2227)</f>
        <v>13382.649083900002</v>
      </c>
      <c r="E2110" s="11">
        <f t="shared" si="1103"/>
        <v>135696.32474411</v>
      </c>
      <c r="F2110" s="99">
        <f t="shared" si="1098"/>
        <v>4950.95</v>
      </c>
      <c r="G2110" s="3">
        <f>IF(N2110=1,VLOOKUP(A2109,[1]Plan1!$BG$69:$BI$188,3),G2109)</f>
        <v>4961.84</v>
      </c>
      <c r="H2110" s="200">
        <f t="shared" si="1099"/>
        <v>43162</v>
      </c>
      <c r="I2110" s="200">
        <f t="shared" si="1100"/>
        <v>43193</v>
      </c>
      <c r="J2110" s="27">
        <f t="shared" si="1104"/>
        <v>2.1995778587948767E-3</v>
      </c>
      <c r="K2110" s="12">
        <f t="shared" si="1118"/>
        <v>43252</v>
      </c>
      <c r="L2110" s="12">
        <f t="shared" si="1105"/>
        <v>43252</v>
      </c>
      <c r="M2110" s="1">
        <f t="shared" si="1119"/>
        <v>21</v>
      </c>
      <c r="N2110" s="1">
        <f t="shared" si="1106"/>
        <v>5</v>
      </c>
      <c r="O2110" s="2">
        <f t="shared" si="1107"/>
        <v>1.00052327</v>
      </c>
      <c r="P2110" s="11">
        <f t="shared" si="1130"/>
        <v>1.00089962</v>
      </c>
      <c r="Q2110" s="11">
        <f t="shared" si="1124"/>
        <v>1.4278314530034544</v>
      </c>
      <c r="R2110" s="2">
        <f t="shared" si="1129"/>
        <v>1.4285785900000001</v>
      </c>
      <c r="S2110" s="2">
        <f t="shared" si="1122"/>
        <v>1.3996033400000001</v>
      </c>
      <c r="T2110" s="2">
        <f t="shared" si="1108"/>
        <v>208651.42969344999</v>
      </c>
      <c r="U2110" s="2">
        <f t="shared" si="1109"/>
        <v>5347.7512719743818</v>
      </c>
      <c r="V2110" s="2">
        <f t="shared" si="1110"/>
        <v>58156.539527012785</v>
      </c>
      <c r="W2110" s="2">
        <f t="shared" si="1111"/>
        <v>212583.26462699717</v>
      </c>
      <c r="X2110" s="29">
        <f t="shared" si="1112"/>
        <v>0</v>
      </c>
      <c r="Y2110" s="2">
        <f t="shared" si="1123"/>
        <v>0</v>
      </c>
      <c r="Z2110" s="82">
        <f t="shared" si="1113"/>
        <v>0</v>
      </c>
      <c r="AA2110" s="2">
        <f t="shared" si="1127"/>
        <v>0</v>
      </c>
      <c r="AB2110" s="27">
        <f t="shared" si="1120"/>
        <v>6.7299999999999999E-2</v>
      </c>
      <c r="AC2110" s="29">
        <f t="shared" si="1101"/>
        <v>5</v>
      </c>
      <c r="AD2110" s="29">
        <v>252</v>
      </c>
      <c r="AE2110" s="11">
        <f t="shared" si="1125"/>
        <v>1.0012931389999999</v>
      </c>
      <c r="AF2110" s="2">
        <f t="shared" si="1128"/>
        <v>269.81530113999997</v>
      </c>
      <c r="AG2110" s="2">
        <f t="shared" si="1114"/>
        <v>274.89971022999998</v>
      </c>
      <c r="AH2110" s="3">
        <f t="shared" si="1115"/>
        <v>0</v>
      </c>
      <c r="AI2110" s="4" t="str">
        <f t="shared" si="1126"/>
        <v>A+J=</v>
      </c>
      <c r="AJ2110" s="12">
        <f t="shared" si="1121"/>
        <v>43252</v>
      </c>
      <c r="AK2110" s="12"/>
      <c r="AL2110" s="4"/>
      <c r="AM2110" s="1"/>
      <c r="AN2110" s="12"/>
      <c r="AO2110" s="1"/>
      <c r="AP2110" s="1"/>
      <c r="AQ2110" s="3"/>
      <c r="AR2110" s="3"/>
      <c r="AS2110" s="7"/>
      <c r="AT2110" s="1"/>
      <c r="AU2110" s="1"/>
      <c r="AV2110" s="1"/>
      <c r="AW2110" s="1"/>
      <c r="AX2110" s="1"/>
      <c r="AY2110" s="1"/>
      <c r="AZ2110" s="1"/>
      <c r="BA2110" s="1"/>
      <c r="BB2110" s="1"/>
    </row>
    <row r="2111" spans="1:54" x14ac:dyDescent="0.2">
      <c r="A2111" s="178">
        <f t="shared" si="1116"/>
        <v>43230</v>
      </c>
      <c r="B2111" s="2">
        <f t="shared" si="1102"/>
        <v>212933.4994868534</v>
      </c>
      <c r="C2111" s="2">
        <f t="shared" si="1117"/>
        <v>149078.97382801</v>
      </c>
      <c r="D2111" s="2">
        <f>SUM(Y2111:Y$2227)</f>
        <v>13382.649083900002</v>
      </c>
      <c r="E2111" s="11">
        <f t="shared" si="1103"/>
        <v>135696.32474411</v>
      </c>
      <c r="F2111" s="99">
        <f t="shared" si="1098"/>
        <v>4950.95</v>
      </c>
      <c r="G2111" s="3">
        <f>IF(N2111=1,VLOOKUP(A2110,[1]Plan1!$BG$69:$BI$188,3),G2110)</f>
        <v>4961.84</v>
      </c>
      <c r="H2111" s="200">
        <f t="shared" si="1099"/>
        <v>43162</v>
      </c>
      <c r="I2111" s="200">
        <f t="shared" si="1100"/>
        <v>43193</v>
      </c>
      <c r="J2111" s="27">
        <f t="shared" si="1104"/>
        <v>2.1995778587948767E-3</v>
      </c>
      <c r="K2111" s="12">
        <f t="shared" si="1118"/>
        <v>43252</v>
      </c>
      <c r="L2111" s="12">
        <f t="shared" si="1105"/>
        <v>43252</v>
      </c>
      <c r="M2111" s="1">
        <f t="shared" si="1119"/>
        <v>21</v>
      </c>
      <c r="N2111" s="1">
        <f t="shared" si="1106"/>
        <v>6</v>
      </c>
      <c r="O2111" s="2">
        <f t="shared" si="1107"/>
        <v>1.0006279499999999</v>
      </c>
      <c r="P2111" s="11">
        <f t="shared" si="1130"/>
        <v>1.00089962</v>
      </c>
      <c r="Q2111" s="11">
        <f t="shared" si="1124"/>
        <v>1.4278314530034544</v>
      </c>
      <c r="R2111" s="2">
        <f t="shared" si="1129"/>
        <v>1.4287280499999999</v>
      </c>
      <c r="S2111" s="2">
        <f t="shared" si="1122"/>
        <v>1.3996033400000001</v>
      </c>
      <c r="T2111" s="2">
        <f t="shared" si="1108"/>
        <v>208651.42969344999</v>
      </c>
      <c r="U2111" s="2">
        <f t="shared" si="1109"/>
        <v>5347.7512719743818</v>
      </c>
      <c r="V2111" s="2">
        <f t="shared" si="1110"/>
        <v>58176.820699709016</v>
      </c>
      <c r="W2111" s="2">
        <f t="shared" si="1111"/>
        <v>212603.54579969338</v>
      </c>
      <c r="X2111" s="29">
        <f t="shared" si="1112"/>
        <v>0</v>
      </c>
      <c r="Y2111" s="2">
        <f t="shared" si="1123"/>
        <v>0</v>
      </c>
      <c r="Z2111" s="82">
        <f t="shared" si="1113"/>
        <v>0</v>
      </c>
      <c r="AA2111" s="2">
        <f t="shared" si="1127"/>
        <v>0</v>
      </c>
      <c r="AB2111" s="27">
        <f t="shared" si="1120"/>
        <v>6.7299999999999999E-2</v>
      </c>
      <c r="AC2111" s="29">
        <f t="shared" si="1101"/>
        <v>6</v>
      </c>
      <c r="AD2111" s="29">
        <v>252</v>
      </c>
      <c r="AE2111" s="11">
        <f t="shared" si="1125"/>
        <v>1.0015519669999999</v>
      </c>
      <c r="AF2111" s="2">
        <f t="shared" si="1128"/>
        <v>323.82013338000002</v>
      </c>
      <c r="AG2111" s="2">
        <f t="shared" si="1114"/>
        <v>329.95368716000002</v>
      </c>
      <c r="AH2111" s="3">
        <f t="shared" si="1115"/>
        <v>0</v>
      </c>
      <c r="AI2111" s="4" t="str">
        <f t="shared" si="1126"/>
        <v>A+J=</v>
      </c>
      <c r="AJ2111" s="12">
        <f t="shared" si="1121"/>
        <v>43252</v>
      </c>
      <c r="AK2111" s="12"/>
      <c r="AL2111" s="4"/>
      <c r="AM2111" s="1"/>
      <c r="AN2111" s="12"/>
      <c r="AO2111" s="1"/>
      <c r="AP2111" s="1"/>
      <c r="AQ2111" s="3"/>
      <c r="AR2111" s="3"/>
      <c r="AS2111" s="7"/>
      <c r="AT2111" s="1"/>
      <c r="AU2111" s="1"/>
      <c r="AV2111" s="1"/>
      <c r="AW2111" s="1"/>
      <c r="AX2111" s="1"/>
      <c r="AY2111" s="1"/>
      <c r="AZ2111" s="1"/>
      <c r="BA2111" s="1"/>
      <c r="BB2111" s="1"/>
    </row>
    <row r="2112" spans="1:54" x14ac:dyDescent="0.2">
      <c r="A2112" s="178">
        <f t="shared" si="1116"/>
        <v>43231</v>
      </c>
      <c r="B2112" s="2">
        <f t="shared" si="1102"/>
        <v>213008.86481862265</v>
      </c>
      <c r="C2112" s="2">
        <f t="shared" si="1117"/>
        <v>149078.97382801</v>
      </c>
      <c r="D2112" s="2">
        <f>SUM(Y2112:Y$2227)</f>
        <v>13382.649083900002</v>
      </c>
      <c r="E2112" s="11">
        <f t="shared" si="1103"/>
        <v>135696.32474411</v>
      </c>
      <c r="F2112" s="99">
        <f t="shared" si="1098"/>
        <v>4950.95</v>
      </c>
      <c r="G2112" s="3">
        <f>IF(N2112=1,VLOOKUP(A2111,[1]Plan1!$BG$69:$BI$188,3),G2111)</f>
        <v>4961.84</v>
      </c>
      <c r="H2112" s="200">
        <f t="shared" si="1099"/>
        <v>43162</v>
      </c>
      <c r="I2112" s="200">
        <f t="shared" si="1100"/>
        <v>43193</v>
      </c>
      <c r="J2112" s="27">
        <f t="shared" si="1104"/>
        <v>2.1995778587948767E-3</v>
      </c>
      <c r="K2112" s="12">
        <f t="shared" si="1118"/>
        <v>43252</v>
      </c>
      <c r="L2112" s="12">
        <f t="shared" si="1105"/>
        <v>43252</v>
      </c>
      <c r="M2112" s="1">
        <f t="shared" si="1119"/>
        <v>21</v>
      </c>
      <c r="N2112" s="1">
        <f t="shared" si="1106"/>
        <v>7</v>
      </c>
      <c r="O2112" s="2">
        <f t="shared" si="1107"/>
        <v>1.00073265</v>
      </c>
      <c r="P2112" s="11">
        <f t="shared" si="1130"/>
        <v>1.00089962</v>
      </c>
      <c r="Q2112" s="11">
        <f t="shared" si="1124"/>
        <v>1.4278314530034544</v>
      </c>
      <c r="R2112" s="2">
        <f t="shared" si="1129"/>
        <v>1.4288775499999999</v>
      </c>
      <c r="S2112" s="2">
        <f t="shared" si="1122"/>
        <v>1.3996033400000001</v>
      </c>
      <c r="T2112" s="2">
        <f t="shared" si="1108"/>
        <v>208651.42969344999</v>
      </c>
      <c r="U2112" s="2">
        <f t="shared" si="1109"/>
        <v>5347.7512719743818</v>
      </c>
      <c r="V2112" s="2">
        <f t="shared" si="1110"/>
        <v>58197.107300258263</v>
      </c>
      <c r="W2112" s="2">
        <f t="shared" si="1111"/>
        <v>212623.83240024265</v>
      </c>
      <c r="X2112" s="29">
        <f t="shared" si="1112"/>
        <v>0</v>
      </c>
      <c r="Y2112" s="2">
        <f t="shared" si="1123"/>
        <v>0</v>
      </c>
      <c r="Z2112" s="82">
        <f t="shared" si="1113"/>
        <v>0</v>
      </c>
      <c r="AA2112" s="2">
        <f t="shared" si="1127"/>
        <v>0</v>
      </c>
      <c r="AB2112" s="27">
        <f t="shared" si="1120"/>
        <v>6.7299999999999999E-2</v>
      </c>
      <c r="AC2112" s="29">
        <f t="shared" si="1101"/>
        <v>7</v>
      </c>
      <c r="AD2112" s="29">
        <v>252</v>
      </c>
      <c r="AE2112" s="11">
        <f t="shared" si="1125"/>
        <v>1.0018108619999999</v>
      </c>
      <c r="AF2112" s="2">
        <f t="shared" si="1128"/>
        <v>377.83894527000001</v>
      </c>
      <c r="AG2112" s="2">
        <f t="shared" si="1114"/>
        <v>385.03241838000002</v>
      </c>
      <c r="AH2112" s="3">
        <f t="shared" si="1115"/>
        <v>0</v>
      </c>
      <c r="AI2112" s="4" t="str">
        <f t="shared" si="1126"/>
        <v>A+J=</v>
      </c>
      <c r="AJ2112" s="12">
        <f t="shared" si="1121"/>
        <v>43252</v>
      </c>
      <c r="AK2112" s="12"/>
      <c r="AL2112" s="4"/>
      <c r="AM2112" s="1"/>
      <c r="AN2112" s="12"/>
      <c r="AO2112" s="1"/>
      <c r="AP2112" s="1"/>
      <c r="AQ2112" s="3"/>
      <c r="AR2112" s="3"/>
      <c r="AS2112" s="7"/>
      <c r="AT2112" s="1"/>
      <c r="AU2112" s="1"/>
      <c r="AV2112" s="1"/>
      <c r="AW2112" s="1"/>
      <c r="AX2112" s="1"/>
      <c r="AY2112" s="1"/>
      <c r="AZ2112" s="1"/>
      <c r="BA2112" s="1"/>
      <c r="BB2112" s="1"/>
    </row>
    <row r="2113" spans="1:54" x14ac:dyDescent="0.2">
      <c r="A2113" s="178">
        <f t="shared" si="1116"/>
        <v>43232</v>
      </c>
      <c r="B2113" s="2">
        <f t="shared" si="1102"/>
        <v>213084.25647416513</v>
      </c>
      <c r="C2113" s="2">
        <f t="shared" si="1117"/>
        <v>149078.97382801</v>
      </c>
      <c r="D2113" s="2">
        <f>SUM(Y2113:Y$2227)</f>
        <v>13382.649083900002</v>
      </c>
      <c r="E2113" s="11">
        <f t="shared" si="1103"/>
        <v>135696.32474411</v>
      </c>
      <c r="F2113" s="99">
        <f t="shared" ref="F2113:F2176" si="1131">IF(G2113=G2112,F2112,G2112)</f>
        <v>4950.95</v>
      </c>
      <c r="G2113" s="3">
        <f>IF(N2113=1,VLOOKUP(A2112,[1]Plan1!$BG$69:$BI$188,3),G2112)</f>
        <v>4961.84</v>
      </c>
      <c r="H2113" s="200">
        <f t="shared" ref="H2113:H2176" si="1132">EDATE(I2113,-1)</f>
        <v>43162</v>
      </c>
      <c r="I2113" s="200">
        <f t="shared" ref="I2113:I2176" si="1133">IF(X2112&gt;0,EDATE(A2113,-1),+I2112)</f>
        <v>43193</v>
      </c>
      <c r="J2113" s="27">
        <f t="shared" si="1104"/>
        <v>2.1995778587948767E-3</v>
      </c>
      <c r="K2113" s="12">
        <f t="shared" si="1118"/>
        <v>43252</v>
      </c>
      <c r="L2113" s="12">
        <f t="shared" si="1105"/>
        <v>43252</v>
      </c>
      <c r="M2113" s="1">
        <f t="shared" si="1119"/>
        <v>21</v>
      </c>
      <c r="N2113" s="1">
        <f t="shared" si="1106"/>
        <v>8</v>
      </c>
      <c r="O2113" s="2">
        <f t="shared" si="1107"/>
        <v>1.00083736</v>
      </c>
      <c r="P2113" s="11">
        <f t="shared" si="1130"/>
        <v>1.00089962</v>
      </c>
      <c r="Q2113" s="11">
        <f t="shared" si="1124"/>
        <v>1.4278314530034544</v>
      </c>
      <c r="R2113" s="2">
        <f t="shared" si="1129"/>
        <v>1.4290270599999999</v>
      </c>
      <c r="S2113" s="2">
        <f t="shared" si="1122"/>
        <v>1.3996033400000001</v>
      </c>
      <c r="T2113" s="2">
        <f t="shared" si="1108"/>
        <v>208651.42969344999</v>
      </c>
      <c r="U2113" s="2">
        <f t="shared" si="1109"/>
        <v>5347.7512719743818</v>
      </c>
      <c r="V2113" s="2">
        <f t="shared" si="1110"/>
        <v>58217.395257770753</v>
      </c>
      <c r="W2113" s="2">
        <f t="shared" si="1111"/>
        <v>212644.12035775514</v>
      </c>
      <c r="X2113" s="29">
        <f t="shared" si="1112"/>
        <v>0</v>
      </c>
      <c r="Y2113" s="2">
        <f t="shared" si="1123"/>
        <v>0</v>
      </c>
      <c r="Z2113" s="82">
        <f t="shared" si="1113"/>
        <v>0</v>
      </c>
      <c r="AA2113" s="2">
        <f t="shared" si="1127"/>
        <v>0</v>
      </c>
      <c r="AB2113" s="27">
        <f t="shared" si="1120"/>
        <v>6.7299999999999999E-2</v>
      </c>
      <c r="AC2113" s="29">
        <f t="shared" ref="AC2113:AC2176" si="1134">N2113</f>
        <v>8</v>
      </c>
      <c r="AD2113" s="29">
        <v>252</v>
      </c>
      <c r="AE2113" s="11">
        <f t="shared" si="1125"/>
        <v>1.002069825</v>
      </c>
      <c r="AF2113" s="2">
        <f t="shared" si="1128"/>
        <v>431.87194546000001</v>
      </c>
      <c r="AG2113" s="2">
        <f t="shared" si="1114"/>
        <v>440.13611641</v>
      </c>
      <c r="AH2113" s="3">
        <f t="shared" si="1115"/>
        <v>0</v>
      </c>
      <c r="AI2113" s="4" t="str">
        <f t="shared" si="1126"/>
        <v>A+J=</v>
      </c>
      <c r="AJ2113" s="12">
        <f t="shared" si="1121"/>
        <v>43252</v>
      </c>
      <c r="AK2113" s="12"/>
      <c r="AL2113" s="4"/>
      <c r="AM2113" s="1"/>
      <c r="AN2113" s="12"/>
      <c r="AO2113" s="1"/>
      <c r="AP2113" s="1"/>
      <c r="AQ2113" s="3"/>
      <c r="AR2113" s="3"/>
      <c r="AS2113" s="7"/>
      <c r="AT2113" s="1"/>
      <c r="AU2113" s="1"/>
      <c r="AV2113" s="1"/>
      <c r="AW2113" s="1"/>
      <c r="AX2113" s="1"/>
      <c r="AY2113" s="1"/>
      <c r="AZ2113" s="1"/>
      <c r="BA2113" s="1"/>
      <c r="BB2113" s="1"/>
    </row>
    <row r="2114" spans="1:54" x14ac:dyDescent="0.2">
      <c r="A2114" s="178">
        <f t="shared" si="1116"/>
        <v>43233</v>
      </c>
      <c r="B2114" s="2">
        <f t="shared" si="1102"/>
        <v>213084.25647416513</v>
      </c>
      <c r="C2114" s="2">
        <f t="shared" si="1117"/>
        <v>149078.97382801</v>
      </c>
      <c r="D2114" s="2">
        <f>SUM(Y2114:Y$2227)</f>
        <v>13382.649083900002</v>
      </c>
      <c r="E2114" s="11">
        <f t="shared" si="1103"/>
        <v>135696.32474411</v>
      </c>
      <c r="F2114" s="99">
        <f t="shared" si="1131"/>
        <v>4950.95</v>
      </c>
      <c r="G2114" s="3">
        <f>IF(N2114=1,VLOOKUP(A2113,[1]Plan1!$BG$69:$BI$188,3),G2113)</f>
        <v>4961.84</v>
      </c>
      <c r="H2114" s="200">
        <f t="shared" si="1132"/>
        <v>43162</v>
      </c>
      <c r="I2114" s="200">
        <f t="shared" si="1133"/>
        <v>43193</v>
      </c>
      <c r="J2114" s="27">
        <f t="shared" si="1104"/>
        <v>2.1995778587948767E-3</v>
      </c>
      <c r="K2114" s="12">
        <f t="shared" si="1118"/>
        <v>43252</v>
      </c>
      <c r="L2114" s="12">
        <f t="shared" si="1105"/>
        <v>43252</v>
      </c>
      <c r="M2114" s="1">
        <f t="shared" si="1119"/>
        <v>21</v>
      </c>
      <c r="N2114" s="1">
        <f t="shared" si="1106"/>
        <v>8</v>
      </c>
      <c r="O2114" s="2">
        <f t="shared" si="1107"/>
        <v>1.00083736</v>
      </c>
      <c r="P2114" s="11">
        <f t="shared" si="1130"/>
        <v>1.00089962</v>
      </c>
      <c r="Q2114" s="11">
        <f t="shared" si="1124"/>
        <v>1.4278314530034544</v>
      </c>
      <c r="R2114" s="2">
        <f t="shared" si="1129"/>
        <v>1.4290270599999999</v>
      </c>
      <c r="S2114" s="2">
        <f t="shared" si="1122"/>
        <v>1.3996033400000001</v>
      </c>
      <c r="T2114" s="2">
        <f t="shared" si="1108"/>
        <v>208651.42969344999</v>
      </c>
      <c r="U2114" s="2">
        <f t="shared" si="1109"/>
        <v>5347.7512719743818</v>
      </c>
      <c r="V2114" s="2">
        <f t="shared" si="1110"/>
        <v>58217.395257770753</v>
      </c>
      <c r="W2114" s="2">
        <f t="shared" si="1111"/>
        <v>212644.12035775514</v>
      </c>
      <c r="X2114" s="29">
        <f t="shared" si="1112"/>
        <v>0</v>
      </c>
      <c r="Y2114" s="2">
        <f t="shared" si="1123"/>
        <v>0</v>
      </c>
      <c r="Z2114" s="82">
        <f t="shared" si="1113"/>
        <v>0</v>
      </c>
      <c r="AA2114" s="2">
        <f t="shared" si="1127"/>
        <v>0</v>
      </c>
      <c r="AB2114" s="27">
        <f t="shared" si="1120"/>
        <v>6.7299999999999999E-2</v>
      </c>
      <c r="AC2114" s="29">
        <f t="shared" si="1134"/>
        <v>8</v>
      </c>
      <c r="AD2114" s="29">
        <v>252</v>
      </c>
      <c r="AE2114" s="11">
        <f t="shared" si="1125"/>
        <v>1.002069825</v>
      </c>
      <c r="AF2114" s="2">
        <f t="shared" si="1128"/>
        <v>431.87194546000001</v>
      </c>
      <c r="AG2114" s="2">
        <f t="shared" si="1114"/>
        <v>440.13611641</v>
      </c>
      <c r="AH2114" s="3">
        <f t="shared" si="1115"/>
        <v>0</v>
      </c>
      <c r="AI2114" s="4" t="str">
        <f t="shared" si="1126"/>
        <v>A+J=</v>
      </c>
      <c r="AJ2114" s="12">
        <f t="shared" si="1121"/>
        <v>43252</v>
      </c>
      <c r="AK2114" s="12"/>
      <c r="AL2114" s="4"/>
      <c r="AM2114" s="1"/>
      <c r="AN2114" s="12"/>
      <c r="AO2114" s="1"/>
      <c r="AP2114" s="1"/>
      <c r="AQ2114" s="3"/>
      <c r="AR2114" s="3"/>
      <c r="AS2114" s="7"/>
      <c r="AT2114" s="1"/>
      <c r="AU2114" s="1"/>
      <c r="AV2114" s="1"/>
      <c r="AW2114" s="1"/>
      <c r="AX2114" s="1"/>
      <c r="AY2114" s="1"/>
      <c r="AZ2114" s="1"/>
      <c r="BA2114" s="1"/>
      <c r="BB2114" s="1"/>
    </row>
    <row r="2115" spans="1:54" x14ac:dyDescent="0.2">
      <c r="A2115" s="178">
        <f t="shared" si="1116"/>
        <v>43234</v>
      </c>
      <c r="B2115" s="2">
        <f t="shared" si="1102"/>
        <v>213084.25647416513</v>
      </c>
      <c r="C2115" s="2">
        <f t="shared" si="1117"/>
        <v>149078.97382801</v>
      </c>
      <c r="D2115" s="2">
        <f>SUM(Y2115:Y$2227)</f>
        <v>13382.649083900002</v>
      </c>
      <c r="E2115" s="11">
        <f t="shared" si="1103"/>
        <v>135696.32474411</v>
      </c>
      <c r="F2115" s="99">
        <f t="shared" si="1131"/>
        <v>4950.95</v>
      </c>
      <c r="G2115" s="3">
        <f>IF(N2115=1,VLOOKUP(A2114,[1]Plan1!$BG$69:$BI$188,3),G2114)</f>
        <v>4961.84</v>
      </c>
      <c r="H2115" s="200">
        <f t="shared" si="1132"/>
        <v>43162</v>
      </c>
      <c r="I2115" s="200">
        <f t="shared" si="1133"/>
        <v>43193</v>
      </c>
      <c r="J2115" s="27">
        <f t="shared" si="1104"/>
        <v>2.1995778587948767E-3</v>
      </c>
      <c r="K2115" s="12">
        <f t="shared" si="1118"/>
        <v>43252</v>
      </c>
      <c r="L2115" s="12">
        <f t="shared" si="1105"/>
        <v>43252</v>
      </c>
      <c r="M2115" s="1">
        <f t="shared" si="1119"/>
        <v>21</v>
      </c>
      <c r="N2115" s="1">
        <f t="shared" si="1106"/>
        <v>8</v>
      </c>
      <c r="O2115" s="2">
        <f t="shared" si="1107"/>
        <v>1.00083736</v>
      </c>
      <c r="P2115" s="11">
        <f t="shared" si="1130"/>
        <v>1.00089962</v>
      </c>
      <c r="Q2115" s="11">
        <f t="shared" si="1124"/>
        <v>1.4278314530034544</v>
      </c>
      <c r="R2115" s="2">
        <f t="shared" si="1129"/>
        <v>1.4290270599999999</v>
      </c>
      <c r="S2115" s="2">
        <f t="shared" si="1122"/>
        <v>1.3996033400000001</v>
      </c>
      <c r="T2115" s="2">
        <f t="shared" si="1108"/>
        <v>208651.42969344999</v>
      </c>
      <c r="U2115" s="2">
        <f t="shared" si="1109"/>
        <v>5347.7512719743818</v>
      </c>
      <c r="V2115" s="2">
        <f t="shared" si="1110"/>
        <v>58217.395257770753</v>
      </c>
      <c r="W2115" s="2">
        <f t="shared" si="1111"/>
        <v>212644.12035775514</v>
      </c>
      <c r="X2115" s="29">
        <f t="shared" si="1112"/>
        <v>0</v>
      </c>
      <c r="Y2115" s="2">
        <f t="shared" si="1123"/>
        <v>0</v>
      </c>
      <c r="Z2115" s="82">
        <f t="shared" si="1113"/>
        <v>0</v>
      </c>
      <c r="AA2115" s="2">
        <f t="shared" si="1127"/>
        <v>0</v>
      </c>
      <c r="AB2115" s="27">
        <f t="shared" si="1120"/>
        <v>6.7299999999999999E-2</v>
      </c>
      <c r="AC2115" s="29">
        <f t="shared" si="1134"/>
        <v>8</v>
      </c>
      <c r="AD2115" s="29">
        <v>252</v>
      </c>
      <c r="AE2115" s="11">
        <f t="shared" si="1125"/>
        <v>1.002069825</v>
      </c>
      <c r="AF2115" s="2">
        <f t="shared" si="1128"/>
        <v>431.87194546000001</v>
      </c>
      <c r="AG2115" s="2">
        <f t="shared" si="1114"/>
        <v>440.13611641</v>
      </c>
      <c r="AH2115" s="3">
        <f t="shared" si="1115"/>
        <v>0</v>
      </c>
      <c r="AI2115" s="4" t="str">
        <f t="shared" si="1126"/>
        <v>A+J=</v>
      </c>
      <c r="AJ2115" s="12">
        <f t="shared" si="1121"/>
        <v>43252</v>
      </c>
      <c r="AK2115" s="12"/>
      <c r="AL2115" s="4"/>
      <c r="AM2115" s="1"/>
      <c r="AN2115" s="12"/>
      <c r="AO2115" s="1"/>
      <c r="AP2115" s="1"/>
      <c r="AQ2115" s="3"/>
      <c r="AR2115" s="3"/>
      <c r="AS2115" s="7"/>
      <c r="AT2115" s="1"/>
      <c r="AU2115" s="1"/>
      <c r="AV2115" s="1"/>
      <c r="AW2115" s="1"/>
      <c r="AX2115" s="1"/>
      <c r="AY2115" s="1"/>
      <c r="AZ2115" s="1"/>
      <c r="BA2115" s="1"/>
      <c r="BB2115" s="1"/>
    </row>
    <row r="2116" spans="1:54" x14ac:dyDescent="0.2">
      <c r="A2116" s="178">
        <f t="shared" si="1116"/>
        <v>43235</v>
      </c>
      <c r="B2116" s="2">
        <f t="shared" si="1102"/>
        <v>213159.67403335089</v>
      </c>
      <c r="C2116" s="2">
        <f t="shared" si="1117"/>
        <v>149078.97382801</v>
      </c>
      <c r="D2116" s="2">
        <f>SUM(Y2116:Y$2227)</f>
        <v>13382.649083900002</v>
      </c>
      <c r="E2116" s="11">
        <f t="shared" si="1103"/>
        <v>135696.32474411</v>
      </c>
      <c r="F2116" s="99">
        <f t="shared" si="1131"/>
        <v>4950.95</v>
      </c>
      <c r="G2116" s="3">
        <f>IF(N2116=1,VLOOKUP(A2115,[1]Plan1!$BG$69:$BI$188,3),G2115)</f>
        <v>4961.84</v>
      </c>
      <c r="H2116" s="200">
        <f t="shared" si="1132"/>
        <v>43162</v>
      </c>
      <c r="I2116" s="200">
        <f t="shared" si="1133"/>
        <v>43193</v>
      </c>
      <c r="J2116" s="27">
        <f t="shared" si="1104"/>
        <v>2.1995778587948767E-3</v>
      </c>
      <c r="K2116" s="12">
        <f t="shared" si="1118"/>
        <v>43252</v>
      </c>
      <c r="L2116" s="12">
        <f t="shared" si="1105"/>
        <v>43252</v>
      </c>
      <c r="M2116" s="1">
        <f t="shared" si="1119"/>
        <v>21</v>
      </c>
      <c r="N2116" s="1">
        <f t="shared" si="1106"/>
        <v>9</v>
      </c>
      <c r="O2116" s="2">
        <f t="shared" si="1107"/>
        <v>1.00094208</v>
      </c>
      <c r="P2116" s="11">
        <f t="shared" si="1130"/>
        <v>1.00089962</v>
      </c>
      <c r="Q2116" s="11">
        <f t="shared" si="1124"/>
        <v>1.4278314530034544</v>
      </c>
      <c r="R2116" s="2">
        <f t="shared" si="1129"/>
        <v>1.42917658</v>
      </c>
      <c r="S2116" s="2">
        <f t="shared" si="1122"/>
        <v>1.3996033400000001</v>
      </c>
      <c r="T2116" s="2">
        <f t="shared" si="1108"/>
        <v>208651.42969344999</v>
      </c>
      <c r="U2116" s="2">
        <f t="shared" si="1109"/>
        <v>5347.7512719743818</v>
      </c>
      <c r="V2116" s="2">
        <f t="shared" si="1110"/>
        <v>58237.684572246508</v>
      </c>
      <c r="W2116" s="2">
        <f t="shared" si="1111"/>
        <v>212664.40967223089</v>
      </c>
      <c r="X2116" s="29">
        <f t="shared" si="1112"/>
        <v>0</v>
      </c>
      <c r="Y2116" s="2">
        <f t="shared" si="1123"/>
        <v>0</v>
      </c>
      <c r="Z2116" s="82">
        <f t="shared" si="1113"/>
        <v>0</v>
      </c>
      <c r="AA2116" s="2">
        <f t="shared" si="1127"/>
        <v>0</v>
      </c>
      <c r="AB2116" s="27">
        <f t="shared" si="1120"/>
        <v>6.7299999999999999E-2</v>
      </c>
      <c r="AC2116" s="29">
        <f t="shared" si="1134"/>
        <v>9</v>
      </c>
      <c r="AD2116" s="29">
        <v>252</v>
      </c>
      <c r="AE2116" s="11">
        <f t="shared" si="1125"/>
        <v>1.0023288539999999</v>
      </c>
      <c r="AF2116" s="2">
        <f t="shared" si="1128"/>
        <v>485.91871664000001</v>
      </c>
      <c r="AG2116" s="2">
        <f t="shared" si="1114"/>
        <v>495.26436111999999</v>
      </c>
      <c r="AH2116" s="3">
        <f t="shared" si="1115"/>
        <v>0</v>
      </c>
      <c r="AI2116" s="4" t="str">
        <f t="shared" si="1126"/>
        <v>A+J=</v>
      </c>
      <c r="AJ2116" s="12">
        <f t="shared" si="1121"/>
        <v>43252</v>
      </c>
      <c r="AK2116" s="12"/>
      <c r="AL2116" s="4"/>
      <c r="AM2116" s="1"/>
      <c r="AN2116" s="12"/>
      <c r="AO2116" s="1"/>
      <c r="AP2116" s="1"/>
      <c r="AQ2116" s="3"/>
      <c r="AR2116" s="3"/>
      <c r="AS2116" s="7"/>
      <c r="AT2116" s="1"/>
      <c r="AU2116" s="1"/>
      <c r="AV2116" s="1"/>
      <c r="AW2116" s="1"/>
      <c r="AX2116" s="1"/>
      <c r="AY2116" s="1"/>
      <c r="AZ2116" s="1"/>
      <c r="BA2116" s="1"/>
      <c r="BB2116" s="1"/>
    </row>
    <row r="2117" spans="1:54" x14ac:dyDescent="0.2">
      <c r="A2117" s="178">
        <f t="shared" si="1116"/>
        <v>43236</v>
      </c>
      <c r="B2117" s="2">
        <f t="shared" si="1102"/>
        <v>213235.11907439312</v>
      </c>
      <c r="C2117" s="2">
        <f t="shared" si="1117"/>
        <v>149078.97382801</v>
      </c>
      <c r="D2117" s="2">
        <f>SUM(Y2117:Y$2227)</f>
        <v>13382.649083900002</v>
      </c>
      <c r="E2117" s="11">
        <f t="shared" si="1103"/>
        <v>135696.32474411</v>
      </c>
      <c r="F2117" s="99">
        <f t="shared" si="1131"/>
        <v>4950.95</v>
      </c>
      <c r="G2117" s="3">
        <f>IF(N2117=1,VLOOKUP(A2116,[1]Plan1!$BG$69:$BI$188,3),G2116)</f>
        <v>4961.84</v>
      </c>
      <c r="H2117" s="200">
        <f t="shared" si="1132"/>
        <v>43162</v>
      </c>
      <c r="I2117" s="200">
        <f t="shared" si="1133"/>
        <v>43193</v>
      </c>
      <c r="J2117" s="27">
        <f t="shared" si="1104"/>
        <v>2.1995778587948767E-3</v>
      </c>
      <c r="K2117" s="12">
        <f t="shared" si="1118"/>
        <v>43252</v>
      </c>
      <c r="L2117" s="12">
        <f t="shared" si="1105"/>
        <v>43252</v>
      </c>
      <c r="M2117" s="1">
        <f t="shared" si="1119"/>
        <v>21</v>
      </c>
      <c r="N2117" s="1">
        <f t="shared" si="1106"/>
        <v>10</v>
      </c>
      <c r="O2117" s="2">
        <f t="shared" si="1107"/>
        <v>1.0010468100000001</v>
      </c>
      <c r="P2117" s="11">
        <f t="shared" si="1130"/>
        <v>1.00089962</v>
      </c>
      <c r="Q2117" s="11">
        <f t="shared" si="1124"/>
        <v>1.4278314530034544</v>
      </c>
      <c r="R2117" s="2">
        <f t="shared" si="1129"/>
        <v>1.42932612</v>
      </c>
      <c r="S2117" s="2">
        <f t="shared" si="1122"/>
        <v>1.3996033400000001</v>
      </c>
      <c r="T2117" s="2">
        <f t="shared" si="1108"/>
        <v>208651.42969344999</v>
      </c>
      <c r="U2117" s="2">
        <f t="shared" si="1109"/>
        <v>5347.7512719743818</v>
      </c>
      <c r="V2117" s="2">
        <f t="shared" si="1110"/>
        <v>58257.976600648741</v>
      </c>
      <c r="W2117" s="2">
        <f t="shared" si="1111"/>
        <v>212684.70170063313</v>
      </c>
      <c r="X2117" s="29">
        <f t="shared" si="1112"/>
        <v>0</v>
      </c>
      <c r="Y2117" s="2">
        <f t="shared" si="1123"/>
        <v>0</v>
      </c>
      <c r="Z2117" s="82">
        <f t="shared" si="1113"/>
        <v>0</v>
      </c>
      <c r="AA2117" s="2">
        <f t="shared" si="1127"/>
        <v>0</v>
      </c>
      <c r="AB2117" s="27">
        <f t="shared" si="1120"/>
        <v>6.7299999999999999E-2</v>
      </c>
      <c r="AC2117" s="29">
        <f t="shared" si="1134"/>
        <v>10</v>
      </c>
      <c r="AD2117" s="29">
        <v>252</v>
      </c>
      <c r="AE2117" s="11">
        <f t="shared" si="1125"/>
        <v>1.0025879499999999</v>
      </c>
      <c r="AF2117" s="2">
        <f t="shared" si="1128"/>
        <v>539.97946747000003</v>
      </c>
      <c r="AG2117" s="2">
        <f t="shared" si="1114"/>
        <v>550.41737376000003</v>
      </c>
      <c r="AH2117" s="3">
        <f t="shared" si="1115"/>
        <v>0</v>
      </c>
      <c r="AI2117" s="4" t="str">
        <f t="shared" si="1126"/>
        <v>A+J=</v>
      </c>
      <c r="AJ2117" s="12">
        <f t="shared" si="1121"/>
        <v>43252</v>
      </c>
      <c r="AK2117" s="12"/>
      <c r="AL2117" s="4"/>
      <c r="AM2117" s="1"/>
      <c r="AN2117" s="12"/>
      <c r="AO2117" s="1"/>
      <c r="AP2117" s="1"/>
      <c r="AQ2117" s="3"/>
      <c r="AR2117" s="3"/>
      <c r="AS2117" s="7"/>
      <c r="AT2117" s="1"/>
      <c r="AU2117" s="1"/>
      <c r="AV2117" s="1"/>
      <c r="AW2117" s="1"/>
      <c r="AX2117" s="1"/>
      <c r="AY2117" s="1"/>
      <c r="AZ2117" s="1"/>
      <c r="BA2117" s="1"/>
      <c r="BB2117" s="1"/>
    </row>
    <row r="2118" spans="1:54" x14ac:dyDescent="0.2">
      <c r="A2118" s="178">
        <f t="shared" si="1116"/>
        <v>43237</v>
      </c>
      <c r="B2118" s="2">
        <f t="shared" si="1102"/>
        <v>213310.59024266861</v>
      </c>
      <c r="C2118" s="2">
        <f t="shared" si="1117"/>
        <v>149078.97382801</v>
      </c>
      <c r="D2118" s="2">
        <f>SUM(Y2118:Y$2227)</f>
        <v>13382.649083900002</v>
      </c>
      <c r="E2118" s="11">
        <f t="shared" si="1103"/>
        <v>135696.32474411</v>
      </c>
      <c r="F2118" s="99">
        <f t="shared" si="1131"/>
        <v>4950.95</v>
      </c>
      <c r="G2118" s="3">
        <f>IF(N2118=1,VLOOKUP(A2117,[1]Plan1!$BG$69:$BI$188,3),G2117)</f>
        <v>4961.84</v>
      </c>
      <c r="H2118" s="200">
        <f t="shared" si="1132"/>
        <v>43162</v>
      </c>
      <c r="I2118" s="200">
        <f t="shared" si="1133"/>
        <v>43193</v>
      </c>
      <c r="J2118" s="27">
        <f t="shared" si="1104"/>
        <v>2.1995778587948767E-3</v>
      </c>
      <c r="K2118" s="12">
        <f t="shared" si="1118"/>
        <v>43252</v>
      </c>
      <c r="L2118" s="12">
        <f t="shared" si="1105"/>
        <v>43252</v>
      </c>
      <c r="M2118" s="1">
        <f t="shared" si="1119"/>
        <v>21</v>
      </c>
      <c r="N2118" s="1">
        <f t="shared" si="1106"/>
        <v>11</v>
      </c>
      <c r="O2118" s="2">
        <f t="shared" si="1107"/>
        <v>1.0011515499999999</v>
      </c>
      <c r="P2118" s="11">
        <f t="shared" si="1130"/>
        <v>1.00089962</v>
      </c>
      <c r="Q2118" s="11">
        <f t="shared" si="1124"/>
        <v>1.4278314530034544</v>
      </c>
      <c r="R2118" s="2">
        <f t="shared" si="1129"/>
        <v>1.42947567</v>
      </c>
      <c r="S2118" s="2">
        <f t="shared" si="1122"/>
        <v>1.3996033400000001</v>
      </c>
      <c r="T2118" s="2">
        <f t="shared" si="1108"/>
        <v>208651.42969344999</v>
      </c>
      <c r="U2118" s="2">
        <f t="shared" si="1109"/>
        <v>5347.7512719743818</v>
      </c>
      <c r="V2118" s="2">
        <f t="shared" si="1110"/>
        <v>58278.269986014217</v>
      </c>
      <c r="W2118" s="2">
        <f t="shared" si="1111"/>
        <v>212704.99508599861</v>
      </c>
      <c r="X2118" s="29">
        <f t="shared" si="1112"/>
        <v>0</v>
      </c>
      <c r="Y2118" s="2">
        <f t="shared" si="1123"/>
        <v>0</v>
      </c>
      <c r="Z2118" s="82">
        <f t="shared" si="1113"/>
        <v>0</v>
      </c>
      <c r="AA2118" s="2">
        <f t="shared" si="1127"/>
        <v>0</v>
      </c>
      <c r="AB2118" s="27">
        <f t="shared" si="1120"/>
        <v>6.7299999999999999E-2</v>
      </c>
      <c r="AC2118" s="29">
        <f t="shared" si="1134"/>
        <v>11</v>
      </c>
      <c r="AD2118" s="29">
        <v>252</v>
      </c>
      <c r="AE2118" s="11">
        <f t="shared" si="1125"/>
        <v>1.0028471130000001</v>
      </c>
      <c r="AF2118" s="2">
        <f t="shared" si="1128"/>
        <v>594.05419793999999</v>
      </c>
      <c r="AG2118" s="2">
        <f t="shared" si="1114"/>
        <v>605.59515667000005</v>
      </c>
      <c r="AH2118" s="3">
        <f t="shared" si="1115"/>
        <v>0</v>
      </c>
      <c r="AI2118" s="4" t="str">
        <f t="shared" si="1126"/>
        <v>A+J=</v>
      </c>
      <c r="AJ2118" s="12">
        <f t="shared" si="1121"/>
        <v>43252</v>
      </c>
      <c r="AK2118" s="12"/>
      <c r="AL2118" s="4"/>
      <c r="AM2118" s="1"/>
      <c r="AN2118" s="12"/>
      <c r="AO2118" s="1"/>
      <c r="AP2118" s="1"/>
      <c r="AQ2118" s="3"/>
      <c r="AR2118" s="3"/>
      <c r="AS2118" s="7"/>
      <c r="AT2118" s="1"/>
      <c r="AU2118" s="1"/>
      <c r="AV2118" s="1"/>
      <c r="AW2118" s="1"/>
      <c r="AX2118" s="1"/>
      <c r="AY2118" s="1"/>
      <c r="AZ2118" s="1"/>
      <c r="BA2118" s="1"/>
      <c r="BB2118" s="1"/>
    </row>
    <row r="2119" spans="1:54" x14ac:dyDescent="0.2">
      <c r="A2119" s="178">
        <f t="shared" si="1116"/>
        <v>43238</v>
      </c>
      <c r="B2119" s="2">
        <f t="shared" si="1102"/>
        <v>213386.08754330734</v>
      </c>
      <c r="C2119" s="2">
        <f t="shared" si="1117"/>
        <v>149078.97382801</v>
      </c>
      <c r="D2119" s="2">
        <f>SUM(Y2119:Y$2227)</f>
        <v>13382.649083900002</v>
      </c>
      <c r="E2119" s="11">
        <f t="shared" si="1103"/>
        <v>135696.32474411</v>
      </c>
      <c r="F2119" s="99">
        <f t="shared" si="1131"/>
        <v>4950.95</v>
      </c>
      <c r="G2119" s="3">
        <f>IF(N2119=1,VLOOKUP(A2118,[1]Plan1!$BG$69:$BI$188,3),G2118)</f>
        <v>4961.84</v>
      </c>
      <c r="H2119" s="200">
        <f t="shared" si="1132"/>
        <v>43162</v>
      </c>
      <c r="I2119" s="200">
        <f t="shared" si="1133"/>
        <v>43193</v>
      </c>
      <c r="J2119" s="27">
        <f t="shared" si="1104"/>
        <v>2.1995778587948767E-3</v>
      </c>
      <c r="K2119" s="12">
        <f t="shared" si="1118"/>
        <v>43252</v>
      </c>
      <c r="L2119" s="12">
        <f t="shared" si="1105"/>
        <v>43252</v>
      </c>
      <c r="M2119" s="1">
        <f t="shared" si="1119"/>
        <v>21</v>
      </c>
      <c r="N2119" s="1">
        <f t="shared" si="1106"/>
        <v>12</v>
      </c>
      <c r="O2119" s="2">
        <f t="shared" si="1107"/>
        <v>1.0012563000000001</v>
      </c>
      <c r="P2119" s="11">
        <f t="shared" si="1130"/>
        <v>1.00089962</v>
      </c>
      <c r="Q2119" s="11">
        <f t="shared" si="1124"/>
        <v>1.4278314530034544</v>
      </c>
      <c r="R2119" s="2">
        <f t="shared" si="1129"/>
        <v>1.4296252300000001</v>
      </c>
      <c r="S2119" s="2">
        <f t="shared" si="1122"/>
        <v>1.3996033400000001</v>
      </c>
      <c r="T2119" s="2">
        <f t="shared" si="1108"/>
        <v>208651.42969344999</v>
      </c>
      <c r="U2119" s="2">
        <f t="shared" si="1109"/>
        <v>5347.7512719743818</v>
      </c>
      <c r="V2119" s="2">
        <f t="shared" si="1110"/>
        <v>58298.564728342957</v>
      </c>
      <c r="W2119" s="2">
        <f t="shared" si="1111"/>
        <v>212725.28982832734</v>
      </c>
      <c r="X2119" s="29">
        <f t="shared" si="1112"/>
        <v>0</v>
      </c>
      <c r="Y2119" s="2">
        <f t="shared" si="1123"/>
        <v>0</v>
      </c>
      <c r="Z2119" s="82">
        <f t="shared" si="1113"/>
        <v>0</v>
      </c>
      <c r="AA2119" s="2">
        <f t="shared" si="1127"/>
        <v>0</v>
      </c>
      <c r="AB2119" s="27">
        <f t="shared" si="1120"/>
        <v>6.7299999999999999E-2</v>
      </c>
      <c r="AC2119" s="29">
        <f t="shared" si="1134"/>
        <v>12</v>
      </c>
      <c r="AD2119" s="29">
        <v>252</v>
      </c>
      <c r="AE2119" s="11">
        <f t="shared" si="1125"/>
        <v>1.003106343</v>
      </c>
      <c r="AF2119" s="2">
        <f t="shared" si="1128"/>
        <v>648.14290805999997</v>
      </c>
      <c r="AG2119" s="2">
        <f t="shared" si="1114"/>
        <v>660.79771498000002</v>
      </c>
      <c r="AH2119" s="3">
        <f t="shared" si="1115"/>
        <v>0</v>
      </c>
      <c r="AI2119" s="4" t="str">
        <f t="shared" si="1126"/>
        <v>A+J=</v>
      </c>
      <c r="AJ2119" s="12">
        <f t="shared" si="1121"/>
        <v>43252</v>
      </c>
      <c r="AK2119" s="12"/>
      <c r="AL2119" s="4"/>
      <c r="AM2119" s="1"/>
      <c r="AN2119" s="12"/>
      <c r="AO2119" s="1"/>
      <c r="AP2119" s="1"/>
      <c r="AQ2119" s="3"/>
      <c r="AR2119" s="3"/>
      <c r="AS2119" s="7"/>
      <c r="AT2119" s="1"/>
      <c r="AU2119" s="1"/>
      <c r="AV2119" s="1"/>
      <c r="AW2119" s="1"/>
      <c r="AX2119" s="1"/>
      <c r="AY2119" s="1"/>
      <c r="AZ2119" s="1"/>
      <c r="BA2119" s="1"/>
      <c r="BB2119" s="1"/>
    </row>
    <row r="2120" spans="1:54" x14ac:dyDescent="0.2">
      <c r="A2120" s="178">
        <f t="shared" si="1116"/>
        <v>43239</v>
      </c>
      <c r="B2120" s="2">
        <f t="shared" si="1102"/>
        <v>213461.61506602904</v>
      </c>
      <c r="C2120" s="2">
        <f t="shared" si="1117"/>
        <v>149078.97382801</v>
      </c>
      <c r="D2120" s="2">
        <f>SUM(Y2120:Y$2227)</f>
        <v>13382.649083900002</v>
      </c>
      <c r="E2120" s="11">
        <f t="shared" si="1103"/>
        <v>135696.32474411</v>
      </c>
      <c r="F2120" s="99">
        <f t="shared" si="1131"/>
        <v>4950.95</v>
      </c>
      <c r="G2120" s="3">
        <f>IF(N2120=1,VLOOKUP(A2119,[1]Plan1!$BG$69:$BI$188,3),G2119)</f>
        <v>4961.84</v>
      </c>
      <c r="H2120" s="200">
        <f t="shared" si="1132"/>
        <v>43162</v>
      </c>
      <c r="I2120" s="200">
        <f t="shared" si="1133"/>
        <v>43193</v>
      </c>
      <c r="J2120" s="27">
        <f t="shared" si="1104"/>
        <v>2.1995778587948767E-3</v>
      </c>
      <c r="K2120" s="12">
        <f t="shared" si="1118"/>
        <v>43252</v>
      </c>
      <c r="L2120" s="12">
        <f t="shared" si="1105"/>
        <v>43252</v>
      </c>
      <c r="M2120" s="1">
        <f t="shared" si="1119"/>
        <v>21</v>
      </c>
      <c r="N2120" s="1">
        <f t="shared" si="1106"/>
        <v>13</v>
      </c>
      <c r="O2120" s="2">
        <f t="shared" si="1107"/>
        <v>1.00136107</v>
      </c>
      <c r="P2120" s="11">
        <f t="shared" si="1130"/>
        <v>1.00089962</v>
      </c>
      <c r="Q2120" s="11">
        <f t="shared" si="1124"/>
        <v>1.4278314530034544</v>
      </c>
      <c r="R2120" s="2">
        <f t="shared" si="1129"/>
        <v>1.4297748299999999</v>
      </c>
      <c r="S2120" s="2">
        <f t="shared" si="1122"/>
        <v>1.3996033400000001</v>
      </c>
      <c r="T2120" s="2">
        <f t="shared" si="1108"/>
        <v>208651.42969344999</v>
      </c>
      <c r="U2120" s="2">
        <f t="shared" si="1109"/>
        <v>5347.7512719743818</v>
      </c>
      <c r="V2120" s="2">
        <f t="shared" si="1110"/>
        <v>58318.864898524662</v>
      </c>
      <c r="W2120" s="2">
        <f t="shared" si="1111"/>
        <v>212745.58999850904</v>
      </c>
      <c r="X2120" s="29">
        <f t="shared" si="1112"/>
        <v>0</v>
      </c>
      <c r="Y2120" s="2">
        <f t="shared" si="1123"/>
        <v>0</v>
      </c>
      <c r="Z2120" s="82">
        <f t="shared" si="1113"/>
        <v>0</v>
      </c>
      <c r="AA2120" s="2">
        <f t="shared" si="1127"/>
        <v>0</v>
      </c>
      <c r="AB2120" s="27">
        <f t="shared" si="1120"/>
        <v>6.7299999999999999E-2</v>
      </c>
      <c r="AC2120" s="29">
        <f t="shared" si="1134"/>
        <v>13</v>
      </c>
      <c r="AD2120" s="29">
        <v>252</v>
      </c>
      <c r="AE2120" s="11">
        <f t="shared" si="1125"/>
        <v>1.0033656399999999</v>
      </c>
      <c r="AF2120" s="2">
        <f t="shared" si="1128"/>
        <v>702.24559782999995</v>
      </c>
      <c r="AG2120" s="2">
        <f t="shared" si="1114"/>
        <v>716.02506751999999</v>
      </c>
      <c r="AH2120" s="3">
        <f t="shared" si="1115"/>
        <v>0</v>
      </c>
      <c r="AI2120" s="4" t="str">
        <f t="shared" si="1126"/>
        <v>A+J=</v>
      </c>
      <c r="AJ2120" s="12">
        <f t="shared" si="1121"/>
        <v>43252</v>
      </c>
      <c r="AK2120" s="12"/>
      <c r="AL2120" s="4"/>
      <c r="AM2120" s="1"/>
      <c r="AN2120" s="12"/>
      <c r="AO2120" s="1"/>
      <c r="AP2120" s="1"/>
      <c r="AQ2120" s="3"/>
      <c r="AR2120" s="3"/>
      <c r="AS2120" s="7"/>
      <c r="AT2120" s="1"/>
      <c r="AU2120" s="1"/>
      <c r="AV2120" s="1"/>
      <c r="AW2120" s="1"/>
      <c r="AX2120" s="1"/>
      <c r="AY2120" s="1"/>
      <c r="AZ2120" s="1"/>
      <c r="BA2120" s="1"/>
      <c r="BB2120" s="1"/>
    </row>
    <row r="2121" spans="1:54" x14ac:dyDescent="0.2">
      <c r="A2121" s="178">
        <f t="shared" si="1116"/>
        <v>43240</v>
      </c>
      <c r="B2121" s="2">
        <f t="shared" si="1102"/>
        <v>213461.61506602904</v>
      </c>
      <c r="C2121" s="2">
        <f t="shared" si="1117"/>
        <v>149078.97382801</v>
      </c>
      <c r="D2121" s="2">
        <f>SUM(Y2121:Y$2227)</f>
        <v>13382.649083900002</v>
      </c>
      <c r="E2121" s="11">
        <f t="shared" si="1103"/>
        <v>135696.32474411</v>
      </c>
      <c r="F2121" s="99">
        <f t="shared" si="1131"/>
        <v>4950.95</v>
      </c>
      <c r="G2121" s="3">
        <f>IF(N2121=1,VLOOKUP(A2120,[1]Plan1!$BG$69:$BI$188,3),G2120)</f>
        <v>4961.84</v>
      </c>
      <c r="H2121" s="200">
        <f t="shared" si="1132"/>
        <v>43162</v>
      </c>
      <c r="I2121" s="200">
        <f t="shared" si="1133"/>
        <v>43193</v>
      </c>
      <c r="J2121" s="27">
        <f t="shared" si="1104"/>
        <v>2.1995778587948767E-3</v>
      </c>
      <c r="K2121" s="12">
        <f t="shared" si="1118"/>
        <v>43252</v>
      </c>
      <c r="L2121" s="12">
        <f t="shared" si="1105"/>
        <v>43252</v>
      </c>
      <c r="M2121" s="1">
        <f t="shared" si="1119"/>
        <v>21</v>
      </c>
      <c r="N2121" s="1">
        <f t="shared" si="1106"/>
        <v>13</v>
      </c>
      <c r="O2121" s="2">
        <f t="shared" si="1107"/>
        <v>1.00136107</v>
      </c>
      <c r="P2121" s="11">
        <f t="shared" si="1130"/>
        <v>1.00089962</v>
      </c>
      <c r="Q2121" s="11">
        <f t="shared" si="1124"/>
        <v>1.4278314530034544</v>
      </c>
      <c r="R2121" s="2">
        <f t="shared" si="1129"/>
        <v>1.4297748299999999</v>
      </c>
      <c r="S2121" s="2">
        <f t="shared" si="1122"/>
        <v>1.3996033400000001</v>
      </c>
      <c r="T2121" s="2">
        <f t="shared" si="1108"/>
        <v>208651.42969344999</v>
      </c>
      <c r="U2121" s="2">
        <f t="shared" si="1109"/>
        <v>5347.7512719743818</v>
      </c>
      <c r="V2121" s="2">
        <f t="shared" si="1110"/>
        <v>58318.864898524662</v>
      </c>
      <c r="W2121" s="2">
        <f t="shared" si="1111"/>
        <v>212745.58999850904</v>
      </c>
      <c r="X2121" s="29">
        <f t="shared" si="1112"/>
        <v>0</v>
      </c>
      <c r="Y2121" s="2">
        <f t="shared" si="1123"/>
        <v>0</v>
      </c>
      <c r="Z2121" s="82">
        <f t="shared" si="1113"/>
        <v>0</v>
      </c>
      <c r="AA2121" s="2">
        <f t="shared" si="1127"/>
        <v>0</v>
      </c>
      <c r="AB2121" s="27">
        <f t="shared" si="1120"/>
        <v>6.7299999999999999E-2</v>
      </c>
      <c r="AC2121" s="29">
        <f t="shared" si="1134"/>
        <v>13</v>
      </c>
      <c r="AD2121" s="29">
        <v>252</v>
      </c>
      <c r="AE2121" s="11">
        <f t="shared" si="1125"/>
        <v>1.0033656399999999</v>
      </c>
      <c r="AF2121" s="2">
        <f t="shared" si="1128"/>
        <v>702.24559782999995</v>
      </c>
      <c r="AG2121" s="2">
        <f t="shared" si="1114"/>
        <v>716.02506751999999</v>
      </c>
      <c r="AH2121" s="3">
        <f t="shared" si="1115"/>
        <v>0</v>
      </c>
      <c r="AI2121" s="4" t="str">
        <f t="shared" si="1126"/>
        <v>A+J=</v>
      </c>
      <c r="AJ2121" s="12">
        <f t="shared" si="1121"/>
        <v>43252</v>
      </c>
      <c r="AK2121" s="12"/>
      <c r="AL2121" s="4"/>
      <c r="AM2121" s="1"/>
      <c r="AN2121" s="12"/>
      <c r="AO2121" s="1"/>
      <c r="AP2121" s="1"/>
      <c r="AQ2121" s="3"/>
      <c r="AR2121" s="3"/>
      <c r="AS2121" s="7"/>
      <c r="AT2121" s="1"/>
      <c r="AU2121" s="1"/>
      <c r="AV2121" s="1"/>
      <c r="AW2121" s="1"/>
      <c r="AX2121" s="1"/>
      <c r="AY2121" s="1"/>
      <c r="AZ2121" s="1"/>
      <c r="BA2121" s="1"/>
      <c r="BB2121" s="1"/>
    </row>
    <row r="2122" spans="1:54" x14ac:dyDescent="0.2">
      <c r="A2122" s="178">
        <f t="shared" si="1116"/>
        <v>43241</v>
      </c>
      <c r="B2122" s="2">
        <f t="shared" ref="B2122:B2185" si="1135">(W2122+AG2122)</f>
        <v>213461.61506602904</v>
      </c>
      <c r="C2122" s="2">
        <f t="shared" si="1117"/>
        <v>149078.97382801</v>
      </c>
      <c r="D2122" s="2">
        <f>SUM(Y2122:Y$2227)</f>
        <v>13382.649083900002</v>
      </c>
      <c r="E2122" s="11">
        <f t="shared" ref="E2122:E2185" si="1136">(C2122-D2122)</f>
        <v>135696.32474411</v>
      </c>
      <c r="F2122" s="99">
        <f t="shared" si="1131"/>
        <v>4950.95</v>
      </c>
      <c r="G2122" s="3">
        <f>IF(N2122=1,VLOOKUP(A2121,[1]Plan1!$BG$69:$BI$188,3),G2121)</f>
        <v>4961.84</v>
      </c>
      <c r="H2122" s="200">
        <f t="shared" si="1132"/>
        <v>43162</v>
      </c>
      <c r="I2122" s="200">
        <f t="shared" si="1133"/>
        <v>43193</v>
      </c>
      <c r="J2122" s="27">
        <f t="shared" ref="J2122:J2185" si="1137">(G2122/F2122)-1</f>
        <v>2.1995778587948767E-3</v>
      </c>
      <c r="K2122" s="12">
        <f t="shared" si="1118"/>
        <v>43252</v>
      </c>
      <c r="L2122" s="12">
        <f t="shared" ref="L2122:L2185" si="1138">IF(A2122&gt;L2121,K2122,L2121)</f>
        <v>43252</v>
      </c>
      <c r="M2122" s="1">
        <f t="shared" si="1119"/>
        <v>21</v>
      </c>
      <c r="N2122" s="1">
        <f t="shared" ref="N2122:N2185" si="1139">(M2122-(NETWORKDAYS(A2122,L2122,AN$137:AN$327)-1))</f>
        <v>13</v>
      </c>
      <c r="O2122" s="2">
        <f t="shared" ref="O2122:O2185" si="1140">TRUNC((G2122/F2122)^TRUNC((N2122/M2122),9),8)</f>
        <v>1.00136107</v>
      </c>
      <c r="P2122" s="11">
        <f t="shared" si="1130"/>
        <v>1.00089962</v>
      </c>
      <c r="Q2122" s="11">
        <f t="shared" si="1124"/>
        <v>1.4278314530034544</v>
      </c>
      <c r="R2122" s="2">
        <f t="shared" si="1129"/>
        <v>1.4297748299999999</v>
      </c>
      <c r="S2122" s="2">
        <f t="shared" si="1122"/>
        <v>1.3996033400000001</v>
      </c>
      <c r="T2122" s="2">
        <f t="shared" ref="T2122:T2185" si="1141">TRUNC(C2122*S2122,8)</f>
        <v>208651.42969344999</v>
      </c>
      <c r="U2122" s="2">
        <f t="shared" ref="U2122:U2185" si="1142">(D2122*(S2122-1))</f>
        <v>5347.7512719743818</v>
      </c>
      <c r="V2122" s="2">
        <f t="shared" ref="V2122:V2185" si="1143">(E2122*(R2122-1))</f>
        <v>58318.864898524662</v>
      </c>
      <c r="W2122" s="2">
        <f t="shared" ref="W2122:W2185" si="1144">(C2122+U2122+V2122)</f>
        <v>212745.58999850904</v>
      </c>
      <c r="X2122" s="29">
        <f t="shared" ref="X2122:X2185" si="1145">IF(VLOOKUP(A2122,AN$10:AU$131,8)=VLOOKUP(A2121,AN$10:AU$131,8),0,VLOOKUP(A2122,AN$10:AU$131,8))</f>
        <v>0</v>
      </c>
      <c r="Y2122" s="2">
        <f t="shared" si="1123"/>
        <v>0</v>
      </c>
      <c r="Z2122" s="82">
        <f t="shared" ref="Z2122:Z2185" si="1146">IF(X2122&gt;0,VLOOKUP($A2122,$AN$10:$AS$131,6),0)</f>
        <v>0</v>
      </c>
      <c r="AA2122" s="2">
        <f t="shared" si="1127"/>
        <v>0</v>
      </c>
      <c r="AB2122" s="27">
        <f t="shared" si="1120"/>
        <v>6.7299999999999999E-2</v>
      </c>
      <c r="AC2122" s="29">
        <f t="shared" si="1134"/>
        <v>13</v>
      </c>
      <c r="AD2122" s="29">
        <v>252</v>
      </c>
      <c r="AE2122" s="11">
        <f t="shared" si="1125"/>
        <v>1.0033656399999999</v>
      </c>
      <c r="AF2122" s="2">
        <f t="shared" si="1128"/>
        <v>702.24559782999995</v>
      </c>
      <c r="AG2122" s="2">
        <f t="shared" ref="AG2122:AG2185" si="1147">TRUNC((W2122*(AE2122-1)),8)</f>
        <v>716.02506751999999</v>
      </c>
      <c r="AH2122" s="3">
        <f t="shared" ref="AH2122:AH2185" si="1148">IF(AA2122&gt;0,AA2122+AF2122,0)</f>
        <v>0</v>
      </c>
      <c r="AI2122" s="4" t="str">
        <f t="shared" si="1126"/>
        <v>A+J=</v>
      </c>
      <c r="AJ2122" s="12">
        <f t="shared" si="1121"/>
        <v>43252</v>
      </c>
      <c r="AK2122" s="12"/>
      <c r="AL2122" s="4"/>
      <c r="AM2122" s="1"/>
      <c r="AN2122" s="12"/>
      <c r="AO2122" s="1"/>
      <c r="AP2122" s="1"/>
      <c r="AQ2122" s="3"/>
      <c r="AR2122" s="3"/>
      <c r="AS2122" s="7"/>
      <c r="AT2122" s="1"/>
      <c r="AU2122" s="1"/>
      <c r="AV2122" s="1"/>
      <c r="AW2122" s="1"/>
      <c r="AX2122" s="1"/>
      <c r="AY2122" s="1"/>
      <c r="AZ2122" s="1"/>
      <c r="BA2122" s="1"/>
      <c r="BB2122" s="1"/>
    </row>
    <row r="2123" spans="1:54" x14ac:dyDescent="0.2">
      <c r="A2123" s="178">
        <f t="shared" ref="A2123:A2186" si="1149">(A2122+1)</f>
        <v>43242</v>
      </c>
      <c r="B2123" s="2">
        <f t="shared" si="1135"/>
        <v>213537.16600972752</v>
      </c>
      <c r="C2123" s="2">
        <f t="shared" ref="C2123:C2186" si="1150">TRUNC(IF(X2122&gt;0,VLOOKUP(A2122,$AN$12:$AO$131,2),C2122),8)</f>
        <v>149078.97382801</v>
      </c>
      <c r="D2123" s="2">
        <f>SUM(Y2123:Y$2227)</f>
        <v>13382.649083900002</v>
      </c>
      <c r="E2123" s="11">
        <f t="shared" si="1136"/>
        <v>135696.32474411</v>
      </c>
      <c r="F2123" s="99">
        <f t="shared" si="1131"/>
        <v>4950.95</v>
      </c>
      <c r="G2123" s="3">
        <f>IF(N2123=1,VLOOKUP(A2122,[1]Plan1!$BG$69:$BI$188,3),G2122)</f>
        <v>4961.84</v>
      </c>
      <c r="H2123" s="200">
        <f t="shared" si="1132"/>
        <v>43162</v>
      </c>
      <c r="I2123" s="200">
        <f t="shared" si="1133"/>
        <v>43193</v>
      </c>
      <c r="J2123" s="27">
        <f t="shared" si="1137"/>
        <v>2.1995778587948767E-3</v>
      </c>
      <c r="K2123" s="12">
        <f t="shared" ref="K2123:K2186" si="1151">IF(DAY(A2123)=1,VLOOKUP(A2123,AR$137:AW$275,4),K2122)</f>
        <v>43252</v>
      </c>
      <c r="L2123" s="12">
        <f t="shared" si="1138"/>
        <v>43252</v>
      </c>
      <c r="M2123" s="1">
        <f t="shared" ref="M2123:M2186" si="1152">IF(L2123=L2122,M2122,NETWORKDAYS(L2122,L2123,$AN$137:$AN$327)-1)</f>
        <v>21</v>
      </c>
      <c r="N2123" s="1">
        <f t="shared" si="1139"/>
        <v>14</v>
      </c>
      <c r="O2123" s="2">
        <f t="shared" si="1140"/>
        <v>1.0014658400000001</v>
      </c>
      <c r="P2123" s="11">
        <f t="shared" si="1130"/>
        <v>1.00089962</v>
      </c>
      <c r="Q2123" s="11">
        <f t="shared" si="1124"/>
        <v>1.4278314530034544</v>
      </c>
      <c r="R2123" s="2">
        <f t="shared" si="1129"/>
        <v>1.4299244200000001</v>
      </c>
      <c r="S2123" s="2">
        <f t="shared" si="1122"/>
        <v>1.3996033400000001</v>
      </c>
      <c r="T2123" s="2">
        <f t="shared" si="1141"/>
        <v>208651.42969344999</v>
      </c>
      <c r="U2123" s="2">
        <f t="shared" si="1142"/>
        <v>5347.7512719743818</v>
      </c>
      <c r="V2123" s="2">
        <f t="shared" si="1143"/>
        <v>58339.163711743153</v>
      </c>
      <c r="W2123" s="2">
        <f t="shared" si="1144"/>
        <v>212765.88881172752</v>
      </c>
      <c r="X2123" s="29">
        <f t="shared" si="1145"/>
        <v>0</v>
      </c>
      <c r="Y2123" s="2">
        <f t="shared" si="1123"/>
        <v>0</v>
      </c>
      <c r="Z2123" s="82">
        <f t="shared" si="1146"/>
        <v>0</v>
      </c>
      <c r="AA2123" s="2">
        <f t="shared" si="1127"/>
        <v>0</v>
      </c>
      <c r="AB2123" s="27">
        <f t="shared" ref="AB2123:AB2186" si="1153">(AB2122)</f>
        <v>6.7299999999999999E-2</v>
      </c>
      <c r="AC2123" s="29">
        <f t="shared" si="1134"/>
        <v>14</v>
      </c>
      <c r="AD2123" s="29">
        <v>252</v>
      </c>
      <c r="AE2123" s="11">
        <f t="shared" si="1125"/>
        <v>1.0036250040000001</v>
      </c>
      <c r="AF2123" s="2">
        <f t="shared" si="1128"/>
        <v>756.36226724000005</v>
      </c>
      <c r="AG2123" s="2">
        <f t="shared" si="1147"/>
        <v>771.277198</v>
      </c>
      <c r="AH2123" s="3">
        <f t="shared" si="1148"/>
        <v>0</v>
      </c>
      <c r="AI2123" s="4" t="str">
        <f t="shared" si="1126"/>
        <v>A+J=</v>
      </c>
      <c r="AJ2123" s="12">
        <f t="shared" ref="AJ2123:AJ2186" si="1154">IF(X2122&gt;0,VLOOKUP(A2122,$AN$10:$AW$130,9),AJ2122)</f>
        <v>43252</v>
      </c>
      <c r="AK2123" s="12"/>
      <c r="AL2123" s="4"/>
      <c r="AM2123" s="1"/>
      <c r="AN2123" s="12"/>
      <c r="AO2123" s="1"/>
      <c r="AP2123" s="1"/>
      <c r="AQ2123" s="3"/>
      <c r="AR2123" s="3"/>
      <c r="AS2123" s="7"/>
      <c r="AT2123" s="1"/>
      <c r="AU2123" s="1"/>
      <c r="AV2123" s="1"/>
      <c r="AW2123" s="1"/>
      <c r="AX2123" s="1"/>
      <c r="AY2123" s="1"/>
      <c r="AZ2123" s="1"/>
      <c r="BA2123" s="1"/>
      <c r="BB2123" s="1"/>
    </row>
    <row r="2124" spans="1:54" x14ac:dyDescent="0.2">
      <c r="A2124" s="178">
        <f t="shared" si="1149"/>
        <v>43243</v>
      </c>
      <c r="B2124" s="2">
        <f t="shared" si="1135"/>
        <v>213612.74582637573</v>
      </c>
      <c r="C2124" s="2">
        <f t="shared" si="1150"/>
        <v>149078.97382801</v>
      </c>
      <c r="D2124" s="2">
        <f>SUM(Y2124:Y$2227)</f>
        <v>13382.649083900002</v>
      </c>
      <c r="E2124" s="11">
        <f t="shared" si="1136"/>
        <v>135696.32474411</v>
      </c>
      <c r="F2124" s="99">
        <f t="shared" si="1131"/>
        <v>4950.95</v>
      </c>
      <c r="G2124" s="3">
        <f>IF(N2124=1,VLOOKUP(A2123,[1]Plan1!$BG$69:$BI$188,3),G2123)</f>
        <v>4961.84</v>
      </c>
      <c r="H2124" s="200">
        <f t="shared" si="1132"/>
        <v>43162</v>
      </c>
      <c r="I2124" s="200">
        <f t="shared" si="1133"/>
        <v>43193</v>
      </c>
      <c r="J2124" s="27">
        <f t="shared" si="1137"/>
        <v>2.1995778587948767E-3</v>
      </c>
      <c r="K2124" s="12">
        <f t="shared" si="1151"/>
        <v>43252</v>
      </c>
      <c r="L2124" s="12">
        <f t="shared" si="1138"/>
        <v>43252</v>
      </c>
      <c r="M2124" s="1">
        <f t="shared" si="1152"/>
        <v>21</v>
      </c>
      <c r="N2124" s="1">
        <f t="shared" si="1139"/>
        <v>15</v>
      </c>
      <c r="O2124" s="2">
        <f t="shared" si="1140"/>
        <v>1.00157063</v>
      </c>
      <c r="P2124" s="11">
        <f t="shared" si="1130"/>
        <v>1.00089962</v>
      </c>
      <c r="Q2124" s="11">
        <f t="shared" si="1124"/>
        <v>1.4278314530034544</v>
      </c>
      <c r="R2124" s="2">
        <f t="shared" si="1129"/>
        <v>1.43007404</v>
      </c>
      <c r="S2124" s="2">
        <f t="shared" si="1122"/>
        <v>1.3996033400000001</v>
      </c>
      <c r="T2124" s="2">
        <f t="shared" si="1141"/>
        <v>208651.42969344999</v>
      </c>
      <c r="U2124" s="2">
        <f t="shared" si="1142"/>
        <v>5347.7512719743818</v>
      </c>
      <c r="V2124" s="2">
        <f t="shared" si="1143"/>
        <v>58359.466595851358</v>
      </c>
      <c r="W2124" s="2">
        <f t="shared" si="1144"/>
        <v>212786.19169583573</v>
      </c>
      <c r="X2124" s="29">
        <f t="shared" si="1145"/>
        <v>0</v>
      </c>
      <c r="Y2124" s="2">
        <f t="shared" si="1123"/>
        <v>0</v>
      </c>
      <c r="Z2124" s="82">
        <f t="shared" si="1146"/>
        <v>0</v>
      </c>
      <c r="AA2124" s="2">
        <f t="shared" si="1127"/>
        <v>0</v>
      </c>
      <c r="AB2124" s="27">
        <f t="shared" si="1153"/>
        <v>6.7299999999999999E-2</v>
      </c>
      <c r="AC2124" s="29">
        <f t="shared" si="1134"/>
        <v>15</v>
      </c>
      <c r="AD2124" s="29">
        <v>252</v>
      </c>
      <c r="AE2124" s="11">
        <f t="shared" si="1125"/>
        <v>1.003884435</v>
      </c>
      <c r="AF2124" s="2">
        <f t="shared" si="1128"/>
        <v>810.49291630000005</v>
      </c>
      <c r="AG2124" s="2">
        <f t="shared" si="1147"/>
        <v>826.55413053999996</v>
      </c>
      <c r="AH2124" s="3">
        <f t="shared" si="1148"/>
        <v>0</v>
      </c>
      <c r="AI2124" s="4" t="str">
        <f t="shared" si="1126"/>
        <v>A+J=</v>
      </c>
      <c r="AJ2124" s="12">
        <f t="shared" si="1154"/>
        <v>43252</v>
      </c>
      <c r="AK2124" s="12"/>
      <c r="AL2124" s="4"/>
      <c r="AM2124" s="1"/>
      <c r="AN2124" s="12"/>
      <c r="AO2124" s="1"/>
      <c r="AP2124" s="1"/>
      <c r="AQ2124" s="3"/>
      <c r="AR2124" s="3"/>
      <c r="AS2124" s="7"/>
      <c r="AT2124" s="1"/>
      <c r="AU2124" s="1"/>
      <c r="AV2124" s="1"/>
      <c r="AW2124" s="1"/>
      <c r="AX2124" s="1"/>
      <c r="AY2124" s="1"/>
      <c r="AZ2124" s="1"/>
      <c r="BA2124" s="1"/>
      <c r="BB2124" s="1"/>
    </row>
    <row r="2125" spans="1:54" x14ac:dyDescent="0.2">
      <c r="A2125" s="178">
        <f t="shared" si="1149"/>
        <v>43244</v>
      </c>
      <c r="B2125" s="2">
        <f t="shared" si="1135"/>
        <v>213688.35337342045</v>
      </c>
      <c r="C2125" s="2">
        <f t="shared" si="1150"/>
        <v>149078.97382801</v>
      </c>
      <c r="D2125" s="2">
        <f>SUM(Y2125:Y$2227)</f>
        <v>13382.649083900002</v>
      </c>
      <c r="E2125" s="11">
        <f t="shared" si="1136"/>
        <v>135696.32474411</v>
      </c>
      <c r="F2125" s="99">
        <f t="shared" si="1131"/>
        <v>4950.95</v>
      </c>
      <c r="G2125" s="3">
        <f>IF(N2125=1,VLOOKUP(A2124,[1]Plan1!$BG$69:$BI$188,3),G2124)</f>
        <v>4961.84</v>
      </c>
      <c r="H2125" s="200">
        <f t="shared" si="1132"/>
        <v>43162</v>
      </c>
      <c r="I2125" s="200">
        <f t="shared" si="1133"/>
        <v>43193</v>
      </c>
      <c r="J2125" s="27">
        <f t="shared" si="1137"/>
        <v>2.1995778587948767E-3</v>
      </c>
      <c r="K2125" s="12">
        <f t="shared" si="1151"/>
        <v>43252</v>
      </c>
      <c r="L2125" s="12">
        <f t="shared" si="1138"/>
        <v>43252</v>
      </c>
      <c r="M2125" s="1">
        <f t="shared" si="1152"/>
        <v>21</v>
      </c>
      <c r="N2125" s="1">
        <f t="shared" si="1139"/>
        <v>16</v>
      </c>
      <c r="O2125" s="2">
        <f t="shared" si="1140"/>
        <v>1.0016754299999999</v>
      </c>
      <c r="P2125" s="11">
        <f t="shared" si="1130"/>
        <v>1.00089962</v>
      </c>
      <c r="Q2125" s="11">
        <f t="shared" si="1124"/>
        <v>1.4278314530034544</v>
      </c>
      <c r="R2125" s="2">
        <f t="shared" si="1129"/>
        <v>1.4302236800000001</v>
      </c>
      <c r="S2125" s="2">
        <f t="shared" si="1122"/>
        <v>1.3996033400000001</v>
      </c>
      <c r="T2125" s="2">
        <f t="shared" si="1141"/>
        <v>208651.42969344999</v>
      </c>
      <c r="U2125" s="2">
        <f t="shared" si="1142"/>
        <v>5347.7512719743818</v>
      </c>
      <c r="V2125" s="2">
        <f t="shared" si="1143"/>
        <v>58379.772193886078</v>
      </c>
      <c r="W2125" s="2">
        <f t="shared" si="1144"/>
        <v>212806.49729387046</v>
      </c>
      <c r="X2125" s="29">
        <f t="shared" si="1145"/>
        <v>0</v>
      </c>
      <c r="Y2125" s="2">
        <f t="shared" si="1123"/>
        <v>0</v>
      </c>
      <c r="Z2125" s="82">
        <f t="shared" si="1146"/>
        <v>0</v>
      </c>
      <c r="AA2125" s="2">
        <f t="shared" si="1127"/>
        <v>0</v>
      </c>
      <c r="AB2125" s="27">
        <f t="shared" si="1153"/>
        <v>6.7299999999999999E-2</v>
      </c>
      <c r="AC2125" s="29">
        <f t="shared" si="1134"/>
        <v>16</v>
      </c>
      <c r="AD2125" s="29">
        <v>252</v>
      </c>
      <c r="AE2125" s="11">
        <f t="shared" si="1125"/>
        <v>1.004143934</v>
      </c>
      <c r="AF2125" s="2">
        <f t="shared" si="1128"/>
        <v>864.63775365000004</v>
      </c>
      <c r="AG2125" s="2">
        <f t="shared" si="1147"/>
        <v>881.85607955</v>
      </c>
      <c r="AH2125" s="3">
        <f t="shared" si="1148"/>
        <v>0</v>
      </c>
      <c r="AI2125" s="4" t="str">
        <f t="shared" si="1126"/>
        <v>A+J=</v>
      </c>
      <c r="AJ2125" s="12">
        <f t="shared" si="1154"/>
        <v>43252</v>
      </c>
      <c r="AK2125" s="12"/>
      <c r="AL2125" s="4"/>
      <c r="AM2125" s="1"/>
      <c r="AN2125" s="12"/>
      <c r="AO2125" s="1"/>
      <c r="AP2125" s="1"/>
      <c r="AQ2125" s="3"/>
      <c r="AR2125" s="3"/>
      <c r="AS2125" s="7"/>
      <c r="AT2125" s="1"/>
      <c r="AU2125" s="1"/>
      <c r="AV2125" s="1"/>
      <c r="AW2125" s="1"/>
      <c r="AX2125" s="1"/>
      <c r="AY2125" s="1"/>
      <c r="AZ2125" s="1"/>
      <c r="BA2125" s="1"/>
      <c r="BB2125" s="1"/>
    </row>
    <row r="2126" spans="1:54" x14ac:dyDescent="0.2">
      <c r="A2126" s="178">
        <f t="shared" si="1149"/>
        <v>43245</v>
      </c>
      <c r="B2126" s="2">
        <f t="shared" si="1135"/>
        <v>213763.98550560512</v>
      </c>
      <c r="C2126" s="2">
        <f t="shared" si="1150"/>
        <v>149078.97382801</v>
      </c>
      <c r="D2126" s="2">
        <f>SUM(Y2126:Y$2227)</f>
        <v>13382.649083900002</v>
      </c>
      <c r="E2126" s="11">
        <f t="shared" si="1136"/>
        <v>135696.32474411</v>
      </c>
      <c r="F2126" s="99">
        <f t="shared" si="1131"/>
        <v>4950.95</v>
      </c>
      <c r="G2126" s="3">
        <f>IF(N2126=1,VLOOKUP(A2125,[1]Plan1!$BG$69:$BI$188,3),G2125)</f>
        <v>4961.84</v>
      </c>
      <c r="H2126" s="200">
        <f t="shared" si="1132"/>
        <v>43162</v>
      </c>
      <c r="I2126" s="200">
        <f t="shared" si="1133"/>
        <v>43193</v>
      </c>
      <c r="J2126" s="27">
        <f t="shared" si="1137"/>
        <v>2.1995778587948767E-3</v>
      </c>
      <c r="K2126" s="12">
        <f t="shared" si="1151"/>
        <v>43252</v>
      </c>
      <c r="L2126" s="12">
        <f t="shared" si="1138"/>
        <v>43252</v>
      </c>
      <c r="M2126" s="1">
        <f t="shared" si="1152"/>
        <v>21</v>
      </c>
      <c r="N2126" s="1">
        <f t="shared" si="1139"/>
        <v>17</v>
      </c>
      <c r="O2126" s="2">
        <f t="shared" si="1140"/>
        <v>1.00178023</v>
      </c>
      <c r="P2126" s="11">
        <f t="shared" si="1130"/>
        <v>1.00089962</v>
      </c>
      <c r="Q2126" s="11">
        <f t="shared" si="1124"/>
        <v>1.4278314530034544</v>
      </c>
      <c r="R2126" s="2">
        <f t="shared" si="1129"/>
        <v>1.4303733199999999</v>
      </c>
      <c r="S2126" s="2">
        <f t="shared" si="1122"/>
        <v>1.3996033400000001</v>
      </c>
      <c r="T2126" s="2">
        <f t="shared" si="1141"/>
        <v>208651.42969344999</v>
      </c>
      <c r="U2126" s="2">
        <f t="shared" si="1142"/>
        <v>5347.7512719743818</v>
      </c>
      <c r="V2126" s="2">
        <f t="shared" si="1143"/>
        <v>58400.077791920761</v>
      </c>
      <c r="W2126" s="2">
        <f t="shared" si="1144"/>
        <v>212826.80289190513</v>
      </c>
      <c r="X2126" s="29">
        <f t="shared" si="1145"/>
        <v>0</v>
      </c>
      <c r="Y2126" s="2">
        <f t="shared" si="1123"/>
        <v>0</v>
      </c>
      <c r="Z2126" s="82">
        <f t="shared" si="1146"/>
        <v>0</v>
      </c>
      <c r="AA2126" s="2">
        <f t="shared" si="1127"/>
        <v>0</v>
      </c>
      <c r="AB2126" s="27">
        <f t="shared" si="1153"/>
        <v>6.7299999999999999E-2</v>
      </c>
      <c r="AC2126" s="29">
        <f t="shared" si="1134"/>
        <v>17</v>
      </c>
      <c r="AD2126" s="29">
        <v>252</v>
      </c>
      <c r="AE2126" s="11">
        <f t="shared" si="1125"/>
        <v>1.0044034989999999</v>
      </c>
      <c r="AF2126" s="2">
        <f t="shared" si="1128"/>
        <v>918.79636200000004</v>
      </c>
      <c r="AG2126" s="2">
        <f t="shared" si="1147"/>
        <v>937.18261370000005</v>
      </c>
      <c r="AH2126" s="3">
        <f t="shared" si="1148"/>
        <v>0</v>
      </c>
      <c r="AI2126" s="4" t="str">
        <f t="shared" si="1126"/>
        <v>A+J=</v>
      </c>
      <c r="AJ2126" s="12">
        <f t="shared" si="1154"/>
        <v>43252</v>
      </c>
      <c r="AK2126" s="12"/>
      <c r="AL2126" s="4"/>
      <c r="AM2126" s="1"/>
      <c r="AN2126" s="12"/>
      <c r="AO2126" s="1"/>
      <c r="AP2126" s="1"/>
      <c r="AQ2126" s="3"/>
      <c r="AR2126" s="3"/>
      <c r="AS2126" s="7"/>
      <c r="AT2126" s="1"/>
      <c r="AU2126" s="1"/>
      <c r="AV2126" s="1"/>
      <c r="AW2126" s="1"/>
      <c r="AX2126" s="1"/>
      <c r="AY2126" s="1"/>
      <c r="AZ2126" s="1"/>
      <c r="BA2126" s="1"/>
      <c r="BB2126" s="1"/>
    </row>
    <row r="2127" spans="1:54" x14ac:dyDescent="0.2">
      <c r="A2127" s="178">
        <f t="shared" si="1149"/>
        <v>43246</v>
      </c>
      <c r="B2127" s="2">
        <f t="shared" si="1135"/>
        <v>213839.64516637637</v>
      </c>
      <c r="C2127" s="2">
        <f t="shared" si="1150"/>
        <v>149078.97382801</v>
      </c>
      <c r="D2127" s="2">
        <f>SUM(Y2127:Y$2227)</f>
        <v>13382.649083900002</v>
      </c>
      <c r="E2127" s="11">
        <f t="shared" si="1136"/>
        <v>135696.32474411</v>
      </c>
      <c r="F2127" s="99">
        <f t="shared" si="1131"/>
        <v>4950.95</v>
      </c>
      <c r="G2127" s="3">
        <f>IF(N2127=1,VLOOKUP(A2126,[1]Plan1!$BG$69:$BI$188,3),G2126)</f>
        <v>4961.84</v>
      </c>
      <c r="H2127" s="200">
        <f t="shared" si="1132"/>
        <v>43162</v>
      </c>
      <c r="I2127" s="200">
        <f t="shared" si="1133"/>
        <v>43193</v>
      </c>
      <c r="J2127" s="27">
        <f t="shared" si="1137"/>
        <v>2.1995778587948767E-3</v>
      </c>
      <c r="K2127" s="12">
        <f t="shared" si="1151"/>
        <v>43252</v>
      </c>
      <c r="L2127" s="12">
        <f t="shared" si="1138"/>
        <v>43252</v>
      </c>
      <c r="M2127" s="1">
        <f t="shared" si="1152"/>
        <v>21</v>
      </c>
      <c r="N2127" s="1">
        <f t="shared" si="1139"/>
        <v>18</v>
      </c>
      <c r="O2127" s="2">
        <f t="shared" si="1140"/>
        <v>1.0018850500000001</v>
      </c>
      <c r="P2127" s="11">
        <f t="shared" si="1130"/>
        <v>1.00089962</v>
      </c>
      <c r="Q2127" s="11">
        <f t="shared" si="1124"/>
        <v>1.4278314530034544</v>
      </c>
      <c r="R2127" s="2">
        <f t="shared" si="1129"/>
        <v>1.4305229800000001</v>
      </c>
      <c r="S2127" s="2">
        <f t="shared" si="1122"/>
        <v>1.3996033400000001</v>
      </c>
      <c r="T2127" s="2">
        <f t="shared" si="1141"/>
        <v>208651.42969344999</v>
      </c>
      <c r="U2127" s="2">
        <f t="shared" si="1142"/>
        <v>5347.7512719743818</v>
      </c>
      <c r="V2127" s="2">
        <f t="shared" si="1143"/>
        <v>58420.386103881989</v>
      </c>
      <c r="W2127" s="2">
        <f t="shared" si="1144"/>
        <v>212847.11120386637</v>
      </c>
      <c r="X2127" s="29">
        <f t="shared" si="1145"/>
        <v>0</v>
      </c>
      <c r="Y2127" s="2">
        <f t="shared" si="1123"/>
        <v>0</v>
      </c>
      <c r="Z2127" s="82">
        <f t="shared" si="1146"/>
        <v>0</v>
      </c>
      <c r="AA2127" s="2">
        <f t="shared" si="1127"/>
        <v>0</v>
      </c>
      <c r="AB2127" s="27">
        <f t="shared" si="1153"/>
        <v>6.7299999999999999E-2</v>
      </c>
      <c r="AC2127" s="29">
        <f t="shared" si="1134"/>
        <v>18</v>
      </c>
      <c r="AD2127" s="29">
        <v>252</v>
      </c>
      <c r="AE2127" s="11">
        <f t="shared" si="1125"/>
        <v>1.004663131</v>
      </c>
      <c r="AF2127" s="2">
        <f t="shared" si="1128"/>
        <v>972.96894999000006</v>
      </c>
      <c r="AG2127" s="2">
        <f t="shared" si="1147"/>
        <v>992.53396251000004</v>
      </c>
      <c r="AH2127" s="3">
        <f t="shared" si="1148"/>
        <v>0</v>
      </c>
      <c r="AI2127" s="4" t="str">
        <f t="shared" si="1126"/>
        <v>A+J=</v>
      </c>
      <c r="AJ2127" s="12">
        <f t="shared" si="1154"/>
        <v>43252</v>
      </c>
      <c r="AK2127" s="12"/>
      <c r="AL2127" s="4"/>
      <c r="AM2127" s="1"/>
      <c r="AN2127" s="12"/>
      <c r="AO2127" s="1"/>
      <c r="AP2127" s="1"/>
      <c r="AQ2127" s="3"/>
      <c r="AR2127" s="3"/>
      <c r="AS2127" s="7"/>
      <c r="AT2127" s="1"/>
      <c r="AU2127" s="1"/>
      <c r="AV2127" s="1"/>
      <c r="AW2127" s="1"/>
      <c r="AX2127" s="1"/>
      <c r="AY2127" s="1"/>
      <c r="AZ2127" s="1"/>
      <c r="BA2127" s="1"/>
      <c r="BB2127" s="1"/>
    </row>
    <row r="2128" spans="1:54" x14ac:dyDescent="0.2">
      <c r="A2128" s="178">
        <f t="shared" si="1149"/>
        <v>43247</v>
      </c>
      <c r="B2128" s="2">
        <f t="shared" si="1135"/>
        <v>213839.64516637637</v>
      </c>
      <c r="C2128" s="2">
        <f t="shared" si="1150"/>
        <v>149078.97382801</v>
      </c>
      <c r="D2128" s="2">
        <f>SUM(Y2128:Y$2227)</f>
        <v>13382.649083900002</v>
      </c>
      <c r="E2128" s="11">
        <f t="shared" si="1136"/>
        <v>135696.32474411</v>
      </c>
      <c r="F2128" s="99">
        <f t="shared" si="1131"/>
        <v>4950.95</v>
      </c>
      <c r="G2128" s="3">
        <f>IF(N2128=1,VLOOKUP(A2127,[1]Plan1!$BG$69:$BI$188,3),G2127)</f>
        <v>4961.84</v>
      </c>
      <c r="H2128" s="200">
        <f t="shared" si="1132"/>
        <v>43162</v>
      </c>
      <c r="I2128" s="200">
        <f t="shared" si="1133"/>
        <v>43193</v>
      </c>
      <c r="J2128" s="27">
        <f t="shared" si="1137"/>
        <v>2.1995778587948767E-3</v>
      </c>
      <c r="K2128" s="12">
        <f t="shared" si="1151"/>
        <v>43252</v>
      </c>
      <c r="L2128" s="12">
        <f t="shared" si="1138"/>
        <v>43252</v>
      </c>
      <c r="M2128" s="1">
        <f t="shared" si="1152"/>
        <v>21</v>
      </c>
      <c r="N2128" s="1">
        <f t="shared" si="1139"/>
        <v>18</v>
      </c>
      <c r="O2128" s="2">
        <f t="shared" si="1140"/>
        <v>1.0018850500000001</v>
      </c>
      <c r="P2128" s="11">
        <f t="shared" si="1130"/>
        <v>1.00089962</v>
      </c>
      <c r="Q2128" s="11">
        <f t="shared" si="1124"/>
        <v>1.4278314530034544</v>
      </c>
      <c r="R2128" s="2">
        <f t="shared" si="1129"/>
        <v>1.4305229800000001</v>
      </c>
      <c r="S2128" s="2">
        <f t="shared" si="1122"/>
        <v>1.3996033400000001</v>
      </c>
      <c r="T2128" s="2">
        <f t="shared" si="1141"/>
        <v>208651.42969344999</v>
      </c>
      <c r="U2128" s="2">
        <f t="shared" si="1142"/>
        <v>5347.7512719743818</v>
      </c>
      <c r="V2128" s="2">
        <f t="shared" si="1143"/>
        <v>58420.386103881989</v>
      </c>
      <c r="W2128" s="2">
        <f t="shared" si="1144"/>
        <v>212847.11120386637</v>
      </c>
      <c r="X2128" s="29">
        <f t="shared" si="1145"/>
        <v>0</v>
      </c>
      <c r="Y2128" s="2">
        <f t="shared" si="1123"/>
        <v>0</v>
      </c>
      <c r="Z2128" s="82">
        <f t="shared" si="1146"/>
        <v>0</v>
      </c>
      <c r="AA2128" s="2">
        <f t="shared" si="1127"/>
        <v>0</v>
      </c>
      <c r="AB2128" s="27">
        <f t="shared" si="1153"/>
        <v>6.7299999999999999E-2</v>
      </c>
      <c r="AC2128" s="29">
        <f t="shared" si="1134"/>
        <v>18</v>
      </c>
      <c r="AD2128" s="29">
        <v>252</v>
      </c>
      <c r="AE2128" s="11">
        <f t="shared" si="1125"/>
        <v>1.004663131</v>
      </c>
      <c r="AF2128" s="2">
        <f t="shared" si="1128"/>
        <v>972.96894999000006</v>
      </c>
      <c r="AG2128" s="2">
        <f t="shared" si="1147"/>
        <v>992.53396251000004</v>
      </c>
      <c r="AH2128" s="3">
        <f t="shared" si="1148"/>
        <v>0</v>
      </c>
      <c r="AI2128" s="4" t="str">
        <f t="shared" si="1126"/>
        <v>A+J=</v>
      </c>
      <c r="AJ2128" s="12">
        <f t="shared" si="1154"/>
        <v>43252</v>
      </c>
      <c r="AK2128" s="12"/>
      <c r="AL2128" s="4"/>
      <c r="AM2128" s="1"/>
      <c r="AN2128" s="12"/>
      <c r="AO2128" s="1"/>
      <c r="AP2128" s="1"/>
      <c r="AQ2128" s="3"/>
      <c r="AR2128" s="3"/>
      <c r="AS2128" s="7"/>
      <c r="AT2128" s="1"/>
      <c r="AU2128" s="1"/>
      <c r="AV2128" s="1"/>
      <c r="AW2128" s="1"/>
      <c r="AX2128" s="1"/>
      <c r="AY2128" s="1"/>
      <c r="AZ2128" s="1"/>
      <c r="BA2128" s="1"/>
      <c r="BB2128" s="1"/>
    </row>
    <row r="2129" spans="1:54" x14ac:dyDescent="0.2">
      <c r="A2129" s="178">
        <f t="shared" si="1149"/>
        <v>43248</v>
      </c>
      <c r="B2129" s="2">
        <f t="shared" si="1135"/>
        <v>213839.64516637637</v>
      </c>
      <c r="C2129" s="2">
        <f t="shared" si="1150"/>
        <v>149078.97382801</v>
      </c>
      <c r="D2129" s="2">
        <f>SUM(Y2129:Y$2227)</f>
        <v>13382.649083900002</v>
      </c>
      <c r="E2129" s="11">
        <f t="shared" si="1136"/>
        <v>135696.32474411</v>
      </c>
      <c r="F2129" s="99">
        <f t="shared" si="1131"/>
        <v>4950.95</v>
      </c>
      <c r="G2129" s="3">
        <f>IF(N2129=1,VLOOKUP(A2128,[1]Plan1!$BG$69:$BI$188,3),G2128)</f>
        <v>4961.84</v>
      </c>
      <c r="H2129" s="200">
        <f t="shared" si="1132"/>
        <v>43162</v>
      </c>
      <c r="I2129" s="200">
        <f t="shared" si="1133"/>
        <v>43193</v>
      </c>
      <c r="J2129" s="27">
        <f t="shared" si="1137"/>
        <v>2.1995778587948767E-3</v>
      </c>
      <c r="K2129" s="12">
        <f t="shared" si="1151"/>
        <v>43252</v>
      </c>
      <c r="L2129" s="12">
        <f t="shared" si="1138"/>
        <v>43252</v>
      </c>
      <c r="M2129" s="1">
        <f t="shared" si="1152"/>
        <v>21</v>
      </c>
      <c r="N2129" s="1">
        <f t="shared" si="1139"/>
        <v>18</v>
      </c>
      <c r="O2129" s="2">
        <f t="shared" si="1140"/>
        <v>1.0018850500000001</v>
      </c>
      <c r="P2129" s="11">
        <f t="shared" si="1130"/>
        <v>1.00089962</v>
      </c>
      <c r="Q2129" s="11">
        <f t="shared" si="1124"/>
        <v>1.4278314530034544</v>
      </c>
      <c r="R2129" s="2">
        <f t="shared" si="1129"/>
        <v>1.4305229800000001</v>
      </c>
      <c r="S2129" s="2">
        <f t="shared" si="1122"/>
        <v>1.3996033400000001</v>
      </c>
      <c r="T2129" s="2">
        <f t="shared" si="1141"/>
        <v>208651.42969344999</v>
      </c>
      <c r="U2129" s="2">
        <f t="shared" si="1142"/>
        <v>5347.7512719743818</v>
      </c>
      <c r="V2129" s="2">
        <f t="shared" si="1143"/>
        <v>58420.386103881989</v>
      </c>
      <c r="W2129" s="2">
        <f t="shared" si="1144"/>
        <v>212847.11120386637</v>
      </c>
      <c r="X2129" s="29">
        <f t="shared" si="1145"/>
        <v>0</v>
      </c>
      <c r="Y2129" s="2">
        <f t="shared" si="1123"/>
        <v>0</v>
      </c>
      <c r="Z2129" s="82">
        <f t="shared" si="1146"/>
        <v>0</v>
      </c>
      <c r="AA2129" s="2">
        <f t="shared" si="1127"/>
        <v>0</v>
      </c>
      <c r="AB2129" s="27">
        <f t="shared" si="1153"/>
        <v>6.7299999999999999E-2</v>
      </c>
      <c r="AC2129" s="29">
        <f t="shared" si="1134"/>
        <v>18</v>
      </c>
      <c r="AD2129" s="29">
        <v>252</v>
      </c>
      <c r="AE2129" s="11">
        <f t="shared" si="1125"/>
        <v>1.004663131</v>
      </c>
      <c r="AF2129" s="2">
        <f t="shared" si="1128"/>
        <v>972.96894999000006</v>
      </c>
      <c r="AG2129" s="2">
        <f t="shared" si="1147"/>
        <v>992.53396251000004</v>
      </c>
      <c r="AH2129" s="3">
        <f t="shared" si="1148"/>
        <v>0</v>
      </c>
      <c r="AI2129" s="4" t="str">
        <f t="shared" si="1126"/>
        <v>A+J=</v>
      </c>
      <c r="AJ2129" s="12">
        <f t="shared" si="1154"/>
        <v>43252</v>
      </c>
      <c r="AK2129" s="12"/>
      <c r="AL2129" s="4"/>
      <c r="AM2129" s="1"/>
      <c r="AN2129" s="12"/>
      <c r="AO2129" s="1"/>
      <c r="AP2129" s="1"/>
      <c r="AQ2129" s="3"/>
      <c r="AR2129" s="3"/>
      <c r="AS2129" s="7"/>
      <c r="AT2129" s="1"/>
      <c r="AU2129" s="1"/>
      <c r="AV2129" s="1"/>
      <c r="AW2129" s="1"/>
      <c r="AX2129" s="1"/>
      <c r="AY2129" s="1"/>
      <c r="AZ2129" s="1"/>
      <c r="BA2129" s="1"/>
      <c r="BB2129" s="1"/>
    </row>
    <row r="2130" spans="1:54" x14ac:dyDescent="0.2">
      <c r="A2130" s="178">
        <f t="shared" si="1149"/>
        <v>43249</v>
      </c>
      <c r="B2130" s="2">
        <f t="shared" si="1135"/>
        <v>213915.33257479404</v>
      </c>
      <c r="C2130" s="2">
        <f t="shared" si="1150"/>
        <v>149078.97382801</v>
      </c>
      <c r="D2130" s="2">
        <f>SUM(Y2130:Y$2227)</f>
        <v>13382.649083900002</v>
      </c>
      <c r="E2130" s="11">
        <f t="shared" si="1136"/>
        <v>135696.32474411</v>
      </c>
      <c r="F2130" s="99">
        <f t="shared" si="1131"/>
        <v>4950.95</v>
      </c>
      <c r="G2130" s="3">
        <f>IF(N2130=1,VLOOKUP(A2129,[1]Plan1!$BG$69:$BI$188,3),G2129)</f>
        <v>4961.84</v>
      </c>
      <c r="H2130" s="200">
        <f t="shared" si="1132"/>
        <v>43162</v>
      </c>
      <c r="I2130" s="200">
        <f t="shared" si="1133"/>
        <v>43193</v>
      </c>
      <c r="J2130" s="27">
        <f t="shared" si="1137"/>
        <v>2.1995778587948767E-3</v>
      </c>
      <c r="K2130" s="12">
        <f t="shared" si="1151"/>
        <v>43252</v>
      </c>
      <c r="L2130" s="12">
        <f t="shared" si="1138"/>
        <v>43252</v>
      </c>
      <c r="M2130" s="1">
        <f t="shared" si="1152"/>
        <v>21</v>
      </c>
      <c r="N2130" s="1">
        <f t="shared" si="1139"/>
        <v>19</v>
      </c>
      <c r="O2130" s="2">
        <f t="shared" si="1140"/>
        <v>1.00198988</v>
      </c>
      <c r="P2130" s="11">
        <f t="shared" si="1130"/>
        <v>1.00089962</v>
      </c>
      <c r="Q2130" s="11">
        <f t="shared" si="1124"/>
        <v>1.4278314530034544</v>
      </c>
      <c r="R2130" s="2">
        <f t="shared" si="1129"/>
        <v>1.4306726599999999</v>
      </c>
      <c r="S2130" s="2">
        <f t="shared" si="1122"/>
        <v>1.3996033400000001</v>
      </c>
      <c r="T2130" s="2">
        <f t="shared" si="1141"/>
        <v>208651.42969344999</v>
      </c>
      <c r="U2130" s="2">
        <f t="shared" si="1142"/>
        <v>5347.7512719743818</v>
      </c>
      <c r="V2130" s="2">
        <f t="shared" si="1143"/>
        <v>58440.697129769658</v>
      </c>
      <c r="W2130" s="2">
        <f t="shared" si="1144"/>
        <v>212867.42222975404</v>
      </c>
      <c r="X2130" s="29">
        <f t="shared" si="1145"/>
        <v>0</v>
      </c>
      <c r="Y2130" s="2">
        <f t="shared" si="1123"/>
        <v>0</v>
      </c>
      <c r="Z2130" s="82">
        <f t="shared" si="1146"/>
        <v>0</v>
      </c>
      <c r="AA2130" s="2">
        <f t="shared" si="1127"/>
        <v>0</v>
      </c>
      <c r="AB2130" s="27">
        <f t="shared" si="1153"/>
        <v>6.7299999999999999E-2</v>
      </c>
      <c r="AC2130" s="29">
        <f t="shared" si="1134"/>
        <v>19</v>
      </c>
      <c r="AD2130" s="29">
        <v>252</v>
      </c>
      <c r="AE2130" s="11">
        <f t="shared" si="1125"/>
        <v>1.004922831</v>
      </c>
      <c r="AF2130" s="2">
        <f t="shared" si="1128"/>
        <v>1027.15572628</v>
      </c>
      <c r="AG2130" s="2">
        <f t="shared" si="1147"/>
        <v>1047.91034504</v>
      </c>
      <c r="AH2130" s="3">
        <f t="shared" si="1148"/>
        <v>0</v>
      </c>
      <c r="AI2130" s="4" t="str">
        <f t="shared" si="1126"/>
        <v>A+J=</v>
      </c>
      <c r="AJ2130" s="12">
        <f t="shared" si="1154"/>
        <v>43252</v>
      </c>
      <c r="AK2130" s="12"/>
      <c r="AL2130" s="4"/>
      <c r="AM2130" s="1"/>
      <c r="AN2130" s="12"/>
      <c r="AO2130" s="1"/>
      <c r="AP2130" s="1"/>
      <c r="AQ2130" s="3"/>
      <c r="AR2130" s="3"/>
      <c r="AS2130" s="7"/>
      <c r="AT2130" s="1"/>
      <c r="AU2130" s="1"/>
      <c r="AV2130" s="1"/>
      <c r="AW2130" s="1"/>
      <c r="AX2130" s="1"/>
      <c r="AY2130" s="1"/>
      <c r="AZ2130" s="1"/>
      <c r="BA2130" s="1"/>
      <c r="BB2130" s="1"/>
    </row>
    <row r="2131" spans="1:54" x14ac:dyDescent="0.2">
      <c r="A2131" s="178">
        <f t="shared" si="1149"/>
        <v>43250</v>
      </c>
      <c r="B2131" s="2">
        <f t="shared" si="1135"/>
        <v>213991.04731133825</v>
      </c>
      <c r="C2131" s="2">
        <f t="shared" si="1150"/>
        <v>149078.97382801</v>
      </c>
      <c r="D2131" s="2">
        <f>SUM(Y2131:Y$2227)</f>
        <v>13382.649083900002</v>
      </c>
      <c r="E2131" s="11">
        <f t="shared" si="1136"/>
        <v>135696.32474411</v>
      </c>
      <c r="F2131" s="99">
        <f t="shared" si="1131"/>
        <v>4950.95</v>
      </c>
      <c r="G2131" s="3">
        <f>IF(N2131=1,VLOOKUP(A2130,[1]Plan1!$BG$69:$BI$188,3),G2130)</f>
        <v>4961.84</v>
      </c>
      <c r="H2131" s="200">
        <f t="shared" si="1132"/>
        <v>43162</v>
      </c>
      <c r="I2131" s="200">
        <f t="shared" si="1133"/>
        <v>43193</v>
      </c>
      <c r="J2131" s="27">
        <f t="shared" si="1137"/>
        <v>2.1995778587948767E-3</v>
      </c>
      <c r="K2131" s="12">
        <f t="shared" si="1151"/>
        <v>43252</v>
      </c>
      <c r="L2131" s="12">
        <f t="shared" si="1138"/>
        <v>43252</v>
      </c>
      <c r="M2131" s="1">
        <f t="shared" si="1152"/>
        <v>21</v>
      </c>
      <c r="N2131" s="1">
        <f t="shared" si="1139"/>
        <v>20</v>
      </c>
      <c r="O2131" s="2">
        <f t="shared" si="1140"/>
        <v>1.0020947200000001</v>
      </c>
      <c r="P2131" s="11">
        <f t="shared" si="1130"/>
        <v>1.00089962</v>
      </c>
      <c r="Q2131" s="11">
        <f t="shared" si="1124"/>
        <v>1.4278314530034544</v>
      </c>
      <c r="R2131" s="2">
        <f t="shared" si="1129"/>
        <v>1.4308223600000001</v>
      </c>
      <c r="S2131" s="2">
        <f t="shared" si="1122"/>
        <v>1.3996033400000001</v>
      </c>
      <c r="T2131" s="2">
        <f t="shared" si="1141"/>
        <v>208651.42969344999</v>
      </c>
      <c r="U2131" s="2">
        <f t="shared" si="1142"/>
        <v>5347.7512719743818</v>
      </c>
      <c r="V2131" s="2">
        <f t="shared" si="1143"/>
        <v>58461.010869583872</v>
      </c>
      <c r="W2131" s="2">
        <f t="shared" si="1144"/>
        <v>212887.73596956825</v>
      </c>
      <c r="X2131" s="29">
        <f t="shared" si="1145"/>
        <v>0</v>
      </c>
      <c r="Y2131" s="2">
        <f t="shared" si="1123"/>
        <v>0</v>
      </c>
      <c r="Z2131" s="82">
        <f t="shared" si="1146"/>
        <v>0</v>
      </c>
      <c r="AA2131" s="2">
        <f t="shared" si="1127"/>
        <v>0</v>
      </c>
      <c r="AB2131" s="27">
        <f t="shared" si="1153"/>
        <v>6.7299999999999999E-2</v>
      </c>
      <c r="AC2131" s="29">
        <f t="shared" si="1134"/>
        <v>20</v>
      </c>
      <c r="AD2131" s="29">
        <v>252</v>
      </c>
      <c r="AE2131" s="11">
        <f t="shared" si="1125"/>
        <v>1.0051825969999999</v>
      </c>
      <c r="AF2131" s="2">
        <f t="shared" si="1128"/>
        <v>1081.35627357</v>
      </c>
      <c r="AG2131" s="2">
        <f t="shared" si="1147"/>
        <v>1103.3113417699999</v>
      </c>
      <c r="AH2131" s="3">
        <f t="shared" si="1148"/>
        <v>0</v>
      </c>
      <c r="AI2131" s="4" t="str">
        <f t="shared" si="1126"/>
        <v>A+J=</v>
      </c>
      <c r="AJ2131" s="12">
        <f t="shared" si="1154"/>
        <v>43252</v>
      </c>
      <c r="AK2131" s="12"/>
      <c r="AL2131" s="4"/>
      <c r="AM2131" s="1"/>
      <c r="AN2131" s="12"/>
      <c r="AO2131" s="1"/>
      <c r="AP2131" s="1"/>
      <c r="AQ2131" s="3"/>
      <c r="AR2131" s="3"/>
      <c r="AS2131" s="7"/>
      <c r="AT2131" s="1"/>
      <c r="AU2131" s="1"/>
      <c r="AV2131" s="1"/>
      <c r="AW2131" s="1"/>
      <c r="AX2131" s="1"/>
      <c r="AY2131" s="1"/>
      <c r="AZ2131" s="1"/>
      <c r="BA2131" s="1"/>
      <c r="BB2131" s="1"/>
    </row>
    <row r="2132" spans="1:54" x14ac:dyDescent="0.2">
      <c r="A2132" s="178">
        <f t="shared" si="1149"/>
        <v>43251</v>
      </c>
      <c r="B2132" s="2">
        <f t="shared" si="1135"/>
        <v>214066.78707926243</v>
      </c>
      <c r="C2132" s="2">
        <f t="shared" si="1150"/>
        <v>149078.97382801</v>
      </c>
      <c r="D2132" s="2">
        <f>SUM(Y2132:Y$2227)</f>
        <v>13382.649083900002</v>
      </c>
      <c r="E2132" s="11">
        <f t="shared" si="1136"/>
        <v>135696.32474411</v>
      </c>
      <c r="F2132" s="99">
        <f t="shared" si="1131"/>
        <v>4950.95</v>
      </c>
      <c r="G2132" s="3">
        <f>IF(N2132=1,VLOOKUP(A2131,[1]Plan1!$BG$69:$BI$188,3),G2131)</f>
        <v>4961.84</v>
      </c>
      <c r="H2132" s="200">
        <f t="shared" si="1132"/>
        <v>43162</v>
      </c>
      <c r="I2132" s="200">
        <f t="shared" si="1133"/>
        <v>43193</v>
      </c>
      <c r="J2132" s="27">
        <f t="shared" si="1137"/>
        <v>2.1995778587948767E-3</v>
      </c>
      <c r="K2132" s="12">
        <f t="shared" si="1151"/>
        <v>43252</v>
      </c>
      <c r="L2132" s="12">
        <f t="shared" si="1138"/>
        <v>43252</v>
      </c>
      <c r="M2132" s="1">
        <f t="shared" si="1152"/>
        <v>21</v>
      </c>
      <c r="N2132" s="1">
        <f t="shared" si="1139"/>
        <v>21</v>
      </c>
      <c r="O2132" s="2">
        <f t="shared" si="1140"/>
        <v>1.0021995699999999</v>
      </c>
      <c r="P2132" s="11">
        <f t="shared" si="1130"/>
        <v>1.00089962</v>
      </c>
      <c r="Q2132" s="11">
        <f t="shared" si="1124"/>
        <v>1.4278314530034544</v>
      </c>
      <c r="R2132" s="2">
        <f t="shared" si="1129"/>
        <v>1.43097206</v>
      </c>
      <c r="S2132" s="2">
        <f t="shared" si="1122"/>
        <v>1.3996033400000001</v>
      </c>
      <c r="T2132" s="2">
        <f t="shared" si="1141"/>
        <v>208651.42969344999</v>
      </c>
      <c r="U2132" s="2">
        <f t="shared" si="1142"/>
        <v>5347.7512719743818</v>
      </c>
      <c r="V2132" s="2">
        <f t="shared" si="1143"/>
        <v>58481.324609398056</v>
      </c>
      <c r="W2132" s="2">
        <f t="shared" si="1144"/>
        <v>212908.04970938244</v>
      </c>
      <c r="X2132" s="29">
        <f t="shared" si="1145"/>
        <v>0</v>
      </c>
      <c r="Y2132" s="2">
        <f t="shared" si="1123"/>
        <v>0</v>
      </c>
      <c r="Z2132" s="82">
        <f t="shared" si="1146"/>
        <v>0</v>
      </c>
      <c r="AA2132" s="2">
        <f t="shared" si="1127"/>
        <v>0</v>
      </c>
      <c r="AB2132" s="27">
        <f t="shared" si="1153"/>
        <v>6.7299999999999999E-2</v>
      </c>
      <c r="AC2132" s="29">
        <f t="shared" si="1134"/>
        <v>21</v>
      </c>
      <c r="AD2132" s="29">
        <v>252</v>
      </c>
      <c r="AE2132" s="11">
        <f t="shared" si="1125"/>
        <v>1.0054424310000001</v>
      </c>
      <c r="AF2132" s="2">
        <f t="shared" si="1128"/>
        <v>1135.57100915</v>
      </c>
      <c r="AG2132" s="2">
        <f t="shared" si="1147"/>
        <v>1158.73736988</v>
      </c>
      <c r="AH2132" s="3">
        <f t="shared" si="1148"/>
        <v>0</v>
      </c>
      <c r="AI2132" s="4" t="str">
        <f t="shared" si="1126"/>
        <v>A+J=</v>
      </c>
      <c r="AJ2132" s="12">
        <f t="shared" si="1154"/>
        <v>43252</v>
      </c>
      <c r="AK2132" s="12"/>
      <c r="AL2132" s="4"/>
      <c r="AM2132" s="1"/>
      <c r="AN2132" s="12"/>
      <c r="AO2132" s="1"/>
      <c r="AP2132" s="1"/>
      <c r="AQ2132" s="3"/>
      <c r="AR2132" s="3"/>
      <c r="AS2132" s="7"/>
      <c r="AT2132" s="1"/>
      <c r="AU2132" s="1"/>
      <c r="AV2132" s="1"/>
      <c r="AW2132" s="1"/>
      <c r="AX2132" s="1"/>
      <c r="AY2132" s="1"/>
      <c r="AZ2132" s="1"/>
      <c r="BA2132" s="1"/>
      <c r="BB2132" s="1"/>
    </row>
    <row r="2133" spans="1:54" x14ac:dyDescent="0.2">
      <c r="A2133" s="178">
        <f t="shared" si="1149"/>
        <v>43252</v>
      </c>
      <c r="B2133" s="2">
        <f t="shared" si="1135"/>
        <v>214066.78707926243</v>
      </c>
      <c r="C2133" s="2">
        <f t="shared" si="1150"/>
        <v>149078.97382801</v>
      </c>
      <c r="D2133" s="2">
        <f>SUM(Y2133:Y$2227)</f>
        <v>13382.649083900002</v>
      </c>
      <c r="E2133" s="11">
        <f t="shared" si="1136"/>
        <v>135696.32474411</v>
      </c>
      <c r="F2133" s="99">
        <f t="shared" si="1131"/>
        <v>4950.95</v>
      </c>
      <c r="G2133" s="3">
        <f>IF(N2133=1,VLOOKUP(A2132,[1]Plan1!$BG$69:$BI$188,3),G2132)</f>
        <v>4961.84</v>
      </c>
      <c r="H2133" s="200">
        <f t="shared" si="1132"/>
        <v>43162</v>
      </c>
      <c r="I2133" s="200">
        <f t="shared" si="1133"/>
        <v>43193</v>
      </c>
      <c r="J2133" s="27">
        <f t="shared" si="1137"/>
        <v>2.1995778587948767E-3</v>
      </c>
      <c r="K2133" s="12">
        <f t="shared" si="1151"/>
        <v>43283</v>
      </c>
      <c r="L2133" s="12">
        <f t="shared" si="1138"/>
        <v>43252</v>
      </c>
      <c r="M2133" s="1">
        <f t="shared" si="1152"/>
        <v>21</v>
      </c>
      <c r="N2133" s="1">
        <f t="shared" si="1139"/>
        <v>21</v>
      </c>
      <c r="O2133" s="2">
        <f t="shared" si="1140"/>
        <v>1.0021995699999999</v>
      </c>
      <c r="P2133" s="11">
        <f t="shared" si="1130"/>
        <v>1.00089962</v>
      </c>
      <c r="Q2133" s="11">
        <f t="shared" si="1124"/>
        <v>1.4278314530034544</v>
      </c>
      <c r="R2133" s="2">
        <f t="shared" si="1129"/>
        <v>1.43097206</v>
      </c>
      <c r="S2133" s="2">
        <f t="shared" si="1122"/>
        <v>1.3996033400000001</v>
      </c>
      <c r="T2133" s="2">
        <f t="shared" si="1141"/>
        <v>208651.42969344999</v>
      </c>
      <c r="U2133" s="2">
        <f t="shared" si="1142"/>
        <v>5347.7512719743818</v>
      </c>
      <c r="V2133" s="2">
        <f t="shared" si="1143"/>
        <v>58481.324609398056</v>
      </c>
      <c r="W2133" s="2">
        <f t="shared" si="1144"/>
        <v>212908.04970938244</v>
      </c>
      <c r="X2133" s="29">
        <f t="shared" si="1145"/>
        <v>70</v>
      </c>
      <c r="Y2133" s="2">
        <f t="shared" si="1123"/>
        <v>3345.6198951199999</v>
      </c>
      <c r="Z2133" s="82">
        <f t="shared" si="1146"/>
        <v>2.2441929999999999E-2</v>
      </c>
      <c r="AA2133" s="2">
        <f t="shared" si="1127"/>
        <v>4682.5407795800002</v>
      </c>
      <c r="AB2133" s="27">
        <f t="shared" si="1153"/>
        <v>6.7299999999999999E-2</v>
      </c>
      <c r="AC2133" s="29">
        <f t="shared" si="1134"/>
        <v>21</v>
      </c>
      <c r="AD2133" s="29">
        <v>252</v>
      </c>
      <c r="AE2133" s="11">
        <f t="shared" si="1125"/>
        <v>1.0054424310000001</v>
      </c>
      <c r="AF2133" s="2">
        <f t="shared" si="1128"/>
        <v>1135.57100915</v>
      </c>
      <c r="AG2133" s="2">
        <f t="shared" si="1147"/>
        <v>1158.73736988</v>
      </c>
      <c r="AH2133" s="3">
        <f t="shared" si="1148"/>
        <v>5818.1117887300006</v>
      </c>
      <c r="AI2133" s="4" t="str">
        <f t="shared" si="1126"/>
        <v>A+J=</v>
      </c>
      <c r="AJ2133" s="12">
        <f t="shared" si="1154"/>
        <v>43252</v>
      </c>
      <c r="AK2133" s="12"/>
      <c r="AL2133" s="4"/>
      <c r="AM2133" s="1"/>
      <c r="AN2133" s="12"/>
      <c r="AO2133" s="1"/>
      <c r="AP2133" s="1"/>
      <c r="AQ2133" s="3"/>
      <c r="AR2133" s="3"/>
      <c r="AS2133" s="7"/>
      <c r="AT2133" s="1"/>
      <c r="AU2133" s="1"/>
      <c r="AV2133" s="1"/>
      <c r="AW2133" s="1"/>
      <c r="AX2133" s="1"/>
      <c r="AY2133" s="1"/>
      <c r="AZ2133" s="1"/>
      <c r="BA2133" s="1"/>
      <c r="BB2133" s="1"/>
    </row>
    <row r="2134" spans="1:54" x14ac:dyDescent="0.2">
      <c r="A2134" s="178">
        <f t="shared" si="1149"/>
        <v>43253</v>
      </c>
      <c r="B2134" s="2">
        <f t="shared" si="1135"/>
        <v>208316.26241688518</v>
      </c>
      <c r="C2134" s="2">
        <f t="shared" si="1150"/>
        <v>145733.35393288999</v>
      </c>
      <c r="D2134" s="2">
        <f>SUM(Y2134:Y$2227)</f>
        <v>10037.029188779999</v>
      </c>
      <c r="E2134" s="11">
        <f t="shared" si="1136"/>
        <v>135696.32474411</v>
      </c>
      <c r="F2134" s="99">
        <f t="shared" si="1131"/>
        <v>4961.84</v>
      </c>
      <c r="G2134" s="3">
        <f>IF(N2134=1,VLOOKUP(A2133,[1]Plan1!$BG$69:$BI$188,3),G2133)</f>
        <v>4981.6899999999996</v>
      </c>
      <c r="H2134" s="200">
        <f t="shared" si="1132"/>
        <v>43192</v>
      </c>
      <c r="I2134" s="200">
        <f t="shared" si="1133"/>
        <v>43222</v>
      </c>
      <c r="J2134" s="27">
        <f t="shared" si="1137"/>
        <v>4.0005320606870676E-3</v>
      </c>
      <c r="K2134" s="12">
        <f t="shared" si="1151"/>
        <v>43283</v>
      </c>
      <c r="L2134" s="12">
        <f t="shared" si="1138"/>
        <v>43283</v>
      </c>
      <c r="M2134" s="1">
        <f t="shared" si="1152"/>
        <v>21</v>
      </c>
      <c r="N2134" s="1">
        <f t="shared" si="1139"/>
        <v>1</v>
      </c>
      <c r="O2134" s="2">
        <f t="shared" si="1140"/>
        <v>1.00019013</v>
      </c>
      <c r="P2134" s="11">
        <f t="shared" si="1130"/>
        <v>1.0021995699999999</v>
      </c>
      <c r="Q2134" s="11">
        <f t="shared" si="1124"/>
        <v>1.4309720682325371</v>
      </c>
      <c r="R2134" s="2">
        <f t="shared" si="1129"/>
        <v>1.4312441300000001</v>
      </c>
      <c r="S2134" s="2">
        <f t="shared" si="1122"/>
        <v>1.3996033400000001</v>
      </c>
      <c r="T2134" s="2">
        <f t="shared" si="1141"/>
        <v>203968.88891387</v>
      </c>
      <c r="U2134" s="2">
        <f t="shared" si="1142"/>
        <v>4010.8303875139791</v>
      </c>
      <c r="V2134" s="2">
        <f t="shared" si="1143"/>
        <v>58518.243508471198</v>
      </c>
      <c r="W2134" s="2">
        <f t="shared" si="1144"/>
        <v>208262.42782887517</v>
      </c>
      <c r="X2134" s="29">
        <f t="shared" si="1145"/>
        <v>0</v>
      </c>
      <c r="Y2134" s="2">
        <f t="shared" si="1123"/>
        <v>0</v>
      </c>
      <c r="Z2134" s="82">
        <f t="shared" si="1146"/>
        <v>0</v>
      </c>
      <c r="AA2134" s="2">
        <f t="shared" si="1127"/>
        <v>0</v>
      </c>
      <c r="AB2134" s="27">
        <f t="shared" si="1153"/>
        <v>6.7299999999999999E-2</v>
      </c>
      <c r="AC2134" s="29">
        <f t="shared" si="1134"/>
        <v>1</v>
      </c>
      <c r="AD2134" s="29">
        <v>252</v>
      </c>
      <c r="AE2134" s="11">
        <f t="shared" si="1125"/>
        <v>1.0002584940000001</v>
      </c>
      <c r="AF2134" s="2">
        <f t="shared" si="1128"/>
        <v>52.724733970000003</v>
      </c>
      <c r="AG2134" s="2">
        <f t="shared" si="1147"/>
        <v>53.834588009999997</v>
      </c>
      <c r="AH2134" s="3">
        <f t="shared" si="1148"/>
        <v>0</v>
      </c>
      <c r="AI2134" s="4" t="str">
        <f t="shared" si="1126"/>
        <v>A+J=</v>
      </c>
      <c r="AJ2134" s="12">
        <f t="shared" si="1154"/>
        <v>43283</v>
      </c>
      <c r="AK2134" s="12"/>
      <c r="AL2134" s="4"/>
      <c r="AM2134" s="1"/>
      <c r="AN2134" s="12"/>
      <c r="AO2134" s="1"/>
      <c r="AP2134" s="1"/>
      <c r="AQ2134" s="3"/>
      <c r="AR2134" s="3"/>
      <c r="AS2134" s="7"/>
      <c r="AT2134" s="1"/>
      <c r="AU2134" s="1"/>
      <c r="AV2134" s="1"/>
      <c r="AW2134" s="1"/>
      <c r="AX2134" s="1"/>
      <c r="AY2134" s="1"/>
      <c r="AZ2134" s="1"/>
      <c r="BA2134" s="1"/>
      <c r="BB2134" s="1"/>
    </row>
    <row r="2135" spans="1:54" x14ac:dyDescent="0.2">
      <c r="A2135" s="178">
        <f t="shared" si="1149"/>
        <v>43254</v>
      </c>
      <c r="B2135" s="2">
        <f t="shared" si="1135"/>
        <v>208316.26241688518</v>
      </c>
      <c r="C2135" s="2">
        <f t="shared" si="1150"/>
        <v>145733.35393288999</v>
      </c>
      <c r="D2135" s="2">
        <f>SUM(Y2135:Y$2227)</f>
        <v>10037.029188779999</v>
      </c>
      <c r="E2135" s="11">
        <f t="shared" si="1136"/>
        <v>135696.32474411</v>
      </c>
      <c r="F2135" s="99">
        <f t="shared" si="1131"/>
        <v>4961.84</v>
      </c>
      <c r="G2135" s="3">
        <f>IF(N2135=1,VLOOKUP(A2134,[1]Plan1!$BG$69:$BI$188,3),G2134)</f>
        <v>4981.6899999999996</v>
      </c>
      <c r="H2135" s="200">
        <f t="shared" si="1132"/>
        <v>43192</v>
      </c>
      <c r="I2135" s="200">
        <f t="shared" si="1133"/>
        <v>43222</v>
      </c>
      <c r="J2135" s="27">
        <f t="shared" si="1137"/>
        <v>4.0005320606870676E-3</v>
      </c>
      <c r="K2135" s="12">
        <f t="shared" si="1151"/>
        <v>43283</v>
      </c>
      <c r="L2135" s="12">
        <f t="shared" si="1138"/>
        <v>43283</v>
      </c>
      <c r="M2135" s="1">
        <f t="shared" si="1152"/>
        <v>21</v>
      </c>
      <c r="N2135" s="1">
        <f t="shared" si="1139"/>
        <v>1</v>
      </c>
      <c r="O2135" s="2">
        <f t="shared" si="1140"/>
        <v>1.00019013</v>
      </c>
      <c r="P2135" s="11">
        <f t="shared" si="1130"/>
        <v>1.0021995699999999</v>
      </c>
      <c r="Q2135" s="11">
        <f t="shared" si="1124"/>
        <v>1.4309720682325371</v>
      </c>
      <c r="R2135" s="2">
        <f t="shared" si="1129"/>
        <v>1.4312441300000001</v>
      </c>
      <c r="S2135" s="2">
        <f t="shared" si="1122"/>
        <v>1.3996033400000001</v>
      </c>
      <c r="T2135" s="2">
        <f t="shared" si="1141"/>
        <v>203968.88891387</v>
      </c>
      <c r="U2135" s="2">
        <f t="shared" si="1142"/>
        <v>4010.8303875139791</v>
      </c>
      <c r="V2135" s="2">
        <f t="shared" si="1143"/>
        <v>58518.243508471198</v>
      </c>
      <c r="W2135" s="2">
        <f t="shared" si="1144"/>
        <v>208262.42782887517</v>
      </c>
      <c r="X2135" s="29">
        <f t="shared" si="1145"/>
        <v>0</v>
      </c>
      <c r="Y2135" s="2">
        <f t="shared" si="1123"/>
        <v>0</v>
      </c>
      <c r="Z2135" s="82">
        <f t="shared" si="1146"/>
        <v>0</v>
      </c>
      <c r="AA2135" s="2">
        <f t="shared" si="1127"/>
        <v>0</v>
      </c>
      <c r="AB2135" s="27">
        <f t="shared" si="1153"/>
        <v>6.7299999999999999E-2</v>
      </c>
      <c r="AC2135" s="29">
        <f t="shared" si="1134"/>
        <v>1</v>
      </c>
      <c r="AD2135" s="29">
        <v>252</v>
      </c>
      <c r="AE2135" s="11">
        <f t="shared" si="1125"/>
        <v>1.0002584940000001</v>
      </c>
      <c r="AF2135" s="2">
        <f t="shared" si="1128"/>
        <v>52.724733970000003</v>
      </c>
      <c r="AG2135" s="2">
        <f t="shared" si="1147"/>
        <v>53.834588009999997</v>
      </c>
      <c r="AH2135" s="3">
        <f t="shared" si="1148"/>
        <v>0</v>
      </c>
      <c r="AI2135" s="4" t="str">
        <f t="shared" si="1126"/>
        <v>A+J=</v>
      </c>
      <c r="AJ2135" s="12">
        <f t="shared" si="1154"/>
        <v>43283</v>
      </c>
      <c r="AK2135" s="12"/>
      <c r="AL2135" s="4"/>
      <c r="AM2135" s="1"/>
      <c r="AN2135" s="12"/>
      <c r="AO2135" s="1"/>
      <c r="AP2135" s="1"/>
      <c r="AQ2135" s="3"/>
      <c r="AR2135" s="3"/>
      <c r="AS2135" s="7"/>
      <c r="AT2135" s="1"/>
      <c r="AU2135" s="1"/>
      <c r="AV2135" s="1"/>
      <c r="AW2135" s="1"/>
      <c r="AX2135" s="1"/>
      <c r="AY2135" s="1"/>
      <c r="AZ2135" s="1"/>
      <c r="BA2135" s="1"/>
      <c r="BB2135" s="1"/>
    </row>
    <row r="2136" spans="1:54" x14ac:dyDescent="0.2">
      <c r="A2136" s="178">
        <f t="shared" si="1149"/>
        <v>43255</v>
      </c>
      <c r="B2136" s="2">
        <f t="shared" si="1135"/>
        <v>208316.26241688518</v>
      </c>
      <c r="C2136" s="2">
        <f t="shared" si="1150"/>
        <v>145733.35393288999</v>
      </c>
      <c r="D2136" s="2">
        <f>SUM(Y2136:Y$2227)</f>
        <v>10037.029188779999</v>
      </c>
      <c r="E2136" s="11">
        <f t="shared" si="1136"/>
        <v>135696.32474411</v>
      </c>
      <c r="F2136" s="99">
        <f t="shared" si="1131"/>
        <v>4961.84</v>
      </c>
      <c r="G2136" s="3">
        <f>IF(N2136=1,VLOOKUP(A2135,[1]Plan1!$BG$69:$BI$188,3),G2135)</f>
        <v>4981.6899999999996</v>
      </c>
      <c r="H2136" s="200">
        <f t="shared" si="1132"/>
        <v>43192</v>
      </c>
      <c r="I2136" s="200">
        <f t="shared" si="1133"/>
        <v>43222</v>
      </c>
      <c r="J2136" s="27">
        <f t="shared" si="1137"/>
        <v>4.0005320606870676E-3</v>
      </c>
      <c r="K2136" s="12">
        <f t="shared" si="1151"/>
        <v>43283</v>
      </c>
      <c r="L2136" s="12">
        <f t="shared" si="1138"/>
        <v>43283</v>
      </c>
      <c r="M2136" s="1">
        <f t="shared" si="1152"/>
        <v>21</v>
      </c>
      <c r="N2136" s="1">
        <f t="shared" si="1139"/>
        <v>1</v>
      </c>
      <c r="O2136" s="2">
        <f t="shared" si="1140"/>
        <v>1.00019013</v>
      </c>
      <c r="P2136" s="11">
        <f t="shared" si="1130"/>
        <v>1.0021995699999999</v>
      </c>
      <c r="Q2136" s="11">
        <f t="shared" si="1124"/>
        <v>1.4309720682325371</v>
      </c>
      <c r="R2136" s="2">
        <f t="shared" si="1129"/>
        <v>1.4312441300000001</v>
      </c>
      <c r="S2136" s="2">
        <f t="shared" si="1122"/>
        <v>1.3996033400000001</v>
      </c>
      <c r="T2136" s="2">
        <f t="shared" si="1141"/>
        <v>203968.88891387</v>
      </c>
      <c r="U2136" s="2">
        <f t="shared" si="1142"/>
        <v>4010.8303875139791</v>
      </c>
      <c r="V2136" s="2">
        <f t="shared" si="1143"/>
        <v>58518.243508471198</v>
      </c>
      <c r="W2136" s="2">
        <f t="shared" si="1144"/>
        <v>208262.42782887517</v>
      </c>
      <c r="X2136" s="29">
        <f t="shared" si="1145"/>
        <v>0</v>
      </c>
      <c r="Y2136" s="2">
        <f t="shared" si="1123"/>
        <v>0</v>
      </c>
      <c r="Z2136" s="82">
        <f t="shared" si="1146"/>
        <v>0</v>
      </c>
      <c r="AA2136" s="2">
        <f t="shared" si="1127"/>
        <v>0</v>
      </c>
      <c r="AB2136" s="27">
        <f t="shared" si="1153"/>
        <v>6.7299999999999999E-2</v>
      </c>
      <c r="AC2136" s="29">
        <f t="shared" si="1134"/>
        <v>1</v>
      </c>
      <c r="AD2136" s="29">
        <v>252</v>
      </c>
      <c r="AE2136" s="11">
        <f t="shared" si="1125"/>
        <v>1.0002584940000001</v>
      </c>
      <c r="AF2136" s="2">
        <f t="shared" si="1128"/>
        <v>52.724733970000003</v>
      </c>
      <c r="AG2136" s="2">
        <f t="shared" si="1147"/>
        <v>53.834588009999997</v>
      </c>
      <c r="AH2136" s="3">
        <f t="shared" si="1148"/>
        <v>0</v>
      </c>
      <c r="AI2136" s="4" t="str">
        <f t="shared" si="1126"/>
        <v>A+J=</v>
      </c>
      <c r="AJ2136" s="12">
        <f t="shared" si="1154"/>
        <v>43283</v>
      </c>
      <c r="AK2136" s="12"/>
      <c r="AL2136" s="4"/>
      <c r="AM2136" s="1"/>
      <c r="AN2136" s="12"/>
      <c r="AO2136" s="1"/>
      <c r="AP2136" s="1"/>
      <c r="AQ2136" s="3"/>
      <c r="AR2136" s="3"/>
      <c r="AS2136" s="7"/>
      <c r="AT2136" s="1"/>
      <c r="AU2136" s="1"/>
      <c r="AV2136" s="1"/>
      <c r="AW2136" s="1"/>
      <c r="AX2136" s="1"/>
      <c r="AY2136" s="1"/>
      <c r="AZ2136" s="1"/>
      <c r="BA2136" s="1"/>
      <c r="BB2136" s="1"/>
    </row>
    <row r="2137" spans="1:54" x14ac:dyDescent="0.2">
      <c r="A2137" s="178">
        <f t="shared" si="1149"/>
        <v>43256</v>
      </c>
      <c r="B2137" s="2">
        <f t="shared" si="1135"/>
        <v>208407.05980798427</v>
      </c>
      <c r="C2137" s="2">
        <f t="shared" si="1150"/>
        <v>145733.35393288999</v>
      </c>
      <c r="D2137" s="2">
        <f>SUM(Y2137:Y$2227)</f>
        <v>10037.029188779999</v>
      </c>
      <c r="E2137" s="11">
        <f t="shared" si="1136"/>
        <v>135696.32474411</v>
      </c>
      <c r="F2137" s="99">
        <f t="shared" si="1131"/>
        <v>4961.84</v>
      </c>
      <c r="G2137" s="3">
        <f>IF(N2137=1,VLOOKUP(A2136,[1]Plan1!$BG$69:$BI$188,3),G2136)</f>
        <v>4981.6899999999996</v>
      </c>
      <c r="H2137" s="200">
        <f t="shared" si="1132"/>
        <v>43192</v>
      </c>
      <c r="I2137" s="200">
        <f t="shared" si="1133"/>
        <v>43222</v>
      </c>
      <c r="J2137" s="27">
        <f t="shared" si="1137"/>
        <v>4.0005320606870676E-3</v>
      </c>
      <c r="K2137" s="12">
        <f t="shared" si="1151"/>
        <v>43283</v>
      </c>
      <c r="L2137" s="12">
        <f t="shared" si="1138"/>
        <v>43283</v>
      </c>
      <c r="M2137" s="1">
        <f t="shared" si="1152"/>
        <v>21</v>
      </c>
      <c r="N2137" s="1">
        <f t="shared" si="1139"/>
        <v>2</v>
      </c>
      <c r="O2137" s="2">
        <f t="shared" si="1140"/>
        <v>1.0003803099999999</v>
      </c>
      <c r="P2137" s="11">
        <f t="shared" si="1130"/>
        <v>1.0021995699999999</v>
      </c>
      <c r="Q2137" s="11">
        <f t="shared" si="1124"/>
        <v>1.4309720682325371</v>
      </c>
      <c r="R2137" s="2">
        <f t="shared" si="1129"/>
        <v>1.4315162800000001</v>
      </c>
      <c r="S2137" s="2">
        <f t="shared" si="1122"/>
        <v>1.3996033400000001</v>
      </c>
      <c r="T2137" s="2">
        <f t="shared" si="1141"/>
        <v>203968.88891387</v>
      </c>
      <c r="U2137" s="2">
        <f t="shared" si="1142"/>
        <v>4010.8303875139791</v>
      </c>
      <c r="V2137" s="2">
        <f t="shared" si="1143"/>
        <v>58555.173263250312</v>
      </c>
      <c r="W2137" s="2">
        <f t="shared" si="1144"/>
        <v>208299.35758365429</v>
      </c>
      <c r="X2137" s="29">
        <f t="shared" si="1145"/>
        <v>0</v>
      </c>
      <c r="Y2137" s="2">
        <f t="shared" si="1123"/>
        <v>0</v>
      </c>
      <c r="Z2137" s="82">
        <f t="shared" si="1146"/>
        <v>0</v>
      </c>
      <c r="AA2137" s="2">
        <f t="shared" si="1127"/>
        <v>0</v>
      </c>
      <c r="AB2137" s="27">
        <f t="shared" si="1153"/>
        <v>6.7299999999999999E-2</v>
      </c>
      <c r="AC2137" s="29">
        <f t="shared" si="1134"/>
        <v>2</v>
      </c>
      <c r="AD2137" s="29">
        <v>252</v>
      </c>
      <c r="AE2137" s="11">
        <f t="shared" si="1125"/>
        <v>1.000517055</v>
      </c>
      <c r="AF2137" s="2">
        <f t="shared" si="1128"/>
        <v>105.46313385000001</v>
      </c>
      <c r="AG2137" s="2">
        <f t="shared" si="1147"/>
        <v>107.70222433000001</v>
      </c>
      <c r="AH2137" s="3">
        <f t="shared" si="1148"/>
        <v>0</v>
      </c>
      <c r="AI2137" s="4" t="str">
        <f t="shared" si="1126"/>
        <v>A+J=</v>
      </c>
      <c r="AJ2137" s="12">
        <f t="shared" si="1154"/>
        <v>43283</v>
      </c>
      <c r="AK2137" s="12"/>
      <c r="AL2137" s="4"/>
      <c r="AM2137" s="1"/>
      <c r="AN2137" s="12"/>
      <c r="AO2137" s="1"/>
      <c r="AP2137" s="1"/>
      <c r="AQ2137" s="3"/>
      <c r="AR2137" s="3"/>
      <c r="AS2137" s="7"/>
      <c r="AT2137" s="1"/>
      <c r="AU2137" s="1"/>
      <c r="AV2137" s="1"/>
      <c r="AW2137" s="1"/>
      <c r="AX2137" s="1"/>
      <c r="AY2137" s="1"/>
      <c r="AZ2137" s="1"/>
      <c r="BA2137" s="1"/>
      <c r="BB2137" s="1"/>
    </row>
    <row r="2138" spans="1:54" x14ac:dyDescent="0.2">
      <c r="A2138" s="178">
        <f t="shared" si="1149"/>
        <v>43257</v>
      </c>
      <c r="B2138" s="2">
        <f t="shared" si="1135"/>
        <v>208497.8943288431</v>
      </c>
      <c r="C2138" s="2">
        <f t="shared" si="1150"/>
        <v>145733.35393288999</v>
      </c>
      <c r="D2138" s="2">
        <f>SUM(Y2138:Y$2227)</f>
        <v>10037.029188779999</v>
      </c>
      <c r="E2138" s="11">
        <f t="shared" si="1136"/>
        <v>135696.32474411</v>
      </c>
      <c r="F2138" s="99">
        <f t="shared" si="1131"/>
        <v>4961.84</v>
      </c>
      <c r="G2138" s="3">
        <f>IF(N2138=1,VLOOKUP(A2137,[1]Plan1!$BG$69:$BI$188,3),G2137)</f>
        <v>4981.6899999999996</v>
      </c>
      <c r="H2138" s="200">
        <f t="shared" si="1132"/>
        <v>43192</v>
      </c>
      <c r="I2138" s="200">
        <f t="shared" si="1133"/>
        <v>43222</v>
      </c>
      <c r="J2138" s="27">
        <f t="shared" si="1137"/>
        <v>4.0005320606870676E-3</v>
      </c>
      <c r="K2138" s="12">
        <f t="shared" si="1151"/>
        <v>43283</v>
      </c>
      <c r="L2138" s="12">
        <f t="shared" si="1138"/>
        <v>43283</v>
      </c>
      <c r="M2138" s="1">
        <f t="shared" si="1152"/>
        <v>21</v>
      </c>
      <c r="N2138" s="1">
        <f t="shared" si="1139"/>
        <v>3</v>
      </c>
      <c r="O2138" s="2">
        <f t="shared" si="1140"/>
        <v>1.0005705199999999</v>
      </c>
      <c r="P2138" s="11">
        <f t="shared" si="1130"/>
        <v>1.0021995699999999</v>
      </c>
      <c r="Q2138" s="11">
        <f t="shared" si="1124"/>
        <v>1.4309720682325371</v>
      </c>
      <c r="R2138" s="2">
        <f t="shared" si="1129"/>
        <v>1.4317884599999999</v>
      </c>
      <c r="S2138" s="2">
        <f t="shared" si="1122"/>
        <v>1.3996033400000001</v>
      </c>
      <c r="T2138" s="2">
        <f t="shared" si="1141"/>
        <v>203968.88891387</v>
      </c>
      <c r="U2138" s="2">
        <f t="shared" si="1142"/>
        <v>4010.8303875139791</v>
      </c>
      <c r="V2138" s="2">
        <f t="shared" si="1143"/>
        <v>58592.10708891914</v>
      </c>
      <c r="W2138" s="2">
        <f t="shared" si="1144"/>
        <v>208336.29140932311</v>
      </c>
      <c r="X2138" s="29">
        <f t="shared" si="1145"/>
        <v>0</v>
      </c>
      <c r="Y2138" s="2">
        <f t="shared" si="1123"/>
        <v>0</v>
      </c>
      <c r="Z2138" s="82">
        <f t="shared" si="1146"/>
        <v>0</v>
      </c>
      <c r="AA2138" s="2">
        <f t="shared" si="1127"/>
        <v>0</v>
      </c>
      <c r="AB2138" s="27">
        <f t="shared" si="1153"/>
        <v>6.7299999999999999E-2</v>
      </c>
      <c r="AC2138" s="29">
        <f t="shared" si="1134"/>
        <v>3</v>
      </c>
      <c r="AD2138" s="29">
        <v>252</v>
      </c>
      <c r="AE2138" s="11">
        <f t="shared" si="1125"/>
        <v>1.0007756830000001</v>
      </c>
      <c r="AF2138" s="2">
        <f t="shared" si="1128"/>
        <v>158.21519964999999</v>
      </c>
      <c r="AG2138" s="2">
        <f t="shared" si="1147"/>
        <v>161.60291952</v>
      </c>
      <c r="AH2138" s="3">
        <f t="shared" si="1148"/>
        <v>0</v>
      </c>
      <c r="AI2138" s="4" t="str">
        <f t="shared" si="1126"/>
        <v>A+J=</v>
      </c>
      <c r="AJ2138" s="12">
        <f t="shared" si="1154"/>
        <v>43283</v>
      </c>
      <c r="AK2138" s="12"/>
      <c r="AL2138" s="4"/>
      <c r="AM2138" s="1"/>
      <c r="AN2138" s="12"/>
      <c r="AO2138" s="1"/>
      <c r="AP2138" s="1"/>
      <c r="AQ2138" s="3"/>
      <c r="AR2138" s="3"/>
      <c r="AS2138" s="7"/>
      <c r="AT2138" s="1"/>
      <c r="AU2138" s="1"/>
      <c r="AV2138" s="1"/>
      <c r="AW2138" s="1"/>
      <c r="AX2138" s="1"/>
      <c r="AY2138" s="1"/>
      <c r="AZ2138" s="1"/>
      <c r="BA2138" s="1"/>
      <c r="BB2138" s="1"/>
    </row>
    <row r="2139" spans="1:54" x14ac:dyDescent="0.2">
      <c r="A2139" s="178">
        <f t="shared" si="1149"/>
        <v>43258</v>
      </c>
      <c r="B2139" s="2">
        <f t="shared" si="1135"/>
        <v>208588.76985679145</v>
      </c>
      <c r="C2139" s="2">
        <f t="shared" si="1150"/>
        <v>145733.35393288999</v>
      </c>
      <c r="D2139" s="2">
        <f>SUM(Y2139:Y$2227)</f>
        <v>10037.029188779999</v>
      </c>
      <c r="E2139" s="11">
        <f t="shared" si="1136"/>
        <v>135696.32474411</v>
      </c>
      <c r="F2139" s="99">
        <f t="shared" si="1131"/>
        <v>4961.84</v>
      </c>
      <c r="G2139" s="3">
        <f>IF(N2139=1,VLOOKUP(A2138,[1]Plan1!$BG$69:$BI$188,3),G2138)</f>
        <v>4981.6899999999996</v>
      </c>
      <c r="H2139" s="200">
        <f t="shared" si="1132"/>
        <v>43192</v>
      </c>
      <c r="I2139" s="200">
        <f t="shared" si="1133"/>
        <v>43222</v>
      </c>
      <c r="J2139" s="27">
        <f t="shared" si="1137"/>
        <v>4.0005320606870676E-3</v>
      </c>
      <c r="K2139" s="12">
        <f t="shared" si="1151"/>
        <v>43283</v>
      </c>
      <c r="L2139" s="12">
        <f t="shared" si="1138"/>
        <v>43283</v>
      </c>
      <c r="M2139" s="1">
        <f t="shared" si="1152"/>
        <v>21</v>
      </c>
      <c r="N2139" s="1">
        <f t="shared" si="1139"/>
        <v>4</v>
      </c>
      <c r="O2139" s="2">
        <f t="shared" si="1140"/>
        <v>1.0007607700000001</v>
      </c>
      <c r="P2139" s="11">
        <f t="shared" si="1130"/>
        <v>1.0021995699999999</v>
      </c>
      <c r="Q2139" s="11">
        <f t="shared" si="1124"/>
        <v>1.4309720682325371</v>
      </c>
      <c r="R2139" s="2">
        <f t="shared" si="1129"/>
        <v>1.4320607000000001</v>
      </c>
      <c r="S2139" s="2">
        <f t="shared" si="1122"/>
        <v>1.3996033400000001</v>
      </c>
      <c r="T2139" s="2">
        <f t="shared" si="1141"/>
        <v>203968.88891387</v>
      </c>
      <c r="U2139" s="2">
        <f t="shared" si="1142"/>
        <v>4010.8303875139791</v>
      </c>
      <c r="V2139" s="2">
        <f t="shared" si="1143"/>
        <v>58629.049056367498</v>
      </c>
      <c r="W2139" s="2">
        <f t="shared" si="1144"/>
        <v>208373.23337677144</v>
      </c>
      <c r="X2139" s="29">
        <f t="shared" si="1145"/>
        <v>0</v>
      </c>
      <c r="Y2139" s="2">
        <f t="shared" si="1123"/>
        <v>0</v>
      </c>
      <c r="Z2139" s="82">
        <f t="shared" si="1146"/>
        <v>0</v>
      </c>
      <c r="AA2139" s="2">
        <f t="shared" si="1127"/>
        <v>0</v>
      </c>
      <c r="AB2139" s="27">
        <f t="shared" si="1153"/>
        <v>6.7299999999999999E-2</v>
      </c>
      <c r="AC2139" s="29">
        <f t="shared" si="1134"/>
        <v>4</v>
      </c>
      <c r="AD2139" s="29">
        <v>252</v>
      </c>
      <c r="AE2139" s="11">
        <f t="shared" si="1125"/>
        <v>1.0010343770000001</v>
      </c>
      <c r="AF2139" s="2">
        <f t="shared" si="1128"/>
        <v>210.98072740000001</v>
      </c>
      <c r="AG2139" s="2">
        <f t="shared" si="1147"/>
        <v>215.53648002</v>
      </c>
      <c r="AH2139" s="3">
        <f t="shared" si="1148"/>
        <v>0</v>
      </c>
      <c r="AI2139" s="4" t="str">
        <f t="shared" si="1126"/>
        <v>A+J=</v>
      </c>
      <c r="AJ2139" s="12">
        <f t="shared" si="1154"/>
        <v>43283</v>
      </c>
      <c r="AK2139" s="12"/>
      <c r="AL2139" s="4"/>
      <c r="AM2139" s="1"/>
      <c r="AN2139" s="12"/>
      <c r="AO2139" s="1"/>
      <c r="AP2139" s="1"/>
      <c r="AQ2139" s="3"/>
      <c r="AR2139" s="3"/>
      <c r="AS2139" s="7"/>
      <c r="AT2139" s="1"/>
      <c r="AU2139" s="1"/>
      <c r="AV2139" s="1"/>
      <c r="AW2139" s="1"/>
      <c r="AX2139" s="1"/>
      <c r="AY2139" s="1"/>
      <c r="AZ2139" s="1"/>
      <c r="BA2139" s="1"/>
      <c r="BB2139" s="1"/>
    </row>
    <row r="2140" spans="1:54" x14ac:dyDescent="0.2">
      <c r="A2140" s="178">
        <f t="shared" si="1149"/>
        <v>43259</v>
      </c>
      <c r="B2140" s="2">
        <f t="shared" si="1135"/>
        <v>208679.68546353601</v>
      </c>
      <c r="C2140" s="2">
        <f t="shared" si="1150"/>
        <v>145733.35393288999</v>
      </c>
      <c r="D2140" s="2">
        <f>SUM(Y2140:Y$2227)</f>
        <v>10037.029188779999</v>
      </c>
      <c r="E2140" s="11">
        <f t="shared" si="1136"/>
        <v>135696.32474411</v>
      </c>
      <c r="F2140" s="99">
        <f t="shared" si="1131"/>
        <v>4961.84</v>
      </c>
      <c r="G2140" s="3">
        <f>IF(N2140=1,VLOOKUP(A2139,[1]Plan1!$BG$69:$BI$188,3),G2139)</f>
        <v>4981.6899999999996</v>
      </c>
      <c r="H2140" s="200">
        <f t="shared" si="1132"/>
        <v>43192</v>
      </c>
      <c r="I2140" s="200">
        <f t="shared" si="1133"/>
        <v>43222</v>
      </c>
      <c r="J2140" s="27">
        <f t="shared" si="1137"/>
        <v>4.0005320606870676E-3</v>
      </c>
      <c r="K2140" s="12">
        <f t="shared" si="1151"/>
        <v>43283</v>
      </c>
      <c r="L2140" s="12">
        <f t="shared" si="1138"/>
        <v>43283</v>
      </c>
      <c r="M2140" s="1">
        <f t="shared" si="1152"/>
        <v>21</v>
      </c>
      <c r="N2140" s="1">
        <f t="shared" si="1139"/>
        <v>5</v>
      </c>
      <c r="O2140" s="2">
        <f t="shared" si="1140"/>
        <v>1.0009510500000001</v>
      </c>
      <c r="P2140" s="11">
        <f t="shared" si="1130"/>
        <v>1.0021995699999999</v>
      </c>
      <c r="Q2140" s="11">
        <f t="shared" si="1124"/>
        <v>1.4309720682325371</v>
      </c>
      <c r="R2140" s="2">
        <f t="shared" si="1129"/>
        <v>1.4323329899999999</v>
      </c>
      <c r="S2140" s="2">
        <f t="shared" si="1122"/>
        <v>1.3996033400000001</v>
      </c>
      <c r="T2140" s="2">
        <f t="shared" si="1141"/>
        <v>203968.88891387</v>
      </c>
      <c r="U2140" s="2">
        <f t="shared" si="1142"/>
        <v>4010.8303875139791</v>
      </c>
      <c r="V2140" s="2">
        <f t="shared" si="1143"/>
        <v>58665.997808632048</v>
      </c>
      <c r="W2140" s="2">
        <f t="shared" si="1144"/>
        <v>208410.18212903599</v>
      </c>
      <c r="X2140" s="29">
        <f t="shared" si="1145"/>
        <v>0</v>
      </c>
      <c r="Y2140" s="2">
        <f t="shared" si="1123"/>
        <v>0</v>
      </c>
      <c r="Z2140" s="82">
        <f t="shared" si="1146"/>
        <v>0</v>
      </c>
      <c r="AA2140" s="2">
        <f t="shared" si="1127"/>
        <v>0</v>
      </c>
      <c r="AB2140" s="27">
        <f t="shared" si="1153"/>
        <v>6.7299999999999999E-2</v>
      </c>
      <c r="AC2140" s="29">
        <f t="shared" si="1134"/>
        <v>5</v>
      </c>
      <c r="AD2140" s="29">
        <v>252</v>
      </c>
      <c r="AE2140" s="11">
        <f t="shared" si="1125"/>
        <v>1.0012931389999999</v>
      </c>
      <c r="AF2140" s="2">
        <f t="shared" si="1128"/>
        <v>263.76012503999999</v>
      </c>
      <c r="AG2140" s="2">
        <f t="shared" si="1147"/>
        <v>269.50333449999999</v>
      </c>
      <c r="AH2140" s="3">
        <f t="shared" si="1148"/>
        <v>0</v>
      </c>
      <c r="AI2140" s="4" t="str">
        <f t="shared" si="1126"/>
        <v>A+J=</v>
      </c>
      <c r="AJ2140" s="12">
        <f t="shared" si="1154"/>
        <v>43283</v>
      </c>
      <c r="AK2140" s="12"/>
      <c r="AL2140" s="4"/>
      <c r="AM2140" s="1"/>
      <c r="AN2140" s="12"/>
      <c r="AO2140" s="1"/>
      <c r="AP2140" s="1"/>
      <c r="AQ2140" s="3"/>
      <c r="AR2140" s="3"/>
      <c r="AS2140" s="7"/>
      <c r="AT2140" s="1"/>
      <c r="AU2140" s="1"/>
      <c r="AV2140" s="1"/>
      <c r="AW2140" s="1"/>
      <c r="AX2140" s="1"/>
      <c r="AY2140" s="1"/>
      <c r="AZ2140" s="1"/>
      <c r="BA2140" s="1"/>
      <c r="BB2140" s="1"/>
    </row>
    <row r="2141" spans="1:54" x14ac:dyDescent="0.2">
      <c r="A2141" s="178">
        <f t="shared" si="1149"/>
        <v>43260</v>
      </c>
      <c r="B2141" s="2">
        <f t="shared" si="1135"/>
        <v>208770.6407450168</v>
      </c>
      <c r="C2141" s="2">
        <f t="shared" si="1150"/>
        <v>145733.35393288999</v>
      </c>
      <c r="D2141" s="2">
        <f>SUM(Y2141:Y$2227)</f>
        <v>10037.029188779999</v>
      </c>
      <c r="E2141" s="11">
        <f t="shared" si="1136"/>
        <v>135696.32474411</v>
      </c>
      <c r="F2141" s="99">
        <f t="shared" si="1131"/>
        <v>4961.84</v>
      </c>
      <c r="G2141" s="3">
        <f>IF(N2141=1,VLOOKUP(A2140,[1]Plan1!$BG$69:$BI$188,3),G2140)</f>
        <v>4981.6899999999996</v>
      </c>
      <c r="H2141" s="200">
        <f t="shared" si="1132"/>
        <v>43192</v>
      </c>
      <c r="I2141" s="200">
        <f t="shared" si="1133"/>
        <v>43222</v>
      </c>
      <c r="J2141" s="27">
        <f t="shared" si="1137"/>
        <v>4.0005320606870676E-3</v>
      </c>
      <c r="K2141" s="12">
        <f t="shared" si="1151"/>
        <v>43283</v>
      </c>
      <c r="L2141" s="12">
        <f t="shared" si="1138"/>
        <v>43283</v>
      </c>
      <c r="M2141" s="1">
        <f t="shared" si="1152"/>
        <v>21</v>
      </c>
      <c r="N2141" s="1">
        <f t="shared" si="1139"/>
        <v>6</v>
      </c>
      <c r="O2141" s="2">
        <f t="shared" si="1140"/>
        <v>1.00114137</v>
      </c>
      <c r="P2141" s="11">
        <f t="shared" si="1130"/>
        <v>1.0021995699999999</v>
      </c>
      <c r="Q2141" s="11">
        <f t="shared" si="1124"/>
        <v>1.4309720682325371</v>
      </c>
      <c r="R2141" s="2">
        <f t="shared" si="1129"/>
        <v>1.4326053299999999</v>
      </c>
      <c r="S2141" s="2">
        <f t="shared" si="1122"/>
        <v>1.3996033400000001</v>
      </c>
      <c r="T2141" s="2">
        <f t="shared" si="1141"/>
        <v>203968.88891387</v>
      </c>
      <c r="U2141" s="2">
        <f t="shared" si="1142"/>
        <v>4010.8303875139791</v>
      </c>
      <c r="V2141" s="2">
        <f t="shared" si="1143"/>
        <v>58702.953345712856</v>
      </c>
      <c r="W2141" s="2">
        <f t="shared" si="1144"/>
        <v>208447.13766611682</v>
      </c>
      <c r="X2141" s="29">
        <f t="shared" si="1145"/>
        <v>0</v>
      </c>
      <c r="Y2141" s="2">
        <f t="shared" si="1123"/>
        <v>0</v>
      </c>
      <c r="Z2141" s="82">
        <f t="shared" si="1146"/>
        <v>0</v>
      </c>
      <c r="AA2141" s="2">
        <f t="shared" si="1127"/>
        <v>0</v>
      </c>
      <c r="AB2141" s="27">
        <f t="shared" si="1153"/>
        <v>6.7299999999999999E-2</v>
      </c>
      <c r="AC2141" s="29">
        <f t="shared" si="1134"/>
        <v>6</v>
      </c>
      <c r="AD2141" s="29">
        <v>252</v>
      </c>
      <c r="AE2141" s="11">
        <f t="shared" si="1125"/>
        <v>1.0015519669999999</v>
      </c>
      <c r="AF2141" s="2">
        <f t="shared" si="1128"/>
        <v>316.55298462000002</v>
      </c>
      <c r="AG2141" s="2">
        <f t="shared" si="1147"/>
        <v>323.50307889999999</v>
      </c>
      <c r="AH2141" s="3">
        <f t="shared" si="1148"/>
        <v>0</v>
      </c>
      <c r="AI2141" s="4" t="str">
        <f t="shared" si="1126"/>
        <v>A+J=</v>
      </c>
      <c r="AJ2141" s="12">
        <f t="shared" si="1154"/>
        <v>43283</v>
      </c>
      <c r="AK2141" s="12"/>
      <c r="AL2141" s="4"/>
      <c r="AM2141" s="1"/>
      <c r="AN2141" s="12"/>
      <c r="AO2141" s="1"/>
      <c r="AP2141" s="1"/>
      <c r="AQ2141" s="3"/>
      <c r="AR2141" s="3"/>
      <c r="AS2141" s="7"/>
      <c r="AT2141" s="1"/>
      <c r="AU2141" s="1"/>
      <c r="AV2141" s="1"/>
      <c r="AW2141" s="1"/>
      <c r="AX2141" s="1"/>
      <c r="AY2141" s="1"/>
      <c r="AZ2141" s="1"/>
      <c r="BA2141" s="1"/>
      <c r="BB2141" s="1"/>
    </row>
    <row r="2142" spans="1:54" x14ac:dyDescent="0.2">
      <c r="A2142" s="178">
        <f t="shared" si="1149"/>
        <v>43261</v>
      </c>
      <c r="B2142" s="2">
        <f t="shared" si="1135"/>
        <v>208770.6407450168</v>
      </c>
      <c r="C2142" s="2">
        <f t="shared" si="1150"/>
        <v>145733.35393288999</v>
      </c>
      <c r="D2142" s="2">
        <f>SUM(Y2142:Y$2227)</f>
        <v>10037.029188779999</v>
      </c>
      <c r="E2142" s="11">
        <f t="shared" si="1136"/>
        <v>135696.32474411</v>
      </c>
      <c r="F2142" s="99">
        <f t="shared" si="1131"/>
        <v>4961.84</v>
      </c>
      <c r="G2142" s="3">
        <f>IF(N2142=1,VLOOKUP(A2141,[1]Plan1!$BG$69:$BI$188,3),G2141)</f>
        <v>4981.6899999999996</v>
      </c>
      <c r="H2142" s="200">
        <f t="shared" si="1132"/>
        <v>43192</v>
      </c>
      <c r="I2142" s="200">
        <f t="shared" si="1133"/>
        <v>43222</v>
      </c>
      <c r="J2142" s="27">
        <f t="shared" si="1137"/>
        <v>4.0005320606870676E-3</v>
      </c>
      <c r="K2142" s="12">
        <f t="shared" si="1151"/>
        <v>43283</v>
      </c>
      <c r="L2142" s="12">
        <f t="shared" si="1138"/>
        <v>43283</v>
      </c>
      <c r="M2142" s="1">
        <f t="shared" si="1152"/>
        <v>21</v>
      </c>
      <c r="N2142" s="1">
        <f t="shared" si="1139"/>
        <v>6</v>
      </c>
      <c r="O2142" s="2">
        <f t="shared" si="1140"/>
        <v>1.00114137</v>
      </c>
      <c r="P2142" s="11">
        <f t="shared" si="1130"/>
        <v>1.0021995699999999</v>
      </c>
      <c r="Q2142" s="11">
        <f t="shared" si="1124"/>
        <v>1.4309720682325371</v>
      </c>
      <c r="R2142" s="2">
        <f t="shared" si="1129"/>
        <v>1.4326053299999999</v>
      </c>
      <c r="S2142" s="2">
        <f t="shared" ref="S2142:S2205" si="1155">IF(AND(X2142&gt;0,MONTH(A2142)=10),R2142,S2141)</f>
        <v>1.3996033400000001</v>
      </c>
      <c r="T2142" s="2">
        <f t="shared" si="1141"/>
        <v>203968.88891387</v>
      </c>
      <c r="U2142" s="2">
        <f t="shared" si="1142"/>
        <v>4010.8303875139791</v>
      </c>
      <c r="V2142" s="2">
        <f t="shared" si="1143"/>
        <v>58702.953345712856</v>
      </c>
      <c r="W2142" s="2">
        <f t="shared" si="1144"/>
        <v>208447.13766611682</v>
      </c>
      <c r="X2142" s="29">
        <f t="shared" si="1145"/>
        <v>0</v>
      </c>
      <c r="Y2142" s="2">
        <f t="shared" ref="Y2142:Y2205" si="1156">IF(X2142&gt;0,VLOOKUP(A2142,AN$12:AR$131,5),0)</f>
        <v>0</v>
      </c>
      <c r="Z2142" s="82">
        <f t="shared" si="1146"/>
        <v>0</v>
      </c>
      <c r="AA2142" s="2">
        <f t="shared" si="1127"/>
        <v>0</v>
      </c>
      <c r="AB2142" s="27">
        <f t="shared" si="1153"/>
        <v>6.7299999999999999E-2</v>
      </c>
      <c r="AC2142" s="29">
        <f t="shared" si="1134"/>
        <v>6</v>
      </c>
      <c r="AD2142" s="29">
        <v>252</v>
      </c>
      <c r="AE2142" s="11">
        <f t="shared" si="1125"/>
        <v>1.0015519669999999</v>
      </c>
      <c r="AF2142" s="2">
        <f t="shared" si="1128"/>
        <v>316.55298462000002</v>
      </c>
      <c r="AG2142" s="2">
        <f t="shared" si="1147"/>
        <v>323.50307889999999</v>
      </c>
      <c r="AH2142" s="3">
        <f t="shared" si="1148"/>
        <v>0</v>
      </c>
      <c r="AI2142" s="4" t="str">
        <f t="shared" si="1126"/>
        <v>A+J=</v>
      </c>
      <c r="AJ2142" s="12">
        <f t="shared" si="1154"/>
        <v>43283</v>
      </c>
      <c r="AK2142" s="12"/>
      <c r="AL2142" s="4"/>
      <c r="AM2142" s="1"/>
      <c r="AN2142" s="12"/>
      <c r="AO2142" s="1"/>
      <c r="AP2142" s="1"/>
      <c r="AQ2142" s="3"/>
      <c r="AR2142" s="3"/>
      <c r="AS2142" s="7"/>
      <c r="AT2142" s="1"/>
      <c r="AU2142" s="1"/>
      <c r="AV2142" s="1"/>
      <c r="AW2142" s="1"/>
      <c r="AX2142" s="1"/>
      <c r="AY2142" s="1"/>
      <c r="AZ2142" s="1"/>
      <c r="BA2142" s="1"/>
      <c r="BB2142" s="1"/>
    </row>
    <row r="2143" spans="1:54" x14ac:dyDescent="0.2">
      <c r="A2143" s="178">
        <f t="shared" si="1149"/>
        <v>43262</v>
      </c>
      <c r="B2143" s="2">
        <f t="shared" si="1135"/>
        <v>208770.6407450168</v>
      </c>
      <c r="C2143" s="2">
        <f t="shared" si="1150"/>
        <v>145733.35393288999</v>
      </c>
      <c r="D2143" s="2">
        <f>SUM(Y2143:Y$2227)</f>
        <v>10037.029188779999</v>
      </c>
      <c r="E2143" s="11">
        <f t="shared" si="1136"/>
        <v>135696.32474411</v>
      </c>
      <c r="F2143" s="99">
        <f t="shared" si="1131"/>
        <v>4961.84</v>
      </c>
      <c r="G2143" s="3">
        <f>IF(N2143=1,VLOOKUP(A2142,[1]Plan1!$BG$69:$BI$188,3),G2142)</f>
        <v>4981.6899999999996</v>
      </c>
      <c r="H2143" s="200">
        <f t="shared" si="1132"/>
        <v>43192</v>
      </c>
      <c r="I2143" s="200">
        <f t="shared" si="1133"/>
        <v>43222</v>
      </c>
      <c r="J2143" s="27">
        <f t="shared" si="1137"/>
        <v>4.0005320606870676E-3</v>
      </c>
      <c r="K2143" s="12">
        <f t="shared" si="1151"/>
        <v>43283</v>
      </c>
      <c r="L2143" s="12">
        <f t="shared" si="1138"/>
        <v>43283</v>
      </c>
      <c r="M2143" s="1">
        <f t="shared" si="1152"/>
        <v>21</v>
      </c>
      <c r="N2143" s="1">
        <f t="shared" si="1139"/>
        <v>6</v>
      </c>
      <c r="O2143" s="2">
        <f t="shared" si="1140"/>
        <v>1.00114137</v>
      </c>
      <c r="P2143" s="11">
        <f t="shared" si="1130"/>
        <v>1.0021995699999999</v>
      </c>
      <c r="Q2143" s="11">
        <f t="shared" ref="Q2143:Q2206" si="1157">IF(L2143&gt;L2142,Q2142*P2143,Q2142)</f>
        <v>1.4309720682325371</v>
      </c>
      <c r="R2143" s="2">
        <f t="shared" si="1129"/>
        <v>1.4326053299999999</v>
      </c>
      <c r="S2143" s="2">
        <f t="shared" si="1155"/>
        <v>1.3996033400000001</v>
      </c>
      <c r="T2143" s="2">
        <f t="shared" si="1141"/>
        <v>203968.88891387</v>
      </c>
      <c r="U2143" s="2">
        <f t="shared" si="1142"/>
        <v>4010.8303875139791</v>
      </c>
      <c r="V2143" s="2">
        <f t="shared" si="1143"/>
        <v>58702.953345712856</v>
      </c>
      <c r="W2143" s="2">
        <f t="shared" si="1144"/>
        <v>208447.13766611682</v>
      </c>
      <c r="X2143" s="29">
        <f t="shared" si="1145"/>
        <v>0</v>
      </c>
      <c r="Y2143" s="2">
        <f t="shared" si="1156"/>
        <v>0</v>
      </c>
      <c r="Z2143" s="82">
        <f t="shared" si="1146"/>
        <v>0</v>
      </c>
      <c r="AA2143" s="2">
        <f t="shared" si="1127"/>
        <v>0</v>
      </c>
      <c r="AB2143" s="27">
        <f t="shared" si="1153"/>
        <v>6.7299999999999999E-2</v>
      </c>
      <c r="AC2143" s="29">
        <f t="shared" si="1134"/>
        <v>6</v>
      </c>
      <c r="AD2143" s="29">
        <v>252</v>
      </c>
      <c r="AE2143" s="11">
        <f t="shared" ref="AE2143:AE2206" si="1158">ROUND((1+AB2143)^TRUNC((AC2143/AD2143),9),9)</f>
        <v>1.0015519669999999</v>
      </c>
      <c r="AF2143" s="2">
        <f t="shared" si="1128"/>
        <v>316.55298462000002</v>
      </c>
      <c r="AG2143" s="2">
        <f t="shared" si="1147"/>
        <v>323.50307889999999</v>
      </c>
      <c r="AH2143" s="3">
        <f t="shared" si="1148"/>
        <v>0</v>
      </c>
      <c r="AI2143" s="4" t="str">
        <f t="shared" si="1126"/>
        <v>A+J=</v>
      </c>
      <c r="AJ2143" s="12">
        <f t="shared" si="1154"/>
        <v>43283</v>
      </c>
      <c r="AK2143" s="12"/>
      <c r="AL2143" s="4"/>
      <c r="AM2143" s="1"/>
      <c r="AN2143" s="12"/>
      <c r="AO2143" s="1"/>
      <c r="AP2143" s="1"/>
      <c r="AQ2143" s="3"/>
      <c r="AR2143" s="3"/>
      <c r="AS2143" s="7"/>
      <c r="AT2143" s="1"/>
      <c r="AU2143" s="1"/>
      <c r="AV2143" s="1"/>
      <c r="AW2143" s="1"/>
      <c r="AX2143" s="1"/>
      <c r="AY2143" s="1"/>
      <c r="AZ2143" s="1"/>
      <c r="BA2143" s="1"/>
      <c r="BB2143" s="1"/>
    </row>
    <row r="2144" spans="1:54" x14ac:dyDescent="0.2">
      <c r="A2144" s="178">
        <f t="shared" si="1149"/>
        <v>43263</v>
      </c>
      <c r="B2144" s="2">
        <f t="shared" si="1135"/>
        <v>208861.63728169713</v>
      </c>
      <c r="C2144" s="2">
        <f t="shared" si="1150"/>
        <v>145733.35393288999</v>
      </c>
      <c r="D2144" s="2">
        <f>SUM(Y2144:Y$2227)</f>
        <v>10037.029188779999</v>
      </c>
      <c r="E2144" s="11">
        <f t="shared" si="1136"/>
        <v>135696.32474411</v>
      </c>
      <c r="F2144" s="99">
        <f t="shared" si="1131"/>
        <v>4961.84</v>
      </c>
      <c r="G2144" s="3">
        <f>IF(N2144=1,VLOOKUP(A2143,[1]Plan1!$BG$69:$BI$188,3),G2143)</f>
        <v>4981.6899999999996</v>
      </c>
      <c r="H2144" s="200">
        <f t="shared" si="1132"/>
        <v>43192</v>
      </c>
      <c r="I2144" s="200">
        <f t="shared" si="1133"/>
        <v>43222</v>
      </c>
      <c r="J2144" s="27">
        <f t="shared" si="1137"/>
        <v>4.0005320606870676E-3</v>
      </c>
      <c r="K2144" s="12">
        <f t="shared" si="1151"/>
        <v>43283</v>
      </c>
      <c r="L2144" s="12">
        <f t="shared" si="1138"/>
        <v>43283</v>
      </c>
      <c r="M2144" s="1">
        <f t="shared" si="1152"/>
        <v>21</v>
      </c>
      <c r="N2144" s="1">
        <f t="shared" si="1139"/>
        <v>7</v>
      </c>
      <c r="O2144" s="2">
        <f t="shared" si="1140"/>
        <v>1.00133173</v>
      </c>
      <c r="P2144" s="11">
        <f t="shared" si="1130"/>
        <v>1.0021995699999999</v>
      </c>
      <c r="Q2144" s="11">
        <f t="shared" si="1157"/>
        <v>1.4309720682325371</v>
      </c>
      <c r="R2144" s="2">
        <f t="shared" si="1129"/>
        <v>1.43287773</v>
      </c>
      <c r="S2144" s="2">
        <f t="shared" si="1155"/>
        <v>1.3996033400000001</v>
      </c>
      <c r="T2144" s="2">
        <f t="shared" si="1141"/>
        <v>203968.88891387</v>
      </c>
      <c r="U2144" s="2">
        <f t="shared" si="1142"/>
        <v>4010.8303875139791</v>
      </c>
      <c r="V2144" s="2">
        <f t="shared" si="1143"/>
        <v>58739.917024573158</v>
      </c>
      <c r="W2144" s="2">
        <f t="shared" si="1144"/>
        <v>208484.10134497713</v>
      </c>
      <c r="X2144" s="29">
        <f t="shared" si="1145"/>
        <v>0</v>
      </c>
      <c r="Y2144" s="2">
        <f t="shared" si="1156"/>
        <v>0</v>
      </c>
      <c r="Z2144" s="82">
        <f t="shared" si="1146"/>
        <v>0</v>
      </c>
      <c r="AA2144" s="2">
        <f t="shared" si="1127"/>
        <v>0</v>
      </c>
      <c r="AB2144" s="27">
        <f t="shared" si="1153"/>
        <v>6.7299999999999999E-2</v>
      </c>
      <c r="AC2144" s="29">
        <f t="shared" si="1134"/>
        <v>7</v>
      </c>
      <c r="AD2144" s="29">
        <v>252</v>
      </c>
      <c r="AE2144" s="11">
        <f t="shared" si="1158"/>
        <v>1.0018108619999999</v>
      </c>
      <c r="AF2144" s="2">
        <f t="shared" si="1128"/>
        <v>369.35951010999997</v>
      </c>
      <c r="AG2144" s="2">
        <f t="shared" si="1147"/>
        <v>377.53593672</v>
      </c>
      <c r="AH2144" s="3">
        <f t="shared" si="1148"/>
        <v>0</v>
      </c>
      <c r="AI2144" s="4" t="str">
        <f t="shared" si="1126"/>
        <v>A+J=</v>
      </c>
      <c r="AJ2144" s="12">
        <f t="shared" si="1154"/>
        <v>43283</v>
      </c>
      <c r="AK2144" s="12"/>
      <c r="AL2144" s="4"/>
      <c r="AM2144" s="1"/>
      <c r="AN2144" s="12"/>
      <c r="AO2144" s="1"/>
      <c r="AP2144" s="1"/>
      <c r="AQ2144" s="3"/>
      <c r="AR2144" s="3"/>
      <c r="AS2144" s="7"/>
      <c r="AT2144" s="1"/>
      <c r="AU2144" s="1"/>
      <c r="AV2144" s="1"/>
      <c r="AW2144" s="1"/>
      <c r="AX2144" s="1"/>
      <c r="AY2144" s="1"/>
      <c r="AZ2144" s="1"/>
      <c r="BA2144" s="1"/>
      <c r="BB2144" s="1"/>
    </row>
    <row r="2145" spans="1:54" x14ac:dyDescent="0.2">
      <c r="A2145" s="178">
        <f t="shared" si="1149"/>
        <v>43264</v>
      </c>
      <c r="B2145" s="2">
        <f t="shared" si="1135"/>
        <v>208952.6725763304</v>
      </c>
      <c r="C2145" s="2">
        <f t="shared" si="1150"/>
        <v>145733.35393288999</v>
      </c>
      <c r="D2145" s="2">
        <f>SUM(Y2145:Y$2227)</f>
        <v>10037.029188779999</v>
      </c>
      <c r="E2145" s="11">
        <f t="shared" si="1136"/>
        <v>135696.32474411</v>
      </c>
      <c r="F2145" s="99">
        <f t="shared" si="1131"/>
        <v>4961.84</v>
      </c>
      <c r="G2145" s="3">
        <f>IF(N2145=1,VLOOKUP(A2144,[1]Plan1!$BG$69:$BI$188,3),G2144)</f>
        <v>4981.6899999999996</v>
      </c>
      <c r="H2145" s="200">
        <f t="shared" si="1132"/>
        <v>43192</v>
      </c>
      <c r="I2145" s="200">
        <f t="shared" si="1133"/>
        <v>43222</v>
      </c>
      <c r="J2145" s="27">
        <f t="shared" si="1137"/>
        <v>4.0005320606870676E-3</v>
      </c>
      <c r="K2145" s="12">
        <f t="shared" si="1151"/>
        <v>43283</v>
      </c>
      <c r="L2145" s="12">
        <f t="shared" si="1138"/>
        <v>43283</v>
      </c>
      <c r="M2145" s="1">
        <f t="shared" si="1152"/>
        <v>21</v>
      </c>
      <c r="N2145" s="1">
        <f t="shared" si="1139"/>
        <v>8</v>
      </c>
      <c r="O2145" s="2">
        <f t="shared" si="1140"/>
        <v>1.00152212</v>
      </c>
      <c r="P2145" s="11">
        <f t="shared" si="1130"/>
        <v>1.0021995699999999</v>
      </c>
      <c r="Q2145" s="11">
        <f t="shared" si="1157"/>
        <v>1.4309720682325371</v>
      </c>
      <c r="R2145" s="2">
        <f t="shared" si="1129"/>
        <v>1.43315017</v>
      </c>
      <c r="S2145" s="2">
        <f t="shared" si="1155"/>
        <v>1.3996033400000001</v>
      </c>
      <c r="T2145" s="2">
        <f t="shared" si="1141"/>
        <v>203968.88891387</v>
      </c>
      <c r="U2145" s="2">
        <f t="shared" si="1142"/>
        <v>4010.8303875139791</v>
      </c>
      <c r="V2145" s="2">
        <f t="shared" si="1143"/>
        <v>58776.886131286454</v>
      </c>
      <c r="W2145" s="2">
        <f t="shared" si="1144"/>
        <v>208521.07045169041</v>
      </c>
      <c r="X2145" s="29">
        <f t="shared" si="1145"/>
        <v>0</v>
      </c>
      <c r="Y2145" s="2">
        <f t="shared" si="1156"/>
        <v>0</v>
      </c>
      <c r="Z2145" s="82">
        <f t="shared" si="1146"/>
        <v>0</v>
      </c>
      <c r="AA2145" s="2">
        <f t="shared" si="1127"/>
        <v>0</v>
      </c>
      <c r="AB2145" s="27">
        <f t="shared" si="1153"/>
        <v>6.7299999999999999E-2</v>
      </c>
      <c r="AC2145" s="29">
        <f t="shared" si="1134"/>
        <v>8</v>
      </c>
      <c r="AD2145" s="29">
        <v>252</v>
      </c>
      <c r="AE2145" s="11">
        <f t="shared" si="1158"/>
        <v>1.002069825</v>
      </c>
      <c r="AF2145" s="2">
        <f t="shared" si="1128"/>
        <v>422.17990549000001</v>
      </c>
      <c r="AG2145" s="2">
        <f t="shared" si="1147"/>
        <v>431.60212464</v>
      </c>
      <c r="AH2145" s="3">
        <f t="shared" si="1148"/>
        <v>0</v>
      </c>
      <c r="AI2145" s="4" t="str">
        <f t="shared" si="1126"/>
        <v>A+J=</v>
      </c>
      <c r="AJ2145" s="12">
        <f t="shared" si="1154"/>
        <v>43283</v>
      </c>
      <c r="AK2145" s="12"/>
      <c r="AL2145" s="4"/>
      <c r="AM2145" s="1"/>
      <c r="AN2145" s="12"/>
      <c r="AO2145" s="1"/>
      <c r="AP2145" s="1"/>
      <c r="AQ2145" s="3"/>
      <c r="AR2145" s="3"/>
      <c r="AS2145" s="7"/>
      <c r="AT2145" s="1"/>
      <c r="AU2145" s="1"/>
      <c r="AV2145" s="1"/>
      <c r="AW2145" s="1"/>
      <c r="AX2145" s="1"/>
      <c r="AY2145" s="1"/>
      <c r="AZ2145" s="1"/>
      <c r="BA2145" s="1"/>
      <c r="BB2145" s="1"/>
    </row>
    <row r="2146" spans="1:54" x14ac:dyDescent="0.2">
      <c r="A2146" s="178">
        <f t="shared" si="1149"/>
        <v>43265</v>
      </c>
      <c r="B2146" s="2">
        <f t="shared" si="1135"/>
        <v>209043.74894379318</v>
      </c>
      <c r="C2146" s="2">
        <f t="shared" si="1150"/>
        <v>145733.35393288999</v>
      </c>
      <c r="D2146" s="2">
        <f>SUM(Y2146:Y$2227)</f>
        <v>10037.029188779999</v>
      </c>
      <c r="E2146" s="11">
        <f t="shared" si="1136"/>
        <v>135696.32474411</v>
      </c>
      <c r="F2146" s="99">
        <f t="shared" si="1131"/>
        <v>4961.84</v>
      </c>
      <c r="G2146" s="3">
        <f>IF(N2146=1,VLOOKUP(A2145,[1]Plan1!$BG$69:$BI$188,3),G2145)</f>
        <v>4981.6899999999996</v>
      </c>
      <c r="H2146" s="200">
        <f t="shared" si="1132"/>
        <v>43192</v>
      </c>
      <c r="I2146" s="200">
        <f t="shared" si="1133"/>
        <v>43222</v>
      </c>
      <c r="J2146" s="27">
        <f t="shared" si="1137"/>
        <v>4.0005320606870676E-3</v>
      </c>
      <c r="K2146" s="12">
        <f t="shared" si="1151"/>
        <v>43283</v>
      </c>
      <c r="L2146" s="12">
        <f t="shared" si="1138"/>
        <v>43283</v>
      </c>
      <c r="M2146" s="1">
        <f t="shared" si="1152"/>
        <v>21</v>
      </c>
      <c r="N2146" s="1">
        <f t="shared" si="1139"/>
        <v>9</v>
      </c>
      <c r="O2146" s="2">
        <f t="shared" si="1140"/>
        <v>1.0017125499999999</v>
      </c>
      <c r="P2146" s="11">
        <f t="shared" si="1130"/>
        <v>1.0021995699999999</v>
      </c>
      <c r="Q2146" s="11">
        <f t="shared" si="1157"/>
        <v>1.4309720682325371</v>
      </c>
      <c r="R2146" s="2">
        <f t="shared" si="1129"/>
        <v>1.4334226699999999</v>
      </c>
      <c r="S2146" s="2">
        <f t="shared" si="1155"/>
        <v>1.3996033400000001</v>
      </c>
      <c r="T2146" s="2">
        <f t="shared" si="1141"/>
        <v>203968.88891387</v>
      </c>
      <c r="U2146" s="2">
        <f t="shared" si="1142"/>
        <v>4010.8303875139791</v>
      </c>
      <c r="V2146" s="2">
        <f t="shared" si="1143"/>
        <v>58813.863379779206</v>
      </c>
      <c r="W2146" s="2">
        <f t="shared" si="1144"/>
        <v>208558.04770018318</v>
      </c>
      <c r="X2146" s="29">
        <f t="shared" si="1145"/>
        <v>0</v>
      </c>
      <c r="Y2146" s="2">
        <f t="shared" si="1156"/>
        <v>0</v>
      </c>
      <c r="Z2146" s="82">
        <f t="shared" si="1146"/>
        <v>0</v>
      </c>
      <c r="AA2146" s="2">
        <f t="shared" si="1127"/>
        <v>0</v>
      </c>
      <c r="AB2146" s="27">
        <f t="shared" si="1153"/>
        <v>6.7299999999999999E-2</v>
      </c>
      <c r="AC2146" s="29">
        <f t="shared" si="1134"/>
        <v>9</v>
      </c>
      <c r="AD2146" s="29">
        <v>252</v>
      </c>
      <c r="AE2146" s="11">
        <f t="shared" si="1158"/>
        <v>1.0023288539999999</v>
      </c>
      <c r="AF2146" s="2">
        <f t="shared" si="1128"/>
        <v>475.01376282000001</v>
      </c>
      <c r="AG2146" s="2">
        <f t="shared" si="1147"/>
        <v>485.70124361000001</v>
      </c>
      <c r="AH2146" s="3">
        <f t="shared" si="1148"/>
        <v>0</v>
      </c>
      <c r="AI2146" s="4" t="str">
        <f t="shared" ref="AI2146:AI2209" si="1159">AI2145</f>
        <v>A+J=</v>
      </c>
      <c r="AJ2146" s="12">
        <f t="shared" si="1154"/>
        <v>43283</v>
      </c>
      <c r="AK2146" s="12"/>
      <c r="AL2146" s="4"/>
      <c r="AM2146" s="1"/>
      <c r="AN2146" s="12"/>
      <c r="AO2146" s="1"/>
      <c r="AP2146" s="1"/>
      <c r="AQ2146" s="3"/>
      <c r="AR2146" s="3"/>
      <c r="AS2146" s="7"/>
      <c r="AT2146" s="1"/>
      <c r="AU2146" s="1"/>
      <c r="AV2146" s="1"/>
      <c r="AW2146" s="1"/>
      <c r="AX2146" s="1"/>
      <c r="AY2146" s="1"/>
      <c r="AZ2146" s="1"/>
      <c r="BA2146" s="1"/>
      <c r="BB2146" s="1"/>
    </row>
    <row r="2147" spans="1:54" x14ac:dyDescent="0.2">
      <c r="A2147" s="178">
        <f t="shared" si="1149"/>
        <v>43266</v>
      </c>
      <c r="B2147" s="2">
        <f t="shared" si="1135"/>
        <v>209134.86660633545</v>
      </c>
      <c r="C2147" s="2">
        <f t="shared" si="1150"/>
        <v>145733.35393288999</v>
      </c>
      <c r="D2147" s="2">
        <f>SUM(Y2147:Y$2227)</f>
        <v>10037.029188779999</v>
      </c>
      <c r="E2147" s="11">
        <f t="shared" si="1136"/>
        <v>135696.32474411</v>
      </c>
      <c r="F2147" s="99">
        <f t="shared" si="1131"/>
        <v>4961.84</v>
      </c>
      <c r="G2147" s="3">
        <f>IF(N2147=1,VLOOKUP(A2146,[1]Plan1!$BG$69:$BI$188,3),G2146)</f>
        <v>4981.6899999999996</v>
      </c>
      <c r="H2147" s="200">
        <f t="shared" si="1132"/>
        <v>43192</v>
      </c>
      <c r="I2147" s="200">
        <f t="shared" si="1133"/>
        <v>43222</v>
      </c>
      <c r="J2147" s="27">
        <f t="shared" si="1137"/>
        <v>4.0005320606870676E-3</v>
      </c>
      <c r="K2147" s="12">
        <f t="shared" si="1151"/>
        <v>43283</v>
      </c>
      <c r="L2147" s="12">
        <f t="shared" si="1138"/>
        <v>43283</v>
      </c>
      <c r="M2147" s="1">
        <f t="shared" si="1152"/>
        <v>21</v>
      </c>
      <c r="N2147" s="1">
        <f t="shared" si="1139"/>
        <v>10</v>
      </c>
      <c r="O2147" s="2">
        <f t="shared" si="1140"/>
        <v>1.0019030200000001</v>
      </c>
      <c r="P2147" s="11">
        <f t="shared" si="1130"/>
        <v>1.0021995699999999</v>
      </c>
      <c r="Q2147" s="11">
        <f t="shared" si="1157"/>
        <v>1.4309720682325371</v>
      </c>
      <c r="R2147" s="2">
        <f t="shared" si="1129"/>
        <v>1.4336952300000001</v>
      </c>
      <c r="S2147" s="2">
        <f t="shared" si="1155"/>
        <v>1.3996033400000001</v>
      </c>
      <c r="T2147" s="2">
        <f t="shared" si="1141"/>
        <v>203968.88891387</v>
      </c>
      <c r="U2147" s="2">
        <f t="shared" si="1142"/>
        <v>4010.8303875139791</v>
      </c>
      <c r="V2147" s="2">
        <f t="shared" si="1143"/>
        <v>58850.848770051489</v>
      </c>
      <c r="W2147" s="2">
        <f t="shared" si="1144"/>
        <v>208595.03309045546</v>
      </c>
      <c r="X2147" s="29">
        <f t="shared" si="1145"/>
        <v>0</v>
      </c>
      <c r="Y2147" s="2">
        <f t="shared" si="1156"/>
        <v>0</v>
      </c>
      <c r="Z2147" s="82">
        <f t="shared" si="1146"/>
        <v>0</v>
      </c>
      <c r="AA2147" s="2">
        <f t="shared" si="1127"/>
        <v>0</v>
      </c>
      <c r="AB2147" s="27">
        <f t="shared" si="1153"/>
        <v>6.7299999999999999E-2</v>
      </c>
      <c r="AC2147" s="29">
        <f t="shared" si="1134"/>
        <v>10</v>
      </c>
      <c r="AD2147" s="29">
        <v>252</v>
      </c>
      <c r="AE2147" s="11">
        <f t="shared" si="1158"/>
        <v>1.0025879499999999</v>
      </c>
      <c r="AF2147" s="2">
        <f t="shared" si="1128"/>
        <v>527.86128606</v>
      </c>
      <c r="AG2147" s="2">
        <f t="shared" si="1147"/>
        <v>539.83351588000005</v>
      </c>
      <c r="AH2147" s="3">
        <f t="shared" si="1148"/>
        <v>0</v>
      </c>
      <c r="AI2147" s="4" t="str">
        <f t="shared" si="1159"/>
        <v>A+J=</v>
      </c>
      <c r="AJ2147" s="12">
        <f t="shared" si="1154"/>
        <v>43283</v>
      </c>
      <c r="AK2147" s="12"/>
      <c r="AL2147" s="4"/>
      <c r="AM2147" s="1"/>
      <c r="AN2147" s="12"/>
      <c r="AO2147" s="1"/>
      <c r="AP2147" s="1"/>
      <c r="AQ2147" s="3"/>
      <c r="AR2147" s="3"/>
      <c r="AS2147" s="7"/>
      <c r="AT2147" s="1"/>
      <c r="AU2147" s="1"/>
      <c r="AV2147" s="1"/>
      <c r="AW2147" s="1"/>
      <c r="AX2147" s="1"/>
      <c r="AY2147" s="1"/>
      <c r="AZ2147" s="1"/>
      <c r="BA2147" s="1"/>
      <c r="BB2147" s="1"/>
    </row>
    <row r="2148" spans="1:54" x14ac:dyDescent="0.2">
      <c r="A2148" s="178">
        <f t="shared" si="1149"/>
        <v>43267</v>
      </c>
      <c r="B2148" s="2">
        <f t="shared" si="1135"/>
        <v>209226.02285606068</v>
      </c>
      <c r="C2148" s="2">
        <f t="shared" si="1150"/>
        <v>145733.35393288999</v>
      </c>
      <c r="D2148" s="2">
        <f>SUM(Y2148:Y$2227)</f>
        <v>10037.029188779999</v>
      </c>
      <c r="E2148" s="11">
        <f t="shared" si="1136"/>
        <v>135696.32474411</v>
      </c>
      <c r="F2148" s="99">
        <f t="shared" si="1131"/>
        <v>4961.84</v>
      </c>
      <c r="G2148" s="3">
        <f>IF(N2148=1,VLOOKUP(A2147,[1]Plan1!$BG$69:$BI$188,3),G2147)</f>
        <v>4981.6899999999996</v>
      </c>
      <c r="H2148" s="200">
        <f t="shared" si="1132"/>
        <v>43192</v>
      </c>
      <c r="I2148" s="200">
        <f t="shared" si="1133"/>
        <v>43222</v>
      </c>
      <c r="J2148" s="27">
        <f t="shared" si="1137"/>
        <v>4.0005320606870676E-3</v>
      </c>
      <c r="K2148" s="12">
        <f t="shared" si="1151"/>
        <v>43283</v>
      </c>
      <c r="L2148" s="12">
        <f t="shared" si="1138"/>
        <v>43283</v>
      </c>
      <c r="M2148" s="1">
        <f t="shared" si="1152"/>
        <v>21</v>
      </c>
      <c r="N2148" s="1">
        <f t="shared" si="1139"/>
        <v>11</v>
      </c>
      <c r="O2148" s="2">
        <f t="shared" si="1140"/>
        <v>1.0020935200000001</v>
      </c>
      <c r="P2148" s="11">
        <f t="shared" si="1130"/>
        <v>1.0021995699999999</v>
      </c>
      <c r="Q2148" s="11">
        <f t="shared" si="1157"/>
        <v>1.4309720682325371</v>
      </c>
      <c r="R2148" s="2">
        <f t="shared" si="1129"/>
        <v>1.4339678300000001</v>
      </c>
      <c r="S2148" s="2">
        <f t="shared" si="1155"/>
        <v>1.3996033400000001</v>
      </c>
      <c r="T2148" s="2">
        <f t="shared" si="1141"/>
        <v>203968.88891387</v>
      </c>
      <c r="U2148" s="2">
        <f t="shared" si="1142"/>
        <v>4010.8303875139791</v>
      </c>
      <c r="V2148" s="2">
        <f t="shared" si="1143"/>
        <v>58887.839588176728</v>
      </c>
      <c r="W2148" s="2">
        <f t="shared" si="1144"/>
        <v>208632.02390858068</v>
      </c>
      <c r="X2148" s="29">
        <f t="shared" si="1145"/>
        <v>0</v>
      </c>
      <c r="Y2148" s="2">
        <f t="shared" si="1156"/>
        <v>0</v>
      </c>
      <c r="Z2148" s="82">
        <f t="shared" si="1146"/>
        <v>0</v>
      </c>
      <c r="AA2148" s="2">
        <f t="shared" si="1127"/>
        <v>0</v>
      </c>
      <c r="AB2148" s="27">
        <f t="shared" si="1153"/>
        <v>6.7299999999999999E-2</v>
      </c>
      <c r="AC2148" s="29">
        <f t="shared" si="1134"/>
        <v>11</v>
      </c>
      <c r="AD2148" s="29">
        <v>252</v>
      </c>
      <c r="AE2148" s="11">
        <f t="shared" si="1158"/>
        <v>1.0028471130000001</v>
      </c>
      <c r="AF2148" s="2">
        <f t="shared" si="1128"/>
        <v>580.72247521999998</v>
      </c>
      <c r="AG2148" s="2">
        <f t="shared" si="1147"/>
        <v>593.99894747999997</v>
      </c>
      <c r="AH2148" s="3">
        <f t="shared" si="1148"/>
        <v>0</v>
      </c>
      <c r="AI2148" s="4" t="str">
        <f t="shared" si="1159"/>
        <v>A+J=</v>
      </c>
      <c r="AJ2148" s="12">
        <f t="shared" si="1154"/>
        <v>43283</v>
      </c>
      <c r="AK2148" s="12"/>
      <c r="AL2148" s="4"/>
      <c r="AM2148" s="1"/>
      <c r="AN2148" s="12"/>
      <c r="AO2148" s="1"/>
      <c r="AP2148" s="1"/>
      <c r="AQ2148" s="3"/>
      <c r="AR2148" s="3"/>
      <c r="AS2148" s="7"/>
      <c r="AT2148" s="1"/>
      <c r="AU2148" s="1"/>
      <c r="AV2148" s="1"/>
      <c r="AW2148" s="1"/>
      <c r="AX2148" s="1"/>
      <c r="AY2148" s="1"/>
      <c r="AZ2148" s="1"/>
      <c r="BA2148" s="1"/>
      <c r="BB2148" s="1"/>
    </row>
    <row r="2149" spans="1:54" x14ac:dyDescent="0.2">
      <c r="A2149" s="178">
        <f t="shared" si="1149"/>
        <v>43268</v>
      </c>
      <c r="B2149" s="2">
        <f t="shared" si="1135"/>
        <v>209226.02285606068</v>
      </c>
      <c r="C2149" s="2">
        <f t="shared" si="1150"/>
        <v>145733.35393288999</v>
      </c>
      <c r="D2149" s="2">
        <f>SUM(Y2149:Y$2227)</f>
        <v>10037.029188779999</v>
      </c>
      <c r="E2149" s="11">
        <f t="shared" si="1136"/>
        <v>135696.32474411</v>
      </c>
      <c r="F2149" s="99">
        <f t="shared" si="1131"/>
        <v>4961.84</v>
      </c>
      <c r="G2149" s="3">
        <f>IF(N2149=1,VLOOKUP(A2148,[1]Plan1!$BG$69:$BI$188,3),G2148)</f>
        <v>4981.6899999999996</v>
      </c>
      <c r="H2149" s="200">
        <f t="shared" si="1132"/>
        <v>43192</v>
      </c>
      <c r="I2149" s="200">
        <f t="shared" si="1133"/>
        <v>43222</v>
      </c>
      <c r="J2149" s="27">
        <f t="shared" si="1137"/>
        <v>4.0005320606870676E-3</v>
      </c>
      <c r="K2149" s="12">
        <f t="shared" si="1151"/>
        <v>43283</v>
      </c>
      <c r="L2149" s="12">
        <f t="shared" si="1138"/>
        <v>43283</v>
      </c>
      <c r="M2149" s="1">
        <f t="shared" si="1152"/>
        <v>21</v>
      </c>
      <c r="N2149" s="1">
        <f t="shared" si="1139"/>
        <v>11</v>
      </c>
      <c r="O2149" s="2">
        <f t="shared" si="1140"/>
        <v>1.0020935200000001</v>
      </c>
      <c r="P2149" s="11">
        <f t="shared" si="1130"/>
        <v>1.0021995699999999</v>
      </c>
      <c r="Q2149" s="11">
        <f t="shared" si="1157"/>
        <v>1.4309720682325371</v>
      </c>
      <c r="R2149" s="2">
        <f t="shared" si="1129"/>
        <v>1.4339678300000001</v>
      </c>
      <c r="S2149" s="2">
        <f t="shared" si="1155"/>
        <v>1.3996033400000001</v>
      </c>
      <c r="T2149" s="2">
        <f t="shared" si="1141"/>
        <v>203968.88891387</v>
      </c>
      <c r="U2149" s="2">
        <f t="shared" si="1142"/>
        <v>4010.8303875139791</v>
      </c>
      <c r="V2149" s="2">
        <f t="shared" si="1143"/>
        <v>58887.839588176728</v>
      </c>
      <c r="W2149" s="2">
        <f t="shared" si="1144"/>
        <v>208632.02390858068</v>
      </c>
      <c r="X2149" s="29">
        <f t="shared" si="1145"/>
        <v>0</v>
      </c>
      <c r="Y2149" s="2">
        <f t="shared" si="1156"/>
        <v>0</v>
      </c>
      <c r="Z2149" s="82">
        <f t="shared" si="1146"/>
        <v>0</v>
      </c>
      <c r="AA2149" s="2">
        <f t="shared" si="1127"/>
        <v>0</v>
      </c>
      <c r="AB2149" s="27">
        <f t="shared" si="1153"/>
        <v>6.7299999999999999E-2</v>
      </c>
      <c r="AC2149" s="29">
        <f t="shared" si="1134"/>
        <v>11</v>
      </c>
      <c r="AD2149" s="29">
        <v>252</v>
      </c>
      <c r="AE2149" s="11">
        <f t="shared" si="1158"/>
        <v>1.0028471130000001</v>
      </c>
      <c r="AF2149" s="2">
        <f t="shared" si="1128"/>
        <v>580.72247521999998</v>
      </c>
      <c r="AG2149" s="2">
        <f t="shared" si="1147"/>
        <v>593.99894747999997</v>
      </c>
      <c r="AH2149" s="3">
        <f t="shared" si="1148"/>
        <v>0</v>
      </c>
      <c r="AI2149" s="4" t="str">
        <f t="shared" si="1159"/>
        <v>A+J=</v>
      </c>
      <c r="AJ2149" s="12">
        <f t="shared" si="1154"/>
        <v>43283</v>
      </c>
      <c r="AK2149" s="12"/>
      <c r="AL2149" s="4"/>
      <c r="AM2149" s="1"/>
      <c r="AN2149" s="12"/>
      <c r="AO2149" s="1"/>
      <c r="AP2149" s="1"/>
      <c r="AQ2149" s="3"/>
      <c r="AR2149" s="3"/>
      <c r="AS2149" s="7"/>
      <c r="AT2149" s="1"/>
      <c r="AU2149" s="1"/>
      <c r="AV2149" s="1"/>
      <c r="AW2149" s="1"/>
      <c r="AX2149" s="1"/>
      <c r="AY2149" s="1"/>
      <c r="AZ2149" s="1"/>
      <c r="BA2149" s="1"/>
      <c r="BB2149" s="1"/>
    </row>
    <row r="2150" spans="1:54" x14ac:dyDescent="0.2">
      <c r="A2150" s="178">
        <f t="shared" si="1149"/>
        <v>43269</v>
      </c>
      <c r="B2150" s="2">
        <f t="shared" si="1135"/>
        <v>209226.02285606068</v>
      </c>
      <c r="C2150" s="2">
        <f t="shared" si="1150"/>
        <v>145733.35393288999</v>
      </c>
      <c r="D2150" s="2">
        <f>SUM(Y2150:Y$2227)</f>
        <v>10037.029188779999</v>
      </c>
      <c r="E2150" s="11">
        <f t="shared" si="1136"/>
        <v>135696.32474411</v>
      </c>
      <c r="F2150" s="99">
        <f t="shared" si="1131"/>
        <v>4961.84</v>
      </c>
      <c r="G2150" s="3">
        <f>IF(N2150=1,VLOOKUP(A2149,[1]Plan1!$BG$69:$BI$188,3),G2149)</f>
        <v>4981.6899999999996</v>
      </c>
      <c r="H2150" s="200">
        <f t="shared" si="1132"/>
        <v>43192</v>
      </c>
      <c r="I2150" s="200">
        <f t="shared" si="1133"/>
        <v>43222</v>
      </c>
      <c r="J2150" s="27">
        <f t="shared" si="1137"/>
        <v>4.0005320606870676E-3</v>
      </c>
      <c r="K2150" s="12">
        <f t="shared" si="1151"/>
        <v>43283</v>
      </c>
      <c r="L2150" s="12">
        <f t="shared" si="1138"/>
        <v>43283</v>
      </c>
      <c r="M2150" s="1">
        <f t="shared" si="1152"/>
        <v>21</v>
      </c>
      <c r="N2150" s="1">
        <f t="shared" si="1139"/>
        <v>11</v>
      </c>
      <c r="O2150" s="2">
        <f t="shared" si="1140"/>
        <v>1.0020935200000001</v>
      </c>
      <c r="P2150" s="11">
        <f t="shared" si="1130"/>
        <v>1.0021995699999999</v>
      </c>
      <c r="Q2150" s="11">
        <f t="shared" si="1157"/>
        <v>1.4309720682325371</v>
      </c>
      <c r="R2150" s="2">
        <f t="shared" si="1129"/>
        <v>1.4339678300000001</v>
      </c>
      <c r="S2150" s="2">
        <f t="shared" si="1155"/>
        <v>1.3996033400000001</v>
      </c>
      <c r="T2150" s="2">
        <f t="shared" si="1141"/>
        <v>203968.88891387</v>
      </c>
      <c r="U2150" s="2">
        <f t="shared" si="1142"/>
        <v>4010.8303875139791</v>
      </c>
      <c r="V2150" s="2">
        <f t="shared" si="1143"/>
        <v>58887.839588176728</v>
      </c>
      <c r="W2150" s="2">
        <f t="shared" si="1144"/>
        <v>208632.02390858068</v>
      </c>
      <c r="X2150" s="29">
        <f t="shared" si="1145"/>
        <v>0</v>
      </c>
      <c r="Y2150" s="2">
        <f t="shared" si="1156"/>
        <v>0</v>
      </c>
      <c r="Z2150" s="82">
        <f t="shared" si="1146"/>
        <v>0</v>
      </c>
      <c r="AA2150" s="2">
        <f t="shared" si="1127"/>
        <v>0</v>
      </c>
      <c r="AB2150" s="27">
        <f t="shared" si="1153"/>
        <v>6.7299999999999999E-2</v>
      </c>
      <c r="AC2150" s="29">
        <f t="shared" si="1134"/>
        <v>11</v>
      </c>
      <c r="AD2150" s="29">
        <v>252</v>
      </c>
      <c r="AE2150" s="11">
        <f t="shared" si="1158"/>
        <v>1.0028471130000001</v>
      </c>
      <c r="AF2150" s="2">
        <f t="shared" si="1128"/>
        <v>580.72247521999998</v>
      </c>
      <c r="AG2150" s="2">
        <f t="shared" si="1147"/>
        <v>593.99894747999997</v>
      </c>
      <c r="AH2150" s="3">
        <f t="shared" si="1148"/>
        <v>0</v>
      </c>
      <c r="AI2150" s="4" t="str">
        <f t="shared" si="1159"/>
        <v>A+J=</v>
      </c>
      <c r="AJ2150" s="12">
        <f t="shared" si="1154"/>
        <v>43283</v>
      </c>
      <c r="AK2150" s="12"/>
      <c r="AL2150" s="4"/>
      <c r="AM2150" s="1"/>
      <c r="AN2150" s="12"/>
      <c r="AO2150" s="1"/>
      <c r="AP2150" s="1"/>
      <c r="AQ2150" s="3"/>
      <c r="AR2150" s="3"/>
      <c r="AS2150" s="7"/>
      <c r="AT2150" s="1"/>
      <c r="AU2150" s="1"/>
      <c r="AV2150" s="1"/>
      <c r="AW2150" s="1"/>
      <c r="AX2150" s="1"/>
      <c r="AY2150" s="1"/>
      <c r="AZ2150" s="1"/>
      <c r="BA2150" s="1"/>
      <c r="BB2150" s="1"/>
    </row>
    <row r="2151" spans="1:54" x14ac:dyDescent="0.2">
      <c r="A2151" s="178">
        <f t="shared" si="1149"/>
        <v>43270</v>
      </c>
      <c r="B2151" s="2">
        <f t="shared" si="1135"/>
        <v>209317.22042698541</v>
      </c>
      <c r="C2151" s="2">
        <f t="shared" si="1150"/>
        <v>145733.35393288999</v>
      </c>
      <c r="D2151" s="2">
        <f>SUM(Y2151:Y$2227)</f>
        <v>10037.029188779999</v>
      </c>
      <c r="E2151" s="11">
        <f t="shared" si="1136"/>
        <v>135696.32474411</v>
      </c>
      <c r="F2151" s="99">
        <f t="shared" si="1131"/>
        <v>4961.84</v>
      </c>
      <c r="G2151" s="3">
        <f>IF(N2151=1,VLOOKUP(A2150,[1]Plan1!$BG$69:$BI$188,3),G2150)</f>
        <v>4981.6899999999996</v>
      </c>
      <c r="H2151" s="200">
        <f t="shared" si="1132"/>
        <v>43192</v>
      </c>
      <c r="I2151" s="200">
        <f t="shared" si="1133"/>
        <v>43222</v>
      </c>
      <c r="J2151" s="27">
        <f t="shared" si="1137"/>
        <v>4.0005320606870676E-3</v>
      </c>
      <c r="K2151" s="12">
        <f t="shared" si="1151"/>
        <v>43283</v>
      </c>
      <c r="L2151" s="12">
        <f t="shared" si="1138"/>
        <v>43283</v>
      </c>
      <c r="M2151" s="1">
        <f t="shared" si="1152"/>
        <v>21</v>
      </c>
      <c r="N2151" s="1">
        <f t="shared" si="1139"/>
        <v>12</v>
      </c>
      <c r="O2151" s="2">
        <f t="shared" si="1140"/>
        <v>1.00228406</v>
      </c>
      <c r="P2151" s="11">
        <f t="shared" si="1130"/>
        <v>1.0021995699999999</v>
      </c>
      <c r="Q2151" s="11">
        <f t="shared" si="1157"/>
        <v>1.4309720682325371</v>
      </c>
      <c r="R2151" s="2">
        <f t="shared" si="1129"/>
        <v>1.4342404900000001</v>
      </c>
      <c r="S2151" s="2">
        <f t="shared" si="1155"/>
        <v>1.3996033400000001</v>
      </c>
      <c r="T2151" s="2">
        <f t="shared" si="1141"/>
        <v>203968.88891387</v>
      </c>
      <c r="U2151" s="2">
        <f t="shared" si="1142"/>
        <v>4010.8303875139791</v>
      </c>
      <c r="V2151" s="2">
        <f t="shared" si="1143"/>
        <v>58924.838548081461</v>
      </c>
      <c r="W2151" s="2">
        <f t="shared" si="1144"/>
        <v>208669.02286848542</v>
      </c>
      <c r="X2151" s="29">
        <f t="shared" si="1145"/>
        <v>0</v>
      </c>
      <c r="Y2151" s="2">
        <f t="shared" si="1156"/>
        <v>0</v>
      </c>
      <c r="Z2151" s="82">
        <f t="shared" si="1146"/>
        <v>0</v>
      </c>
      <c r="AA2151" s="2">
        <f t="shared" si="1127"/>
        <v>0</v>
      </c>
      <c r="AB2151" s="27">
        <f t="shared" si="1153"/>
        <v>6.7299999999999999E-2</v>
      </c>
      <c r="AC2151" s="29">
        <f t="shared" si="1134"/>
        <v>12</v>
      </c>
      <c r="AD2151" s="29">
        <v>252</v>
      </c>
      <c r="AE2151" s="11">
        <f t="shared" si="1158"/>
        <v>1.003106343</v>
      </c>
      <c r="AF2151" s="2">
        <f t="shared" si="1128"/>
        <v>633.59733028999995</v>
      </c>
      <c r="AG2151" s="2">
        <f t="shared" si="1147"/>
        <v>648.19755850000001</v>
      </c>
      <c r="AH2151" s="3">
        <f t="shared" si="1148"/>
        <v>0</v>
      </c>
      <c r="AI2151" s="4" t="str">
        <f t="shared" si="1159"/>
        <v>A+J=</v>
      </c>
      <c r="AJ2151" s="12">
        <f t="shared" si="1154"/>
        <v>43283</v>
      </c>
      <c r="AK2151" s="12"/>
      <c r="AL2151" s="4"/>
      <c r="AM2151" s="1"/>
      <c r="AN2151" s="12"/>
      <c r="AO2151" s="1"/>
      <c r="AP2151" s="1"/>
      <c r="AQ2151" s="3"/>
      <c r="AR2151" s="3"/>
      <c r="AS2151" s="7"/>
      <c r="AT2151" s="1"/>
      <c r="AU2151" s="1"/>
      <c r="AV2151" s="1"/>
      <c r="AW2151" s="1"/>
      <c r="AX2151" s="1"/>
      <c r="AY2151" s="1"/>
      <c r="AZ2151" s="1"/>
      <c r="BA2151" s="1"/>
      <c r="BB2151" s="1"/>
    </row>
    <row r="2152" spans="1:54" x14ac:dyDescent="0.2">
      <c r="A2152" s="178">
        <f t="shared" si="1149"/>
        <v>43271</v>
      </c>
      <c r="B2152" s="2">
        <f t="shared" si="1135"/>
        <v>209408.45660981315</v>
      </c>
      <c r="C2152" s="2">
        <f t="shared" si="1150"/>
        <v>145733.35393288999</v>
      </c>
      <c r="D2152" s="2">
        <f>SUM(Y2152:Y$2227)</f>
        <v>10037.029188779999</v>
      </c>
      <c r="E2152" s="11">
        <f t="shared" si="1136"/>
        <v>135696.32474411</v>
      </c>
      <c r="F2152" s="99">
        <f t="shared" si="1131"/>
        <v>4961.84</v>
      </c>
      <c r="G2152" s="3">
        <f>IF(N2152=1,VLOOKUP(A2151,[1]Plan1!$BG$69:$BI$188,3),G2151)</f>
        <v>4981.6899999999996</v>
      </c>
      <c r="H2152" s="200">
        <f t="shared" si="1132"/>
        <v>43192</v>
      </c>
      <c r="I2152" s="200">
        <f t="shared" si="1133"/>
        <v>43222</v>
      </c>
      <c r="J2152" s="27">
        <f t="shared" si="1137"/>
        <v>4.0005320606870676E-3</v>
      </c>
      <c r="K2152" s="12">
        <f t="shared" si="1151"/>
        <v>43283</v>
      </c>
      <c r="L2152" s="12">
        <f t="shared" si="1138"/>
        <v>43283</v>
      </c>
      <c r="M2152" s="1">
        <f t="shared" si="1152"/>
        <v>21</v>
      </c>
      <c r="N2152" s="1">
        <f t="shared" si="1139"/>
        <v>13</v>
      </c>
      <c r="O2152" s="2">
        <f t="shared" si="1140"/>
        <v>1.00247463</v>
      </c>
      <c r="P2152" s="11">
        <f t="shared" si="1130"/>
        <v>1.0021995699999999</v>
      </c>
      <c r="Q2152" s="11">
        <f t="shared" si="1157"/>
        <v>1.4309720682325371</v>
      </c>
      <c r="R2152" s="2">
        <f t="shared" si="1129"/>
        <v>1.4345131900000001</v>
      </c>
      <c r="S2152" s="2">
        <f t="shared" si="1155"/>
        <v>1.3996033400000001</v>
      </c>
      <c r="T2152" s="2">
        <f t="shared" si="1141"/>
        <v>203968.88891387</v>
      </c>
      <c r="U2152" s="2">
        <f t="shared" si="1142"/>
        <v>4010.8303875139791</v>
      </c>
      <c r="V2152" s="2">
        <f t="shared" si="1143"/>
        <v>58961.84293583918</v>
      </c>
      <c r="W2152" s="2">
        <f t="shared" si="1144"/>
        <v>208706.02725624313</v>
      </c>
      <c r="X2152" s="29">
        <f t="shared" si="1145"/>
        <v>0</v>
      </c>
      <c r="Y2152" s="2">
        <f t="shared" si="1156"/>
        <v>0</v>
      </c>
      <c r="Z2152" s="82">
        <f t="shared" si="1146"/>
        <v>0</v>
      </c>
      <c r="AA2152" s="2">
        <f t="shared" ref="AA2152:AA2215" si="1160">IF(Z2152&gt;0,TRUNC(Z2152*T2152,8),0)</f>
        <v>0</v>
      </c>
      <c r="AB2152" s="27">
        <f t="shared" si="1153"/>
        <v>6.7299999999999999E-2</v>
      </c>
      <c r="AC2152" s="29">
        <f t="shared" si="1134"/>
        <v>13</v>
      </c>
      <c r="AD2152" s="29">
        <v>252</v>
      </c>
      <c r="AE2152" s="11">
        <f t="shared" si="1158"/>
        <v>1.0033656399999999</v>
      </c>
      <c r="AF2152" s="2">
        <f t="shared" ref="AF2152:AF2215" si="1161">TRUNC((T2152*(AE2152-1)),8)</f>
        <v>686.48585128000002</v>
      </c>
      <c r="AG2152" s="2">
        <f t="shared" si="1147"/>
        <v>702.42935356999999</v>
      </c>
      <c r="AH2152" s="3">
        <f t="shared" si="1148"/>
        <v>0</v>
      </c>
      <c r="AI2152" s="4" t="str">
        <f t="shared" si="1159"/>
        <v>A+J=</v>
      </c>
      <c r="AJ2152" s="12">
        <f t="shared" si="1154"/>
        <v>43283</v>
      </c>
      <c r="AK2152" s="12"/>
      <c r="AL2152" s="4"/>
      <c r="AM2152" s="1"/>
      <c r="AN2152" s="12"/>
      <c r="AO2152" s="1"/>
      <c r="AP2152" s="1"/>
      <c r="AQ2152" s="3"/>
      <c r="AR2152" s="3"/>
      <c r="AS2152" s="7"/>
      <c r="AT2152" s="1"/>
      <c r="AU2152" s="1"/>
      <c r="AV2152" s="1"/>
      <c r="AW2152" s="1"/>
      <c r="AX2152" s="1"/>
      <c r="AY2152" s="1"/>
      <c r="AZ2152" s="1"/>
      <c r="BA2152" s="1"/>
      <c r="BB2152" s="1"/>
    </row>
    <row r="2153" spans="1:54" x14ac:dyDescent="0.2">
      <c r="A2153" s="178">
        <f t="shared" si="1149"/>
        <v>43272</v>
      </c>
      <c r="B2153" s="2">
        <f t="shared" si="1135"/>
        <v>209499.73413997033</v>
      </c>
      <c r="C2153" s="2">
        <f t="shared" si="1150"/>
        <v>145733.35393288999</v>
      </c>
      <c r="D2153" s="2">
        <f>SUM(Y2153:Y$2227)</f>
        <v>10037.029188779999</v>
      </c>
      <c r="E2153" s="11">
        <f t="shared" si="1136"/>
        <v>135696.32474411</v>
      </c>
      <c r="F2153" s="99">
        <f t="shared" si="1131"/>
        <v>4961.84</v>
      </c>
      <c r="G2153" s="3">
        <f>IF(N2153=1,VLOOKUP(A2152,[1]Plan1!$BG$69:$BI$188,3),G2152)</f>
        <v>4981.6899999999996</v>
      </c>
      <c r="H2153" s="200">
        <f t="shared" si="1132"/>
        <v>43192</v>
      </c>
      <c r="I2153" s="200">
        <f t="shared" si="1133"/>
        <v>43222</v>
      </c>
      <c r="J2153" s="27">
        <f t="shared" si="1137"/>
        <v>4.0005320606870676E-3</v>
      </c>
      <c r="K2153" s="12">
        <f t="shared" si="1151"/>
        <v>43283</v>
      </c>
      <c r="L2153" s="12">
        <f t="shared" si="1138"/>
        <v>43283</v>
      </c>
      <c r="M2153" s="1">
        <f t="shared" si="1152"/>
        <v>21</v>
      </c>
      <c r="N2153" s="1">
        <f t="shared" si="1139"/>
        <v>14</v>
      </c>
      <c r="O2153" s="2">
        <f t="shared" si="1140"/>
        <v>1.00266524</v>
      </c>
      <c r="P2153" s="11">
        <f t="shared" si="1130"/>
        <v>1.0021995699999999</v>
      </c>
      <c r="Q2153" s="11">
        <f t="shared" si="1157"/>
        <v>1.4309720682325371</v>
      </c>
      <c r="R2153" s="2">
        <f t="shared" ref="R2153:R2216" si="1162">TRUNC(TRUNC((O2153*Q2153),15),8)</f>
        <v>1.43478595</v>
      </c>
      <c r="S2153" s="2">
        <f t="shared" si="1155"/>
        <v>1.3996033400000001</v>
      </c>
      <c r="T2153" s="2">
        <f t="shared" si="1141"/>
        <v>203968.88891387</v>
      </c>
      <c r="U2153" s="2">
        <f t="shared" si="1142"/>
        <v>4010.8303875139791</v>
      </c>
      <c r="V2153" s="2">
        <f t="shared" si="1143"/>
        <v>58998.855465376371</v>
      </c>
      <c r="W2153" s="2">
        <f t="shared" si="1144"/>
        <v>208743.03978578033</v>
      </c>
      <c r="X2153" s="29">
        <f t="shared" si="1145"/>
        <v>0</v>
      </c>
      <c r="Y2153" s="2">
        <f t="shared" si="1156"/>
        <v>0</v>
      </c>
      <c r="Z2153" s="82">
        <f t="shared" si="1146"/>
        <v>0</v>
      </c>
      <c r="AA2153" s="2">
        <f t="shared" si="1160"/>
        <v>0</v>
      </c>
      <c r="AB2153" s="27">
        <f t="shared" si="1153"/>
        <v>6.7299999999999999E-2</v>
      </c>
      <c r="AC2153" s="29">
        <f t="shared" si="1134"/>
        <v>14</v>
      </c>
      <c r="AD2153" s="29">
        <v>252</v>
      </c>
      <c r="AE2153" s="11">
        <f t="shared" si="1158"/>
        <v>1.0036250040000001</v>
      </c>
      <c r="AF2153" s="2">
        <f t="shared" si="1161"/>
        <v>739.38803817999997</v>
      </c>
      <c r="AG2153" s="2">
        <f t="shared" si="1147"/>
        <v>756.69435419000001</v>
      </c>
      <c r="AH2153" s="3">
        <f t="shared" si="1148"/>
        <v>0</v>
      </c>
      <c r="AI2153" s="4" t="str">
        <f t="shared" si="1159"/>
        <v>A+J=</v>
      </c>
      <c r="AJ2153" s="12">
        <f t="shared" si="1154"/>
        <v>43283</v>
      </c>
      <c r="AK2153" s="12"/>
      <c r="AL2153" s="4"/>
      <c r="AM2153" s="1"/>
      <c r="AN2153" s="12"/>
      <c r="AO2153" s="1"/>
      <c r="AP2153" s="1"/>
      <c r="AQ2153" s="3"/>
      <c r="AR2153" s="3"/>
      <c r="AS2153" s="7"/>
      <c r="AT2153" s="1"/>
      <c r="AU2153" s="1"/>
      <c r="AV2153" s="1"/>
      <c r="AW2153" s="1"/>
      <c r="AX2153" s="1"/>
      <c r="AY2153" s="1"/>
      <c r="AZ2153" s="1"/>
      <c r="BA2153" s="1"/>
      <c r="BB2153" s="1"/>
    </row>
    <row r="2154" spans="1:54" x14ac:dyDescent="0.2">
      <c r="A2154" s="178">
        <f t="shared" si="1149"/>
        <v>43273</v>
      </c>
      <c r="B2154" s="2">
        <f t="shared" si="1135"/>
        <v>209591.05166900376</v>
      </c>
      <c r="C2154" s="2">
        <f t="shared" si="1150"/>
        <v>145733.35393288999</v>
      </c>
      <c r="D2154" s="2">
        <f>SUM(Y2154:Y$2227)</f>
        <v>10037.029188779999</v>
      </c>
      <c r="E2154" s="11">
        <f t="shared" si="1136"/>
        <v>135696.32474411</v>
      </c>
      <c r="F2154" s="99">
        <f t="shared" si="1131"/>
        <v>4961.84</v>
      </c>
      <c r="G2154" s="3">
        <f>IF(N2154=1,VLOOKUP(A2153,[1]Plan1!$BG$69:$BI$188,3),G2153)</f>
        <v>4981.6899999999996</v>
      </c>
      <c r="H2154" s="200">
        <f t="shared" si="1132"/>
        <v>43192</v>
      </c>
      <c r="I2154" s="200">
        <f t="shared" si="1133"/>
        <v>43222</v>
      </c>
      <c r="J2154" s="27">
        <f t="shared" si="1137"/>
        <v>4.0005320606870676E-3</v>
      </c>
      <c r="K2154" s="12">
        <f t="shared" si="1151"/>
        <v>43283</v>
      </c>
      <c r="L2154" s="12">
        <f t="shared" si="1138"/>
        <v>43283</v>
      </c>
      <c r="M2154" s="1">
        <f t="shared" si="1152"/>
        <v>21</v>
      </c>
      <c r="N2154" s="1">
        <f t="shared" si="1139"/>
        <v>15</v>
      </c>
      <c r="O2154" s="2">
        <f t="shared" si="1140"/>
        <v>1.00285589</v>
      </c>
      <c r="P2154" s="11">
        <f t="shared" ref="P2154:P2217" si="1163">IF(L2154&gt;L2153,O2153,P2153)</f>
        <v>1.0021995699999999</v>
      </c>
      <c r="Q2154" s="11">
        <f t="shared" si="1157"/>
        <v>1.4309720682325371</v>
      </c>
      <c r="R2154" s="2">
        <f t="shared" si="1162"/>
        <v>1.43505876</v>
      </c>
      <c r="S2154" s="2">
        <f t="shared" si="1155"/>
        <v>1.3996033400000001</v>
      </c>
      <c r="T2154" s="2">
        <f t="shared" si="1141"/>
        <v>203968.88891387</v>
      </c>
      <c r="U2154" s="2">
        <f t="shared" si="1142"/>
        <v>4010.8303875139791</v>
      </c>
      <c r="V2154" s="2">
        <f t="shared" si="1143"/>
        <v>59035.874779729813</v>
      </c>
      <c r="W2154" s="2">
        <f t="shared" si="1144"/>
        <v>208780.05910013377</v>
      </c>
      <c r="X2154" s="29">
        <f t="shared" si="1145"/>
        <v>0</v>
      </c>
      <c r="Y2154" s="2">
        <f t="shared" si="1156"/>
        <v>0</v>
      </c>
      <c r="Z2154" s="82">
        <f t="shared" si="1146"/>
        <v>0</v>
      </c>
      <c r="AA2154" s="2">
        <f t="shared" si="1160"/>
        <v>0</v>
      </c>
      <c r="AB2154" s="27">
        <f t="shared" si="1153"/>
        <v>6.7299999999999999E-2</v>
      </c>
      <c r="AC2154" s="29">
        <f t="shared" si="1134"/>
        <v>15</v>
      </c>
      <c r="AD2154" s="29">
        <v>252</v>
      </c>
      <c r="AE2154" s="11">
        <f t="shared" si="1158"/>
        <v>1.003884435</v>
      </c>
      <c r="AF2154" s="2">
        <f t="shared" si="1161"/>
        <v>792.30389100000002</v>
      </c>
      <c r="AG2154" s="2">
        <f t="shared" si="1147"/>
        <v>810.99256887000001</v>
      </c>
      <c r="AH2154" s="3">
        <f t="shared" si="1148"/>
        <v>0</v>
      </c>
      <c r="AI2154" s="4" t="str">
        <f t="shared" si="1159"/>
        <v>A+J=</v>
      </c>
      <c r="AJ2154" s="12">
        <f t="shared" si="1154"/>
        <v>43283</v>
      </c>
      <c r="AK2154" s="12"/>
      <c r="AL2154" s="4"/>
      <c r="AM2154" s="1"/>
      <c r="AN2154" s="12"/>
      <c r="AO2154" s="1"/>
      <c r="AP2154" s="1"/>
      <c r="AQ2154" s="3"/>
      <c r="AR2154" s="3"/>
      <c r="AS2154" s="7"/>
      <c r="AT2154" s="1"/>
      <c r="AU2154" s="1"/>
      <c r="AV2154" s="1"/>
      <c r="AW2154" s="1"/>
      <c r="AX2154" s="1"/>
      <c r="AY2154" s="1"/>
      <c r="AZ2154" s="1"/>
      <c r="BA2154" s="1"/>
      <c r="BB2154" s="1"/>
    </row>
    <row r="2155" spans="1:54" x14ac:dyDescent="0.2">
      <c r="A2155" s="178">
        <f t="shared" si="1149"/>
        <v>43274</v>
      </c>
      <c r="B2155" s="2">
        <f t="shared" si="1135"/>
        <v>209682.40941843344</v>
      </c>
      <c r="C2155" s="2">
        <f t="shared" si="1150"/>
        <v>145733.35393288999</v>
      </c>
      <c r="D2155" s="2">
        <f>SUM(Y2155:Y$2227)</f>
        <v>10037.029188779999</v>
      </c>
      <c r="E2155" s="11">
        <f t="shared" si="1136"/>
        <v>135696.32474411</v>
      </c>
      <c r="F2155" s="99">
        <f t="shared" si="1131"/>
        <v>4961.84</v>
      </c>
      <c r="G2155" s="3">
        <f>IF(N2155=1,VLOOKUP(A2154,[1]Plan1!$BG$69:$BI$188,3),G2154)</f>
        <v>4981.6899999999996</v>
      </c>
      <c r="H2155" s="200">
        <f t="shared" si="1132"/>
        <v>43192</v>
      </c>
      <c r="I2155" s="200">
        <f t="shared" si="1133"/>
        <v>43222</v>
      </c>
      <c r="J2155" s="27">
        <f t="shared" si="1137"/>
        <v>4.0005320606870676E-3</v>
      </c>
      <c r="K2155" s="12">
        <f t="shared" si="1151"/>
        <v>43283</v>
      </c>
      <c r="L2155" s="12">
        <f t="shared" si="1138"/>
        <v>43283</v>
      </c>
      <c r="M2155" s="1">
        <f t="shared" si="1152"/>
        <v>21</v>
      </c>
      <c r="N2155" s="1">
        <f t="shared" si="1139"/>
        <v>16</v>
      </c>
      <c r="O2155" s="2">
        <f t="shared" si="1140"/>
        <v>1.00304657</v>
      </c>
      <c r="P2155" s="11">
        <f t="shared" si="1163"/>
        <v>1.0021995699999999</v>
      </c>
      <c r="Q2155" s="11">
        <f t="shared" si="1157"/>
        <v>1.4309720682325371</v>
      </c>
      <c r="R2155" s="2">
        <f t="shared" si="1162"/>
        <v>1.4353316199999999</v>
      </c>
      <c r="S2155" s="2">
        <f t="shared" si="1155"/>
        <v>1.3996033400000001</v>
      </c>
      <c r="T2155" s="2">
        <f t="shared" si="1141"/>
        <v>203968.88891387</v>
      </c>
      <c r="U2155" s="2">
        <f t="shared" si="1142"/>
        <v>4010.8303875139791</v>
      </c>
      <c r="V2155" s="2">
        <f t="shared" si="1143"/>
        <v>59072.900878899476</v>
      </c>
      <c r="W2155" s="2">
        <f t="shared" si="1144"/>
        <v>208817.08519930343</v>
      </c>
      <c r="X2155" s="29">
        <f t="shared" si="1145"/>
        <v>0</v>
      </c>
      <c r="Y2155" s="2">
        <f t="shared" si="1156"/>
        <v>0</v>
      </c>
      <c r="Z2155" s="82">
        <f t="shared" si="1146"/>
        <v>0</v>
      </c>
      <c r="AA2155" s="2">
        <f t="shared" si="1160"/>
        <v>0</v>
      </c>
      <c r="AB2155" s="27">
        <f t="shared" si="1153"/>
        <v>6.7299999999999999E-2</v>
      </c>
      <c r="AC2155" s="29">
        <f t="shared" si="1134"/>
        <v>16</v>
      </c>
      <c r="AD2155" s="29">
        <v>252</v>
      </c>
      <c r="AE2155" s="11">
        <f t="shared" si="1158"/>
        <v>1.004143934</v>
      </c>
      <c r="AF2155" s="2">
        <f t="shared" si="1161"/>
        <v>845.23361370999999</v>
      </c>
      <c r="AG2155" s="2">
        <f t="shared" si="1147"/>
        <v>865.32421912999996</v>
      </c>
      <c r="AH2155" s="3">
        <f t="shared" si="1148"/>
        <v>0</v>
      </c>
      <c r="AI2155" s="4" t="str">
        <f t="shared" si="1159"/>
        <v>A+J=</v>
      </c>
      <c r="AJ2155" s="12">
        <f t="shared" si="1154"/>
        <v>43283</v>
      </c>
      <c r="AK2155" s="12"/>
      <c r="AL2155" s="4"/>
      <c r="AM2155" s="1"/>
      <c r="AN2155" s="12"/>
      <c r="AO2155" s="1"/>
      <c r="AP2155" s="1"/>
      <c r="AQ2155" s="3"/>
      <c r="AR2155" s="3"/>
      <c r="AS2155" s="7"/>
      <c r="AT2155" s="1"/>
      <c r="AU2155" s="1"/>
      <c r="AV2155" s="1"/>
      <c r="AW2155" s="1"/>
      <c r="AX2155" s="1"/>
      <c r="AY2155" s="1"/>
      <c r="AZ2155" s="1"/>
      <c r="BA2155" s="1"/>
      <c r="BB2155" s="1"/>
    </row>
    <row r="2156" spans="1:54" x14ac:dyDescent="0.2">
      <c r="A2156" s="178">
        <f t="shared" si="1149"/>
        <v>43275</v>
      </c>
      <c r="B2156" s="2">
        <f t="shared" si="1135"/>
        <v>209682.40941843344</v>
      </c>
      <c r="C2156" s="2">
        <f t="shared" si="1150"/>
        <v>145733.35393288999</v>
      </c>
      <c r="D2156" s="2">
        <f>SUM(Y2156:Y$2227)</f>
        <v>10037.029188779999</v>
      </c>
      <c r="E2156" s="11">
        <f t="shared" si="1136"/>
        <v>135696.32474411</v>
      </c>
      <c r="F2156" s="99">
        <f t="shared" si="1131"/>
        <v>4961.84</v>
      </c>
      <c r="G2156" s="3">
        <f>IF(N2156=1,VLOOKUP(A2155,[1]Plan1!$BG$69:$BI$188,3),G2155)</f>
        <v>4981.6899999999996</v>
      </c>
      <c r="H2156" s="200">
        <f t="shared" si="1132"/>
        <v>43192</v>
      </c>
      <c r="I2156" s="200">
        <f t="shared" si="1133"/>
        <v>43222</v>
      </c>
      <c r="J2156" s="27">
        <f t="shared" si="1137"/>
        <v>4.0005320606870676E-3</v>
      </c>
      <c r="K2156" s="12">
        <f t="shared" si="1151"/>
        <v>43283</v>
      </c>
      <c r="L2156" s="12">
        <f t="shared" si="1138"/>
        <v>43283</v>
      </c>
      <c r="M2156" s="1">
        <f t="shared" si="1152"/>
        <v>21</v>
      </c>
      <c r="N2156" s="1">
        <f t="shared" si="1139"/>
        <v>16</v>
      </c>
      <c r="O2156" s="2">
        <f t="shared" si="1140"/>
        <v>1.00304657</v>
      </c>
      <c r="P2156" s="11">
        <f t="shared" si="1163"/>
        <v>1.0021995699999999</v>
      </c>
      <c r="Q2156" s="11">
        <f t="shared" si="1157"/>
        <v>1.4309720682325371</v>
      </c>
      <c r="R2156" s="2">
        <f t="shared" si="1162"/>
        <v>1.4353316199999999</v>
      </c>
      <c r="S2156" s="2">
        <f t="shared" si="1155"/>
        <v>1.3996033400000001</v>
      </c>
      <c r="T2156" s="2">
        <f t="shared" si="1141"/>
        <v>203968.88891387</v>
      </c>
      <c r="U2156" s="2">
        <f t="shared" si="1142"/>
        <v>4010.8303875139791</v>
      </c>
      <c r="V2156" s="2">
        <f t="shared" si="1143"/>
        <v>59072.900878899476</v>
      </c>
      <c r="W2156" s="2">
        <f t="shared" si="1144"/>
        <v>208817.08519930343</v>
      </c>
      <c r="X2156" s="29">
        <f t="shared" si="1145"/>
        <v>0</v>
      </c>
      <c r="Y2156" s="2">
        <f t="shared" si="1156"/>
        <v>0</v>
      </c>
      <c r="Z2156" s="82">
        <f t="shared" si="1146"/>
        <v>0</v>
      </c>
      <c r="AA2156" s="2">
        <f t="shared" si="1160"/>
        <v>0</v>
      </c>
      <c r="AB2156" s="27">
        <f t="shared" si="1153"/>
        <v>6.7299999999999999E-2</v>
      </c>
      <c r="AC2156" s="29">
        <f t="shared" si="1134"/>
        <v>16</v>
      </c>
      <c r="AD2156" s="29">
        <v>252</v>
      </c>
      <c r="AE2156" s="11">
        <f t="shared" si="1158"/>
        <v>1.004143934</v>
      </c>
      <c r="AF2156" s="2">
        <f t="shared" si="1161"/>
        <v>845.23361370999999</v>
      </c>
      <c r="AG2156" s="2">
        <f t="shared" si="1147"/>
        <v>865.32421912999996</v>
      </c>
      <c r="AH2156" s="3">
        <f t="shared" si="1148"/>
        <v>0</v>
      </c>
      <c r="AI2156" s="4" t="str">
        <f t="shared" si="1159"/>
        <v>A+J=</v>
      </c>
      <c r="AJ2156" s="12">
        <f t="shared" si="1154"/>
        <v>43283</v>
      </c>
      <c r="AK2156" s="12"/>
      <c r="AL2156" s="4"/>
      <c r="AM2156" s="1"/>
      <c r="AN2156" s="12"/>
      <c r="AO2156" s="1"/>
      <c r="AP2156" s="1"/>
      <c r="AQ2156" s="3"/>
      <c r="AR2156" s="3"/>
      <c r="AS2156" s="7"/>
      <c r="AT2156" s="1"/>
      <c r="AU2156" s="1"/>
      <c r="AV2156" s="1"/>
      <c r="AW2156" s="1"/>
      <c r="AX2156" s="1"/>
      <c r="AY2156" s="1"/>
      <c r="AZ2156" s="1"/>
      <c r="BA2156" s="1"/>
      <c r="BB2156" s="1"/>
    </row>
    <row r="2157" spans="1:54" x14ac:dyDescent="0.2">
      <c r="A2157" s="178">
        <f t="shared" si="1149"/>
        <v>43276</v>
      </c>
      <c r="B2157" s="2">
        <f t="shared" si="1135"/>
        <v>209682.40941843344</v>
      </c>
      <c r="C2157" s="2">
        <f t="shared" si="1150"/>
        <v>145733.35393288999</v>
      </c>
      <c r="D2157" s="2">
        <f>SUM(Y2157:Y$2227)</f>
        <v>10037.029188779999</v>
      </c>
      <c r="E2157" s="11">
        <f t="shared" si="1136"/>
        <v>135696.32474411</v>
      </c>
      <c r="F2157" s="99">
        <f t="shared" si="1131"/>
        <v>4961.84</v>
      </c>
      <c r="G2157" s="3">
        <f>IF(N2157=1,VLOOKUP(A2156,[1]Plan1!$BG$69:$BI$188,3),G2156)</f>
        <v>4981.6899999999996</v>
      </c>
      <c r="H2157" s="200">
        <f t="shared" si="1132"/>
        <v>43192</v>
      </c>
      <c r="I2157" s="200">
        <f t="shared" si="1133"/>
        <v>43222</v>
      </c>
      <c r="J2157" s="27">
        <f t="shared" si="1137"/>
        <v>4.0005320606870676E-3</v>
      </c>
      <c r="K2157" s="12">
        <f t="shared" si="1151"/>
        <v>43283</v>
      </c>
      <c r="L2157" s="12">
        <f t="shared" si="1138"/>
        <v>43283</v>
      </c>
      <c r="M2157" s="1">
        <f t="shared" si="1152"/>
        <v>21</v>
      </c>
      <c r="N2157" s="1">
        <f t="shared" si="1139"/>
        <v>16</v>
      </c>
      <c r="O2157" s="2">
        <f t="shared" si="1140"/>
        <v>1.00304657</v>
      </c>
      <c r="P2157" s="11">
        <f t="shared" si="1163"/>
        <v>1.0021995699999999</v>
      </c>
      <c r="Q2157" s="11">
        <f t="shared" si="1157"/>
        <v>1.4309720682325371</v>
      </c>
      <c r="R2157" s="2">
        <f t="shared" si="1162"/>
        <v>1.4353316199999999</v>
      </c>
      <c r="S2157" s="2">
        <f t="shared" si="1155"/>
        <v>1.3996033400000001</v>
      </c>
      <c r="T2157" s="2">
        <f t="shared" si="1141"/>
        <v>203968.88891387</v>
      </c>
      <c r="U2157" s="2">
        <f t="shared" si="1142"/>
        <v>4010.8303875139791</v>
      </c>
      <c r="V2157" s="2">
        <f t="shared" si="1143"/>
        <v>59072.900878899476</v>
      </c>
      <c r="W2157" s="2">
        <f t="shared" si="1144"/>
        <v>208817.08519930343</v>
      </c>
      <c r="X2157" s="29">
        <f t="shared" si="1145"/>
        <v>0</v>
      </c>
      <c r="Y2157" s="2">
        <f t="shared" si="1156"/>
        <v>0</v>
      </c>
      <c r="Z2157" s="82">
        <f t="shared" si="1146"/>
        <v>0</v>
      </c>
      <c r="AA2157" s="2">
        <f t="shared" si="1160"/>
        <v>0</v>
      </c>
      <c r="AB2157" s="27">
        <f t="shared" si="1153"/>
        <v>6.7299999999999999E-2</v>
      </c>
      <c r="AC2157" s="29">
        <f t="shared" si="1134"/>
        <v>16</v>
      </c>
      <c r="AD2157" s="29">
        <v>252</v>
      </c>
      <c r="AE2157" s="11">
        <f t="shared" si="1158"/>
        <v>1.004143934</v>
      </c>
      <c r="AF2157" s="2">
        <f t="shared" si="1161"/>
        <v>845.23361370999999</v>
      </c>
      <c r="AG2157" s="2">
        <f t="shared" si="1147"/>
        <v>865.32421912999996</v>
      </c>
      <c r="AH2157" s="3">
        <f t="shared" si="1148"/>
        <v>0</v>
      </c>
      <c r="AI2157" s="4" t="str">
        <f t="shared" si="1159"/>
        <v>A+J=</v>
      </c>
      <c r="AJ2157" s="12">
        <f t="shared" si="1154"/>
        <v>43283</v>
      </c>
      <c r="AK2157" s="12"/>
      <c r="AL2157" s="4"/>
      <c r="AM2157" s="1"/>
      <c r="AN2157" s="12"/>
      <c r="AO2157" s="1"/>
      <c r="AP2157" s="1"/>
      <c r="AQ2157" s="3"/>
      <c r="AR2157" s="3"/>
      <c r="AS2157" s="7"/>
      <c r="AT2157" s="1"/>
      <c r="AU2157" s="1"/>
      <c r="AV2157" s="1"/>
      <c r="AW2157" s="1"/>
      <c r="AX2157" s="1"/>
      <c r="AY2157" s="1"/>
      <c r="AZ2157" s="1"/>
      <c r="BA2157" s="1"/>
      <c r="BB2157" s="1"/>
    </row>
    <row r="2158" spans="1:54" x14ac:dyDescent="0.2">
      <c r="A2158" s="178">
        <f t="shared" si="1149"/>
        <v>43277</v>
      </c>
      <c r="B2158" s="2">
        <f t="shared" si="1135"/>
        <v>209773.80698340936</v>
      </c>
      <c r="C2158" s="2">
        <f t="shared" si="1150"/>
        <v>145733.35393288999</v>
      </c>
      <c r="D2158" s="2">
        <f>SUM(Y2158:Y$2227)</f>
        <v>10037.029188779999</v>
      </c>
      <c r="E2158" s="11">
        <f t="shared" si="1136"/>
        <v>135696.32474411</v>
      </c>
      <c r="F2158" s="99">
        <f t="shared" si="1131"/>
        <v>4961.84</v>
      </c>
      <c r="G2158" s="3">
        <f>IF(N2158=1,VLOOKUP(A2157,[1]Plan1!$BG$69:$BI$188,3),G2157)</f>
        <v>4981.6899999999996</v>
      </c>
      <c r="H2158" s="200">
        <f t="shared" si="1132"/>
        <v>43192</v>
      </c>
      <c r="I2158" s="200">
        <f t="shared" si="1133"/>
        <v>43222</v>
      </c>
      <c r="J2158" s="27">
        <f t="shared" si="1137"/>
        <v>4.0005320606870676E-3</v>
      </c>
      <c r="K2158" s="12">
        <f t="shared" si="1151"/>
        <v>43283</v>
      </c>
      <c r="L2158" s="12">
        <f t="shared" si="1138"/>
        <v>43283</v>
      </c>
      <c r="M2158" s="1">
        <f t="shared" si="1152"/>
        <v>21</v>
      </c>
      <c r="N2158" s="1">
        <f t="shared" si="1139"/>
        <v>17</v>
      </c>
      <c r="O2158" s="2">
        <f t="shared" si="1140"/>
        <v>1.0032372899999999</v>
      </c>
      <c r="P2158" s="11">
        <f t="shared" si="1163"/>
        <v>1.0021995699999999</v>
      </c>
      <c r="Q2158" s="11">
        <f t="shared" si="1157"/>
        <v>1.4309720682325371</v>
      </c>
      <c r="R2158" s="2">
        <f t="shared" si="1162"/>
        <v>1.43560453</v>
      </c>
      <c r="S2158" s="2">
        <f t="shared" si="1155"/>
        <v>1.3996033400000001</v>
      </c>
      <c r="T2158" s="2">
        <f t="shared" si="1141"/>
        <v>203968.88891387</v>
      </c>
      <c r="U2158" s="2">
        <f t="shared" si="1142"/>
        <v>4010.8303875139791</v>
      </c>
      <c r="V2158" s="2">
        <f t="shared" si="1143"/>
        <v>59109.933762885405</v>
      </c>
      <c r="W2158" s="2">
        <f t="shared" si="1144"/>
        <v>208854.11808328936</v>
      </c>
      <c r="X2158" s="29">
        <f t="shared" si="1145"/>
        <v>0</v>
      </c>
      <c r="Y2158" s="2">
        <f t="shared" si="1156"/>
        <v>0</v>
      </c>
      <c r="Z2158" s="82">
        <f t="shared" si="1146"/>
        <v>0</v>
      </c>
      <c r="AA2158" s="2">
        <f t="shared" si="1160"/>
        <v>0</v>
      </c>
      <c r="AB2158" s="27">
        <f t="shared" si="1153"/>
        <v>6.7299999999999999E-2</v>
      </c>
      <c r="AC2158" s="29">
        <f t="shared" si="1134"/>
        <v>17</v>
      </c>
      <c r="AD2158" s="29">
        <v>252</v>
      </c>
      <c r="AE2158" s="11">
        <f t="shared" si="1158"/>
        <v>1.0044034989999999</v>
      </c>
      <c r="AF2158" s="2">
        <f t="shared" si="1161"/>
        <v>898.17679836000002</v>
      </c>
      <c r="AG2158" s="2">
        <f t="shared" si="1147"/>
        <v>919.68890011999997</v>
      </c>
      <c r="AH2158" s="3">
        <f t="shared" si="1148"/>
        <v>0</v>
      </c>
      <c r="AI2158" s="4" t="str">
        <f t="shared" si="1159"/>
        <v>A+J=</v>
      </c>
      <c r="AJ2158" s="12">
        <f t="shared" si="1154"/>
        <v>43283</v>
      </c>
      <c r="AK2158" s="12"/>
      <c r="AL2158" s="4"/>
      <c r="AM2158" s="1"/>
      <c r="AN2158" s="12"/>
      <c r="AO2158" s="1"/>
      <c r="AP2158" s="1"/>
      <c r="AQ2158" s="3"/>
      <c r="AR2158" s="3"/>
      <c r="AS2158" s="7"/>
      <c r="AT2158" s="1"/>
      <c r="AU2158" s="1"/>
      <c r="AV2158" s="1"/>
      <c r="AW2158" s="1"/>
      <c r="AX2158" s="1"/>
      <c r="AY2158" s="1"/>
      <c r="AZ2158" s="1"/>
      <c r="BA2158" s="1"/>
      <c r="BB2158" s="1"/>
    </row>
    <row r="2159" spans="1:54" x14ac:dyDescent="0.2">
      <c r="A2159" s="178">
        <f t="shared" si="1149"/>
        <v>43278</v>
      </c>
      <c r="B2159" s="2">
        <f t="shared" si="1135"/>
        <v>209865.24458542152</v>
      </c>
      <c r="C2159" s="2">
        <f t="shared" si="1150"/>
        <v>145733.35393288999</v>
      </c>
      <c r="D2159" s="2">
        <f>SUM(Y2159:Y$2227)</f>
        <v>10037.029188779999</v>
      </c>
      <c r="E2159" s="11">
        <f t="shared" si="1136"/>
        <v>135696.32474411</v>
      </c>
      <c r="F2159" s="99">
        <f t="shared" si="1131"/>
        <v>4961.84</v>
      </c>
      <c r="G2159" s="3">
        <f>IF(N2159=1,VLOOKUP(A2158,[1]Plan1!$BG$69:$BI$188,3),G2158)</f>
        <v>4981.6899999999996</v>
      </c>
      <c r="H2159" s="200">
        <f t="shared" si="1132"/>
        <v>43192</v>
      </c>
      <c r="I2159" s="200">
        <f t="shared" si="1133"/>
        <v>43222</v>
      </c>
      <c r="J2159" s="27">
        <f t="shared" si="1137"/>
        <v>4.0005320606870676E-3</v>
      </c>
      <c r="K2159" s="12">
        <f t="shared" si="1151"/>
        <v>43283</v>
      </c>
      <c r="L2159" s="12">
        <f t="shared" si="1138"/>
        <v>43283</v>
      </c>
      <c r="M2159" s="1">
        <f t="shared" si="1152"/>
        <v>21</v>
      </c>
      <c r="N2159" s="1">
        <f t="shared" si="1139"/>
        <v>18</v>
      </c>
      <c r="O2159" s="2">
        <f t="shared" si="1140"/>
        <v>1.00342804</v>
      </c>
      <c r="P2159" s="11">
        <f t="shared" si="1163"/>
        <v>1.0021995699999999</v>
      </c>
      <c r="Q2159" s="11">
        <f t="shared" si="1157"/>
        <v>1.4309720682325371</v>
      </c>
      <c r="R2159" s="2">
        <f t="shared" si="1162"/>
        <v>1.43587749</v>
      </c>
      <c r="S2159" s="2">
        <f t="shared" si="1155"/>
        <v>1.3996033400000001</v>
      </c>
      <c r="T2159" s="2">
        <f t="shared" si="1141"/>
        <v>203968.88891387</v>
      </c>
      <c r="U2159" s="2">
        <f t="shared" si="1142"/>
        <v>4010.8303875139791</v>
      </c>
      <c r="V2159" s="2">
        <f t="shared" si="1143"/>
        <v>59146.973431687555</v>
      </c>
      <c r="W2159" s="2">
        <f t="shared" si="1144"/>
        <v>208891.15775209153</v>
      </c>
      <c r="X2159" s="29">
        <f t="shared" si="1145"/>
        <v>0</v>
      </c>
      <c r="Y2159" s="2">
        <f t="shared" si="1156"/>
        <v>0</v>
      </c>
      <c r="Z2159" s="82">
        <f t="shared" si="1146"/>
        <v>0</v>
      </c>
      <c r="AA2159" s="2">
        <f t="shared" si="1160"/>
        <v>0</v>
      </c>
      <c r="AB2159" s="27">
        <f t="shared" si="1153"/>
        <v>6.7299999999999999E-2</v>
      </c>
      <c r="AC2159" s="29">
        <f t="shared" si="1134"/>
        <v>18</v>
      </c>
      <c r="AD2159" s="29">
        <v>252</v>
      </c>
      <c r="AE2159" s="11">
        <f t="shared" si="1158"/>
        <v>1.004663131</v>
      </c>
      <c r="AF2159" s="2">
        <f t="shared" si="1161"/>
        <v>951.13364892000004</v>
      </c>
      <c r="AG2159" s="2">
        <f t="shared" si="1147"/>
        <v>974.08683332999999</v>
      </c>
      <c r="AH2159" s="3">
        <f t="shared" si="1148"/>
        <v>0</v>
      </c>
      <c r="AI2159" s="4" t="str">
        <f t="shared" si="1159"/>
        <v>A+J=</v>
      </c>
      <c r="AJ2159" s="12">
        <f t="shared" si="1154"/>
        <v>43283</v>
      </c>
      <c r="AK2159" s="12"/>
      <c r="AL2159" s="4"/>
      <c r="AM2159" s="1"/>
      <c r="AN2159" s="12"/>
      <c r="AO2159" s="1"/>
      <c r="AP2159" s="1"/>
      <c r="AQ2159" s="3"/>
      <c r="AR2159" s="3"/>
      <c r="AS2159" s="7"/>
      <c r="AT2159" s="1"/>
      <c r="AU2159" s="1"/>
      <c r="AV2159" s="1"/>
      <c r="AW2159" s="1"/>
      <c r="AX2159" s="1"/>
      <c r="AY2159" s="1"/>
      <c r="AZ2159" s="1"/>
      <c r="BA2159" s="1"/>
      <c r="BB2159" s="1"/>
    </row>
    <row r="2160" spans="1:54" x14ac:dyDescent="0.2">
      <c r="A2160" s="178">
        <f t="shared" si="1149"/>
        <v>43279</v>
      </c>
      <c r="B2160" s="2">
        <f t="shared" si="1135"/>
        <v>209956.72517342641</v>
      </c>
      <c r="C2160" s="2">
        <f t="shared" si="1150"/>
        <v>145733.35393288999</v>
      </c>
      <c r="D2160" s="2">
        <f>SUM(Y2160:Y$2227)</f>
        <v>10037.029188779999</v>
      </c>
      <c r="E2160" s="11">
        <f t="shared" si="1136"/>
        <v>135696.32474411</v>
      </c>
      <c r="F2160" s="99">
        <f t="shared" si="1131"/>
        <v>4961.84</v>
      </c>
      <c r="G2160" s="3">
        <f>IF(N2160=1,VLOOKUP(A2159,[1]Plan1!$BG$69:$BI$188,3),G2159)</f>
        <v>4981.6899999999996</v>
      </c>
      <c r="H2160" s="200">
        <f t="shared" si="1132"/>
        <v>43192</v>
      </c>
      <c r="I2160" s="200">
        <f t="shared" si="1133"/>
        <v>43222</v>
      </c>
      <c r="J2160" s="27">
        <f t="shared" si="1137"/>
        <v>4.0005320606870676E-3</v>
      </c>
      <c r="K2160" s="12">
        <f t="shared" si="1151"/>
        <v>43283</v>
      </c>
      <c r="L2160" s="12">
        <f t="shared" si="1138"/>
        <v>43283</v>
      </c>
      <c r="M2160" s="1">
        <f t="shared" si="1152"/>
        <v>21</v>
      </c>
      <c r="N2160" s="1">
        <f t="shared" si="1139"/>
        <v>19</v>
      </c>
      <c r="O2160" s="2">
        <f t="shared" si="1140"/>
        <v>1.0036188399999999</v>
      </c>
      <c r="P2160" s="11">
        <f t="shared" si="1163"/>
        <v>1.0021995699999999</v>
      </c>
      <c r="Q2160" s="11">
        <f t="shared" si="1157"/>
        <v>1.4309720682325371</v>
      </c>
      <c r="R2160" s="2">
        <f t="shared" si="1162"/>
        <v>1.43615052</v>
      </c>
      <c r="S2160" s="2">
        <f t="shared" si="1155"/>
        <v>1.3996033400000001</v>
      </c>
      <c r="T2160" s="2">
        <f t="shared" si="1141"/>
        <v>203968.88891387</v>
      </c>
      <c r="U2160" s="2">
        <f t="shared" si="1142"/>
        <v>4010.8303875139791</v>
      </c>
      <c r="V2160" s="2">
        <f t="shared" si="1143"/>
        <v>59184.022599232441</v>
      </c>
      <c r="W2160" s="2">
        <f t="shared" si="1144"/>
        <v>208928.2069196364</v>
      </c>
      <c r="X2160" s="29">
        <f t="shared" si="1145"/>
        <v>0</v>
      </c>
      <c r="Y2160" s="2">
        <f t="shared" si="1156"/>
        <v>0</v>
      </c>
      <c r="Z2160" s="82">
        <f t="shared" si="1146"/>
        <v>0</v>
      </c>
      <c r="AA2160" s="2">
        <f t="shared" si="1160"/>
        <v>0</v>
      </c>
      <c r="AB2160" s="27">
        <f t="shared" si="1153"/>
        <v>6.7299999999999999E-2</v>
      </c>
      <c r="AC2160" s="29">
        <f t="shared" si="1134"/>
        <v>19</v>
      </c>
      <c r="AD2160" s="29">
        <v>252</v>
      </c>
      <c r="AE2160" s="11">
        <f t="shared" si="1158"/>
        <v>1.004922831</v>
      </c>
      <c r="AF2160" s="2">
        <f t="shared" si="1161"/>
        <v>1004.10436938</v>
      </c>
      <c r="AG2160" s="2">
        <f t="shared" si="1147"/>
        <v>1028.51825379</v>
      </c>
      <c r="AH2160" s="3">
        <f t="shared" si="1148"/>
        <v>0</v>
      </c>
      <c r="AI2160" s="4" t="str">
        <f t="shared" si="1159"/>
        <v>A+J=</v>
      </c>
      <c r="AJ2160" s="12">
        <f t="shared" si="1154"/>
        <v>43283</v>
      </c>
      <c r="AK2160" s="12"/>
      <c r="AL2160" s="4"/>
      <c r="AM2160" s="1"/>
      <c r="AN2160" s="12"/>
      <c r="AO2160" s="1"/>
      <c r="AP2160" s="1"/>
      <c r="AQ2160" s="3"/>
      <c r="AR2160" s="3"/>
      <c r="AS2160" s="7"/>
      <c r="AT2160" s="1"/>
      <c r="AU2160" s="1"/>
      <c r="AV2160" s="1"/>
      <c r="AW2160" s="1"/>
      <c r="AX2160" s="1"/>
      <c r="AY2160" s="1"/>
      <c r="AZ2160" s="1"/>
      <c r="BA2160" s="1"/>
      <c r="BB2160" s="1"/>
    </row>
    <row r="2161" spans="1:54" x14ac:dyDescent="0.2">
      <c r="A2161" s="178">
        <f t="shared" si="1149"/>
        <v>43280</v>
      </c>
      <c r="B2161" s="2">
        <f t="shared" si="1135"/>
        <v>210048.24288846104</v>
      </c>
      <c r="C2161" s="2">
        <f t="shared" si="1150"/>
        <v>145733.35393288999</v>
      </c>
      <c r="D2161" s="2">
        <f>SUM(Y2161:Y$2227)</f>
        <v>10037.029188779999</v>
      </c>
      <c r="E2161" s="11">
        <f t="shared" si="1136"/>
        <v>135696.32474411</v>
      </c>
      <c r="F2161" s="99">
        <f t="shared" si="1131"/>
        <v>4961.84</v>
      </c>
      <c r="G2161" s="3">
        <f>IF(N2161=1,VLOOKUP(A2160,[1]Plan1!$BG$69:$BI$188,3),G2160)</f>
        <v>4981.6899999999996</v>
      </c>
      <c r="H2161" s="200">
        <f t="shared" si="1132"/>
        <v>43192</v>
      </c>
      <c r="I2161" s="200">
        <f t="shared" si="1133"/>
        <v>43222</v>
      </c>
      <c r="J2161" s="27">
        <f t="shared" si="1137"/>
        <v>4.0005320606870676E-3</v>
      </c>
      <c r="K2161" s="12">
        <f t="shared" si="1151"/>
        <v>43283</v>
      </c>
      <c r="L2161" s="12">
        <f t="shared" si="1138"/>
        <v>43283</v>
      </c>
      <c r="M2161" s="1">
        <f t="shared" si="1152"/>
        <v>21</v>
      </c>
      <c r="N2161" s="1">
        <f t="shared" si="1139"/>
        <v>20</v>
      </c>
      <c r="O2161" s="2">
        <f t="shared" si="1140"/>
        <v>1.0038096599999999</v>
      </c>
      <c r="P2161" s="11">
        <f t="shared" si="1163"/>
        <v>1.0021995699999999</v>
      </c>
      <c r="Q2161" s="11">
        <f t="shared" si="1157"/>
        <v>1.4309720682325371</v>
      </c>
      <c r="R2161" s="2">
        <f t="shared" si="1162"/>
        <v>1.43642358</v>
      </c>
      <c r="S2161" s="2">
        <f t="shared" si="1155"/>
        <v>1.3996033400000001</v>
      </c>
      <c r="T2161" s="2">
        <f t="shared" si="1141"/>
        <v>203968.88891387</v>
      </c>
      <c r="U2161" s="2">
        <f t="shared" si="1142"/>
        <v>4010.8303875139791</v>
      </c>
      <c r="V2161" s="2">
        <f t="shared" si="1143"/>
        <v>59221.075837667071</v>
      </c>
      <c r="W2161" s="2">
        <f t="shared" si="1144"/>
        <v>208965.26015807103</v>
      </c>
      <c r="X2161" s="29">
        <f t="shared" si="1145"/>
        <v>0</v>
      </c>
      <c r="Y2161" s="2">
        <f t="shared" si="1156"/>
        <v>0</v>
      </c>
      <c r="Z2161" s="82">
        <f t="shared" si="1146"/>
        <v>0</v>
      </c>
      <c r="AA2161" s="2">
        <f t="shared" si="1160"/>
        <v>0</v>
      </c>
      <c r="AB2161" s="27">
        <f t="shared" si="1153"/>
        <v>6.7299999999999999E-2</v>
      </c>
      <c r="AC2161" s="29">
        <f t="shared" si="1134"/>
        <v>20</v>
      </c>
      <c r="AD2161" s="29">
        <v>252</v>
      </c>
      <c r="AE2161" s="11">
        <f t="shared" si="1158"/>
        <v>1.0051825969999999</v>
      </c>
      <c r="AF2161" s="2">
        <f t="shared" si="1161"/>
        <v>1057.0885517700001</v>
      </c>
      <c r="AG2161" s="2">
        <f t="shared" si="1147"/>
        <v>1082.9827303899999</v>
      </c>
      <c r="AH2161" s="3">
        <f t="shared" si="1148"/>
        <v>0</v>
      </c>
      <c r="AI2161" s="4" t="str">
        <f t="shared" si="1159"/>
        <v>A+J=</v>
      </c>
      <c r="AJ2161" s="12">
        <f t="shared" si="1154"/>
        <v>43283</v>
      </c>
      <c r="AK2161" s="12"/>
      <c r="AL2161" s="4"/>
      <c r="AM2161" s="1"/>
      <c r="AN2161" s="12"/>
      <c r="AO2161" s="1"/>
      <c r="AP2161" s="1"/>
      <c r="AQ2161" s="3"/>
      <c r="AR2161" s="3"/>
      <c r="AS2161" s="7"/>
      <c r="AT2161" s="1"/>
      <c r="AU2161" s="1"/>
      <c r="AV2161" s="1"/>
      <c r="AW2161" s="1"/>
      <c r="AX2161" s="1"/>
      <c r="AY2161" s="1"/>
      <c r="AZ2161" s="1"/>
      <c r="BA2161" s="1"/>
      <c r="BB2161" s="1"/>
    </row>
    <row r="2162" spans="1:54" x14ac:dyDescent="0.2">
      <c r="A2162" s="178">
        <f t="shared" si="1149"/>
        <v>43281</v>
      </c>
      <c r="B2162" s="2">
        <f t="shared" si="1135"/>
        <v>210139.80361643838</v>
      </c>
      <c r="C2162" s="2">
        <f t="shared" si="1150"/>
        <v>145733.35393288999</v>
      </c>
      <c r="D2162" s="2">
        <f>SUM(Y2162:Y$2227)</f>
        <v>10037.029188779999</v>
      </c>
      <c r="E2162" s="11">
        <f t="shared" si="1136"/>
        <v>135696.32474411</v>
      </c>
      <c r="F2162" s="99">
        <f t="shared" si="1131"/>
        <v>4961.84</v>
      </c>
      <c r="G2162" s="3">
        <f>IF(N2162=1,VLOOKUP(A2161,[1]Plan1!$BG$69:$BI$188,3),G2161)</f>
        <v>4981.6899999999996</v>
      </c>
      <c r="H2162" s="200">
        <f t="shared" si="1132"/>
        <v>43192</v>
      </c>
      <c r="I2162" s="200">
        <f t="shared" si="1133"/>
        <v>43222</v>
      </c>
      <c r="J2162" s="27">
        <f t="shared" si="1137"/>
        <v>4.0005320606870676E-3</v>
      </c>
      <c r="K2162" s="12">
        <f t="shared" si="1151"/>
        <v>43283</v>
      </c>
      <c r="L2162" s="12">
        <f t="shared" si="1138"/>
        <v>43283</v>
      </c>
      <c r="M2162" s="1">
        <f t="shared" si="1152"/>
        <v>21</v>
      </c>
      <c r="N2162" s="1">
        <f t="shared" si="1139"/>
        <v>21</v>
      </c>
      <c r="O2162" s="2">
        <f t="shared" si="1140"/>
        <v>1.0040005299999999</v>
      </c>
      <c r="P2162" s="11">
        <f t="shared" si="1163"/>
        <v>1.0021995699999999</v>
      </c>
      <c r="Q2162" s="11">
        <f t="shared" si="1157"/>
        <v>1.4309720682325371</v>
      </c>
      <c r="R2162" s="2">
        <f t="shared" si="1162"/>
        <v>1.4366967100000001</v>
      </c>
      <c r="S2162" s="2">
        <f t="shared" si="1155"/>
        <v>1.3996033400000001</v>
      </c>
      <c r="T2162" s="2">
        <f t="shared" si="1141"/>
        <v>203968.88891387</v>
      </c>
      <c r="U2162" s="2">
        <f t="shared" si="1142"/>
        <v>4010.8303875139791</v>
      </c>
      <c r="V2162" s="2">
        <f t="shared" si="1143"/>
        <v>59258.138574844437</v>
      </c>
      <c r="W2162" s="2">
        <f t="shared" si="1144"/>
        <v>209002.32289524839</v>
      </c>
      <c r="X2162" s="29">
        <f t="shared" si="1145"/>
        <v>0</v>
      </c>
      <c r="Y2162" s="2">
        <f t="shared" si="1156"/>
        <v>0</v>
      </c>
      <c r="Z2162" s="82">
        <f t="shared" si="1146"/>
        <v>0</v>
      </c>
      <c r="AA2162" s="2">
        <f t="shared" si="1160"/>
        <v>0</v>
      </c>
      <c r="AB2162" s="27">
        <f t="shared" si="1153"/>
        <v>6.7299999999999999E-2</v>
      </c>
      <c r="AC2162" s="29">
        <f t="shared" si="1134"/>
        <v>21</v>
      </c>
      <c r="AD2162" s="29">
        <v>252</v>
      </c>
      <c r="AE2162" s="11">
        <f t="shared" si="1158"/>
        <v>1.0054424310000001</v>
      </c>
      <c r="AF2162" s="2">
        <f t="shared" si="1161"/>
        <v>1110.0866040599999</v>
      </c>
      <c r="AG2162" s="2">
        <f t="shared" si="1147"/>
        <v>1137.4807211899999</v>
      </c>
      <c r="AH2162" s="3">
        <f t="shared" si="1148"/>
        <v>0</v>
      </c>
      <c r="AI2162" s="4" t="str">
        <f t="shared" si="1159"/>
        <v>A+J=</v>
      </c>
      <c r="AJ2162" s="12">
        <f t="shared" si="1154"/>
        <v>43283</v>
      </c>
      <c r="AK2162" s="12"/>
      <c r="AL2162" s="4"/>
      <c r="AM2162" s="1"/>
      <c r="AN2162" s="12"/>
      <c r="AO2162" s="1"/>
      <c r="AP2162" s="1"/>
      <c r="AQ2162" s="3"/>
      <c r="AR2162" s="3"/>
      <c r="AS2162" s="7"/>
      <c r="AT2162" s="1"/>
      <c r="AU2162" s="1"/>
      <c r="AV2162" s="1"/>
      <c r="AW2162" s="1"/>
      <c r="AX2162" s="1"/>
      <c r="AY2162" s="1"/>
      <c r="AZ2162" s="1"/>
      <c r="BA2162" s="1"/>
      <c r="BB2162" s="1"/>
    </row>
    <row r="2163" spans="1:54" x14ac:dyDescent="0.2">
      <c r="A2163" s="178">
        <f t="shared" si="1149"/>
        <v>43282</v>
      </c>
      <c r="B2163" s="2">
        <f t="shared" si="1135"/>
        <v>210139.80361643838</v>
      </c>
      <c r="C2163" s="2">
        <f t="shared" si="1150"/>
        <v>145733.35393288999</v>
      </c>
      <c r="D2163" s="2">
        <f>SUM(Y2163:Y$2227)</f>
        <v>10037.029188779999</v>
      </c>
      <c r="E2163" s="11">
        <f t="shared" si="1136"/>
        <v>135696.32474411</v>
      </c>
      <c r="F2163" s="99">
        <f t="shared" si="1131"/>
        <v>4961.84</v>
      </c>
      <c r="G2163" s="3">
        <f>IF(N2163=1,VLOOKUP(A2162,[1]Plan1!$BG$69:$BI$188,3),G2162)</f>
        <v>4981.6899999999996</v>
      </c>
      <c r="H2163" s="200">
        <f t="shared" si="1132"/>
        <v>43192</v>
      </c>
      <c r="I2163" s="200">
        <f t="shared" si="1133"/>
        <v>43222</v>
      </c>
      <c r="J2163" s="27">
        <f t="shared" si="1137"/>
        <v>4.0005320606870676E-3</v>
      </c>
      <c r="K2163" s="12">
        <f t="shared" si="1151"/>
        <v>43313</v>
      </c>
      <c r="L2163" s="12">
        <f t="shared" si="1138"/>
        <v>43283</v>
      </c>
      <c r="M2163" s="1">
        <f t="shared" si="1152"/>
        <v>21</v>
      </c>
      <c r="N2163" s="1">
        <f t="shared" si="1139"/>
        <v>21</v>
      </c>
      <c r="O2163" s="2">
        <f t="shared" si="1140"/>
        <v>1.0040005299999999</v>
      </c>
      <c r="P2163" s="11">
        <f t="shared" si="1163"/>
        <v>1.0021995699999999</v>
      </c>
      <c r="Q2163" s="11">
        <f t="shared" si="1157"/>
        <v>1.4309720682325371</v>
      </c>
      <c r="R2163" s="2">
        <f t="shared" si="1162"/>
        <v>1.4366967100000001</v>
      </c>
      <c r="S2163" s="2">
        <f t="shared" si="1155"/>
        <v>1.3996033400000001</v>
      </c>
      <c r="T2163" s="2">
        <f t="shared" si="1141"/>
        <v>203968.88891387</v>
      </c>
      <c r="U2163" s="2">
        <f t="shared" si="1142"/>
        <v>4010.8303875139791</v>
      </c>
      <c r="V2163" s="2">
        <f t="shared" si="1143"/>
        <v>59258.138574844437</v>
      </c>
      <c r="W2163" s="2">
        <f t="shared" si="1144"/>
        <v>209002.32289524839</v>
      </c>
      <c r="X2163" s="29">
        <f t="shared" si="1145"/>
        <v>0</v>
      </c>
      <c r="Y2163" s="2">
        <f t="shared" si="1156"/>
        <v>0</v>
      </c>
      <c r="Z2163" s="82">
        <f t="shared" si="1146"/>
        <v>0</v>
      </c>
      <c r="AA2163" s="2">
        <f t="shared" si="1160"/>
        <v>0</v>
      </c>
      <c r="AB2163" s="27">
        <f t="shared" si="1153"/>
        <v>6.7299999999999999E-2</v>
      </c>
      <c r="AC2163" s="29">
        <f t="shared" si="1134"/>
        <v>21</v>
      </c>
      <c r="AD2163" s="29">
        <v>252</v>
      </c>
      <c r="AE2163" s="11">
        <f t="shared" si="1158"/>
        <v>1.0054424310000001</v>
      </c>
      <c r="AF2163" s="2">
        <f t="shared" si="1161"/>
        <v>1110.0866040599999</v>
      </c>
      <c r="AG2163" s="2">
        <f t="shared" si="1147"/>
        <v>1137.4807211899999</v>
      </c>
      <c r="AH2163" s="3">
        <f t="shared" si="1148"/>
        <v>0</v>
      </c>
      <c r="AI2163" s="4" t="str">
        <f t="shared" si="1159"/>
        <v>A+J=</v>
      </c>
      <c r="AJ2163" s="12">
        <f t="shared" si="1154"/>
        <v>43283</v>
      </c>
      <c r="AK2163" s="12"/>
      <c r="AL2163" s="4"/>
      <c r="AM2163" s="1"/>
      <c r="AN2163" s="12"/>
      <c r="AO2163" s="1"/>
      <c r="AP2163" s="1"/>
      <c r="AQ2163" s="3"/>
      <c r="AR2163" s="3"/>
      <c r="AS2163" s="7"/>
      <c r="AT2163" s="1"/>
      <c r="AU2163" s="1"/>
      <c r="AV2163" s="1"/>
      <c r="AW2163" s="1"/>
      <c r="AX2163" s="1"/>
      <c r="AY2163" s="1"/>
      <c r="AZ2163" s="1"/>
      <c r="BA2163" s="1"/>
      <c r="BB2163" s="1"/>
    </row>
    <row r="2164" spans="1:54" x14ac:dyDescent="0.2">
      <c r="A2164" s="178">
        <f t="shared" si="1149"/>
        <v>43283</v>
      </c>
      <c r="B2164" s="2">
        <f t="shared" si="1135"/>
        <v>210139.80361643838</v>
      </c>
      <c r="C2164" s="2">
        <f t="shared" si="1150"/>
        <v>145733.35393288999</v>
      </c>
      <c r="D2164" s="2">
        <f>SUM(Y2164:Y$2227)</f>
        <v>10037.029188779999</v>
      </c>
      <c r="E2164" s="11">
        <f t="shared" si="1136"/>
        <v>135696.32474411</v>
      </c>
      <c r="F2164" s="99">
        <f t="shared" si="1131"/>
        <v>4961.84</v>
      </c>
      <c r="G2164" s="3">
        <f>IF(N2164=1,VLOOKUP(A2163,[1]Plan1!$BG$69:$BI$188,3),G2163)</f>
        <v>4981.6899999999996</v>
      </c>
      <c r="H2164" s="200">
        <f t="shared" si="1132"/>
        <v>43192</v>
      </c>
      <c r="I2164" s="200">
        <f t="shared" si="1133"/>
        <v>43222</v>
      </c>
      <c r="J2164" s="27">
        <f t="shared" si="1137"/>
        <v>4.0005320606870676E-3</v>
      </c>
      <c r="K2164" s="12">
        <f t="shared" si="1151"/>
        <v>43313</v>
      </c>
      <c r="L2164" s="12">
        <f t="shared" si="1138"/>
        <v>43283</v>
      </c>
      <c r="M2164" s="1">
        <f t="shared" si="1152"/>
        <v>21</v>
      </c>
      <c r="N2164" s="1">
        <f t="shared" si="1139"/>
        <v>21</v>
      </c>
      <c r="O2164" s="2">
        <f t="shared" si="1140"/>
        <v>1.0040005299999999</v>
      </c>
      <c r="P2164" s="11">
        <f t="shared" si="1163"/>
        <v>1.0021995699999999</v>
      </c>
      <c r="Q2164" s="11">
        <f t="shared" si="1157"/>
        <v>1.4309720682325371</v>
      </c>
      <c r="R2164" s="2">
        <f t="shared" si="1162"/>
        <v>1.4366967100000001</v>
      </c>
      <c r="S2164" s="2">
        <f t="shared" si="1155"/>
        <v>1.3996033400000001</v>
      </c>
      <c r="T2164" s="2">
        <f t="shared" si="1141"/>
        <v>203968.88891387</v>
      </c>
      <c r="U2164" s="2">
        <f t="shared" si="1142"/>
        <v>4010.8303875139791</v>
      </c>
      <c r="V2164" s="2">
        <f t="shared" si="1143"/>
        <v>59258.138574844437</v>
      </c>
      <c r="W2164" s="2">
        <f t="shared" si="1144"/>
        <v>209002.32289524839</v>
      </c>
      <c r="X2164" s="29">
        <f t="shared" si="1145"/>
        <v>71</v>
      </c>
      <c r="Y2164" s="2">
        <f t="shared" si="1156"/>
        <v>3363.82747681</v>
      </c>
      <c r="Z2164" s="82">
        <f t="shared" si="1146"/>
        <v>2.308207E-2</v>
      </c>
      <c r="AA2164" s="2">
        <f t="shared" si="1160"/>
        <v>4708.0241717299996</v>
      </c>
      <c r="AB2164" s="27">
        <f t="shared" si="1153"/>
        <v>6.7299999999999999E-2</v>
      </c>
      <c r="AC2164" s="29">
        <f t="shared" si="1134"/>
        <v>21</v>
      </c>
      <c r="AD2164" s="29">
        <v>252</v>
      </c>
      <c r="AE2164" s="11">
        <f t="shared" si="1158"/>
        <v>1.0054424310000001</v>
      </c>
      <c r="AF2164" s="2">
        <f t="shared" si="1161"/>
        <v>1110.0866040599999</v>
      </c>
      <c r="AG2164" s="2">
        <f t="shared" si="1147"/>
        <v>1137.4807211899999</v>
      </c>
      <c r="AH2164" s="3">
        <f t="shared" si="1148"/>
        <v>5818.110775789999</v>
      </c>
      <c r="AI2164" s="4" t="str">
        <f t="shared" si="1159"/>
        <v>A+J=</v>
      </c>
      <c r="AJ2164" s="12">
        <f t="shared" si="1154"/>
        <v>43283</v>
      </c>
      <c r="AK2164" s="12"/>
      <c r="AL2164" s="4"/>
      <c r="AM2164" s="1"/>
      <c r="AN2164" s="12"/>
      <c r="AO2164" s="1"/>
      <c r="AP2164" s="1"/>
      <c r="AQ2164" s="3"/>
      <c r="AR2164" s="3"/>
      <c r="AS2164" s="7"/>
      <c r="AT2164" s="1"/>
      <c r="AU2164" s="1"/>
      <c r="AV2164" s="1"/>
      <c r="AW2164" s="1"/>
      <c r="AX2164" s="1"/>
      <c r="AY2164" s="1"/>
      <c r="AZ2164" s="1"/>
      <c r="BA2164" s="1"/>
      <c r="BB2164" s="1"/>
    </row>
    <row r="2165" spans="1:54" x14ac:dyDescent="0.2">
      <c r="A2165" s="178">
        <f t="shared" si="1149"/>
        <v>43284</v>
      </c>
      <c r="B2165" s="2">
        <f t="shared" si="1135"/>
        <v>204458.12635913931</v>
      </c>
      <c r="C2165" s="2">
        <f t="shared" si="1150"/>
        <v>142369.52645608</v>
      </c>
      <c r="D2165" s="2">
        <f>SUM(Y2165:Y$2227)</f>
        <v>6673.2017119699995</v>
      </c>
      <c r="E2165" s="11">
        <f t="shared" si="1136"/>
        <v>135696.32474411</v>
      </c>
      <c r="F2165" s="99">
        <f t="shared" si="1131"/>
        <v>4981.6899999999996</v>
      </c>
      <c r="G2165" s="3">
        <f>IF(N2165=1,VLOOKUP(A2164,[1]Plan1!$BG$69:$BI$188,3),G2164)</f>
        <v>5044.46</v>
      </c>
      <c r="H2165" s="200">
        <f t="shared" si="1132"/>
        <v>43223</v>
      </c>
      <c r="I2165" s="200">
        <f t="shared" si="1133"/>
        <v>43254</v>
      </c>
      <c r="J2165" s="27">
        <f t="shared" si="1137"/>
        <v>1.2600141718974944E-2</v>
      </c>
      <c r="K2165" s="12">
        <f t="shared" si="1151"/>
        <v>43313</v>
      </c>
      <c r="L2165" s="12">
        <f t="shared" si="1138"/>
        <v>43313</v>
      </c>
      <c r="M2165" s="1">
        <f t="shared" si="1152"/>
        <v>22</v>
      </c>
      <c r="N2165" s="1">
        <f t="shared" si="1139"/>
        <v>1</v>
      </c>
      <c r="O2165" s="2">
        <f t="shared" si="1140"/>
        <v>1.0005693099999999</v>
      </c>
      <c r="P2165" s="11">
        <f t="shared" si="1163"/>
        <v>1.0040005299999999</v>
      </c>
      <c r="Q2165" s="11">
        <f t="shared" si="1157"/>
        <v>1.4366967149206633</v>
      </c>
      <c r="R2165" s="2">
        <f t="shared" si="1162"/>
        <v>1.4375146400000001</v>
      </c>
      <c r="S2165" s="2">
        <f t="shared" si="1155"/>
        <v>1.3996033400000001</v>
      </c>
      <c r="T2165" s="2">
        <f t="shared" si="1141"/>
        <v>199260.86474213999</v>
      </c>
      <c r="U2165" s="2">
        <f t="shared" si="1142"/>
        <v>2666.6336925969304</v>
      </c>
      <c r="V2165" s="2">
        <f t="shared" si="1143"/>
        <v>59369.128669742386</v>
      </c>
      <c r="W2165" s="2">
        <f t="shared" si="1144"/>
        <v>204405.2888184193</v>
      </c>
      <c r="X2165" s="29">
        <f t="shared" si="1145"/>
        <v>0</v>
      </c>
      <c r="Y2165" s="2">
        <f t="shared" si="1156"/>
        <v>0</v>
      </c>
      <c r="Z2165" s="82">
        <f t="shared" si="1146"/>
        <v>0</v>
      </c>
      <c r="AA2165" s="2">
        <f t="shared" si="1160"/>
        <v>0</v>
      </c>
      <c r="AB2165" s="27">
        <f t="shared" si="1153"/>
        <v>6.7299999999999999E-2</v>
      </c>
      <c r="AC2165" s="29">
        <f t="shared" si="1134"/>
        <v>1</v>
      </c>
      <c r="AD2165" s="29">
        <v>252</v>
      </c>
      <c r="AE2165" s="11">
        <f t="shared" si="1158"/>
        <v>1.0002584940000001</v>
      </c>
      <c r="AF2165" s="2">
        <f t="shared" si="1161"/>
        <v>51.507737970000001</v>
      </c>
      <c r="AG2165" s="2">
        <f t="shared" si="1147"/>
        <v>52.83754072</v>
      </c>
      <c r="AH2165" s="3">
        <f t="shared" si="1148"/>
        <v>0</v>
      </c>
      <c r="AI2165" s="4" t="str">
        <f t="shared" si="1159"/>
        <v>A+J=</v>
      </c>
      <c r="AJ2165" s="12">
        <f t="shared" si="1154"/>
        <v>43313</v>
      </c>
      <c r="AK2165" s="12"/>
      <c r="AL2165" s="4"/>
      <c r="AM2165" s="1"/>
      <c r="AN2165" s="12"/>
      <c r="AO2165" s="1"/>
      <c r="AP2165" s="1"/>
      <c r="AQ2165" s="3"/>
      <c r="AR2165" s="3"/>
      <c r="AS2165" s="7"/>
      <c r="AT2165" s="1"/>
      <c r="AU2165" s="1"/>
      <c r="AV2165" s="1"/>
      <c r="AW2165" s="1"/>
      <c r="AX2165" s="1"/>
      <c r="AY2165" s="1"/>
      <c r="AZ2165" s="1"/>
      <c r="BA2165" s="1"/>
      <c r="BB2165" s="1"/>
    </row>
    <row r="2166" spans="1:54" x14ac:dyDescent="0.2">
      <c r="A2166" s="178">
        <f t="shared" si="1149"/>
        <v>43285</v>
      </c>
      <c r="B2166" s="2">
        <f t="shared" si="1135"/>
        <v>204622.08888814988</v>
      </c>
      <c r="C2166" s="2">
        <f t="shared" si="1150"/>
        <v>142369.52645608</v>
      </c>
      <c r="D2166" s="2">
        <f>SUM(Y2166:Y$2227)</f>
        <v>6673.2017119699995</v>
      </c>
      <c r="E2166" s="11">
        <f t="shared" si="1136"/>
        <v>135696.32474411</v>
      </c>
      <c r="F2166" s="99">
        <f t="shared" si="1131"/>
        <v>4981.6899999999996</v>
      </c>
      <c r="G2166" s="3">
        <f>IF(N2166=1,VLOOKUP(A2165,[1]Plan1!$BG$69:$BI$188,3),G2165)</f>
        <v>5044.46</v>
      </c>
      <c r="H2166" s="200">
        <f t="shared" si="1132"/>
        <v>43223</v>
      </c>
      <c r="I2166" s="200">
        <f t="shared" si="1133"/>
        <v>43254</v>
      </c>
      <c r="J2166" s="27">
        <f t="shared" si="1137"/>
        <v>1.2600141718974944E-2</v>
      </c>
      <c r="K2166" s="12">
        <f t="shared" si="1151"/>
        <v>43313</v>
      </c>
      <c r="L2166" s="12">
        <f t="shared" si="1138"/>
        <v>43313</v>
      </c>
      <c r="M2166" s="1">
        <f t="shared" si="1152"/>
        <v>22</v>
      </c>
      <c r="N2166" s="1">
        <f t="shared" si="1139"/>
        <v>2</v>
      </c>
      <c r="O2166" s="2">
        <f t="shared" si="1140"/>
        <v>1.0011389500000001</v>
      </c>
      <c r="P2166" s="11">
        <f t="shared" si="1163"/>
        <v>1.0040005299999999</v>
      </c>
      <c r="Q2166" s="11">
        <f t="shared" si="1157"/>
        <v>1.4366967149206633</v>
      </c>
      <c r="R2166" s="2">
        <f t="shared" si="1162"/>
        <v>1.4383330400000001</v>
      </c>
      <c r="S2166" s="2">
        <f t="shared" si="1155"/>
        <v>1.3996033400000001</v>
      </c>
      <c r="T2166" s="2">
        <f t="shared" si="1141"/>
        <v>199260.86474213999</v>
      </c>
      <c r="U2166" s="2">
        <f t="shared" si="1142"/>
        <v>2666.6336925969304</v>
      </c>
      <c r="V2166" s="2">
        <f t="shared" si="1143"/>
        <v>59480.182541912967</v>
      </c>
      <c r="W2166" s="2">
        <f t="shared" si="1144"/>
        <v>204516.3426905899</v>
      </c>
      <c r="X2166" s="29">
        <f t="shared" si="1145"/>
        <v>0</v>
      </c>
      <c r="Y2166" s="2">
        <f t="shared" si="1156"/>
        <v>0</v>
      </c>
      <c r="Z2166" s="82">
        <f t="shared" si="1146"/>
        <v>0</v>
      </c>
      <c r="AA2166" s="2">
        <f t="shared" si="1160"/>
        <v>0</v>
      </c>
      <c r="AB2166" s="27">
        <f t="shared" si="1153"/>
        <v>6.7299999999999999E-2</v>
      </c>
      <c r="AC2166" s="29">
        <f t="shared" si="1134"/>
        <v>2</v>
      </c>
      <c r="AD2166" s="29">
        <v>252</v>
      </c>
      <c r="AE2166" s="11">
        <f t="shared" si="1158"/>
        <v>1.000517055</v>
      </c>
      <c r="AF2166" s="2">
        <f t="shared" si="1161"/>
        <v>103.02882640999999</v>
      </c>
      <c r="AG2166" s="2">
        <f t="shared" si="1147"/>
        <v>105.74619756</v>
      </c>
      <c r="AH2166" s="3">
        <f t="shared" si="1148"/>
        <v>0</v>
      </c>
      <c r="AI2166" s="4" t="str">
        <f t="shared" si="1159"/>
        <v>A+J=</v>
      </c>
      <c r="AJ2166" s="12">
        <f t="shared" si="1154"/>
        <v>43313</v>
      </c>
      <c r="AK2166" s="12"/>
      <c r="AL2166" s="4"/>
      <c r="AM2166" s="1"/>
      <c r="AN2166" s="12"/>
      <c r="AO2166" s="1"/>
      <c r="AP2166" s="1"/>
      <c r="AQ2166" s="3"/>
      <c r="AR2166" s="3"/>
      <c r="AS2166" s="7"/>
      <c r="AT2166" s="1"/>
      <c r="AU2166" s="1"/>
      <c r="AV2166" s="1"/>
      <c r="AW2166" s="1"/>
      <c r="AX2166" s="1"/>
      <c r="AY2166" s="1"/>
      <c r="AZ2166" s="1"/>
      <c r="BA2166" s="1"/>
      <c r="BB2166" s="1"/>
    </row>
    <row r="2167" spans="1:54" x14ac:dyDescent="0.2">
      <c r="A2167" s="178">
        <f t="shared" si="1149"/>
        <v>43286</v>
      </c>
      <c r="B2167" s="2">
        <f t="shared" si="1135"/>
        <v>204786.18638234312</v>
      </c>
      <c r="C2167" s="2">
        <f t="shared" si="1150"/>
        <v>142369.52645608</v>
      </c>
      <c r="D2167" s="2">
        <f>SUM(Y2167:Y$2227)</f>
        <v>6673.2017119699995</v>
      </c>
      <c r="E2167" s="11">
        <f t="shared" si="1136"/>
        <v>135696.32474411</v>
      </c>
      <c r="F2167" s="99">
        <f t="shared" si="1131"/>
        <v>4981.6899999999996</v>
      </c>
      <c r="G2167" s="3">
        <f>IF(N2167=1,VLOOKUP(A2166,[1]Plan1!$BG$69:$BI$188,3),G2166)</f>
        <v>5044.46</v>
      </c>
      <c r="H2167" s="200">
        <f t="shared" si="1132"/>
        <v>43223</v>
      </c>
      <c r="I2167" s="200">
        <f t="shared" si="1133"/>
        <v>43254</v>
      </c>
      <c r="J2167" s="27">
        <f t="shared" si="1137"/>
        <v>1.2600141718974944E-2</v>
      </c>
      <c r="K2167" s="12">
        <f t="shared" si="1151"/>
        <v>43313</v>
      </c>
      <c r="L2167" s="12">
        <f t="shared" si="1138"/>
        <v>43313</v>
      </c>
      <c r="M2167" s="1">
        <f t="shared" si="1152"/>
        <v>22</v>
      </c>
      <c r="N2167" s="1">
        <f t="shared" si="1139"/>
        <v>3</v>
      </c>
      <c r="O2167" s="2">
        <f t="shared" si="1140"/>
        <v>1.00170892</v>
      </c>
      <c r="P2167" s="11">
        <f t="shared" si="1163"/>
        <v>1.0040005299999999</v>
      </c>
      <c r="Q2167" s="11">
        <f t="shared" si="1157"/>
        <v>1.4366967149206633</v>
      </c>
      <c r="R2167" s="2">
        <f t="shared" si="1162"/>
        <v>1.4391519100000001</v>
      </c>
      <c r="S2167" s="2">
        <f t="shared" si="1155"/>
        <v>1.3996033400000001</v>
      </c>
      <c r="T2167" s="2">
        <f t="shared" si="1141"/>
        <v>199260.86474213999</v>
      </c>
      <c r="U2167" s="2">
        <f t="shared" si="1142"/>
        <v>2666.6336925969304</v>
      </c>
      <c r="V2167" s="2">
        <f t="shared" si="1143"/>
        <v>59591.300191356175</v>
      </c>
      <c r="W2167" s="2">
        <f t="shared" si="1144"/>
        <v>204627.46034003311</v>
      </c>
      <c r="X2167" s="29">
        <f t="shared" si="1145"/>
        <v>0</v>
      </c>
      <c r="Y2167" s="2">
        <f t="shared" si="1156"/>
        <v>0</v>
      </c>
      <c r="Z2167" s="82">
        <f t="shared" si="1146"/>
        <v>0</v>
      </c>
      <c r="AA2167" s="2">
        <f t="shared" si="1160"/>
        <v>0</v>
      </c>
      <c r="AB2167" s="27">
        <f t="shared" si="1153"/>
        <v>6.7299999999999999E-2</v>
      </c>
      <c r="AC2167" s="29">
        <f t="shared" si="1134"/>
        <v>3</v>
      </c>
      <c r="AD2167" s="29">
        <v>252</v>
      </c>
      <c r="AE2167" s="11">
        <f t="shared" si="1158"/>
        <v>1.0007756830000001</v>
      </c>
      <c r="AF2167" s="2">
        <f t="shared" si="1161"/>
        <v>154.56326533999999</v>
      </c>
      <c r="AG2167" s="2">
        <f t="shared" si="1147"/>
        <v>158.72604231</v>
      </c>
      <c r="AH2167" s="3">
        <f t="shared" si="1148"/>
        <v>0</v>
      </c>
      <c r="AI2167" s="4" t="str">
        <f t="shared" si="1159"/>
        <v>A+J=</v>
      </c>
      <c r="AJ2167" s="12">
        <f t="shared" si="1154"/>
        <v>43313</v>
      </c>
      <c r="AK2167" s="12"/>
      <c r="AL2167" s="4"/>
      <c r="AM2167" s="1"/>
      <c r="AN2167" s="12"/>
      <c r="AO2167" s="1"/>
      <c r="AP2167" s="1"/>
      <c r="AQ2167" s="3"/>
      <c r="AR2167" s="3"/>
      <c r="AS2167" s="7"/>
      <c r="AT2167" s="1"/>
      <c r="AU2167" s="1"/>
      <c r="AV2167" s="1"/>
      <c r="AW2167" s="1"/>
      <c r="AX2167" s="1"/>
      <c r="AY2167" s="1"/>
      <c r="AZ2167" s="1"/>
      <c r="BA2167" s="1"/>
      <c r="BB2167" s="1"/>
    </row>
    <row r="2168" spans="1:54" x14ac:dyDescent="0.2">
      <c r="A2168" s="178">
        <f t="shared" si="1149"/>
        <v>43287</v>
      </c>
      <c r="B2168" s="2">
        <f t="shared" si="1135"/>
        <v>204950.41735043566</v>
      </c>
      <c r="C2168" s="2">
        <f t="shared" si="1150"/>
        <v>142369.52645608</v>
      </c>
      <c r="D2168" s="2">
        <f>SUM(Y2168:Y$2227)</f>
        <v>6673.2017119699995</v>
      </c>
      <c r="E2168" s="11">
        <f t="shared" si="1136"/>
        <v>135696.32474411</v>
      </c>
      <c r="F2168" s="99">
        <f t="shared" si="1131"/>
        <v>4981.6899999999996</v>
      </c>
      <c r="G2168" s="3">
        <f>IF(N2168=1,VLOOKUP(A2167,[1]Plan1!$BG$69:$BI$188,3),G2167)</f>
        <v>5044.46</v>
      </c>
      <c r="H2168" s="200">
        <f t="shared" si="1132"/>
        <v>43223</v>
      </c>
      <c r="I2168" s="200">
        <f t="shared" si="1133"/>
        <v>43254</v>
      </c>
      <c r="J2168" s="27">
        <f t="shared" si="1137"/>
        <v>1.2600141718974944E-2</v>
      </c>
      <c r="K2168" s="12">
        <f t="shared" si="1151"/>
        <v>43313</v>
      </c>
      <c r="L2168" s="12">
        <f t="shared" si="1138"/>
        <v>43313</v>
      </c>
      <c r="M2168" s="1">
        <f t="shared" si="1152"/>
        <v>22</v>
      </c>
      <c r="N2168" s="1">
        <f t="shared" si="1139"/>
        <v>4</v>
      </c>
      <c r="O2168" s="2">
        <f t="shared" si="1140"/>
        <v>1.00227921</v>
      </c>
      <c r="P2168" s="11">
        <f t="shared" si="1163"/>
        <v>1.0040005299999999</v>
      </c>
      <c r="Q2168" s="11">
        <f t="shared" si="1157"/>
        <v>1.4366967149206633</v>
      </c>
      <c r="R2168" s="2">
        <f t="shared" si="1162"/>
        <v>1.43997124</v>
      </c>
      <c r="S2168" s="2">
        <f t="shared" si="1155"/>
        <v>1.3996033400000001</v>
      </c>
      <c r="T2168" s="2">
        <f t="shared" si="1141"/>
        <v>199260.86474213999</v>
      </c>
      <c r="U2168" s="2">
        <f t="shared" si="1142"/>
        <v>2666.6336925969304</v>
      </c>
      <c r="V2168" s="2">
        <f t="shared" si="1143"/>
        <v>59702.480261108758</v>
      </c>
      <c r="W2168" s="2">
        <f t="shared" si="1144"/>
        <v>204738.64040978567</v>
      </c>
      <c r="X2168" s="29">
        <f t="shared" si="1145"/>
        <v>0</v>
      </c>
      <c r="Y2168" s="2">
        <f t="shared" si="1156"/>
        <v>0</v>
      </c>
      <c r="Z2168" s="82">
        <f t="shared" si="1146"/>
        <v>0</v>
      </c>
      <c r="AA2168" s="2">
        <f t="shared" si="1160"/>
        <v>0</v>
      </c>
      <c r="AB2168" s="27">
        <f t="shared" si="1153"/>
        <v>6.7299999999999999E-2</v>
      </c>
      <c r="AC2168" s="29">
        <f t="shared" si="1134"/>
        <v>4</v>
      </c>
      <c r="AD2168" s="29">
        <v>252</v>
      </c>
      <c r="AE2168" s="11">
        <f t="shared" si="1158"/>
        <v>1.0010343770000001</v>
      </c>
      <c r="AF2168" s="2">
        <f t="shared" si="1161"/>
        <v>206.11085548</v>
      </c>
      <c r="AG2168" s="2">
        <f t="shared" si="1147"/>
        <v>211.77694065</v>
      </c>
      <c r="AH2168" s="3">
        <f t="shared" si="1148"/>
        <v>0</v>
      </c>
      <c r="AI2168" s="4" t="str">
        <f t="shared" si="1159"/>
        <v>A+J=</v>
      </c>
      <c r="AJ2168" s="12">
        <f t="shared" si="1154"/>
        <v>43313</v>
      </c>
      <c r="AK2168" s="12"/>
      <c r="AL2168" s="4"/>
      <c r="AM2168" s="1"/>
      <c r="AN2168" s="12"/>
      <c r="AO2168" s="1"/>
      <c r="AP2168" s="1"/>
      <c r="AQ2168" s="3"/>
      <c r="AR2168" s="3"/>
      <c r="AS2168" s="7"/>
      <c r="AT2168" s="1"/>
      <c r="AU2168" s="1"/>
      <c r="AV2168" s="1"/>
      <c r="AW2168" s="1"/>
      <c r="AX2168" s="1"/>
      <c r="AY2168" s="1"/>
      <c r="AZ2168" s="1"/>
      <c r="BA2168" s="1"/>
      <c r="BB2168" s="1"/>
    </row>
    <row r="2169" spans="1:54" x14ac:dyDescent="0.2">
      <c r="A2169" s="178">
        <f t="shared" si="1149"/>
        <v>43288</v>
      </c>
      <c r="B2169" s="2">
        <f t="shared" si="1135"/>
        <v>205114.78499000415</v>
      </c>
      <c r="C2169" s="2">
        <f t="shared" si="1150"/>
        <v>142369.52645608</v>
      </c>
      <c r="D2169" s="2">
        <f>SUM(Y2169:Y$2227)</f>
        <v>6673.2017119699995</v>
      </c>
      <c r="E2169" s="11">
        <f t="shared" si="1136"/>
        <v>135696.32474411</v>
      </c>
      <c r="F2169" s="99">
        <f t="shared" si="1131"/>
        <v>4981.6899999999996</v>
      </c>
      <c r="G2169" s="3">
        <f>IF(N2169=1,VLOOKUP(A2168,[1]Plan1!$BG$69:$BI$188,3),G2168)</f>
        <v>5044.46</v>
      </c>
      <c r="H2169" s="200">
        <f t="shared" si="1132"/>
        <v>43223</v>
      </c>
      <c r="I2169" s="200">
        <f t="shared" si="1133"/>
        <v>43254</v>
      </c>
      <c r="J2169" s="27">
        <f t="shared" si="1137"/>
        <v>1.2600141718974944E-2</v>
      </c>
      <c r="K2169" s="12">
        <f t="shared" si="1151"/>
        <v>43313</v>
      </c>
      <c r="L2169" s="12">
        <f t="shared" si="1138"/>
        <v>43313</v>
      </c>
      <c r="M2169" s="1">
        <f t="shared" si="1152"/>
        <v>22</v>
      </c>
      <c r="N2169" s="1">
        <f t="shared" si="1139"/>
        <v>5</v>
      </c>
      <c r="O2169" s="2">
        <f t="shared" si="1140"/>
        <v>1.0028498299999999</v>
      </c>
      <c r="P2169" s="11">
        <f t="shared" si="1163"/>
        <v>1.0040005299999999</v>
      </c>
      <c r="Q2169" s="11">
        <f t="shared" si="1157"/>
        <v>1.4366967149206633</v>
      </c>
      <c r="R2169" s="2">
        <f t="shared" si="1162"/>
        <v>1.4407910500000001</v>
      </c>
      <c r="S2169" s="2">
        <f t="shared" si="1155"/>
        <v>1.3996033400000001</v>
      </c>
      <c r="T2169" s="2">
        <f t="shared" si="1141"/>
        <v>199260.86474213999</v>
      </c>
      <c r="U2169" s="2">
        <f t="shared" si="1142"/>
        <v>2666.6336925969304</v>
      </c>
      <c r="V2169" s="2">
        <f t="shared" si="1143"/>
        <v>59813.725465097239</v>
      </c>
      <c r="W2169" s="2">
        <f t="shared" si="1144"/>
        <v>204849.88561377415</v>
      </c>
      <c r="X2169" s="29">
        <f t="shared" si="1145"/>
        <v>0</v>
      </c>
      <c r="Y2169" s="2">
        <f t="shared" si="1156"/>
        <v>0</v>
      </c>
      <c r="Z2169" s="82">
        <f t="shared" si="1146"/>
        <v>0</v>
      </c>
      <c r="AA2169" s="2">
        <f t="shared" si="1160"/>
        <v>0</v>
      </c>
      <c r="AB2169" s="27">
        <f t="shared" si="1153"/>
        <v>6.7299999999999999E-2</v>
      </c>
      <c r="AC2169" s="29">
        <f t="shared" si="1134"/>
        <v>5</v>
      </c>
      <c r="AD2169" s="29">
        <v>252</v>
      </c>
      <c r="AE2169" s="11">
        <f t="shared" si="1158"/>
        <v>1.0012931389999999</v>
      </c>
      <c r="AF2169" s="2">
        <f t="shared" si="1161"/>
        <v>257.67199536999999</v>
      </c>
      <c r="AG2169" s="2">
        <f t="shared" si="1147"/>
        <v>264.89937622999997</v>
      </c>
      <c r="AH2169" s="3">
        <f t="shared" si="1148"/>
        <v>0</v>
      </c>
      <c r="AI2169" s="4" t="str">
        <f t="shared" si="1159"/>
        <v>A+J=</v>
      </c>
      <c r="AJ2169" s="12">
        <f t="shared" si="1154"/>
        <v>43313</v>
      </c>
      <c r="AK2169" s="12"/>
      <c r="AL2169" s="4"/>
      <c r="AM2169" s="1"/>
      <c r="AN2169" s="12"/>
      <c r="AO2169" s="1"/>
      <c r="AP2169" s="1"/>
      <c r="AQ2169" s="3"/>
      <c r="AR2169" s="3"/>
      <c r="AS2169" s="7"/>
      <c r="AT2169" s="1"/>
      <c r="AU2169" s="1"/>
      <c r="AV2169" s="1"/>
      <c r="AW2169" s="1"/>
      <c r="AX2169" s="1"/>
      <c r="AY2169" s="1"/>
      <c r="AZ2169" s="1"/>
      <c r="BA2169" s="1"/>
      <c r="BB2169" s="1"/>
    </row>
    <row r="2170" spans="1:54" x14ac:dyDescent="0.2">
      <c r="A2170" s="178">
        <f t="shared" si="1149"/>
        <v>43289</v>
      </c>
      <c r="B2170" s="2">
        <f t="shared" si="1135"/>
        <v>205114.78499000415</v>
      </c>
      <c r="C2170" s="2">
        <f t="shared" si="1150"/>
        <v>142369.52645608</v>
      </c>
      <c r="D2170" s="2">
        <f>SUM(Y2170:Y$2227)</f>
        <v>6673.2017119699995</v>
      </c>
      <c r="E2170" s="11">
        <f t="shared" si="1136"/>
        <v>135696.32474411</v>
      </c>
      <c r="F2170" s="99">
        <f t="shared" si="1131"/>
        <v>4981.6899999999996</v>
      </c>
      <c r="G2170" s="3">
        <f>IF(N2170=1,VLOOKUP(A2169,[1]Plan1!$BG$69:$BI$188,3),G2169)</f>
        <v>5044.46</v>
      </c>
      <c r="H2170" s="200">
        <f t="shared" si="1132"/>
        <v>43223</v>
      </c>
      <c r="I2170" s="200">
        <f t="shared" si="1133"/>
        <v>43254</v>
      </c>
      <c r="J2170" s="27">
        <f t="shared" si="1137"/>
        <v>1.2600141718974944E-2</v>
      </c>
      <c r="K2170" s="12">
        <f t="shared" si="1151"/>
        <v>43313</v>
      </c>
      <c r="L2170" s="12">
        <f t="shared" si="1138"/>
        <v>43313</v>
      </c>
      <c r="M2170" s="1">
        <f t="shared" si="1152"/>
        <v>22</v>
      </c>
      <c r="N2170" s="1">
        <f t="shared" si="1139"/>
        <v>5</v>
      </c>
      <c r="O2170" s="2">
        <f t="shared" si="1140"/>
        <v>1.0028498299999999</v>
      </c>
      <c r="P2170" s="11">
        <f t="shared" si="1163"/>
        <v>1.0040005299999999</v>
      </c>
      <c r="Q2170" s="11">
        <f t="shared" si="1157"/>
        <v>1.4366967149206633</v>
      </c>
      <c r="R2170" s="2">
        <f t="shared" si="1162"/>
        <v>1.4407910500000001</v>
      </c>
      <c r="S2170" s="2">
        <f t="shared" si="1155"/>
        <v>1.3996033400000001</v>
      </c>
      <c r="T2170" s="2">
        <f t="shared" si="1141"/>
        <v>199260.86474213999</v>
      </c>
      <c r="U2170" s="2">
        <f t="shared" si="1142"/>
        <v>2666.6336925969304</v>
      </c>
      <c r="V2170" s="2">
        <f t="shared" si="1143"/>
        <v>59813.725465097239</v>
      </c>
      <c r="W2170" s="2">
        <f t="shared" si="1144"/>
        <v>204849.88561377415</v>
      </c>
      <c r="X2170" s="29">
        <f t="shared" si="1145"/>
        <v>0</v>
      </c>
      <c r="Y2170" s="2">
        <f t="shared" si="1156"/>
        <v>0</v>
      </c>
      <c r="Z2170" s="82">
        <f t="shared" si="1146"/>
        <v>0</v>
      </c>
      <c r="AA2170" s="2">
        <f t="shared" si="1160"/>
        <v>0</v>
      </c>
      <c r="AB2170" s="27">
        <f t="shared" si="1153"/>
        <v>6.7299999999999999E-2</v>
      </c>
      <c r="AC2170" s="29">
        <f t="shared" si="1134"/>
        <v>5</v>
      </c>
      <c r="AD2170" s="29">
        <v>252</v>
      </c>
      <c r="AE2170" s="11">
        <f t="shared" si="1158"/>
        <v>1.0012931389999999</v>
      </c>
      <c r="AF2170" s="2">
        <f t="shared" si="1161"/>
        <v>257.67199536999999</v>
      </c>
      <c r="AG2170" s="2">
        <f t="shared" si="1147"/>
        <v>264.89937622999997</v>
      </c>
      <c r="AH2170" s="3">
        <f t="shared" si="1148"/>
        <v>0</v>
      </c>
      <c r="AI2170" s="4" t="str">
        <f t="shared" si="1159"/>
        <v>A+J=</v>
      </c>
      <c r="AJ2170" s="12">
        <f t="shared" si="1154"/>
        <v>43313</v>
      </c>
      <c r="AK2170" s="12"/>
      <c r="AL2170" s="4"/>
      <c r="AM2170" s="1"/>
      <c r="AN2170" s="12"/>
      <c r="AO2170" s="1"/>
      <c r="AP2170" s="1"/>
      <c r="AQ2170" s="3"/>
      <c r="AR2170" s="3"/>
      <c r="AS2170" s="7"/>
      <c r="AT2170" s="1"/>
      <c r="AU2170" s="1"/>
      <c r="AV2170" s="1"/>
      <c r="AW2170" s="1"/>
      <c r="AX2170" s="1"/>
      <c r="AY2170" s="1"/>
      <c r="AZ2170" s="1"/>
      <c r="BA2170" s="1"/>
      <c r="BB2170" s="1"/>
    </row>
    <row r="2171" spans="1:54" x14ac:dyDescent="0.2">
      <c r="A2171" s="178">
        <f t="shared" si="1149"/>
        <v>43290</v>
      </c>
      <c r="B2171" s="2">
        <f t="shared" si="1135"/>
        <v>205114.78499000415</v>
      </c>
      <c r="C2171" s="2">
        <f t="shared" si="1150"/>
        <v>142369.52645608</v>
      </c>
      <c r="D2171" s="2">
        <f>SUM(Y2171:Y$2227)</f>
        <v>6673.2017119699995</v>
      </c>
      <c r="E2171" s="11">
        <f t="shared" si="1136"/>
        <v>135696.32474411</v>
      </c>
      <c r="F2171" s="99">
        <f t="shared" si="1131"/>
        <v>4981.6899999999996</v>
      </c>
      <c r="G2171" s="3">
        <f>IF(N2171=1,VLOOKUP(A2170,[1]Plan1!$BG$69:$BI$188,3),G2170)</f>
        <v>5044.46</v>
      </c>
      <c r="H2171" s="200">
        <f t="shared" si="1132"/>
        <v>43223</v>
      </c>
      <c r="I2171" s="200">
        <f t="shared" si="1133"/>
        <v>43254</v>
      </c>
      <c r="J2171" s="27">
        <f t="shared" si="1137"/>
        <v>1.2600141718974944E-2</v>
      </c>
      <c r="K2171" s="12">
        <f t="shared" si="1151"/>
        <v>43313</v>
      </c>
      <c r="L2171" s="12">
        <f t="shared" si="1138"/>
        <v>43313</v>
      </c>
      <c r="M2171" s="1">
        <f t="shared" si="1152"/>
        <v>22</v>
      </c>
      <c r="N2171" s="1">
        <f t="shared" si="1139"/>
        <v>5</v>
      </c>
      <c r="O2171" s="2">
        <f t="shared" si="1140"/>
        <v>1.0028498299999999</v>
      </c>
      <c r="P2171" s="11">
        <f t="shared" si="1163"/>
        <v>1.0040005299999999</v>
      </c>
      <c r="Q2171" s="11">
        <f t="shared" si="1157"/>
        <v>1.4366967149206633</v>
      </c>
      <c r="R2171" s="2">
        <f t="shared" si="1162"/>
        <v>1.4407910500000001</v>
      </c>
      <c r="S2171" s="2">
        <f t="shared" si="1155"/>
        <v>1.3996033400000001</v>
      </c>
      <c r="T2171" s="2">
        <f t="shared" si="1141"/>
        <v>199260.86474213999</v>
      </c>
      <c r="U2171" s="2">
        <f t="shared" si="1142"/>
        <v>2666.6336925969304</v>
      </c>
      <c r="V2171" s="2">
        <f t="shared" si="1143"/>
        <v>59813.725465097239</v>
      </c>
      <c r="W2171" s="2">
        <f t="shared" si="1144"/>
        <v>204849.88561377415</v>
      </c>
      <c r="X2171" s="29">
        <f t="shared" si="1145"/>
        <v>0</v>
      </c>
      <c r="Y2171" s="2">
        <f t="shared" si="1156"/>
        <v>0</v>
      </c>
      <c r="Z2171" s="82">
        <f t="shared" si="1146"/>
        <v>0</v>
      </c>
      <c r="AA2171" s="2">
        <f t="shared" si="1160"/>
        <v>0</v>
      </c>
      <c r="AB2171" s="27">
        <f t="shared" si="1153"/>
        <v>6.7299999999999999E-2</v>
      </c>
      <c r="AC2171" s="29">
        <f t="shared" si="1134"/>
        <v>5</v>
      </c>
      <c r="AD2171" s="29">
        <v>252</v>
      </c>
      <c r="AE2171" s="11">
        <f t="shared" si="1158"/>
        <v>1.0012931389999999</v>
      </c>
      <c r="AF2171" s="2">
        <f t="shared" si="1161"/>
        <v>257.67199536999999</v>
      </c>
      <c r="AG2171" s="2">
        <f t="shared" si="1147"/>
        <v>264.89937622999997</v>
      </c>
      <c r="AH2171" s="3">
        <f t="shared" si="1148"/>
        <v>0</v>
      </c>
      <c r="AI2171" s="4" t="str">
        <f t="shared" si="1159"/>
        <v>A+J=</v>
      </c>
      <c r="AJ2171" s="12">
        <f t="shared" si="1154"/>
        <v>43313</v>
      </c>
      <c r="AK2171" s="12"/>
      <c r="AL2171" s="4"/>
      <c r="AM2171" s="1"/>
      <c r="AN2171" s="12"/>
      <c r="AO2171" s="1"/>
      <c r="AP2171" s="1"/>
      <c r="AQ2171" s="3"/>
      <c r="AR2171" s="3"/>
      <c r="AS2171" s="7"/>
      <c r="AT2171" s="1"/>
      <c r="AU2171" s="1"/>
      <c r="AV2171" s="1"/>
      <c r="AW2171" s="1"/>
      <c r="AX2171" s="1"/>
      <c r="AY2171" s="1"/>
      <c r="AZ2171" s="1"/>
      <c r="BA2171" s="1"/>
      <c r="BB2171" s="1"/>
    </row>
    <row r="2172" spans="1:54" x14ac:dyDescent="0.2">
      <c r="A2172" s="178">
        <f t="shared" si="1149"/>
        <v>43291</v>
      </c>
      <c r="B2172" s="2">
        <f t="shared" si="1135"/>
        <v>205279.28624625201</v>
      </c>
      <c r="C2172" s="2">
        <f t="shared" si="1150"/>
        <v>142369.52645608</v>
      </c>
      <c r="D2172" s="2">
        <f>SUM(Y2172:Y$2227)</f>
        <v>6673.2017119699995</v>
      </c>
      <c r="E2172" s="11">
        <f t="shared" si="1136"/>
        <v>135696.32474411</v>
      </c>
      <c r="F2172" s="99">
        <f t="shared" si="1131"/>
        <v>4981.6899999999996</v>
      </c>
      <c r="G2172" s="3">
        <f>IF(N2172=1,VLOOKUP(A2171,[1]Plan1!$BG$69:$BI$188,3),G2171)</f>
        <v>5044.46</v>
      </c>
      <c r="H2172" s="200">
        <f t="shared" si="1132"/>
        <v>43223</v>
      </c>
      <c r="I2172" s="200">
        <f t="shared" si="1133"/>
        <v>43254</v>
      </c>
      <c r="J2172" s="27">
        <f t="shared" si="1137"/>
        <v>1.2600141718974944E-2</v>
      </c>
      <c r="K2172" s="12">
        <f t="shared" si="1151"/>
        <v>43313</v>
      </c>
      <c r="L2172" s="12">
        <f t="shared" si="1138"/>
        <v>43313</v>
      </c>
      <c r="M2172" s="1">
        <f t="shared" si="1152"/>
        <v>22</v>
      </c>
      <c r="N2172" s="1">
        <f t="shared" si="1139"/>
        <v>6</v>
      </c>
      <c r="O2172" s="2">
        <f t="shared" si="1140"/>
        <v>1.00342077</v>
      </c>
      <c r="P2172" s="11">
        <f t="shared" si="1163"/>
        <v>1.0040005299999999</v>
      </c>
      <c r="Q2172" s="11">
        <f t="shared" si="1157"/>
        <v>1.4366967149206633</v>
      </c>
      <c r="R2172" s="2">
        <f t="shared" si="1162"/>
        <v>1.44161132</v>
      </c>
      <c r="S2172" s="2">
        <f t="shared" si="1155"/>
        <v>1.3996033400000001</v>
      </c>
      <c r="T2172" s="2">
        <f t="shared" si="1141"/>
        <v>199260.86474213999</v>
      </c>
      <c r="U2172" s="2">
        <f t="shared" si="1142"/>
        <v>2666.6336925969304</v>
      </c>
      <c r="V2172" s="2">
        <f t="shared" si="1143"/>
        <v>59925.033089395081</v>
      </c>
      <c r="W2172" s="2">
        <f t="shared" si="1144"/>
        <v>204961.19323807201</v>
      </c>
      <c r="X2172" s="29">
        <f t="shared" si="1145"/>
        <v>0</v>
      </c>
      <c r="Y2172" s="2">
        <f t="shared" si="1156"/>
        <v>0</v>
      </c>
      <c r="Z2172" s="82">
        <f t="shared" si="1146"/>
        <v>0</v>
      </c>
      <c r="AA2172" s="2">
        <f t="shared" si="1160"/>
        <v>0</v>
      </c>
      <c r="AB2172" s="27">
        <f t="shared" si="1153"/>
        <v>6.7299999999999999E-2</v>
      </c>
      <c r="AC2172" s="29">
        <f t="shared" si="1134"/>
        <v>6</v>
      </c>
      <c r="AD2172" s="29">
        <v>252</v>
      </c>
      <c r="AE2172" s="11">
        <f t="shared" si="1158"/>
        <v>1.0015519669999999</v>
      </c>
      <c r="AF2172" s="2">
        <f t="shared" si="1161"/>
        <v>309.24628646999997</v>
      </c>
      <c r="AG2172" s="2">
        <f t="shared" si="1147"/>
        <v>318.09300818000003</v>
      </c>
      <c r="AH2172" s="3">
        <f t="shared" si="1148"/>
        <v>0</v>
      </c>
      <c r="AI2172" s="4" t="str">
        <f t="shared" si="1159"/>
        <v>A+J=</v>
      </c>
      <c r="AJ2172" s="12">
        <f t="shared" si="1154"/>
        <v>43313</v>
      </c>
      <c r="AK2172" s="12"/>
      <c r="AL2172" s="4"/>
      <c r="AM2172" s="1"/>
      <c r="AN2172" s="12"/>
      <c r="AO2172" s="1"/>
      <c r="AP2172" s="1"/>
      <c r="AQ2172" s="3"/>
      <c r="AR2172" s="3"/>
      <c r="AS2172" s="7"/>
      <c r="AT2172" s="1"/>
      <c r="AU2172" s="1"/>
      <c r="AV2172" s="1"/>
      <c r="AW2172" s="1"/>
      <c r="AX2172" s="1"/>
      <c r="AY2172" s="1"/>
      <c r="AZ2172" s="1"/>
      <c r="BA2172" s="1"/>
      <c r="BB2172" s="1"/>
    </row>
    <row r="2173" spans="1:54" x14ac:dyDescent="0.2">
      <c r="A2173" s="178">
        <f t="shared" si="1149"/>
        <v>43292</v>
      </c>
      <c r="B2173" s="2">
        <f t="shared" si="1135"/>
        <v>205443.92139476925</v>
      </c>
      <c r="C2173" s="2">
        <f t="shared" si="1150"/>
        <v>142369.52645608</v>
      </c>
      <c r="D2173" s="2">
        <f>SUM(Y2173:Y$2227)</f>
        <v>6673.2017119699995</v>
      </c>
      <c r="E2173" s="11">
        <f t="shared" si="1136"/>
        <v>135696.32474411</v>
      </c>
      <c r="F2173" s="99">
        <f t="shared" si="1131"/>
        <v>4981.6899999999996</v>
      </c>
      <c r="G2173" s="3">
        <f>IF(N2173=1,VLOOKUP(A2172,[1]Plan1!$BG$69:$BI$188,3),G2172)</f>
        <v>5044.46</v>
      </c>
      <c r="H2173" s="200">
        <f t="shared" si="1132"/>
        <v>43223</v>
      </c>
      <c r="I2173" s="200">
        <f t="shared" si="1133"/>
        <v>43254</v>
      </c>
      <c r="J2173" s="27">
        <f t="shared" si="1137"/>
        <v>1.2600141718974944E-2</v>
      </c>
      <c r="K2173" s="12">
        <f t="shared" si="1151"/>
        <v>43313</v>
      </c>
      <c r="L2173" s="12">
        <f t="shared" si="1138"/>
        <v>43313</v>
      </c>
      <c r="M2173" s="1">
        <f t="shared" si="1152"/>
        <v>22</v>
      </c>
      <c r="N2173" s="1">
        <f t="shared" si="1139"/>
        <v>7</v>
      </c>
      <c r="O2173" s="2">
        <f t="shared" si="1140"/>
        <v>1.00399203</v>
      </c>
      <c r="P2173" s="11">
        <f t="shared" si="1163"/>
        <v>1.0040005299999999</v>
      </c>
      <c r="Q2173" s="11">
        <f t="shared" si="1157"/>
        <v>1.4366967149206633</v>
      </c>
      <c r="R2173" s="2">
        <f t="shared" si="1162"/>
        <v>1.4424320500000001</v>
      </c>
      <c r="S2173" s="2">
        <f t="shared" si="1155"/>
        <v>1.3996033400000001</v>
      </c>
      <c r="T2173" s="2">
        <f t="shared" si="1141"/>
        <v>199260.86474213999</v>
      </c>
      <c r="U2173" s="2">
        <f t="shared" si="1142"/>
        <v>2666.6336925969304</v>
      </c>
      <c r="V2173" s="2">
        <f t="shared" si="1143"/>
        <v>60036.403134002321</v>
      </c>
      <c r="W2173" s="2">
        <f t="shared" si="1144"/>
        <v>205072.56328267924</v>
      </c>
      <c r="X2173" s="29">
        <f t="shared" si="1145"/>
        <v>0</v>
      </c>
      <c r="Y2173" s="2">
        <f t="shared" si="1156"/>
        <v>0</v>
      </c>
      <c r="Z2173" s="82">
        <f t="shared" si="1146"/>
        <v>0</v>
      </c>
      <c r="AA2173" s="2">
        <f t="shared" si="1160"/>
        <v>0</v>
      </c>
      <c r="AB2173" s="27">
        <f t="shared" si="1153"/>
        <v>6.7299999999999999E-2</v>
      </c>
      <c r="AC2173" s="29">
        <f t="shared" si="1134"/>
        <v>7</v>
      </c>
      <c r="AD2173" s="29">
        <v>252</v>
      </c>
      <c r="AE2173" s="11">
        <f t="shared" si="1158"/>
        <v>1.0018108619999999</v>
      </c>
      <c r="AF2173" s="2">
        <f t="shared" si="1161"/>
        <v>360.83392803999999</v>
      </c>
      <c r="AG2173" s="2">
        <f t="shared" si="1147"/>
        <v>371.35811209000002</v>
      </c>
      <c r="AH2173" s="3">
        <f t="shared" si="1148"/>
        <v>0</v>
      </c>
      <c r="AI2173" s="4" t="str">
        <f t="shared" si="1159"/>
        <v>A+J=</v>
      </c>
      <c r="AJ2173" s="12">
        <f t="shared" si="1154"/>
        <v>43313</v>
      </c>
      <c r="AK2173" s="12"/>
      <c r="AL2173" s="4"/>
      <c r="AM2173" s="1"/>
      <c r="AN2173" s="12"/>
      <c r="AO2173" s="1"/>
      <c r="AP2173" s="1"/>
      <c r="AQ2173" s="3"/>
      <c r="AR2173" s="3"/>
      <c r="AS2173" s="7"/>
      <c r="AT2173" s="1"/>
      <c r="AU2173" s="1"/>
      <c r="AV2173" s="1"/>
      <c r="AW2173" s="1"/>
      <c r="AX2173" s="1"/>
      <c r="AY2173" s="1"/>
      <c r="AZ2173" s="1"/>
      <c r="BA2173" s="1"/>
      <c r="BB2173" s="1"/>
    </row>
    <row r="2174" spans="1:54" x14ac:dyDescent="0.2">
      <c r="A2174" s="178">
        <f t="shared" si="1149"/>
        <v>43293</v>
      </c>
      <c r="B2174" s="2">
        <f t="shared" si="1135"/>
        <v>205608.69207135908</v>
      </c>
      <c r="C2174" s="2">
        <f t="shared" si="1150"/>
        <v>142369.52645608</v>
      </c>
      <c r="D2174" s="2">
        <f>SUM(Y2174:Y$2227)</f>
        <v>6673.2017119699995</v>
      </c>
      <c r="E2174" s="11">
        <f t="shared" si="1136"/>
        <v>135696.32474411</v>
      </c>
      <c r="F2174" s="99">
        <f t="shared" si="1131"/>
        <v>4981.6899999999996</v>
      </c>
      <c r="G2174" s="3">
        <f>IF(N2174=1,VLOOKUP(A2173,[1]Plan1!$BG$69:$BI$188,3),G2173)</f>
        <v>5044.46</v>
      </c>
      <c r="H2174" s="200">
        <f t="shared" si="1132"/>
        <v>43223</v>
      </c>
      <c r="I2174" s="200">
        <f t="shared" si="1133"/>
        <v>43254</v>
      </c>
      <c r="J2174" s="27">
        <f t="shared" si="1137"/>
        <v>1.2600141718974944E-2</v>
      </c>
      <c r="K2174" s="12">
        <f t="shared" si="1151"/>
        <v>43313</v>
      </c>
      <c r="L2174" s="12">
        <f t="shared" si="1138"/>
        <v>43313</v>
      </c>
      <c r="M2174" s="1">
        <f t="shared" si="1152"/>
        <v>22</v>
      </c>
      <c r="N2174" s="1">
        <f t="shared" si="1139"/>
        <v>8</v>
      </c>
      <c r="O2174" s="2">
        <f t="shared" si="1140"/>
        <v>1.0045636200000001</v>
      </c>
      <c r="P2174" s="11">
        <f t="shared" si="1163"/>
        <v>1.0040005299999999</v>
      </c>
      <c r="Q2174" s="11">
        <f t="shared" si="1157"/>
        <v>1.4366967149206633</v>
      </c>
      <c r="R2174" s="2">
        <f t="shared" si="1162"/>
        <v>1.4432532499999999</v>
      </c>
      <c r="S2174" s="2">
        <f t="shared" si="1155"/>
        <v>1.3996033400000001</v>
      </c>
      <c r="T2174" s="2">
        <f t="shared" si="1141"/>
        <v>199260.86474213999</v>
      </c>
      <c r="U2174" s="2">
        <f t="shared" si="1142"/>
        <v>2666.6336925969304</v>
      </c>
      <c r="V2174" s="2">
        <f t="shared" si="1143"/>
        <v>60147.836955882165</v>
      </c>
      <c r="W2174" s="2">
        <f t="shared" si="1144"/>
        <v>205183.99710455909</v>
      </c>
      <c r="X2174" s="29">
        <f t="shared" si="1145"/>
        <v>0</v>
      </c>
      <c r="Y2174" s="2">
        <f t="shared" si="1156"/>
        <v>0</v>
      </c>
      <c r="Z2174" s="82">
        <f t="shared" si="1146"/>
        <v>0</v>
      </c>
      <c r="AA2174" s="2">
        <f t="shared" si="1160"/>
        <v>0</v>
      </c>
      <c r="AB2174" s="27">
        <f t="shared" si="1153"/>
        <v>6.7299999999999999E-2</v>
      </c>
      <c r="AC2174" s="29">
        <f t="shared" si="1134"/>
        <v>8</v>
      </c>
      <c r="AD2174" s="29">
        <v>252</v>
      </c>
      <c r="AE2174" s="11">
        <f t="shared" si="1158"/>
        <v>1.002069825</v>
      </c>
      <c r="AF2174" s="2">
        <f t="shared" si="1161"/>
        <v>412.43511935999999</v>
      </c>
      <c r="AG2174" s="2">
        <f t="shared" si="1147"/>
        <v>424.69496679999997</v>
      </c>
      <c r="AH2174" s="3">
        <f t="shared" si="1148"/>
        <v>0</v>
      </c>
      <c r="AI2174" s="4" t="str">
        <f t="shared" si="1159"/>
        <v>A+J=</v>
      </c>
      <c r="AJ2174" s="12">
        <f t="shared" si="1154"/>
        <v>43313</v>
      </c>
      <c r="AK2174" s="12"/>
      <c r="AL2174" s="4"/>
      <c r="AM2174" s="1"/>
      <c r="AN2174" s="12"/>
      <c r="AO2174" s="1"/>
      <c r="AP2174" s="1"/>
      <c r="AQ2174" s="3"/>
      <c r="AR2174" s="3"/>
      <c r="AS2174" s="7"/>
      <c r="AT2174" s="1"/>
      <c r="AU2174" s="1"/>
      <c r="AV2174" s="1"/>
      <c r="AW2174" s="1"/>
      <c r="AX2174" s="1"/>
      <c r="AY2174" s="1"/>
      <c r="AZ2174" s="1"/>
      <c r="BA2174" s="1"/>
      <c r="BB2174" s="1"/>
    </row>
    <row r="2175" spans="1:54" x14ac:dyDescent="0.2">
      <c r="A2175" s="178">
        <f t="shared" si="1149"/>
        <v>43294</v>
      </c>
      <c r="B2175" s="2">
        <f t="shared" si="1135"/>
        <v>205773.5979377316</v>
      </c>
      <c r="C2175" s="2">
        <f t="shared" si="1150"/>
        <v>142369.52645608</v>
      </c>
      <c r="D2175" s="2">
        <f>SUM(Y2175:Y$2227)</f>
        <v>6673.2017119699995</v>
      </c>
      <c r="E2175" s="11">
        <f t="shared" si="1136"/>
        <v>135696.32474411</v>
      </c>
      <c r="F2175" s="99">
        <f t="shared" si="1131"/>
        <v>4981.6899999999996</v>
      </c>
      <c r="G2175" s="3">
        <f>IF(N2175=1,VLOOKUP(A2174,[1]Plan1!$BG$69:$BI$188,3),G2174)</f>
        <v>5044.46</v>
      </c>
      <c r="H2175" s="200">
        <f t="shared" si="1132"/>
        <v>43223</v>
      </c>
      <c r="I2175" s="200">
        <f t="shared" si="1133"/>
        <v>43254</v>
      </c>
      <c r="J2175" s="27">
        <f t="shared" si="1137"/>
        <v>1.2600141718974944E-2</v>
      </c>
      <c r="K2175" s="12">
        <f t="shared" si="1151"/>
        <v>43313</v>
      </c>
      <c r="L2175" s="12">
        <f t="shared" si="1138"/>
        <v>43313</v>
      </c>
      <c r="M2175" s="1">
        <f t="shared" si="1152"/>
        <v>22</v>
      </c>
      <c r="N2175" s="1">
        <f t="shared" si="1139"/>
        <v>9</v>
      </c>
      <c r="O2175" s="2">
        <f t="shared" si="1140"/>
        <v>1.0051355399999999</v>
      </c>
      <c r="P2175" s="11">
        <f t="shared" si="1163"/>
        <v>1.0040005299999999</v>
      </c>
      <c r="Q2175" s="11">
        <f t="shared" si="1157"/>
        <v>1.4366967149206633</v>
      </c>
      <c r="R2175" s="2">
        <f t="shared" si="1162"/>
        <v>1.44407492</v>
      </c>
      <c r="S2175" s="2">
        <f t="shared" si="1155"/>
        <v>1.3996033400000001</v>
      </c>
      <c r="T2175" s="2">
        <f t="shared" si="1141"/>
        <v>199260.86474213999</v>
      </c>
      <c r="U2175" s="2">
        <f t="shared" si="1142"/>
        <v>2666.6336925969304</v>
      </c>
      <c r="V2175" s="2">
        <f t="shared" si="1143"/>
        <v>60259.334555034671</v>
      </c>
      <c r="W2175" s="2">
        <f t="shared" si="1144"/>
        <v>205295.49470371159</v>
      </c>
      <c r="X2175" s="29">
        <f t="shared" si="1145"/>
        <v>0</v>
      </c>
      <c r="Y2175" s="2">
        <f t="shared" si="1156"/>
        <v>0</v>
      </c>
      <c r="Z2175" s="82">
        <f t="shared" si="1146"/>
        <v>0</v>
      </c>
      <c r="AA2175" s="2">
        <f t="shared" si="1160"/>
        <v>0</v>
      </c>
      <c r="AB2175" s="27">
        <f t="shared" si="1153"/>
        <v>6.7299999999999999E-2</v>
      </c>
      <c r="AC2175" s="29">
        <f t="shared" si="1134"/>
        <v>9</v>
      </c>
      <c r="AD2175" s="29">
        <v>252</v>
      </c>
      <c r="AE2175" s="11">
        <f t="shared" si="1158"/>
        <v>1.0023288539999999</v>
      </c>
      <c r="AF2175" s="2">
        <f t="shared" si="1161"/>
        <v>464.04946188999998</v>
      </c>
      <c r="AG2175" s="2">
        <f t="shared" si="1147"/>
        <v>478.10323402</v>
      </c>
      <c r="AH2175" s="3">
        <f t="shared" si="1148"/>
        <v>0</v>
      </c>
      <c r="AI2175" s="4" t="str">
        <f t="shared" si="1159"/>
        <v>A+J=</v>
      </c>
      <c r="AJ2175" s="12">
        <f t="shared" si="1154"/>
        <v>43313</v>
      </c>
      <c r="AK2175" s="12"/>
      <c r="AL2175" s="4"/>
      <c r="AM2175" s="1"/>
      <c r="AN2175" s="12"/>
      <c r="AO2175" s="1"/>
      <c r="AP2175" s="1"/>
      <c r="AQ2175" s="3"/>
      <c r="AR2175" s="3"/>
      <c r="AS2175" s="7"/>
      <c r="AT2175" s="1"/>
      <c r="AU2175" s="1"/>
      <c r="AV2175" s="1"/>
      <c r="AW2175" s="1"/>
      <c r="AX2175" s="1"/>
      <c r="AY2175" s="1"/>
      <c r="AZ2175" s="1"/>
      <c r="BA2175" s="1"/>
      <c r="BB2175" s="1"/>
    </row>
    <row r="2176" spans="1:54" x14ac:dyDescent="0.2">
      <c r="A2176" s="178">
        <f t="shared" si="1149"/>
        <v>43295</v>
      </c>
      <c r="B2176" s="2">
        <f t="shared" si="1135"/>
        <v>205938.6392709167</v>
      </c>
      <c r="C2176" s="2">
        <f t="shared" si="1150"/>
        <v>142369.52645608</v>
      </c>
      <c r="D2176" s="2">
        <f>SUM(Y2176:Y$2227)</f>
        <v>6673.2017119699995</v>
      </c>
      <c r="E2176" s="11">
        <f t="shared" si="1136"/>
        <v>135696.32474411</v>
      </c>
      <c r="F2176" s="99">
        <f t="shared" si="1131"/>
        <v>4981.6899999999996</v>
      </c>
      <c r="G2176" s="3">
        <f>IF(N2176=1,VLOOKUP(A2175,[1]Plan1!$BG$69:$BI$188,3),G2175)</f>
        <v>5044.46</v>
      </c>
      <c r="H2176" s="200">
        <f t="shared" si="1132"/>
        <v>43223</v>
      </c>
      <c r="I2176" s="200">
        <f t="shared" si="1133"/>
        <v>43254</v>
      </c>
      <c r="J2176" s="27">
        <f t="shared" si="1137"/>
        <v>1.2600141718974944E-2</v>
      </c>
      <c r="K2176" s="12">
        <f t="shared" si="1151"/>
        <v>43313</v>
      </c>
      <c r="L2176" s="12">
        <f t="shared" si="1138"/>
        <v>43313</v>
      </c>
      <c r="M2176" s="1">
        <f t="shared" si="1152"/>
        <v>22</v>
      </c>
      <c r="N2176" s="1">
        <f t="shared" si="1139"/>
        <v>10</v>
      </c>
      <c r="O2176" s="2">
        <f t="shared" si="1140"/>
        <v>1.0057077800000001</v>
      </c>
      <c r="P2176" s="11">
        <f t="shared" si="1163"/>
        <v>1.0040005299999999</v>
      </c>
      <c r="Q2176" s="11">
        <f t="shared" si="1157"/>
        <v>1.4366967149206633</v>
      </c>
      <c r="R2176" s="2">
        <f t="shared" si="1162"/>
        <v>1.44489706</v>
      </c>
      <c r="S2176" s="2">
        <f t="shared" si="1155"/>
        <v>1.3996033400000001</v>
      </c>
      <c r="T2176" s="2">
        <f t="shared" si="1141"/>
        <v>199260.86474213999</v>
      </c>
      <c r="U2176" s="2">
        <f t="shared" si="1142"/>
        <v>2666.6336925969304</v>
      </c>
      <c r="V2176" s="2">
        <f t="shared" si="1143"/>
        <v>60370.895931459781</v>
      </c>
      <c r="W2176" s="2">
        <f t="shared" si="1144"/>
        <v>205407.05608013671</v>
      </c>
      <c r="X2176" s="29">
        <f t="shared" si="1145"/>
        <v>0</v>
      </c>
      <c r="Y2176" s="2">
        <f t="shared" si="1156"/>
        <v>0</v>
      </c>
      <c r="Z2176" s="82">
        <f t="shared" si="1146"/>
        <v>0</v>
      </c>
      <c r="AA2176" s="2">
        <f t="shared" si="1160"/>
        <v>0</v>
      </c>
      <c r="AB2176" s="27">
        <f t="shared" si="1153"/>
        <v>6.7299999999999999E-2</v>
      </c>
      <c r="AC2176" s="29">
        <f t="shared" si="1134"/>
        <v>10</v>
      </c>
      <c r="AD2176" s="29">
        <v>252</v>
      </c>
      <c r="AE2176" s="11">
        <f t="shared" si="1158"/>
        <v>1.0025879499999999</v>
      </c>
      <c r="AF2176" s="2">
        <f t="shared" si="1161"/>
        <v>515.67715490000001</v>
      </c>
      <c r="AG2176" s="2">
        <f t="shared" si="1147"/>
        <v>531.58319078</v>
      </c>
      <c r="AH2176" s="3">
        <f t="shared" si="1148"/>
        <v>0</v>
      </c>
      <c r="AI2176" s="4" t="str">
        <f t="shared" si="1159"/>
        <v>A+J=</v>
      </c>
      <c r="AJ2176" s="12">
        <f t="shared" si="1154"/>
        <v>43313</v>
      </c>
      <c r="AK2176" s="12"/>
      <c r="AL2176" s="4"/>
      <c r="AM2176" s="1"/>
      <c r="AN2176" s="12"/>
      <c r="AO2176" s="1"/>
      <c r="AP2176" s="1"/>
      <c r="AQ2176" s="3"/>
      <c r="AR2176" s="3"/>
      <c r="AS2176" s="7"/>
      <c r="AT2176" s="1"/>
      <c r="AU2176" s="1"/>
      <c r="AV2176" s="1"/>
      <c r="AW2176" s="1"/>
      <c r="AX2176" s="1"/>
      <c r="AY2176" s="1"/>
      <c r="AZ2176" s="1"/>
      <c r="BA2176" s="1"/>
      <c r="BB2176" s="1"/>
    </row>
    <row r="2177" spans="1:54" x14ac:dyDescent="0.2">
      <c r="A2177" s="178">
        <f t="shared" si="1149"/>
        <v>43296</v>
      </c>
      <c r="B2177" s="2">
        <f t="shared" si="1135"/>
        <v>205938.6392709167</v>
      </c>
      <c r="C2177" s="2">
        <f t="shared" si="1150"/>
        <v>142369.52645608</v>
      </c>
      <c r="D2177" s="2">
        <f>SUM(Y2177:Y$2227)</f>
        <v>6673.2017119699995</v>
      </c>
      <c r="E2177" s="11">
        <f t="shared" si="1136"/>
        <v>135696.32474411</v>
      </c>
      <c r="F2177" s="99">
        <f t="shared" ref="F2177:F2240" si="1164">IF(G2177=G2176,F2176,G2176)</f>
        <v>4981.6899999999996</v>
      </c>
      <c r="G2177" s="3">
        <f>IF(N2177=1,VLOOKUP(A2176,[1]Plan1!$BG$69:$BI$188,3),G2176)</f>
        <v>5044.46</v>
      </c>
      <c r="H2177" s="200">
        <f t="shared" ref="H2177:H2240" si="1165">EDATE(I2177,-1)</f>
        <v>43223</v>
      </c>
      <c r="I2177" s="200">
        <f t="shared" ref="I2177:I2240" si="1166">IF(X2176&gt;0,EDATE(A2177,-1),+I2176)</f>
        <v>43254</v>
      </c>
      <c r="J2177" s="27">
        <f t="shared" si="1137"/>
        <v>1.2600141718974944E-2</v>
      </c>
      <c r="K2177" s="12">
        <f t="shared" si="1151"/>
        <v>43313</v>
      </c>
      <c r="L2177" s="12">
        <f t="shared" si="1138"/>
        <v>43313</v>
      </c>
      <c r="M2177" s="1">
        <f t="shared" si="1152"/>
        <v>22</v>
      </c>
      <c r="N2177" s="1">
        <f t="shared" si="1139"/>
        <v>10</v>
      </c>
      <c r="O2177" s="2">
        <f t="shared" si="1140"/>
        <v>1.0057077800000001</v>
      </c>
      <c r="P2177" s="11">
        <f t="shared" si="1163"/>
        <v>1.0040005299999999</v>
      </c>
      <c r="Q2177" s="11">
        <f t="shared" si="1157"/>
        <v>1.4366967149206633</v>
      </c>
      <c r="R2177" s="2">
        <f t="shared" si="1162"/>
        <v>1.44489706</v>
      </c>
      <c r="S2177" s="2">
        <f t="shared" si="1155"/>
        <v>1.3996033400000001</v>
      </c>
      <c r="T2177" s="2">
        <f t="shared" si="1141"/>
        <v>199260.86474213999</v>
      </c>
      <c r="U2177" s="2">
        <f t="shared" si="1142"/>
        <v>2666.6336925969304</v>
      </c>
      <c r="V2177" s="2">
        <f t="shared" si="1143"/>
        <v>60370.895931459781</v>
      </c>
      <c r="W2177" s="2">
        <f t="shared" si="1144"/>
        <v>205407.05608013671</v>
      </c>
      <c r="X2177" s="29">
        <f t="shared" si="1145"/>
        <v>0</v>
      </c>
      <c r="Y2177" s="2">
        <f t="shared" si="1156"/>
        <v>0</v>
      </c>
      <c r="Z2177" s="82">
        <f t="shared" si="1146"/>
        <v>0</v>
      </c>
      <c r="AA2177" s="2">
        <f t="shared" si="1160"/>
        <v>0</v>
      </c>
      <c r="AB2177" s="27">
        <f t="shared" si="1153"/>
        <v>6.7299999999999999E-2</v>
      </c>
      <c r="AC2177" s="29">
        <f t="shared" ref="AC2177:AC2240" si="1167">N2177</f>
        <v>10</v>
      </c>
      <c r="AD2177" s="29">
        <v>252</v>
      </c>
      <c r="AE2177" s="11">
        <f t="shared" si="1158"/>
        <v>1.0025879499999999</v>
      </c>
      <c r="AF2177" s="2">
        <f t="shared" si="1161"/>
        <v>515.67715490000001</v>
      </c>
      <c r="AG2177" s="2">
        <f t="shared" si="1147"/>
        <v>531.58319078</v>
      </c>
      <c r="AH2177" s="3">
        <f t="shared" si="1148"/>
        <v>0</v>
      </c>
      <c r="AI2177" s="4" t="str">
        <f t="shared" si="1159"/>
        <v>A+J=</v>
      </c>
      <c r="AJ2177" s="12">
        <f t="shared" si="1154"/>
        <v>43313</v>
      </c>
      <c r="AK2177" s="12"/>
      <c r="AL2177" s="4"/>
      <c r="AM2177" s="1"/>
      <c r="AN2177" s="12"/>
      <c r="AO2177" s="1"/>
      <c r="AP2177" s="1"/>
      <c r="AQ2177" s="3"/>
      <c r="AR2177" s="3"/>
      <c r="AS2177" s="7"/>
      <c r="AT2177" s="1"/>
      <c r="AU2177" s="1"/>
      <c r="AV2177" s="1"/>
      <c r="AW2177" s="1"/>
      <c r="AX2177" s="1"/>
      <c r="AY2177" s="1"/>
      <c r="AZ2177" s="1"/>
      <c r="BA2177" s="1"/>
      <c r="BB2177" s="1"/>
    </row>
    <row r="2178" spans="1:54" x14ac:dyDescent="0.2">
      <c r="A2178" s="178">
        <f t="shared" si="1149"/>
        <v>43297</v>
      </c>
      <c r="B2178" s="2">
        <f t="shared" si="1135"/>
        <v>205938.6392709167</v>
      </c>
      <c r="C2178" s="2">
        <f t="shared" si="1150"/>
        <v>142369.52645608</v>
      </c>
      <c r="D2178" s="2">
        <f>SUM(Y2178:Y$2227)</f>
        <v>6673.2017119699995</v>
      </c>
      <c r="E2178" s="11">
        <f t="shared" si="1136"/>
        <v>135696.32474411</v>
      </c>
      <c r="F2178" s="99">
        <f t="shared" si="1164"/>
        <v>4981.6899999999996</v>
      </c>
      <c r="G2178" s="3">
        <f>IF(N2178=1,VLOOKUP(A2177,[1]Plan1!$BG$69:$BI$188,3),G2177)</f>
        <v>5044.46</v>
      </c>
      <c r="H2178" s="200">
        <f t="shared" si="1165"/>
        <v>43223</v>
      </c>
      <c r="I2178" s="200">
        <f t="shared" si="1166"/>
        <v>43254</v>
      </c>
      <c r="J2178" s="27">
        <f t="shared" si="1137"/>
        <v>1.2600141718974944E-2</v>
      </c>
      <c r="K2178" s="12">
        <f t="shared" si="1151"/>
        <v>43313</v>
      </c>
      <c r="L2178" s="12">
        <f t="shared" si="1138"/>
        <v>43313</v>
      </c>
      <c r="M2178" s="1">
        <f t="shared" si="1152"/>
        <v>22</v>
      </c>
      <c r="N2178" s="1">
        <f t="shared" si="1139"/>
        <v>10</v>
      </c>
      <c r="O2178" s="2">
        <f t="shared" si="1140"/>
        <v>1.0057077800000001</v>
      </c>
      <c r="P2178" s="11">
        <f t="shared" si="1163"/>
        <v>1.0040005299999999</v>
      </c>
      <c r="Q2178" s="11">
        <f t="shared" si="1157"/>
        <v>1.4366967149206633</v>
      </c>
      <c r="R2178" s="2">
        <f t="shared" si="1162"/>
        <v>1.44489706</v>
      </c>
      <c r="S2178" s="2">
        <f t="shared" si="1155"/>
        <v>1.3996033400000001</v>
      </c>
      <c r="T2178" s="2">
        <f t="shared" si="1141"/>
        <v>199260.86474213999</v>
      </c>
      <c r="U2178" s="2">
        <f t="shared" si="1142"/>
        <v>2666.6336925969304</v>
      </c>
      <c r="V2178" s="2">
        <f t="shared" si="1143"/>
        <v>60370.895931459781</v>
      </c>
      <c r="W2178" s="2">
        <f t="shared" si="1144"/>
        <v>205407.05608013671</v>
      </c>
      <c r="X2178" s="29">
        <f t="shared" si="1145"/>
        <v>0</v>
      </c>
      <c r="Y2178" s="2">
        <f t="shared" si="1156"/>
        <v>0</v>
      </c>
      <c r="Z2178" s="82">
        <f t="shared" si="1146"/>
        <v>0</v>
      </c>
      <c r="AA2178" s="2">
        <f t="shared" si="1160"/>
        <v>0</v>
      </c>
      <c r="AB2178" s="27">
        <f t="shared" si="1153"/>
        <v>6.7299999999999999E-2</v>
      </c>
      <c r="AC2178" s="29">
        <f t="shared" si="1167"/>
        <v>10</v>
      </c>
      <c r="AD2178" s="29">
        <v>252</v>
      </c>
      <c r="AE2178" s="11">
        <f t="shared" si="1158"/>
        <v>1.0025879499999999</v>
      </c>
      <c r="AF2178" s="2">
        <f t="shared" si="1161"/>
        <v>515.67715490000001</v>
      </c>
      <c r="AG2178" s="2">
        <f t="shared" si="1147"/>
        <v>531.58319078</v>
      </c>
      <c r="AH2178" s="3">
        <f t="shared" si="1148"/>
        <v>0</v>
      </c>
      <c r="AI2178" s="4" t="str">
        <f t="shared" si="1159"/>
        <v>A+J=</v>
      </c>
      <c r="AJ2178" s="12">
        <f t="shared" si="1154"/>
        <v>43313</v>
      </c>
      <c r="AK2178" s="12"/>
      <c r="AL2178" s="4"/>
      <c r="AM2178" s="1"/>
      <c r="AN2178" s="12"/>
      <c r="AO2178" s="1"/>
      <c r="AP2178" s="1"/>
      <c r="AQ2178" s="3"/>
      <c r="AR2178" s="3"/>
      <c r="AS2178" s="7"/>
      <c r="AT2178" s="1"/>
      <c r="AU2178" s="1"/>
      <c r="AV2178" s="1"/>
      <c r="AW2178" s="1"/>
      <c r="AX2178" s="1"/>
      <c r="AY2178" s="1"/>
      <c r="AZ2178" s="1"/>
      <c r="BA2178" s="1"/>
      <c r="BB2178" s="1"/>
    </row>
    <row r="2179" spans="1:54" x14ac:dyDescent="0.2">
      <c r="A2179" s="178">
        <f t="shared" si="1149"/>
        <v>43298</v>
      </c>
      <c r="B2179" s="2">
        <f t="shared" si="1135"/>
        <v>206103.81342125795</v>
      </c>
      <c r="C2179" s="2">
        <f t="shared" si="1150"/>
        <v>142369.52645608</v>
      </c>
      <c r="D2179" s="2">
        <f>SUM(Y2179:Y$2227)</f>
        <v>6673.2017119699995</v>
      </c>
      <c r="E2179" s="11">
        <f t="shared" si="1136"/>
        <v>135696.32474411</v>
      </c>
      <c r="F2179" s="99">
        <f t="shared" si="1164"/>
        <v>4981.6899999999996</v>
      </c>
      <c r="G2179" s="3">
        <f>IF(N2179=1,VLOOKUP(A2178,[1]Plan1!$BG$69:$BI$188,3),G2178)</f>
        <v>5044.46</v>
      </c>
      <c r="H2179" s="200">
        <f t="shared" si="1165"/>
        <v>43223</v>
      </c>
      <c r="I2179" s="200">
        <f t="shared" si="1166"/>
        <v>43254</v>
      </c>
      <c r="J2179" s="27">
        <f t="shared" si="1137"/>
        <v>1.2600141718974944E-2</v>
      </c>
      <c r="K2179" s="12">
        <f t="shared" si="1151"/>
        <v>43313</v>
      </c>
      <c r="L2179" s="12">
        <f t="shared" si="1138"/>
        <v>43313</v>
      </c>
      <c r="M2179" s="1">
        <f t="shared" si="1152"/>
        <v>22</v>
      </c>
      <c r="N2179" s="1">
        <f t="shared" si="1139"/>
        <v>11</v>
      </c>
      <c r="O2179" s="2">
        <f t="shared" si="1140"/>
        <v>1.00628034</v>
      </c>
      <c r="P2179" s="11">
        <f t="shared" si="1163"/>
        <v>1.0040005299999999</v>
      </c>
      <c r="Q2179" s="11">
        <f t="shared" si="1157"/>
        <v>1.4366967149206633</v>
      </c>
      <c r="R2179" s="2">
        <f t="shared" si="1162"/>
        <v>1.44571965</v>
      </c>
      <c r="S2179" s="2">
        <f t="shared" si="1155"/>
        <v>1.3996033400000001</v>
      </c>
      <c r="T2179" s="2">
        <f t="shared" si="1141"/>
        <v>199260.86474213999</v>
      </c>
      <c r="U2179" s="2">
        <f t="shared" si="1142"/>
        <v>2666.6336925969304</v>
      </c>
      <c r="V2179" s="2">
        <f t="shared" si="1143"/>
        <v>60482.518371231046</v>
      </c>
      <c r="W2179" s="2">
        <f t="shared" si="1144"/>
        <v>205518.67851990796</v>
      </c>
      <c r="X2179" s="29">
        <f t="shared" si="1145"/>
        <v>0</v>
      </c>
      <c r="Y2179" s="2">
        <f t="shared" si="1156"/>
        <v>0</v>
      </c>
      <c r="Z2179" s="82">
        <f t="shared" si="1146"/>
        <v>0</v>
      </c>
      <c r="AA2179" s="2">
        <f t="shared" si="1160"/>
        <v>0</v>
      </c>
      <c r="AB2179" s="27">
        <f t="shared" si="1153"/>
        <v>6.7299999999999999E-2</v>
      </c>
      <c r="AC2179" s="29">
        <f t="shared" si="1167"/>
        <v>11</v>
      </c>
      <c r="AD2179" s="29">
        <v>252</v>
      </c>
      <c r="AE2179" s="11">
        <f t="shared" si="1158"/>
        <v>1.0028471130000001</v>
      </c>
      <c r="AF2179" s="2">
        <f t="shared" si="1161"/>
        <v>567.31819839000002</v>
      </c>
      <c r="AG2179" s="2">
        <f t="shared" si="1147"/>
        <v>585.13490134999995</v>
      </c>
      <c r="AH2179" s="3">
        <f t="shared" si="1148"/>
        <v>0</v>
      </c>
      <c r="AI2179" s="4" t="str">
        <f t="shared" si="1159"/>
        <v>A+J=</v>
      </c>
      <c r="AJ2179" s="12">
        <f t="shared" si="1154"/>
        <v>43313</v>
      </c>
      <c r="AK2179" s="12"/>
      <c r="AL2179" s="4"/>
      <c r="AM2179" s="1"/>
      <c r="AN2179" s="12"/>
      <c r="AO2179" s="1"/>
      <c r="AP2179" s="1"/>
      <c r="AQ2179" s="3"/>
      <c r="AR2179" s="3"/>
      <c r="AS2179" s="7"/>
      <c r="AT2179" s="1"/>
      <c r="AU2179" s="1"/>
      <c r="AV2179" s="1"/>
      <c r="AW2179" s="1"/>
      <c r="AX2179" s="1"/>
      <c r="AY2179" s="1"/>
      <c r="AZ2179" s="1"/>
      <c r="BA2179" s="1"/>
      <c r="BB2179" s="1"/>
    </row>
    <row r="2180" spans="1:54" x14ac:dyDescent="0.2">
      <c r="A2180" s="178">
        <f t="shared" si="1149"/>
        <v>43299</v>
      </c>
      <c r="B2180" s="2">
        <f t="shared" si="1135"/>
        <v>206269.12726457158</v>
      </c>
      <c r="C2180" s="2">
        <f t="shared" si="1150"/>
        <v>142369.52645608</v>
      </c>
      <c r="D2180" s="2">
        <f>SUM(Y2180:Y$2227)</f>
        <v>6673.2017119699995</v>
      </c>
      <c r="E2180" s="11">
        <f t="shared" si="1136"/>
        <v>135696.32474411</v>
      </c>
      <c r="F2180" s="99">
        <f t="shared" si="1164"/>
        <v>4981.6899999999996</v>
      </c>
      <c r="G2180" s="3">
        <f>IF(N2180=1,VLOOKUP(A2179,[1]Plan1!$BG$69:$BI$188,3),G2179)</f>
        <v>5044.46</v>
      </c>
      <c r="H2180" s="200">
        <f t="shared" si="1165"/>
        <v>43223</v>
      </c>
      <c r="I2180" s="200">
        <f t="shared" si="1166"/>
        <v>43254</v>
      </c>
      <c r="J2180" s="27">
        <f t="shared" si="1137"/>
        <v>1.2600141718974944E-2</v>
      </c>
      <c r="K2180" s="12">
        <f t="shared" si="1151"/>
        <v>43313</v>
      </c>
      <c r="L2180" s="12">
        <f t="shared" si="1138"/>
        <v>43313</v>
      </c>
      <c r="M2180" s="1">
        <f t="shared" si="1152"/>
        <v>22</v>
      </c>
      <c r="N2180" s="1">
        <f t="shared" si="1139"/>
        <v>12</v>
      </c>
      <c r="O2180" s="2">
        <f t="shared" si="1140"/>
        <v>1.0068532400000001</v>
      </c>
      <c r="P2180" s="11">
        <f t="shared" si="1163"/>
        <v>1.0040005299999999</v>
      </c>
      <c r="Q2180" s="11">
        <f t="shared" si="1157"/>
        <v>1.4366967149206633</v>
      </c>
      <c r="R2180" s="2">
        <f t="shared" si="1162"/>
        <v>1.4465427399999999</v>
      </c>
      <c r="S2180" s="2">
        <f t="shared" si="1155"/>
        <v>1.3996033400000001</v>
      </c>
      <c r="T2180" s="2">
        <f t="shared" si="1141"/>
        <v>199260.86474213999</v>
      </c>
      <c r="U2180" s="2">
        <f t="shared" si="1142"/>
        <v>2666.6336925969304</v>
      </c>
      <c r="V2180" s="2">
        <f t="shared" si="1143"/>
        <v>60594.208659164666</v>
      </c>
      <c r="W2180" s="2">
        <f t="shared" si="1144"/>
        <v>205630.36880784159</v>
      </c>
      <c r="X2180" s="29">
        <f t="shared" si="1145"/>
        <v>0</v>
      </c>
      <c r="Y2180" s="2">
        <f t="shared" si="1156"/>
        <v>0</v>
      </c>
      <c r="Z2180" s="82">
        <f t="shared" si="1146"/>
        <v>0</v>
      </c>
      <c r="AA2180" s="2">
        <f t="shared" si="1160"/>
        <v>0</v>
      </c>
      <c r="AB2180" s="27">
        <f t="shared" si="1153"/>
        <v>6.7299999999999999E-2</v>
      </c>
      <c r="AC2180" s="29">
        <f t="shared" si="1167"/>
        <v>12</v>
      </c>
      <c r="AD2180" s="29">
        <v>252</v>
      </c>
      <c r="AE2180" s="11">
        <f t="shared" si="1158"/>
        <v>1.003106343</v>
      </c>
      <c r="AF2180" s="2">
        <f t="shared" si="1161"/>
        <v>618.97259236000002</v>
      </c>
      <c r="AG2180" s="2">
        <f t="shared" si="1147"/>
        <v>638.75845673000003</v>
      </c>
      <c r="AH2180" s="3">
        <f t="shared" si="1148"/>
        <v>0</v>
      </c>
      <c r="AI2180" s="4" t="str">
        <f t="shared" si="1159"/>
        <v>A+J=</v>
      </c>
      <c r="AJ2180" s="12">
        <f t="shared" si="1154"/>
        <v>43313</v>
      </c>
      <c r="AK2180" s="12"/>
      <c r="AL2180" s="4"/>
      <c r="AM2180" s="1"/>
      <c r="AN2180" s="12"/>
      <c r="AO2180" s="1"/>
      <c r="AP2180" s="1"/>
      <c r="AQ2180" s="3"/>
      <c r="AR2180" s="3"/>
      <c r="AS2180" s="7"/>
      <c r="AT2180" s="1"/>
      <c r="AU2180" s="1"/>
      <c r="AV2180" s="1"/>
      <c r="AW2180" s="1"/>
      <c r="AX2180" s="1"/>
      <c r="AY2180" s="1"/>
      <c r="AZ2180" s="1"/>
      <c r="BA2180" s="1"/>
      <c r="BB2180" s="1"/>
    </row>
    <row r="2181" spans="1:54" x14ac:dyDescent="0.2">
      <c r="A2181" s="178">
        <f t="shared" si="1149"/>
        <v>43300</v>
      </c>
      <c r="B2181" s="2">
        <f t="shared" si="1135"/>
        <v>206434.57406841134</v>
      </c>
      <c r="C2181" s="2">
        <f t="shared" si="1150"/>
        <v>142369.52645608</v>
      </c>
      <c r="D2181" s="2">
        <f>SUM(Y2181:Y$2227)</f>
        <v>6673.2017119699995</v>
      </c>
      <c r="E2181" s="11">
        <f t="shared" si="1136"/>
        <v>135696.32474411</v>
      </c>
      <c r="F2181" s="99">
        <f t="shared" si="1164"/>
        <v>4981.6899999999996</v>
      </c>
      <c r="G2181" s="3">
        <f>IF(N2181=1,VLOOKUP(A2180,[1]Plan1!$BG$69:$BI$188,3),G2180)</f>
        <v>5044.46</v>
      </c>
      <c r="H2181" s="200">
        <f t="shared" si="1165"/>
        <v>43223</v>
      </c>
      <c r="I2181" s="200">
        <f t="shared" si="1166"/>
        <v>43254</v>
      </c>
      <c r="J2181" s="27">
        <f t="shared" si="1137"/>
        <v>1.2600141718974944E-2</v>
      </c>
      <c r="K2181" s="12">
        <f t="shared" si="1151"/>
        <v>43313</v>
      </c>
      <c r="L2181" s="12">
        <f t="shared" si="1138"/>
        <v>43313</v>
      </c>
      <c r="M2181" s="1">
        <f t="shared" si="1152"/>
        <v>22</v>
      </c>
      <c r="N2181" s="1">
        <f t="shared" si="1139"/>
        <v>13</v>
      </c>
      <c r="O2181" s="2">
        <f t="shared" si="1140"/>
        <v>1.00742646</v>
      </c>
      <c r="P2181" s="11">
        <f t="shared" si="1163"/>
        <v>1.0040005299999999</v>
      </c>
      <c r="Q2181" s="11">
        <f t="shared" si="1157"/>
        <v>1.4366967149206633</v>
      </c>
      <c r="R2181" s="2">
        <f t="shared" si="1162"/>
        <v>1.44736628</v>
      </c>
      <c r="S2181" s="2">
        <f t="shared" si="1155"/>
        <v>1.3996033400000001</v>
      </c>
      <c r="T2181" s="2">
        <f t="shared" si="1141"/>
        <v>199260.86474213999</v>
      </c>
      <c r="U2181" s="2">
        <f t="shared" si="1142"/>
        <v>2666.6336925969304</v>
      </c>
      <c r="V2181" s="2">
        <f t="shared" si="1143"/>
        <v>60705.96001044444</v>
      </c>
      <c r="W2181" s="2">
        <f t="shared" si="1144"/>
        <v>205742.12015912135</v>
      </c>
      <c r="X2181" s="29">
        <f t="shared" si="1145"/>
        <v>0</v>
      </c>
      <c r="Y2181" s="2">
        <f t="shared" si="1156"/>
        <v>0</v>
      </c>
      <c r="Z2181" s="82">
        <f t="shared" si="1146"/>
        <v>0</v>
      </c>
      <c r="AA2181" s="2">
        <f t="shared" si="1160"/>
        <v>0</v>
      </c>
      <c r="AB2181" s="27">
        <f t="shared" si="1153"/>
        <v>6.7299999999999999E-2</v>
      </c>
      <c r="AC2181" s="29">
        <f t="shared" si="1167"/>
        <v>13</v>
      </c>
      <c r="AD2181" s="29">
        <v>252</v>
      </c>
      <c r="AE2181" s="11">
        <f t="shared" si="1158"/>
        <v>1.0033656399999999</v>
      </c>
      <c r="AF2181" s="2">
        <f t="shared" si="1161"/>
        <v>670.64033681000001</v>
      </c>
      <c r="AG2181" s="2">
        <f t="shared" si="1147"/>
        <v>692.45390928999996</v>
      </c>
      <c r="AH2181" s="3">
        <f t="shared" si="1148"/>
        <v>0</v>
      </c>
      <c r="AI2181" s="4" t="str">
        <f t="shared" si="1159"/>
        <v>A+J=</v>
      </c>
      <c r="AJ2181" s="12">
        <f t="shared" si="1154"/>
        <v>43313</v>
      </c>
      <c r="AK2181" s="12"/>
      <c r="AL2181" s="4"/>
      <c r="AM2181" s="1"/>
      <c r="AN2181" s="12"/>
      <c r="AO2181" s="1"/>
      <c r="AP2181" s="1"/>
      <c r="AQ2181" s="3"/>
      <c r="AR2181" s="3"/>
      <c r="AS2181" s="7"/>
      <c r="AT2181" s="1"/>
      <c r="AU2181" s="1"/>
      <c r="AV2181" s="1"/>
      <c r="AW2181" s="1"/>
      <c r="AX2181" s="1"/>
      <c r="AY2181" s="1"/>
      <c r="AZ2181" s="1"/>
      <c r="BA2181" s="1"/>
      <c r="BB2181" s="1"/>
    </row>
    <row r="2182" spans="1:54" x14ac:dyDescent="0.2">
      <c r="A2182" s="178">
        <f t="shared" si="1149"/>
        <v>43301</v>
      </c>
      <c r="B2182" s="2">
        <f t="shared" si="1135"/>
        <v>206600.15526462052</v>
      </c>
      <c r="C2182" s="2">
        <f t="shared" si="1150"/>
        <v>142369.52645608</v>
      </c>
      <c r="D2182" s="2">
        <f>SUM(Y2182:Y$2227)</f>
        <v>6673.2017119699995</v>
      </c>
      <c r="E2182" s="11">
        <f t="shared" si="1136"/>
        <v>135696.32474411</v>
      </c>
      <c r="F2182" s="99">
        <f t="shared" si="1164"/>
        <v>4981.6899999999996</v>
      </c>
      <c r="G2182" s="3">
        <f>IF(N2182=1,VLOOKUP(A2181,[1]Plan1!$BG$69:$BI$188,3),G2181)</f>
        <v>5044.46</v>
      </c>
      <c r="H2182" s="200">
        <f t="shared" si="1165"/>
        <v>43223</v>
      </c>
      <c r="I2182" s="200">
        <f t="shared" si="1166"/>
        <v>43254</v>
      </c>
      <c r="J2182" s="27">
        <f t="shared" si="1137"/>
        <v>1.2600141718974944E-2</v>
      </c>
      <c r="K2182" s="12">
        <f t="shared" si="1151"/>
        <v>43313</v>
      </c>
      <c r="L2182" s="12">
        <f t="shared" si="1138"/>
        <v>43313</v>
      </c>
      <c r="M2182" s="1">
        <f t="shared" si="1152"/>
        <v>22</v>
      </c>
      <c r="N2182" s="1">
        <f t="shared" si="1139"/>
        <v>14</v>
      </c>
      <c r="O2182" s="2">
        <f t="shared" si="1140"/>
        <v>1.008</v>
      </c>
      <c r="P2182" s="11">
        <f t="shared" si="1163"/>
        <v>1.0040005299999999</v>
      </c>
      <c r="Q2182" s="11">
        <f t="shared" si="1157"/>
        <v>1.4366967149206633</v>
      </c>
      <c r="R2182" s="2">
        <f t="shared" si="1162"/>
        <v>1.4481902799999999</v>
      </c>
      <c r="S2182" s="2">
        <f t="shared" si="1155"/>
        <v>1.3996033400000001</v>
      </c>
      <c r="T2182" s="2">
        <f t="shared" si="1141"/>
        <v>199260.86474213999</v>
      </c>
      <c r="U2182" s="2">
        <f t="shared" si="1142"/>
        <v>2666.6336925969304</v>
      </c>
      <c r="V2182" s="2">
        <f t="shared" si="1143"/>
        <v>60817.773782033582</v>
      </c>
      <c r="W2182" s="2">
        <f t="shared" si="1144"/>
        <v>205853.93393071051</v>
      </c>
      <c r="X2182" s="29">
        <f t="shared" si="1145"/>
        <v>0</v>
      </c>
      <c r="Y2182" s="2">
        <f t="shared" si="1156"/>
        <v>0</v>
      </c>
      <c r="Z2182" s="82">
        <f t="shared" si="1146"/>
        <v>0</v>
      </c>
      <c r="AA2182" s="2">
        <f t="shared" si="1160"/>
        <v>0</v>
      </c>
      <c r="AB2182" s="27">
        <f t="shared" si="1153"/>
        <v>6.7299999999999999E-2</v>
      </c>
      <c r="AC2182" s="29">
        <f t="shared" si="1167"/>
        <v>14</v>
      </c>
      <c r="AD2182" s="29">
        <v>252</v>
      </c>
      <c r="AE2182" s="11">
        <f t="shared" si="1158"/>
        <v>1.0036250040000001</v>
      </c>
      <c r="AF2182" s="2">
        <f t="shared" si="1161"/>
        <v>722.32143172999997</v>
      </c>
      <c r="AG2182" s="2">
        <f t="shared" si="1147"/>
        <v>746.22133391</v>
      </c>
      <c r="AH2182" s="3">
        <f t="shared" si="1148"/>
        <v>0</v>
      </c>
      <c r="AI2182" s="4" t="str">
        <f t="shared" si="1159"/>
        <v>A+J=</v>
      </c>
      <c r="AJ2182" s="12">
        <f t="shared" si="1154"/>
        <v>43313</v>
      </c>
      <c r="AK2182" s="12"/>
      <c r="AL2182" s="4"/>
      <c r="AM2182" s="1"/>
      <c r="AN2182" s="12"/>
      <c r="AO2182" s="1"/>
      <c r="AP2182" s="1"/>
      <c r="AQ2182" s="3"/>
      <c r="AR2182" s="3"/>
      <c r="AS2182" s="7"/>
      <c r="AT2182" s="1"/>
      <c r="AU2182" s="1"/>
      <c r="AV2182" s="1"/>
      <c r="AW2182" s="1"/>
      <c r="AX2182" s="1"/>
      <c r="AY2182" s="1"/>
      <c r="AZ2182" s="1"/>
      <c r="BA2182" s="1"/>
      <c r="BB2182" s="1"/>
    </row>
    <row r="2183" spans="1:54" x14ac:dyDescent="0.2">
      <c r="A2183" s="178">
        <f t="shared" si="1149"/>
        <v>43302</v>
      </c>
      <c r="B2183" s="2">
        <f t="shared" si="1135"/>
        <v>206765.87364871553</v>
      </c>
      <c r="C2183" s="2">
        <f t="shared" si="1150"/>
        <v>142369.52645608</v>
      </c>
      <c r="D2183" s="2">
        <f>SUM(Y2183:Y$2227)</f>
        <v>6673.2017119699995</v>
      </c>
      <c r="E2183" s="11">
        <f t="shared" si="1136"/>
        <v>135696.32474411</v>
      </c>
      <c r="F2183" s="99">
        <f t="shared" si="1164"/>
        <v>4981.6899999999996</v>
      </c>
      <c r="G2183" s="3">
        <f>IF(N2183=1,VLOOKUP(A2182,[1]Plan1!$BG$69:$BI$188,3),G2182)</f>
        <v>5044.46</v>
      </c>
      <c r="H2183" s="200">
        <f t="shared" si="1165"/>
        <v>43223</v>
      </c>
      <c r="I2183" s="200">
        <f t="shared" si="1166"/>
        <v>43254</v>
      </c>
      <c r="J2183" s="27">
        <f t="shared" si="1137"/>
        <v>1.2600141718974944E-2</v>
      </c>
      <c r="K2183" s="12">
        <f t="shared" si="1151"/>
        <v>43313</v>
      </c>
      <c r="L2183" s="12">
        <f t="shared" si="1138"/>
        <v>43313</v>
      </c>
      <c r="M2183" s="1">
        <f t="shared" si="1152"/>
        <v>22</v>
      </c>
      <c r="N2183" s="1">
        <f t="shared" si="1139"/>
        <v>15</v>
      </c>
      <c r="O2183" s="2">
        <f t="shared" si="1140"/>
        <v>1.00857387</v>
      </c>
      <c r="P2183" s="11">
        <f t="shared" si="1163"/>
        <v>1.0040005299999999</v>
      </c>
      <c r="Q2183" s="11">
        <f t="shared" si="1157"/>
        <v>1.4366967149206633</v>
      </c>
      <c r="R2183" s="2">
        <f t="shared" si="1162"/>
        <v>1.4490147600000001</v>
      </c>
      <c r="S2183" s="2">
        <f t="shared" si="1155"/>
        <v>1.3996033400000001</v>
      </c>
      <c r="T2183" s="2">
        <f t="shared" si="1141"/>
        <v>199260.86474213999</v>
      </c>
      <c r="U2183" s="2">
        <f t="shared" si="1142"/>
        <v>2666.6336925969304</v>
      </c>
      <c r="V2183" s="2">
        <f t="shared" si="1143"/>
        <v>60929.652687858623</v>
      </c>
      <c r="W2183" s="2">
        <f t="shared" si="1144"/>
        <v>205965.81283653554</v>
      </c>
      <c r="X2183" s="29">
        <f t="shared" si="1145"/>
        <v>0</v>
      </c>
      <c r="Y2183" s="2">
        <f t="shared" si="1156"/>
        <v>0</v>
      </c>
      <c r="Z2183" s="82">
        <f t="shared" si="1146"/>
        <v>0</v>
      </c>
      <c r="AA2183" s="2">
        <f t="shared" si="1160"/>
        <v>0</v>
      </c>
      <c r="AB2183" s="27">
        <f t="shared" si="1153"/>
        <v>6.7299999999999999E-2</v>
      </c>
      <c r="AC2183" s="29">
        <f t="shared" si="1167"/>
        <v>15</v>
      </c>
      <c r="AD2183" s="29">
        <v>252</v>
      </c>
      <c r="AE2183" s="11">
        <f t="shared" si="1158"/>
        <v>1.003884435</v>
      </c>
      <c r="AF2183" s="2">
        <f t="shared" si="1161"/>
        <v>774.01587713000004</v>
      </c>
      <c r="AG2183" s="2">
        <f t="shared" si="1147"/>
        <v>800.06081217999997</v>
      </c>
      <c r="AH2183" s="3">
        <f t="shared" si="1148"/>
        <v>0</v>
      </c>
      <c r="AI2183" s="4" t="str">
        <f t="shared" si="1159"/>
        <v>A+J=</v>
      </c>
      <c r="AJ2183" s="12">
        <f t="shared" si="1154"/>
        <v>43313</v>
      </c>
      <c r="AK2183" s="12"/>
      <c r="AL2183" s="4"/>
      <c r="AM2183" s="1"/>
      <c r="AN2183" s="12"/>
      <c r="AO2183" s="1"/>
      <c r="AP2183" s="1"/>
      <c r="AQ2183" s="3"/>
      <c r="AR2183" s="3"/>
      <c r="AS2183" s="7"/>
      <c r="AT2183" s="1"/>
      <c r="AU2183" s="1"/>
      <c r="AV2183" s="1"/>
      <c r="AW2183" s="1"/>
      <c r="AX2183" s="1"/>
      <c r="AY2183" s="1"/>
      <c r="AZ2183" s="1"/>
      <c r="BA2183" s="1"/>
      <c r="BB2183" s="1"/>
    </row>
    <row r="2184" spans="1:54" x14ac:dyDescent="0.2">
      <c r="A2184" s="178">
        <f t="shared" si="1149"/>
        <v>43303</v>
      </c>
      <c r="B2184" s="2">
        <f t="shared" si="1135"/>
        <v>206765.87364871553</v>
      </c>
      <c r="C2184" s="2">
        <f t="shared" si="1150"/>
        <v>142369.52645608</v>
      </c>
      <c r="D2184" s="2">
        <f>SUM(Y2184:Y$2227)</f>
        <v>6673.2017119699995</v>
      </c>
      <c r="E2184" s="11">
        <f t="shared" si="1136"/>
        <v>135696.32474411</v>
      </c>
      <c r="F2184" s="99">
        <f t="shared" si="1164"/>
        <v>4981.6899999999996</v>
      </c>
      <c r="G2184" s="3">
        <f>IF(N2184=1,VLOOKUP(A2183,[1]Plan1!$BG$69:$BI$188,3),G2183)</f>
        <v>5044.46</v>
      </c>
      <c r="H2184" s="200">
        <f t="shared" si="1165"/>
        <v>43223</v>
      </c>
      <c r="I2184" s="200">
        <f t="shared" si="1166"/>
        <v>43254</v>
      </c>
      <c r="J2184" s="27">
        <f t="shared" si="1137"/>
        <v>1.2600141718974944E-2</v>
      </c>
      <c r="K2184" s="12">
        <f t="shared" si="1151"/>
        <v>43313</v>
      </c>
      <c r="L2184" s="12">
        <f t="shared" si="1138"/>
        <v>43313</v>
      </c>
      <c r="M2184" s="1">
        <f t="shared" si="1152"/>
        <v>22</v>
      </c>
      <c r="N2184" s="1">
        <f t="shared" si="1139"/>
        <v>15</v>
      </c>
      <c r="O2184" s="2">
        <f t="shared" si="1140"/>
        <v>1.00857387</v>
      </c>
      <c r="P2184" s="11">
        <f t="shared" si="1163"/>
        <v>1.0040005299999999</v>
      </c>
      <c r="Q2184" s="11">
        <f t="shared" si="1157"/>
        <v>1.4366967149206633</v>
      </c>
      <c r="R2184" s="2">
        <f t="shared" si="1162"/>
        <v>1.4490147600000001</v>
      </c>
      <c r="S2184" s="2">
        <f t="shared" si="1155"/>
        <v>1.3996033400000001</v>
      </c>
      <c r="T2184" s="2">
        <f t="shared" si="1141"/>
        <v>199260.86474213999</v>
      </c>
      <c r="U2184" s="2">
        <f t="shared" si="1142"/>
        <v>2666.6336925969304</v>
      </c>
      <c r="V2184" s="2">
        <f t="shared" si="1143"/>
        <v>60929.652687858623</v>
      </c>
      <c r="W2184" s="2">
        <f t="shared" si="1144"/>
        <v>205965.81283653554</v>
      </c>
      <c r="X2184" s="29">
        <f t="shared" si="1145"/>
        <v>0</v>
      </c>
      <c r="Y2184" s="2">
        <f t="shared" si="1156"/>
        <v>0</v>
      </c>
      <c r="Z2184" s="82">
        <f t="shared" si="1146"/>
        <v>0</v>
      </c>
      <c r="AA2184" s="2">
        <f t="shared" si="1160"/>
        <v>0</v>
      </c>
      <c r="AB2184" s="27">
        <f t="shared" si="1153"/>
        <v>6.7299999999999999E-2</v>
      </c>
      <c r="AC2184" s="29">
        <f t="shared" si="1167"/>
        <v>15</v>
      </c>
      <c r="AD2184" s="29">
        <v>252</v>
      </c>
      <c r="AE2184" s="11">
        <f t="shared" si="1158"/>
        <v>1.003884435</v>
      </c>
      <c r="AF2184" s="2">
        <f t="shared" si="1161"/>
        <v>774.01587713000004</v>
      </c>
      <c r="AG2184" s="2">
        <f t="shared" si="1147"/>
        <v>800.06081217999997</v>
      </c>
      <c r="AH2184" s="3">
        <f t="shared" si="1148"/>
        <v>0</v>
      </c>
      <c r="AI2184" s="4" t="str">
        <f t="shared" si="1159"/>
        <v>A+J=</v>
      </c>
      <c r="AJ2184" s="12">
        <f t="shared" si="1154"/>
        <v>43313</v>
      </c>
      <c r="AK2184" s="12"/>
      <c r="AL2184" s="4"/>
      <c r="AM2184" s="1"/>
      <c r="AN2184" s="12"/>
      <c r="AO2184" s="1"/>
      <c r="AP2184" s="1"/>
      <c r="AQ2184" s="3"/>
      <c r="AR2184" s="3"/>
      <c r="AS2184" s="7"/>
      <c r="AT2184" s="1"/>
      <c r="AU2184" s="1"/>
      <c r="AV2184" s="1"/>
      <c r="AW2184" s="1"/>
      <c r="AX2184" s="1"/>
      <c r="AY2184" s="1"/>
      <c r="AZ2184" s="1"/>
      <c r="BA2184" s="1"/>
      <c r="BB2184" s="1"/>
    </row>
    <row r="2185" spans="1:54" x14ac:dyDescent="0.2">
      <c r="A2185" s="178">
        <f t="shared" si="1149"/>
        <v>43304</v>
      </c>
      <c r="B2185" s="2">
        <f t="shared" si="1135"/>
        <v>206765.87364871553</v>
      </c>
      <c r="C2185" s="2">
        <f t="shared" si="1150"/>
        <v>142369.52645608</v>
      </c>
      <c r="D2185" s="2">
        <f>SUM(Y2185:Y$2227)</f>
        <v>6673.2017119699995</v>
      </c>
      <c r="E2185" s="11">
        <f t="shared" si="1136"/>
        <v>135696.32474411</v>
      </c>
      <c r="F2185" s="99">
        <f t="shared" si="1164"/>
        <v>4981.6899999999996</v>
      </c>
      <c r="G2185" s="3">
        <f>IF(N2185=1,VLOOKUP(A2184,[1]Plan1!$BG$69:$BI$188,3),G2184)</f>
        <v>5044.46</v>
      </c>
      <c r="H2185" s="200">
        <f t="shared" si="1165"/>
        <v>43223</v>
      </c>
      <c r="I2185" s="200">
        <f t="shared" si="1166"/>
        <v>43254</v>
      </c>
      <c r="J2185" s="27">
        <f t="shared" si="1137"/>
        <v>1.2600141718974944E-2</v>
      </c>
      <c r="K2185" s="12">
        <f t="shared" si="1151"/>
        <v>43313</v>
      </c>
      <c r="L2185" s="12">
        <f t="shared" si="1138"/>
        <v>43313</v>
      </c>
      <c r="M2185" s="1">
        <f t="shared" si="1152"/>
        <v>22</v>
      </c>
      <c r="N2185" s="1">
        <f t="shared" si="1139"/>
        <v>15</v>
      </c>
      <c r="O2185" s="2">
        <f t="shared" si="1140"/>
        <v>1.00857387</v>
      </c>
      <c r="P2185" s="11">
        <f t="shared" si="1163"/>
        <v>1.0040005299999999</v>
      </c>
      <c r="Q2185" s="11">
        <f t="shared" si="1157"/>
        <v>1.4366967149206633</v>
      </c>
      <c r="R2185" s="2">
        <f t="shared" si="1162"/>
        <v>1.4490147600000001</v>
      </c>
      <c r="S2185" s="2">
        <f t="shared" si="1155"/>
        <v>1.3996033400000001</v>
      </c>
      <c r="T2185" s="2">
        <f t="shared" si="1141"/>
        <v>199260.86474213999</v>
      </c>
      <c r="U2185" s="2">
        <f t="shared" si="1142"/>
        <v>2666.6336925969304</v>
      </c>
      <c r="V2185" s="2">
        <f t="shared" si="1143"/>
        <v>60929.652687858623</v>
      </c>
      <c r="W2185" s="2">
        <f t="shared" si="1144"/>
        <v>205965.81283653554</v>
      </c>
      <c r="X2185" s="29">
        <f t="shared" si="1145"/>
        <v>0</v>
      </c>
      <c r="Y2185" s="2">
        <f t="shared" si="1156"/>
        <v>0</v>
      </c>
      <c r="Z2185" s="82">
        <f t="shared" si="1146"/>
        <v>0</v>
      </c>
      <c r="AA2185" s="2">
        <f t="shared" si="1160"/>
        <v>0</v>
      </c>
      <c r="AB2185" s="27">
        <f t="shared" si="1153"/>
        <v>6.7299999999999999E-2</v>
      </c>
      <c r="AC2185" s="29">
        <f t="shared" si="1167"/>
        <v>15</v>
      </c>
      <c r="AD2185" s="29">
        <v>252</v>
      </c>
      <c r="AE2185" s="11">
        <f t="shared" si="1158"/>
        <v>1.003884435</v>
      </c>
      <c r="AF2185" s="2">
        <f t="shared" si="1161"/>
        <v>774.01587713000004</v>
      </c>
      <c r="AG2185" s="2">
        <f t="shared" si="1147"/>
        <v>800.06081217999997</v>
      </c>
      <c r="AH2185" s="3">
        <f t="shared" si="1148"/>
        <v>0</v>
      </c>
      <c r="AI2185" s="4" t="str">
        <f t="shared" si="1159"/>
        <v>A+J=</v>
      </c>
      <c r="AJ2185" s="12">
        <f t="shared" si="1154"/>
        <v>43313</v>
      </c>
      <c r="AK2185" s="12"/>
      <c r="AL2185" s="4"/>
      <c r="AM2185" s="1"/>
      <c r="AN2185" s="12"/>
      <c r="AO2185" s="1"/>
      <c r="AP2185" s="1"/>
      <c r="AQ2185" s="3"/>
      <c r="AR2185" s="3"/>
      <c r="AS2185" s="7"/>
      <c r="AT2185" s="1"/>
      <c r="AU2185" s="1"/>
      <c r="AV2185" s="1"/>
      <c r="AW2185" s="1"/>
      <c r="AX2185" s="1"/>
      <c r="AY2185" s="1"/>
      <c r="AZ2185" s="1"/>
      <c r="BA2185" s="1"/>
      <c r="BB2185" s="1"/>
    </row>
    <row r="2186" spans="1:54" x14ac:dyDescent="0.2">
      <c r="A2186" s="178">
        <f t="shared" si="1149"/>
        <v>43305</v>
      </c>
      <c r="B2186" s="2">
        <f t="shared" ref="B2186:B2249" si="1168">(W2186+AG2186)</f>
        <v>206931.72813737317</v>
      </c>
      <c r="C2186" s="2">
        <f t="shared" si="1150"/>
        <v>142369.52645608</v>
      </c>
      <c r="D2186" s="2">
        <f>SUM(Y2186:Y$2227)</f>
        <v>6673.2017119699995</v>
      </c>
      <c r="E2186" s="11">
        <f t="shared" ref="E2186:E2249" si="1169">(C2186-D2186)</f>
        <v>135696.32474411</v>
      </c>
      <c r="F2186" s="99">
        <f t="shared" si="1164"/>
        <v>4981.6899999999996</v>
      </c>
      <c r="G2186" s="3">
        <f>IF(N2186=1,VLOOKUP(A2185,[1]Plan1!$BG$69:$BI$188,3),G2185)</f>
        <v>5044.46</v>
      </c>
      <c r="H2186" s="200">
        <f t="shared" si="1165"/>
        <v>43223</v>
      </c>
      <c r="I2186" s="200">
        <f t="shared" si="1166"/>
        <v>43254</v>
      </c>
      <c r="J2186" s="27">
        <f t="shared" ref="J2186:J2249" si="1170">(G2186/F2186)-1</f>
        <v>1.2600141718974944E-2</v>
      </c>
      <c r="K2186" s="12">
        <f t="shared" si="1151"/>
        <v>43313</v>
      </c>
      <c r="L2186" s="12">
        <f t="shared" ref="L2186:L2249" si="1171">IF(A2186&gt;L2185,K2186,L2185)</f>
        <v>43313</v>
      </c>
      <c r="M2186" s="1">
        <f t="shared" si="1152"/>
        <v>22</v>
      </c>
      <c r="N2186" s="1">
        <f t="shared" ref="N2186:N2249" si="1172">(M2186-(NETWORKDAYS(A2186,L2186,AN$137:AN$327)-1))</f>
        <v>16</v>
      </c>
      <c r="O2186" s="2">
        <f t="shared" ref="O2186:O2249" si="1173">TRUNC((G2186/F2186)^TRUNC((N2186/M2186),9),8)</f>
        <v>1.00914807</v>
      </c>
      <c r="P2186" s="11">
        <f t="shared" si="1163"/>
        <v>1.0040005299999999</v>
      </c>
      <c r="Q2186" s="11">
        <f t="shared" si="1157"/>
        <v>1.4366967149206633</v>
      </c>
      <c r="R2186" s="2">
        <f t="shared" si="1162"/>
        <v>1.44983971</v>
      </c>
      <c r="S2186" s="2">
        <f t="shared" si="1155"/>
        <v>1.3996033400000001</v>
      </c>
      <c r="T2186" s="2">
        <f t="shared" ref="T2186:T2249" si="1174">TRUNC(C2186*S2186,8)</f>
        <v>199260.86474213999</v>
      </c>
      <c r="U2186" s="2">
        <f t="shared" ref="U2186:U2249" si="1175">(D2186*(S2186-1))</f>
        <v>2666.6336925969304</v>
      </c>
      <c r="V2186" s="2">
        <f t="shared" ref="V2186:V2249" si="1176">(E2186*(R2186-1))</f>
        <v>61041.595370956267</v>
      </c>
      <c r="W2186" s="2">
        <f t="shared" ref="W2186:W2249" si="1177">(C2186+U2186+V2186)</f>
        <v>206077.75551963318</v>
      </c>
      <c r="X2186" s="29">
        <f t="shared" ref="X2186:X2249" si="1178">IF(VLOOKUP(A2186,AN$10:AU$131,8)=VLOOKUP(A2185,AN$10:AU$131,8),0,VLOOKUP(A2186,AN$10:AU$131,8))</f>
        <v>0</v>
      </c>
      <c r="Y2186" s="2">
        <f t="shared" si="1156"/>
        <v>0</v>
      </c>
      <c r="Z2186" s="82">
        <f t="shared" ref="Z2186:Z2249" si="1179">IF(X2186&gt;0,VLOOKUP($A2186,$AN$10:$AS$131,6),0)</f>
        <v>0</v>
      </c>
      <c r="AA2186" s="2">
        <f t="shared" si="1160"/>
        <v>0</v>
      </c>
      <c r="AB2186" s="27">
        <f t="shared" si="1153"/>
        <v>6.7299999999999999E-2</v>
      </c>
      <c r="AC2186" s="29">
        <f t="shared" si="1167"/>
        <v>16</v>
      </c>
      <c r="AD2186" s="29">
        <v>252</v>
      </c>
      <c r="AE2186" s="11">
        <f t="shared" si="1158"/>
        <v>1.004143934</v>
      </c>
      <c r="AF2186" s="2">
        <f t="shared" si="1161"/>
        <v>825.72387227000002</v>
      </c>
      <c r="AG2186" s="2">
        <f t="shared" ref="AG2186:AG2249" si="1180">TRUNC((W2186*(AE2186-1)),8)</f>
        <v>853.97261774000003</v>
      </c>
      <c r="AH2186" s="3">
        <f t="shared" ref="AH2186:AH2249" si="1181">IF(AA2186&gt;0,AA2186+AF2186,0)</f>
        <v>0</v>
      </c>
      <c r="AI2186" s="4" t="str">
        <f t="shared" si="1159"/>
        <v>A+J=</v>
      </c>
      <c r="AJ2186" s="12">
        <f t="shared" si="1154"/>
        <v>43313</v>
      </c>
      <c r="AK2186" s="12"/>
      <c r="AL2186" s="4"/>
      <c r="AM2186" s="1"/>
      <c r="AN2186" s="12"/>
      <c r="AO2186" s="1"/>
      <c r="AP2186" s="1"/>
      <c r="AQ2186" s="3"/>
      <c r="AR2186" s="3"/>
      <c r="AS2186" s="7"/>
      <c r="AT2186" s="1"/>
      <c r="AU2186" s="1"/>
      <c r="AV2186" s="1"/>
      <c r="AW2186" s="1"/>
      <c r="AX2186" s="1"/>
      <c r="AY2186" s="1"/>
      <c r="AZ2186" s="1"/>
      <c r="BA2186" s="1"/>
      <c r="BB2186" s="1"/>
    </row>
    <row r="2187" spans="1:54" x14ac:dyDescent="0.2">
      <c r="A2187" s="178">
        <f t="shared" ref="A2187:A2250" si="1182">(A2186+1)</f>
        <v>43306</v>
      </c>
      <c r="B2187" s="2">
        <f t="shared" si="1168"/>
        <v>207097.71975362668</v>
      </c>
      <c r="C2187" s="2">
        <f t="shared" ref="C2187:C2250" si="1183">TRUNC(IF(X2186&gt;0,VLOOKUP(A2186,$AN$12:$AO$131,2),C2186),8)</f>
        <v>142369.52645608</v>
      </c>
      <c r="D2187" s="2">
        <f>SUM(Y2187:Y$2227)</f>
        <v>6673.2017119699995</v>
      </c>
      <c r="E2187" s="11">
        <f t="shared" si="1169"/>
        <v>135696.32474411</v>
      </c>
      <c r="F2187" s="99">
        <f t="shared" si="1164"/>
        <v>4981.6899999999996</v>
      </c>
      <c r="G2187" s="3">
        <f>IF(N2187=1,VLOOKUP(A2186,[1]Plan1!$BG$69:$BI$188,3),G2186)</f>
        <v>5044.46</v>
      </c>
      <c r="H2187" s="200">
        <f t="shared" si="1165"/>
        <v>43223</v>
      </c>
      <c r="I2187" s="200">
        <f t="shared" si="1166"/>
        <v>43254</v>
      </c>
      <c r="J2187" s="27">
        <f t="shared" si="1170"/>
        <v>1.2600141718974944E-2</v>
      </c>
      <c r="K2187" s="12">
        <f t="shared" ref="K2187:K2250" si="1184">IF(DAY(A2187)=1,VLOOKUP(A2187,AR$137:AW$275,4),K2186)</f>
        <v>43313</v>
      </c>
      <c r="L2187" s="12">
        <f t="shared" si="1171"/>
        <v>43313</v>
      </c>
      <c r="M2187" s="1">
        <f t="shared" ref="M2187:M2250" si="1185">IF(L2187=L2186,M2186,NETWORKDAYS(L2186,L2187,$AN$137:$AN$327)-1)</f>
        <v>22</v>
      </c>
      <c r="N2187" s="1">
        <f t="shared" si="1172"/>
        <v>17</v>
      </c>
      <c r="O2187" s="2">
        <f t="shared" si="1173"/>
        <v>1.0097225999999999</v>
      </c>
      <c r="P2187" s="11">
        <f t="shared" si="1163"/>
        <v>1.0040005299999999</v>
      </c>
      <c r="Q2187" s="11">
        <f t="shared" si="1157"/>
        <v>1.4366967149206633</v>
      </c>
      <c r="R2187" s="2">
        <f t="shared" si="1162"/>
        <v>1.4506651399999999</v>
      </c>
      <c r="S2187" s="2">
        <f t="shared" si="1155"/>
        <v>1.3996033400000001</v>
      </c>
      <c r="T2187" s="2">
        <f t="shared" si="1174"/>
        <v>199260.86474213999</v>
      </c>
      <c r="U2187" s="2">
        <f t="shared" si="1175"/>
        <v>2666.6336925969304</v>
      </c>
      <c r="V2187" s="2">
        <f t="shared" si="1176"/>
        <v>61153.603188289781</v>
      </c>
      <c r="W2187" s="2">
        <f t="shared" si="1177"/>
        <v>206189.76333696669</v>
      </c>
      <c r="X2187" s="29">
        <f t="shared" si="1178"/>
        <v>0</v>
      </c>
      <c r="Y2187" s="2">
        <f t="shared" si="1156"/>
        <v>0</v>
      </c>
      <c r="Z2187" s="82">
        <f t="shared" si="1179"/>
        <v>0</v>
      </c>
      <c r="AA2187" s="2">
        <f t="shared" si="1160"/>
        <v>0</v>
      </c>
      <c r="AB2187" s="27">
        <f t="shared" ref="AB2187:AB2250" si="1186">(AB2186)</f>
        <v>6.7299999999999999E-2</v>
      </c>
      <c r="AC2187" s="29">
        <f t="shared" si="1167"/>
        <v>17</v>
      </c>
      <c r="AD2187" s="29">
        <v>252</v>
      </c>
      <c r="AE2187" s="11">
        <f t="shared" si="1158"/>
        <v>1.0044034989999999</v>
      </c>
      <c r="AF2187" s="2">
        <f t="shared" si="1161"/>
        <v>877.44501863000005</v>
      </c>
      <c r="AG2187" s="2">
        <f t="shared" si="1180"/>
        <v>907.95641665999995</v>
      </c>
      <c r="AH2187" s="3">
        <f t="shared" si="1181"/>
        <v>0</v>
      </c>
      <c r="AI2187" s="4" t="str">
        <f t="shared" si="1159"/>
        <v>A+J=</v>
      </c>
      <c r="AJ2187" s="12">
        <f t="shared" ref="AJ2187:AJ2250" si="1187">IF(X2186&gt;0,VLOOKUP(A2186,$AN$10:$AW$130,9),AJ2186)</f>
        <v>43313</v>
      </c>
      <c r="AK2187" s="12"/>
      <c r="AL2187" s="4"/>
      <c r="AM2187" s="1"/>
      <c r="AN2187" s="12"/>
      <c r="AO2187" s="1"/>
      <c r="AP2187" s="1"/>
      <c r="AQ2187" s="3"/>
      <c r="AR2187" s="3"/>
      <c r="AS2187" s="7"/>
      <c r="AT2187" s="1"/>
      <c r="AU2187" s="1"/>
      <c r="AV2187" s="1"/>
      <c r="AW2187" s="1"/>
      <c r="AX2187" s="1"/>
      <c r="AY2187" s="1"/>
      <c r="AZ2187" s="1"/>
      <c r="BA2187" s="1"/>
      <c r="BB2187" s="1"/>
    </row>
    <row r="2188" spans="1:54" x14ac:dyDescent="0.2">
      <c r="A2188" s="178">
        <f t="shared" si="1182"/>
        <v>43307</v>
      </c>
      <c r="B2188" s="2">
        <f t="shared" si="1168"/>
        <v>207263.84468681639</v>
      </c>
      <c r="C2188" s="2">
        <f t="shared" si="1183"/>
        <v>142369.52645608</v>
      </c>
      <c r="D2188" s="2">
        <f>SUM(Y2188:Y$2227)</f>
        <v>6673.2017119699995</v>
      </c>
      <c r="E2188" s="11">
        <f t="shared" si="1169"/>
        <v>135696.32474411</v>
      </c>
      <c r="F2188" s="99">
        <f t="shared" si="1164"/>
        <v>4981.6899999999996</v>
      </c>
      <c r="G2188" s="3">
        <f>IF(N2188=1,VLOOKUP(A2187,[1]Plan1!$BG$69:$BI$188,3),G2187)</f>
        <v>5044.46</v>
      </c>
      <c r="H2188" s="200">
        <f t="shared" si="1165"/>
        <v>43223</v>
      </c>
      <c r="I2188" s="200">
        <f t="shared" si="1166"/>
        <v>43254</v>
      </c>
      <c r="J2188" s="27">
        <f t="shared" si="1170"/>
        <v>1.2600141718974944E-2</v>
      </c>
      <c r="K2188" s="12">
        <f t="shared" si="1184"/>
        <v>43313</v>
      </c>
      <c r="L2188" s="12">
        <f t="shared" si="1171"/>
        <v>43313</v>
      </c>
      <c r="M2188" s="1">
        <f t="shared" si="1185"/>
        <v>22</v>
      </c>
      <c r="N2188" s="1">
        <f t="shared" si="1172"/>
        <v>18</v>
      </c>
      <c r="O2188" s="2">
        <f t="shared" si="1173"/>
        <v>1.0102974499999999</v>
      </c>
      <c r="P2188" s="11">
        <f t="shared" si="1163"/>
        <v>1.0040005299999999</v>
      </c>
      <c r="Q2188" s="11">
        <f t="shared" si="1157"/>
        <v>1.4366967149206633</v>
      </c>
      <c r="R2188" s="2">
        <f t="shared" si="1162"/>
        <v>1.45149102</v>
      </c>
      <c r="S2188" s="2">
        <f t="shared" si="1155"/>
        <v>1.3996033400000001</v>
      </c>
      <c r="T2188" s="2">
        <f t="shared" si="1174"/>
        <v>199260.86474213999</v>
      </c>
      <c r="U2188" s="2">
        <f t="shared" si="1175"/>
        <v>2666.6336925969304</v>
      </c>
      <c r="V2188" s="2">
        <f t="shared" si="1176"/>
        <v>61265.672068969456</v>
      </c>
      <c r="W2188" s="2">
        <f t="shared" si="1177"/>
        <v>206301.83221764638</v>
      </c>
      <c r="X2188" s="29">
        <f t="shared" si="1178"/>
        <v>0</v>
      </c>
      <c r="Y2188" s="2">
        <f t="shared" si="1156"/>
        <v>0</v>
      </c>
      <c r="Z2188" s="82">
        <f t="shared" si="1179"/>
        <v>0</v>
      </c>
      <c r="AA2188" s="2">
        <f t="shared" si="1160"/>
        <v>0</v>
      </c>
      <c r="AB2188" s="27">
        <f t="shared" si="1186"/>
        <v>6.7299999999999999E-2</v>
      </c>
      <c r="AC2188" s="29">
        <f t="shared" si="1167"/>
        <v>18</v>
      </c>
      <c r="AD2188" s="29">
        <v>252</v>
      </c>
      <c r="AE2188" s="11">
        <f t="shared" si="1158"/>
        <v>1.004663131</v>
      </c>
      <c r="AF2188" s="2">
        <f t="shared" si="1161"/>
        <v>929.17951545999995</v>
      </c>
      <c r="AG2188" s="2">
        <f t="shared" si="1180"/>
        <v>962.01246917000003</v>
      </c>
      <c r="AH2188" s="3">
        <f t="shared" si="1181"/>
        <v>0</v>
      </c>
      <c r="AI2188" s="4" t="str">
        <f t="shared" si="1159"/>
        <v>A+J=</v>
      </c>
      <c r="AJ2188" s="12">
        <f t="shared" si="1187"/>
        <v>43313</v>
      </c>
      <c r="AK2188" s="12"/>
      <c r="AL2188" s="4"/>
      <c r="AM2188" s="1"/>
      <c r="AN2188" s="12"/>
      <c r="AO2188" s="1"/>
      <c r="AP2188" s="1"/>
      <c r="AQ2188" s="3"/>
      <c r="AR2188" s="3"/>
      <c r="AS2188" s="7"/>
      <c r="AT2188" s="1"/>
      <c r="AU2188" s="1"/>
      <c r="AV2188" s="1"/>
      <c r="AW2188" s="1"/>
      <c r="AX2188" s="1"/>
      <c r="AY2188" s="1"/>
      <c r="AZ2188" s="1"/>
      <c r="BA2188" s="1"/>
      <c r="BB2188" s="1"/>
    </row>
    <row r="2189" spans="1:54" x14ac:dyDescent="0.2">
      <c r="A2189" s="178">
        <f t="shared" si="1182"/>
        <v>43308</v>
      </c>
      <c r="B2189" s="2">
        <f t="shared" si="1168"/>
        <v>207430.10730436191</v>
      </c>
      <c r="C2189" s="2">
        <f t="shared" si="1183"/>
        <v>142369.52645608</v>
      </c>
      <c r="D2189" s="2">
        <f>SUM(Y2189:Y$2227)</f>
        <v>6673.2017119699995</v>
      </c>
      <c r="E2189" s="11">
        <f t="shared" si="1169"/>
        <v>135696.32474411</v>
      </c>
      <c r="F2189" s="99">
        <f t="shared" si="1164"/>
        <v>4981.6899999999996</v>
      </c>
      <c r="G2189" s="3">
        <f>IF(N2189=1,VLOOKUP(A2188,[1]Plan1!$BG$69:$BI$188,3),G2188)</f>
        <v>5044.46</v>
      </c>
      <c r="H2189" s="200">
        <f t="shared" si="1165"/>
        <v>43223</v>
      </c>
      <c r="I2189" s="200">
        <f t="shared" si="1166"/>
        <v>43254</v>
      </c>
      <c r="J2189" s="27">
        <f t="shared" si="1170"/>
        <v>1.2600141718974944E-2</v>
      </c>
      <c r="K2189" s="12">
        <f t="shared" si="1184"/>
        <v>43313</v>
      </c>
      <c r="L2189" s="12">
        <f t="shared" si="1171"/>
        <v>43313</v>
      </c>
      <c r="M2189" s="1">
        <f t="shared" si="1185"/>
        <v>22</v>
      </c>
      <c r="N2189" s="1">
        <f t="shared" si="1172"/>
        <v>19</v>
      </c>
      <c r="O2189" s="2">
        <f t="shared" si="1173"/>
        <v>1.0108726299999999</v>
      </c>
      <c r="P2189" s="11">
        <f t="shared" si="1163"/>
        <v>1.0040005299999999</v>
      </c>
      <c r="Q2189" s="11">
        <f t="shared" si="1157"/>
        <v>1.4366967149206633</v>
      </c>
      <c r="R2189" s="2">
        <f t="shared" si="1162"/>
        <v>1.45231738</v>
      </c>
      <c r="S2189" s="2">
        <f t="shared" si="1155"/>
        <v>1.3996033400000001</v>
      </c>
      <c r="T2189" s="2">
        <f t="shared" si="1174"/>
        <v>199260.86474213999</v>
      </c>
      <c r="U2189" s="2">
        <f t="shared" si="1175"/>
        <v>2666.6336925969304</v>
      </c>
      <c r="V2189" s="2">
        <f t="shared" si="1176"/>
        <v>61377.806083885</v>
      </c>
      <c r="W2189" s="2">
        <f t="shared" si="1177"/>
        <v>206413.96623256191</v>
      </c>
      <c r="X2189" s="29">
        <f t="shared" si="1178"/>
        <v>0</v>
      </c>
      <c r="Y2189" s="2">
        <f t="shared" si="1156"/>
        <v>0</v>
      </c>
      <c r="Z2189" s="82">
        <f t="shared" si="1179"/>
        <v>0</v>
      </c>
      <c r="AA2189" s="2">
        <f t="shared" si="1160"/>
        <v>0</v>
      </c>
      <c r="AB2189" s="27">
        <f t="shared" si="1186"/>
        <v>6.7299999999999999E-2</v>
      </c>
      <c r="AC2189" s="29">
        <f t="shared" si="1167"/>
        <v>19</v>
      </c>
      <c r="AD2189" s="29">
        <v>252</v>
      </c>
      <c r="AE2189" s="11">
        <f t="shared" si="1158"/>
        <v>1.004922831</v>
      </c>
      <c r="AF2189" s="2">
        <f t="shared" si="1161"/>
        <v>980.92756202999999</v>
      </c>
      <c r="AG2189" s="2">
        <f t="shared" si="1180"/>
        <v>1016.1410718</v>
      </c>
      <c r="AH2189" s="3">
        <f t="shared" si="1181"/>
        <v>0</v>
      </c>
      <c r="AI2189" s="4" t="str">
        <f t="shared" si="1159"/>
        <v>A+J=</v>
      </c>
      <c r="AJ2189" s="12">
        <f t="shared" si="1187"/>
        <v>43313</v>
      </c>
      <c r="AK2189" s="12"/>
      <c r="AL2189" s="4"/>
      <c r="AM2189" s="1"/>
      <c r="AN2189" s="12"/>
      <c r="AO2189" s="1"/>
      <c r="AP2189" s="1"/>
      <c r="AQ2189" s="3"/>
      <c r="AR2189" s="3"/>
      <c r="AS2189" s="7"/>
      <c r="AT2189" s="1"/>
      <c r="AU2189" s="1"/>
      <c r="AV2189" s="1"/>
      <c r="AW2189" s="1"/>
      <c r="AX2189" s="1"/>
      <c r="AY2189" s="1"/>
      <c r="AZ2189" s="1"/>
      <c r="BA2189" s="1"/>
      <c r="BB2189" s="1"/>
    </row>
    <row r="2190" spans="1:54" x14ac:dyDescent="0.2">
      <c r="A2190" s="178">
        <f t="shared" si="1182"/>
        <v>43309</v>
      </c>
      <c r="B2190" s="2">
        <f t="shared" si="1168"/>
        <v>207596.50726683333</v>
      </c>
      <c r="C2190" s="2">
        <f t="shared" si="1183"/>
        <v>142369.52645608</v>
      </c>
      <c r="D2190" s="2">
        <f>SUM(Y2190:Y$2227)</f>
        <v>6673.2017119699995</v>
      </c>
      <c r="E2190" s="11">
        <f t="shared" si="1169"/>
        <v>135696.32474411</v>
      </c>
      <c r="F2190" s="99">
        <f t="shared" si="1164"/>
        <v>4981.6899999999996</v>
      </c>
      <c r="G2190" s="3">
        <f>IF(N2190=1,VLOOKUP(A2189,[1]Plan1!$BG$69:$BI$188,3),G2189)</f>
        <v>5044.46</v>
      </c>
      <c r="H2190" s="200">
        <f t="shared" si="1165"/>
        <v>43223</v>
      </c>
      <c r="I2190" s="200">
        <f t="shared" si="1166"/>
        <v>43254</v>
      </c>
      <c r="J2190" s="27">
        <f t="shared" si="1170"/>
        <v>1.2600141718974944E-2</v>
      </c>
      <c r="K2190" s="12">
        <f t="shared" si="1184"/>
        <v>43313</v>
      </c>
      <c r="L2190" s="12">
        <f t="shared" si="1171"/>
        <v>43313</v>
      </c>
      <c r="M2190" s="1">
        <f t="shared" si="1185"/>
        <v>22</v>
      </c>
      <c r="N2190" s="1">
        <f t="shared" si="1172"/>
        <v>20</v>
      </c>
      <c r="O2190" s="2">
        <f t="shared" si="1173"/>
        <v>1.0114481399999999</v>
      </c>
      <c r="P2190" s="11">
        <f t="shared" si="1163"/>
        <v>1.0040005299999999</v>
      </c>
      <c r="Q2190" s="11">
        <f t="shared" si="1157"/>
        <v>1.4366967149206633</v>
      </c>
      <c r="R2190" s="2">
        <f t="shared" si="1162"/>
        <v>1.45314422</v>
      </c>
      <c r="S2190" s="2">
        <f t="shared" si="1155"/>
        <v>1.3996033400000001</v>
      </c>
      <c r="T2190" s="2">
        <f t="shared" si="1174"/>
        <v>199260.86474213999</v>
      </c>
      <c r="U2190" s="2">
        <f t="shared" si="1175"/>
        <v>2666.6336925969304</v>
      </c>
      <c r="V2190" s="2">
        <f t="shared" si="1176"/>
        <v>61490.00523303642</v>
      </c>
      <c r="W2190" s="2">
        <f t="shared" si="1177"/>
        <v>206526.16538171333</v>
      </c>
      <c r="X2190" s="29">
        <f t="shared" si="1178"/>
        <v>0</v>
      </c>
      <c r="Y2190" s="2">
        <f t="shared" si="1156"/>
        <v>0</v>
      </c>
      <c r="Z2190" s="82">
        <f t="shared" si="1179"/>
        <v>0</v>
      </c>
      <c r="AA2190" s="2">
        <f t="shared" si="1160"/>
        <v>0</v>
      </c>
      <c r="AB2190" s="27">
        <f t="shared" si="1186"/>
        <v>6.7299999999999999E-2</v>
      </c>
      <c r="AC2190" s="29">
        <f t="shared" si="1167"/>
        <v>20</v>
      </c>
      <c r="AD2190" s="29">
        <v>252</v>
      </c>
      <c r="AE2190" s="11">
        <f t="shared" si="1158"/>
        <v>1.0051825969999999</v>
      </c>
      <c r="AF2190" s="2">
        <f t="shared" si="1161"/>
        <v>1032.68875983</v>
      </c>
      <c r="AG2190" s="2">
        <f t="shared" si="1180"/>
        <v>1070.3418851199999</v>
      </c>
      <c r="AH2190" s="3">
        <f t="shared" si="1181"/>
        <v>0</v>
      </c>
      <c r="AI2190" s="4" t="str">
        <f t="shared" si="1159"/>
        <v>A+J=</v>
      </c>
      <c r="AJ2190" s="12">
        <f t="shared" si="1187"/>
        <v>43313</v>
      </c>
      <c r="AK2190" s="12"/>
      <c r="AL2190" s="4"/>
      <c r="AM2190" s="1"/>
      <c r="AN2190" s="12"/>
      <c r="AO2190" s="1"/>
      <c r="AP2190" s="1"/>
      <c r="AQ2190" s="3"/>
      <c r="AR2190" s="3"/>
      <c r="AS2190" s="7"/>
      <c r="AT2190" s="1"/>
      <c r="AU2190" s="1"/>
      <c r="AV2190" s="1"/>
      <c r="AW2190" s="1"/>
      <c r="AX2190" s="1"/>
      <c r="AY2190" s="1"/>
      <c r="AZ2190" s="1"/>
      <c r="BA2190" s="1"/>
      <c r="BB2190" s="1"/>
    </row>
    <row r="2191" spans="1:54" x14ac:dyDescent="0.2">
      <c r="A2191" s="178">
        <f t="shared" si="1182"/>
        <v>43310</v>
      </c>
      <c r="B2191" s="2">
        <f t="shared" si="1168"/>
        <v>207596.50726683333</v>
      </c>
      <c r="C2191" s="2">
        <f t="shared" si="1183"/>
        <v>142369.52645608</v>
      </c>
      <c r="D2191" s="2">
        <f>SUM(Y2191:Y$2227)</f>
        <v>6673.2017119699995</v>
      </c>
      <c r="E2191" s="11">
        <f t="shared" si="1169"/>
        <v>135696.32474411</v>
      </c>
      <c r="F2191" s="99">
        <f t="shared" si="1164"/>
        <v>4981.6899999999996</v>
      </c>
      <c r="G2191" s="3">
        <f>IF(N2191=1,VLOOKUP(A2190,[1]Plan1!$BG$69:$BI$188,3),G2190)</f>
        <v>5044.46</v>
      </c>
      <c r="H2191" s="200">
        <f t="shared" si="1165"/>
        <v>43223</v>
      </c>
      <c r="I2191" s="200">
        <f t="shared" si="1166"/>
        <v>43254</v>
      </c>
      <c r="J2191" s="27">
        <f t="shared" si="1170"/>
        <v>1.2600141718974944E-2</v>
      </c>
      <c r="K2191" s="12">
        <f t="shared" si="1184"/>
        <v>43313</v>
      </c>
      <c r="L2191" s="12">
        <f t="shared" si="1171"/>
        <v>43313</v>
      </c>
      <c r="M2191" s="1">
        <f t="shared" si="1185"/>
        <v>22</v>
      </c>
      <c r="N2191" s="1">
        <f t="shared" si="1172"/>
        <v>20</v>
      </c>
      <c r="O2191" s="2">
        <f t="shared" si="1173"/>
        <v>1.0114481399999999</v>
      </c>
      <c r="P2191" s="11">
        <f t="shared" si="1163"/>
        <v>1.0040005299999999</v>
      </c>
      <c r="Q2191" s="11">
        <f t="shared" si="1157"/>
        <v>1.4366967149206633</v>
      </c>
      <c r="R2191" s="2">
        <f t="shared" si="1162"/>
        <v>1.45314422</v>
      </c>
      <c r="S2191" s="2">
        <f t="shared" si="1155"/>
        <v>1.3996033400000001</v>
      </c>
      <c r="T2191" s="2">
        <f t="shared" si="1174"/>
        <v>199260.86474213999</v>
      </c>
      <c r="U2191" s="2">
        <f t="shared" si="1175"/>
        <v>2666.6336925969304</v>
      </c>
      <c r="V2191" s="2">
        <f t="shared" si="1176"/>
        <v>61490.00523303642</v>
      </c>
      <c r="W2191" s="2">
        <f t="shared" si="1177"/>
        <v>206526.16538171333</v>
      </c>
      <c r="X2191" s="29">
        <f t="shared" si="1178"/>
        <v>0</v>
      </c>
      <c r="Y2191" s="2">
        <f t="shared" si="1156"/>
        <v>0</v>
      </c>
      <c r="Z2191" s="82">
        <f t="shared" si="1179"/>
        <v>0</v>
      </c>
      <c r="AA2191" s="2">
        <f t="shared" si="1160"/>
        <v>0</v>
      </c>
      <c r="AB2191" s="27">
        <f t="shared" si="1186"/>
        <v>6.7299999999999999E-2</v>
      </c>
      <c r="AC2191" s="29">
        <f t="shared" si="1167"/>
        <v>20</v>
      </c>
      <c r="AD2191" s="29">
        <v>252</v>
      </c>
      <c r="AE2191" s="11">
        <f t="shared" si="1158"/>
        <v>1.0051825969999999</v>
      </c>
      <c r="AF2191" s="2">
        <f t="shared" si="1161"/>
        <v>1032.68875983</v>
      </c>
      <c r="AG2191" s="2">
        <f t="shared" si="1180"/>
        <v>1070.3418851199999</v>
      </c>
      <c r="AH2191" s="3">
        <f t="shared" si="1181"/>
        <v>0</v>
      </c>
      <c r="AI2191" s="4" t="str">
        <f t="shared" si="1159"/>
        <v>A+J=</v>
      </c>
      <c r="AJ2191" s="12">
        <f t="shared" si="1187"/>
        <v>43313</v>
      </c>
      <c r="AK2191" s="12"/>
      <c r="AL2191" s="4"/>
      <c r="AM2191" s="1"/>
      <c r="AN2191" s="12"/>
      <c r="AO2191" s="1"/>
      <c r="AP2191" s="1"/>
      <c r="AQ2191" s="3"/>
      <c r="AR2191" s="3"/>
      <c r="AS2191" s="7"/>
      <c r="AT2191" s="1"/>
      <c r="AU2191" s="1"/>
      <c r="AV2191" s="1"/>
      <c r="AW2191" s="1"/>
      <c r="AX2191" s="1"/>
      <c r="AY2191" s="1"/>
      <c r="AZ2191" s="1"/>
      <c r="BA2191" s="1"/>
      <c r="BB2191" s="1"/>
    </row>
    <row r="2192" spans="1:54" x14ac:dyDescent="0.2">
      <c r="A2192" s="178">
        <f t="shared" si="1182"/>
        <v>43311</v>
      </c>
      <c r="B2192" s="2">
        <f t="shared" si="1168"/>
        <v>207596.50726683333</v>
      </c>
      <c r="C2192" s="2">
        <f t="shared" si="1183"/>
        <v>142369.52645608</v>
      </c>
      <c r="D2192" s="2">
        <f>SUM(Y2192:Y$2227)</f>
        <v>6673.2017119699995</v>
      </c>
      <c r="E2192" s="11">
        <f t="shared" si="1169"/>
        <v>135696.32474411</v>
      </c>
      <c r="F2192" s="99">
        <f t="shared" si="1164"/>
        <v>4981.6899999999996</v>
      </c>
      <c r="G2192" s="3">
        <f>IF(N2192=1,VLOOKUP(A2191,[1]Plan1!$BG$69:$BI$188,3),G2191)</f>
        <v>5044.46</v>
      </c>
      <c r="H2192" s="200">
        <f t="shared" si="1165"/>
        <v>43223</v>
      </c>
      <c r="I2192" s="200">
        <f t="shared" si="1166"/>
        <v>43254</v>
      </c>
      <c r="J2192" s="27">
        <f t="shared" si="1170"/>
        <v>1.2600141718974944E-2</v>
      </c>
      <c r="K2192" s="12">
        <f t="shared" si="1184"/>
        <v>43313</v>
      </c>
      <c r="L2192" s="12">
        <f t="shared" si="1171"/>
        <v>43313</v>
      </c>
      <c r="M2192" s="1">
        <f t="shared" si="1185"/>
        <v>22</v>
      </c>
      <c r="N2192" s="1">
        <f t="shared" si="1172"/>
        <v>20</v>
      </c>
      <c r="O2192" s="2">
        <f t="shared" si="1173"/>
        <v>1.0114481399999999</v>
      </c>
      <c r="P2192" s="11">
        <f t="shared" si="1163"/>
        <v>1.0040005299999999</v>
      </c>
      <c r="Q2192" s="11">
        <f t="shared" si="1157"/>
        <v>1.4366967149206633</v>
      </c>
      <c r="R2192" s="2">
        <f t="shared" si="1162"/>
        <v>1.45314422</v>
      </c>
      <c r="S2192" s="2">
        <f t="shared" si="1155"/>
        <v>1.3996033400000001</v>
      </c>
      <c r="T2192" s="2">
        <f t="shared" si="1174"/>
        <v>199260.86474213999</v>
      </c>
      <c r="U2192" s="2">
        <f t="shared" si="1175"/>
        <v>2666.6336925969304</v>
      </c>
      <c r="V2192" s="2">
        <f t="shared" si="1176"/>
        <v>61490.00523303642</v>
      </c>
      <c r="W2192" s="2">
        <f t="shared" si="1177"/>
        <v>206526.16538171333</v>
      </c>
      <c r="X2192" s="29">
        <f t="shared" si="1178"/>
        <v>0</v>
      </c>
      <c r="Y2192" s="2">
        <f t="shared" si="1156"/>
        <v>0</v>
      </c>
      <c r="Z2192" s="82">
        <f t="shared" si="1179"/>
        <v>0</v>
      </c>
      <c r="AA2192" s="2">
        <f t="shared" si="1160"/>
        <v>0</v>
      </c>
      <c r="AB2192" s="27">
        <f t="shared" si="1186"/>
        <v>6.7299999999999999E-2</v>
      </c>
      <c r="AC2192" s="29">
        <f t="shared" si="1167"/>
        <v>20</v>
      </c>
      <c r="AD2192" s="29">
        <v>252</v>
      </c>
      <c r="AE2192" s="11">
        <f t="shared" si="1158"/>
        <v>1.0051825969999999</v>
      </c>
      <c r="AF2192" s="2">
        <f t="shared" si="1161"/>
        <v>1032.68875983</v>
      </c>
      <c r="AG2192" s="2">
        <f t="shared" si="1180"/>
        <v>1070.3418851199999</v>
      </c>
      <c r="AH2192" s="3">
        <f t="shared" si="1181"/>
        <v>0</v>
      </c>
      <c r="AI2192" s="4" t="str">
        <f t="shared" si="1159"/>
        <v>A+J=</v>
      </c>
      <c r="AJ2192" s="12">
        <f t="shared" si="1187"/>
        <v>43313</v>
      </c>
      <c r="AK2192" s="12"/>
      <c r="AL2192" s="4"/>
      <c r="AM2192" s="1"/>
      <c r="AN2192" s="12"/>
      <c r="AO2192" s="1"/>
      <c r="AP2192" s="1"/>
      <c r="AQ2192" s="3"/>
      <c r="AR2192" s="3"/>
      <c r="AS2192" s="7"/>
      <c r="AT2192" s="1"/>
      <c r="AU2192" s="1"/>
      <c r="AV2192" s="1"/>
      <c r="AW2192" s="1"/>
      <c r="AX2192" s="1"/>
      <c r="AY2192" s="1"/>
      <c r="AZ2192" s="1"/>
      <c r="BA2192" s="1"/>
      <c r="BB2192" s="1"/>
    </row>
    <row r="2193" spans="1:54" x14ac:dyDescent="0.2">
      <c r="A2193" s="178">
        <f t="shared" si="1182"/>
        <v>43312</v>
      </c>
      <c r="B2193" s="2">
        <f t="shared" si="1168"/>
        <v>207763.04096745088</v>
      </c>
      <c r="C2193" s="2">
        <f t="shared" si="1183"/>
        <v>142369.52645608</v>
      </c>
      <c r="D2193" s="2">
        <f>SUM(Y2193:Y$2227)</f>
        <v>6673.2017119699995</v>
      </c>
      <c r="E2193" s="11">
        <f t="shared" si="1169"/>
        <v>135696.32474411</v>
      </c>
      <c r="F2193" s="99">
        <f t="shared" si="1164"/>
        <v>4981.6899999999996</v>
      </c>
      <c r="G2193" s="3">
        <f>IF(N2193=1,VLOOKUP(A2192,[1]Plan1!$BG$69:$BI$188,3),G2192)</f>
        <v>5044.46</v>
      </c>
      <c r="H2193" s="200">
        <f t="shared" si="1165"/>
        <v>43223</v>
      </c>
      <c r="I2193" s="200">
        <f t="shared" si="1166"/>
        <v>43254</v>
      </c>
      <c r="J2193" s="27">
        <f t="shared" si="1170"/>
        <v>1.2600141718974944E-2</v>
      </c>
      <c r="K2193" s="12">
        <f t="shared" si="1184"/>
        <v>43313</v>
      </c>
      <c r="L2193" s="12">
        <f t="shared" si="1171"/>
        <v>43313</v>
      </c>
      <c r="M2193" s="1">
        <f t="shared" si="1185"/>
        <v>22</v>
      </c>
      <c r="N2193" s="1">
        <f t="shared" si="1172"/>
        <v>21</v>
      </c>
      <c r="O2193" s="2">
        <f t="shared" si="1173"/>
        <v>1.01202397</v>
      </c>
      <c r="P2193" s="11">
        <f t="shared" si="1163"/>
        <v>1.0040005299999999</v>
      </c>
      <c r="Q2193" s="11">
        <f t="shared" si="1157"/>
        <v>1.4366967149206633</v>
      </c>
      <c r="R2193" s="2">
        <f t="shared" si="1162"/>
        <v>1.4539715099999999</v>
      </c>
      <c r="S2193" s="2">
        <f t="shared" si="1155"/>
        <v>1.3996033400000001</v>
      </c>
      <c r="T2193" s="2">
        <f t="shared" si="1174"/>
        <v>199260.86474213999</v>
      </c>
      <c r="U2193" s="2">
        <f t="shared" si="1175"/>
        <v>2666.6336925969304</v>
      </c>
      <c r="V2193" s="2">
        <f t="shared" si="1176"/>
        <v>61602.265445533965</v>
      </c>
      <c r="W2193" s="2">
        <f t="shared" si="1177"/>
        <v>206638.42559421089</v>
      </c>
      <c r="X2193" s="29">
        <f t="shared" si="1178"/>
        <v>0</v>
      </c>
      <c r="Y2193" s="2">
        <f t="shared" si="1156"/>
        <v>0</v>
      </c>
      <c r="Z2193" s="82">
        <f t="shared" si="1179"/>
        <v>0</v>
      </c>
      <c r="AA2193" s="2">
        <f t="shared" si="1160"/>
        <v>0</v>
      </c>
      <c r="AB2193" s="27">
        <f t="shared" si="1186"/>
        <v>6.7299999999999999E-2</v>
      </c>
      <c r="AC2193" s="29">
        <f t="shared" si="1167"/>
        <v>21</v>
      </c>
      <c r="AD2193" s="29">
        <v>252</v>
      </c>
      <c r="AE2193" s="11">
        <f t="shared" si="1158"/>
        <v>1.0054424310000001</v>
      </c>
      <c r="AF2193" s="2">
        <f t="shared" si="1161"/>
        <v>1084.4635073500001</v>
      </c>
      <c r="AG2193" s="2">
        <f t="shared" si="1180"/>
        <v>1124.6153732400001</v>
      </c>
      <c r="AH2193" s="3">
        <f t="shared" si="1181"/>
        <v>0</v>
      </c>
      <c r="AI2193" s="4" t="str">
        <f t="shared" si="1159"/>
        <v>A+J=</v>
      </c>
      <c r="AJ2193" s="12">
        <f t="shared" si="1187"/>
        <v>43313</v>
      </c>
      <c r="AK2193" s="12"/>
      <c r="AL2193" s="4"/>
      <c r="AM2193" s="1"/>
      <c r="AN2193" s="12"/>
      <c r="AO2193" s="1"/>
      <c r="AP2193" s="1"/>
      <c r="AQ2193" s="3"/>
      <c r="AR2193" s="3"/>
      <c r="AS2193" s="7"/>
      <c r="AT2193" s="1"/>
      <c r="AU2193" s="1"/>
      <c r="AV2193" s="1"/>
      <c r="AW2193" s="1"/>
      <c r="AX2193" s="1"/>
      <c r="AY2193" s="1"/>
      <c r="AZ2193" s="1"/>
      <c r="BA2193" s="1"/>
      <c r="BB2193" s="1"/>
    </row>
    <row r="2194" spans="1:54" x14ac:dyDescent="0.2">
      <c r="A2194" s="178">
        <f t="shared" si="1182"/>
        <v>43313</v>
      </c>
      <c r="B2194" s="2">
        <f t="shared" si="1168"/>
        <v>207929.71372875758</v>
      </c>
      <c r="C2194" s="2">
        <f t="shared" si="1183"/>
        <v>142369.52645608</v>
      </c>
      <c r="D2194" s="2">
        <f>SUM(Y2194:Y$2227)</f>
        <v>6673.2017119699995</v>
      </c>
      <c r="E2194" s="11">
        <f t="shared" si="1169"/>
        <v>135696.32474411</v>
      </c>
      <c r="F2194" s="99">
        <f t="shared" si="1164"/>
        <v>4981.6899999999996</v>
      </c>
      <c r="G2194" s="3">
        <f>IF(N2194=1,VLOOKUP(A2193,[1]Plan1!$BG$69:$BI$188,3),G2193)</f>
        <v>5044.46</v>
      </c>
      <c r="H2194" s="200">
        <f t="shared" si="1165"/>
        <v>43223</v>
      </c>
      <c r="I2194" s="200">
        <f t="shared" si="1166"/>
        <v>43254</v>
      </c>
      <c r="J2194" s="27">
        <f t="shared" si="1170"/>
        <v>1.2600141718974944E-2</v>
      </c>
      <c r="K2194" s="12">
        <f t="shared" si="1184"/>
        <v>43346</v>
      </c>
      <c r="L2194" s="12">
        <f t="shared" si="1171"/>
        <v>43313</v>
      </c>
      <c r="M2194" s="1">
        <f t="shared" si="1185"/>
        <v>22</v>
      </c>
      <c r="N2194" s="1">
        <f t="shared" si="1172"/>
        <v>22</v>
      </c>
      <c r="O2194" s="2">
        <f t="shared" si="1173"/>
        <v>1.01260014</v>
      </c>
      <c r="P2194" s="11">
        <f t="shared" si="1163"/>
        <v>1.0040005299999999</v>
      </c>
      <c r="Q2194" s="11">
        <f t="shared" si="1157"/>
        <v>1.4366967149206633</v>
      </c>
      <c r="R2194" s="2">
        <f t="shared" si="1162"/>
        <v>1.45479929</v>
      </c>
      <c r="S2194" s="2">
        <f t="shared" si="1155"/>
        <v>1.3996033400000001</v>
      </c>
      <c r="T2194" s="2">
        <f t="shared" si="1174"/>
        <v>199260.86474213999</v>
      </c>
      <c r="U2194" s="2">
        <f t="shared" si="1175"/>
        <v>2666.6336925969304</v>
      </c>
      <c r="V2194" s="2">
        <f t="shared" si="1176"/>
        <v>61714.592149230652</v>
      </c>
      <c r="W2194" s="2">
        <f t="shared" si="1177"/>
        <v>206750.75229790757</v>
      </c>
      <c r="X2194" s="29">
        <f t="shared" si="1178"/>
        <v>72</v>
      </c>
      <c r="Y2194" s="2">
        <f t="shared" si="1156"/>
        <v>3345.13432534</v>
      </c>
      <c r="Z2194" s="82">
        <f t="shared" si="1179"/>
        <v>2.3496139999999999E-2</v>
      </c>
      <c r="AA2194" s="2">
        <f t="shared" si="1160"/>
        <v>4681.8611744999998</v>
      </c>
      <c r="AB2194" s="27">
        <f t="shared" si="1186"/>
        <v>6.7299999999999999E-2</v>
      </c>
      <c r="AC2194" s="29">
        <f t="shared" si="1167"/>
        <v>22</v>
      </c>
      <c r="AD2194" s="29">
        <v>252</v>
      </c>
      <c r="AE2194" s="11">
        <f t="shared" si="1158"/>
        <v>1.005702332</v>
      </c>
      <c r="AF2194" s="2">
        <f t="shared" si="1161"/>
        <v>1136.25160536</v>
      </c>
      <c r="AG2194" s="2">
        <f t="shared" si="1180"/>
        <v>1178.9614308499999</v>
      </c>
      <c r="AH2194" s="3">
        <f t="shared" si="1181"/>
        <v>5818.11277986</v>
      </c>
      <c r="AI2194" s="4" t="str">
        <f t="shared" si="1159"/>
        <v>A+J=</v>
      </c>
      <c r="AJ2194" s="12">
        <f t="shared" si="1187"/>
        <v>43313</v>
      </c>
      <c r="AK2194" s="12"/>
      <c r="AL2194" s="4"/>
      <c r="AM2194" s="1"/>
      <c r="AN2194" s="12"/>
      <c r="AO2194" s="1"/>
      <c r="AP2194" s="1"/>
      <c r="AQ2194" s="3"/>
      <c r="AR2194" s="3"/>
      <c r="AS2194" s="7"/>
      <c r="AT2194" s="1"/>
      <c r="AU2194" s="1"/>
      <c r="AV2194" s="1"/>
      <c r="AW2194" s="1"/>
      <c r="AX2194" s="1"/>
      <c r="AY2194" s="1"/>
      <c r="AZ2194" s="1"/>
      <c r="BA2194" s="1"/>
      <c r="BB2194" s="1"/>
    </row>
    <row r="2195" spans="1:54" x14ac:dyDescent="0.2">
      <c r="A2195" s="178">
        <f t="shared" si="1182"/>
        <v>43314</v>
      </c>
      <c r="B2195" s="2">
        <f t="shared" si="1168"/>
        <v>202149.41657266271</v>
      </c>
      <c r="C2195" s="2">
        <f t="shared" si="1183"/>
        <v>139024.39213073999</v>
      </c>
      <c r="D2195" s="2">
        <f>SUM(Y2195:Y$2227)</f>
        <v>3328.0673866299999</v>
      </c>
      <c r="E2195" s="11">
        <f t="shared" si="1169"/>
        <v>135696.32474411</v>
      </c>
      <c r="F2195" s="99">
        <f t="shared" si="1164"/>
        <v>5044.46</v>
      </c>
      <c r="G2195" s="3">
        <f>IF(N2195=1,VLOOKUP(A2194,[1]Plan1!$BG$69:$BI$188,3),G2194)</f>
        <v>5061.1099999999997</v>
      </c>
      <c r="H2195" s="200">
        <f t="shared" si="1165"/>
        <v>43253</v>
      </c>
      <c r="I2195" s="200">
        <f t="shared" si="1166"/>
        <v>43283</v>
      </c>
      <c r="J2195" s="27">
        <f t="shared" si="1170"/>
        <v>3.3006506147337245E-3</v>
      </c>
      <c r="K2195" s="12">
        <f t="shared" si="1184"/>
        <v>43346</v>
      </c>
      <c r="L2195" s="12">
        <f t="shared" si="1171"/>
        <v>43346</v>
      </c>
      <c r="M2195" s="1">
        <f t="shared" si="1185"/>
        <v>23</v>
      </c>
      <c r="N2195" s="1">
        <f t="shared" si="1172"/>
        <v>1</v>
      </c>
      <c r="O2195" s="2">
        <f t="shared" si="1173"/>
        <v>1.0001432800000001</v>
      </c>
      <c r="P2195" s="11">
        <f t="shared" si="1163"/>
        <v>1.01260014</v>
      </c>
      <c r="Q2195" s="11">
        <f t="shared" si="1157"/>
        <v>1.4547992946662038</v>
      </c>
      <c r="R2195" s="2">
        <f t="shared" si="1162"/>
        <v>1.4550077299999999</v>
      </c>
      <c r="S2195" s="2">
        <f t="shared" si="1155"/>
        <v>1.3996033400000001</v>
      </c>
      <c r="T2195" s="2">
        <f t="shared" si="1174"/>
        <v>194579.00356765001</v>
      </c>
      <c r="U2195" s="2">
        <f t="shared" si="1175"/>
        <v>1329.9068434424196</v>
      </c>
      <c r="V2195" s="2">
        <f t="shared" si="1176"/>
        <v>61742.876691160309</v>
      </c>
      <c r="W2195" s="2">
        <f t="shared" si="1177"/>
        <v>202097.17566534271</v>
      </c>
      <c r="X2195" s="29">
        <f t="shared" si="1178"/>
        <v>0</v>
      </c>
      <c r="Y2195" s="2">
        <f t="shared" si="1156"/>
        <v>0</v>
      </c>
      <c r="Z2195" s="82">
        <f t="shared" si="1179"/>
        <v>0</v>
      </c>
      <c r="AA2195" s="2">
        <f t="shared" si="1160"/>
        <v>0</v>
      </c>
      <c r="AB2195" s="27">
        <f t="shared" si="1186"/>
        <v>6.7299999999999999E-2</v>
      </c>
      <c r="AC2195" s="29">
        <f t="shared" si="1167"/>
        <v>1</v>
      </c>
      <c r="AD2195" s="29">
        <v>252</v>
      </c>
      <c r="AE2195" s="11">
        <f t="shared" si="1158"/>
        <v>1.0002584940000001</v>
      </c>
      <c r="AF2195" s="2">
        <f t="shared" si="1161"/>
        <v>50.297504940000003</v>
      </c>
      <c r="AG2195" s="2">
        <f t="shared" si="1180"/>
        <v>52.240907319999998</v>
      </c>
      <c r="AH2195" s="3">
        <f t="shared" si="1181"/>
        <v>0</v>
      </c>
      <c r="AI2195" s="4" t="str">
        <f t="shared" si="1159"/>
        <v>A+J=</v>
      </c>
      <c r="AJ2195" s="12">
        <f t="shared" si="1187"/>
        <v>43346</v>
      </c>
      <c r="AK2195" s="12"/>
      <c r="AL2195" s="4"/>
      <c r="AM2195" s="1"/>
      <c r="AN2195" s="12"/>
      <c r="AO2195" s="1"/>
      <c r="AP2195" s="1"/>
      <c r="AQ2195" s="3"/>
      <c r="AR2195" s="3"/>
      <c r="AS2195" s="7"/>
      <c r="AT2195" s="1"/>
      <c r="AU2195" s="1"/>
      <c r="AV2195" s="1"/>
      <c r="AW2195" s="1"/>
      <c r="AX2195" s="1"/>
      <c r="AY2195" s="1"/>
      <c r="AZ2195" s="1"/>
      <c r="BA2195" s="1"/>
      <c r="BB2195" s="1"/>
    </row>
    <row r="2196" spans="1:54" x14ac:dyDescent="0.2">
      <c r="A2196" s="178">
        <f t="shared" si="1182"/>
        <v>43315</v>
      </c>
      <c r="B2196" s="2">
        <f t="shared" si="1168"/>
        <v>202229.97561775535</v>
      </c>
      <c r="C2196" s="2">
        <f t="shared" si="1183"/>
        <v>139024.39213073999</v>
      </c>
      <c r="D2196" s="2">
        <f>SUM(Y2196:Y$2227)</f>
        <v>3328.0673866299999</v>
      </c>
      <c r="E2196" s="11">
        <f t="shared" si="1169"/>
        <v>135696.32474411</v>
      </c>
      <c r="F2196" s="99">
        <f t="shared" si="1164"/>
        <v>5044.46</v>
      </c>
      <c r="G2196" s="3">
        <f>IF(N2196=1,VLOOKUP(A2195,[1]Plan1!$BG$69:$BI$188,3),G2195)</f>
        <v>5061.1099999999997</v>
      </c>
      <c r="H2196" s="200">
        <f t="shared" si="1165"/>
        <v>43253</v>
      </c>
      <c r="I2196" s="200">
        <f t="shared" si="1166"/>
        <v>43283</v>
      </c>
      <c r="J2196" s="27">
        <f t="shared" si="1170"/>
        <v>3.3006506147337245E-3</v>
      </c>
      <c r="K2196" s="12">
        <f t="shared" si="1184"/>
        <v>43346</v>
      </c>
      <c r="L2196" s="12">
        <f t="shared" si="1171"/>
        <v>43346</v>
      </c>
      <c r="M2196" s="1">
        <f t="shared" si="1185"/>
        <v>23</v>
      </c>
      <c r="N2196" s="1">
        <f t="shared" si="1172"/>
        <v>2</v>
      </c>
      <c r="O2196" s="2">
        <f t="shared" si="1173"/>
        <v>1.00028658</v>
      </c>
      <c r="P2196" s="11">
        <f t="shared" si="1163"/>
        <v>1.01260014</v>
      </c>
      <c r="Q2196" s="11">
        <f t="shared" si="1157"/>
        <v>1.4547992946662038</v>
      </c>
      <c r="R2196" s="2">
        <f t="shared" si="1162"/>
        <v>1.4552162099999999</v>
      </c>
      <c r="S2196" s="2">
        <f t="shared" si="1155"/>
        <v>1.3996033400000001</v>
      </c>
      <c r="T2196" s="2">
        <f t="shared" si="1174"/>
        <v>194579.00356765001</v>
      </c>
      <c r="U2196" s="2">
        <f t="shared" si="1175"/>
        <v>1329.9068434424196</v>
      </c>
      <c r="V2196" s="2">
        <f t="shared" si="1176"/>
        <v>61771.166660942959</v>
      </c>
      <c r="W2196" s="2">
        <f t="shared" si="1177"/>
        <v>202125.46563512535</v>
      </c>
      <c r="X2196" s="29">
        <f t="shared" si="1178"/>
        <v>0</v>
      </c>
      <c r="Y2196" s="2">
        <f t="shared" si="1156"/>
        <v>0</v>
      </c>
      <c r="Z2196" s="82">
        <f t="shared" si="1179"/>
        <v>0</v>
      </c>
      <c r="AA2196" s="2">
        <f t="shared" si="1160"/>
        <v>0</v>
      </c>
      <c r="AB2196" s="27">
        <f t="shared" si="1186"/>
        <v>6.7299999999999999E-2</v>
      </c>
      <c r="AC2196" s="29">
        <f t="shared" si="1167"/>
        <v>2</v>
      </c>
      <c r="AD2196" s="29">
        <v>252</v>
      </c>
      <c r="AE2196" s="11">
        <f t="shared" si="1158"/>
        <v>1.000517055</v>
      </c>
      <c r="AF2196" s="2">
        <f t="shared" si="1161"/>
        <v>100.60804668</v>
      </c>
      <c r="AG2196" s="2">
        <f t="shared" si="1180"/>
        <v>104.50998263</v>
      </c>
      <c r="AH2196" s="3">
        <f t="shared" si="1181"/>
        <v>0</v>
      </c>
      <c r="AI2196" s="4" t="str">
        <f t="shared" si="1159"/>
        <v>A+J=</v>
      </c>
      <c r="AJ2196" s="12">
        <f t="shared" si="1187"/>
        <v>43346</v>
      </c>
      <c r="AK2196" s="12"/>
      <c r="AL2196" s="4"/>
      <c r="AM2196" s="1"/>
      <c r="AN2196" s="12"/>
      <c r="AO2196" s="1"/>
      <c r="AP2196" s="1"/>
      <c r="AQ2196" s="3"/>
      <c r="AR2196" s="3"/>
      <c r="AS2196" s="7"/>
      <c r="AT2196" s="1"/>
      <c r="AU2196" s="1"/>
      <c r="AV2196" s="1"/>
      <c r="AW2196" s="1"/>
      <c r="AX2196" s="1"/>
      <c r="AY2196" s="1"/>
      <c r="AZ2196" s="1"/>
      <c r="BA2196" s="1"/>
      <c r="BB2196" s="1"/>
    </row>
    <row r="2197" spans="1:54" x14ac:dyDescent="0.2">
      <c r="A2197" s="178">
        <f t="shared" si="1182"/>
        <v>43316</v>
      </c>
      <c r="B2197" s="2">
        <f t="shared" si="1168"/>
        <v>202310.56555254449</v>
      </c>
      <c r="C2197" s="2">
        <f t="shared" si="1183"/>
        <v>139024.39213073999</v>
      </c>
      <c r="D2197" s="2">
        <f>SUM(Y2197:Y$2227)</f>
        <v>3328.0673866299999</v>
      </c>
      <c r="E2197" s="11">
        <f t="shared" si="1169"/>
        <v>135696.32474411</v>
      </c>
      <c r="F2197" s="99">
        <f t="shared" si="1164"/>
        <v>5044.46</v>
      </c>
      <c r="G2197" s="3">
        <f>IF(N2197=1,VLOOKUP(A2196,[1]Plan1!$BG$69:$BI$188,3),G2196)</f>
        <v>5061.1099999999997</v>
      </c>
      <c r="H2197" s="200">
        <f t="shared" si="1165"/>
        <v>43253</v>
      </c>
      <c r="I2197" s="200">
        <f t="shared" si="1166"/>
        <v>43283</v>
      </c>
      <c r="J2197" s="27">
        <f t="shared" si="1170"/>
        <v>3.3006506147337245E-3</v>
      </c>
      <c r="K2197" s="12">
        <f t="shared" si="1184"/>
        <v>43346</v>
      </c>
      <c r="L2197" s="12">
        <f t="shared" si="1171"/>
        <v>43346</v>
      </c>
      <c r="M2197" s="1">
        <f t="shared" si="1185"/>
        <v>23</v>
      </c>
      <c r="N2197" s="1">
        <f t="shared" si="1172"/>
        <v>3</v>
      </c>
      <c r="O2197" s="2">
        <f t="shared" si="1173"/>
        <v>1.0004299000000001</v>
      </c>
      <c r="P2197" s="11">
        <f t="shared" si="1163"/>
        <v>1.01260014</v>
      </c>
      <c r="Q2197" s="11">
        <f t="shared" si="1157"/>
        <v>1.4547992946662038</v>
      </c>
      <c r="R2197" s="2">
        <f t="shared" si="1162"/>
        <v>1.45542471</v>
      </c>
      <c r="S2197" s="2">
        <f t="shared" si="1155"/>
        <v>1.3996033400000001</v>
      </c>
      <c r="T2197" s="2">
        <f t="shared" si="1174"/>
        <v>194579.00356765001</v>
      </c>
      <c r="U2197" s="2">
        <f t="shared" si="1175"/>
        <v>1329.9068434424196</v>
      </c>
      <c r="V2197" s="2">
        <f t="shared" si="1176"/>
        <v>61799.45934465211</v>
      </c>
      <c r="W2197" s="2">
        <f t="shared" si="1177"/>
        <v>202153.7583188345</v>
      </c>
      <c r="X2197" s="29">
        <f t="shared" si="1178"/>
        <v>0</v>
      </c>
      <c r="Y2197" s="2">
        <f t="shared" si="1156"/>
        <v>0</v>
      </c>
      <c r="Z2197" s="82">
        <f t="shared" si="1179"/>
        <v>0</v>
      </c>
      <c r="AA2197" s="2">
        <f t="shared" si="1160"/>
        <v>0</v>
      </c>
      <c r="AB2197" s="27">
        <f t="shared" si="1186"/>
        <v>6.7299999999999999E-2</v>
      </c>
      <c r="AC2197" s="29">
        <f t="shared" si="1167"/>
        <v>3</v>
      </c>
      <c r="AD2197" s="29">
        <v>252</v>
      </c>
      <c r="AE2197" s="11">
        <f t="shared" si="1158"/>
        <v>1.0007756830000001</v>
      </c>
      <c r="AF2197" s="2">
        <f t="shared" si="1161"/>
        <v>150.93162522</v>
      </c>
      <c r="AG2197" s="2">
        <f t="shared" si="1180"/>
        <v>156.80723370999999</v>
      </c>
      <c r="AH2197" s="3">
        <f t="shared" si="1181"/>
        <v>0</v>
      </c>
      <c r="AI2197" s="4" t="str">
        <f t="shared" si="1159"/>
        <v>A+J=</v>
      </c>
      <c r="AJ2197" s="12">
        <f t="shared" si="1187"/>
        <v>43346</v>
      </c>
      <c r="AK2197" s="12"/>
      <c r="AL2197" s="4"/>
      <c r="AM2197" s="1"/>
      <c r="AN2197" s="12"/>
      <c r="AO2197" s="1"/>
      <c r="AP2197" s="1"/>
      <c r="AQ2197" s="3"/>
      <c r="AR2197" s="3"/>
      <c r="AS2197" s="7"/>
      <c r="AT2197" s="1"/>
      <c r="AU2197" s="1"/>
      <c r="AV2197" s="1"/>
      <c r="AW2197" s="1"/>
      <c r="AX2197" s="1"/>
      <c r="AY2197" s="1"/>
      <c r="AZ2197" s="1"/>
      <c r="BA2197" s="1"/>
      <c r="BB2197" s="1"/>
    </row>
    <row r="2198" spans="1:54" x14ac:dyDescent="0.2">
      <c r="A2198" s="178">
        <f t="shared" si="1182"/>
        <v>43317</v>
      </c>
      <c r="B2198" s="2">
        <f t="shared" si="1168"/>
        <v>202310.56555254449</v>
      </c>
      <c r="C2198" s="2">
        <f t="shared" si="1183"/>
        <v>139024.39213073999</v>
      </c>
      <c r="D2198" s="2">
        <f>SUM(Y2198:Y$2227)</f>
        <v>3328.0673866299999</v>
      </c>
      <c r="E2198" s="11">
        <f t="shared" si="1169"/>
        <v>135696.32474411</v>
      </c>
      <c r="F2198" s="99">
        <f t="shared" si="1164"/>
        <v>5044.46</v>
      </c>
      <c r="G2198" s="3">
        <f>IF(N2198=1,VLOOKUP(A2197,[1]Plan1!$BG$69:$BI$188,3),G2197)</f>
        <v>5061.1099999999997</v>
      </c>
      <c r="H2198" s="200">
        <f t="shared" si="1165"/>
        <v>43253</v>
      </c>
      <c r="I2198" s="200">
        <f t="shared" si="1166"/>
        <v>43283</v>
      </c>
      <c r="J2198" s="27">
        <f t="shared" si="1170"/>
        <v>3.3006506147337245E-3</v>
      </c>
      <c r="K2198" s="12">
        <f t="shared" si="1184"/>
        <v>43346</v>
      </c>
      <c r="L2198" s="12">
        <f t="shared" si="1171"/>
        <v>43346</v>
      </c>
      <c r="M2198" s="1">
        <f t="shared" si="1185"/>
        <v>23</v>
      </c>
      <c r="N2198" s="1">
        <f t="shared" si="1172"/>
        <v>3</v>
      </c>
      <c r="O2198" s="2">
        <f t="shared" si="1173"/>
        <v>1.0004299000000001</v>
      </c>
      <c r="P2198" s="11">
        <f t="shared" si="1163"/>
        <v>1.01260014</v>
      </c>
      <c r="Q2198" s="11">
        <f t="shared" si="1157"/>
        <v>1.4547992946662038</v>
      </c>
      <c r="R2198" s="2">
        <f t="shared" si="1162"/>
        <v>1.45542471</v>
      </c>
      <c r="S2198" s="2">
        <f t="shared" si="1155"/>
        <v>1.3996033400000001</v>
      </c>
      <c r="T2198" s="2">
        <f t="shared" si="1174"/>
        <v>194579.00356765001</v>
      </c>
      <c r="U2198" s="2">
        <f t="shared" si="1175"/>
        <v>1329.9068434424196</v>
      </c>
      <c r="V2198" s="2">
        <f t="shared" si="1176"/>
        <v>61799.45934465211</v>
      </c>
      <c r="W2198" s="2">
        <f t="shared" si="1177"/>
        <v>202153.7583188345</v>
      </c>
      <c r="X2198" s="29">
        <f t="shared" si="1178"/>
        <v>0</v>
      </c>
      <c r="Y2198" s="2">
        <f t="shared" si="1156"/>
        <v>0</v>
      </c>
      <c r="Z2198" s="82">
        <f t="shared" si="1179"/>
        <v>0</v>
      </c>
      <c r="AA2198" s="2">
        <f t="shared" si="1160"/>
        <v>0</v>
      </c>
      <c r="AB2198" s="27">
        <f t="shared" si="1186"/>
        <v>6.7299999999999999E-2</v>
      </c>
      <c r="AC2198" s="29">
        <f t="shared" si="1167"/>
        <v>3</v>
      </c>
      <c r="AD2198" s="29">
        <v>252</v>
      </c>
      <c r="AE2198" s="11">
        <f t="shared" si="1158"/>
        <v>1.0007756830000001</v>
      </c>
      <c r="AF2198" s="2">
        <f t="shared" si="1161"/>
        <v>150.93162522</v>
      </c>
      <c r="AG2198" s="2">
        <f t="shared" si="1180"/>
        <v>156.80723370999999</v>
      </c>
      <c r="AH2198" s="3">
        <f t="shared" si="1181"/>
        <v>0</v>
      </c>
      <c r="AI2198" s="4" t="str">
        <f t="shared" si="1159"/>
        <v>A+J=</v>
      </c>
      <c r="AJ2198" s="12">
        <f t="shared" si="1187"/>
        <v>43346</v>
      </c>
      <c r="AK2198" s="12"/>
      <c r="AL2198" s="4"/>
      <c r="AM2198" s="1"/>
      <c r="AN2198" s="12"/>
      <c r="AO2198" s="1"/>
      <c r="AP2198" s="1"/>
      <c r="AQ2198" s="3"/>
      <c r="AR2198" s="3"/>
      <c r="AS2198" s="7"/>
      <c r="AT2198" s="1"/>
      <c r="AU2198" s="1"/>
      <c r="AV2198" s="1"/>
      <c r="AW2198" s="1"/>
      <c r="AX2198" s="1"/>
      <c r="AY2198" s="1"/>
      <c r="AZ2198" s="1"/>
      <c r="BA2198" s="1"/>
      <c r="BB2198" s="1"/>
    </row>
    <row r="2199" spans="1:54" x14ac:dyDescent="0.2">
      <c r="A2199" s="178">
        <f t="shared" si="1182"/>
        <v>43318</v>
      </c>
      <c r="B2199" s="2">
        <f t="shared" si="1168"/>
        <v>202310.56555254449</v>
      </c>
      <c r="C2199" s="2">
        <f t="shared" si="1183"/>
        <v>139024.39213073999</v>
      </c>
      <c r="D2199" s="2">
        <f>SUM(Y2199:Y$2227)</f>
        <v>3328.0673866299999</v>
      </c>
      <c r="E2199" s="11">
        <f t="shared" si="1169"/>
        <v>135696.32474411</v>
      </c>
      <c r="F2199" s="99">
        <f t="shared" si="1164"/>
        <v>5044.46</v>
      </c>
      <c r="G2199" s="3">
        <f>IF(N2199=1,VLOOKUP(A2198,[1]Plan1!$BG$69:$BI$188,3),G2198)</f>
        <v>5061.1099999999997</v>
      </c>
      <c r="H2199" s="200">
        <f t="shared" si="1165"/>
        <v>43253</v>
      </c>
      <c r="I2199" s="200">
        <f t="shared" si="1166"/>
        <v>43283</v>
      </c>
      <c r="J2199" s="27">
        <f t="shared" si="1170"/>
        <v>3.3006506147337245E-3</v>
      </c>
      <c r="K2199" s="12">
        <f t="shared" si="1184"/>
        <v>43346</v>
      </c>
      <c r="L2199" s="12">
        <f t="shared" si="1171"/>
        <v>43346</v>
      </c>
      <c r="M2199" s="1">
        <f t="shared" si="1185"/>
        <v>23</v>
      </c>
      <c r="N2199" s="1">
        <f t="shared" si="1172"/>
        <v>3</v>
      </c>
      <c r="O2199" s="2">
        <f t="shared" si="1173"/>
        <v>1.0004299000000001</v>
      </c>
      <c r="P2199" s="11">
        <f t="shared" si="1163"/>
        <v>1.01260014</v>
      </c>
      <c r="Q2199" s="11">
        <f t="shared" si="1157"/>
        <v>1.4547992946662038</v>
      </c>
      <c r="R2199" s="2">
        <f t="shared" si="1162"/>
        <v>1.45542471</v>
      </c>
      <c r="S2199" s="2">
        <f t="shared" si="1155"/>
        <v>1.3996033400000001</v>
      </c>
      <c r="T2199" s="2">
        <f t="shared" si="1174"/>
        <v>194579.00356765001</v>
      </c>
      <c r="U2199" s="2">
        <f t="shared" si="1175"/>
        <v>1329.9068434424196</v>
      </c>
      <c r="V2199" s="2">
        <f t="shared" si="1176"/>
        <v>61799.45934465211</v>
      </c>
      <c r="W2199" s="2">
        <f t="shared" si="1177"/>
        <v>202153.7583188345</v>
      </c>
      <c r="X2199" s="29">
        <f t="shared" si="1178"/>
        <v>0</v>
      </c>
      <c r="Y2199" s="2">
        <f t="shared" si="1156"/>
        <v>0</v>
      </c>
      <c r="Z2199" s="82">
        <f t="shared" si="1179"/>
        <v>0</v>
      </c>
      <c r="AA2199" s="2">
        <f t="shared" si="1160"/>
        <v>0</v>
      </c>
      <c r="AB2199" s="27">
        <f t="shared" si="1186"/>
        <v>6.7299999999999999E-2</v>
      </c>
      <c r="AC2199" s="29">
        <f t="shared" si="1167"/>
        <v>3</v>
      </c>
      <c r="AD2199" s="29">
        <v>252</v>
      </c>
      <c r="AE2199" s="11">
        <f t="shared" si="1158"/>
        <v>1.0007756830000001</v>
      </c>
      <c r="AF2199" s="2">
        <f t="shared" si="1161"/>
        <v>150.93162522</v>
      </c>
      <c r="AG2199" s="2">
        <f t="shared" si="1180"/>
        <v>156.80723370999999</v>
      </c>
      <c r="AH2199" s="3">
        <f t="shared" si="1181"/>
        <v>0</v>
      </c>
      <c r="AI2199" s="4" t="str">
        <f t="shared" si="1159"/>
        <v>A+J=</v>
      </c>
      <c r="AJ2199" s="12">
        <f t="shared" si="1187"/>
        <v>43346</v>
      </c>
      <c r="AK2199" s="12"/>
      <c r="AL2199" s="4"/>
      <c r="AM2199" s="1"/>
      <c r="AN2199" s="12"/>
      <c r="AO2199" s="1"/>
      <c r="AP2199" s="1"/>
      <c r="AQ2199" s="3"/>
      <c r="AR2199" s="3"/>
      <c r="AS2199" s="7"/>
      <c r="AT2199" s="1"/>
      <c r="AU2199" s="1"/>
      <c r="AV2199" s="1"/>
      <c r="AW2199" s="1"/>
      <c r="AX2199" s="1"/>
      <c r="AY2199" s="1"/>
      <c r="AZ2199" s="1"/>
      <c r="BA2199" s="1"/>
      <c r="BB2199" s="1"/>
    </row>
    <row r="2200" spans="1:54" x14ac:dyDescent="0.2">
      <c r="A2200" s="178">
        <f t="shared" si="1182"/>
        <v>43319</v>
      </c>
      <c r="B2200" s="2">
        <f t="shared" si="1168"/>
        <v>202391.18754101341</v>
      </c>
      <c r="C2200" s="2">
        <f t="shared" si="1183"/>
        <v>139024.39213073999</v>
      </c>
      <c r="D2200" s="2">
        <f>SUM(Y2200:Y$2227)</f>
        <v>3328.0673866299999</v>
      </c>
      <c r="E2200" s="11">
        <f t="shared" si="1169"/>
        <v>135696.32474411</v>
      </c>
      <c r="F2200" s="99">
        <f t="shared" si="1164"/>
        <v>5044.46</v>
      </c>
      <c r="G2200" s="3">
        <f>IF(N2200=1,VLOOKUP(A2199,[1]Plan1!$BG$69:$BI$188,3),G2199)</f>
        <v>5061.1099999999997</v>
      </c>
      <c r="H2200" s="200">
        <f t="shared" si="1165"/>
        <v>43253</v>
      </c>
      <c r="I2200" s="200">
        <f t="shared" si="1166"/>
        <v>43283</v>
      </c>
      <c r="J2200" s="27">
        <f t="shared" si="1170"/>
        <v>3.3006506147337245E-3</v>
      </c>
      <c r="K2200" s="12">
        <f t="shared" si="1184"/>
        <v>43346</v>
      </c>
      <c r="L2200" s="12">
        <f t="shared" si="1171"/>
        <v>43346</v>
      </c>
      <c r="M2200" s="1">
        <f t="shared" si="1185"/>
        <v>23</v>
      </c>
      <c r="N2200" s="1">
        <f t="shared" si="1172"/>
        <v>4</v>
      </c>
      <c r="O2200" s="2">
        <f t="shared" si="1173"/>
        <v>1.00057324</v>
      </c>
      <c r="P2200" s="11">
        <f t="shared" si="1163"/>
        <v>1.01260014</v>
      </c>
      <c r="Q2200" s="11">
        <f t="shared" si="1157"/>
        <v>1.4547992946662038</v>
      </c>
      <c r="R2200" s="2">
        <f t="shared" si="1162"/>
        <v>1.4556332400000001</v>
      </c>
      <c r="S2200" s="2">
        <f t="shared" si="1155"/>
        <v>1.3996033400000001</v>
      </c>
      <c r="T2200" s="2">
        <f t="shared" si="1174"/>
        <v>194579.00356765001</v>
      </c>
      <c r="U2200" s="2">
        <f t="shared" si="1175"/>
        <v>1329.9068434424196</v>
      </c>
      <c r="V2200" s="2">
        <f t="shared" si="1176"/>
        <v>61827.756099251012</v>
      </c>
      <c r="W2200" s="2">
        <f t="shared" si="1177"/>
        <v>202182.05507343341</v>
      </c>
      <c r="X2200" s="29">
        <f t="shared" si="1178"/>
        <v>0</v>
      </c>
      <c r="Y2200" s="2">
        <f t="shared" si="1156"/>
        <v>0</v>
      </c>
      <c r="Z2200" s="82">
        <f t="shared" si="1179"/>
        <v>0</v>
      </c>
      <c r="AA2200" s="2">
        <f t="shared" si="1160"/>
        <v>0</v>
      </c>
      <c r="AB2200" s="27">
        <f t="shared" si="1186"/>
        <v>6.7299999999999999E-2</v>
      </c>
      <c r="AC2200" s="29">
        <f t="shared" si="1167"/>
        <v>4</v>
      </c>
      <c r="AD2200" s="29">
        <v>252</v>
      </c>
      <c r="AE2200" s="11">
        <f t="shared" si="1158"/>
        <v>1.0010343770000001</v>
      </c>
      <c r="AF2200" s="2">
        <f t="shared" si="1161"/>
        <v>201.26804597</v>
      </c>
      <c r="AG2200" s="2">
        <f t="shared" si="1180"/>
        <v>209.13246758</v>
      </c>
      <c r="AH2200" s="3">
        <f t="shared" si="1181"/>
        <v>0</v>
      </c>
      <c r="AI2200" s="4" t="str">
        <f t="shared" si="1159"/>
        <v>A+J=</v>
      </c>
      <c r="AJ2200" s="12">
        <f t="shared" si="1187"/>
        <v>43346</v>
      </c>
      <c r="AK2200" s="12"/>
      <c r="AL2200" s="4"/>
      <c r="AM2200" s="1"/>
      <c r="AN2200" s="12"/>
      <c r="AO2200" s="1"/>
      <c r="AP2200" s="1"/>
      <c r="AQ2200" s="3"/>
      <c r="AR2200" s="3"/>
      <c r="AS2200" s="7"/>
      <c r="AT2200" s="1"/>
      <c r="AU2200" s="1"/>
      <c r="AV2200" s="1"/>
      <c r="AW2200" s="1"/>
      <c r="AX2200" s="1"/>
      <c r="AY2200" s="1"/>
      <c r="AZ2200" s="1"/>
      <c r="BA2200" s="1"/>
      <c r="BB2200" s="1"/>
    </row>
    <row r="2201" spans="1:54" x14ac:dyDescent="0.2">
      <c r="A2201" s="178">
        <f t="shared" si="1182"/>
        <v>43320</v>
      </c>
      <c r="B2201" s="2">
        <f t="shared" si="1168"/>
        <v>202471.84199633202</v>
      </c>
      <c r="C2201" s="2">
        <f t="shared" si="1183"/>
        <v>139024.39213073999</v>
      </c>
      <c r="D2201" s="2">
        <f>SUM(Y2201:Y$2227)</f>
        <v>3328.0673866299999</v>
      </c>
      <c r="E2201" s="11">
        <f t="shared" si="1169"/>
        <v>135696.32474411</v>
      </c>
      <c r="F2201" s="99">
        <f t="shared" si="1164"/>
        <v>5044.46</v>
      </c>
      <c r="G2201" s="3">
        <f>IF(N2201=1,VLOOKUP(A2200,[1]Plan1!$BG$69:$BI$188,3),G2200)</f>
        <v>5061.1099999999997</v>
      </c>
      <c r="H2201" s="200">
        <f t="shared" si="1165"/>
        <v>43253</v>
      </c>
      <c r="I2201" s="200">
        <f t="shared" si="1166"/>
        <v>43283</v>
      </c>
      <c r="J2201" s="27">
        <f t="shared" si="1170"/>
        <v>3.3006506147337245E-3</v>
      </c>
      <c r="K2201" s="12">
        <f t="shared" si="1184"/>
        <v>43346</v>
      </c>
      <c r="L2201" s="12">
        <f t="shared" si="1171"/>
        <v>43346</v>
      </c>
      <c r="M2201" s="1">
        <f t="shared" si="1185"/>
        <v>23</v>
      </c>
      <c r="N2201" s="1">
        <f t="shared" si="1172"/>
        <v>5</v>
      </c>
      <c r="O2201" s="2">
        <f t="shared" si="1173"/>
        <v>1.0007166000000001</v>
      </c>
      <c r="P2201" s="11">
        <f t="shared" si="1163"/>
        <v>1.01260014</v>
      </c>
      <c r="Q2201" s="11">
        <f t="shared" si="1157"/>
        <v>1.4547992946662038</v>
      </c>
      <c r="R2201" s="2">
        <f t="shared" si="1162"/>
        <v>1.4558418</v>
      </c>
      <c r="S2201" s="2">
        <f t="shared" si="1155"/>
        <v>1.3996033400000001</v>
      </c>
      <c r="T2201" s="2">
        <f t="shared" si="1174"/>
        <v>194579.00356765001</v>
      </c>
      <c r="U2201" s="2">
        <f t="shared" si="1175"/>
        <v>1329.9068434424196</v>
      </c>
      <c r="V2201" s="2">
        <f t="shared" si="1176"/>
        <v>61856.056924739634</v>
      </c>
      <c r="W2201" s="2">
        <f t="shared" si="1177"/>
        <v>202210.35589892202</v>
      </c>
      <c r="X2201" s="29">
        <f t="shared" si="1178"/>
        <v>0</v>
      </c>
      <c r="Y2201" s="2">
        <f t="shared" si="1156"/>
        <v>0</v>
      </c>
      <c r="Z2201" s="82">
        <f t="shared" si="1179"/>
        <v>0</v>
      </c>
      <c r="AA2201" s="2">
        <f t="shared" si="1160"/>
        <v>0</v>
      </c>
      <c r="AB2201" s="27">
        <f t="shared" si="1186"/>
        <v>6.7299999999999999E-2</v>
      </c>
      <c r="AC2201" s="29">
        <f t="shared" si="1167"/>
        <v>5</v>
      </c>
      <c r="AD2201" s="29">
        <v>252</v>
      </c>
      <c r="AE2201" s="11">
        <f t="shared" si="1158"/>
        <v>1.0012931389999999</v>
      </c>
      <c r="AF2201" s="2">
        <f t="shared" si="1161"/>
        <v>251.61769809</v>
      </c>
      <c r="AG2201" s="2">
        <f t="shared" si="1180"/>
        <v>261.48609741000001</v>
      </c>
      <c r="AH2201" s="3">
        <f t="shared" si="1181"/>
        <v>0</v>
      </c>
      <c r="AI2201" s="4" t="str">
        <f t="shared" si="1159"/>
        <v>A+J=</v>
      </c>
      <c r="AJ2201" s="12">
        <f t="shared" si="1187"/>
        <v>43346</v>
      </c>
      <c r="AK2201" s="12"/>
      <c r="AL2201" s="98"/>
      <c r="AM2201" s="38"/>
      <c r="AN2201" s="16"/>
      <c r="AO2201" s="38"/>
      <c r="AP2201" s="38"/>
      <c r="AQ2201" s="49"/>
      <c r="AR2201" s="49"/>
      <c r="AS2201" s="80"/>
      <c r="AT2201" s="38"/>
      <c r="AU2201" s="38"/>
      <c r="AV2201" s="38"/>
      <c r="AW2201" s="38"/>
      <c r="AX2201" s="38"/>
      <c r="AY2201" s="38"/>
      <c r="AZ2201" s="38"/>
      <c r="BA2201" s="38"/>
      <c r="BB2201" s="38"/>
    </row>
    <row r="2202" spans="1:54" x14ac:dyDescent="0.2">
      <c r="A2202" s="178">
        <f t="shared" si="1182"/>
        <v>43321</v>
      </c>
      <c r="B2202" s="2">
        <f t="shared" si="1168"/>
        <v>202552.52988204369</v>
      </c>
      <c r="C2202" s="2">
        <f t="shared" si="1183"/>
        <v>139024.39213073999</v>
      </c>
      <c r="D2202" s="2">
        <f>SUM(Y2202:Y$2227)</f>
        <v>3328.0673866299999</v>
      </c>
      <c r="E2202" s="11">
        <f t="shared" si="1169"/>
        <v>135696.32474411</v>
      </c>
      <c r="F2202" s="99">
        <f t="shared" si="1164"/>
        <v>5044.46</v>
      </c>
      <c r="G2202" s="3">
        <f>IF(N2202=1,VLOOKUP(A2201,[1]Plan1!$BG$69:$BI$188,3),G2201)</f>
        <v>5061.1099999999997</v>
      </c>
      <c r="H2202" s="200">
        <f t="shared" si="1165"/>
        <v>43253</v>
      </c>
      <c r="I2202" s="200">
        <f t="shared" si="1166"/>
        <v>43283</v>
      </c>
      <c r="J2202" s="27">
        <f t="shared" si="1170"/>
        <v>3.3006506147337245E-3</v>
      </c>
      <c r="K2202" s="12">
        <f t="shared" si="1184"/>
        <v>43346</v>
      </c>
      <c r="L2202" s="12">
        <f t="shared" si="1171"/>
        <v>43346</v>
      </c>
      <c r="M2202" s="1">
        <f t="shared" si="1185"/>
        <v>23</v>
      </c>
      <c r="N2202" s="1">
        <f t="shared" si="1172"/>
        <v>6</v>
      </c>
      <c r="O2202" s="2">
        <f t="shared" si="1173"/>
        <v>1.0008599899999999</v>
      </c>
      <c r="P2202" s="11">
        <f t="shared" si="1163"/>
        <v>1.01260014</v>
      </c>
      <c r="Q2202" s="11">
        <f t="shared" si="1157"/>
        <v>1.4547992946662038</v>
      </c>
      <c r="R2202" s="2">
        <f t="shared" si="1162"/>
        <v>1.4560504000000001</v>
      </c>
      <c r="S2202" s="2">
        <f t="shared" si="1155"/>
        <v>1.3996033400000001</v>
      </c>
      <c r="T2202" s="2">
        <f t="shared" si="1174"/>
        <v>194579.00356765001</v>
      </c>
      <c r="U2202" s="2">
        <f t="shared" si="1175"/>
        <v>1329.9068434424196</v>
      </c>
      <c r="V2202" s="2">
        <f t="shared" si="1176"/>
        <v>61884.363178081272</v>
      </c>
      <c r="W2202" s="2">
        <f t="shared" si="1177"/>
        <v>202238.66215226369</v>
      </c>
      <c r="X2202" s="29">
        <f t="shared" si="1178"/>
        <v>0</v>
      </c>
      <c r="Y2202" s="2">
        <f t="shared" si="1156"/>
        <v>0</v>
      </c>
      <c r="Z2202" s="82">
        <f t="shared" si="1179"/>
        <v>0</v>
      </c>
      <c r="AA2202" s="2">
        <f t="shared" si="1160"/>
        <v>0</v>
      </c>
      <c r="AB2202" s="27">
        <f t="shared" si="1186"/>
        <v>6.7299999999999999E-2</v>
      </c>
      <c r="AC2202" s="29">
        <f t="shared" si="1167"/>
        <v>6</v>
      </c>
      <c r="AD2202" s="29">
        <v>252</v>
      </c>
      <c r="AE2202" s="11">
        <f t="shared" si="1158"/>
        <v>1.0015519669999999</v>
      </c>
      <c r="AF2202" s="2">
        <f t="shared" si="1161"/>
        <v>301.98019241999998</v>
      </c>
      <c r="AG2202" s="2">
        <f t="shared" si="1180"/>
        <v>313.86772977999999</v>
      </c>
      <c r="AH2202" s="3">
        <f t="shared" si="1181"/>
        <v>0</v>
      </c>
      <c r="AI2202" s="4" t="str">
        <f t="shared" si="1159"/>
        <v>A+J=</v>
      </c>
      <c r="AJ2202" s="12">
        <f t="shared" si="1187"/>
        <v>43346</v>
      </c>
      <c r="AK2202" s="12"/>
      <c r="AL2202" s="4"/>
      <c r="AM2202" s="1"/>
      <c r="AN2202" s="12"/>
      <c r="AO2202" s="1"/>
      <c r="AP2202" s="1"/>
      <c r="AQ2202" s="3"/>
      <c r="AR2202" s="3"/>
      <c r="AS2202" s="7"/>
      <c r="AT2202" s="1"/>
      <c r="AU2202" s="1"/>
      <c r="AV2202" s="1"/>
      <c r="AW2202" s="1"/>
      <c r="AX2202" s="1"/>
      <c r="AY2202" s="1"/>
      <c r="AZ2202" s="1"/>
      <c r="BA2202" s="1"/>
      <c r="BB2202" s="1"/>
    </row>
    <row r="2203" spans="1:54" x14ac:dyDescent="0.2">
      <c r="A2203" s="178">
        <f t="shared" si="1182"/>
        <v>43322</v>
      </c>
      <c r="B2203" s="2">
        <f t="shared" si="1168"/>
        <v>202633.24869138177</v>
      </c>
      <c r="C2203" s="2">
        <f t="shared" si="1183"/>
        <v>139024.39213073999</v>
      </c>
      <c r="D2203" s="2">
        <f>SUM(Y2203:Y$2227)</f>
        <v>3328.0673866299999</v>
      </c>
      <c r="E2203" s="11">
        <f t="shared" si="1169"/>
        <v>135696.32474411</v>
      </c>
      <c r="F2203" s="99">
        <f t="shared" si="1164"/>
        <v>5044.46</v>
      </c>
      <c r="G2203" s="3">
        <f>IF(N2203=1,VLOOKUP(A2202,[1]Plan1!$BG$69:$BI$188,3),G2202)</f>
        <v>5061.1099999999997</v>
      </c>
      <c r="H2203" s="200">
        <f t="shared" si="1165"/>
        <v>43253</v>
      </c>
      <c r="I2203" s="200">
        <f t="shared" si="1166"/>
        <v>43283</v>
      </c>
      <c r="J2203" s="27">
        <f t="shared" si="1170"/>
        <v>3.3006506147337245E-3</v>
      </c>
      <c r="K2203" s="12">
        <f t="shared" si="1184"/>
        <v>43346</v>
      </c>
      <c r="L2203" s="12">
        <f t="shared" si="1171"/>
        <v>43346</v>
      </c>
      <c r="M2203" s="1">
        <f t="shared" si="1185"/>
        <v>23</v>
      </c>
      <c r="N2203" s="1">
        <f t="shared" si="1172"/>
        <v>7</v>
      </c>
      <c r="O2203" s="2">
        <f t="shared" si="1173"/>
        <v>1.0010033899999999</v>
      </c>
      <c r="P2203" s="11">
        <f t="shared" si="1163"/>
        <v>1.01260014</v>
      </c>
      <c r="Q2203" s="11">
        <f t="shared" si="1157"/>
        <v>1.4547992946662038</v>
      </c>
      <c r="R2203" s="2">
        <f t="shared" si="1162"/>
        <v>1.4562590200000001</v>
      </c>
      <c r="S2203" s="2">
        <f t="shared" si="1155"/>
        <v>1.3996033400000001</v>
      </c>
      <c r="T2203" s="2">
        <f t="shared" si="1174"/>
        <v>194579.00356765001</v>
      </c>
      <c r="U2203" s="2">
        <f t="shared" si="1175"/>
        <v>1329.9068434424196</v>
      </c>
      <c r="V2203" s="2">
        <f t="shared" si="1176"/>
        <v>61912.672145349388</v>
      </c>
      <c r="W2203" s="2">
        <f t="shared" si="1177"/>
        <v>202266.97111953178</v>
      </c>
      <c r="X2203" s="29">
        <f t="shared" si="1178"/>
        <v>0</v>
      </c>
      <c r="Y2203" s="2">
        <f t="shared" si="1156"/>
        <v>0</v>
      </c>
      <c r="Z2203" s="82">
        <f t="shared" si="1179"/>
        <v>0</v>
      </c>
      <c r="AA2203" s="2">
        <f t="shared" si="1160"/>
        <v>0</v>
      </c>
      <c r="AB2203" s="27">
        <f t="shared" si="1186"/>
        <v>6.7299999999999999E-2</v>
      </c>
      <c r="AC2203" s="29">
        <f t="shared" si="1167"/>
        <v>7</v>
      </c>
      <c r="AD2203" s="29">
        <v>252</v>
      </c>
      <c r="AE2203" s="11">
        <f t="shared" si="1158"/>
        <v>1.0018108619999999</v>
      </c>
      <c r="AF2203" s="2">
        <f t="shared" si="1161"/>
        <v>352.35572354999999</v>
      </c>
      <c r="AG2203" s="2">
        <f t="shared" si="1180"/>
        <v>366.27757185000002</v>
      </c>
      <c r="AH2203" s="3">
        <f t="shared" si="1181"/>
        <v>0</v>
      </c>
      <c r="AI2203" s="4" t="str">
        <f t="shared" si="1159"/>
        <v>A+J=</v>
      </c>
      <c r="AJ2203" s="12">
        <f t="shared" si="1187"/>
        <v>43346</v>
      </c>
      <c r="AK2203" s="12"/>
      <c r="AL2203" s="4"/>
      <c r="AM2203" s="1"/>
      <c r="AN2203" s="12"/>
      <c r="AO2203" s="1"/>
      <c r="AP2203" s="1"/>
      <c r="AQ2203" s="3"/>
      <c r="AR2203" s="3"/>
      <c r="AS2203" s="7"/>
      <c r="AT2203" s="1"/>
      <c r="AU2203" s="1"/>
      <c r="AV2203" s="1"/>
      <c r="AW2203" s="1"/>
      <c r="AX2203" s="1"/>
      <c r="AY2203" s="1"/>
      <c r="AZ2203" s="1"/>
      <c r="BA2203" s="1"/>
      <c r="BB2203" s="1"/>
    </row>
    <row r="2204" spans="1:54" x14ac:dyDescent="0.2">
      <c r="A2204" s="178">
        <f t="shared" si="1182"/>
        <v>43323</v>
      </c>
      <c r="B2204" s="2">
        <f t="shared" si="1168"/>
        <v>202713.99999421966</v>
      </c>
      <c r="C2204" s="2">
        <f t="shared" si="1183"/>
        <v>139024.39213073999</v>
      </c>
      <c r="D2204" s="2">
        <f>SUM(Y2204:Y$2227)</f>
        <v>3328.0673866299999</v>
      </c>
      <c r="E2204" s="11">
        <f t="shared" si="1169"/>
        <v>135696.32474411</v>
      </c>
      <c r="F2204" s="99">
        <f t="shared" si="1164"/>
        <v>5044.46</v>
      </c>
      <c r="G2204" s="3">
        <f>IF(N2204=1,VLOOKUP(A2203,[1]Plan1!$BG$69:$BI$188,3),G2203)</f>
        <v>5061.1099999999997</v>
      </c>
      <c r="H2204" s="200">
        <f t="shared" si="1165"/>
        <v>43253</v>
      </c>
      <c r="I2204" s="200">
        <f t="shared" si="1166"/>
        <v>43283</v>
      </c>
      <c r="J2204" s="27">
        <f t="shared" si="1170"/>
        <v>3.3006506147337245E-3</v>
      </c>
      <c r="K2204" s="12">
        <f t="shared" si="1184"/>
        <v>43346</v>
      </c>
      <c r="L2204" s="12">
        <f t="shared" si="1171"/>
        <v>43346</v>
      </c>
      <c r="M2204" s="1">
        <f t="shared" si="1185"/>
        <v>23</v>
      </c>
      <c r="N2204" s="1">
        <f t="shared" si="1172"/>
        <v>8</v>
      </c>
      <c r="O2204" s="2">
        <f t="shared" si="1173"/>
        <v>1.0011468100000001</v>
      </c>
      <c r="P2204" s="11">
        <f t="shared" si="1163"/>
        <v>1.01260014</v>
      </c>
      <c r="Q2204" s="11">
        <f t="shared" si="1157"/>
        <v>1.4547992946662038</v>
      </c>
      <c r="R2204" s="2">
        <f t="shared" si="1162"/>
        <v>1.4564676700000001</v>
      </c>
      <c r="S2204" s="2">
        <f t="shared" si="1155"/>
        <v>1.3996033400000001</v>
      </c>
      <c r="T2204" s="2">
        <f t="shared" si="1174"/>
        <v>194579.00356765001</v>
      </c>
      <c r="U2204" s="2">
        <f t="shared" si="1175"/>
        <v>1329.9068434424196</v>
      </c>
      <c r="V2204" s="2">
        <f t="shared" si="1176"/>
        <v>61940.985183507248</v>
      </c>
      <c r="W2204" s="2">
        <f t="shared" si="1177"/>
        <v>202295.28415768966</v>
      </c>
      <c r="X2204" s="29">
        <f t="shared" si="1178"/>
        <v>0</v>
      </c>
      <c r="Y2204" s="2">
        <f t="shared" si="1156"/>
        <v>0</v>
      </c>
      <c r="Z2204" s="82">
        <f t="shared" si="1179"/>
        <v>0</v>
      </c>
      <c r="AA2204" s="2">
        <f t="shared" si="1160"/>
        <v>0</v>
      </c>
      <c r="AB2204" s="27">
        <f t="shared" si="1186"/>
        <v>6.7299999999999999E-2</v>
      </c>
      <c r="AC2204" s="29">
        <f t="shared" si="1167"/>
        <v>8</v>
      </c>
      <c r="AD2204" s="29">
        <v>252</v>
      </c>
      <c r="AE2204" s="11">
        <f t="shared" si="1158"/>
        <v>1.002069825</v>
      </c>
      <c r="AF2204" s="2">
        <f t="shared" si="1161"/>
        <v>402.74448604999998</v>
      </c>
      <c r="AG2204" s="2">
        <f t="shared" si="1180"/>
        <v>418.71583652999999</v>
      </c>
      <c r="AH2204" s="3">
        <f t="shared" si="1181"/>
        <v>0</v>
      </c>
      <c r="AI2204" s="4" t="str">
        <f t="shared" si="1159"/>
        <v>A+J=</v>
      </c>
      <c r="AJ2204" s="12">
        <f t="shared" si="1187"/>
        <v>43346</v>
      </c>
      <c r="AK2204" s="12"/>
      <c r="AL2204" s="4"/>
      <c r="AM2204" s="1"/>
      <c r="AN2204" s="12"/>
      <c r="AO2204" s="1"/>
      <c r="AP2204" s="1"/>
      <c r="AQ2204" s="3"/>
      <c r="AR2204" s="3"/>
      <c r="AS2204" s="7"/>
      <c r="AT2204" s="1"/>
      <c r="AU2204" s="1"/>
      <c r="AV2204" s="1"/>
      <c r="AW2204" s="1"/>
      <c r="AX2204" s="1"/>
      <c r="AY2204" s="1"/>
      <c r="AZ2204" s="1"/>
      <c r="BA2204" s="1"/>
      <c r="BB2204" s="1"/>
    </row>
    <row r="2205" spans="1:54" x14ac:dyDescent="0.2">
      <c r="A2205" s="178">
        <f t="shared" si="1182"/>
        <v>43324</v>
      </c>
      <c r="B2205" s="2">
        <f t="shared" si="1168"/>
        <v>202713.99999421966</v>
      </c>
      <c r="C2205" s="2">
        <f t="shared" si="1183"/>
        <v>139024.39213073999</v>
      </c>
      <c r="D2205" s="2">
        <f>SUM(Y2205:Y$2227)</f>
        <v>3328.0673866299999</v>
      </c>
      <c r="E2205" s="11">
        <f t="shared" si="1169"/>
        <v>135696.32474411</v>
      </c>
      <c r="F2205" s="99">
        <f t="shared" si="1164"/>
        <v>5044.46</v>
      </c>
      <c r="G2205" s="3">
        <f>IF(N2205=1,VLOOKUP(A2204,[1]Plan1!$BG$69:$BI$188,3),G2204)</f>
        <v>5061.1099999999997</v>
      </c>
      <c r="H2205" s="200">
        <f t="shared" si="1165"/>
        <v>43253</v>
      </c>
      <c r="I2205" s="200">
        <f t="shared" si="1166"/>
        <v>43283</v>
      </c>
      <c r="J2205" s="27">
        <f t="shared" si="1170"/>
        <v>3.3006506147337245E-3</v>
      </c>
      <c r="K2205" s="12">
        <f t="shared" si="1184"/>
        <v>43346</v>
      </c>
      <c r="L2205" s="12">
        <f t="shared" si="1171"/>
        <v>43346</v>
      </c>
      <c r="M2205" s="1">
        <f t="shared" si="1185"/>
        <v>23</v>
      </c>
      <c r="N2205" s="1">
        <f t="shared" si="1172"/>
        <v>8</v>
      </c>
      <c r="O2205" s="2">
        <f t="shared" si="1173"/>
        <v>1.0011468100000001</v>
      </c>
      <c r="P2205" s="11">
        <f t="shared" si="1163"/>
        <v>1.01260014</v>
      </c>
      <c r="Q2205" s="11">
        <f t="shared" si="1157"/>
        <v>1.4547992946662038</v>
      </c>
      <c r="R2205" s="2">
        <f t="shared" si="1162"/>
        <v>1.4564676700000001</v>
      </c>
      <c r="S2205" s="2">
        <f t="shared" si="1155"/>
        <v>1.3996033400000001</v>
      </c>
      <c r="T2205" s="2">
        <f t="shared" si="1174"/>
        <v>194579.00356765001</v>
      </c>
      <c r="U2205" s="2">
        <f t="shared" si="1175"/>
        <v>1329.9068434424196</v>
      </c>
      <c r="V2205" s="2">
        <f t="shared" si="1176"/>
        <v>61940.985183507248</v>
      </c>
      <c r="W2205" s="2">
        <f t="shared" si="1177"/>
        <v>202295.28415768966</v>
      </c>
      <c r="X2205" s="29">
        <f t="shared" si="1178"/>
        <v>0</v>
      </c>
      <c r="Y2205" s="2">
        <f t="shared" si="1156"/>
        <v>0</v>
      </c>
      <c r="Z2205" s="82">
        <f t="shared" si="1179"/>
        <v>0</v>
      </c>
      <c r="AA2205" s="2">
        <f t="shared" si="1160"/>
        <v>0</v>
      </c>
      <c r="AB2205" s="27">
        <f t="shared" si="1186"/>
        <v>6.7299999999999999E-2</v>
      </c>
      <c r="AC2205" s="29">
        <f t="shared" si="1167"/>
        <v>8</v>
      </c>
      <c r="AD2205" s="29">
        <v>252</v>
      </c>
      <c r="AE2205" s="11">
        <f t="shared" si="1158"/>
        <v>1.002069825</v>
      </c>
      <c r="AF2205" s="2">
        <f t="shared" si="1161"/>
        <v>402.74448604999998</v>
      </c>
      <c r="AG2205" s="2">
        <f t="shared" si="1180"/>
        <v>418.71583652999999</v>
      </c>
      <c r="AH2205" s="3">
        <f t="shared" si="1181"/>
        <v>0</v>
      </c>
      <c r="AI2205" s="4" t="str">
        <f t="shared" si="1159"/>
        <v>A+J=</v>
      </c>
      <c r="AJ2205" s="12">
        <f t="shared" si="1187"/>
        <v>43346</v>
      </c>
      <c r="AK2205" s="12"/>
      <c r="AL2205" s="4"/>
      <c r="AM2205" s="1"/>
      <c r="AN2205" s="12"/>
      <c r="AO2205" s="1"/>
      <c r="AP2205" s="1"/>
      <c r="AQ2205" s="3"/>
      <c r="AR2205" s="3"/>
      <c r="AS2205" s="7"/>
      <c r="AT2205" s="1"/>
      <c r="AU2205" s="1"/>
      <c r="AV2205" s="1"/>
      <c r="AW2205" s="1"/>
      <c r="AX2205" s="1"/>
      <c r="AY2205" s="1"/>
      <c r="AZ2205" s="1"/>
      <c r="BA2205" s="1"/>
      <c r="BB2205" s="1"/>
    </row>
    <row r="2206" spans="1:54" x14ac:dyDescent="0.2">
      <c r="A2206" s="178">
        <f t="shared" si="1182"/>
        <v>43325</v>
      </c>
      <c r="B2206" s="2">
        <f t="shared" si="1168"/>
        <v>202713.99999421966</v>
      </c>
      <c r="C2206" s="2">
        <f t="shared" si="1183"/>
        <v>139024.39213073999</v>
      </c>
      <c r="D2206" s="2">
        <f>SUM(Y2206:Y$2227)</f>
        <v>3328.0673866299999</v>
      </c>
      <c r="E2206" s="11">
        <f t="shared" si="1169"/>
        <v>135696.32474411</v>
      </c>
      <c r="F2206" s="99">
        <f t="shared" si="1164"/>
        <v>5044.46</v>
      </c>
      <c r="G2206" s="3">
        <f>IF(N2206=1,VLOOKUP(A2205,[1]Plan1!$BG$69:$BI$188,3),G2205)</f>
        <v>5061.1099999999997</v>
      </c>
      <c r="H2206" s="200">
        <f t="shared" si="1165"/>
        <v>43253</v>
      </c>
      <c r="I2206" s="200">
        <f t="shared" si="1166"/>
        <v>43283</v>
      </c>
      <c r="J2206" s="27">
        <f t="shared" si="1170"/>
        <v>3.3006506147337245E-3</v>
      </c>
      <c r="K2206" s="12">
        <f t="shared" si="1184"/>
        <v>43346</v>
      </c>
      <c r="L2206" s="12">
        <f t="shared" si="1171"/>
        <v>43346</v>
      </c>
      <c r="M2206" s="1">
        <f t="shared" si="1185"/>
        <v>23</v>
      </c>
      <c r="N2206" s="1">
        <f t="shared" si="1172"/>
        <v>8</v>
      </c>
      <c r="O2206" s="2">
        <f t="shared" si="1173"/>
        <v>1.0011468100000001</v>
      </c>
      <c r="P2206" s="11">
        <f t="shared" si="1163"/>
        <v>1.01260014</v>
      </c>
      <c r="Q2206" s="11">
        <f t="shared" si="1157"/>
        <v>1.4547992946662038</v>
      </c>
      <c r="R2206" s="2">
        <f t="shared" si="1162"/>
        <v>1.4564676700000001</v>
      </c>
      <c r="S2206" s="2">
        <f t="shared" ref="S2206:S2269" si="1188">IF(AND(X2206&gt;0,MONTH(A2206)=10),R2206,S2205)</f>
        <v>1.3996033400000001</v>
      </c>
      <c r="T2206" s="2">
        <f t="shared" si="1174"/>
        <v>194579.00356765001</v>
      </c>
      <c r="U2206" s="2">
        <f t="shared" si="1175"/>
        <v>1329.9068434424196</v>
      </c>
      <c r="V2206" s="2">
        <f t="shared" si="1176"/>
        <v>61940.985183507248</v>
      </c>
      <c r="W2206" s="2">
        <f t="shared" si="1177"/>
        <v>202295.28415768966</v>
      </c>
      <c r="X2206" s="29">
        <f t="shared" si="1178"/>
        <v>0</v>
      </c>
      <c r="Y2206" s="2">
        <f t="shared" ref="Y2206:Y2269" si="1189">IF(X2206&gt;0,VLOOKUP(A2206,AN$12:AR$131,5),0)</f>
        <v>0</v>
      </c>
      <c r="Z2206" s="82">
        <f t="shared" si="1179"/>
        <v>0</v>
      </c>
      <c r="AA2206" s="2">
        <f t="shared" si="1160"/>
        <v>0</v>
      </c>
      <c r="AB2206" s="27">
        <f t="shared" si="1186"/>
        <v>6.7299999999999999E-2</v>
      </c>
      <c r="AC2206" s="29">
        <f t="shared" si="1167"/>
        <v>8</v>
      </c>
      <c r="AD2206" s="29">
        <v>252</v>
      </c>
      <c r="AE2206" s="11">
        <f t="shared" si="1158"/>
        <v>1.002069825</v>
      </c>
      <c r="AF2206" s="2">
        <f t="shared" si="1161"/>
        <v>402.74448604999998</v>
      </c>
      <c r="AG2206" s="2">
        <f t="shared" si="1180"/>
        <v>418.71583652999999</v>
      </c>
      <c r="AH2206" s="3">
        <f t="shared" si="1181"/>
        <v>0</v>
      </c>
      <c r="AI2206" s="4" t="str">
        <f t="shared" si="1159"/>
        <v>A+J=</v>
      </c>
      <c r="AJ2206" s="12">
        <f t="shared" si="1187"/>
        <v>43346</v>
      </c>
      <c r="AK2206" s="12"/>
      <c r="AL2206" s="4"/>
      <c r="AM2206" s="1"/>
      <c r="AN2206" s="12"/>
      <c r="AO2206" s="1"/>
      <c r="AP2206" s="1"/>
      <c r="AQ2206" s="3"/>
      <c r="AR2206" s="3"/>
      <c r="AS2206" s="7"/>
      <c r="AT2206" s="1"/>
      <c r="AU2206" s="1"/>
      <c r="AV2206" s="1"/>
      <c r="AW2206" s="1"/>
      <c r="AX2206" s="1"/>
      <c r="AY2206" s="1"/>
      <c r="AZ2206" s="1"/>
      <c r="BA2206" s="1"/>
      <c r="BB2206" s="1"/>
    </row>
    <row r="2207" spans="1:54" x14ac:dyDescent="0.2">
      <c r="A2207" s="178">
        <f t="shared" si="1182"/>
        <v>43326</v>
      </c>
      <c r="B2207" s="2">
        <f t="shared" si="1168"/>
        <v>202794.78475496045</v>
      </c>
      <c r="C2207" s="2">
        <f t="shared" si="1183"/>
        <v>139024.39213073999</v>
      </c>
      <c r="D2207" s="2">
        <f>SUM(Y2207:Y$2227)</f>
        <v>3328.0673866299999</v>
      </c>
      <c r="E2207" s="11">
        <f t="shared" si="1169"/>
        <v>135696.32474411</v>
      </c>
      <c r="F2207" s="99">
        <f t="shared" si="1164"/>
        <v>5044.46</v>
      </c>
      <c r="G2207" s="3">
        <f>IF(N2207=1,VLOOKUP(A2206,[1]Plan1!$BG$69:$BI$188,3),G2206)</f>
        <v>5061.1099999999997</v>
      </c>
      <c r="H2207" s="200">
        <f t="shared" si="1165"/>
        <v>43253</v>
      </c>
      <c r="I2207" s="200">
        <f t="shared" si="1166"/>
        <v>43283</v>
      </c>
      <c r="J2207" s="27">
        <f t="shared" si="1170"/>
        <v>3.3006506147337245E-3</v>
      </c>
      <c r="K2207" s="12">
        <f t="shared" si="1184"/>
        <v>43346</v>
      </c>
      <c r="L2207" s="12">
        <f t="shared" si="1171"/>
        <v>43346</v>
      </c>
      <c r="M2207" s="1">
        <f t="shared" si="1185"/>
        <v>23</v>
      </c>
      <c r="N2207" s="1">
        <f t="shared" si="1172"/>
        <v>9</v>
      </c>
      <c r="O2207" s="2">
        <f t="shared" si="1173"/>
        <v>1.00129026</v>
      </c>
      <c r="P2207" s="11">
        <f t="shared" si="1163"/>
        <v>1.01260014</v>
      </c>
      <c r="Q2207" s="11">
        <f t="shared" ref="Q2207:Q2270" si="1190">IF(L2207&gt;L2206,Q2206*P2207,Q2206)</f>
        <v>1.4547992946662038</v>
      </c>
      <c r="R2207" s="2">
        <f t="shared" si="1162"/>
        <v>1.4566763599999999</v>
      </c>
      <c r="S2207" s="2">
        <f t="shared" si="1188"/>
        <v>1.3996033400000001</v>
      </c>
      <c r="T2207" s="2">
        <f t="shared" si="1174"/>
        <v>194579.00356765001</v>
      </c>
      <c r="U2207" s="2">
        <f t="shared" si="1175"/>
        <v>1329.9068434424196</v>
      </c>
      <c r="V2207" s="2">
        <f t="shared" si="1176"/>
        <v>61969.303649518071</v>
      </c>
      <c r="W2207" s="2">
        <f t="shared" si="1177"/>
        <v>202323.60262370046</v>
      </c>
      <c r="X2207" s="29">
        <f t="shared" si="1178"/>
        <v>0</v>
      </c>
      <c r="Y2207" s="2">
        <f t="shared" si="1189"/>
        <v>0</v>
      </c>
      <c r="Z2207" s="82">
        <f t="shared" si="1179"/>
        <v>0</v>
      </c>
      <c r="AA2207" s="2">
        <f t="shared" si="1160"/>
        <v>0</v>
      </c>
      <c r="AB2207" s="27">
        <f t="shared" si="1186"/>
        <v>6.7299999999999999E-2</v>
      </c>
      <c r="AC2207" s="29">
        <f t="shared" si="1167"/>
        <v>9</v>
      </c>
      <c r="AD2207" s="29">
        <v>252</v>
      </c>
      <c r="AE2207" s="11">
        <f t="shared" ref="AE2207:AE2270" si="1191">ROUND((1+AB2207)^TRUNC((AC2207/AD2207),9),9)</f>
        <v>1.0023288539999999</v>
      </c>
      <c r="AF2207" s="2">
        <f t="shared" si="1161"/>
        <v>453.14609077</v>
      </c>
      <c r="AG2207" s="2">
        <f t="shared" si="1180"/>
        <v>471.18213126000001</v>
      </c>
      <c r="AH2207" s="3">
        <f t="shared" si="1181"/>
        <v>0</v>
      </c>
      <c r="AI2207" s="4" t="str">
        <f t="shared" si="1159"/>
        <v>A+J=</v>
      </c>
      <c r="AJ2207" s="12">
        <f t="shared" si="1187"/>
        <v>43346</v>
      </c>
      <c r="AK2207" s="12"/>
      <c r="AL2207" s="4"/>
      <c r="AM2207" s="1"/>
      <c r="AN2207" s="12"/>
      <c r="AO2207" s="1"/>
      <c r="AP2207" s="1"/>
      <c r="AQ2207" s="3"/>
      <c r="AR2207" s="3"/>
      <c r="AS2207" s="7"/>
      <c r="AT2207" s="1"/>
      <c r="AU2207" s="1"/>
      <c r="AV2207" s="1"/>
      <c r="AW2207" s="1"/>
      <c r="AX2207" s="1"/>
      <c r="AY2207" s="1"/>
      <c r="AZ2207" s="1"/>
      <c r="BA2207" s="1"/>
      <c r="BB2207" s="1"/>
    </row>
    <row r="2208" spans="1:54" x14ac:dyDescent="0.2">
      <c r="A2208" s="178">
        <f t="shared" si="1182"/>
        <v>43327</v>
      </c>
      <c r="B2208" s="2">
        <f t="shared" si="1168"/>
        <v>202875.59910436458</v>
      </c>
      <c r="C2208" s="2">
        <f t="shared" si="1183"/>
        <v>139024.39213073999</v>
      </c>
      <c r="D2208" s="2">
        <f>SUM(Y2208:Y$2227)</f>
        <v>3328.0673866299999</v>
      </c>
      <c r="E2208" s="11">
        <f t="shared" si="1169"/>
        <v>135696.32474411</v>
      </c>
      <c r="F2208" s="99">
        <f t="shared" si="1164"/>
        <v>5044.46</v>
      </c>
      <c r="G2208" s="3">
        <f>IF(N2208=1,VLOOKUP(A2207,[1]Plan1!$BG$69:$BI$188,3),G2207)</f>
        <v>5061.1099999999997</v>
      </c>
      <c r="H2208" s="200">
        <f t="shared" si="1165"/>
        <v>43253</v>
      </c>
      <c r="I2208" s="200">
        <f t="shared" si="1166"/>
        <v>43283</v>
      </c>
      <c r="J2208" s="27">
        <f t="shared" si="1170"/>
        <v>3.3006506147337245E-3</v>
      </c>
      <c r="K2208" s="12">
        <f t="shared" si="1184"/>
        <v>43346</v>
      </c>
      <c r="L2208" s="12">
        <f t="shared" si="1171"/>
        <v>43346</v>
      </c>
      <c r="M2208" s="1">
        <f t="shared" si="1185"/>
        <v>23</v>
      </c>
      <c r="N2208" s="1">
        <f t="shared" si="1172"/>
        <v>10</v>
      </c>
      <c r="O2208" s="2">
        <f t="shared" si="1173"/>
        <v>1.0014337200000001</v>
      </c>
      <c r="P2208" s="11">
        <f t="shared" si="1163"/>
        <v>1.01260014</v>
      </c>
      <c r="Q2208" s="11">
        <f t="shared" si="1190"/>
        <v>1.4547992946662038</v>
      </c>
      <c r="R2208" s="2">
        <f t="shared" si="1162"/>
        <v>1.4568850600000001</v>
      </c>
      <c r="S2208" s="2">
        <f t="shared" si="1188"/>
        <v>1.3996033400000001</v>
      </c>
      <c r="T2208" s="2">
        <f t="shared" si="1174"/>
        <v>194579.00356765001</v>
      </c>
      <c r="U2208" s="2">
        <f t="shared" si="1175"/>
        <v>1329.9068434424196</v>
      </c>
      <c r="V2208" s="2">
        <f t="shared" si="1176"/>
        <v>61997.623472492189</v>
      </c>
      <c r="W2208" s="2">
        <f t="shared" si="1177"/>
        <v>202351.92244667458</v>
      </c>
      <c r="X2208" s="29">
        <f t="shared" si="1178"/>
        <v>0</v>
      </c>
      <c r="Y2208" s="2">
        <f t="shared" si="1189"/>
        <v>0</v>
      </c>
      <c r="Z2208" s="82">
        <f t="shared" si="1179"/>
        <v>0</v>
      </c>
      <c r="AA2208" s="2">
        <f t="shared" si="1160"/>
        <v>0</v>
      </c>
      <c r="AB2208" s="27">
        <f t="shared" si="1186"/>
        <v>6.7299999999999999E-2</v>
      </c>
      <c r="AC2208" s="29">
        <f t="shared" si="1167"/>
        <v>10</v>
      </c>
      <c r="AD2208" s="29">
        <v>252</v>
      </c>
      <c r="AE2208" s="11">
        <f t="shared" si="1191"/>
        <v>1.0025879499999999</v>
      </c>
      <c r="AF2208" s="2">
        <f t="shared" si="1161"/>
        <v>503.56073228000002</v>
      </c>
      <c r="AG2208" s="2">
        <f t="shared" si="1180"/>
        <v>523.67665768999996</v>
      </c>
      <c r="AH2208" s="3">
        <f t="shared" si="1181"/>
        <v>0</v>
      </c>
      <c r="AI2208" s="4" t="str">
        <f t="shared" si="1159"/>
        <v>A+J=</v>
      </c>
      <c r="AJ2208" s="12">
        <f t="shared" si="1187"/>
        <v>43346</v>
      </c>
      <c r="AK2208" s="12"/>
      <c r="AL2208" s="4"/>
      <c r="AM2208" s="1"/>
      <c r="AN2208" s="12"/>
      <c r="AO2208" s="1"/>
      <c r="AP2208" s="1"/>
      <c r="AQ2208" s="3"/>
      <c r="AR2208" s="3"/>
      <c r="AS2208" s="7"/>
      <c r="AT2208" s="1"/>
      <c r="AU2208" s="1"/>
      <c r="AV2208" s="1"/>
      <c r="AW2208" s="1"/>
      <c r="AX2208" s="1"/>
      <c r="AY2208" s="1"/>
      <c r="AZ2208" s="1"/>
      <c r="BA2208" s="1"/>
      <c r="BB2208" s="1"/>
    </row>
    <row r="2209" spans="1:138" x14ac:dyDescent="0.2">
      <c r="A2209" s="178">
        <f t="shared" si="1182"/>
        <v>43328</v>
      </c>
      <c r="B2209" s="2">
        <f t="shared" si="1168"/>
        <v>202956.44849248492</v>
      </c>
      <c r="C2209" s="2">
        <f t="shared" si="1183"/>
        <v>139024.39213073999</v>
      </c>
      <c r="D2209" s="2">
        <f>SUM(Y2209:Y$2227)</f>
        <v>3328.0673866299999</v>
      </c>
      <c r="E2209" s="11">
        <f t="shared" si="1169"/>
        <v>135696.32474411</v>
      </c>
      <c r="F2209" s="99">
        <f t="shared" si="1164"/>
        <v>5044.46</v>
      </c>
      <c r="G2209" s="3">
        <f>IF(N2209=1,VLOOKUP(A2208,[1]Plan1!$BG$69:$BI$188,3),G2208)</f>
        <v>5061.1099999999997</v>
      </c>
      <c r="H2209" s="200">
        <f t="shared" si="1165"/>
        <v>43253</v>
      </c>
      <c r="I2209" s="200">
        <f t="shared" si="1166"/>
        <v>43283</v>
      </c>
      <c r="J2209" s="27">
        <f t="shared" si="1170"/>
        <v>3.3006506147337245E-3</v>
      </c>
      <c r="K2209" s="12">
        <f t="shared" si="1184"/>
        <v>43346</v>
      </c>
      <c r="L2209" s="12">
        <f t="shared" si="1171"/>
        <v>43346</v>
      </c>
      <c r="M2209" s="1">
        <f t="shared" si="1185"/>
        <v>23</v>
      </c>
      <c r="N2209" s="1">
        <f t="shared" si="1172"/>
        <v>11</v>
      </c>
      <c r="O2209" s="2">
        <f t="shared" si="1173"/>
        <v>1.00157721</v>
      </c>
      <c r="P2209" s="11">
        <f t="shared" si="1163"/>
        <v>1.01260014</v>
      </c>
      <c r="Q2209" s="11">
        <f t="shared" si="1190"/>
        <v>1.4547992946662038</v>
      </c>
      <c r="R2209" s="2">
        <f t="shared" si="1162"/>
        <v>1.4570938099999999</v>
      </c>
      <c r="S2209" s="2">
        <f t="shared" si="1188"/>
        <v>1.3996033400000001</v>
      </c>
      <c r="T2209" s="2">
        <f t="shared" si="1174"/>
        <v>194579.00356765001</v>
      </c>
      <c r="U2209" s="2">
        <f t="shared" si="1175"/>
        <v>1329.9068434424196</v>
      </c>
      <c r="V2209" s="2">
        <f t="shared" si="1176"/>
        <v>62025.950080282506</v>
      </c>
      <c r="W2209" s="2">
        <f t="shared" si="1177"/>
        <v>202380.24905446492</v>
      </c>
      <c r="X2209" s="29">
        <f t="shared" si="1178"/>
        <v>0</v>
      </c>
      <c r="Y2209" s="2">
        <f t="shared" si="1189"/>
        <v>0</v>
      </c>
      <c r="Z2209" s="82">
        <f t="shared" si="1179"/>
        <v>0</v>
      </c>
      <c r="AA2209" s="2">
        <f t="shared" si="1160"/>
        <v>0</v>
      </c>
      <c r="AB2209" s="27">
        <f t="shared" si="1186"/>
        <v>6.7299999999999999E-2</v>
      </c>
      <c r="AC2209" s="29">
        <f t="shared" si="1167"/>
        <v>11</v>
      </c>
      <c r="AD2209" s="29">
        <v>252</v>
      </c>
      <c r="AE2209" s="11">
        <f t="shared" si="1191"/>
        <v>1.0028471130000001</v>
      </c>
      <c r="AF2209" s="2">
        <f t="shared" si="1161"/>
        <v>553.98841058000005</v>
      </c>
      <c r="AG2209" s="2">
        <f t="shared" si="1180"/>
        <v>576.19943802</v>
      </c>
      <c r="AH2209" s="3">
        <f t="shared" si="1181"/>
        <v>0</v>
      </c>
      <c r="AI2209" s="4" t="str">
        <f t="shared" si="1159"/>
        <v>A+J=</v>
      </c>
      <c r="AJ2209" s="12">
        <f t="shared" si="1187"/>
        <v>43346</v>
      </c>
      <c r="AK2209" s="12"/>
      <c r="AL2209" s="4"/>
      <c r="AM2209" s="1"/>
      <c r="AN2209" s="12"/>
      <c r="AO2209" s="1"/>
      <c r="AP2209" s="1"/>
      <c r="AQ2209" s="3"/>
      <c r="AR2209" s="3"/>
      <c r="AS2209" s="7"/>
      <c r="AT2209" s="1"/>
      <c r="AU2209" s="1"/>
      <c r="AV2209" s="1"/>
      <c r="AW2209" s="1"/>
      <c r="AX2209" s="1"/>
      <c r="AY2209" s="1"/>
      <c r="AZ2209" s="1"/>
      <c r="BA2209" s="1"/>
      <c r="BB2209" s="1"/>
    </row>
    <row r="2210" spans="1:138" x14ac:dyDescent="0.2">
      <c r="A2210" s="178">
        <f t="shared" si="1182"/>
        <v>43329</v>
      </c>
      <c r="B2210" s="2">
        <f t="shared" si="1168"/>
        <v>203037.33020793498</v>
      </c>
      <c r="C2210" s="2">
        <f t="shared" si="1183"/>
        <v>139024.39213073999</v>
      </c>
      <c r="D2210" s="2">
        <f>SUM(Y2210:Y$2227)</f>
        <v>3328.0673866299999</v>
      </c>
      <c r="E2210" s="11">
        <f t="shared" si="1169"/>
        <v>135696.32474411</v>
      </c>
      <c r="F2210" s="99">
        <f t="shared" si="1164"/>
        <v>5044.46</v>
      </c>
      <c r="G2210" s="3">
        <f>IF(N2210=1,VLOOKUP(A2209,[1]Plan1!$BG$69:$BI$188,3),G2209)</f>
        <v>5061.1099999999997</v>
      </c>
      <c r="H2210" s="200">
        <f t="shared" si="1165"/>
        <v>43253</v>
      </c>
      <c r="I2210" s="200">
        <f t="shared" si="1166"/>
        <v>43283</v>
      </c>
      <c r="J2210" s="27">
        <f t="shared" si="1170"/>
        <v>3.3006506147337245E-3</v>
      </c>
      <c r="K2210" s="12">
        <f t="shared" si="1184"/>
        <v>43346</v>
      </c>
      <c r="L2210" s="12">
        <f t="shared" si="1171"/>
        <v>43346</v>
      </c>
      <c r="M2210" s="1">
        <f t="shared" si="1185"/>
        <v>23</v>
      </c>
      <c r="N2210" s="1">
        <f t="shared" si="1172"/>
        <v>12</v>
      </c>
      <c r="O2210" s="2">
        <f t="shared" si="1173"/>
        <v>1.00172072</v>
      </c>
      <c r="P2210" s="11">
        <f t="shared" si="1163"/>
        <v>1.01260014</v>
      </c>
      <c r="Q2210" s="11">
        <f t="shared" si="1190"/>
        <v>1.4547992946662038</v>
      </c>
      <c r="R2210" s="2">
        <f t="shared" si="1162"/>
        <v>1.4573025900000001</v>
      </c>
      <c r="S2210" s="2">
        <f t="shared" si="1188"/>
        <v>1.3996033400000001</v>
      </c>
      <c r="T2210" s="2">
        <f t="shared" si="1174"/>
        <v>194579.00356765001</v>
      </c>
      <c r="U2210" s="2">
        <f t="shared" si="1175"/>
        <v>1329.9068434424196</v>
      </c>
      <c r="V2210" s="2">
        <f t="shared" si="1176"/>
        <v>62054.280758962595</v>
      </c>
      <c r="W2210" s="2">
        <f t="shared" si="1177"/>
        <v>202408.57973314499</v>
      </c>
      <c r="X2210" s="29">
        <f t="shared" si="1178"/>
        <v>0</v>
      </c>
      <c r="Y2210" s="2">
        <f t="shared" si="1189"/>
        <v>0</v>
      </c>
      <c r="Z2210" s="82">
        <f t="shared" si="1179"/>
        <v>0</v>
      </c>
      <c r="AA2210" s="2">
        <f t="shared" si="1160"/>
        <v>0</v>
      </c>
      <c r="AB2210" s="27">
        <f t="shared" si="1186"/>
        <v>6.7299999999999999E-2</v>
      </c>
      <c r="AC2210" s="29">
        <f t="shared" si="1167"/>
        <v>12</v>
      </c>
      <c r="AD2210" s="29">
        <v>252</v>
      </c>
      <c r="AE2210" s="11">
        <f t="shared" si="1191"/>
        <v>1.003106343</v>
      </c>
      <c r="AF2210" s="2">
        <f t="shared" si="1161"/>
        <v>604.42912566999996</v>
      </c>
      <c r="AG2210" s="2">
        <f t="shared" si="1180"/>
        <v>628.75047479</v>
      </c>
      <c r="AH2210" s="3">
        <f t="shared" si="1181"/>
        <v>0</v>
      </c>
      <c r="AI2210" s="4" t="str">
        <f t="shared" ref="AI2210:AI2273" si="1192">AI2209</f>
        <v>A+J=</v>
      </c>
      <c r="AJ2210" s="12">
        <f t="shared" si="1187"/>
        <v>43346</v>
      </c>
      <c r="AK2210" s="12"/>
      <c r="AL2210" s="4"/>
      <c r="AM2210" s="1"/>
      <c r="AN2210" s="12"/>
      <c r="AO2210" s="1"/>
      <c r="AP2210" s="1"/>
      <c r="AQ2210" s="3"/>
      <c r="AR2210" s="3"/>
      <c r="AS2210" s="7"/>
      <c r="AT2210" s="1"/>
      <c r="AU2210" s="1"/>
      <c r="AV2210" s="1"/>
      <c r="AW2210" s="1"/>
      <c r="AX2210" s="1"/>
      <c r="AY2210" s="1"/>
      <c r="AZ2210" s="1"/>
      <c r="BA2210" s="1"/>
      <c r="BB2210" s="1"/>
    </row>
    <row r="2211" spans="1:138" x14ac:dyDescent="0.2">
      <c r="A2211" s="178">
        <f t="shared" si="1182"/>
        <v>43330</v>
      </c>
      <c r="B2211" s="2">
        <f t="shared" si="1168"/>
        <v>203118.24153650829</v>
      </c>
      <c r="C2211" s="2">
        <f t="shared" si="1183"/>
        <v>139024.39213073999</v>
      </c>
      <c r="D2211" s="2">
        <f>SUM(Y2211:Y$2227)</f>
        <v>3328.0673866299999</v>
      </c>
      <c r="E2211" s="11">
        <f t="shared" si="1169"/>
        <v>135696.32474411</v>
      </c>
      <c r="F2211" s="99">
        <f t="shared" si="1164"/>
        <v>5044.46</v>
      </c>
      <c r="G2211" s="3">
        <f>IF(N2211=1,VLOOKUP(A2210,[1]Plan1!$BG$69:$BI$188,3),G2210)</f>
        <v>5061.1099999999997</v>
      </c>
      <c r="H2211" s="200">
        <f t="shared" si="1165"/>
        <v>43253</v>
      </c>
      <c r="I2211" s="200">
        <f t="shared" si="1166"/>
        <v>43283</v>
      </c>
      <c r="J2211" s="27">
        <f t="shared" si="1170"/>
        <v>3.3006506147337245E-3</v>
      </c>
      <c r="K2211" s="12">
        <f t="shared" si="1184"/>
        <v>43346</v>
      </c>
      <c r="L2211" s="12">
        <f t="shared" si="1171"/>
        <v>43346</v>
      </c>
      <c r="M2211" s="1">
        <f t="shared" si="1185"/>
        <v>23</v>
      </c>
      <c r="N2211" s="1">
        <f t="shared" si="1172"/>
        <v>13</v>
      </c>
      <c r="O2211" s="2">
        <f t="shared" si="1173"/>
        <v>1.00186424</v>
      </c>
      <c r="P2211" s="11">
        <f t="shared" si="1163"/>
        <v>1.01260014</v>
      </c>
      <c r="Q2211" s="11">
        <f t="shared" si="1190"/>
        <v>1.4547992946662038</v>
      </c>
      <c r="R2211" s="2">
        <f t="shared" si="1162"/>
        <v>1.4575113799999999</v>
      </c>
      <c r="S2211" s="2">
        <f t="shared" si="1188"/>
        <v>1.3996033400000001</v>
      </c>
      <c r="T2211" s="2">
        <f t="shared" si="1174"/>
        <v>194579.00356765001</v>
      </c>
      <c r="U2211" s="2">
        <f t="shared" si="1175"/>
        <v>1329.9068434424196</v>
      </c>
      <c r="V2211" s="2">
        <f t="shared" si="1176"/>
        <v>62082.612794605899</v>
      </c>
      <c r="W2211" s="2">
        <f t="shared" si="1177"/>
        <v>202436.9117687883</v>
      </c>
      <c r="X2211" s="29">
        <f t="shared" si="1178"/>
        <v>0</v>
      </c>
      <c r="Y2211" s="2">
        <f t="shared" si="1189"/>
        <v>0</v>
      </c>
      <c r="Z2211" s="82">
        <f t="shared" si="1179"/>
        <v>0</v>
      </c>
      <c r="AA2211" s="2">
        <f t="shared" si="1160"/>
        <v>0</v>
      </c>
      <c r="AB2211" s="27">
        <f t="shared" si="1186"/>
        <v>6.7299999999999999E-2</v>
      </c>
      <c r="AC2211" s="29">
        <f t="shared" si="1167"/>
        <v>13</v>
      </c>
      <c r="AD2211" s="29">
        <v>252</v>
      </c>
      <c r="AE2211" s="11">
        <f t="shared" si="1191"/>
        <v>1.0033656399999999</v>
      </c>
      <c r="AF2211" s="2">
        <f t="shared" si="1161"/>
        <v>654.88287756</v>
      </c>
      <c r="AG2211" s="2">
        <f t="shared" si="1180"/>
        <v>681.32976771999995</v>
      </c>
      <c r="AH2211" s="3">
        <f t="shared" si="1181"/>
        <v>0</v>
      </c>
      <c r="AI2211" s="4" t="str">
        <f t="shared" si="1192"/>
        <v>A+J=</v>
      </c>
      <c r="AJ2211" s="12">
        <f t="shared" si="1187"/>
        <v>43346</v>
      </c>
      <c r="AK2211" s="12"/>
      <c r="AL2211" s="4"/>
      <c r="AM2211" s="1"/>
      <c r="AN2211" s="12"/>
      <c r="AO2211" s="1"/>
      <c r="AP2211" s="1"/>
      <c r="AQ2211" s="3"/>
      <c r="AR2211" s="3"/>
      <c r="AS2211" s="7"/>
      <c r="AT2211" s="1"/>
      <c r="AU2211" s="1"/>
      <c r="AV2211" s="1"/>
      <c r="AW2211" s="1"/>
      <c r="AX2211" s="1"/>
      <c r="AY2211" s="1"/>
      <c r="AZ2211" s="1"/>
      <c r="BA2211" s="1"/>
      <c r="BB2211" s="1"/>
    </row>
    <row r="2212" spans="1:138" x14ac:dyDescent="0.2">
      <c r="A2212" s="178">
        <f t="shared" si="1182"/>
        <v>43331</v>
      </c>
      <c r="B2212" s="2">
        <f t="shared" si="1168"/>
        <v>203118.24153650829</v>
      </c>
      <c r="C2212" s="2">
        <f t="shared" si="1183"/>
        <v>139024.39213073999</v>
      </c>
      <c r="D2212" s="2">
        <f>SUM(Y2212:Y$2227)</f>
        <v>3328.0673866299999</v>
      </c>
      <c r="E2212" s="11">
        <f t="shared" si="1169"/>
        <v>135696.32474411</v>
      </c>
      <c r="F2212" s="99">
        <f t="shared" si="1164"/>
        <v>5044.46</v>
      </c>
      <c r="G2212" s="3">
        <f>IF(N2212=1,VLOOKUP(A2211,[1]Plan1!$BG$69:$BI$188,3),G2211)</f>
        <v>5061.1099999999997</v>
      </c>
      <c r="H2212" s="200">
        <f t="shared" si="1165"/>
        <v>43253</v>
      </c>
      <c r="I2212" s="200">
        <f t="shared" si="1166"/>
        <v>43283</v>
      </c>
      <c r="J2212" s="27">
        <f t="shared" si="1170"/>
        <v>3.3006506147337245E-3</v>
      </c>
      <c r="K2212" s="12">
        <f t="shared" si="1184"/>
        <v>43346</v>
      </c>
      <c r="L2212" s="12">
        <f t="shared" si="1171"/>
        <v>43346</v>
      </c>
      <c r="M2212" s="1">
        <f t="shared" si="1185"/>
        <v>23</v>
      </c>
      <c r="N2212" s="1">
        <f t="shared" si="1172"/>
        <v>13</v>
      </c>
      <c r="O2212" s="2">
        <f t="shared" si="1173"/>
        <v>1.00186424</v>
      </c>
      <c r="P2212" s="11">
        <f t="shared" si="1163"/>
        <v>1.01260014</v>
      </c>
      <c r="Q2212" s="11">
        <f t="shared" si="1190"/>
        <v>1.4547992946662038</v>
      </c>
      <c r="R2212" s="2">
        <f t="shared" si="1162"/>
        <v>1.4575113799999999</v>
      </c>
      <c r="S2212" s="2">
        <f t="shared" si="1188"/>
        <v>1.3996033400000001</v>
      </c>
      <c r="T2212" s="2">
        <f t="shared" si="1174"/>
        <v>194579.00356765001</v>
      </c>
      <c r="U2212" s="2">
        <f t="shared" si="1175"/>
        <v>1329.9068434424196</v>
      </c>
      <c r="V2212" s="2">
        <f t="shared" si="1176"/>
        <v>62082.612794605899</v>
      </c>
      <c r="W2212" s="2">
        <f t="shared" si="1177"/>
        <v>202436.9117687883</v>
      </c>
      <c r="X2212" s="29">
        <f t="shared" si="1178"/>
        <v>0</v>
      </c>
      <c r="Y2212" s="2">
        <f t="shared" si="1189"/>
        <v>0</v>
      </c>
      <c r="Z2212" s="82">
        <f t="shared" si="1179"/>
        <v>0</v>
      </c>
      <c r="AA2212" s="2">
        <f t="shared" si="1160"/>
        <v>0</v>
      </c>
      <c r="AB2212" s="27">
        <f t="shared" si="1186"/>
        <v>6.7299999999999999E-2</v>
      </c>
      <c r="AC2212" s="29">
        <f t="shared" si="1167"/>
        <v>13</v>
      </c>
      <c r="AD2212" s="29">
        <v>252</v>
      </c>
      <c r="AE2212" s="11">
        <f t="shared" si="1191"/>
        <v>1.0033656399999999</v>
      </c>
      <c r="AF2212" s="2">
        <f t="shared" si="1161"/>
        <v>654.88287756</v>
      </c>
      <c r="AG2212" s="2">
        <f t="shared" si="1180"/>
        <v>681.32976771999995</v>
      </c>
      <c r="AH2212" s="3">
        <f t="shared" si="1181"/>
        <v>0</v>
      </c>
      <c r="AI2212" s="4" t="str">
        <f t="shared" si="1192"/>
        <v>A+J=</v>
      </c>
      <c r="AJ2212" s="12">
        <f t="shared" si="1187"/>
        <v>43346</v>
      </c>
      <c r="AK2212" s="12"/>
      <c r="AL2212" s="4"/>
      <c r="AM2212" s="1"/>
      <c r="AN2212" s="12"/>
      <c r="AO2212" s="1"/>
      <c r="AP2212" s="1"/>
      <c r="AQ2212" s="3"/>
      <c r="AR2212" s="3"/>
      <c r="AS2212" s="7"/>
      <c r="AT2212" s="1"/>
      <c r="AU2212" s="1"/>
      <c r="AV2212" s="1"/>
      <c r="AW2212" s="1"/>
      <c r="AX2212" s="1"/>
      <c r="AY2212" s="1"/>
      <c r="AZ2212" s="1"/>
      <c r="BA2212" s="1"/>
      <c r="BB2212" s="1"/>
    </row>
    <row r="2213" spans="1:138" x14ac:dyDescent="0.2">
      <c r="A2213" s="178">
        <f t="shared" si="1182"/>
        <v>43332</v>
      </c>
      <c r="B2213" s="2">
        <f t="shared" si="1168"/>
        <v>203118.24153650829</v>
      </c>
      <c r="C2213" s="2">
        <f t="shared" si="1183"/>
        <v>139024.39213073999</v>
      </c>
      <c r="D2213" s="2">
        <f>SUM(Y2213:Y$2227)</f>
        <v>3328.0673866299999</v>
      </c>
      <c r="E2213" s="11">
        <f t="shared" si="1169"/>
        <v>135696.32474411</v>
      </c>
      <c r="F2213" s="99">
        <f t="shared" si="1164"/>
        <v>5044.46</v>
      </c>
      <c r="G2213" s="3">
        <f>IF(N2213=1,VLOOKUP(A2212,[1]Plan1!$BG$69:$BI$188,3),G2212)</f>
        <v>5061.1099999999997</v>
      </c>
      <c r="H2213" s="200">
        <f t="shared" si="1165"/>
        <v>43253</v>
      </c>
      <c r="I2213" s="200">
        <f t="shared" si="1166"/>
        <v>43283</v>
      </c>
      <c r="J2213" s="27">
        <f t="shared" si="1170"/>
        <v>3.3006506147337245E-3</v>
      </c>
      <c r="K2213" s="12">
        <f t="shared" si="1184"/>
        <v>43346</v>
      </c>
      <c r="L2213" s="12">
        <f t="shared" si="1171"/>
        <v>43346</v>
      </c>
      <c r="M2213" s="1">
        <f t="shared" si="1185"/>
        <v>23</v>
      </c>
      <c r="N2213" s="1">
        <f t="shared" si="1172"/>
        <v>13</v>
      </c>
      <c r="O2213" s="2">
        <f t="shared" si="1173"/>
        <v>1.00186424</v>
      </c>
      <c r="P2213" s="11">
        <f t="shared" si="1163"/>
        <v>1.01260014</v>
      </c>
      <c r="Q2213" s="11">
        <f t="shared" si="1190"/>
        <v>1.4547992946662038</v>
      </c>
      <c r="R2213" s="2">
        <f t="shared" si="1162"/>
        <v>1.4575113799999999</v>
      </c>
      <c r="S2213" s="2">
        <f t="shared" si="1188"/>
        <v>1.3996033400000001</v>
      </c>
      <c r="T2213" s="2">
        <f t="shared" si="1174"/>
        <v>194579.00356765001</v>
      </c>
      <c r="U2213" s="2">
        <f t="shared" si="1175"/>
        <v>1329.9068434424196</v>
      </c>
      <c r="V2213" s="2">
        <f t="shared" si="1176"/>
        <v>62082.612794605899</v>
      </c>
      <c r="W2213" s="2">
        <f t="shared" si="1177"/>
        <v>202436.9117687883</v>
      </c>
      <c r="X2213" s="29">
        <f t="shared" si="1178"/>
        <v>0</v>
      </c>
      <c r="Y2213" s="2">
        <f t="shared" si="1189"/>
        <v>0</v>
      </c>
      <c r="Z2213" s="82">
        <f t="shared" si="1179"/>
        <v>0</v>
      </c>
      <c r="AA2213" s="2">
        <f t="shared" si="1160"/>
        <v>0</v>
      </c>
      <c r="AB2213" s="27">
        <f t="shared" si="1186"/>
        <v>6.7299999999999999E-2</v>
      </c>
      <c r="AC2213" s="29">
        <f t="shared" si="1167"/>
        <v>13</v>
      </c>
      <c r="AD2213" s="29">
        <v>252</v>
      </c>
      <c r="AE2213" s="11">
        <f t="shared" si="1191"/>
        <v>1.0033656399999999</v>
      </c>
      <c r="AF2213" s="2">
        <f t="shared" si="1161"/>
        <v>654.88287756</v>
      </c>
      <c r="AG2213" s="2">
        <f t="shared" si="1180"/>
        <v>681.32976771999995</v>
      </c>
      <c r="AH2213" s="3">
        <f t="shared" si="1181"/>
        <v>0</v>
      </c>
      <c r="AI2213" s="4" t="str">
        <f t="shared" si="1192"/>
        <v>A+J=</v>
      </c>
      <c r="AJ2213" s="12">
        <f t="shared" si="1187"/>
        <v>43346</v>
      </c>
      <c r="AK2213" s="12"/>
      <c r="AL2213" s="4"/>
      <c r="AM2213" s="1"/>
      <c r="AN2213" s="12"/>
      <c r="AO2213" s="1"/>
      <c r="AP2213" s="1"/>
      <c r="AQ2213" s="3"/>
      <c r="AR2213" s="3"/>
      <c r="AS2213" s="7"/>
      <c r="AT2213" s="1"/>
      <c r="AU2213" s="1"/>
      <c r="AV2213" s="1"/>
      <c r="AW2213" s="1"/>
      <c r="AX2213" s="1"/>
      <c r="AY2213" s="1"/>
      <c r="AZ2213" s="1"/>
      <c r="BA2213" s="1"/>
      <c r="BB2213" s="1"/>
    </row>
    <row r="2214" spans="1:138" x14ac:dyDescent="0.2">
      <c r="A2214" s="178">
        <f t="shared" si="1182"/>
        <v>43333</v>
      </c>
      <c r="B2214" s="2">
        <f t="shared" si="1168"/>
        <v>203199.18793248784</v>
      </c>
      <c r="C2214" s="2">
        <f t="shared" si="1183"/>
        <v>139024.39213073999</v>
      </c>
      <c r="D2214" s="2">
        <f>SUM(Y2214:Y$2227)</f>
        <v>3328.0673866299999</v>
      </c>
      <c r="E2214" s="11">
        <f t="shared" si="1169"/>
        <v>135696.32474411</v>
      </c>
      <c r="F2214" s="99">
        <f t="shared" si="1164"/>
        <v>5044.46</v>
      </c>
      <c r="G2214" s="3">
        <f>IF(N2214=1,VLOOKUP(A2213,[1]Plan1!$BG$69:$BI$188,3),G2213)</f>
        <v>5061.1099999999997</v>
      </c>
      <c r="H2214" s="200">
        <f t="shared" si="1165"/>
        <v>43253</v>
      </c>
      <c r="I2214" s="200">
        <f t="shared" si="1166"/>
        <v>43283</v>
      </c>
      <c r="J2214" s="27">
        <f t="shared" si="1170"/>
        <v>3.3006506147337245E-3</v>
      </c>
      <c r="K2214" s="12">
        <f t="shared" si="1184"/>
        <v>43346</v>
      </c>
      <c r="L2214" s="12">
        <f t="shared" si="1171"/>
        <v>43346</v>
      </c>
      <c r="M2214" s="1">
        <f t="shared" si="1185"/>
        <v>23</v>
      </c>
      <c r="N2214" s="1">
        <f t="shared" si="1172"/>
        <v>14</v>
      </c>
      <c r="O2214" s="2">
        <f t="shared" si="1173"/>
        <v>1.00200779</v>
      </c>
      <c r="P2214" s="11">
        <f t="shared" si="1163"/>
        <v>1.01260014</v>
      </c>
      <c r="Q2214" s="11">
        <f t="shared" si="1190"/>
        <v>1.4547992946662038</v>
      </c>
      <c r="R2214" s="2">
        <f t="shared" si="1162"/>
        <v>1.4577202199999999</v>
      </c>
      <c r="S2214" s="2">
        <f t="shared" si="1188"/>
        <v>1.3996033400000001</v>
      </c>
      <c r="T2214" s="2">
        <f t="shared" si="1174"/>
        <v>194579.00356765001</v>
      </c>
      <c r="U2214" s="2">
        <f t="shared" si="1175"/>
        <v>1329.9068434424196</v>
      </c>
      <c r="V2214" s="2">
        <f t="shared" si="1176"/>
        <v>62110.95161506546</v>
      </c>
      <c r="W2214" s="2">
        <f t="shared" si="1177"/>
        <v>202465.25058924785</v>
      </c>
      <c r="X2214" s="29">
        <f t="shared" si="1178"/>
        <v>0</v>
      </c>
      <c r="Y2214" s="2">
        <f t="shared" si="1189"/>
        <v>0</v>
      </c>
      <c r="Z2214" s="82">
        <f t="shared" si="1179"/>
        <v>0</v>
      </c>
      <c r="AA2214" s="2">
        <f t="shared" si="1160"/>
        <v>0</v>
      </c>
      <c r="AB2214" s="27">
        <f t="shared" si="1186"/>
        <v>6.7299999999999999E-2</v>
      </c>
      <c r="AC2214" s="29">
        <f t="shared" si="1167"/>
        <v>14</v>
      </c>
      <c r="AD2214" s="29">
        <v>252</v>
      </c>
      <c r="AE2214" s="11">
        <f t="shared" si="1191"/>
        <v>1.0036250040000001</v>
      </c>
      <c r="AF2214" s="2">
        <f t="shared" si="1161"/>
        <v>705.34966624000003</v>
      </c>
      <c r="AG2214" s="2">
        <f t="shared" si="1180"/>
        <v>733.93734324000002</v>
      </c>
      <c r="AH2214" s="3">
        <f t="shared" si="1181"/>
        <v>0</v>
      </c>
      <c r="AI2214" s="4" t="str">
        <f t="shared" si="1192"/>
        <v>A+J=</v>
      </c>
      <c r="AJ2214" s="12">
        <f t="shared" si="1187"/>
        <v>43346</v>
      </c>
      <c r="AK2214" s="12"/>
      <c r="AL2214" s="4"/>
      <c r="AM2214" s="1"/>
      <c r="AN2214" s="12"/>
      <c r="AO2214" s="1"/>
      <c r="AP2214" s="1"/>
      <c r="AQ2214" s="3"/>
      <c r="AR2214" s="3"/>
      <c r="AS2214" s="7"/>
      <c r="AT2214" s="1"/>
      <c r="AU2214" s="1"/>
      <c r="AV2214" s="1"/>
      <c r="AW2214" s="1"/>
      <c r="AX2214" s="1"/>
      <c r="AY2214" s="1"/>
      <c r="AZ2214" s="1"/>
      <c r="BA2214" s="1"/>
      <c r="BB2214" s="1"/>
    </row>
    <row r="2215" spans="1:138" x14ac:dyDescent="0.2">
      <c r="A2215" s="178">
        <f t="shared" si="1182"/>
        <v>43334</v>
      </c>
      <c r="B2215" s="2">
        <f t="shared" si="1168"/>
        <v>203280.16668238715</v>
      </c>
      <c r="C2215" s="2">
        <f t="shared" si="1183"/>
        <v>139024.39213073999</v>
      </c>
      <c r="D2215" s="2">
        <f>SUM(Y2215:Y$2227)</f>
        <v>3328.0673866299999</v>
      </c>
      <c r="E2215" s="11">
        <f t="shared" si="1169"/>
        <v>135696.32474411</v>
      </c>
      <c r="F2215" s="99">
        <f t="shared" si="1164"/>
        <v>5044.46</v>
      </c>
      <c r="G2215" s="3">
        <f>IF(N2215=1,VLOOKUP(A2214,[1]Plan1!$BG$69:$BI$188,3),G2214)</f>
        <v>5061.1099999999997</v>
      </c>
      <c r="H2215" s="200">
        <f t="shared" si="1165"/>
        <v>43253</v>
      </c>
      <c r="I2215" s="200">
        <f t="shared" si="1166"/>
        <v>43283</v>
      </c>
      <c r="J2215" s="27">
        <f t="shared" si="1170"/>
        <v>3.3006506147337245E-3</v>
      </c>
      <c r="K2215" s="12">
        <f t="shared" si="1184"/>
        <v>43346</v>
      </c>
      <c r="L2215" s="12">
        <f t="shared" si="1171"/>
        <v>43346</v>
      </c>
      <c r="M2215" s="1">
        <f t="shared" si="1185"/>
        <v>23</v>
      </c>
      <c r="N2215" s="1">
        <f t="shared" si="1172"/>
        <v>15</v>
      </c>
      <c r="O2215" s="2">
        <f t="shared" si="1173"/>
        <v>1.00215136</v>
      </c>
      <c r="P2215" s="11">
        <f t="shared" si="1163"/>
        <v>1.01260014</v>
      </c>
      <c r="Q2215" s="11">
        <f t="shared" si="1190"/>
        <v>1.4547992946662038</v>
      </c>
      <c r="R2215" s="2">
        <f t="shared" si="1162"/>
        <v>1.4579290899999999</v>
      </c>
      <c r="S2215" s="2">
        <f t="shared" si="1188"/>
        <v>1.3996033400000001</v>
      </c>
      <c r="T2215" s="2">
        <f t="shared" si="1174"/>
        <v>194579.00356765001</v>
      </c>
      <c r="U2215" s="2">
        <f t="shared" si="1175"/>
        <v>1329.9068434424196</v>
      </c>
      <c r="V2215" s="2">
        <f t="shared" si="1176"/>
        <v>62139.294506414764</v>
      </c>
      <c r="W2215" s="2">
        <f t="shared" si="1177"/>
        <v>202493.59348059716</v>
      </c>
      <c r="X2215" s="29">
        <f t="shared" si="1178"/>
        <v>0</v>
      </c>
      <c r="Y2215" s="2">
        <f t="shared" si="1189"/>
        <v>0</v>
      </c>
      <c r="Z2215" s="82">
        <f t="shared" si="1179"/>
        <v>0</v>
      </c>
      <c r="AA2215" s="2">
        <f t="shared" si="1160"/>
        <v>0</v>
      </c>
      <c r="AB2215" s="27">
        <f t="shared" si="1186"/>
        <v>6.7299999999999999E-2</v>
      </c>
      <c r="AC2215" s="29">
        <f t="shared" si="1167"/>
        <v>15</v>
      </c>
      <c r="AD2215" s="29">
        <v>252</v>
      </c>
      <c r="AE2215" s="11">
        <f t="shared" si="1191"/>
        <v>1.003884435</v>
      </c>
      <c r="AF2215" s="2">
        <f t="shared" si="1161"/>
        <v>755.82949171999996</v>
      </c>
      <c r="AG2215" s="2">
        <f t="shared" si="1180"/>
        <v>786.57320178999998</v>
      </c>
      <c r="AH2215" s="3">
        <f t="shared" si="1181"/>
        <v>0</v>
      </c>
      <c r="AI2215" s="4" t="str">
        <f t="shared" si="1192"/>
        <v>A+J=</v>
      </c>
      <c r="AJ2215" s="12">
        <f t="shared" si="1187"/>
        <v>43346</v>
      </c>
      <c r="AK2215" s="12"/>
      <c r="AL2215" s="4"/>
      <c r="AM2215" s="1"/>
      <c r="AN2215" s="12"/>
      <c r="AO2215" s="1"/>
      <c r="AP2215" s="1"/>
      <c r="AQ2215" s="3"/>
      <c r="AR2215" s="3"/>
      <c r="AS2215" s="7"/>
      <c r="AT2215" s="1"/>
      <c r="AU2215" s="1"/>
      <c r="AV2215" s="1"/>
      <c r="AW2215" s="1"/>
      <c r="AX2215" s="1"/>
      <c r="AY2215" s="1"/>
      <c r="AZ2215" s="1"/>
      <c r="BA2215" s="1"/>
      <c r="BB2215" s="1"/>
    </row>
    <row r="2216" spans="1:138" x14ac:dyDescent="0.2">
      <c r="A2216" s="178">
        <f t="shared" si="1182"/>
        <v>43335</v>
      </c>
      <c r="B2216" s="2">
        <f t="shared" si="1168"/>
        <v>203361.17663499297</v>
      </c>
      <c r="C2216" s="2">
        <f t="shared" si="1183"/>
        <v>139024.39213073999</v>
      </c>
      <c r="D2216" s="2">
        <f>SUM(Y2216:Y$2227)</f>
        <v>3328.0673866299999</v>
      </c>
      <c r="E2216" s="11">
        <f t="shared" si="1169"/>
        <v>135696.32474411</v>
      </c>
      <c r="F2216" s="99">
        <f t="shared" si="1164"/>
        <v>5044.46</v>
      </c>
      <c r="G2216" s="3">
        <f>IF(N2216=1,VLOOKUP(A2215,[1]Plan1!$BG$69:$BI$188,3),G2215)</f>
        <v>5061.1099999999997</v>
      </c>
      <c r="H2216" s="200">
        <f t="shared" si="1165"/>
        <v>43253</v>
      </c>
      <c r="I2216" s="200">
        <f t="shared" si="1166"/>
        <v>43283</v>
      </c>
      <c r="J2216" s="27">
        <f t="shared" si="1170"/>
        <v>3.3006506147337245E-3</v>
      </c>
      <c r="K2216" s="12">
        <f t="shared" si="1184"/>
        <v>43346</v>
      </c>
      <c r="L2216" s="12">
        <f t="shared" si="1171"/>
        <v>43346</v>
      </c>
      <c r="M2216" s="1">
        <f t="shared" si="1185"/>
        <v>23</v>
      </c>
      <c r="N2216" s="1">
        <f t="shared" si="1172"/>
        <v>16</v>
      </c>
      <c r="O2216" s="2">
        <f t="shared" si="1173"/>
        <v>1.00229495</v>
      </c>
      <c r="P2216" s="11">
        <f t="shared" si="1163"/>
        <v>1.01260014</v>
      </c>
      <c r="Q2216" s="11">
        <f t="shared" si="1190"/>
        <v>1.4547992946662038</v>
      </c>
      <c r="R2216" s="2">
        <f t="shared" si="1162"/>
        <v>1.4581379800000001</v>
      </c>
      <c r="S2216" s="2">
        <f t="shared" si="1188"/>
        <v>1.3996033400000001</v>
      </c>
      <c r="T2216" s="2">
        <f t="shared" si="1174"/>
        <v>194579.00356765001</v>
      </c>
      <c r="U2216" s="2">
        <f t="shared" si="1175"/>
        <v>1329.9068434424196</v>
      </c>
      <c r="V2216" s="2">
        <f t="shared" si="1176"/>
        <v>62167.640111690576</v>
      </c>
      <c r="W2216" s="2">
        <f t="shared" si="1177"/>
        <v>202521.93908587296</v>
      </c>
      <c r="X2216" s="29">
        <f t="shared" si="1178"/>
        <v>0</v>
      </c>
      <c r="Y2216" s="2">
        <f t="shared" si="1189"/>
        <v>0</v>
      </c>
      <c r="Z2216" s="82">
        <f t="shared" si="1179"/>
        <v>0</v>
      </c>
      <c r="AA2216" s="2">
        <f t="shared" ref="AA2216:AA2279" si="1193">IF(Z2216&gt;0,TRUNC(Z2216*T2216,8),0)</f>
        <v>0</v>
      </c>
      <c r="AB2216" s="27">
        <f t="shared" si="1186"/>
        <v>6.7299999999999999E-2</v>
      </c>
      <c r="AC2216" s="29">
        <f t="shared" si="1167"/>
        <v>16</v>
      </c>
      <c r="AD2216" s="29">
        <v>252</v>
      </c>
      <c r="AE2216" s="11">
        <f t="shared" si="1191"/>
        <v>1.004143934</v>
      </c>
      <c r="AF2216" s="2">
        <f t="shared" ref="AF2216:AF2279" si="1194">TRUNC((T2216*(AE2216-1)),8)</f>
        <v>806.32254856999998</v>
      </c>
      <c r="AG2216" s="2">
        <f t="shared" si="1180"/>
        <v>839.23754912000004</v>
      </c>
      <c r="AH2216" s="3">
        <f t="shared" si="1181"/>
        <v>0</v>
      </c>
      <c r="AI2216" s="4" t="str">
        <f t="shared" si="1192"/>
        <v>A+J=</v>
      </c>
      <c r="AJ2216" s="12">
        <f t="shared" si="1187"/>
        <v>43346</v>
      </c>
      <c r="AK2216" s="12"/>
      <c r="AL2216" s="4"/>
      <c r="AM2216" s="1"/>
      <c r="AN2216" s="12"/>
      <c r="AO2216" s="1"/>
      <c r="AP2216" s="1"/>
      <c r="AQ2216" s="3"/>
      <c r="AR2216" s="3"/>
      <c r="AS2216" s="7"/>
      <c r="AT2216" s="1"/>
      <c r="AU2216" s="1"/>
      <c r="AV2216" s="1"/>
      <c r="AW2216" s="1"/>
      <c r="AX2216" s="1"/>
      <c r="AY2216" s="1"/>
      <c r="AZ2216" s="1"/>
      <c r="BA2216" s="1"/>
      <c r="BB2216" s="1"/>
    </row>
    <row r="2217" spans="1:138" x14ac:dyDescent="0.2">
      <c r="A2217" s="178">
        <f t="shared" si="1182"/>
        <v>43336</v>
      </c>
      <c r="B2217" s="2">
        <f t="shared" si="1168"/>
        <v>203442.22011898176</v>
      </c>
      <c r="C2217" s="2">
        <f t="shared" si="1183"/>
        <v>139024.39213073999</v>
      </c>
      <c r="D2217" s="2">
        <f>SUM(Y2217:Y$2227)</f>
        <v>3328.0673866299999</v>
      </c>
      <c r="E2217" s="11">
        <f t="shared" si="1169"/>
        <v>135696.32474411</v>
      </c>
      <c r="F2217" s="99">
        <f t="shared" si="1164"/>
        <v>5044.46</v>
      </c>
      <c r="G2217" s="3">
        <f>IF(N2217=1,VLOOKUP(A2216,[1]Plan1!$BG$69:$BI$188,3),G2216)</f>
        <v>5061.1099999999997</v>
      </c>
      <c r="H2217" s="200">
        <f t="shared" si="1165"/>
        <v>43253</v>
      </c>
      <c r="I2217" s="200">
        <f t="shared" si="1166"/>
        <v>43283</v>
      </c>
      <c r="J2217" s="27">
        <f t="shared" si="1170"/>
        <v>3.3006506147337245E-3</v>
      </c>
      <c r="K2217" s="12">
        <f t="shared" si="1184"/>
        <v>43346</v>
      </c>
      <c r="L2217" s="12">
        <f t="shared" si="1171"/>
        <v>43346</v>
      </c>
      <c r="M2217" s="1">
        <f t="shared" si="1185"/>
        <v>23</v>
      </c>
      <c r="N2217" s="1">
        <f t="shared" si="1172"/>
        <v>17</v>
      </c>
      <c r="O2217" s="2">
        <f t="shared" si="1173"/>
        <v>1.0024385600000001</v>
      </c>
      <c r="P2217" s="11">
        <f t="shared" si="1163"/>
        <v>1.01260014</v>
      </c>
      <c r="Q2217" s="11">
        <f t="shared" si="1190"/>
        <v>1.4547992946662038</v>
      </c>
      <c r="R2217" s="2">
        <f t="shared" ref="R2217:R2280" si="1195">TRUNC(TRUNC((O2217*Q2217),15),8)</f>
        <v>1.4583469099999999</v>
      </c>
      <c r="S2217" s="2">
        <f t="shared" si="1188"/>
        <v>1.3996033400000001</v>
      </c>
      <c r="T2217" s="2">
        <f t="shared" si="1174"/>
        <v>194579.00356765001</v>
      </c>
      <c r="U2217" s="2">
        <f t="shared" si="1175"/>
        <v>1329.9068434424196</v>
      </c>
      <c r="V2217" s="2">
        <f t="shared" si="1176"/>
        <v>62195.991144819352</v>
      </c>
      <c r="W2217" s="2">
        <f t="shared" si="1177"/>
        <v>202550.29011900176</v>
      </c>
      <c r="X2217" s="29">
        <f t="shared" si="1178"/>
        <v>0</v>
      </c>
      <c r="Y2217" s="2">
        <f t="shared" si="1189"/>
        <v>0</v>
      </c>
      <c r="Z2217" s="82">
        <f t="shared" si="1179"/>
        <v>0</v>
      </c>
      <c r="AA2217" s="2">
        <f t="shared" si="1193"/>
        <v>0</v>
      </c>
      <c r="AB2217" s="27">
        <f t="shared" si="1186"/>
        <v>6.7299999999999999E-2</v>
      </c>
      <c r="AC2217" s="29">
        <f t="shared" si="1167"/>
        <v>17</v>
      </c>
      <c r="AD2217" s="29">
        <v>252</v>
      </c>
      <c r="AE2217" s="11">
        <f t="shared" si="1191"/>
        <v>1.0044034989999999</v>
      </c>
      <c r="AF2217" s="2">
        <f t="shared" si="1194"/>
        <v>856.82844763000003</v>
      </c>
      <c r="AG2217" s="2">
        <f t="shared" si="1180"/>
        <v>891.92999998000005</v>
      </c>
      <c r="AH2217" s="3">
        <f t="shared" si="1181"/>
        <v>0</v>
      </c>
      <c r="AI2217" s="4" t="str">
        <f t="shared" si="1192"/>
        <v>A+J=</v>
      </c>
      <c r="AJ2217" s="12">
        <f t="shared" si="1187"/>
        <v>43346</v>
      </c>
      <c r="AK2217" s="12"/>
      <c r="AL2217" s="4"/>
      <c r="AM2217" s="1"/>
      <c r="AN2217" s="12"/>
      <c r="AO2217" s="1"/>
      <c r="AP2217" s="1"/>
      <c r="AQ2217" s="3"/>
      <c r="AR2217" s="3"/>
      <c r="AS2217" s="7"/>
      <c r="AT2217" s="1"/>
      <c r="AU2217" s="1"/>
      <c r="AV2217" s="1"/>
      <c r="AW2217" s="1"/>
      <c r="AX2217" s="1"/>
      <c r="AY2217" s="1"/>
      <c r="AZ2217" s="1"/>
      <c r="BA2217" s="1"/>
      <c r="BB2217" s="1"/>
    </row>
    <row r="2218" spans="1:138" x14ac:dyDescent="0.2">
      <c r="A2218" s="178">
        <f t="shared" si="1182"/>
        <v>43337</v>
      </c>
      <c r="B2218" s="2">
        <f t="shared" si="1168"/>
        <v>203523.29462019703</v>
      </c>
      <c r="C2218" s="2">
        <f t="shared" si="1183"/>
        <v>139024.39213073999</v>
      </c>
      <c r="D2218" s="2">
        <f>SUM(Y2218:Y$2227)</f>
        <v>3328.0673866299999</v>
      </c>
      <c r="E2218" s="11">
        <f t="shared" si="1169"/>
        <v>135696.32474411</v>
      </c>
      <c r="F2218" s="99">
        <f t="shared" si="1164"/>
        <v>5044.46</v>
      </c>
      <c r="G2218" s="3">
        <f>IF(N2218=1,VLOOKUP(A2217,[1]Plan1!$BG$69:$BI$188,3),G2217)</f>
        <v>5061.1099999999997</v>
      </c>
      <c r="H2218" s="200">
        <f t="shared" si="1165"/>
        <v>43253</v>
      </c>
      <c r="I2218" s="200">
        <f t="shared" si="1166"/>
        <v>43283</v>
      </c>
      <c r="J2218" s="27">
        <f t="shared" si="1170"/>
        <v>3.3006506147337245E-3</v>
      </c>
      <c r="K2218" s="12">
        <f t="shared" si="1184"/>
        <v>43346</v>
      </c>
      <c r="L2218" s="12">
        <f t="shared" si="1171"/>
        <v>43346</v>
      </c>
      <c r="M2218" s="1">
        <f t="shared" si="1185"/>
        <v>23</v>
      </c>
      <c r="N2218" s="1">
        <f t="shared" si="1172"/>
        <v>18</v>
      </c>
      <c r="O2218" s="2">
        <f t="shared" si="1173"/>
        <v>1.00258219</v>
      </c>
      <c r="P2218" s="11">
        <f t="shared" ref="P2218:P2281" si="1196">IF(L2218&gt;L2217,O2217,P2217)</f>
        <v>1.01260014</v>
      </c>
      <c r="Q2218" s="11">
        <f t="shared" si="1190"/>
        <v>1.4547992946662038</v>
      </c>
      <c r="R2218" s="2">
        <f t="shared" si="1195"/>
        <v>1.4585558599999999</v>
      </c>
      <c r="S2218" s="2">
        <f t="shared" si="1188"/>
        <v>1.3996033400000001</v>
      </c>
      <c r="T2218" s="2">
        <f t="shared" si="1174"/>
        <v>194579.00356765001</v>
      </c>
      <c r="U2218" s="2">
        <f t="shared" si="1175"/>
        <v>1329.9068434424196</v>
      </c>
      <c r="V2218" s="2">
        <f t="shared" si="1176"/>
        <v>62224.344891874629</v>
      </c>
      <c r="W2218" s="2">
        <f t="shared" si="1177"/>
        <v>202578.64386605704</v>
      </c>
      <c r="X2218" s="29">
        <f t="shared" si="1178"/>
        <v>0</v>
      </c>
      <c r="Y2218" s="2">
        <f t="shared" si="1189"/>
        <v>0</v>
      </c>
      <c r="Z2218" s="82">
        <f t="shared" si="1179"/>
        <v>0</v>
      </c>
      <c r="AA2218" s="2">
        <f t="shared" si="1193"/>
        <v>0</v>
      </c>
      <c r="AB2218" s="27">
        <f t="shared" si="1186"/>
        <v>6.7299999999999999E-2</v>
      </c>
      <c r="AC2218" s="29">
        <f t="shared" si="1167"/>
        <v>18</v>
      </c>
      <c r="AD2218" s="29">
        <v>252</v>
      </c>
      <c r="AE2218" s="11">
        <f t="shared" si="1191"/>
        <v>1.004663131</v>
      </c>
      <c r="AF2218" s="2">
        <f t="shared" si="1194"/>
        <v>907.34738347999996</v>
      </c>
      <c r="AG2218" s="2">
        <f t="shared" si="1180"/>
        <v>944.65075414</v>
      </c>
      <c r="AH2218" s="3">
        <f t="shared" si="1181"/>
        <v>0</v>
      </c>
      <c r="AI2218" s="4" t="str">
        <f t="shared" si="1192"/>
        <v>A+J=</v>
      </c>
      <c r="AJ2218" s="12">
        <f t="shared" si="1187"/>
        <v>43346</v>
      </c>
      <c r="AK2218" s="12"/>
      <c r="AL2218" s="4"/>
      <c r="AM2218" s="1"/>
      <c r="AN2218" s="12"/>
      <c r="AO2218" s="1"/>
      <c r="AP2218" s="1"/>
      <c r="AQ2218" s="3"/>
      <c r="AR2218" s="3"/>
      <c r="AS2218" s="7"/>
      <c r="AT2218" s="1"/>
      <c r="AU2218" s="1"/>
      <c r="AV2218" s="1"/>
      <c r="AW2218" s="1"/>
      <c r="AX2218" s="1"/>
      <c r="AY2218" s="1"/>
      <c r="AZ2218" s="1"/>
      <c r="BA2218" s="1"/>
      <c r="BB2218" s="1"/>
    </row>
    <row r="2219" spans="1:138" x14ac:dyDescent="0.2">
      <c r="A2219" s="178">
        <f t="shared" si="1182"/>
        <v>43338</v>
      </c>
      <c r="B2219" s="2">
        <f t="shared" si="1168"/>
        <v>203523.29462019703</v>
      </c>
      <c r="C2219" s="2">
        <f t="shared" si="1183"/>
        <v>139024.39213073999</v>
      </c>
      <c r="D2219" s="2">
        <f>SUM(Y2219:Y$2227)</f>
        <v>3328.0673866299999</v>
      </c>
      <c r="E2219" s="11">
        <f t="shared" si="1169"/>
        <v>135696.32474411</v>
      </c>
      <c r="F2219" s="99">
        <f t="shared" si="1164"/>
        <v>5044.46</v>
      </c>
      <c r="G2219" s="3">
        <f>IF(N2219=1,VLOOKUP(A2218,[1]Plan1!$BG$69:$BI$188,3),G2218)</f>
        <v>5061.1099999999997</v>
      </c>
      <c r="H2219" s="200">
        <f t="shared" si="1165"/>
        <v>43253</v>
      </c>
      <c r="I2219" s="200">
        <f t="shared" si="1166"/>
        <v>43283</v>
      </c>
      <c r="J2219" s="27">
        <f t="shared" si="1170"/>
        <v>3.3006506147337245E-3</v>
      </c>
      <c r="K2219" s="12">
        <f t="shared" si="1184"/>
        <v>43346</v>
      </c>
      <c r="L2219" s="12">
        <f t="shared" si="1171"/>
        <v>43346</v>
      </c>
      <c r="M2219" s="1">
        <f t="shared" si="1185"/>
        <v>23</v>
      </c>
      <c r="N2219" s="1">
        <f t="shared" si="1172"/>
        <v>18</v>
      </c>
      <c r="O2219" s="2">
        <f t="shared" si="1173"/>
        <v>1.00258219</v>
      </c>
      <c r="P2219" s="11">
        <f t="shared" si="1196"/>
        <v>1.01260014</v>
      </c>
      <c r="Q2219" s="11">
        <f t="shared" si="1190"/>
        <v>1.4547992946662038</v>
      </c>
      <c r="R2219" s="2">
        <f t="shared" si="1195"/>
        <v>1.4585558599999999</v>
      </c>
      <c r="S2219" s="2">
        <f t="shared" si="1188"/>
        <v>1.3996033400000001</v>
      </c>
      <c r="T2219" s="2">
        <f t="shared" si="1174"/>
        <v>194579.00356765001</v>
      </c>
      <c r="U2219" s="2">
        <f t="shared" si="1175"/>
        <v>1329.9068434424196</v>
      </c>
      <c r="V2219" s="2">
        <f t="shared" si="1176"/>
        <v>62224.344891874629</v>
      </c>
      <c r="W2219" s="2">
        <f t="shared" si="1177"/>
        <v>202578.64386605704</v>
      </c>
      <c r="X2219" s="29">
        <f t="shared" si="1178"/>
        <v>0</v>
      </c>
      <c r="Y2219" s="2">
        <f t="shared" si="1189"/>
        <v>0</v>
      </c>
      <c r="Z2219" s="82">
        <f t="shared" si="1179"/>
        <v>0</v>
      </c>
      <c r="AA2219" s="2">
        <f t="shared" si="1193"/>
        <v>0</v>
      </c>
      <c r="AB2219" s="27">
        <f t="shared" si="1186"/>
        <v>6.7299999999999999E-2</v>
      </c>
      <c r="AC2219" s="29">
        <f t="shared" si="1167"/>
        <v>18</v>
      </c>
      <c r="AD2219" s="29">
        <v>252</v>
      </c>
      <c r="AE2219" s="11">
        <f t="shared" si="1191"/>
        <v>1.004663131</v>
      </c>
      <c r="AF2219" s="2">
        <f t="shared" si="1194"/>
        <v>907.34738347999996</v>
      </c>
      <c r="AG2219" s="2">
        <f t="shared" si="1180"/>
        <v>944.65075414</v>
      </c>
      <c r="AH2219" s="3">
        <f t="shared" si="1181"/>
        <v>0</v>
      </c>
      <c r="AI2219" s="4" t="str">
        <f t="shared" si="1192"/>
        <v>A+J=</v>
      </c>
      <c r="AJ2219" s="12">
        <f t="shared" si="1187"/>
        <v>43346</v>
      </c>
      <c r="AK2219" s="12"/>
      <c r="AL2219" s="4"/>
      <c r="AM2219" s="1"/>
      <c r="AN2219" s="12"/>
      <c r="AO2219" s="1"/>
      <c r="AP2219" s="1"/>
      <c r="AQ2219" s="3"/>
      <c r="AR2219" s="3"/>
      <c r="AS2219" s="7"/>
      <c r="AT2219" s="1"/>
      <c r="AU2219" s="1"/>
      <c r="AV2219" s="1"/>
      <c r="AW2219" s="1"/>
      <c r="AX2219" s="1"/>
      <c r="AY2219" s="1"/>
      <c r="AZ2219" s="1"/>
      <c r="BA2219" s="1"/>
      <c r="BB2219" s="1"/>
    </row>
    <row r="2220" spans="1:138" x14ac:dyDescent="0.2">
      <c r="A2220" s="178">
        <f t="shared" si="1182"/>
        <v>43339</v>
      </c>
      <c r="B2220" s="2">
        <f t="shared" si="1168"/>
        <v>203523.29462019703</v>
      </c>
      <c r="C2220" s="2">
        <f t="shared" si="1183"/>
        <v>139024.39213073999</v>
      </c>
      <c r="D2220" s="2">
        <f>SUM(Y2220:Y$2227)</f>
        <v>3328.0673866299999</v>
      </c>
      <c r="E2220" s="11">
        <f t="shared" si="1169"/>
        <v>135696.32474411</v>
      </c>
      <c r="F2220" s="99">
        <f t="shared" si="1164"/>
        <v>5044.46</v>
      </c>
      <c r="G2220" s="3">
        <f>IF(N2220=1,VLOOKUP(A2219,[1]Plan1!$BG$69:$BI$188,3),G2219)</f>
        <v>5061.1099999999997</v>
      </c>
      <c r="H2220" s="200">
        <f t="shared" si="1165"/>
        <v>43253</v>
      </c>
      <c r="I2220" s="200">
        <f t="shared" si="1166"/>
        <v>43283</v>
      </c>
      <c r="J2220" s="27">
        <f t="shared" si="1170"/>
        <v>3.3006506147337245E-3</v>
      </c>
      <c r="K2220" s="12">
        <f t="shared" si="1184"/>
        <v>43346</v>
      </c>
      <c r="L2220" s="12">
        <f t="shared" si="1171"/>
        <v>43346</v>
      </c>
      <c r="M2220" s="1">
        <f t="shared" si="1185"/>
        <v>23</v>
      </c>
      <c r="N2220" s="1">
        <f t="shared" si="1172"/>
        <v>18</v>
      </c>
      <c r="O2220" s="2">
        <f t="shared" si="1173"/>
        <v>1.00258219</v>
      </c>
      <c r="P2220" s="11">
        <f t="shared" si="1196"/>
        <v>1.01260014</v>
      </c>
      <c r="Q2220" s="11">
        <f t="shared" si="1190"/>
        <v>1.4547992946662038</v>
      </c>
      <c r="R2220" s="2">
        <f t="shared" si="1195"/>
        <v>1.4585558599999999</v>
      </c>
      <c r="S2220" s="2">
        <f t="shared" si="1188"/>
        <v>1.3996033400000001</v>
      </c>
      <c r="T2220" s="2">
        <f t="shared" si="1174"/>
        <v>194579.00356765001</v>
      </c>
      <c r="U2220" s="2">
        <f t="shared" si="1175"/>
        <v>1329.9068434424196</v>
      </c>
      <c r="V2220" s="2">
        <f t="shared" si="1176"/>
        <v>62224.344891874629</v>
      </c>
      <c r="W2220" s="2">
        <f t="shared" si="1177"/>
        <v>202578.64386605704</v>
      </c>
      <c r="X2220" s="29">
        <f t="shared" si="1178"/>
        <v>0</v>
      </c>
      <c r="Y2220" s="2">
        <f t="shared" si="1189"/>
        <v>0</v>
      </c>
      <c r="Z2220" s="82">
        <f t="shared" si="1179"/>
        <v>0</v>
      </c>
      <c r="AA2220" s="2">
        <f t="shared" si="1193"/>
        <v>0</v>
      </c>
      <c r="AB2220" s="27">
        <f t="shared" si="1186"/>
        <v>6.7299999999999999E-2</v>
      </c>
      <c r="AC2220" s="29">
        <f t="shared" si="1167"/>
        <v>18</v>
      </c>
      <c r="AD2220" s="29">
        <v>252</v>
      </c>
      <c r="AE2220" s="11">
        <f t="shared" si="1191"/>
        <v>1.004663131</v>
      </c>
      <c r="AF2220" s="2">
        <f t="shared" si="1194"/>
        <v>907.34738347999996</v>
      </c>
      <c r="AG2220" s="2">
        <f t="shared" si="1180"/>
        <v>944.65075414</v>
      </c>
      <c r="AH2220" s="3">
        <f t="shared" si="1181"/>
        <v>0</v>
      </c>
      <c r="AI2220" s="4" t="str">
        <f t="shared" si="1192"/>
        <v>A+J=</v>
      </c>
      <c r="AJ2220" s="12">
        <f t="shared" si="1187"/>
        <v>43346</v>
      </c>
      <c r="AK2220" s="12"/>
      <c r="AL2220" s="4"/>
      <c r="AM2220" s="1"/>
      <c r="AN2220" s="12"/>
      <c r="AO2220" s="1"/>
      <c r="AP2220" s="1"/>
      <c r="AQ2220" s="3"/>
      <c r="AR2220" s="3"/>
      <c r="AS2220" s="7"/>
      <c r="AT2220" s="1"/>
      <c r="AU2220" s="1"/>
      <c r="AV2220" s="1"/>
      <c r="AW2220" s="1"/>
      <c r="AX2220" s="1"/>
      <c r="AY2220" s="1"/>
      <c r="AZ2220" s="1"/>
      <c r="BA2220" s="1"/>
      <c r="BB2220" s="1"/>
    </row>
    <row r="2221" spans="1:138" x14ac:dyDescent="0.2">
      <c r="A2221" s="178">
        <f t="shared" si="1182"/>
        <v>43340</v>
      </c>
      <c r="B2221" s="2">
        <f t="shared" si="1168"/>
        <v>203604.40171270206</v>
      </c>
      <c r="C2221" s="2">
        <f t="shared" si="1183"/>
        <v>139024.39213073999</v>
      </c>
      <c r="D2221" s="2">
        <f>SUM(Y2221:Y$2227)</f>
        <v>3328.0673866299999</v>
      </c>
      <c r="E2221" s="11">
        <f t="shared" si="1169"/>
        <v>135696.32474411</v>
      </c>
      <c r="F2221" s="99">
        <f t="shared" si="1164"/>
        <v>5044.46</v>
      </c>
      <c r="G2221" s="3">
        <f>IF(N2221=1,VLOOKUP(A2220,[1]Plan1!$BG$69:$BI$188,3),G2220)</f>
        <v>5061.1099999999997</v>
      </c>
      <c r="H2221" s="200">
        <f t="shared" si="1165"/>
        <v>43253</v>
      </c>
      <c r="I2221" s="200">
        <f t="shared" si="1166"/>
        <v>43283</v>
      </c>
      <c r="J2221" s="27">
        <f t="shared" si="1170"/>
        <v>3.3006506147337245E-3</v>
      </c>
      <c r="K2221" s="12">
        <f t="shared" si="1184"/>
        <v>43346</v>
      </c>
      <c r="L2221" s="12">
        <f t="shared" si="1171"/>
        <v>43346</v>
      </c>
      <c r="M2221" s="1">
        <f t="shared" si="1185"/>
        <v>23</v>
      </c>
      <c r="N2221" s="1">
        <f t="shared" si="1172"/>
        <v>19</v>
      </c>
      <c r="O2221" s="2">
        <f t="shared" si="1173"/>
        <v>1.0027258400000001</v>
      </c>
      <c r="P2221" s="11">
        <f t="shared" si="1196"/>
        <v>1.01260014</v>
      </c>
      <c r="Q2221" s="11">
        <f t="shared" si="1190"/>
        <v>1.4547992946662038</v>
      </c>
      <c r="R2221" s="2">
        <f t="shared" si="1195"/>
        <v>1.45876484</v>
      </c>
      <c r="S2221" s="2">
        <f t="shared" si="1188"/>
        <v>1.3996033400000001</v>
      </c>
      <c r="T2221" s="2">
        <f t="shared" si="1174"/>
        <v>194579.00356765001</v>
      </c>
      <c r="U2221" s="2">
        <f t="shared" si="1175"/>
        <v>1329.9068434424196</v>
      </c>
      <c r="V2221" s="2">
        <f t="shared" si="1176"/>
        <v>62252.702709819656</v>
      </c>
      <c r="W2221" s="2">
        <f t="shared" si="1177"/>
        <v>202607.00168400205</v>
      </c>
      <c r="X2221" s="29">
        <f t="shared" si="1178"/>
        <v>0</v>
      </c>
      <c r="Y2221" s="2">
        <f t="shared" si="1189"/>
        <v>0</v>
      </c>
      <c r="Z2221" s="82">
        <f t="shared" si="1179"/>
        <v>0</v>
      </c>
      <c r="AA2221" s="2">
        <f t="shared" si="1193"/>
        <v>0</v>
      </c>
      <c r="AB2221" s="27">
        <f t="shared" si="1186"/>
        <v>6.7299999999999999E-2</v>
      </c>
      <c r="AC2221" s="29">
        <f t="shared" si="1167"/>
        <v>19</v>
      </c>
      <c r="AD2221" s="29">
        <v>252</v>
      </c>
      <c r="AE2221" s="11">
        <f t="shared" si="1191"/>
        <v>1.004922831</v>
      </c>
      <c r="AF2221" s="2">
        <f t="shared" si="1194"/>
        <v>957.87955070999999</v>
      </c>
      <c r="AG2221" s="2">
        <f t="shared" si="1180"/>
        <v>997.40002870000001</v>
      </c>
      <c r="AH2221" s="3">
        <f t="shared" si="1181"/>
        <v>0</v>
      </c>
      <c r="AI2221" s="4" t="str">
        <f t="shared" si="1192"/>
        <v>A+J=</v>
      </c>
      <c r="AJ2221" s="12">
        <f t="shared" si="1187"/>
        <v>43346</v>
      </c>
      <c r="AK2221" s="16"/>
      <c r="AL2221" s="98"/>
      <c r="AM2221" s="38"/>
      <c r="AN2221" s="16"/>
      <c r="AO2221" s="38"/>
      <c r="AP2221" s="38"/>
      <c r="AQ2221" s="49"/>
      <c r="AR2221" s="49"/>
      <c r="AS2221" s="80"/>
      <c r="AT2221" s="38"/>
      <c r="AU2221" s="38"/>
      <c r="AV2221" s="38"/>
      <c r="AW2221" s="38"/>
      <c r="AX2221" s="38"/>
      <c r="AY2221" s="38"/>
      <c r="AZ2221" s="38"/>
      <c r="BA2221" s="38"/>
      <c r="BB2221" s="38"/>
      <c r="BC2221" s="38"/>
      <c r="BD2221" s="38"/>
      <c r="BE2221" s="38"/>
      <c r="BF2221" s="38"/>
      <c r="BG2221" s="38"/>
      <c r="BH2221" s="38"/>
      <c r="BI2221" s="38"/>
      <c r="BJ2221" s="38"/>
      <c r="BK2221" s="38"/>
      <c r="BL2221" s="38"/>
      <c r="BM2221" s="38"/>
      <c r="BN2221" s="38"/>
      <c r="BO2221" s="38"/>
      <c r="BP2221" s="38"/>
      <c r="BQ2221" s="38"/>
      <c r="BR2221" s="38"/>
      <c r="BS2221" s="38"/>
      <c r="BT2221" s="38"/>
      <c r="BU2221" s="38"/>
      <c r="BV2221" s="38"/>
      <c r="BW2221" s="38"/>
      <c r="BX2221" s="38"/>
      <c r="BY2221" s="38"/>
      <c r="BZ2221" s="38"/>
      <c r="CA2221" s="38"/>
      <c r="CB2221" s="38"/>
      <c r="CC2221" s="38"/>
      <c r="CD2221" s="38"/>
      <c r="CE2221" s="38"/>
      <c r="CF2221" s="38"/>
      <c r="CG2221" s="38"/>
      <c r="CH2221" s="38"/>
      <c r="CI2221" s="38"/>
      <c r="CJ2221" s="38"/>
      <c r="CK2221" s="38"/>
      <c r="CL2221" s="38"/>
      <c r="CM2221" s="38"/>
      <c r="CN2221" s="38"/>
      <c r="CO2221" s="38"/>
      <c r="CP2221" s="38"/>
      <c r="CQ2221" s="38"/>
      <c r="CR2221" s="38"/>
      <c r="CS2221" s="38"/>
      <c r="CT2221" s="38"/>
      <c r="CU2221" s="38"/>
      <c r="CV2221" s="38"/>
      <c r="CW2221" s="38"/>
      <c r="CX2221" s="38"/>
      <c r="CY2221" s="38"/>
      <c r="CZ2221" s="38"/>
      <c r="DA2221" s="38"/>
      <c r="DB2221" s="38"/>
      <c r="DC2221" s="38"/>
      <c r="DD2221" s="38"/>
      <c r="DE2221" s="38"/>
      <c r="DF2221" s="38"/>
      <c r="DG2221" s="38"/>
      <c r="DH2221" s="38"/>
      <c r="DI2221" s="38"/>
      <c r="DJ2221" s="38"/>
      <c r="DK2221" s="38"/>
      <c r="DL2221" s="38"/>
      <c r="DM2221" s="38"/>
      <c r="DN2221" s="38"/>
      <c r="DO2221" s="38"/>
      <c r="DP2221" s="38"/>
      <c r="DQ2221" s="38"/>
      <c r="DR2221" s="38"/>
      <c r="DS2221" s="38"/>
      <c r="DT2221" s="38"/>
      <c r="DU2221" s="38"/>
      <c r="DV2221" s="38"/>
      <c r="DW2221" s="38"/>
      <c r="DX2221" s="38"/>
      <c r="DY2221" s="38"/>
      <c r="DZ2221" s="38"/>
      <c r="EA2221" s="38"/>
      <c r="EB2221" s="38"/>
      <c r="EC2221" s="38"/>
      <c r="ED2221" s="38"/>
      <c r="EE2221" s="38"/>
      <c r="EF2221" s="38"/>
      <c r="EG2221" s="38"/>
      <c r="EH2221" s="38"/>
    </row>
    <row r="2222" spans="1:138" x14ac:dyDescent="0.2">
      <c r="A2222" s="178">
        <f t="shared" si="1182"/>
        <v>43341</v>
      </c>
      <c r="B2222" s="2">
        <f t="shared" si="1168"/>
        <v>203685.54100017683</v>
      </c>
      <c r="C2222" s="2">
        <f t="shared" si="1183"/>
        <v>139024.39213073999</v>
      </c>
      <c r="D2222" s="2">
        <f>SUM(Y2222:Y$2227)</f>
        <v>3328.0673866299999</v>
      </c>
      <c r="E2222" s="11">
        <f t="shared" si="1169"/>
        <v>135696.32474411</v>
      </c>
      <c r="F2222" s="99">
        <f t="shared" si="1164"/>
        <v>5044.46</v>
      </c>
      <c r="G2222" s="3">
        <f>IF(N2222=1,VLOOKUP(A2221,[1]Plan1!$BG$69:$BI$188,3),G2221)</f>
        <v>5061.1099999999997</v>
      </c>
      <c r="H2222" s="200">
        <f t="shared" si="1165"/>
        <v>43253</v>
      </c>
      <c r="I2222" s="200">
        <f t="shared" si="1166"/>
        <v>43283</v>
      </c>
      <c r="J2222" s="27">
        <f t="shared" si="1170"/>
        <v>3.3006506147337245E-3</v>
      </c>
      <c r="K2222" s="12">
        <f t="shared" si="1184"/>
        <v>43346</v>
      </c>
      <c r="L2222" s="12">
        <f t="shared" si="1171"/>
        <v>43346</v>
      </c>
      <c r="M2222" s="1">
        <f t="shared" si="1185"/>
        <v>23</v>
      </c>
      <c r="N2222" s="1">
        <f t="shared" si="1172"/>
        <v>20</v>
      </c>
      <c r="O2222" s="2">
        <f t="shared" si="1173"/>
        <v>1.00286951</v>
      </c>
      <c r="P2222" s="11">
        <f t="shared" si="1196"/>
        <v>1.01260014</v>
      </c>
      <c r="Q2222" s="11">
        <f t="shared" si="1190"/>
        <v>1.4547992946662038</v>
      </c>
      <c r="R2222" s="2">
        <f t="shared" si="1195"/>
        <v>1.45897385</v>
      </c>
      <c r="S2222" s="2">
        <f t="shared" si="1188"/>
        <v>1.3996033400000001</v>
      </c>
      <c r="T2222" s="2">
        <f t="shared" si="1174"/>
        <v>194579.00356765001</v>
      </c>
      <c r="U2222" s="2">
        <f t="shared" si="1175"/>
        <v>1329.9068434424196</v>
      </c>
      <c r="V2222" s="2">
        <f t="shared" si="1176"/>
        <v>62281.064598654433</v>
      </c>
      <c r="W2222" s="2">
        <f t="shared" si="1177"/>
        <v>202635.36357283682</v>
      </c>
      <c r="X2222" s="29">
        <f t="shared" si="1178"/>
        <v>0</v>
      </c>
      <c r="Y2222" s="2">
        <f t="shared" si="1189"/>
        <v>0</v>
      </c>
      <c r="Z2222" s="82">
        <f t="shared" si="1179"/>
        <v>0</v>
      </c>
      <c r="AA2222" s="2">
        <f t="shared" si="1193"/>
        <v>0</v>
      </c>
      <c r="AB2222" s="27">
        <f t="shared" si="1186"/>
        <v>6.7299999999999999E-2</v>
      </c>
      <c r="AC2222" s="29">
        <f t="shared" si="1167"/>
        <v>20</v>
      </c>
      <c r="AD2222" s="29">
        <v>252</v>
      </c>
      <c r="AE2222" s="11">
        <f t="shared" si="1191"/>
        <v>1.0051825969999999</v>
      </c>
      <c r="AF2222" s="2">
        <f t="shared" si="1194"/>
        <v>1008.42456015</v>
      </c>
      <c r="AG2222" s="2">
        <f t="shared" si="1180"/>
        <v>1050.1774273399999</v>
      </c>
      <c r="AH2222" s="3">
        <f t="shared" si="1181"/>
        <v>0</v>
      </c>
      <c r="AI2222" s="4" t="str">
        <f t="shared" si="1192"/>
        <v>A+J=</v>
      </c>
      <c r="AJ2222" s="12">
        <f t="shared" si="1187"/>
        <v>43346</v>
      </c>
      <c r="AK2222" s="12"/>
      <c r="AL2222" s="4"/>
      <c r="AM2222" s="1"/>
      <c r="AN2222" s="12"/>
      <c r="AO2222" s="1"/>
      <c r="AP2222" s="1"/>
      <c r="AQ2222" s="3"/>
      <c r="AR2222" s="3"/>
      <c r="AS2222" s="7"/>
      <c r="AT2222" s="1"/>
      <c r="AU2222" s="1"/>
      <c r="AV2222" s="1"/>
      <c r="AW2222" s="1"/>
      <c r="AX2222" s="1"/>
      <c r="AY2222" s="1"/>
      <c r="AZ2222" s="1"/>
      <c r="BA2222" s="1"/>
      <c r="BB2222" s="1"/>
    </row>
    <row r="2223" spans="1:138" x14ac:dyDescent="0.2">
      <c r="A2223" s="178">
        <f t="shared" si="1182"/>
        <v>43342</v>
      </c>
      <c r="B2223" s="2">
        <f t="shared" si="1168"/>
        <v>203766.71289674132</v>
      </c>
      <c r="C2223" s="2">
        <f t="shared" si="1183"/>
        <v>139024.39213073999</v>
      </c>
      <c r="D2223" s="2">
        <f>SUM(Y2223:Y$2227)</f>
        <v>3328.0673866299999</v>
      </c>
      <c r="E2223" s="11">
        <f t="shared" si="1169"/>
        <v>135696.32474411</v>
      </c>
      <c r="F2223" s="99">
        <f t="shared" si="1164"/>
        <v>5044.46</v>
      </c>
      <c r="G2223" s="3">
        <f>IF(N2223=1,VLOOKUP(A2222,[1]Plan1!$BG$69:$BI$188,3),G2222)</f>
        <v>5061.1099999999997</v>
      </c>
      <c r="H2223" s="200">
        <f t="shared" si="1165"/>
        <v>43253</v>
      </c>
      <c r="I2223" s="200">
        <f t="shared" si="1166"/>
        <v>43283</v>
      </c>
      <c r="J2223" s="27">
        <f t="shared" si="1170"/>
        <v>3.3006506147337245E-3</v>
      </c>
      <c r="K2223" s="12">
        <f t="shared" si="1184"/>
        <v>43346</v>
      </c>
      <c r="L2223" s="12">
        <f t="shared" si="1171"/>
        <v>43346</v>
      </c>
      <c r="M2223" s="1">
        <f t="shared" si="1185"/>
        <v>23</v>
      </c>
      <c r="N2223" s="1">
        <f t="shared" si="1172"/>
        <v>21</v>
      </c>
      <c r="O2223" s="2">
        <f t="shared" si="1173"/>
        <v>1.0030132</v>
      </c>
      <c r="P2223" s="11">
        <f t="shared" si="1196"/>
        <v>1.01260014</v>
      </c>
      <c r="Q2223" s="11">
        <f t="shared" si="1190"/>
        <v>1.4547992946662038</v>
      </c>
      <c r="R2223" s="2">
        <f t="shared" si="1195"/>
        <v>1.4591828899999999</v>
      </c>
      <c r="S2223" s="2">
        <f t="shared" si="1188"/>
        <v>1.3996033400000001</v>
      </c>
      <c r="T2223" s="2">
        <f t="shared" si="1174"/>
        <v>194579.00356765001</v>
      </c>
      <c r="U2223" s="2">
        <f t="shared" si="1175"/>
        <v>1329.9068434424196</v>
      </c>
      <c r="V2223" s="2">
        <f t="shared" si="1176"/>
        <v>62309.430558378925</v>
      </c>
      <c r="W2223" s="2">
        <f t="shared" si="1177"/>
        <v>202663.72953256132</v>
      </c>
      <c r="X2223" s="29">
        <f t="shared" si="1178"/>
        <v>0</v>
      </c>
      <c r="Y2223" s="2">
        <f t="shared" si="1189"/>
        <v>0</v>
      </c>
      <c r="Z2223" s="82">
        <f t="shared" si="1179"/>
        <v>0</v>
      </c>
      <c r="AA2223" s="2">
        <f t="shared" si="1193"/>
        <v>0</v>
      </c>
      <c r="AB2223" s="27">
        <f t="shared" si="1186"/>
        <v>6.7299999999999999E-2</v>
      </c>
      <c r="AC2223" s="29">
        <f t="shared" si="1167"/>
        <v>21</v>
      </c>
      <c r="AD2223" s="29">
        <v>252</v>
      </c>
      <c r="AE2223" s="11">
        <f t="shared" si="1191"/>
        <v>1.0054424310000001</v>
      </c>
      <c r="AF2223" s="2">
        <f t="shared" si="1194"/>
        <v>1058.9828009600001</v>
      </c>
      <c r="AG2223" s="2">
        <f t="shared" si="1180"/>
        <v>1102.9833641800001</v>
      </c>
      <c r="AH2223" s="3">
        <f t="shared" si="1181"/>
        <v>0</v>
      </c>
      <c r="AI2223" s="4" t="str">
        <f t="shared" si="1192"/>
        <v>A+J=</v>
      </c>
      <c r="AJ2223" s="12">
        <f t="shared" si="1187"/>
        <v>43346</v>
      </c>
      <c r="AK2223" s="12"/>
      <c r="AL2223" s="4"/>
      <c r="AM2223" s="1"/>
      <c r="AN2223" s="12"/>
      <c r="AO2223" s="1"/>
      <c r="AP2223" s="1"/>
      <c r="AQ2223" s="3"/>
      <c r="AR2223" s="3"/>
      <c r="AS2223" s="7"/>
      <c r="AT2223" s="1"/>
      <c r="AU2223" s="1"/>
      <c r="AV2223" s="1"/>
      <c r="AW2223" s="1"/>
      <c r="AX2223" s="1"/>
      <c r="AY2223" s="1"/>
      <c r="AZ2223" s="1"/>
      <c r="BA2223" s="1"/>
      <c r="BB2223" s="1"/>
    </row>
    <row r="2224" spans="1:138" x14ac:dyDescent="0.2">
      <c r="A2224" s="178">
        <f t="shared" si="1182"/>
        <v>43343</v>
      </c>
      <c r="B2224" s="2">
        <f t="shared" si="1168"/>
        <v>203847.91720865559</v>
      </c>
      <c r="C2224" s="2">
        <f t="shared" si="1183"/>
        <v>139024.39213073999</v>
      </c>
      <c r="D2224" s="2">
        <f>SUM(Y2224:Y$2227)</f>
        <v>3328.0673866299999</v>
      </c>
      <c r="E2224" s="11">
        <f t="shared" si="1169"/>
        <v>135696.32474411</v>
      </c>
      <c r="F2224" s="99">
        <f t="shared" si="1164"/>
        <v>5044.46</v>
      </c>
      <c r="G2224" s="3">
        <f>IF(N2224=1,VLOOKUP(A2223,[1]Plan1!$BG$69:$BI$188,3),G2223)</f>
        <v>5061.1099999999997</v>
      </c>
      <c r="H2224" s="200">
        <f t="shared" si="1165"/>
        <v>43253</v>
      </c>
      <c r="I2224" s="200">
        <f t="shared" si="1166"/>
        <v>43283</v>
      </c>
      <c r="J2224" s="27">
        <f t="shared" si="1170"/>
        <v>3.3006506147337245E-3</v>
      </c>
      <c r="K2224" s="12">
        <f t="shared" si="1184"/>
        <v>43346</v>
      </c>
      <c r="L2224" s="12">
        <f t="shared" si="1171"/>
        <v>43346</v>
      </c>
      <c r="M2224" s="1">
        <f t="shared" si="1185"/>
        <v>23</v>
      </c>
      <c r="N2224" s="1">
        <f t="shared" si="1172"/>
        <v>22</v>
      </c>
      <c r="O2224" s="2">
        <f t="shared" si="1173"/>
        <v>1.00315691</v>
      </c>
      <c r="P2224" s="11">
        <f t="shared" si="1196"/>
        <v>1.01260014</v>
      </c>
      <c r="Q2224" s="11">
        <f t="shared" si="1190"/>
        <v>1.4547992946662038</v>
      </c>
      <c r="R2224" s="2">
        <f t="shared" si="1195"/>
        <v>1.45939196</v>
      </c>
      <c r="S2224" s="2">
        <f t="shared" si="1188"/>
        <v>1.3996033400000001</v>
      </c>
      <c r="T2224" s="2">
        <f t="shared" si="1174"/>
        <v>194579.00356765001</v>
      </c>
      <c r="U2224" s="2">
        <f t="shared" si="1175"/>
        <v>1329.9068434424196</v>
      </c>
      <c r="V2224" s="2">
        <f t="shared" si="1176"/>
        <v>62337.800588993196</v>
      </c>
      <c r="W2224" s="2">
        <f t="shared" si="1177"/>
        <v>202692.09956317558</v>
      </c>
      <c r="X2224" s="29">
        <f t="shared" si="1178"/>
        <v>0</v>
      </c>
      <c r="Y2224" s="2">
        <f t="shared" si="1189"/>
        <v>0</v>
      </c>
      <c r="Z2224" s="82">
        <f t="shared" si="1179"/>
        <v>0</v>
      </c>
      <c r="AA2224" s="2">
        <f t="shared" si="1193"/>
        <v>0</v>
      </c>
      <c r="AB2224" s="27">
        <f t="shared" si="1186"/>
        <v>6.7299999999999999E-2</v>
      </c>
      <c r="AC2224" s="29">
        <f t="shared" si="1167"/>
        <v>22</v>
      </c>
      <c r="AD2224" s="29">
        <v>252</v>
      </c>
      <c r="AE2224" s="11">
        <f t="shared" si="1191"/>
        <v>1.005702332</v>
      </c>
      <c r="AF2224" s="2">
        <f t="shared" si="1194"/>
        <v>1109.55407857</v>
      </c>
      <c r="AG2224" s="2">
        <f t="shared" si="1180"/>
        <v>1155.81764548</v>
      </c>
      <c r="AH2224" s="3">
        <f t="shared" si="1181"/>
        <v>0</v>
      </c>
      <c r="AI2224" s="4" t="str">
        <f t="shared" si="1192"/>
        <v>A+J=</v>
      </c>
      <c r="AJ2224" s="12">
        <f t="shared" si="1187"/>
        <v>43346</v>
      </c>
      <c r="AK2224" s="12"/>
      <c r="AL2224" s="4"/>
      <c r="AM2224" s="1"/>
      <c r="AN2224" s="12"/>
      <c r="AO2224" s="1"/>
      <c r="AP2224" s="1"/>
      <c r="AQ2224" s="3"/>
      <c r="AR2224" s="3"/>
      <c r="AS2224" s="7"/>
      <c r="AT2224" s="1"/>
      <c r="AU2224" s="1"/>
      <c r="AV2224" s="1"/>
      <c r="AW2224" s="1"/>
      <c r="AX2224" s="1"/>
      <c r="AY2224" s="1"/>
      <c r="AZ2224" s="1"/>
      <c r="BA2224" s="1"/>
      <c r="BB2224" s="1"/>
    </row>
    <row r="2225" spans="1:154" x14ac:dyDescent="0.2">
      <c r="A2225" s="178">
        <f t="shared" si="1182"/>
        <v>43344</v>
      </c>
      <c r="B2225" s="2">
        <f t="shared" si="1168"/>
        <v>203929.15530986281</v>
      </c>
      <c r="C2225" s="2">
        <f t="shared" si="1183"/>
        <v>139024.39213073999</v>
      </c>
      <c r="D2225" s="2">
        <f>SUM(Y2225:Y$2227)</f>
        <v>3328.0673866299999</v>
      </c>
      <c r="E2225" s="11">
        <f t="shared" si="1169"/>
        <v>135696.32474411</v>
      </c>
      <c r="F2225" s="99">
        <f t="shared" si="1164"/>
        <v>5044.46</v>
      </c>
      <c r="G2225" s="3">
        <f>IF(N2225=1,VLOOKUP(A2224,[1]Plan1!$BG$69:$BI$188,3),G2224)</f>
        <v>5061.1099999999997</v>
      </c>
      <c r="H2225" s="200">
        <f t="shared" si="1165"/>
        <v>43253</v>
      </c>
      <c r="I2225" s="200">
        <f t="shared" si="1166"/>
        <v>43283</v>
      </c>
      <c r="J2225" s="27">
        <f t="shared" si="1170"/>
        <v>3.3006506147337245E-3</v>
      </c>
      <c r="K2225" s="12">
        <f t="shared" si="1184"/>
        <v>43374</v>
      </c>
      <c r="L2225" s="12">
        <f t="shared" si="1171"/>
        <v>43346</v>
      </c>
      <c r="M2225" s="1">
        <f t="shared" si="1185"/>
        <v>23</v>
      </c>
      <c r="N2225" s="1">
        <f t="shared" si="1172"/>
        <v>23</v>
      </c>
      <c r="O2225" s="2">
        <f t="shared" si="1173"/>
        <v>1.0033006499999999</v>
      </c>
      <c r="P2225" s="11">
        <f t="shared" si="1196"/>
        <v>1.01260014</v>
      </c>
      <c r="Q2225" s="11">
        <f t="shared" si="1190"/>
        <v>1.4547992946662038</v>
      </c>
      <c r="R2225" s="2">
        <f t="shared" si="1195"/>
        <v>1.4596010699999999</v>
      </c>
      <c r="S2225" s="2">
        <f t="shared" si="1188"/>
        <v>1.3996033400000001</v>
      </c>
      <c r="T2225" s="2">
        <f t="shared" si="1174"/>
        <v>194579.00356765001</v>
      </c>
      <c r="U2225" s="2">
        <f t="shared" si="1175"/>
        <v>1329.9068434424196</v>
      </c>
      <c r="V2225" s="2">
        <f t="shared" si="1176"/>
        <v>62366.176047460423</v>
      </c>
      <c r="W2225" s="2">
        <f t="shared" si="1177"/>
        <v>202720.47502164281</v>
      </c>
      <c r="X2225" s="29">
        <f t="shared" si="1178"/>
        <v>0</v>
      </c>
      <c r="Y2225" s="2">
        <f t="shared" si="1189"/>
        <v>0</v>
      </c>
      <c r="Z2225" s="82">
        <f t="shared" si="1179"/>
        <v>0</v>
      </c>
      <c r="AA2225" s="2">
        <f t="shared" si="1193"/>
        <v>0</v>
      </c>
      <c r="AB2225" s="27">
        <f t="shared" si="1186"/>
        <v>6.7299999999999999E-2</v>
      </c>
      <c r="AC2225" s="29">
        <f t="shared" si="1167"/>
        <v>23</v>
      </c>
      <c r="AD2225" s="29">
        <v>252</v>
      </c>
      <c r="AE2225" s="11">
        <f t="shared" si="1191"/>
        <v>1.0059623</v>
      </c>
      <c r="AF2225" s="2">
        <f t="shared" si="1194"/>
        <v>1160.13839297</v>
      </c>
      <c r="AG2225" s="2">
        <f t="shared" si="1180"/>
        <v>1208.68028822</v>
      </c>
      <c r="AH2225" s="3">
        <f t="shared" si="1181"/>
        <v>0</v>
      </c>
      <c r="AI2225" s="4" t="str">
        <f t="shared" si="1192"/>
        <v>A+J=</v>
      </c>
      <c r="AJ2225" s="12">
        <f t="shared" si="1187"/>
        <v>43346</v>
      </c>
      <c r="AK2225" s="12"/>
      <c r="AL2225" s="4"/>
      <c r="AM2225" s="1"/>
      <c r="AN2225" s="12"/>
      <c r="AO2225" s="1"/>
      <c r="AP2225" s="1"/>
      <c r="AQ2225" s="3"/>
      <c r="AR2225" s="3"/>
      <c r="AS2225" s="7"/>
      <c r="AT2225" s="1"/>
      <c r="AU2225" s="1"/>
      <c r="AV2225" s="1"/>
      <c r="AW2225" s="1"/>
      <c r="AX2225" s="1"/>
      <c r="AY2225" s="1"/>
      <c r="AZ2225" s="1"/>
      <c r="BA2225" s="1"/>
      <c r="BB2225" s="1"/>
    </row>
    <row r="2226" spans="1:154" x14ac:dyDescent="0.2">
      <c r="A2226" s="178">
        <f t="shared" si="1182"/>
        <v>43345</v>
      </c>
      <c r="B2226" s="2">
        <f t="shared" si="1168"/>
        <v>203929.15530986281</v>
      </c>
      <c r="C2226" s="2">
        <f t="shared" si="1183"/>
        <v>139024.39213073999</v>
      </c>
      <c r="D2226" s="2">
        <f>SUM(Y2226:Y$2227)</f>
        <v>3328.0673866299999</v>
      </c>
      <c r="E2226" s="11">
        <f t="shared" si="1169"/>
        <v>135696.32474411</v>
      </c>
      <c r="F2226" s="99">
        <f t="shared" si="1164"/>
        <v>5044.46</v>
      </c>
      <c r="G2226" s="3">
        <f>IF(N2226=1,VLOOKUP(A2225,[1]Plan1!$BG$69:$BI$188,3),G2225)</f>
        <v>5061.1099999999997</v>
      </c>
      <c r="H2226" s="200">
        <f t="shared" si="1165"/>
        <v>43253</v>
      </c>
      <c r="I2226" s="200">
        <f t="shared" si="1166"/>
        <v>43283</v>
      </c>
      <c r="J2226" s="27">
        <f t="shared" si="1170"/>
        <v>3.3006506147337245E-3</v>
      </c>
      <c r="K2226" s="12">
        <f t="shared" si="1184"/>
        <v>43374</v>
      </c>
      <c r="L2226" s="12">
        <f t="shared" si="1171"/>
        <v>43346</v>
      </c>
      <c r="M2226" s="1">
        <f t="shared" si="1185"/>
        <v>23</v>
      </c>
      <c r="N2226" s="1">
        <f t="shared" si="1172"/>
        <v>23</v>
      </c>
      <c r="O2226" s="2">
        <f t="shared" si="1173"/>
        <v>1.0033006499999999</v>
      </c>
      <c r="P2226" s="11">
        <f t="shared" si="1196"/>
        <v>1.01260014</v>
      </c>
      <c r="Q2226" s="11">
        <f t="shared" si="1190"/>
        <v>1.4547992946662038</v>
      </c>
      <c r="R2226" s="2">
        <f t="shared" si="1195"/>
        <v>1.4596010699999999</v>
      </c>
      <c r="S2226" s="2">
        <f t="shared" si="1188"/>
        <v>1.3996033400000001</v>
      </c>
      <c r="T2226" s="2">
        <f t="shared" si="1174"/>
        <v>194579.00356765001</v>
      </c>
      <c r="U2226" s="2">
        <f t="shared" si="1175"/>
        <v>1329.9068434424196</v>
      </c>
      <c r="V2226" s="2">
        <f t="shared" si="1176"/>
        <v>62366.176047460423</v>
      </c>
      <c r="W2226" s="2">
        <f t="shared" si="1177"/>
        <v>202720.47502164281</v>
      </c>
      <c r="X2226" s="29">
        <f t="shared" si="1178"/>
        <v>0</v>
      </c>
      <c r="Y2226" s="2">
        <f t="shared" si="1189"/>
        <v>0</v>
      </c>
      <c r="Z2226" s="82">
        <f t="shared" si="1179"/>
        <v>0</v>
      </c>
      <c r="AA2226" s="2">
        <f t="shared" si="1193"/>
        <v>0</v>
      </c>
      <c r="AB2226" s="27">
        <f t="shared" si="1186"/>
        <v>6.7299999999999999E-2</v>
      </c>
      <c r="AC2226" s="29">
        <f t="shared" si="1167"/>
        <v>23</v>
      </c>
      <c r="AD2226" s="29">
        <v>252</v>
      </c>
      <c r="AE2226" s="11">
        <f t="shared" si="1191"/>
        <v>1.0059623</v>
      </c>
      <c r="AF2226" s="2">
        <f t="shared" si="1194"/>
        <v>1160.13839297</v>
      </c>
      <c r="AG2226" s="2">
        <f t="shared" si="1180"/>
        <v>1208.68028822</v>
      </c>
      <c r="AH2226" s="3">
        <f t="shared" si="1181"/>
        <v>0</v>
      </c>
      <c r="AI2226" s="4" t="str">
        <f t="shared" si="1192"/>
        <v>A+J=</v>
      </c>
      <c r="AJ2226" s="12">
        <f t="shared" si="1187"/>
        <v>43346</v>
      </c>
      <c r="AK2226" s="12"/>
      <c r="AL2226" s="4"/>
      <c r="AM2226" s="1"/>
      <c r="AN2226" s="12"/>
      <c r="AO2226" s="1"/>
      <c r="AP2226" s="1"/>
      <c r="AQ2226" s="3"/>
      <c r="AR2226" s="3"/>
      <c r="AS2226" s="7"/>
      <c r="AT2226" s="1"/>
      <c r="AU2226" s="1"/>
      <c r="AV2226" s="1"/>
      <c r="AW2226" s="1"/>
      <c r="AX2226" s="1"/>
      <c r="AY2226" s="1"/>
      <c r="AZ2226" s="1"/>
      <c r="BA2226" s="1"/>
      <c r="BB2226" s="1"/>
    </row>
    <row r="2227" spans="1:154" x14ac:dyDescent="0.2">
      <c r="A2227" s="179">
        <f t="shared" si="1182"/>
        <v>43346</v>
      </c>
      <c r="B2227" s="87">
        <f t="shared" si="1168"/>
        <v>203929.15530986281</v>
      </c>
      <c r="C2227" s="87">
        <f t="shared" si="1183"/>
        <v>139024.39213073999</v>
      </c>
      <c r="D2227" s="87">
        <f>SUM(Y2227:Y$2227)</f>
        <v>3328.0673866299999</v>
      </c>
      <c r="E2227" s="89">
        <f t="shared" si="1169"/>
        <v>135696.32474411</v>
      </c>
      <c r="F2227" s="100">
        <f t="shared" si="1164"/>
        <v>5044.46</v>
      </c>
      <c r="G2227" s="41">
        <f>IF(N2227=1,VLOOKUP(A2226,[1]Plan1!$BG$69:$BI$188,3),G2226)</f>
        <v>5061.1099999999997</v>
      </c>
      <c r="H2227" s="202">
        <f t="shared" si="1165"/>
        <v>43253</v>
      </c>
      <c r="I2227" s="202">
        <f t="shared" si="1166"/>
        <v>43283</v>
      </c>
      <c r="J2227" s="88">
        <f t="shared" si="1170"/>
        <v>3.3006506147337245E-3</v>
      </c>
      <c r="K2227" s="39">
        <f t="shared" si="1184"/>
        <v>43374</v>
      </c>
      <c r="L2227" s="39">
        <f t="shared" si="1171"/>
        <v>43346</v>
      </c>
      <c r="M2227" s="40">
        <f t="shared" si="1185"/>
        <v>23</v>
      </c>
      <c r="N2227" s="40">
        <f t="shared" si="1172"/>
        <v>23</v>
      </c>
      <c r="O2227" s="87">
        <f t="shared" si="1173"/>
        <v>1.0033006499999999</v>
      </c>
      <c r="P2227" s="89">
        <f t="shared" si="1196"/>
        <v>1.01260014</v>
      </c>
      <c r="Q2227" s="89">
        <f t="shared" si="1190"/>
        <v>1.4547992946662038</v>
      </c>
      <c r="R2227" s="87">
        <f t="shared" si="1195"/>
        <v>1.4596010699999999</v>
      </c>
      <c r="S2227" s="87">
        <f t="shared" si="1188"/>
        <v>1.3996033400000001</v>
      </c>
      <c r="T2227" s="87">
        <f t="shared" si="1174"/>
        <v>194579.00356765001</v>
      </c>
      <c r="U2227" s="87">
        <f t="shared" si="1175"/>
        <v>1329.9068434424196</v>
      </c>
      <c r="V2227" s="87">
        <f t="shared" si="1176"/>
        <v>62366.176047460423</v>
      </c>
      <c r="W2227" s="87">
        <f t="shared" si="1177"/>
        <v>202720.47502164281</v>
      </c>
      <c r="X2227" s="90">
        <f t="shared" si="1178"/>
        <v>73</v>
      </c>
      <c r="Y2227" s="87">
        <f t="shared" si="1189"/>
        <v>3328.0673866299999</v>
      </c>
      <c r="Z2227" s="91">
        <f t="shared" si="1179"/>
        <v>2.3938729999999998E-2</v>
      </c>
      <c r="AA2227" s="87">
        <f t="shared" si="1193"/>
        <v>4657.97423007</v>
      </c>
      <c r="AB2227" s="88">
        <f t="shared" si="1186"/>
        <v>6.7299999999999999E-2</v>
      </c>
      <c r="AC2227" s="90">
        <f t="shared" si="1167"/>
        <v>23</v>
      </c>
      <c r="AD2227" s="90">
        <v>252</v>
      </c>
      <c r="AE2227" s="89">
        <f t="shared" si="1191"/>
        <v>1.0059623</v>
      </c>
      <c r="AF2227" s="87">
        <f t="shared" si="1194"/>
        <v>1160.13839297</v>
      </c>
      <c r="AG2227" s="87">
        <f t="shared" si="1180"/>
        <v>1208.68028822</v>
      </c>
      <c r="AH2227" s="41">
        <f t="shared" si="1181"/>
        <v>5818.1126230400005</v>
      </c>
      <c r="AI2227" s="92" t="str">
        <f t="shared" si="1192"/>
        <v>A+J=</v>
      </c>
      <c r="AJ2227" s="12">
        <f t="shared" si="1187"/>
        <v>43346</v>
      </c>
      <c r="AK2227" s="39"/>
      <c r="AL2227" s="92"/>
      <c r="AM2227" s="40"/>
      <c r="AN2227" s="39"/>
      <c r="AO2227" s="40"/>
      <c r="AP2227" s="40"/>
      <c r="AQ2227" s="41"/>
      <c r="AR2227" s="41"/>
      <c r="AS2227" s="81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  <c r="CH2227" s="40"/>
      <c r="CI2227" s="40"/>
      <c r="CJ2227" s="40"/>
      <c r="CK2227" s="40"/>
      <c r="CL2227" s="40"/>
      <c r="CM2227" s="40"/>
      <c r="CN2227" s="40"/>
      <c r="CO2227" s="40"/>
      <c r="CP2227" s="40"/>
      <c r="CQ2227" s="40"/>
      <c r="CR2227" s="40"/>
      <c r="CS2227" s="40"/>
      <c r="CT2227" s="40"/>
      <c r="CU2227" s="40"/>
      <c r="CV2227" s="40"/>
      <c r="CW2227" s="40"/>
      <c r="CX2227" s="40"/>
      <c r="CY2227" s="40"/>
      <c r="CZ2227" s="40"/>
      <c r="DA2227" s="40"/>
      <c r="DB2227" s="40"/>
      <c r="DC2227" s="40"/>
      <c r="DD2227" s="40"/>
      <c r="DE2227" s="40"/>
      <c r="DF2227" s="40"/>
      <c r="DG2227" s="40"/>
      <c r="DH2227" s="40"/>
      <c r="DI2227" s="40"/>
      <c r="DJ2227" s="40"/>
      <c r="DK2227" s="40"/>
      <c r="DL2227" s="40"/>
      <c r="DM2227" s="40"/>
      <c r="DN2227" s="40"/>
      <c r="DO2227" s="40"/>
      <c r="DP2227" s="40"/>
      <c r="DQ2227" s="40"/>
      <c r="DR2227" s="40"/>
      <c r="DS2227" s="40"/>
      <c r="DT2227" s="40"/>
      <c r="DU2227" s="40"/>
      <c r="DV2227" s="40"/>
      <c r="DW2227" s="40"/>
      <c r="DX2227" s="40"/>
      <c r="DY2227" s="40"/>
      <c r="DZ2227" s="40"/>
      <c r="EA2227" s="40"/>
      <c r="EB2227" s="40"/>
      <c r="EC2227" s="40"/>
      <c r="ED2227" s="40"/>
      <c r="EE2227" s="40"/>
      <c r="EF2227" s="40"/>
      <c r="EG2227" s="40"/>
      <c r="EH2227" s="40"/>
      <c r="EI2227" s="40"/>
      <c r="EJ2227" s="40"/>
      <c r="EK2227" s="40"/>
      <c r="EL2227" s="40"/>
      <c r="EM2227" s="40"/>
      <c r="EN2227" s="40"/>
      <c r="EO2227" s="40"/>
      <c r="EP2227" s="40"/>
      <c r="EQ2227" s="40"/>
      <c r="ER2227" s="40"/>
      <c r="ES2227" s="40"/>
      <c r="ET2227" s="40"/>
      <c r="EU2227" s="40"/>
      <c r="EV2227" s="40"/>
      <c r="EW2227" s="40"/>
      <c r="EX2227" s="40"/>
    </row>
    <row r="2228" spans="1:154" x14ac:dyDescent="0.2">
      <c r="A2228" s="178">
        <f t="shared" si="1182"/>
        <v>43347</v>
      </c>
      <c r="B2228" s="2">
        <f t="shared" si="1168"/>
        <v>198104.32107712384</v>
      </c>
      <c r="C2228" s="2">
        <f t="shared" si="1183"/>
        <v>135696.32474411</v>
      </c>
      <c r="D2228" s="2">
        <v>0</v>
      </c>
      <c r="E2228" s="11">
        <f t="shared" si="1169"/>
        <v>135696.32474411</v>
      </c>
      <c r="F2228" s="99">
        <f t="shared" si="1164"/>
        <v>5061.1099999999997</v>
      </c>
      <c r="G2228" s="3">
        <f>IF(N2228=1,VLOOKUP(A2227,[1]Plan1!$BG$69:$BI$188,3),G2227)</f>
        <v>5056.5600000000004</v>
      </c>
      <c r="H2228" s="200">
        <f t="shared" si="1165"/>
        <v>43285</v>
      </c>
      <c r="I2228" s="200">
        <f t="shared" si="1166"/>
        <v>43316</v>
      </c>
      <c r="J2228" s="27">
        <f t="shared" si="1170"/>
        <v>-8.990122720112792E-4</v>
      </c>
      <c r="K2228" s="12">
        <f t="shared" si="1184"/>
        <v>43374</v>
      </c>
      <c r="L2228" s="12">
        <f t="shared" si="1171"/>
        <v>43374</v>
      </c>
      <c r="M2228" s="1">
        <f t="shared" si="1185"/>
        <v>19</v>
      </c>
      <c r="N2228" s="1">
        <f t="shared" si="1172"/>
        <v>1</v>
      </c>
      <c r="O2228" s="2">
        <f t="shared" si="1173"/>
        <v>0.99995266000000005</v>
      </c>
      <c r="P2228" s="11">
        <f t="shared" si="1196"/>
        <v>1.0033006499999999</v>
      </c>
      <c r="Q2228" s="11">
        <f t="shared" si="1190"/>
        <v>1.4596010779581436</v>
      </c>
      <c r="R2228" s="2">
        <f t="shared" si="1195"/>
        <v>1.45953198</v>
      </c>
      <c r="S2228" s="2">
        <f t="shared" si="1188"/>
        <v>1.3996033400000001</v>
      </c>
      <c r="T2228" s="2">
        <f t="shared" si="1174"/>
        <v>189921.02933758</v>
      </c>
      <c r="U2228" s="2">
        <f t="shared" si="1175"/>
        <v>0</v>
      </c>
      <c r="V2228" s="2">
        <f t="shared" si="1176"/>
        <v>62356.800788383851</v>
      </c>
      <c r="W2228" s="2">
        <f t="shared" si="1177"/>
        <v>198053.12553249384</v>
      </c>
      <c r="X2228" s="29">
        <f t="shared" si="1178"/>
        <v>0</v>
      </c>
      <c r="Y2228" s="2">
        <f t="shared" si="1189"/>
        <v>0</v>
      </c>
      <c r="Z2228" s="82">
        <f t="shared" si="1179"/>
        <v>0</v>
      </c>
      <c r="AA2228" s="2">
        <f t="shared" si="1193"/>
        <v>0</v>
      </c>
      <c r="AB2228" s="27">
        <f t="shared" si="1186"/>
        <v>6.7299999999999999E-2</v>
      </c>
      <c r="AC2228" s="29">
        <f t="shared" si="1167"/>
        <v>1</v>
      </c>
      <c r="AD2228" s="29">
        <v>252</v>
      </c>
      <c r="AE2228" s="11">
        <f t="shared" si="1191"/>
        <v>1.0002584940000001</v>
      </c>
      <c r="AF2228" s="2">
        <f t="shared" si="1194"/>
        <v>49.093446550000003</v>
      </c>
      <c r="AG2228" s="2">
        <f t="shared" si="1180"/>
        <v>51.195544630000001</v>
      </c>
      <c r="AH2228" s="3">
        <f t="shared" si="1181"/>
        <v>0</v>
      </c>
      <c r="AI2228" s="4" t="str">
        <f t="shared" si="1192"/>
        <v>A+J=</v>
      </c>
      <c r="AJ2228" s="12">
        <f t="shared" si="1187"/>
        <v>43374</v>
      </c>
      <c r="AK2228" s="12"/>
      <c r="AL2228" s="4"/>
      <c r="AM2228" s="1"/>
      <c r="AN2228" s="12"/>
      <c r="AO2228" s="1"/>
      <c r="AP2228" s="1"/>
      <c r="AQ2228" s="3"/>
      <c r="AR2228" s="3"/>
      <c r="AS2228" s="7"/>
      <c r="AT2228" s="1"/>
      <c r="AU2228" s="1"/>
      <c r="AV2228" s="1"/>
      <c r="AW2228" s="1"/>
      <c r="AX2228" s="1"/>
      <c r="AY2228" s="1"/>
      <c r="AZ2228" s="1"/>
      <c r="BA2228" s="1"/>
      <c r="BB2228" s="1"/>
    </row>
    <row r="2229" spans="1:154" x14ac:dyDescent="0.2">
      <c r="A2229" s="178">
        <f t="shared" si="1182"/>
        <v>43348</v>
      </c>
      <c r="B2229" s="2">
        <f t="shared" si="1168"/>
        <v>198146.14842704404</v>
      </c>
      <c r="C2229" s="2">
        <f t="shared" si="1183"/>
        <v>135696.32474411</v>
      </c>
      <c r="D2229" s="2">
        <v>0</v>
      </c>
      <c r="E2229" s="11">
        <f t="shared" si="1169"/>
        <v>135696.32474411</v>
      </c>
      <c r="F2229" s="99">
        <f t="shared" si="1164"/>
        <v>5061.1099999999997</v>
      </c>
      <c r="G2229" s="3">
        <f>IF(N2229=1,VLOOKUP(A2228,[1]Plan1!$BG$69:$BI$188,3),G2228)</f>
        <v>5056.5600000000004</v>
      </c>
      <c r="H2229" s="200">
        <f t="shared" si="1165"/>
        <v>43285</v>
      </c>
      <c r="I2229" s="200">
        <f t="shared" si="1166"/>
        <v>43316</v>
      </c>
      <c r="J2229" s="27">
        <f t="shared" si="1170"/>
        <v>-8.990122720112792E-4</v>
      </c>
      <c r="K2229" s="12">
        <f t="shared" si="1184"/>
        <v>43374</v>
      </c>
      <c r="L2229" s="12">
        <f t="shared" si="1171"/>
        <v>43374</v>
      </c>
      <c r="M2229" s="1">
        <f t="shared" si="1185"/>
        <v>19</v>
      </c>
      <c r="N2229" s="1">
        <f t="shared" si="1172"/>
        <v>2</v>
      </c>
      <c r="O2229" s="2">
        <f t="shared" si="1173"/>
        <v>0.99990531999999999</v>
      </c>
      <c r="P2229" s="11">
        <f t="shared" si="1196"/>
        <v>1.0033006499999999</v>
      </c>
      <c r="Q2229" s="11">
        <f t="shared" si="1190"/>
        <v>1.4596010779581436</v>
      </c>
      <c r="R2229" s="2">
        <f t="shared" si="1195"/>
        <v>1.45946288</v>
      </c>
      <c r="S2229" s="2">
        <f t="shared" si="1188"/>
        <v>1.3996033400000001</v>
      </c>
      <c r="T2229" s="2">
        <f t="shared" si="1174"/>
        <v>189921.02933758</v>
      </c>
      <c r="U2229" s="2">
        <f t="shared" si="1175"/>
        <v>0</v>
      </c>
      <c r="V2229" s="2">
        <f t="shared" si="1176"/>
        <v>62347.424172344043</v>
      </c>
      <c r="W2229" s="2">
        <f t="shared" si="1177"/>
        <v>198043.74891645403</v>
      </c>
      <c r="X2229" s="29">
        <f t="shared" si="1178"/>
        <v>0</v>
      </c>
      <c r="Y2229" s="2">
        <f t="shared" si="1189"/>
        <v>0</v>
      </c>
      <c r="Z2229" s="82">
        <f t="shared" si="1179"/>
        <v>0</v>
      </c>
      <c r="AA2229" s="2">
        <f t="shared" si="1193"/>
        <v>0</v>
      </c>
      <c r="AB2229" s="27">
        <f t="shared" si="1186"/>
        <v>6.7299999999999999E-2</v>
      </c>
      <c r="AC2229" s="29">
        <f t="shared" si="1167"/>
        <v>2</v>
      </c>
      <c r="AD2229" s="29">
        <v>252</v>
      </c>
      <c r="AE2229" s="11">
        <f t="shared" si="1191"/>
        <v>1.000517055</v>
      </c>
      <c r="AF2229" s="2">
        <f t="shared" si="1194"/>
        <v>98.19961782</v>
      </c>
      <c r="AG2229" s="2">
        <f t="shared" si="1180"/>
        <v>102.39951059000001</v>
      </c>
      <c r="AH2229" s="3">
        <f t="shared" si="1181"/>
        <v>0</v>
      </c>
      <c r="AI2229" s="4" t="str">
        <f t="shared" si="1192"/>
        <v>A+J=</v>
      </c>
      <c r="AJ2229" s="12">
        <f t="shared" si="1187"/>
        <v>43374</v>
      </c>
      <c r="AK2229" s="12"/>
      <c r="AL2229" s="4"/>
      <c r="AM2229" s="1"/>
      <c r="AN2229" s="12"/>
      <c r="AO2229" s="1"/>
      <c r="AP2229" s="1"/>
      <c r="AQ2229" s="3"/>
      <c r="AR2229" s="3"/>
      <c r="AS2229" s="7"/>
      <c r="AT2229" s="1"/>
      <c r="AU2229" s="1"/>
      <c r="AV2229" s="1"/>
      <c r="AW2229" s="1"/>
      <c r="AX2229" s="1"/>
      <c r="AY2229" s="1"/>
      <c r="AZ2229" s="1"/>
      <c r="BA2229" s="1"/>
      <c r="BB2229" s="1"/>
    </row>
    <row r="2230" spans="1:154" x14ac:dyDescent="0.2">
      <c r="A2230" s="178">
        <f t="shared" si="1182"/>
        <v>43349</v>
      </c>
      <c r="B2230" s="2">
        <f t="shared" si="1168"/>
        <v>198187.98691245069</v>
      </c>
      <c r="C2230" s="2">
        <f t="shared" si="1183"/>
        <v>135696.32474411</v>
      </c>
      <c r="D2230" s="2">
        <v>0</v>
      </c>
      <c r="E2230" s="11">
        <f t="shared" si="1169"/>
        <v>135696.32474411</v>
      </c>
      <c r="F2230" s="99">
        <f t="shared" si="1164"/>
        <v>5061.1099999999997</v>
      </c>
      <c r="G2230" s="3">
        <f>IF(N2230=1,VLOOKUP(A2229,[1]Plan1!$BG$69:$BI$188,3),G2229)</f>
        <v>5056.5600000000004</v>
      </c>
      <c r="H2230" s="200">
        <f t="shared" si="1165"/>
        <v>43285</v>
      </c>
      <c r="I2230" s="200">
        <f t="shared" si="1166"/>
        <v>43316</v>
      </c>
      <c r="J2230" s="27">
        <f t="shared" si="1170"/>
        <v>-8.990122720112792E-4</v>
      </c>
      <c r="K2230" s="12">
        <f t="shared" si="1184"/>
        <v>43374</v>
      </c>
      <c r="L2230" s="12">
        <f t="shared" si="1171"/>
        <v>43374</v>
      </c>
      <c r="M2230" s="1">
        <f t="shared" si="1185"/>
        <v>19</v>
      </c>
      <c r="N2230" s="1">
        <f t="shared" si="1172"/>
        <v>3</v>
      </c>
      <c r="O2230" s="2">
        <f t="shared" si="1173"/>
        <v>0.99985798999999997</v>
      </c>
      <c r="P2230" s="11">
        <f t="shared" si="1196"/>
        <v>1.0033006499999999</v>
      </c>
      <c r="Q2230" s="11">
        <f t="shared" si="1190"/>
        <v>1.4596010779581436</v>
      </c>
      <c r="R2230" s="2">
        <f t="shared" si="1195"/>
        <v>1.4593938</v>
      </c>
      <c r="S2230" s="2">
        <f t="shared" si="1188"/>
        <v>1.3996033400000001</v>
      </c>
      <c r="T2230" s="2">
        <f t="shared" si="1174"/>
        <v>189921.02933758</v>
      </c>
      <c r="U2230" s="2">
        <f t="shared" si="1175"/>
        <v>0</v>
      </c>
      <c r="V2230" s="2">
        <f t="shared" si="1176"/>
        <v>62338.050270230713</v>
      </c>
      <c r="W2230" s="2">
        <f t="shared" si="1177"/>
        <v>198034.37501434071</v>
      </c>
      <c r="X2230" s="29">
        <f t="shared" si="1178"/>
        <v>0</v>
      </c>
      <c r="Y2230" s="2">
        <f t="shared" si="1189"/>
        <v>0</v>
      </c>
      <c r="Z2230" s="82">
        <f t="shared" si="1179"/>
        <v>0</v>
      </c>
      <c r="AA2230" s="2">
        <f t="shared" si="1193"/>
        <v>0</v>
      </c>
      <c r="AB2230" s="27">
        <f t="shared" si="1186"/>
        <v>6.7299999999999999E-2</v>
      </c>
      <c r="AC2230" s="29">
        <f t="shared" si="1167"/>
        <v>3</v>
      </c>
      <c r="AD2230" s="29">
        <v>252</v>
      </c>
      <c r="AE2230" s="11">
        <f t="shared" si="1191"/>
        <v>1.0007756830000001</v>
      </c>
      <c r="AF2230" s="2">
        <f t="shared" si="1194"/>
        <v>147.31851379</v>
      </c>
      <c r="AG2230" s="2">
        <f t="shared" si="1180"/>
        <v>153.61189811</v>
      </c>
      <c r="AH2230" s="3">
        <f t="shared" si="1181"/>
        <v>0</v>
      </c>
      <c r="AI2230" s="4" t="str">
        <f t="shared" si="1192"/>
        <v>A+J=</v>
      </c>
      <c r="AJ2230" s="12">
        <f t="shared" si="1187"/>
        <v>43374</v>
      </c>
      <c r="AK2230" s="12"/>
      <c r="AL2230" s="4"/>
      <c r="AM2230" s="1"/>
      <c r="AN2230" s="12"/>
      <c r="AO2230" s="1"/>
      <c r="AP2230" s="1"/>
      <c r="AQ2230" s="3"/>
      <c r="AR2230" s="3"/>
      <c r="AS2230" s="7"/>
      <c r="AT2230" s="1"/>
      <c r="AU2230" s="1"/>
      <c r="AV2230" s="1"/>
      <c r="AW2230" s="1"/>
      <c r="AX2230" s="1"/>
      <c r="AY2230" s="1"/>
      <c r="AZ2230" s="1"/>
      <c r="BA2230" s="1"/>
      <c r="BB2230" s="1"/>
    </row>
    <row r="2231" spans="1:154" x14ac:dyDescent="0.2">
      <c r="A2231" s="178">
        <f t="shared" si="1182"/>
        <v>43350</v>
      </c>
      <c r="B2231" s="2">
        <f t="shared" si="1168"/>
        <v>198229.83226043414</v>
      </c>
      <c r="C2231" s="2">
        <f t="shared" si="1183"/>
        <v>135696.32474411</v>
      </c>
      <c r="D2231" s="2">
        <v>0</v>
      </c>
      <c r="E2231" s="11">
        <f t="shared" si="1169"/>
        <v>135696.32474411</v>
      </c>
      <c r="F2231" s="99">
        <f t="shared" si="1164"/>
        <v>5061.1099999999997</v>
      </c>
      <c r="G2231" s="3">
        <f>IF(N2231=1,VLOOKUP(A2230,[1]Plan1!$BG$69:$BI$188,3),G2230)</f>
        <v>5056.5600000000004</v>
      </c>
      <c r="H2231" s="200">
        <f t="shared" si="1165"/>
        <v>43285</v>
      </c>
      <c r="I2231" s="200">
        <f t="shared" si="1166"/>
        <v>43316</v>
      </c>
      <c r="J2231" s="27">
        <f t="shared" si="1170"/>
        <v>-8.990122720112792E-4</v>
      </c>
      <c r="K2231" s="12">
        <f t="shared" si="1184"/>
        <v>43374</v>
      </c>
      <c r="L2231" s="12">
        <f t="shared" si="1171"/>
        <v>43374</v>
      </c>
      <c r="M2231" s="1">
        <f t="shared" si="1185"/>
        <v>19</v>
      </c>
      <c r="N2231" s="1">
        <f t="shared" si="1172"/>
        <v>4</v>
      </c>
      <c r="O2231" s="2">
        <f t="shared" si="1173"/>
        <v>0.99981065999999996</v>
      </c>
      <c r="P2231" s="11">
        <f t="shared" si="1196"/>
        <v>1.0033006499999999</v>
      </c>
      <c r="Q2231" s="11">
        <f t="shared" si="1190"/>
        <v>1.4596010779581436</v>
      </c>
      <c r="R2231" s="2">
        <f t="shared" si="1195"/>
        <v>1.45932471</v>
      </c>
      <c r="S2231" s="2">
        <f t="shared" si="1188"/>
        <v>1.3996033400000001</v>
      </c>
      <c r="T2231" s="2">
        <f t="shared" si="1174"/>
        <v>189921.02933758</v>
      </c>
      <c r="U2231" s="2">
        <f t="shared" si="1175"/>
        <v>0</v>
      </c>
      <c r="V2231" s="2">
        <f t="shared" si="1176"/>
        <v>62328.675011154141</v>
      </c>
      <c r="W2231" s="2">
        <f t="shared" si="1177"/>
        <v>198024.99975526414</v>
      </c>
      <c r="X2231" s="29">
        <f t="shared" si="1178"/>
        <v>0</v>
      </c>
      <c r="Y2231" s="2">
        <f t="shared" si="1189"/>
        <v>0</v>
      </c>
      <c r="Z2231" s="82">
        <f t="shared" si="1179"/>
        <v>0</v>
      </c>
      <c r="AA2231" s="2">
        <f t="shared" si="1193"/>
        <v>0</v>
      </c>
      <c r="AB2231" s="27">
        <f t="shared" si="1186"/>
        <v>6.7299999999999999E-2</v>
      </c>
      <c r="AC2231" s="29">
        <f t="shared" si="1167"/>
        <v>4</v>
      </c>
      <c r="AD2231" s="29">
        <v>252</v>
      </c>
      <c r="AE2231" s="11">
        <f t="shared" si="1191"/>
        <v>1.0010343770000001</v>
      </c>
      <c r="AF2231" s="2">
        <f t="shared" si="1194"/>
        <v>196.44994456000001</v>
      </c>
      <c r="AG2231" s="2">
        <f t="shared" si="1180"/>
        <v>204.83250516999999</v>
      </c>
      <c r="AH2231" s="3">
        <f t="shared" si="1181"/>
        <v>0</v>
      </c>
      <c r="AI2231" s="4" t="str">
        <f t="shared" si="1192"/>
        <v>A+J=</v>
      </c>
      <c r="AJ2231" s="12">
        <f t="shared" si="1187"/>
        <v>43374</v>
      </c>
      <c r="AK2231" s="12"/>
      <c r="AL2231" s="4"/>
      <c r="AM2231" s="1"/>
      <c r="AN2231" s="12"/>
      <c r="AO2231" s="1"/>
      <c r="AP2231" s="1"/>
      <c r="AQ2231" s="3"/>
      <c r="AR2231" s="3"/>
      <c r="AS2231" s="7"/>
      <c r="AT2231" s="1"/>
      <c r="AU2231" s="1"/>
      <c r="AV2231" s="1"/>
      <c r="AW2231" s="1"/>
      <c r="AX2231" s="1"/>
      <c r="AY2231" s="1"/>
      <c r="AZ2231" s="1"/>
      <c r="BA2231" s="1"/>
      <c r="BB2231" s="1"/>
    </row>
    <row r="2232" spans="1:154" x14ac:dyDescent="0.2">
      <c r="A2232" s="178">
        <f t="shared" si="1182"/>
        <v>43351</v>
      </c>
      <c r="B2232" s="2">
        <f t="shared" si="1168"/>
        <v>198229.83226043414</v>
      </c>
      <c r="C2232" s="2">
        <f t="shared" si="1183"/>
        <v>135696.32474411</v>
      </c>
      <c r="D2232" s="2">
        <v>0</v>
      </c>
      <c r="E2232" s="11">
        <f t="shared" si="1169"/>
        <v>135696.32474411</v>
      </c>
      <c r="F2232" s="99">
        <f t="shared" si="1164"/>
        <v>5061.1099999999997</v>
      </c>
      <c r="G2232" s="3">
        <f>IF(N2232=1,VLOOKUP(A2231,[1]Plan1!$BG$69:$BI$188,3),G2231)</f>
        <v>5056.5600000000004</v>
      </c>
      <c r="H2232" s="200">
        <f t="shared" si="1165"/>
        <v>43285</v>
      </c>
      <c r="I2232" s="200">
        <f t="shared" si="1166"/>
        <v>43316</v>
      </c>
      <c r="J2232" s="27">
        <f t="shared" si="1170"/>
        <v>-8.990122720112792E-4</v>
      </c>
      <c r="K2232" s="12">
        <f t="shared" si="1184"/>
        <v>43374</v>
      </c>
      <c r="L2232" s="12">
        <f t="shared" si="1171"/>
        <v>43374</v>
      </c>
      <c r="M2232" s="1">
        <f t="shared" si="1185"/>
        <v>19</v>
      </c>
      <c r="N2232" s="1">
        <f t="shared" si="1172"/>
        <v>4</v>
      </c>
      <c r="O2232" s="2">
        <f t="shared" si="1173"/>
        <v>0.99981065999999996</v>
      </c>
      <c r="P2232" s="11">
        <f t="shared" si="1196"/>
        <v>1.0033006499999999</v>
      </c>
      <c r="Q2232" s="11">
        <f t="shared" si="1190"/>
        <v>1.4596010779581436</v>
      </c>
      <c r="R2232" s="2">
        <f t="shared" si="1195"/>
        <v>1.45932471</v>
      </c>
      <c r="S2232" s="2">
        <f t="shared" si="1188"/>
        <v>1.3996033400000001</v>
      </c>
      <c r="T2232" s="2">
        <f t="shared" si="1174"/>
        <v>189921.02933758</v>
      </c>
      <c r="U2232" s="2">
        <f t="shared" si="1175"/>
        <v>0</v>
      </c>
      <c r="V2232" s="2">
        <f t="shared" si="1176"/>
        <v>62328.675011154141</v>
      </c>
      <c r="W2232" s="2">
        <f t="shared" si="1177"/>
        <v>198024.99975526414</v>
      </c>
      <c r="X2232" s="29">
        <f t="shared" si="1178"/>
        <v>0</v>
      </c>
      <c r="Y2232" s="2">
        <f t="shared" si="1189"/>
        <v>0</v>
      </c>
      <c r="Z2232" s="82">
        <f t="shared" si="1179"/>
        <v>0</v>
      </c>
      <c r="AA2232" s="2">
        <f t="shared" si="1193"/>
        <v>0</v>
      </c>
      <c r="AB2232" s="27">
        <f t="shared" si="1186"/>
        <v>6.7299999999999999E-2</v>
      </c>
      <c r="AC2232" s="29">
        <f t="shared" si="1167"/>
        <v>4</v>
      </c>
      <c r="AD2232" s="29">
        <v>252</v>
      </c>
      <c r="AE2232" s="11">
        <f t="shared" si="1191"/>
        <v>1.0010343770000001</v>
      </c>
      <c r="AF2232" s="2">
        <f t="shared" si="1194"/>
        <v>196.44994456000001</v>
      </c>
      <c r="AG2232" s="2">
        <f t="shared" si="1180"/>
        <v>204.83250516999999</v>
      </c>
      <c r="AH2232" s="3">
        <f t="shared" si="1181"/>
        <v>0</v>
      </c>
      <c r="AI2232" s="4" t="str">
        <f t="shared" si="1192"/>
        <v>A+J=</v>
      </c>
      <c r="AJ2232" s="12">
        <f t="shared" si="1187"/>
        <v>43374</v>
      </c>
      <c r="AK2232" s="12"/>
      <c r="AL2232" s="4"/>
      <c r="AM2232" s="1"/>
      <c r="AN2232" s="12"/>
      <c r="AO2232" s="1"/>
      <c r="AP2232" s="1"/>
      <c r="AQ2232" s="3"/>
      <c r="AR2232" s="3"/>
      <c r="AS2232" s="7"/>
      <c r="AT2232" s="1"/>
      <c r="AU2232" s="1"/>
      <c r="AV2232" s="1"/>
      <c r="AW2232" s="1"/>
      <c r="AX2232" s="1"/>
      <c r="AY2232" s="1"/>
      <c r="AZ2232" s="1"/>
      <c r="BA2232" s="1"/>
      <c r="BB2232" s="1"/>
    </row>
    <row r="2233" spans="1:154" x14ac:dyDescent="0.2">
      <c r="A2233" s="178">
        <f t="shared" si="1182"/>
        <v>43352</v>
      </c>
      <c r="B2233" s="2">
        <f t="shared" si="1168"/>
        <v>198229.83226043414</v>
      </c>
      <c r="C2233" s="2">
        <f t="shared" si="1183"/>
        <v>135696.32474411</v>
      </c>
      <c r="D2233" s="2">
        <v>0</v>
      </c>
      <c r="E2233" s="11">
        <f t="shared" si="1169"/>
        <v>135696.32474411</v>
      </c>
      <c r="F2233" s="99">
        <f t="shared" si="1164"/>
        <v>5061.1099999999997</v>
      </c>
      <c r="G2233" s="3">
        <f>IF(N2233=1,VLOOKUP(A2232,[1]Plan1!$BG$69:$BI$188,3),G2232)</f>
        <v>5056.5600000000004</v>
      </c>
      <c r="H2233" s="200">
        <f t="shared" si="1165"/>
        <v>43285</v>
      </c>
      <c r="I2233" s="200">
        <f t="shared" si="1166"/>
        <v>43316</v>
      </c>
      <c r="J2233" s="27">
        <f t="shared" si="1170"/>
        <v>-8.990122720112792E-4</v>
      </c>
      <c r="K2233" s="12">
        <f t="shared" si="1184"/>
        <v>43374</v>
      </c>
      <c r="L2233" s="12">
        <f t="shared" si="1171"/>
        <v>43374</v>
      </c>
      <c r="M2233" s="1">
        <f t="shared" si="1185"/>
        <v>19</v>
      </c>
      <c r="N2233" s="1">
        <f t="shared" si="1172"/>
        <v>4</v>
      </c>
      <c r="O2233" s="2">
        <f t="shared" si="1173"/>
        <v>0.99981065999999996</v>
      </c>
      <c r="P2233" s="11">
        <f t="shared" si="1196"/>
        <v>1.0033006499999999</v>
      </c>
      <c r="Q2233" s="11">
        <f t="shared" si="1190"/>
        <v>1.4596010779581436</v>
      </c>
      <c r="R2233" s="2">
        <f t="shared" si="1195"/>
        <v>1.45932471</v>
      </c>
      <c r="S2233" s="2">
        <f t="shared" si="1188"/>
        <v>1.3996033400000001</v>
      </c>
      <c r="T2233" s="2">
        <f t="shared" si="1174"/>
        <v>189921.02933758</v>
      </c>
      <c r="U2233" s="2">
        <f t="shared" si="1175"/>
        <v>0</v>
      </c>
      <c r="V2233" s="2">
        <f t="shared" si="1176"/>
        <v>62328.675011154141</v>
      </c>
      <c r="W2233" s="2">
        <f t="shared" si="1177"/>
        <v>198024.99975526414</v>
      </c>
      <c r="X2233" s="29">
        <f t="shared" si="1178"/>
        <v>0</v>
      </c>
      <c r="Y2233" s="2">
        <f t="shared" si="1189"/>
        <v>0</v>
      </c>
      <c r="Z2233" s="82">
        <f t="shared" si="1179"/>
        <v>0</v>
      </c>
      <c r="AA2233" s="2">
        <f t="shared" si="1193"/>
        <v>0</v>
      </c>
      <c r="AB2233" s="27">
        <f t="shared" si="1186"/>
        <v>6.7299999999999999E-2</v>
      </c>
      <c r="AC2233" s="29">
        <f t="shared" si="1167"/>
        <v>4</v>
      </c>
      <c r="AD2233" s="29">
        <v>252</v>
      </c>
      <c r="AE2233" s="11">
        <f t="shared" si="1191"/>
        <v>1.0010343770000001</v>
      </c>
      <c r="AF2233" s="2">
        <f t="shared" si="1194"/>
        <v>196.44994456000001</v>
      </c>
      <c r="AG2233" s="2">
        <f t="shared" si="1180"/>
        <v>204.83250516999999</v>
      </c>
      <c r="AH2233" s="3">
        <f t="shared" si="1181"/>
        <v>0</v>
      </c>
      <c r="AI2233" s="4" t="str">
        <f t="shared" si="1192"/>
        <v>A+J=</v>
      </c>
      <c r="AJ2233" s="12">
        <f t="shared" si="1187"/>
        <v>43374</v>
      </c>
      <c r="AK2233" s="12"/>
      <c r="AL2233" s="4"/>
      <c r="AM2233" s="1"/>
      <c r="AN2233" s="12"/>
      <c r="AO2233" s="1"/>
      <c r="AP2233" s="1"/>
      <c r="AQ2233" s="3"/>
      <c r="AR2233" s="3"/>
      <c r="AS2233" s="7"/>
      <c r="AT2233" s="1"/>
      <c r="AU2233" s="1"/>
      <c r="AV2233" s="1"/>
      <c r="AW2233" s="1"/>
      <c r="AX2233" s="1"/>
      <c r="AY2233" s="1"/>
      <c r="AZ2233" s="1"/>
      <c r="BA2233" s="1"/>
      <c r="BB2233" s="1"/>
    </row>
    <row r="2234" spans="1:154" x14ac:dyDescent="0.2">
      <c r="A2234" s="178">
        <f t="shared" si="1182"/>
        <v>43353</v>
      </c>
      <c r="B2234" s="2">
        <f t="shared" si="1168"/>
        <v>198229.83226043414</v>
      </c>
      <c r="C2234" s="2">
        <f t="shared" si="1183"/>
        <v>135696.32474411</v>
      </c>
      <c r="D2234" s="2">
        <v>0</v>
      </c>
      <c r="E2234" s="11">
        <f t="shared" si="1169"/>
        <v>135696.32474411</v>
      </c>
      <c r="F2234" s="99">
        <f t="shared" si="1164"/>
        <v>5061.1099999999997</v>
      </c>
      <c r="G2234" s="3">
        <f>IF(N2234=1,VLOOKUP(A2233,[1]Plan1!$BG$69:$BI$188,3),G2233)</f>
        <v>5056.5600000000004</v>
      </c>
      <c r="H2234" s="200">
        <f t="shared" si="1165"/>
        <v>43285</v>
      </c>
      <c r="I2234" s="200">
        <f t="shared" si="1166"/>
        <v>43316</v>
      </c>
      <c r="J2234" s="27">
        <f t="shared" si="1170"/>
        <v>-8.990122720112792E-4</v>
      </c>
      <c r="K2234" s="12">
        <f t="shared" si="1184"/>
        <v>43374</v>
      </c>
      <c r="L2234" s="12">
        <f t="shared" si="1171"/>
        <v>43374</v>
      </c>
      <c r="M2234" s="1">
        <f t="shared" si="1185"/>
        <v>19</v>
      </c>
      <c r="N2234" s="1">
        <f t="shared" si="1172"/>
        <v>4</v>
      </c>
      <c r="O2234" s="2">
        <f t="shared" si="1173"/>
        <v>0.99981065999999996</v>
      </c>
      <c r="P2234" s="11">
        <f t="shared" si="1196"/>
        <v>1.0033006499999999</v>
      </c>
      <c r="Q2234" s="11">
        <f t="shared" si="1190"/>
        <v>1.4596010779581436</v>
      </c>
      <c r="R2234" s="2">
        <f t="shared" si="1195"/>
        <v>1.45932471</v>
      </c>
      <c r="S2234" s="2">
        <f t="shared" si="1188"/>
        <v>1.3996033400000001</v>
      </c>
      <c r="T2234" s="2">
        <f t="shared" si="1174"/>
        <v>189921.02933758</v>
      </c>
      <c r="U2234" s="2">
        <f t="shared" si="1175"/>
        <v>0</v>
      </c>
      <c r="V2234" s="2">
        <f t="shared" si="1176"/>
        <v>62328.675011154141</v>
      </c>
      <c r="W2234" s="2">
        <f t="shared" si="1177"/>
        <v>198024.99975526414</v>
      </c>
      <c r="X2234" s="29">
        <f t="shared" si="1178"/>
        <v>0</v>
      </c>
      <c r="Y2234" s="2">
        <f t="shared" si="1189"/>
        <v>0</v>
      </c>
      <c r="Z2234" s="82">
        <f t="shared" si="1179"/>
        <v>0</v>
      </c>
      <c r="AA2234" s="2">
        <f t="shared" si="1193"/>
        <v>0</v>
      </c>
      <c r="AB2234" s="27">
        <f t="shared" si="1186"/>
        <v>6.7299999999999999E-2</v>
      </c>
      <c r="AC2234" s="29">
        <f t="shared" si="1167"/>
        <v>4</v>
      </c>
      <c r="AD2234" s="29">
        <v>252</v>
      </c>
      <c r="AE2234" s="11">
        <f t="shared" si="1191"/>
        <v>1.0010343770000001</v>
      </c>
      <c r="AF2234" s="2">
        <f t="shared" si="1194"/>
        <v>196.44994456000001</v>
      </c>
      <c r="AG2234" s="2">
        <f t="shared" si="1180"/>
        <v>204.83250516999999</v>
      </c>
      <c r="AH2234" s="3">
        <f t="shared" si="1181"/>
        <v>0</v>
      </c>
      <c r="AI2234" s="4" t="str">
        <f t="shared" si="1192"/>
        <v>A+J=</v>
      </c>
      <c r="AJ2234" s="12">
        <f t="shared" si="1187"/>
        <v>43374</v>
      </c>
      <c r="AK2234" s="12"/>
      <c r="AL2234" s="4"/>
      <c r="AM2234" s="1"/>
      <c r="AN2234" s="12"/>
      <c r="AO2234" s="1"/>
      <c r="AP2234" s="1"/>
      <c r="AQ2234" s="3"/>
      <c r="AR2234" s="3"/>
      <c r="AS2234" s="7"/>
      <c r="AT2234" s="1"/>
      <c r="AU2234" s="1"/>
      <c r="AV2234" s="1"/>
      <c r="AW2234" s="1"/>
      <c r="AX2234" s="1"/>
      <c r="AY2234" s="1"/>
      <c r="AZ2234" s="1"/>
      <c r="BA2234" s="1"/>
      <c r="BB2234" s="1"/>
    </row>
    <row r="2235" spans="1:154" x14ac:dyDescent="0.2">
      <c r="A2235" s="178">
        <f t="shared" si="1182"/>
        <v>43354</v>
      </c>
      <c r="B2235" s="2">
        <f t="shared" si="1168"/>
        <v>198271.6875815508</v>
      </c>
      <c r="C2235" s="2">
        <f t="shared" si="1183"/>
        <v>135696.32474411</v>
      </c>
      <c r="D2235" s="2">
        <v>0</v>
      </c>
      <c r="E2235" s="11">
        <f t="shared" si="1169"/>
        <v>135696.32474411</v>
      </c>
      <c r="F2235" s="99">
        <f t="shared" si="1164"/>
        <v>5061.1099999999997</v>
      </c>
      <c r="G2235" s="3">
        <f>IF(N2235=1,VLOOKUP(A2234,[1]Plan1!$BG$69:$BI$188,3),G2234)</f>
        <v>5056.5600000000004</v>
      </c>
      <c r="H2235" s="200">
        <f t="shared" si="1165"/>
        <v>43285</v>
      </c>
      <c r="I2235" s="200">
        <f t="shared" si="1166"/>
        <v>43316</v>
      </c>
      <c r="J2235" s="27">
        <f t="shared" si="1170"/>
        <v>-8.990122720112792E-4</v>
      </c>
      <c r="K2235" s="12">
        <f t="shared" si="1184"/>
        <v>43374</v>
      </c>
      <c r="L2235" s="12">
        <f t="shared" si="1171"/>
        <v>43374</v>
      </c>
      <c r="M2235" s="1">
        <f t="shared" si="1185"/>
        <v>19</v>
      </c>
      <c r="N2235" s="1">
        <f t="shared" si="1172"/>
        <v>5</v>
      </c>
      <c r="O2235" s="2">
        <f t="shared" si="1173"/>
        <v>0.99976332999999995</v>
      </c>
      <c r="P2235" s="11">
        <f t="shared" si="1196"/>
        <v>1.0033006499999999</v>
      </c>
      <c r="Q2235" s="11">
        <f t="shared" si="1190"/>
        <v>1.4596010779581436</v>
      </c>
      <c r="R2235" s="2">
        <f t="shared" si="1195"/>
        <v>1.4592556299999999</v>
      </c>
      <c r="S2235" s="2">
        <f t="shared" si="1188"/>
        <v>1.3996033400000001</v>
      </c>
      <c r="T2235" s="2">
        <f t="shared" si="1174"/>
        <v>189921.02933758</v>
      </c>
      <c r="U2235" s="2">
        <f t="shared" si="1175"/>
        <v>0</v>
      </c>
      <c r="V2235" s="2">
        <f t="shared" si="1176"/>
        <v>62319.301109040811</v>
      </c>
      <c r="W2235" s="2">
        <f t="shared" si="1177"/>
        <v>198015.62585315079</v>
      </c>
      <c r="X2235" s="29">
        <f t="shared" si="1178"/>
        <v>0</v>
      </c>
      <c r="Y2235" s="2">
        <f t="shared" si="1189"/>
        <v>0</v>
      </c>
      <c r="Z2235" s="82">
        <f t="shared" si="1179"/>
        <v>0</v>
      </c>
      <c r="AA2235" s="2">
        <f t="shared" si="1193"/>
        <v>0</v>
      </c>
      <c r="AB2235" s="27">
        <f t="shared" si="1186"/>
        <v>6.7299999999999999E-2</v>
      </c>
      <c r="AC2235" s="29">
        <f t="shared" si="1167"/>
        <v>5</v>
      </c>
      <c r="AD2235" s="29">
        <v>252</v>
      </c>
      <c r="AE2235" s="11">
        <f t="shared" si="1191"/>
        <v>1.0012931389999999</v>
      </c>
      <c r="AF2235" s="2">
        <f t="shared" si="1194"/>
        <v>245.59428994999999</v>
      </c>
      <c r="AG2235" s="2">
        <f t="shared" si="1180"/>
        <v>256.06172839999999</v>
      </c>
      <c r="AH2235" s="3">
        <f t="shared" si="1181"/>
        <v>0</v>
      </c>
      <c r="AI2235" s="4" t="str">
        <f t="shared" si="1192"/>
        <v>A+J=</v>
      </c>
      <c r="AJ2235" s="12">
        <f t="shared" si="1187"/>
        <v>43374</v>
      </c>
      <c r="AK2235" s="12"/>
      <c r="AL2235" s="4"/>
      <c r="AM2235" s="1"/>
      <c r="AN2235" s="12"/>
      <c r="AO2235" s="1"/>
      <c r="AP2235" s="1"/>
      <c r="AQ2235" s="3"/>
      <c r="AR2235" s="3"/>
      <c r="AS2235" s="7"/>
      <c r="AT2235" s="1"/>
      <c r="AU2235" s="1"/>
      <c r="AV2235" s="1"/>
      <c r="AW2235" s="1"/>
      <c r="AX2235" s="1"/>
      <c r="AY2235" s="1"/>
      <c r="AZ2235" s="1"/>
      <c r="BA2235" s="1"/>
      <c r="BB2235" s="1"/>
    </row>
    <row r="2236" spans="1:154" x14ac:dyDescent="0.2">
      <c r="A2236" s="178">
        <f t="shared" si="1182"/>
        <v>43355</v>
      </c>
      <c r="B2236" s="2">
        <f t="shared" si="1168"/>
        <v>198313.55247892076</v>
      </c>
      <c r="C2236" s="2">
        <f t="shared" si="1183"/>
        <v>135696.32474411</v>
      </c>
      <c r="D2236" s="2">
        <v>0</v>
      </c>
      <c r="E2236" s="11">
        <f t="shared" si="1169"/>
        <v>135696.32474411</v>
      </c>
      <c r="F2236" s="99">
        <f t="shared" si="1164"/>
        <v>5061.1099999999997</v>
      </c>
      <c r="G2236" s="3">
        <f>IF(N2236=1,VLOOKUP(A2235,[1]Plan1!$BG$69:$BI$188,3),G2235)</f>
        <v>5056.5600000000004</v>
      </c>
      <c r="H2236" s="200">
        <f t="shared" si="1165"/>
        <v>43285</v>
      </c>
      <c r="I2236" s="200">
        <f t="shared" si="1166"/>
        <v>43316</v>
      </c>
      <c r="J2236" s="27">
        <f t="shared" si="1170"/>
        <v>-8.990122720112792E-4</v>
      </c>
      <c r="K2236" s="12">
        <f t="shared" si="1184"/>
        <v>43374</v>
      </c>
      <c r="L2236" s="12">
        <f t="shared" si="1171"/>
        <v>43374</v>
      </c>
      <c r="M2236" s="1">
        <f t="shared" si="1185"/>
        <v>19</v>
      </c>
      <c r="N2236" s="1">
        <f t="shared" si="1172"/>
        <v>6</v>
      </c>
      <c r="O2236" s="2">
        <f t="shared" si="1173"/>
        <v>0.99971600999999999</v>
      </c>
      <c r="P2236" s="11">
        <f t="shared" si="1196"/>
        <v>1.0033006499999999</v>
      </c>
      <c r="Q2236" s="11">
        <f t="shared" si="1190"/>
        <v>1.4596010779581436</v>
      </c>
      <c r="R2236" s="2">
        <f t="shared" si="1195"/>
        <v>1.45918656</v>
      </c>
      <c r="S2236" s="2">
        <f t="shared" si="1188"/>
        <v>1.3996033400000001</v>
      </c>
      <c r="T2236" s="2">
        <f t="shared" si="1174"/>
        <v>189921.02933758</v>
      </c>
      <c r="U2236" s="2">
        <f t="shared" si="1175"/>
        <v>0</v>
      </c>
      <c r="V2236" s="2">
        <f t="shared" si="1176"/>
        <v>62309.928563890753</v>
      </c>
      <c r="W2236" s="2">
        <f t="shared" si="1177"/>
        <v>198006.25330800074</v>
      </c>
      <c r="X2236" s="29">
        <f t="shared" si="1178"/>
        <v>0</v>
      </c>
      <c r="Y2236" s="2">
        <f t="shared" si="1189"/>
        <v>0</v>
      </c>
      <c r="Z2236" s="82">
        <f t="shared" si="1179"/>
        <v>0</v>
      </c>
      <c r="AA2236" s="2">
        <f t="shared" si="1193"/>
        <v>0</v>
      </c>
      <c r="AB2236" s="27">
        <f t="shared" si="1186"/>
        <v>6.7299999999999999E-2</v>
      </c>
      <c r="AC2236" s="29">
        <f t="shared" si="1167"/>
        <v>6</v>
      </c>
      <c r="AD2236" s="29">
        <v>252</v>
      </c>
      <c r="AE2236" s="11">
        <f t="shared" si="1191"/>
        <v>1.0015519669999999</v>
      </c>
      <c r="AF2236" s="2">
        <f t="shared" si="1194"/>
        <v>294.75117012999999</v>
      </c>
      <c r="AG2236" s="2">
        <f t="shared" si="1180"/>
        <v>307.29917091999999</v>
      </c>
      <c r="AH2236" s="3">
        <f t="shared" si="1181"/>
        <v>0</v>
      </c>
      <c r="AI2236" s="4" t="str">
        <f t="shared" si="1192"/>
        <v>A+J=</v>
      </c>
      <c r="AJ2236" s="12">
        <f t="shared" si="1187"/>
        <v>43374</v>
      </c>
      <c r="AK2236" s="12"/>
      <c r="AL2236" s="4"/>
      <c r="AM2236" s="1"/>
      <c r="AN2236" s="12"/>
      <c r="AO2236" s="1"/>
      <c r="AP2236" s="1"/>
      <c r="AQ2236" s="3"/>
      <c r="AR2236" s="3"/>
      <c r="AS2236" s="7"/>
      <c r="AT2236" s="1"/>
      <c r="AU2236" s="1"/>
      <c r="AV2236" s="1"/>
      <c r="AW2236" s="1"/>
      <c r="AX2236" s="1"/>
      <c r="AY2236" s="1"/>
      <c r="AZ2236" s="1"/>
      <c r="BA2236" s="1"/>
      <c r="BB2236" s="1"/>
    </row>
    <row r="2237" spans="1:154" x14ac:dyDescent="0.2">
      <c r="A2237" s="178">
        <f t="shared" si="1182"/>
        <v>43356</v>
      </c>
      <c r="B2237" s="2">
        <f t="shared" si="1168"/>
        <v>198355.42579034067</v>
      </c>
      <c r="C2237" s="2">
        <f t="shared" si="1183"/>
        <v>135696.32474411</v>
      </c>
      <c r="D2237" s="2">
        <v>0</v>
      </c>
      <c r="E2237" s="11">
        <f t="shared" si="1169"/>
        <v>135696.32474411</v>
      </c>
      <c r="F2237" s="99">
        <f t="shared" si="1164"/>
        <v>5061.1099999999997</v>
      </c>
      <c r="G2237" s="3">
        <f>IF(N2237=1,VLOOKUP(A2236,[1]Plan1!$BG$69:$BI$188,3),G2236)</f>
        <v>5056.5600000000004</v>
      </c>
      <c r="H2237" s="200">
        <f t="shared" si="1165"/>
        <v>43285</v>
      </c>
      <c r="I2237" s="200">
        <f t="shared" si="1166"/>
        <v>43316</v>
      </c>
      <c r="J2237" s="27">
        <f t="shared" si="1170"/>
        <v>-8.990122720112792E-4</v>
      </c>
      <c r="K2237" s="12">
        <f t="shared" si="1184"/>
        <v>43374</v>
      </c>
      <c r="L2237" s="12">
        <f t="shared" si="1171"/>
        <v>43374</v>
      </c>
      <c r="M2237" s="1">
        <f t="shared" si="1185"/>
        <v>19</v>
      </c>
      <c r="N2237" s="1">
        <f t="shared" si="1172"/>
        <v>7</v>
      </c>
      <c r="O2237" s="2">
        <f t="shared" si="1173"/>
        <v>0.99966869000000003</v>
      </c>
      <c r="P2237" s="11">
        <f t="shared" si="1196"/>
        <v>1.0033006499999999</v>
      </c>
      <c r="Q2237" s="11">
        <f t="shared" si="1190"/>
        <v>1.4596010779581436</v>
      </c>
      <c r="R2237" s="2">
        <f t="shared" si="1195"/>
        <v>1.4591174899999999</v>
      </c>
      <c r="S2237" s="2">
        <f t="shared" si="1188"/>
        <v>1.3996033400000001</v>
      </c>
      <c r="T2237" s="2">
        <f t="shared" si="1174"/>
        <v>189921.02933758</v>
      </c>
      <c r="U2237" s="2">
        <f t="shared" si="1175"/>
        <v>0</v>
      </c>
      <c r="V2237" s="2">
        <f t="shared" si="1176"/>
        <v>62300.556018740659</v>
      </c>
      <c r="W2237" s="2">
        <f t="shared" si="1177"/>
        <v>197996.88076285066</v>
      </c>
      <c r="X2237" s="29">
        <f t="shared" si="1178"/>
        <v>0</v>
      </c>
      <c r="Y2237" s="2">
        <f t="shared" si="1189"/>
        <v>0</v>
      </c>
      <c r="Z2237" s="82">
        <f t="shared" si="1179"/>
        <v>0</v>
      </c>
      <c r="AA2237" s="2">
        <f t="shared" si="1193"/>
        <v>0</v>
      </c>
      <c r="AB2237" s="27">
        <f t="shared" si="1186"/>
        <v>6.7299999999999999E-2</v>
      </c>
      <c r="AC2237" s="29">
        <f t="shared" si="1167"/>
        <v>7</v>
      </c>
      <c r="AD2237" s="29">
        <v>252</v>
      </c>
      <c r="AE2237" s="11">
        <f t="shared" si="1191"/>
        <v>1.0018108619999999</v>
      </c>
      <c r="AF2237" s="2">
        <f t="shared" si="1194"/>
        <v>343.92077502000001</v>
      </c>
      <c r="AG2237" s="2">
        <f t="shared" si="1180"/>
        <v>358.54502749</v>
      </c>
      <c r="AH2237" s="3">
        <f t="shared" si="1181"/>
        <v>0</v>
      </c>
      <c r="AI2237" s="4" t="str">
        <f t="shared" si="1192"/>
        <v>A+J=</v>
      </c>
      <c r="AJ2237" s="12">
        <f t="shared" si="1187"/>
        <v>43374</v>
      </c>
      <c r="AK2237" s="12"/>
      <c r="AL2237" s="4"/>
      <c r="AM2237" s="1"/>
      <c r="AN2237" s="12"/>
      <c r="AO2237" s="1"/>
      <c r="AP2237" s="1"/>
      <c r="AQ2237" s="3"/>
      <c r="AR2237" s="3"/>
      <c r="AS2237" s="7"/>
      <c r="AT2237" s="1"/>
      <c r="AU2237" s="1"/>
      <c r="AV2237" s="1"/>
      <c r="AW2237" s="1"/>
      <c r="AX2237" s="1"/>
      <c r="AY2237" s="1"/>
      <c r="AZ2237" s="1"/>
      <c r="BA2237" s="1"/>
      <c r="BB2237" s="1"/>
    </row>
    <row r="2238" spans="1:154" x14ac:dyDescent="0.2">
      <c r="A2238" s="178">
        <f t="shared" si="1182"/>
        <v>43357</v>
      </c>
      <c r="B2238" s="2">
        <f t="shared" si="1168"/>
        <v>198397.30635211733</v>
      </c>
      <c r="C2238" s="2">
        <f t="shared" si="1183"/>
        <v>135696.32474411</v>
      </c>
      <c r="D2238" s="2">
        <v>0</v>
      </c>
      <c r="E2238" s="11">
        <f t="shared" si="1169"/>
        <v>135696.32474411</v>
      </c>
      <c r="F2238" s="99">
        <f t="shared" si="1164"/>
        <v>5061.1099999999997</v>
      </c>
      <c r="G2238" s="3">
        <f>IF(N2238=1,VLOOKUP(A2237,[1]Plan1!$BG$69:$BI$188,3),G2237)</f>
        <v>5056.5600000000004</v>
      </c>
      <c r="H2238" s="200">
        <f t="shared" si="1165"/>
        <v>43285</v>
      </c>
      <c r="I2238" s="200">
        <f t="shared" si="1166"/>
        <v>43316</v>
      </c>
      <c r="J2238" s="27">
        <f t="shared" si="1170"/>
        <v>-8.990122720112792E-4</v>
      </c>
      <c r="K2238" s="12">
        <f t="shared" si="1184"/>
        <v>43374</v>
      </c>
      <c r="L2238" s="12">
        <f t="shared" si="1171"/>
        <v>43374</v>
      </c>
      <c r="M2238" s="1">
        <f t="shared" si="1185"/>
        <v>19</v>
      </c>
      <c r="N2238" s="1">
        <f t="shared" si="1172"/>
        <v>8</v>
      </c>
      <c r="O2238" s="2">
        <f t="shared" si="1173"/>
        <v>0.99962136000000001</v>
      </c>
      <c r="P2238" s="11">
        <f t="shared" si="1196"/>
        <v>1.0033006499999999</v>
      </c>
      <c r="Q2238" s="11">
        <f t="shared" si="1190"/>
        <v>1.4596010779581436</v>
      </c>
      <c r="R2238" s="2">
        <f t="shared" si="1195"/>
        <v>1.4590484100000001</v>
      </c>
      <c r="S2238" s="2">
        <f t="shared" si="1188"/>
        <v>1.3996033400000001</v>
      </c>
      <c r="T2238" s="2">
        <f t="shared" si="1174"/>
        <v>189921.02933758</v>
      </c>
      <c r="U2238" s="2">
        <f t="shared" si="1175"/>
        <v>0</v>
      </c>
      <c r="V2238" s="2">
        <f t="shared" si="1176"/>
        <v>62291.182116627358</v>
      </c>
      <c r="W2238" s="2">
        <f t="shared" si="1177"/>
        <v>197987.50686073734</v>
      </c>
      <c r="X2238" s="29">
        <f t="shared" si="1178"/>
        <v>0</v>
      </c>
      <c r="Y2238" s="2">
        <f t="shared" si="1189"/>
        <v>0</v>
      </c>
      <c r="Z2238" s="82">
        <f t="shared" si="1179"/>
        <v>0</v>
      </c>
      <c r="AA2238" s="2">
        <f t="shared" si="1193"/>
        <v>0</v>
      </c>
      <c r="AB2238" s="27">
        <f t="shared" si="1186"/>
        <v>6.7299999999999999E-2</v>
      </c>
      <c r="AC2238" s="29">
        <f t="shared" si="1167"/>
        <v>8</v>
      </c>
      <c r="AD2238" s="29">
        <v>252</v>
      </c>
      <c r="AE2238" s="11">
        <f t="shared" si="1191"/>
        <v>1.002069825</v>
      </c>
      <c r="AF2238" s="2">
        <f t="shared" si="1194"/>
        <v>393.10329453999998</v>
      </c>
      <c r="AG2238" s="2">
        <f t="shared" si="1180"/>
        <v>409.79949138000001</v>
      </c>
      <c r="AH2238" s="3">
        <f t="shared" si="1181"/>
        <v>0</v>
      </c>
      <c r="AI2238" s="4" t="str">
        <f t="shared" si="1192"/>
        <v>A+J=</v>
      </c>
      <c r="AJ2238" s="12">
        <f t="shared" si="1187"/>
        <v>43374</v>
      </c>
      <c r="AK2238" s="12"/>
      <c r="AL2238" s="4"/>
      <c r="AM2238" s="1"/>
      <c r="AN2238" s="12"/>
      <c r="AO2238" s="1"/>
      <c r="AP2238" s="1"/>
      <c r="AQ2238" s="3"/>
      <c r="AR2238" s="3"/>
      <c r="AS2238" s="7"/>
      <c r="AT2238" s="1"/>
      <c r="AU2238" s="1"/>
      <c r="AV2238" s="1"/>
      <c r="AW2238" s="1"/>
      <c r="AX2238" s="1"/>
      <c r="AY2238" s="1"/>
      <c r="AZ2238" s="1"/>
      <c r="BA2238" s="1"/>
      <c r="BB2238" s="1"/>
    </row>
    <row r="2239" spans="1:154" x14ac:dyDescent="0.2">
      <c r="A2239" s="178">
        <f t="shared" si="1182"/>
        <v>43358</v>
      </c>
      <c r="B2239" s="2">
        <f t="shared" si="1168"/>
        <v>198439.19920584376</v>
      </c>
      <c r="C2239" s="2">
        <f t="shared" si="1183"/>
        <v>135696.32474411</v>
      </c>
      <c r="D2239" s="2">
        <v>0</v>
      </c>
      <c r="E2239" s="11">
        <f t="shared" si="1169"/>
        <v>135696.32474411</v>
      </c>
      <c r="F2239" s="99">
        <f t="shared" si="1164"/>
        <v>5061.1099999999997</v>
      </c>
      <c r="G2239" s="3">
        <f>IF(N2239=1,VLOOKUP(A2238,[1]Plan1!$BG$69:$BI$188,3),G2238)</f>
        <v>5056.5600000000004</v>
      </c>
      <c r="H2239" s="200">
        <f t="shared" si="1165"/>
        <v>43285</v>
      </c>
      <c r="I2239" s="200">
        <f t="shared" si="1166"/>
        <v>43316</v>
      </c>
      <c r="J2239" s="27">
        <f t="shared" si="1170"/>
        <v>-8.990122720112792E-4</v>
      </c>
      <c r="K2239" s="12">
        <f t="shared" si="1184"/>
        <v>43374</v>
      </c>
      <c r="L2239" s="12">
        <f t="shared" si="1171"/>
        <v>43374</v>
      </c>
      <c r="M2239" s="1">
        <f t="shared" si="1185"/>
        <v>19</v>
      </c>
      <c r="N2239" s="1">
        <f t="shared" si="1172"/>
        <v>9</v>
      </c>
      <c r="O2239" s="2">
        <f t="shared" si="1173"/>
        <v>0.99957404999999999</v>
      </c>
      <c r="P2239" s="11">
        <f t="shared" si="1196"/>
        <v>1.0033006499999999</v>
      </c>
      <c r="Q2239" s="11">
        <f t="shared" si="1190"/>
        <v>1.4596010779581436</v>
      </c>
      <c r="R2239" s="2">
        <f t="shared" si="1195"/>
        <v>1.4589793600000001</v>
      </c>
      <c r="S2239" s="2">
        <f t="shared" si="1188"/>
        <v>1.3996033400000001</v>
      </c>
      <c r="T2239" s="2">
        <f t="shared" si="1174"/>
        <v>189921.02933758</v>
      </c>
      <c r="U2239" s="2">
        <f t="shared" si="1175"/>
        <v>0</v>
      </c>
      <c r="V2239" s="2">
        <f t="shared" si="1176"/>
        <v>62281.812285403779</v>
      </c>
      <c r="W2239" s="2">
        <f t="shared" si="1177"/>
        <v>197978.13702951377</v>
      </c>
      <c r="X2239" s="29">
        <f t="shared" si="1178"/>
        <v>0</v>
      </c>
      <c r="Y2239" s="2">
        <f t="shared" si="1189"/>
        <v>0</v>
      </c>
      <c r="Z2239" s="82">
        <f t="shared" si="1179"/>
        <v>0</v>
      </c>
      <c r="AA2239" s="2">
        <f t="shared" si="1193"/>
        <v>0</v>
      </c>
      <c r="AB2239" s="27">
        <f t="shared" si="1186"/>
        <v>6.7299999999999999E-2</v>
      </c>
      <c r="AC2239" s="29">
        <f t="shared" si="1167"/>
        <v>9</v>
      </c>
      <c r="AD2239" s="29">
        <v>252</v>
      </c>
      <c r="AE2239" s="11">
        <f t="shared" si="1191"/>
        <v>1.0023288539999999</v>
      </c>
      <c r="AF2239" s="2">
        <f t="shared" si="1194"/>
        <v>442.29834885000002</v>
      </c>
      <c r="AG2239" s="2">
        <f t="shared" si="1180"/>
        <v>461.06217633</v>
      </c>
      <c r="AH2239" s="3">
        <f t="shared" si="1181"/>
        <v>0</v>
      </c>
      <c r="AI2239" s="4" t="str">
        <f t="shared" si="1192"/>
        <v>A+J=</v>
      </c>
      <c r="AJ2239" s="12">
        <f t="shared" si="1187"/>
        <v>43374</v>
      </c>
      <c r="AK2239" s="12"/>
      <c r="AL2239" s="4"/>
      <c r="AM2239" s="1"/>
      <c r="AN2239" s="12"/>
      <c r="AO2239" s="1"/>
      <c r="AP2239" s="1"/>
      <c r="AQ2239" s="3"/>
      <c r="AR2239" s="3"/>
      <c r="AS2239" s="7"/>
      <c r="AT2239" s="1"/>
      <c r="AU2239" s="1"/>
      <c r="AV2239" s="1"/>
      <c r="AW2239" s="1"/>
      <c r="AX2239" s="1"/>
      <c r="AY2239" s="1"/>
      <c r="AZ2239" s="1"/>
      <c r="BA2239" s="1"/>
      <c r="BB2239" s="1"/>
    </row>
    <row r="2240" spans="1:154" x14ac:dyDescent="0.2">
      <c r="A2240" s="178">
        <f t="shared" si="1182"/>
        <v>43359</v>
      </c>
      <c r="B2240" s="2">
        <f t="shared" si="1168"/>
        <v>198439.19920584376</v>
      </c>
      <c r="C2240" s="2">
        <f t="shared" si="1183"/>
        <v>135696.32474411</v>
      </c>
      <c r="D2240" s="2">
        <v>0</v>
      </c>
      <c r="E2240" s="11">
        <f t="shared" si="1169"/>
        <v>135696.32474411</v>
      </c>
      <c r="F2240" s="99">
        <f t="shared" si="1164"/>
        <v>5061.1099999999997</v>
      </c>
      <c r="G2240" s="3">
        <f>IF(N2240=1,VLOOKUP(A2239,[1]Plan1!$BG$69:$BI$188,3),G2239)</f>
        <v>5056.5600000000004</v>
      </c>
      <c r="H2240" s="200">
        <f t="shared" si="1165"/>
        <v>43285</v>
      </c>
      <c r="I2240" s="200">
        <f t="shared" si="1166"/>
        <v>43316</v>
      </c>
      <c r="J2240" s="27">
        <f t="shared" si="1170"/>
        <v>-8.990122720112792E-4</v>
      </c>
      <c r="K2240" s="12">
        <f t="shared" si="1184"/>
        <v>43374</v>
      </c>
      <c r="L2240" s="12">
        <f t="shared" si="1171"/>
        <v>43374</v>
      </c>
      <c r="M2240" s="1">
        <f t="shared" si="1185"/>
        <v>19</v>
      </c>
      <c r="N2240" s="1">
        <f t="shared" si="1172"/>
        <v>9</v>
      </c>
      <c r="O2240" s="2">
        <f t="shared" si="1173"/>
        <v>0.99957404999999999</v>
      </c>
      <c r="P2240" s="11">
        <f t="shared" si="1196"/>
        <v>1.0033006499999999</v>
      </c>
      <c r="Q2240" s="11">
        <f t="shared" si="1190"/>
        <v>1.4596010779581436</v>
      </c>
      <c r="R2240" s="2">
        <f t="shared" si="1195"/>
        <v>1.4589793600000001</v>
      </c>
      <c r="S2240" s="2">
        <f t="shared" si="1188"/>
        <v>1.3996033400000001</v>
      </c>
      <c r="T2240" s="2">
        <f t="shared" si="1174"/>
        <v>189921.02933758</v>
      </c>
      <c r="U2240" s="2">
        <f t="shared" si="1175"/>
        <v>0</v>
      </c>
      <c r="V2240" s="2">
        <f t="shared" si="1176"/>
        <v>62281.812285403779</v>
      </c>
      <c r="W2240" s="2">
        <f t="shared" si="1177"/>
        <v>197978.13702951377</v>
      </c>
      <c r="X2240" s="29">
        <f t="shared" si="1178"/>
        <v>0</v>
      </c>
      <c r="Y2240" s="2">
        <f t="shared" si="1189"/>
        <v>0</v>
      </c>
      <c r="Z2240" s="82">
        <f t="shared" si="1179"/>
        <v>0</v>
      </c>
      <c r="AA2240" s="2">
        <f t="shared" si="1193"/>
        <v>0</v>
      </c>
      <c r="AB2240" s="27">
        <f t="shared" si="1186"/>
        <v>6.7299999999999999E-2</v>
      </c>
      <c r="AC2240" s="29">
        <f t="shared" si="1167"/>
        <v>9</v>
      </c>
      <c r="AD2240" s="29">
        <v>252</v>
      </c>
      <c r="AE2240" s="11">
        <f t="shared" si="1191"/>
        <v>1.0023288539999999</v>
      </c>
      <c r="AF2240" s="2">
        <f t="shared" si="1194"/>
        <v>442.29834885000002</v>
      </c>
      <c r="AG2240" s="2">
        <f t="shared" si="1180"/>
        <v>461.06217633</v>
      </c>
      <c r="AH2240" s="3">
        <f t="shared" si="1181"/>
        <v>0</v>
      </c>
      <c r="AI2240" s="4" t="str">
        <f t="shared" si="1192"/>
        <v>A+J=</v>
      </c>
      <c r="AJ2240" s="12">
        <f t="shared" si="1187"/>
        <v>43374</v>
      </c>
      <c r="AK2240" s="12"/>
      <c r="AL2240" s="4"/>
      <c r="AM2240" s="1"/>
      <c r="AN2240" s="12"/>
      <c r="AO2240" s="1"/>
      <c r="AP2240" s="1"/>
      <c r="AQ2240" s="3"/>
      <c r="AR2240" s="3"/>
      <c r="AS2240" s="7"/>
      <c r="AT2240" s="1"/>
      <c r="AU2240" s="1"/>
      <c r="AV2240" s="1"/>
      <c r="AW2240" s="1"/>
      <c r="AX2240" s="1"/>
      <c r="AY2240" s="1"/>
      <c r="AZ2240" s="1"/>
      <c r="BA2240" s="1"/>
      <c r="BB2240" s="1"/>
    </row>
    <row r="2241" spans="1:154" x14ac:dyDescent="0.2">
      <c r="A2241" s="178">
        <f t="shared" si="1182"/>
        <v>43360</v>
      </c>
      <c r="B2241" s="2">
        <f t="shared" si="1168"/>
        <v>198439.19920584376</v>
      </c>
      <c r="C2241" s="2">
        <f t="shared" si="1183"/>
        <v>135696.32474411</v>
      </c>
      <c r="D2241" s="2">
        <v>0</v>
      </c>
      <c r="E2241" s="11">
        <f t="shared" si="1169"/>
        <v>135696.32474411</v>
      </c>
      <c r="F2241" s="99">
        <f t="shared" ref="F2241:F2304" si="1197">IF(G2241=G2240,F2240,G2240)</f>
        <v>5061.1099999999997</v>
      </c>
      <c r="G2241" s="3">
        <f>IF(N2241=1,VLOOKUP(A2240,[1]Plan1!$BG$69:$BI$188,3),G2240)</f>
        <v>5056.5600000000004</v>
      </c>
      <c r="H2241" s="200">
        <f t="shared" ref="H2241:H2304" si="1198">EDATE(I2241,-1)</f>
        <v>43285</v>
      </c>
      <c r="I2241" s="200">
        <f t="shared" ref="I2241:I2304" si="1199">IF(X2240&gt;0,EDATE(A2241,-1),+I2240)</f>
        <v>43316</v>
      </c>
      <c r="J2241" s="27">
        <f t="shared" si="1170"/>
        <v>-8.990122720112792E-4</v>
      </c>
      <c r="K2241" s="12">
        <f t="shared" si="1184"/>
        <v>43374</v>
      </c>
      <c r="L2241" s="12">
        <f t="shared" si="1171"/>
        <v>43374</v>
      </c>
      <c r="M2241" s="1">
        <f t="shared" si="1185"/>
        <v>19</v>
      </c>
      <c r="N2241" s="1">
        <f t="shared" si="1172"/>
        <v>9</v>
      </c>
      <c r="O2241" s="2">
        <f t="shared" si="1173"/>
        <v>0.99957404999999999</v>
      </c>
      <c r="P2241" s="11">
        <f t="shared" si="1196"/>
        <v>1.0033006499999999</v>
      </c>
      <c r="Q2241" s="11">
        <f t="shared" si="1190"/>
        <v>1.4596010779581436</v>
      </c>
      <c r="R2241" s="2">
        <f t="shared" si="1195"/>
        <v>1.4589793600000001</v>
      </c>
      <c r="S2241" s="2">
        <f t="shared" si="1188"/>
        <v>1.3996033400000001</v>
      </c>
      <c r="T2241" s="2">
        <f t="shared" si="1174"/>
        <v>189921.02933758</v>
      </c>
      <c r="U2241" s="2">
        <f t="shared" si="1175"/>
        <v>0</v>
      </c>
      <c r="V2241" s="2">
        <f t="shared" si="1176"/>
        <v>62281.812285403779</v>
      </c>
      <c r="W2241" s="2">
        <f t="shared" si="1177"/>
        <v>197978.13702951377</v>
      </c>
      <c r="X2241" s="29">
        <f t="shared" si="1178"/>
        <v>0</v>
      </c>
      <c r="Y2241" s="2">
        <f t="shared" si="1189"/>
        <v>0</v>
      </c>
      <c r="Z2241" s="82">
        <f t="shared" si="1179"/>
        <v>0</v>
      </c>
      <c r="AA2241" s="2">
        <f t="shared" si="1193"/>
        <v>0</v>
      </c>
      <c r="AB2241" s="27">
        <f t="shared" si="1186"/>
        <v>6.7299999999999999E-2</v>
      </c>
      <c r="AC2241" s="29">
        <f t="shared" ref="AC2241:AC2304" si="1200">N2241</f>
        <v>9</v>
      </c>
      <c r="AD2241" s="29">
        <v>252</v>
      </c>
      <c r="AE2241" s="11">
        <f t="shared" si="1191"/>
        <v>1.0023288539999999</v>
      </c>
      <c r="AF2241" s="2">
        <f t="shared" si="1194"/>
        <v>442.29834885000002</v>
      </c>
      <c r="AG2241" s="2">
        <f t="shared" si="1180"/>
        <v>461.06217633</v>
      </c>
      <c r="AH2241" s="3">
        <f t="shared" si="1181"/>
        <v>0</v>
      </c>
      <c r="AI2241" s="4" t="str">
        <f t="shared" si="1192"/>
        <v>A+J=</v>
      </c>
      <c r="AJ2241" s="12">
        <f t="shared" si="1187"/>
        <v>43374</v>
      </c>
      <c r="AK2241" s="12"/>
      <c r="AL2241" s="4"/>
      <c r="AM2241" s="1"/>
      <c r="AN2241" s="12"/>
      <c r="AO2241" s="1"/>
      <c r="AP2241" s="1"/>
      <c r="AQ2241" s="3"/>
      <c r="AR2241" s="3"/>
      <c r="AS2241" s="7"/>
      <c r="AT2241" s="1"/>
      <c r="AU2241" s="1"/>
      <c r="AV2241" s="1"/>
      <c r="AW2241" s="1"/>
      <c r="AX2241" s="1"/>
      <c r="AY2241" s="1"/>
      <c r="AZ2241" s="1"/>
      <c r="BA2241" s="1"/>
      <c r="BB2241" s="1"/>
    </row>
    <row r="2242" spans="1:154" x14ac:dyDescent="0.2">
      <c r="A2242" s="178">
        <f t="shared" si="1182"/>
        <v>43361</v>
      </c>
      <c r="B2242" s="2">
        <f t="shared" si="1168"/>
        <v>198481.09774840367</v>
      </c>
      <c r="C2242" s="2">
        <f t="shared" si="1183"/>
        <v>135696.32474411</v>
      </c>
      <c r="D2242" s="2">
        <v>0</v>
      </c>
      <c r="E2242" s="11">
        <f t="shared" si="1169"/>
        <v>135696.32474411</v>
      </c>
      <c r="F2242" s="99">
        <f t="shared" si="1197"/>
        <v>5061.1099999999997</v>
      </c>
      <c r="G2242" s="3">
        <f>IF(N2242=1,VLOOKUP(A2241,[1]Plan1!$BG$69:$BI$188,3),G2241)</f>
        <v>5056.5600000000004</v>
      </c>
      <c r="H2242" s="200">
        <f t="shared" si="1198"/>
        <v>43285</v>
      </c>
      <c r="I2242" s="200">
        <f t="shared" si="1199"/>
        <v>43316</v>
      </c>
      <c r="J2242" s="27">
        <f t="shared" si="1170"/>
        <v>-8.990122720112792E-4</v>
      </c>
      <c r="K2242" s="12">
        <f t="shared" si="1184"/>
        <v>43374</v>
      </c>
      <c r="L2242" s="12">
        <f t="shared" si="1171"/>
        <v>43374</v>
      </c>
      <c r="M2242" s="1">
        <f t="shared" si="1185"/>
        <v>19</v>
      </c>
      <c r="N2242" s="1">
        <f t="shared" si="1172"/>
        <v>10</v>
      </c>
      <c r="O2242" s="2">
        <f t="shared" si="1173"/>
        <v>0.99952673000000003</v>
      </c>
      <c r="P2242" s="11">
        <f t="shared" si="1196"/>
        <v>1.0033006499999999</v>
      </c>
      <c r="Q2242" s="11">
        <f t="shared" si="1190"/>
        <v>1.4596010779581436</v>
      </c>
      <c r="R2242" s="2">
        <f t="shared" si="1195"/>
        <v>1.4589102899999999</v>
      </c>
      <c r="S2242" s="2">
        <f t="shared" si="1188"/>
        <v>1.3996033400000001</v>
      </c>
      <c r="T2242" s="2">
        <f t="shared" si="1174"/>
        <v>189921.02933758</v>
      </c>
      <c r="U2242" s="2">
        <f t="shared" si="1175"/>
        <v>0</v>
      </c>
      <c r="V2242" s="2">
        <f t="shared" si="1176"/>
        <v>62272.439740253685</v>
      </c>
      <c r="W2242" s="2">
        <f t="shared" si="1177"/>
        <v>197968.76448436367</v>
      </c>
      <c r="X2242" s="29">
        <f t="shared" si="1178"/>
        <v>0</v>
      </c>
      <c r="Y2242" s="2">
        <f t="shared" si="1189"/>
        <v>0</v>
      </c>
      <c r="Z2242" s="82">
        <f t="shared" si="1179"/>
        <v>0</v>
      </c>
      <c r="AA2242" s="2">
        <f t="shared" si="1193"/>
        <v>0</v>
      </c>
      <c r="AB2242" s="27">
        <f t="shared" si="1186"/>
        <v>6.7299999999999999E-2</v>
      </c>
      <c r="AC2242" s="29">
        <f t="shared" si="1200"/>
        <v>10</v>
      </c>
      <c r="AD2242" s="29">
        <v>252</v>
      </c>
      <c r="AE2242" s="11">
        <f t="shared" si="1191"/>
        <v>1.0025879499999999</v>
      </c>
      <c r="AF2242" s="2">
        <f t="shared" si="1194"/>
        <v>491.50612787</v>
      </c>
      <c r="AG2242" s="2">
        <f t="shared" si="1180"/>
        <v>512.33326404000002</v>
      </c>
      <c r="AH2242" s="3">
        <f t="shared" si="1181"/>
        <v>0</v>
      </c>
      <c r="AI2242" s="4" t="str">
        <f t="shared" si="1192"/>
        <v>A+J=</v>
      </c>
      <c r="AJ2242" s="12">
        <f t="shared" si="1187"/>
        <v>43374</v>
      </c>
      <c r="AK2242" s="12"/>
      <c r="AL2242" s="4"/>
      <c r="AM2242" s="1"/>
      <c r="AN2242" s="12"/>
      <c r="AO2242" s="1"/>
      <c r="AP2242" s="1"/>
      <c r="AQ2242" s="3"/>
      <c r="AR2242" s="3"/>
      <c r="AS2242" s="7"/>
      <c r="AT2242" s="1"/>
      <c r="AU2242" s="1"/>
      <c r="AV2242" s="1"/>
      <c r="AW2242" s="1"/>
      <c r="AX2242" s="1"/>
      <c r="AY2242" s="1"/>
      <c r="AZ2242" s="1"/>
      <c r="BA2242" s="1"/>
      <c r="BB2242" s="1"/>
    </row>
    <row r="2243" spans="1:154" x14ac:dyDescent="0.2">
      <c r="A2243" s="178">
        <f t="shared" si="1182"/>
        <v>43362</v>
      </c>
      <c r="B2243" s="2">
        <f t="shared" si="1168"/>
        <v>198523.00605829686</v>
      </c>
      <c r="C2243" s="2">
        <f t="shared" si="1183"/>
        <v>135696.32474411</v>
      </c>
      <c r="D2243" s="2">
        <v>0</v>
      </c>
      <c r="E2243" s="11">
        <f t="shared" si="1169"/>
        <v>135696.32474411</v>
      </c>
      <c r="F2243" s="99">
        <f t="shared" si="1197"/>
        <v>5061.1099999999997</v>
      </c>
      <c r="G2243" s="3">
        <f>IF(N2243=1,VLOOKUP(A2242,[1]Plan1!$BG$69:$BI$188,3),G2242)</f>
        <v>5056.5600000000004</v>
      </c>
      <c r="H2243" s="200">
        <f t="shared" si="1198"/>
        <v>43285</v>
      </c>
      <c r="I2243" s="200">
        <f t="shared" si="1199"/>
        <v>43316</v>
      </c>
      <c r="J2243" s="27">
        <f t="shared" si="1170"/>
        <v>-8.990122720112792E-4</v>
      </c>
      <c r="K2243" s="12">
        <f t="shared" si="1184"/>
        <v>43374</v>
      </c>
      <c r="L2243" s="12">
        <f t="shared" si="1171"/>
        <v>43374</v>
      </c>
      <c r="M2243" s="1">
        <f t="shared" si="1185"/>
        <v>19</v>
      </c>
      <c r="N2243" s="1">
        <f t="shared" si="1172"/>
        <v>11</v>
      </c>
      <c r="O2243" s="2">
        <f t="shared" si="1173"/>
        <v>0.99947942000000001</v>
      </c>
      <c r="P2243" s="11">
        <f t="shared" si="1196"/>
        <v>1.0033006499999999</v>
      </c>
      <c r="Q2243" s="11">
        <f t="shared" si="1190"/>
        <v>1.4596010779581436</v>
      </c>
      <c r="R2243" s="2">
        <f t="shared" si="1195"/>
        <v>1.45884123</v>
      </c>
      <c r="S2243" s="2">
        <f t="shared" si="1188"/>
        <v>1.3996033400000001</v>
      </c>
      <c r="T2243" s="2">
        <f t="shared" si="1174"/>
        <v>189921.02933758</v>
      </c>
      <c r="U2243" s="2">
        <f t="shared" si="1175"/>
        <v>0</v>
      </c>
      <c r="V2243" s="2">
        <f t="shared" si="1176"/>
        <v>62263.068552066863</v>
      </c>
      <c r="W2243" s="2">
        <f t="shared" si="1177"/>
        <v>197959.39329617686</v>
      </c>
      <c r="X2243" s="29">
        <f t="shared" si="1178"/>
        <v>0</v>
      </c>
      <c r="Y2243" s="2">
        <f t="shared" si="1189"/>
        <v>0</v>
      </c>
      <c r="Z2243" s="82">
        <f t="shared" si="1179"/>
        <v>0</v>
      </c>
      <c r="AA2243" s="2">
        <f t="shared" si="1193"/>
        <v>0</v>
      </c>
      <c r="AB2243" s="27">
        <f t="shared" si="1186"/>
        <v>6.7299999999999999E-2</v>
      </c>
      <c r="AC2243" s="29">
        <f t="shared" si="1200"/>
        <v>11</v>
      </c>
      <c r="AD2243" s="29">
        <v>252</v>
      </c>
      <c r="AE2243" s="11">
        <f t="shared" si="1191"/>
        <v>1.0028471130000001</v>
      </c>
      <c r="AF2243" s="2">
        <f t="shared" si="1194"/>
        <v>540.72663160000002</v>
      </c>
      <c r="AG2243" s="2">
        <f t="shared" si="1180"/>
        <v>563.61276211999996</v>
      </c>
      <c r="AH2243" s="3">
        <f t="shared" si="1181"/>
        <v>0</v>
      </c>
      <c r="AI2243" s="4" t="str">
        <f t="shared" si="1192"/>
        <v>A+J=</v>
      </c>
      <c r="AJ2243" s="12">
        <f t="shared" si="1187"/>
        <v>43374</v>
      </c>
      <c r="AK2243" s="12"/>
      <c r="AL2243" s="4"/>
      <c r="AM2243" s="1"/>
      <c r="AN2243" s="12"/>
      <c r="AO2243" s="1"/>
      <c r="AP2243" s="1"/>
      <c r="AQ2243" s="3"/>
      <c r="AR2243" s="3"/>
      <c r="AS2243" s="7"/>
      <c r="AT2243" s="1"/>
      <c r="AU2243" s="1"/>
      <c r="AV2243" s="1"/>
      <c r="AW2243" s="1"/>
      <c r="AX2243" s="1"/>
      <c r="AY2243" s="1"/>
      <c r="AZ2243" s="1"/>
      <c r="BA2243" s="1"/>
      <c r="BB2243" s="1"/>
    </row>
    <row r="2244" spans="1:154" x14ac:dyDescent="0.2">
      <c r="A2244" s="178">
        <f t="shared" si="1182"/>
        <v>43363</v>
      </c>
      <c r="B2244" s="2">
        <f t="shared" si="1168"/>
        <v>198564.92277351004</v>
      </c>
      <c r="C2244" s="2">
        <f t="shared" si="1183"/>
        <v>135696.32474411</v>
      </c>
      <c r="D2244" s="2">
        <v>0</v>
      </c>
      <c r="E2244" s="11">
        <f t="shared" si="1169"/>
        <v>135696.32474411</v>
      </c>
      <c r="F2244" s="99">
        <f t="shared" si="1197"/>
        <v>5061.1099999999997</v>
      </c>
      <c r="G2244" s="3">
        <f>IF(N2244=1,VLOOKUP(A2243,[1]Plan1!$BG$69:$BI$188,3),G2243)</f>
        <v>5056.5600000000004</v>
      </c>
      <c r="H2244" s="200">
        <f t="shared" si="1198"/>
        <v>43285</v>
      </c>
      <c r="I2244" s="200">
        <f t="shared" si="1199"/>
        <v>43316</v>
      </c>
      <c r="J2244" s="27">
        <f t="shared" si="1170"/>
        <v>-8.990122720112792E-4</v>
      </c>
      <c r="K2244" s="12">
        <f t="shared" si="1184"/>
        <v>43374</v>
      </c>
      <c r="L2244" s="12">
        <f t="shared" si="1171"/>
        <v>43374</v>
      </c>
      <c r="M2244" s="1">
        <f t="shared" si="1185"/>
        <v>19</v>
      </c>
      <c r="N2244" s="1">
        <f t="shared" si="1172"/>
        <v>12</v>
      </c>
      <c r="O2244" s="2">
        <f t="shared" si="1173"/>
        <v>0.99943210000000005</v>
      </c>
      <c r="P2244" s="11">
        <f t="shared" si="1196"/>
        <v>1.0033006499999999</v>
      </c>
      <c r="Q2244" s="11">
        <f t="shared" si="1190"/>
        <v>1.4596010779581436</v>
      </c>
      <c r="R2244" s="2">
        <f t="shared" si="1195"/>
        <v>1.45877217</v>
      </c>
      <c r="S2244" s="2">
        <f t="shared" si="1188"/>
        <v>1.3996033400000001</v>
      </c>
      <c r="T2244" s="2">
        <f t="shared" si="1174"/>
        <v>189921.02933758</v>
      </c>
      <c r="U2244" s="2">
        <f t="shared" si="1175"/>
        <v>0</v>
      </c>
      <c r="V2244" s="2">
        <f t="shared" si="1176"/>
        <v>62253.697363880041</v>
      </c>
      <c r="W2244" s="2">
        <f t="shared" si="1177"/>
        <v>197950.02210799005</v>
      </c>
      <c r="X2244" s="29">
        <f t="shared" si="1178"/>
        <v>0</v>
      </c>
      <c r="Y2244" s="2">
        <f t="shared" si="1189"/>
        <v>0</v>
      </c>
      <c r="Z2244" s="82">
        <f t="shared" si="1179"/>
        <v>0</v>
      </c>
      <c r="AA2244" s="2">
        <f t="shared" si="1193"/>
        <v>0</v>
      </c>
      <c r="AB2244" s="27">
        <f t="shared" si="1186"/>
        <v>6.7299999999999999E-2</v>
      </c>
      <c r="AC2244" s="29">
        <f t="shared" si="1200"/>
        <v>12</v>
      </c>
      <c r="AD2244" s="29">
        <v>252</v>
      </c>
      <c r="AE2244" s="11">
        <f t="shared" si="1191"/>
        <v>1.003106343</v>
      </c>
      <c r="AF2244" s="2">
        <f t="shared" si="1194"/>
        <v>589.95986002999996</v>
      </c>
      <c r="AG2244" s="2">
        <f t="shared" si="1180"/>
        <v>614.90066551999996</v>
      </c>
      <c r="AH2244" s="3">
        <f t="shared" si="1181"/>
        <v>0</v>
      </c>
      <c r="AI2244" s="4" t="str">
        <f t="shared" si="1192"/>
        <v>A+J=</v>
      </c>
      <c r="AJ2244" s="12">
        <f t="shared" si="1187"/>
        <v>43374</v>
      </c>
      <c r="AK2244" s="12"/>
      <c r="AL2244" s="4"/>
      <c r="AM2244" s="1"/>
      <c r="AN2244" s="12"/>
      <c r="AO2244" s="1"/>
      <c r="AP2244" s="1"/>
      <c r="AQ2244" s="3"/>
      <c r="AR2244" s="3"/>
      <c r="AS2244" s="7"/>
      <c r="AT2244" s="1"/>
      <c r="AU2244" s="1"/>
      <c r="AV2244" s="1"/>
      <c r="AW2244" s="1"/>
      <c r="AX2244" s="1"/>
      <c r="AY2244" s="1"/>
      <c r="AZ2244" s="1"/>
      <c r="BA2244" s="1"/>
      <c r="BB2244" s="1"/>
    </row>
    <row r="2245" spans="1:154" x14ac:dyDescent="0.2">
      <c r="A2245" s="178">
        <f t="shared" si="1182"/>
        <v>43364</v>
      </c>
      <c r="B2245" s="2">
        <f t="shared" si="1168"/>
        <v>198606.8478921632</v>
      </c>
      <c r="C2245" s="2">
        <f t="shared" si="1183"/>
        <v>135696.32474411</v>
      </c>
      <c r="D2245" s="2">
        <v>0</v>
      </c>
      <c r="E2245" s="11">
        <f t="shared" si="1169"/>
        <v>135696.32474411</v>
      </c>
      <c r="F2245" s="99">
        <f t="shared" si="1197"/>
        <v>5061.1099999999997</v>
      </c>
      <c r="G2245" s="3">
        <f>IF(N2245=1,VLOOKUP(A2244,[1]Plan1!$BG$69:$BI$188,3),G2244)</f>
        <v>5056.5600000000004</v>
      </c>
      <c r="H2245" s="200">
        <f t="shared" si="1198"/>
        <v>43285</v>
      </c>
      <c r="I2245" s="200">
        <f t="shared" si="1199"/>
        <v>43316</v>
      </c>
      <c r="J2245" s="27">
        <f t="shared" si="1170"/>
        <v>-8.990122720112792E-4</v>
      </c>
      <c r="K2245" s="12">
        <f t="shared" si="1184"/>
        <v>43374</v>
      </c>
      <c r="L2245" s="12">
        <f t="shared" si="1171"/>
        <v>43374</v>
      </c>
      <c r="M2245" s="1">
        <f t="shared" si="1185"/>
        <v>19</v>
      </c>
      <c r="N2245" s="1">
        <f t="shared" si="1172"/>
        <v>13</v>
      </c>
      <c r="O2245" s="2">
        <f t="shared" si="1173"/>
        <v>0.99938479000000002</v>
      </c>
      <c r="P2245" s="11">
        <f t="shared" si="1196"/>
        <v>1.0033006499999999</v>
      </c>
      <c r="Q2245" s="11">
        <f t="shared" si="1190"/>
        <v>1.4596010779581436</v>
      </c>
      <c r="R2245" s="2">
        <f t="shared" si="1195"/>
        <v>1.4587031100000001</v>
      </c>
      <c r="S2245" s="2">
        <f t="shared" si="1188"/>
        <v>1.3996033400000001</v>
      </c>
      <c r="T2245" s="2">
        <f t="shared" si="1174"/>
        <v>189921.02933758</v>
      </c>
      <c r="U2245" s="2">
        <f t="shared" si="1175"/>
        <v>0</v>
      </c>
      <c r="V2245" s="2">
        <f t="shared" si="1176"/>
        <v>62244.326175693219</v>
      </c>
      <c r="W2245" s="2">
        <f t="shared" si="1177"/>
        <v>197940.65091980321</v>
      </c>
      <c r="X2245" s="29">
        <f t="shared" si="1178"/>
        <v>0</v>
      </c>
      <c r="Y2245" s="2">
        <f t="shared" si="1189"/>
        <v>0</v>
      </c>
      <c r="Z2245" s="82">
        <f t="shared" si="1179"/>
        <v>0</v>
      </c>
      <c r="AA2245" s="2">
        <f t="shared" si="1193"/>
        <v>0</v>
      </c>
      <c r="AB2245" s="27">
        <f t="shared" si="1186"/>
        <v>6.7299999999999999E-2</v>
      </c>
      <c r="AC2245" s="29">
        <f t="shared" si="1200"/>
        <v>13</v>
      </c>
      <c r="AD2245" s="29">
        <v>252</v>
      </c>
      <c r="AE2245" s="11">
        <f t="shared" si="1191"/>
        <v>1.0033656399999999</v>
      </c>
      <c r="AF2245" s="2">
        <f t="shared" si="1194"/>
        <v>639.20581317000006</v>
      </c>
      <c r="AG2245" s="2">
        <f t="shared" si="1180"/>
        <v>666.19697236000002</v>
      </c>
      <c r="AH2245" s="3">
        <f t="shared" si="1181"/>
        <v>0</v>
      </c>
      <c r="AI2245" s="4" t="str">
        <f t="shared" si="1192"/>
        <v>A+J=</v>
      </c>
      <c r="AJ2245" s="12">
        <f t="shared" si="1187"/>
        <v>43374</v>
      </c>
      <c r="AK2245" s="12"/>
      <c r="AL2245" s="4"/>
      <c r="AM2245" s="1"/>
      <c r="AN2245" s="12"/>
      <c r="AO2245" s="1"/>
      <c r="AP2245" s="1"/>
      <c r="AQ2245" s="3"/>
      <c r="AR2245" s="3"/>
      <c r="AS2245" s="7"/>
      <c r="AT2245" s="1"/>
      <c r="AU2245" s="1"/>
      <c r="AV2245" s="1"/>
      <c r="AW2245" s="1"/>
      <c r="AX2245" s="1"/>
      <c r="AY2245" s="1"/>
      <c r="AZ2245" s="1"/>
      <c r="BA2245" s="1"/>
      <c r="BB2245" s="1"/>
    </row>
    <row r="2246" spans="1:154" x14ac:dyDescent="0.2">
      <c r="A2246" s="178">
        <f t="shared" si="1182"/>
        <v>43365</v>
      </c>
      <c r="B2246" s="2">
        <f t="shared" si="1168"/>
        <v>198648.78413613286</v>
      </c>
      <c r="C2246" s="2">
        <f t="shared" si="1183"/>
        <v>135696.32474411</v>
      </c>
      <c r="D2246" s="2">
        <v>0</v>
      </c>
      <c r="E2246" s="11">
        <f t="shared" si="1169"/>
        <v>135696.32474411</v>
      </c>
      <c r="F2246" s="99">
        <f t="shared" si="1197"/>
        <v>5061.1099999999997</v>
      </c>
      <c r="G2246" s="3">
        <f>IF(N2246=1,VLOOKUP(A2245,[1]Plan1!$BG$69:$BI$188,3),G2245)</f>
        <v>5056.5600000000004</v>
      </c>
      <c r="H2246" s="200">
        <f t="shared" si="1198"/>
        <v>43285</v>
      </c>
      <c r="I2246" s="200">
        <f t="shared" si="1199"/>
        <v>43316</v>
      </c>
      <c r="J2246" s="27">
        <f t="shared" si="1170"/>
        <v>-8.990122720112792E-4</v>
      </c>
      <c r="K2246" s="12">
        <f t="shared" si="1184"/>
        <v>43374</v>
      </c>
      <c r="L2246" s="12">
        <f t="shared" si="1171"/>
        <v>43374</v>
      </c>
      <c r="M2246" s="1">
        <f t="shared" si="1185"/>
        <v>19</v>
      </c>
      <c r="N2246" s="1">
        <f t="shared" si="1172"/>
        <v>14</v>
      </c>
      <c r="O2246" s="2">
        <f t="shared" si="1173"/>
        <v>0.99933749000000005</v>
      </c>
      <c r="P2246" s="11">
        <f t="shared" si="1196"/>
        <v>1.0033006499999999</v>
      </c>
      <c r="Q2246" s="11">
        <f t="shared" si="1190"/>
        <v>1.4596010779581436</v>
      </c>
      <c r="R2246" s="2">
        <f t="shared" si="1195"/>
        <v>1.45863407</v>
      </c>
      <c r="S2246" s="2">
        <f t="shared" si="1188"/>
        <v>1.3996033400000001</v>
      </c>
      <c r="T2246" s="2">
        <f t="shared" si="1174"/>
        <v>189921.02933758</v>
      </c>
      <c r="U2246" s="2">
        <f t="shared" si="1175"/>
        <v>0</v>
      </c>
      <c r="V2246" s="2">
        <f t="shared" si="1176"/>
        <v>62234.957701432875</v>
      </c>
      <c r="W2246" s="2">
        <f t="shared" si="1177"/>
        <v>197931.28244554286</v>
      </c>
      <c r="X2246" s="29">
        <f t="shared" si="1178"/>
        <v>0</v>
      </c>
      <c r="Y2246" s="2">
        <f t="shared" si="1189"/>
        <v>0</v>
      </c>
      <c r="Z2246" s="82">
        <f t="shared" si="1179"/>
        <v>0</v>
      </c>
      <c r="AA2246" s="2">
        <f t="shared" si="1193"/>
        <v>0</v>
      </c>
      <c r="AB2246" s="27">
        <f t="shared" si="1186"/>
        <v>6.7299999999999999E-2</v>
      </c>
      <c r="AC2246" s="29">
        <f t="shared" si="1200"/>
        <v>14</v>
      </c>
      <c r="AD2246" s="29">
        <v>252</v>
      </c>
      <c r="AE2246" s="11">
        <f t="shared" si="1191"/>
        <v>1.0036250040000001</v>
      </c>
      <c r="AF2246" s="2">
        <f t="shared" si="1194"/>
        <v>688.46449102999998</v>
      </c>
      <c r="AG2246" s="2">
        <f t="shared" si="1180"/>
        <v>717.50169058999995</v>
      </c>
      <c r="AH2246" s="3">
        <f t="shared" si="1181"/>
        <v>0</v>
      </c>
      <c r="AI2246" s="4" t="str">
        <f t="shared" si="1192"/>
        <v>A+J=</v>
      </c>
      <c r="AJ2246" s="12">
        <f t="shared" si="1187"/>
        <v>43374</v>
      </c>
      <c r="AK2246" s="12"/>
      <c r="AL2246" s="4"/>
      <c r="AM2246" s="1"/>
      <c r="AN2246" s="12"/>
      <c r="AO2246" s="1"/>
      <c r="AP2246" s="1"/>
      <c r="AQ2246" s="3"/>
      <c r="AR2246" s="3"/>
      <c r="AS2246" s="7"/>
      <c r="AT2246" s="1"/>
      <c r="AU2246" s="1"/>
      <c r="AV2246" s="1"/>
      <c r="AW2246" s="1"/>
      <c r="AX2246" s="1"/>
      <c r="AY2246" s="1"/>
      <c r="AZ2246" s="1"/>
      <c r="BA2246" s="1"/>
      <c r="BB2246" s="1"/>
    </row>
    <row r="2247" spans="1:154" x14ac:dyDescent="0.2">
      <c r="A2247" s="178">
        <f t="shared" si="1182"/>
        <v>43366</v>
      </c>
      <c r="B2247" s="2">
        <f t="shared" si="1168"/>
        <v>198648.78413613286</v>
      </c>
      <c r="C2247" s="2">
        <f t="shared" si="1183"/>
        <v>135696.32474411</v>
      </c>
      <c r="D2247" s="2">
        <v>0</v>
      </c>
      <c r="E2247" s="11">
        <f t="shared" si="1169"/>
        <v>135696.32474411</v>
      </c>
      <c r="F2247" s="99">
        <f t="shared" si="1197"/>
        <v>5061.1099999999997</v>
      </c>
      <c r="G2247" s="3">
        <f>IF(N2247=1,VLOOKUP(A2246,[1]Plan1!$BG$69:$BI$188,3),G2246)</f>
        <v>5056.5600000000004</v>
      </c>
      <c r="H2247" s="200">
        <f t="shared" si="1198"/>
        <v>43285</v>
      </c>
      <c r="I2247" s="200">
        <f t="shared" si="1199"/>
        <v>43316</v>
      </c>
      <c r="J2247" s="27">
        <f t="shared" si="1170"/>
        <v>-8.990122720112792E-4</v>
      </c>
      <c r="K2247" s="12">
        <f t="shared" si="1184"/>
        <v>43374</v>
      </c>
      <c r="L2247" s="12">
        <f t="shared" si="1171"/>
        <v>43374</v>
      </c>
      <c r="M2247" s="1">
        <f t="shared" si="1185"/>
        <v>19</v>
      </c>
      <c r="N2247" s="1">
        <f t="shared" si="1172"/>
        <v>14</v>
      </c>
      <c r="O2247" s="2">
        <f t="shared" si="1173"/>
        <v>0.99933749000000005</v>
      </c>
      <c r="P2247" s="11">
        <f t="shared" si="1196"/>
        <v>1.0033006499999999</v>
      </c>
      <c r="Q2247" s="11">
        <f t="shared" si="1190"/>
        <v>1.4596010779581436</v>
      </c>
      <c r="R2247" s="2">
        <f t="shared" si="1195"/>
        <v>1.45863407</v>
      </c>
      <c r="S2247" s="2">
        <f t="shared" si="1188"/>
        <v>1.3996033400000001</v>
      </c>
      <c r="T2247" s="2">
        <f t="shared" si="1174"/>
        <v>189921.02933758</v>
      </c>
      <c r="U2247" s="2">
        <f t="shared" si="1175"/>
        <v>0</v>
      </c>
      <c r="V2247" s="2">
        <f t="shared" si="1176"/>
        <v>62234.957701432875</v>
      </c>
      <c r="W2247" s="2">
        <f t="shared" si="1177"/>
        <v>197931.28244554286</v>
      </c>
      <c r="X2247" s="29">
        <f t="shared" si="1178"/>
        <v>0</v>
      </c>
      <c r="Y2247" s="2">
        <f t="shared" si="1189"/>
        <v>0</v>
      </c>
      <c r="Z2247" s="82">
        <f t="shared" si="1179"/>
        <v>0</v>
      </c>
      <c r="AA2247" s="2">
        <f t="shared" si="1193"/>
        <v>0</v>
      </c>
      <c r="AB2247" s="27">
        <f t="shared" si="1186"/>
        <v>6.7299999999999999E-2</v>
      </c>
      <c r="AC2247" s="29">
        <f t="shared" si="1200"/>
        <v>14</v>
      </c>
      <c r="AD2247" s="29">
        <v>252</v>
      </c>
      <c r="AE2247" s="11">
        <f t="shared" si="1191"/>
        <v>1.0036250040000001</v>
      </c>
      <c r="AF2247" s="2">
        <f t="shared" si="1194"/>
        <v>688.46449102999998</v>
      </c>
      <c r="AG2247" s="2">
        <f t="shared" si="1180"/>
        <v>717.50169058999995</v>
      </c>
      <c r="AH2247" s="3">
        <f t="shared" si="1181"/>
        <v>0</v>
      </c>
      <c r="AI2247" s="4" t="str">
        <f t="shared" si="1192"/>
        <v>A+J=</v>
      </c>
      <c r="AJ2247" s="12">
        <f t="shared" si="1187"/>
        <v>43374</v>
      </c>
      <c r="AK2247" s="12"/>
      <c r="AL2247" s="4"/>
      <c r="AM2247" s="1"/>
      <c r="AN2247" s="12"/>
      <c r="AO2247" s="1"/>
      <c r="AP2247" s="1"/>
      <c r="AQ2247" s="3"/>
      <c r="AR2247" s="3"/>
      <c r="AS2247" s="7"/>
      <c r="AT2247" s="1"/>
      <c r="AU2247" s="1"/>
      <c r="AV2247" s="1"/>
      <c r="AW2247" s="1"/>
      <c r="AX2247" s="1"/>
      <c r="AY2247" s="1"/>
      <c r="AZ2247" s="1"/>
      <c r="BA2247" s="1"/>
      <c r="BB2247" s="1"/>
    </row>
    <row r="2248" spans="1:154" x14ac:dyDescent="0.2">
      <c r="A2248" s="178">
        <f t="shared" si="1182"/>
        <v>43367</v>
      </c>
      <c r="B2248" s="2">
        <f t="shared" si="1168"/>
        <v>198648.78413613286</v>
      </c>
      <c r="C2248" s="2">
        <f t="shared" si="1183"/>
        <v>135696.32474411</v>
      </c>
      <c r="D2248" s="2">
        <v>0</v>
      </c>
      <c r="E2248" s="11">
        <f t="shared" si="1169"/>
        <v>135696.32474411</v>
      </c>
      <c r="F2248" s="99">
        <f t="shared" si="1197"/>
        <v>5061.1099999999997</v>
      </c>
      <c r="G2248" s="3">
        <f>IF(N2248=1,VLOOKUP(A2247,[1]Plan1!$BG$69:$BI$188,3),G2247)</f>
        <v>5056.5600000000004</v>
      </c>
      <c r="H2248" s="200">
        <f t="shared" si="1198"/>
        <v>43285</v>
      </c>
      <c r="I2248" s="200">
        <f t="shared" si="1199"/>
        <v>43316</v>
      </c>
      <c r="J2248" s="27">
        <f t="shared" si="1170"/>
        <v>-8.990122720112792E-4</v>
      </c>
      <c r="K2248" s="12">
        <f t="shared" si="1184"/>
        <v>43374</v>
      </c>
      <c r="L2248" s="12">
        <f t="shared" si="1171"/>
        <v>43374</v>
      </c>
      <c r="M2248" s="1">
        <f t="shared" si="1185"/>
        <v>19</v>
      </c>
      <c r="N2248" s="1">
        <f t="shared" si="1172"/>
        <v>14</v>
      </c>
      <c r="O2248" s="2">
        <f t="shared" si="1173"/>
        <v>0.99933749000000005</v>
      </c>
      <c r="P2248" s="11">
        <f t="shared" si="1196"/>
        <v>1.0033006499999999</v>
      </c>
      <c r="Q2248" s="11">
        <f t="shared" si="1190"/>
        <v>1.4596010779581436</v>
      </c>
      <c r="R2248" s="2">
        <f t="shared" si="1195"/>
        <v>1.45863407</v>
      </c>
      <c r="S2248" s="2">
        <f t="shared" si="1188"/>
        <v>1.3996033400000001</v>
      </c>
      <c r="T2248" s="2">
        <f t="shared" si="1174"/>
        <v>189921.02933758</v>
      </c>
      <c r="U2248" s="2">
        <f t="shared" si="1175"/>
        <v>0</v>
      </c>
      <c r="V2248" s="2">
        <f t="shared" si="1176"/>
        <v>62234.957701432875</v>
      </c>
      <c r="W2248" s="2">
        <f t="shared" si="1177"/>
        <v>197931.28244554286</v>
      </c>
      <c r="X2248" s="29">
        <f t="shared" si="1178"/>
        <v>0</v>
      </c>
      <c r="Y2248" s="2">
        <f t="shared" si="1189"/>
        <v>0</v>
      </c>
      <c r="Z2248" s="82">
        <f t="shared" si="1179"/>
        <v>0</v>
      </c>
      <c r="AA2248" s="2">
        <f t="shared" si="1193"/>
        <v>0</v>
      </c>
      <c r="AB2248" s="27">
        <f t="shared" si="1186"/>
        <v>6.7299999999999999E-2</v>
      </c>
      <c r="AC2248" s="29">
        <f t="shared" si="1200"/>
        <v>14</v>
      </c>
      <c r="AD2248" s="29">
        <v>252</v>
      </c>
      <c r="AE2248" s="11">
        <f t="shared" si="1191"/>
        <v>1.0036250040000001</v>
      </c>
      <c r="AF2248" s="2">
        <f t="shared" si="1194"/>
        <v>688.46449102999998</v>
      </c>
      <c r="AG2248" s="2">
        <f t="shared" si="1180"/>
        <v>717.50169058999995</v>
      </c>
      <c r="AH2248" s="3">
        <f t="shared" si="1181"/>
        <v>0</v>
      </c>
      <c r="AI2248" s="4" t="str">
        <f t="shared" si="1192"/>
        <v>A+J=</v>
      </c>
      <c r="AJ2248" s="12">
        <f t="shared" si="1187"/>
        <v>43374</v>
      </c>
      <c r="AK2248" s="12"/>
      <c r="AL2248" s="4"/>
      <c r="AM2248" s="1"/>
      <c r="AN2248" s="12"/>
      <c r="AO2248" s="1"/>
      <c r="AP2248" s="1"/>
      <c r="AQ2248" s="3"/>
      <c r="AR2248" s="3"/>
      <c r="AS2248" s="7"/>
      <c r="AT2248" s="1"/>
      <c r="AU2248" s="1"/>
      <c r="AV2248" s="1"/>
      <c r="AW2248" s="1"/>
      <c r="AX2248" s="1"/>
      <c r="AY2248" s="1"/>
      <c r="AZ2248" s="1"/>
      <c r="BA2248" s="1"/>
      <c r="BB2248" s="1"/>
    </row>
    <row r="2249" spans="1:154" x14ac:dyDescent="0.2">
      <c r="A2249" s="178">
        <f t="shared" si="1182"/>
        <v>43368</v>
      </c>
      <c r="B2249" s="2">
        <f t="shared" si="1168"/>
        <v>198690.72741893929</v>
      </c>
      <c r="C2249" s="2">
        <f t="shared" si="1183"/>
        <v>135696.32474411</v>
      </c>
      <c r="D2249" s="2">
        <v>0</v>
      </c>
      <c r="E2249" s="11">
        <f t="shared" si="1169"/>
        <v>135696.32474411</v>
      </c>
      <c r="F2249" s="99">
        <f t="shared" si="1197"/>
        <v>5061.1099999999997</v>
      </c>
      <c r="G2249" s="3">
        <f>IF(N2249=1,VLOOKUP(A2248,[1]Plan1!$BG$69:$BI$188,3),G2248)</f>
        <v>5056.5600000000004</v>
      </c>
      <c r="H2249" s="200">
        <f t="shared" si="1198"/>
        <v>43285</v>
      </c>
      <c r="I2249" s="200">
        <f t="shared" si="1199"/>
        <v>43316</v>
      </c>
      <c r="J2249" s="27">
        <f t="shared" si="1170"/>
        <v>-8.990122720112792E-4</v>
      </c>
      <c r="K2249" s="12">
        <f t="shared" si="1184"/>
        <v>43374</v>
      </c>
      <c r="L2249" s="12">
        <f t="shared" si="1171"/>
        <v>43374</v>
      </c>
      <c r="M2249" s="1">
        <f t="shared" si="1185"/>
        <v>19</v>
      </c>
      <c r="N2249" s="1">
        <f t="shared" si="1172"/>
        <v>15</v>
      </c>
      <c r="O2249" s="2">
        <f t="shared" si="1173"/>
        <v>0.99929018000000003</v>
      </c>
      <c r="P2249" s="11">
        <f t="shared" si="1196"/>
        <v>1.0033006499999999</v>
      </c>
      <c r="Q2249" s="11">
        <f t="shared" si="1190"/>
        <v>1.4596010779581436</v>
      </c>
      <c r="R2249" s="2">
        <f t="shared" si="1195"/>
        <v>1.45856502</v>
      </c>
      <c r="S2249" s="2">
        <f t="shared" si="1188"/>
        <v>1.3996033400000001</v>
      </c>
      <c r="T2249" s="2">
        <f t="shared" si="1174"/>
        <v>189921.02933758</v>
      </c>
      <c r="U2249" s="2">
        <f t="shared" si="1175"/>
        <v>0</v>
      </c>
      <c r="V2249" s="2">
        <f t="shared" si="1176"/>
        <v>62225.587870209296</v>
      </c>
      <c r="W2249" s="2">
        <f t="shared" si="1177"/>
        <v>197921.9126143193</v>
      </c>
      <c r="X2249" s="29">
        <f t="shared" si="1178"/>
        <v>0</v>
      </c>
      <c r="Y2249" s="2">
        <f t="shared" si="1189"/>
        <v>0</v>
      </c>
      <c r="Z2249" s="82">
        <f t="shared" si="1179"/>
        <v>0</v>
      </c>
      <c r="AA2249" s="2">
        <f t="shared" si="1193"/>
        <v>0</v>
      </c>
      <c r="AB2249" s="27">
        <f t="shared" si="1186"/>
        <v>6.7299999999999999E-2</v>
      </c>
      <c r="AC2249" s="29">
        <f t="shared" si="1200"/>
        <v>15</v>
      </c>
      <c r="AD2249" s="29">
        <v>252</v>
      </c>
      <c r="AE2249" s="11">
        <f t="shared" si="1191"/>
        <v>1.003884435</v>
      </c>
      <c r="AF2249" s="2">
        <f t="shared" si="1194"/>
        <v>737.73589359000005</v>
      </c>
      <c r="AG2249" s="2">
        <f t="shared" si="1180"/>
        <v>768.81480462000002</v>
      </c>
      <c r="AH2249" s="3">
        <f t="shared" si="1181"/>
        <v>0</v>
      </c>
      <c r="AI2249" s="4" t="str">
        <f t="shared" si="1192"/>
        <v>A+J=</v>
      </c>
      <c r="AJ2249" s="12">
        <f t="shared" si="1187"/>
        <v>43374</v>
      </c>
      <c r="AK2249" s="12"/>
      <c r="AL2249" s="4"/>
      <c r="AM2249" s="1"/>
      <c r="AN2249" s="12"/>
      <c r="AO2249" s="1"/>
      <c r="AP2249" s="1"/>
      <c r="AQ2249" s="3"/>
      <c r="AR2249" s="3"/>
      <c r="AS2249" s="7"/>
      <c r="AT2249" s="1"/>
      <c r="AU2249" s="1"/>
      <c r="AV2249" s="1"/>
      <c r="AW2249" s="1"/>
      <c r="AX2249" s="1"/>
      <c r="AY2249" s="1"/>
      <c r="AZ2249" s="1"/>
      <c r="BA2249" s="1"/>
      <c r="BB2249" s="1"/>
    </row>
    <row r="2250" spans="1:154" x14ac:dyDescent="0.2">
      <c r="A2250" s="178">
        <f t="shared" si="1182"/>
        <v>43369</v>
      </c>
      <c r="B2250" s="2">
        <f t="shared" ref="B2250:B2313" si="1201">(W2250+AG2250)</f>
        <v>198732.68066073896</v>
      </c>
      <c r="C2250" s="2">
        <f t="shared" si="1183"/>
        <v>135696.32474411</v>
      </c>
      <c r="D2250" s="2">
        <v>0</v>
      </c>
      <c r="E2250" s="11">
        <f t="shared" ref="E2250:E2313" si="1202">(C2250-D2250)</f>
        <v>135696.32474411</v>
      </c>
      <c r="F2250" s="99">
        <f t="shared" si="1197"/>
        <v>5061.1099999999997</v>
      </c>
      <c r="G2250" s="3">
        <f>IF(N2250=1,VLOOKUP(A2249,[1]Plan1!$BG$69:$BI$188,3),G2249)</f>
        <v>5056.5600000000004</v>
      </c>
      <c r="H2250" s="200">
        <f t="shared" si="1198"/>
        <v>43285</v>
      </c>
      <c r="I2250" s="200">
        <f t="shared" si="1199"/>
        <v>43316</v>
      </c>
      <c r="J2250" s="27">
        <f t="shared" ref="J2250:J2313" si="1203">(G2250/F2250)-1</f>
        <v>-8.990122720112792E-4</v>
      </c>
      <c r="K2250" s="12">
        <f t="shared" si="1184"/>
        <v>43374</v>
      </c>
      <c r="L2250" s="12">
        <f t="shared" ref="L2250:L2313" si="1204">IF(A2250&gt;L2249,K2250,L2249)</f>
        <v>43374</v>
      </c>
      <c r="M2250" s="1">
        <f t="shared" si="1185"/>
        <v>19</v>
      </c>
      <c r="N2250" s="1">
        <f t="shared" ref="N2250:N2313" si="1205">(M2250-(NETWORKDAYS(A2250,L2250,AN$137:AN$327)-1))</f>
        <v>16</v>
      </c>
      <c r="O2250" s="2">
        <f t="shared" ref="O2250:O2313" si="1206">TRUNC((G2250/F2250)^TRUNC((N2250/M2250),9),8)</f>
        <v>0.99924287999999994</v>
      </c>
      <c r="P2250" s="11">
        <f t="shared" si="1196"/>
        <v>1.0033006499999999</v>
      </c>
      <c r="Q2250" s="11">
        <f t="shared" si="1190"/>
        <v>1.4596010779581436</v>
      </c>
      <c r="R2250" s="2">
        <f t="shared" si="1195"/>
        <v>1.4584959799999999</v>
      </c>
      <c r="S2250" s="2">
        <f t="shared" si="1188"/>
        <v>1.3996033400000001</v>
      </c>
      <c r="T2250" s="2">
        <f t="shared" ref="T2250:T2313" si="1207">TRUNC(C2250*S2250,8)</f>
        <v>189921.02933758</v>
      </c>
      <c r="U2250" s="2">
        <f t="shared" ref="U2250:U2313" si="1208">(D2250*(S2250-1))</f>
        <v>0</v>
      </c>
      <c r="V2250" s="2">
        <f t="shared" ref="V2250:V2313" si="1209">(E2250*(R2250-1))</f>
        <v>62216.219395948952</v>
      </c>
      <c r="W2250" s="2">
        <f t="shared" ref="W2250:W2313" si="1210">(C2250+U2250+V2250)</f>
        <v>197912.54414005895</v>
      </c>
      <c r="X2250" s="29">
        <f t="shared" ref="X2250:X2313" si="1211">IF(VLOOKUP(A2250,AN$10:AU$131,8)=VLOOKUP(A2249,AN$10:AU$131,8),0,VLOOKUP(A2250,AN$10:AU$131,8))</f>
        <v>0</v>
      </c>
      <c r="Y2250" s="2">
        <f t="shared" si="1189"/>
        <v>0</v>
      </c>
      <c r="Z2250" s="82">
        <f t="shared" ref="Z2250:Z2313" si="1212">IF(X2250&gt;0,VLOOKUP($A2250,$AN$10:$AS$131,6),0)</f>
        <v>0</v>
      </c>
      <c r="AA2250" s="2">
        <f t="shared" si="1193"/>
        <v>0</v>
      </c>
      <c r="AB2250" s="27">
        <f t="shared" si="1186"/>
        <v>6.7299999999999999E-2</v>
      </c>
      <c r="AC2250" s="29">
        <f t="shared" si="1200"/>
        <v>16</v>
      </c>
      <c r="AD2250" s="29">
        <v>252</v>
      </c>
      <c r="AE2250" s="11">
        <f t="shared" si="1191"/>
        <v>1.004143934</v>
      </c>
      <c r="AF2250" s="2">
        <f t="shared" si="1194"/>
        <v>787.02021077999996</v>
      </c>
      <c r="AG2250" s="2">
        <f t="shared" ref="AG2250:AG2313" si="1213">TRUNC((W2250*(AE2250-1)),8)</f>
        <v>820.13652067999999</v>
      </c>
      <c r="AH2250" s="3">
        <f t="shared" ref="AH2250:AH2313" si="1214">IF(AA2250&gt;0,AA2250+AF2250,0)</f>
        <v>0</v>
      </c>
      <c r="AI2250" s="4" t="str">
        <f t="shared" si="1192"/>
        <v>A+J=</v>
      </c>
      <c r="AJ2250" s="12">
        <f t="shared" si="1187"/>
        <v>43374</v>
      </c>
      <c r="AK2250" s="12"/>
      <c r="AL2250" s="4"/>
      <c r="AM2250" s="1"/>
      <c r="AN2250" s="12"/>
      <c r="AO2250" s="1"/>
      <c r="AP2250" s="1"/>
      <c r="AQ2250" s="3"/>
      <c r="AR2250" s="3"/>
      <c r="AS2250" s="7"/>
      <c r="AT2250" s="1"/>
      <c r="AU2250" s="1"/>
      <c r="AV2250" s="1"/>
      <c r="AW2250" s="1"/>
      <c r="AX2250" s="1"/>
      <c r="AY2250" s="1"/>
      <c r="AZ2250" s="1"/>
      <c r="BA2250" s="1"/>
      <c r="BB2250" s="1"/>
    </row>
    <row r="2251" spans="1:154" x14ac:dyDescent="0.2">
      <c r="A2251" s="178">
        <f t="shared" ref="A2251:A2314" si="1215">(A2250+1)</f>
        <v>43370</v>
      </c>
      <c r="B2251" s="2">
        <f t="shared" si="1201"/>
        <v>198774.64210193863</v>
      </c>
      <c r="C2251" s="2">
        <f t="shared" ref="C2251:C2314" si="1216">TRUNC(IF(X2250&gt;0,VLOOKUP(A2250,$AN$12:$AO$131,2),C2250),8)</f>
        <v>135696.32474411</v>
      </c>
      <c r="D2251" s="2">
        <v>0</v>
      </c>
      <c r="E2251" s="11">
        <f t="shared" si="1202"/>
        <v>135696.32474411</v>
      </c>
      <c r="F2251" s="99">
        <f t="shared" si="1197"/>
        <v>5061.1099999999997</v>
      </c>
      <c r="G2251" s="3">
        <f>IF(N2251=1,VLOOKUP(A2250,[1]Plan1!$BG$69:$BI$188,3),G2250)</f>
        <v>5056.5600000000004</v>
      </c>
      <c r="H2251" s="200">
        <f t="shared" si="1198"/>
        <v>43285</v>
      </c>
      <c r="I2251" s="200">
        <f t="shared" si="1199"/>
        <v>43316</v>
      </c>
      <c r="J2251" s="27">
        <f t="shared" si="1203"/>
        <v>-8.990122720112792E-4</v>
      </c>
      <c r="K2251" s="12">
        <f t="shared" ref="K2251:K2314" si="1217">IF(DAY(A2251)=1,VLOOKUP(A2251,AR$137:AW$275,4),K2250)</f>
        <v>43374</v>
      </c>
      <c r="L2251" s="12">
        <f t="shared" si="1204"/>
        <v>43374</v>
      </c>
      <c r="M2251" s="1">
        <f t="shared" ref="M2251:M2314" si="1218">IF(L2251=L2250,M2250,NETWORKDAYS(L2250,L2251,$AN$137:$AN$327)-1)</f>
        <v>19</v>
      </c>
      <c r="N2251" s="1">
        <f t="shared" si="1205"/>
        <v>17</v>
      </c>
      <c r="O2251" s="2">
        <f t="shared" si="1206"/>
        <v>0.99919557999999997</v>
      </c>
      <c r="P2251" s="11">
        <f t="shared" si="1196"/>
        <v>1.0033006499999999</v>
      </c>
      <c r="Q2251" s="11">
        <f t="shared" si="1190"/>
        <v>1.4596010779581436</v>
      </c>
      <c r="R2251" s="2">
        <f t="shared" si="1195"/>
        <v>1.4584269400000001</v>
      </c>
      <c r="S2251" s="2">
        <f t="shared" si="1188"/>
        <v>1.3996033400000001</v>
      </c>
      <c r="T2251" s="2">
        <f t="shared" si="1207"/>
        <v>189921.02933758</v>
      </c>
      <c r="U2251" s="2">
        <f t="shared" si="1208"/>
        <v>0</v>
      </c>
      <c r="V2251" s="2">
        <f t="shared" si="1209"/>
        <v>62206.850921688638</v>
      </c>
      <c r="W2251" s="2">
        <f t="shared" si="1210"/>
        <v>197903.17566579863</v>
      </c>
      <c r="X2251" s="29">
        <f t="shared" si="1211"/>
        <v>0</v>
      </c>
      <c r="Y2251" s="2">
        <f t="shared" si="1189"/>
        <v>0</v>
      </c>
      <c r="Z2251" s="82">
        <f t="shared" si="1212"/>
        <v>0</v>
      </c>
      <c r="AA2251" s="2">
        <f t="shared" si="1193"/>
        <v>0</v>
      </c>
      <c r="AB2251" s="27">
        <f t="shared" ref="AB2251:AB2314" si="1219">(AB2250)</f>
        <v>6.7299999999999999E-2</v>
      </c>
      <c r="AC2251" s="29">
        <f t="shared" si="1200"/>
        <v>17</v>
      </c>
      <c r="AD2251" s="29">
        <v>252</v>
      </c>
      <c r="AE2251" s="11">
        <f t="shared" si="1191"/>
        <v>1.0044034989999999</v>
      </c>
      <c r="AF2251" s="2">
        <f t="shared" si="1194"/>
        <v>836.31706276</v>
      </c>
      <c r="AG2251" s="2">
        <f t="shared" si="1213"/>
        <v>871.46643614000004</v>
      </c>
      <c r="AH2251" s="3">
        <f t="shared" si="1214"/>
        <v>0</v>
      </c>
      <c r="AI2251" s="4" t="str">
        <f t="shared" si="1192"/>
        <v>A+J=</v>
      </c>
      <c r="AJ2251" s="12">
        <f t="shared" ref="AJ2251:AJ2314" si="1220">IF(X2250&gt;0,VLOOKUP(A2250,$AN$10:$AW$130,9),AJ2250)</f>
        <v>43374</v>
      </c>
      <c r="AK2251" s="12"/>
      <c r="AL2251" s="4"/>
      <c r="AM2251" s="1"/>
      <c r="AN2251" s="12"/>
      <c r="AO2251" s="1"/>
      <c r="AP2251" s="1"/>
      <c r="AQ2251" s="3"/>
      <c r="AR2251" s="3"/>
      <c r="AS2251" s="7"/>
      <c r="AT2251" s="1"/>
      <c r="AU2251" s="1"/>
      <c r="AV2251" s="1"/>
      <c r="AW2251" s="1"/>
      <c r="AX2251" s="1"/>
      <c r="AY2251" s="1"/>
      <c r="AZ2251" s="1"/>
      <c r="BA2251" s="1"/>
      <c r="BB2251" s="1"/>
    </row>
    <row r="2252" spans="1:154" x14ac:dyDescent="0.2">
      <c r="A2252" s="178">
        <f t="shared" si="1215"/>
        <v>43371</v>
      </c>
      <c r="B2252" s="2">
        <f t="shared" si="1201"/>
        <v>198816.61193855829</v>
      </c>
      <c r="C2252" s="2">
        <f t="shared" si="1216"/>
        <v>135696.32474411</v>
      </c>
      <c r="D2252" s="2">
        <v>0</v>
      </c>
      <c r="E2252" s="11">
        <f t="shared" si="1202"/>
        <v>135696.32474411</v>
      </c>
      <c r="F2252" s="99">
        <f t="shared" si="1197"/>
        <v>5061.1099999999997</v>
      </c>
      <c r="G2252" s="3">
        <f>IF(N2252=1,VLOOKUP(A2251,[1]Plan1!$BG$69:$BI$188,3),G2251)</f>
        <v>5056.5600000000004</v>
      </c>
      <c r="H2252" s="200">
        <f t="shared" si="1198"/>
        <v>43285</v>
      </c>
      <c r="I2252" s="200">
        <f t="shared" si="1199"/>
        <v>43316</v>
      </c>
      <c r="J2252" s="27">
        <f t="shared" si="1203"/>
        <v>-8.990122720112792E-4</v>
      </c>
      <c r="K2252" s="12">
        <f t="shared" si="1217"/>
        <v>43374</v>
      </c>
      <c r="L2252" s="12">
        <f t="shared" si="1204"/>
        <v>43374</v>
      </c>
      <c r="M2252" s="1">
        <f t="shared" si="1218"/>
        <v>19</v>
      </c>
      <c r="N2252" s="1">
        <f t="shared" si="1205"/>
        <v>18</v>
      </c>
      <c r="O2252" s="2">
        <f t="shared" si="1206"/>
        <v>0.99914828</v>
      </c>
      <c r="P2252" s="11">
        <f t="shared" si="1196"/>
        <v>1.0033006499999999</v>
      </c>
      <c r="Q2252" s="11">
        <f t="shared" si="1190"/>
        <v>1.4596010779581436</v>
      </c>
      <c r="R2252" s="2">
        <f t="shared" si="1195"/>
        <v>1.4583579</v>
      </c>
      <c r="S2252" s="2">
        <f t="shared" si="1188"/>
        <v>1.3996033400000001</v>
      </c>
      <c r="T2252" s="2">
        <f t="shared" si="1207"/>
        <v>189921.02933758</v>
      </c>
      <c r="U2252" s="2">
        <f t="shared" si="1208"/>
        <v>0</v>
      </c>
      <c r="V2252" s="2">
        <f t="shared" si="1209"/>
        <v>62197.482447428294</v>
      </c>
      <c r="W2252" s="2">
        <f t="shared" si="1210"/>
        <v>197893.80719153828</v>
      </c>
      <c r="X2252" s="29">
        <f t="shared" si="1211"/>
        <v>0</v>
      </c>
      <c r="Y2252" s="2">
        <f t="shared" si="1189"/>
        <v>0</v>
      </c>
      <c r="Z2252" s="82">
        <f t="shared" si="1212"/>
        <v>0</v>
      </c>
      <c r="AA2252" s="2">
        <f t="shared" si="1193"/>
        <v>0</v>
      </c>
      <c r="AB2252" s="27">
        <f t="shared" si="1219"/>
        <v>6.7299999999999999E-2</v>
      </c>
      <c r="AC2252" s="29">
        <f t="shared" si="1200"/>
        <v>18</v>
      </c>
      <c r="AD2252" s="29">
        <v>252</v>
      </c>
      <c r="AE2252" s="11">
        <f t="shared" si="1191"/>
        <v>1.004663131</v>
      </c>
      <c r="AF2252" s="2">
        <f t="shared" si="1194"/>
        <v>885.62663944999997</v>
      </c>
      <c r="AG2252" s="2">
        <f t="shared" si="1213"/>
        <v>922.80474702000004</v>
      </c>
      <c r="AH2252" s="3">
        <f t="shared" si="1214"/>
        <v>0</v>
      </c>
      <c r="AI2252" s="4" t="str">
        <f t="shared" si="1192"/>
        <v>A+J=</v>
      </c>
      <c r="AJ2252" s="12">
        <f t="shared" si="1220"/>
        <v>43374</v>
      </c>
      <c r="AK2252" s="12"/>
      <c r="AL2252" s="4"/>
      <c r="AM2252" s="1"/>
      <c r="AN2252" s="12"/>
      <c r="AO2252" s="1"/>
      <c r="AP2252" s="1"/>
      <c r="AQ2252" s="3"/>
      <c r="AR2252" s="3"/>
      <c r="AS2252" s="7"/>
      <c r="AT2252" s="1"/>
      <c r="AU2252" s="1"/>
      <c r="AV2252" s="1"/>
      <c r="AW2252" s="1"/>
      <c r="AX2252" s="1"/>
      <c r="AY2252" s="1"/>
      <c r="AZ2252" s="1"/>
      <c r="BA2252" s="1"/>
      <c r="BB2252" s="1"/>
    </row>
    <row r="2253" spans="1:154" x14ac:dyDescent="0.2">
      <c r="A2253" s="178">
        <f t="shared" si="1215"/>
        <v>43372</v>
      </c>
      <c r="B2253" s="2">
        <f t="shared" si="1201"/>
        <v>198858.59036660794</v>
      </c>
      <c r="C2253" s="2">
        <f t="shared" si="1216"/>
        <v>135696.32474411</v>
      </c>
      <c r="D2253" s="2">
        <v>0</v>
      </c>
      <c r="E2253" s="11">
        <f t="shared" si="1202"/>
        <v>135696.32474411</v>
      </c>
      <c r="F2253" s="99">
        <f t="shared" si="1197"/>
        <v>5061.1099999999997</v>
      </c>
      <c r="G2253" s="3">
        <f>IF(N2253=1,VLOOKUP(A2252,[1]Plan1!$BG$69:$BI$188,3),G2252)</f>
        <v>5056.5600000000004</v>
      </c>
      <c r="H2253" s="200">
        <f t="shared" si="1198"/>
        <v>43285</v>
      </c>
      <c r="I2253" s="200">
        <f t="shared" si="1199"/>
        <v>43316</v>
      </c>
      <c r="J2253" s="27">
        <f t="shared" si="1203"/>
        <v>-8.990122720112792E-4</v>
      </c>
      <c r="K2253" s="12">
        <f t="shared" si="1217"/>
        <v>43374</v>
      </c>
      <c r="L2253" s="12">
        <f t="shared" si="1204"/>
        <v>43374</v>
      </c>
      <c r="M2253" s="1">
        <f t="shared" si="1218"/>
        <v>19</v>
      </c>
      <c r="N2253" s="1">
        <f t="shared" si="1205"/>
        <v>19</v>
      </c>
      <c r="O2253" s="2">
        <f t="shared" si="1206"/>
        <v>0.99910098000000003</v>
      </c>
      <c r="P2253" s="11">
        <f t="shared" si="1196"/>
        <v>1.0033006499999999</v>
      </c>
      <c r="Q2253" s="11">
        <f t="shared" si="1190"/>
        <v>1.4596010779581436</v>
      </c>
      <c r="R2253" s="2">
        <f t="shared" si="1195"/>
        <v>1.4582888599999999</v>
      </c>
      <c r="S2253" s="2">
        <f t="shared" si="1188"/>
        <v>1.3996033400000001</v>
      </c>
      <c r="T2253" s="2">
        <f t="shared" si="1207"/>
        <v>189921.02933758</v>
      </c>
      <c r="U2253" s="2">
        <f t="shared" si="1208"/>
        <v>0</v>
      </c>
      <c r="V2253" s="2">
        <f t="shared" si="1209"/>
        <v>62188.11397316795</v>
      </c>
      <c r="W2253" s="2">
        <f t="shared" si="1210"/>
        <v>197884.43871727795</v>
      </c>
      <c r="X2253" s="29">
        <f t="shared" si="1211"/>
        <v>0</v>
      </c>
      <c r="Y2253" s="2">
        <f t="shared" si="1189"/>
        <v>0</v>
      </c>
      <c r="Z2253" s="82">
        <f t="shared" si="1212"/>
        <v>0</v>
      </c>
      <c r="AA2253" s="2">
        <f t="shared" si="1193"/>
        <v>0</v>
      </c>
      <c r="AB2253" s="27">
        <f t="shared" si="1219"/>
        <v>6.7299999999999999E-2</v>
      </c>
      <c r="AC2253" s="29">
        <f t="shared" si="1200"/>
        <v>19</v>
      </c>
      <c r="AD2253" s="29">
        <v>252</v>
      </c>
      <c r="AE2253" s="11">
        <f t="shared" si="1191"/>
        <v>1.004922831</v>
      </c>
      <c r="AF2253" s="2">
        <f t="shared" si="1194"/>
        <v>934.94913077000001</v>
      </c>
      <c r="AG2253" s="2">
        <f t="shared" si="1213"/>
        <v>974.15164933000005</v>
      </c>
      <c r="AH2253" s="3">
        <f t="shared" si="1214"/>
        <v>0</v>
      </c>
      <c r="AI2253" s="4" t="str">
        <f t="shared" si="1192"/>
        <v>A+J=</v>
      </c>
      <c r="AJ2253" s="12">
        <f t="shared" si="1220"/>
        <v>43374</v>
      </c>
      <c r="AK2253" s="12"/>
      <c r="AL2253" s="4"/>
      <c r="AM2253" s="1"/>
      <c r="AN2253" s="12"/>
      <c r="AO2253" s="1"/>
      <c r="AP2253" s="1"/>
      <c r="AQ2253" s="3"/>
      <c r="AR2253" s="3"/>
      <c r="AS2253" s="7"/>
      <c r="AT2253" s="1"/>
      <c r="AU2253" s="1"/>
      <c r="AV2253" s="1"/>
      <c r="AW2253" s="1"/>
      <c r="AX2253" s="1"/>
      <c r="AY2253" s="1"/>
      <c r="AZ2253" s="1"/>
      <c r="BA2253" s="1"/>
      <c r="BB2253" s="1"/>
    </row>
    <row r="2254" spans="1:154" x14ac:dyDescent="0.2">
      <c r="A2254" s="178">
        <f t="shared" si="1215"/>
        <v>43373</v>
      </c>
      <c r="B2254" s="2">
        <f t="shared" si="1201"/>
        <v>198858.59036660794</v>
      </c>
      <c r="C2254" s="2">
        <f t="shared" si="1216"/>
        <v>135696.32474411</v>
      </c>
      <c r="D2254" s="2">
        <v>0</v>
      </c>
      <c r="E2254" s="11">
        <f t="shared" si="1202"/>
        <v>135696.32474411</v>
      </c>
      <c r="F2254" s="99">
        <f t="shared" si="1197"/>
        <v>5061.1099999999997</v>
      </c>
      <c r="G2254" s="3">
        <f>IF(N2254=1,VLOOKUP(A2253,[1]Plan1!$BG$69:$BI$188,3),G2253)</f>
        <v>5056.5600000000004</v>
      </c>
      <c r="H2254" s="200">
        <f t="shared" si="1198"/>
        <v>43285</v>
      </c>
      <c r="I2254" s="200">
        <f t="shared" si="1199"/>
        <v>43316</v>
      </c>
      <c r="J2254" s="27">
        <f t="shared" si="1203"/>
        <v>-8.990122720112792E-4</v>
      </c>
      <c r="K2254" s="12">
        <f t="shared" si="1217"/>
        <v>43374</v>
      </c>
      <c r="L2254" s="12">
        <f t="shared" si="1204"/>
        <v>43374</v>
      </c>
      <c r="M2254" s="1">
        <f t="shared" si="1218"/>
        <v>19</v>
      </c>
      <c r="N2254" s="1">
        <f t="shared" si="1205"/>
        <v>19</v>
      </c>
      <c r="O2254" s="2">
        <f t="shared" si="1206"/>
        <v>0.99910098000000003</v>
      </c>
      <c r="P2254" s="11">
        <f t="shared" si="1196"/>
        <v>1.0033006499999999</v>
      </c>
      <c r="Q2254" s="11">
        <f t="shared" si="1190"/>
        <v>1.4596010779581436</v>
      </c>
      <c r="R2254" s="2">
        <f t="shared" si="1195"/>
        <v>1.4582888599999999</v>
      </c>
      <c r="S2254" s="2">
        <f t="shared" si="1188"/>
        <v>1.3996033400000001</v>
      </c>
      <c r="T2254" s="2">
        <f t="shared" si="1207"/>
        <v>189921.02933758</v>
      </c>
      <c r="U2254" s="2">
        <f t="shared" si="1208"/>
        <v>0</v>
      </c>
      <c r="V2254" s="2">
        <f t="shared" si="1209"/>
        <v>62188.11397316795</v>
      </c>
      <c r="W2254" s="2">
        <f t="shared" si="1210"/>
        <v>197884.43871727795</v>
      </c>
      <c r="X2254" s="29">
        <f t="shared" si="1211"/>
        <v>0</v>
      </c>
      <c r="Y2254" s="2">
        <f t="shared" si="1189"/>
        <v>0</v>
      </c>
      <c r="Z2254" s="82">
        <f t="shared" si="1212"/>
        <v>0</v>
      </c>
      <c r="AA2254" s="2">
        <f t="shared" si="1193"/>
        <v>0</v>
      </c>
      <c r="AB2254" s="27">
        <f t="shared" si="1219"/>
        <v>6.7299999999999999E-2</v>
      </c>
      <c r="AC2254" s="29">
        <f t="shared" si="1200"/>
        <v>19</v>
      </c>
      <c r="AD2254" s="29">
        <v>252</v>
      </c>
      <c r="AE2254" s="11">
        <f t="shared" si="1191"/>
        <v>1.004922831</v>
      </c>
      <c r="AF2254" s="2">
        <f t="shared" si="1194"/>
        <v>934.94913077000001</v>
      </c>
      <c r="AG2254" s="2">
        <f t="shared" si="1213"/>
        <v>974.15164933000005</v>
      </c>
      <c r="AH2254" s="3">
        <f t="shared" si="1214"/>
        <v>0</v>
      </c>
      <c r="AI2254" s="4" t="str">
        <f t="shared" si="1192"/>
        <v>A+J=</v>
      </c>
      <c r="AJ2254" s="12">
        <f t="shared" si="1220"/>
        <v>43374</v>
      </c>
      <c r="AK2254" s="12"/>
      <c r="AL2254" s="4"/>
      <c r="AM2254" s="1"/>
      <c r="AN2254" s="12"/>
      <c r="AO2254" s="1"/>
      <c r="AP2254" s="1"/>
      <c r="AQ2254" s="3"/>
      <c r="AR2254" s="3"/>
      <c r="AS2254" s="7"/>
      <c r="AT2254" s="1"/>
      <c r="AU2254" s="1"/>
      <c r="AV2254" s="1"/>
      <c r="AW2254" s="1"/>
      <c r="AX2254" s="1"/>
      <c r="AY2254" s="1"/>
      <c r="AZ2254" s="1"/>
      <c r="BA2254" s="1"/>
      <c r="BB2254" s="1"/>
    </row>
    <row r="2255" spans="1:154" x14ac:dyDescent="0.2">
      <c r="A2255" s="176">
        <f t="shared" si="1215"/>
        <v>43374</v>
      </c>
      <c r="B2255" s="93">
        <f t="shared" si="1201"/>
        <v>198858.59036660794</v>
      </c>
      <c r="C2255" s="93">
        <f t="shared" si="1216"/>
        <v>135696.32474411</v>
      </c>
      <c r="D2255" s="93">
        <v>0</v>
      </c>
      <c r="E2255" s="95">
        <f t="shared" si="1202"/>
        <v>135696.32474411</v>
      </c>
      <c r="F2255" s="101">
        <f t="shared" si="1197"/>
        <v>5061.1099999999997</v>
      </c>
      <c r="G2255" s="49">
        <f>IF(N2255=1,VLOOKUP(A2254,[1]Plan1!$BG$69:$BI$188,3),G2254)</f>
        <v>5056.5600000000004</v>
      </c>
      <c r="H2255" s="201">
        <f t="shared" si="1198"/>
        <v>43285</v>
      </c>
      <c r="I2255" s="201">
        <f t="shared" si="1199"/>
        <v>43316</v>
      </c>
      <c r="J2255" s="94">
        <f t="shared" si="1203"/>
        <v>-8.990122720112792E-4</v>
      </c>
      <c r="K2255" s="16">
        <f t="shared" si="1217"/>
        <v>43405</v>
      </c>
      <c r="L2255" s="16">
        <f t="shared" si="1204"/>
        <v>43374</v>
      </c>
      <c r="M2255" s="38">
        <f t="shared" si="1218"/>
        <v>19</v>
      </c>
      <c r="N2255" s="38">
        <f t="shared" si="1205"/>
        <v>19</v>
      </c>
      <c r="O2255" s="93">
        <f t="shared" si="1206"/>
        <v>0.99910098000000003</v>
      </c>
      <c r="P2255" s="95">
        <f t="shared" si="1196"/>
        <v>1.0033006499999999</v>
      </c>
      <c r="Q2255" s="95">
        <f t="shared" si="1190"/>
        <v>1.4596010779581436</v>
      </c>
      <c r="R2255" s="93">
        <f t="shared" si="1195"/>
        <v>1.4582888599999999</v>
      </c>
      <c r="S2255" s="93">
        <f t="shared" si="1188"/>
        <v>1.4582888599999999</v>
      </c>
      <c r="T2255" s="93">
        <f t="shared" si="1207"/>
        <v>197884.43871727001</v>
      </c>
      <c r="U2255" s="93">
        <f t="shared" si="1208"/>
        <v>0</v>
      </c>
      <c r="V2255" s="93">
        <f t="shared" si="1209"/>
        <v>62188.11397316795</v>
      </c>
      <c r="W2255" s="93">
        <f t="shared" si="1210"/>
        <v>197884.43871727795</v>
      </c>
      <c r="X2255" s="96">
        <f t="shared" si="1211"/>
        <v>74</v>
      </c>
      <c r="Y2255" s="93">
        <f t="shared" si="1189"/>
        <v>3488.9614815099999</v>
      </c>
      <c r="Z2255" s="97">
        <f t="shared" si="1212"/>
        <v>2.5711540000000001E-2</v>
      </c>
      <c r="AA2255" s="93">
        <f t="shared" si="1193"/>
        <v>5087.9136614500003</v>
      </c>
      <c r="AB2255" s="94">
        <f t="shared" si="1219"/>
        <v>6.7299999999999999E-2</v>
      </c>
      <c r="AC2255" s="96">
        <f t="shared" si="1200"/>
        <v>19</v>
      </c>
      <c r="AD2255" s="96">
        <v>252</v>
      </c>
      <c r="AE2255" s="95">
        <f t="shared" si="1191"/>
        <v>1.004922831</v>
      </c>
      <c r="AF2255" s="93">
        <f t="shared" si="1194"/>
        <v>974.15164933000005</v>
      </c>
      <c r="AG2255" s="93">
        <f t="shared" si="1213"/>
        <v>974.15164933000005</v>
      </c>
      <c r="AH2255" s="49">
        <f t="shared" si="1214"/>
        <v>6062.0653107800008</v>
      </c>
      <c r="AI2255" s="98" t="str">
        <f t="shared" si="1192"/>
        <v>A+J=</v>
      </c>
      <c r="AJ2255" s="12">
        <f t="shared" si="1220"/>
        <v>43374</v>
      </c>
      <c r="AK2255" s="16"/>
      <c r="AL2255" s="98"/>
      <c r="AM2255" s="38"/>
      <c r="AN2255" s="16"/>
      <c r="AO2255" s="38"/>
      <c r="AP2255" s="38"/>
      <c r="AQ2255" s="49"/>
      <c r="AR2255" s="49"/>
      <c r="AS2255" s="80"/>
      <c r="AT2255" s="38"/>
      <c r="AU2255" s="38"/>
      <c r="AV2255" s="38"/>
      <c r="AW2255" s="38"/>
      <c r="AX2255" s="38"/>
      <c r="AY2255" s="38"/>
      <c r="AZ2255" s="38"/>
      <c r="BA2255" s="38"/>
      <c r="BB2255" s="38"/>
      <c r="BC2255" s="38"/>
      <c r="BD2255" s="38"/>
      <c r="BE2255" s="38"/>
      <c r="BF2255" s="38"/>
      <c r="BG2255" s="38"/>
      <c r="BH2255" s="38"/>
      <c r="BI2255" s="38"/>
      <c r="BJ2255" s="38"/>
      <c r="BK2255" s="38"/>
      <c r="BL2255" s="38"/>
      <c r="BM2255" s="38"/>
      <c r="BN2255" s="38"/>
      <c r="BO2255" s="38"/>
      <c r="BP2255" s="38"/>
      <c r="BQ2255" s="38"/>
      <c r="BR2255" s="38"/>
      <c r="BS2255" s="38"/>
      <c r="BT2255" s="38"/>
      <c r="BU2255" s="38"/>
      <c r="BV2255" s="38"/>
      <c r="BW2255" s="38"/>
      <c r="BX2255" s="38"/>
      <c r="BY2255" s="38"/>
      <c r="BZ2255" s="38"/>
      <c r="CA2255" s="38"/>
      <c r="CB2255" s="38"/>
      <c r="CC2255" s="38"/>
      <c r="CD2255" s="38"/>
      <c r="CE2255" s="38"/>
      <c r="CF2255" s="38"/>
      <c r="CG2255" s="38"/>
      <c r="CH2255" s="38"/>
      <c r="CI2255" s="38"/>
      <c r="CJ2255" s="38"/>
      <c r="CK2255" s="38"/>
      <c r="CL2255" s="38"/>
      <c r="CM2255" s="38"/>
      <c r="CN2255" s="38"/>
      <c r="CO2255" s="38"/>
      <c r="CP2255" s="38"/>
      <c r="CQ2255" s="38"/>
      <c r="CR2255" s="38"/>
      <c r="CS2255" s="38"/>
      <c r="CT2255" s="38"/>
      <c r="CU2255" s="38"/>
      <c r="CV2255" s="38"/>
      <c r="CW2255" s="38"/>
      <c r="CX2255" s="38"/>
      <c r="CY2255" s="38"/>
      <c r="CZ2255" s="38"/>
      <c r="DA2255" s="38"/>
      <c r="DB2255" s="38"/>
      <c r="DC2255" s="38"/>
      <c r="DD2255" s="38"/>
      <c r="DE2255" s="38"/>
      <c r="DF2255" s="38"/>
      <c r="DG2255" s="38"/>
      <c r="DH2255" s="38"/>
      <c r="DI2255" s="38"/>
      <c r="DJ2255" s="38"/>
      <c r="DK2255" s="38"/>
      <c r="DL2255" s="38"/>
      <c r="DM2255" s="38"/>
      <c r="DN2255" s="38"/>
      <c r="DO2255" s="38"/>
      <c r="DP2255" s="38"/>
      <c r="DQ2255" s="38"/>
      <c r="DR2255" s="38"/>
      <c r="DS2255" s="38"/>
      <c r="DT2255" s="38"/>
      <c r="DU2255" s="38"/>
      <c r="DV2255" s="38"/>
      <c r="DW2255" s="38"/>
      <c r="DX2255" s="38"/>
      <c r="DY2255" s="38"/>
      <c r="DZ2255" s="38"/>
      <c r="EA2255" s="38"/>
      <c r="EB2255" s="38"/>
      <c r="EC2255" s="38"/>
      <c r="ED2255" s="38"/>
      <c r="EE2255" s="38"/>
      <c r="EF2255" s="38"/>
      <c r="EG2255" s="38"/>
      <c r="EH2255" s="38"/>
      <c r="EI2255" s="38"/>
      <c r="EJ2255" s="38"/>
      <c r="EK2255" s="38"/>
      <c r="EL2255" s="38"/>
      <c r="EM2255" s="38"/>
      <c r="EN2255" s="38"/>
      <c r="EO2255" s="38"/>
      <c r="EP2255" s="38"/>
      <c r="EQ2255" s="38"/>
      <c r="ER2255" s="38"/>
      <c r="ES2255" s="38"/>
      <c r="ET2255" s="38"/>
      <c r="EU2255" s="38"/>
      <c r="EV2255" s="38"/>
      <c r="EW2255" s="38"/>
      <c r="EX2255" s="38"/>
    </row>
    <row r="2256" spans="1:154" x14ac:dyDescent="0.2">
      <c r="A2256" s="178">
        <f t="shared" si="1215"/>
        <v>43375</v>
      </c>
      <c r="B2256" s="2">
        <f t="shared" si="1201"/>
        <v>192875.98820625813</v>
      </c>
      <c r="C2256" s="2">
        <f t="shared" si="1216"/>
        <v>132207.3632626</v>
      </c>
      <c r="D2256" s="2">
        <f>SUM(Y2256:Y$2591)</f>
        <v>38899.39229168</v>
      </c>
      <c r="E2256" s="11">
        <f t="shared" si="1202"/>
        <v>93307.970970919996</v>
      </c>
      <c r="F2256" s="99">
        <f t="shared" si="1197"/>
        <v>5056.5600000000004</v>
      </c>
      <c r="G2256" s="3">
        <f>IF(N2256=1,VLOOKUP(A2255,[1]Plan1!$BG$69:$BI$188,3),G2255)</f>
        <v>5080.83</v>
      </c>
      <c r="H2256" s="200">
        <f t="shared" si="1198"/>
        <v>43314</v>
      </c>
      <c r="I2256" s="200">
        <f t="shared" si="1199"/>
        <v>43345</v>
      </c>
      <c r="J2256" s="27">
        <f t="shared" si="1203"/>
        <v>4.7997057287958445E-3</v>
      </c>
      <c r="K2256" s="12">
        <f t="shared" si="1217"/>
        <v>43405</v>
      </c>
      <c r="L2256" s="12">
        <f t="shared" si="1204"/>
        <v>43405</v>
      </c>
      <c r="M2256" s="1">
        <f t="shared" si="1218"/>
        <v>22</v>
      </c>
      <c r="N2256" s="1">
        <f t="shared" si="1205"/>
        <v>1</v>
      </c>
      <c r="O2256" s="2">
        <f t="shared" si="1206"/>
        <v>1.0002176700000001</v>
      </c>
      <c r="P2256" s="11">
        <f t="shared" si="1196"/>
        <v>0.99910098000000003</v>
      </c>
      <c r="Q2256" s="11">
        <f t="shared" si="1190"/>
        <v>1.4582888673970378</v>
      </c>
      <c r="R2256" s="2">
        <f t="shared" si="1195"/>
        <v>1.4586062900000001</v>
      </c>
      <c r="S2256" s="2">
        <f t="shared" si="1188"/>
        <v>1.4582888599999999</v>
      </c>
      <c r="T2256" s="2">
        <f t="shared" si="1207"/>
        <v>192796.52505582001</v>
      </c>
      <c r="U2256" s="2">
        <f t="shared" si="1208"/>
        <v>17827.158148046812</v>
      </c>
      <c r="V2256" s="2">
        <f t="shared" si="1209"/>
        <v>42791.622394401325</v>
      </c>
      <c r="W2256" s="2">
        <f t="shared" si="1210"/>
        <v>192826.14380504814</v>
      </c>
      <c r="X2256" s="29">
        <f t="shared" si="1211"/>
        <v>0</v>
      </c>
      <c r="Y2256" s="2">
        <f t="shared" si="1189"/>
        <v>0</v>
      </c>
      <c r="Z2256" s="82">
        <f t="shared" si="1212"/>
        <v>0</v>
      </c>
      <c r="AA2256" s="2">
        <f t="shared" si="1193"/>
        <v>0</v>
      </c>
      <c r="AB2256" s="27">
        <f t="shared" si="1219"/>
        <v>6.7299999999999999E-2</v>
      </c>
      <c r="AC2256" s="29">
        <f t="shared" si="1200"/>
        <v>1</v>
      </c>
      <c r="AD2256" s="29">
        <v>252</v>
      </c>
      <c r="AE2256" s="11">
        <f t="shared" si="1191"/>
        <v>1.0002584940000001</v>
      </c>
      <c r="AF2256" s="2">
        <f t="shared" si="1194"/>
        <v>49.836744940000003</v>
      </c>
      <c r="AG2256" s="2">
        <f t="shared" si="1213"/>
        <v>49.844401210000001</v>
      </c>
      <c r="AH2256" s="3">
        <f t="shared" si="1214"/>
        <v>0</v>
      </c>
      <c r="AI2256" s="4" t="str">
        <f t="shared" si="1192"/>
        <v>A+J=</v>
      </c>
      <c r="AJ2256" s="12">
        <f t="shared" si="1220"/>
        <v>43405</v>
      </c>
      <c r="AK2256" s="12"/>
      <c r="AL2256" s="4"/>
      <c r="AM2256" s="1"/>
      <c r="AN2256" s="12"/>
      <c r="AO2256" s="1"/>
      <c r="AP2256" s="1"/>
      <c r="AQ2256" s="3"/>
      <c r="AR2256" s="3"/>
      <c r="AS2256" s="7"/>
      <c r="AT2256" s="1"/>
      <c r="AU2256" s="1"/>
      <c r="AV2256" s="1"/>
      <c r="AW2256" s="1"/>
      <c r="AX2256" s="1"/>
      <c r="AY2256" s="1"/>
      <c r="AZ2256" s="1"/>
      <c r="BA2256" s="1"/>
      <c r="BB2256" s="1"/>
    </row>
    <row r="2257" spans="1:54" x14ac:dyDescent="0.2">
      <c r="A2257" s="178">
        <f t="shared" si="1215"/>
        <v>43376</v>
      </c>
      <c r="B2257" s="2">
        <f t="shared" si="1201"/>
        <v>192955.48425838197</v>
      </c>
      <c r="C2257" s="2">
        <f t="shared" si="1216"/>
        <v>132207.3632626</v>
      </c>
      <c r="D2257" s="2">
        <f>SUM(Y2257:Y$2591)</f>
        <v>38899.39229168</v>
      </c>
      <c r="E2257" s="11">
        <f t="shared" si="1202"/>
        <v>93307.970970919996</v>
      </c>
      <c r="F2257" s="99">
        <f t="shared" si="1197"/>
        <v>5056.5600000000004</v>
      </c>
      <c r="G2257" s="3">
        <f>IF(N2257=1,VLOOKUP(A2256,[1]Plan1!$BG$69:$BI$188,3),G2256)</f>
        <v>5080.83</v>
      </c>
      <c r="H2257" s="200">
        <f t="shared" si="1198"/>
        <v>43314</v>
      </c>
      <c r="I2257" s="200">
        <f t="shared" si="1199"/>
        <v>43345</v>
      </c>
      <c r="J2257" s="27">
        <f t="shared" si="1203"/>
        <v>4.7997057287958445E-3</v>
      </c>
      <c r="K2257" s="12">
        <f t="shared" si="1217"/>
        <v>43405</v>
      </c>
      <c r="L2257" s="12">
        <f t="shared" si="1204"/>
        <v>43405</v>
      </c>
      <c r="M2257" s="1">
        <f t="shared" si="1218"/>
        <v>22</v>
      </c>
      <c r="N2257" s="1">
        <f t="shared" si="1205"/>
        <v>2</v>
      </c>
      <c r="O2257" s="2">
        <f t="shared" si="1206"/>
        <v>1.0004353800000001</v>
      </c>
      <c r="P2257" s="11">
        <f t="shared" si="1196"/>
        <v>0.99910098000000003</v>
      </c>
      <c r="Q2257" s="11">
        <f t="shared" si="1190"/>
        <v>1.4582888673970378</v>
      </c>
      <c r="R2257" s="2">
        <f t="shared" si="1195"/>
        <v>1.45892377</v>
      </c>
      <c r="S2257" s="2">
        <f t="shared" si="1188"/>
        <v>1.4582888599999999</v>
      </c>
      <c r="T2257" s="2">
        <f t="shared" si="1207"/>
        <v>192796.52505582001</v>
      </c>
      <c r="U2257" s="2">
        <f t="shared" si="1208"/>
        <v>17827.158148046812</v>
      </c>
      <c r="V2257" s="2">
        <f t="shared" si="1209"/>
        <v>42821.24580902516</v>
      </c>
      <c r="W2257" s="2">
        <f t="shared" si="1210"/>
        <v>192855.76721967198</v>
      </c>
      <c r="X2257" s="29">
        <f t="shared" si="1211"/>
        <v>0</v>
      </c>
      <c r="Y2257" s="2">
        <f t="shared" si="1189"/>
        <v>0</v>
      </c>
      <c r="Z2257" s="82">
        <f t="shared" si="1212"/>
        <v>0</v>
      </c>
      <c r="AA2257" s="2">
        <f t="shared" si="1193"/>
        <v>0</v>
      </c>
      <c r="AB2257" s="27">
        <f t="shared" si="1219"/>
        <v>6.7299999999999999E-2</v>
      </c>
      <c r="AC2257" s="29">
        <f t="shared" si="1200"/>
        <v>2</v>
      </c>
      <c r="AD2257" s="29">
        <v>252</v>
      </c>
      <c r="AE2257" s="11">
        <f t="shared" si="1191"/>
        <v>1.000517055</v>
      </c>
      <c r="AF2257" s="2">
        <f t="shared" si="1194"/>
        <v>99.686407259999996</v>
      </c>
      <c r="AG2257" s="2">
        <f t="shared" si="1213"/>
        <v>99.717038709999997</v>
      </c>
      <c r="AH2257" s="3">
        <f t="shared" si="1214"/>
        <v>0</v>
      </c>
      <c r="AI2257" s="4" t="str">
        <f t="shared" si="1192"/>
        <v>A+J=</v>
      </c>
      <c r="AJ2257" s="12">
        <f t="shared" si="1220"/>
        <v>43405</v>
      </c>
      <c r="AK2257" s="12"/>
      <c r="AL2257" s="4"/>
      <c r="AM2257" s="1"/>
      <c r="AN2257" s="12"/>
      <c r="AO2257" s="1"/>
      <c r="AP2257" s="1"/>
      <c r="AQ2257" s="3"/>
      <c r="AR2257" s="3"/>
      <c r="AS2257" s="7"/>
      <c r="AT2257" s="1"/>
      <c r="AU2257" s="1"/>
      <c r="AV2257" s="1"/>
      <c r="AW2257" s="1"/>
      <c r="AX2257" s="1"/>
      <c r="AY2257" s="1"/>
      <c r="AZ2257" s="1"/>
      <c r="BA2257" s="1"/>
      <c r="BB2257" s="1"/>
    </row>
    <row r="2258" spans="1:54" x14ac:dyDescent="0.2">
      <c r="A2258" s="178">
        <f t="shared" si="1215"/>
        <v>43377</v>
      </c>
      <c r="B2258" s="2">
        <f t="shared" si="1201"/>
        <v>193035.01695698319</v>
      </c>
      <c r="C2258" s="2">
        <f t="shared" si="1216"/>
        <v>132207.3632626</v>
      </c>
      <c r="D2258" s="2">
        <f>SUM(Y2258:Y$2591)</f>
        <v>38899.39229168</v>
      </c>
      <c r="E2258" s="11">
        <f t="shared" si="1202"/>
        <v>93307.970970919996</v>
      </c>
      <c r="F2258" s="99">
        <f t="shared" si="1197"/>
        <v>5056.5600000000004</v>
      </c>
      <c r="G2258" s="3">
        <f>IF(N2258=1,VLOOKUP(A2257,[1]Plan1!$BG$69:$BI$188,3),G2257)</f>
        <v>5080.83</v>
      </c>
      <c r="H2258" s="200">
        <f t="shared" si="1198"/>
        <v>43314</v>
      </c>
      <c r="I2258" s="200">
        <f t="shared" si="1199"/>
        <v>43345</v>
      </c>
      <c r="J2258" s="27">
        <f t="shared" si="1203"/>
        <v>4.7997057287958445E-3</v>
      </c>
      <c r="K2258" s="12">
        <f t="shared" si="1217"/>
        <v>43405</v>
      </c>
      <c r="L2258" s="12">
        <f t="shared" si="1204"/>
        <v>43405</v>
      </c>
      <c r="M2258" s="1">
        <f t="shared" si="1218"/>
        <v>22</v>
      </c>
      <c r="N2258" s="1">
        <f t="shared" si="1205"/>
        <v>3</v>
      </c>
      <c r="O2258" s="2">
        <f t="shared" si="1206"/>
        <v>1.00065315</v>
      </c>
      <c r="P2258" s="11">
        <f t="shared" si="1196"/>
        <v>0.99910098000000003</v>
      </c>
      <c r="Q2258" s="11">
        <f t="shared" si="1190"/>
        <v>1.4582888673970378</v>
      </c>
      <c r="R2258" s="2">
        <f t="shared" si="1195"/>
        <v>1.4592413399999999</v>
      </c>
      <c r="S2258" s="2">
        <f t="shared" si="1188"/>
        <v>1.4582888599999999</v>
      </c>
      <c r="T2258" s="2">
        <f t="shared" si="1207"/>
        <v>192796.52505582001</v>
      </c>
      <c r="U2258" s="2">
        <f t="shared" si="1208"/>
        <v>17827.158148046812</v>
      </c>
      <c r="V2258" s="2">
        <f t="shared" si="1209"/>
        <v>42850.877621366395</v>
      </c>
      <c r="W2258" s="2">
        <f t="shared" si="1210"/>
        <v>192885.3990320132</v>
      </c>
      <c r="X2258" s="29">
        <f t="shared" si="1211"/>
        <v>0</v>
      </c>
      <c r="Y2258" s="2">
        <f t="shared" si="1189"/>
        <v>0</v>
      </c>
      <c r="Z2258" s="82">
        <f t="shared" si="1212"/>
        <v>0</v>
      </c>
      <c r="AA2258" s="2">
        <f t="shared" si="1193"/>
        <v>0</v>
      </c>
      <c r="AB2258" s="27">
        <f t="shared" si="1219"/>
        <v>6.7299999999999999E-2</v>
      </c>
      <c r="AC2258" s="29">
        <f t="shared" si="1200"/>
        <v>3</v>
      </c>
      <c r="AD2258" s="29">
        <v>252</v>
      </c>
      <c r="AE2258" s="11">
        <f t="shared" si="1191"/>
        <v>1.0007756830000001</v>
      </c>
      <c r="AF2258" s="2">
        <f t="shared" si="1194"/>
        <v>149.54898693999999</v>
      </c>
      <c r="AG2258" s="2">
        <f t="shared" si="1213"/>
        <v>149.61792496999999</v>
      </c>
      <c r="AH2258" s="3">
        <f t="shared" si="1214"/>
        <v>0</v>
      </c>
      <c r="AI2258" s="4" t="str">
        <f t="shared" si="1192"/>
        <v>A+J=</v>
      </c>
      <c r="AJ2258" s="12">
        <f t="shared" si="1220"/>
        <v>43405</v>
      </c>
      <c r="AK2258" s="12"/>
      <c r="AL2258" s="4"/>
      <c r="AM2258" s="1"/>
      <c r="AN2258" s="12"/>
      <c r="AO2258" s="1"/>
      <c r="AP2258" s="1"/>
      <c r="AQ2258" s="3"/>
      <c r="AR2258" s="3"/>
      <c r="AS2258" s="7"/>
      <c r="AT2258" s="1"/>
      <c r="AU2258" s="1"/>
      <c r="AV2258" s="1"/>
      <c r="AW2258" s="1"/>
      <c r="AX2258" s="1"/>
      <c r="AY2258" s="1"/>
      <c r="AZ2258" s="1"/>
      <c r="BA2258" s="1"/>
      <c r="BB2258" s="1"/>
    </row>
    <row r="2259" spans="1:54" x14ac:dyDescent="0.2">
      <c r="A2259" s="178">
        <f t="shared" si="1215"/>
        <v>43378</v>
      </c>
      <c r="B2259" s="2">
        <f t="shared" si="1201"/>
        <v>193114.58331948274</v>
      </c>
      <c r="C2259" s="2">
        <f t="shared" si="1216"/>
        <v>132207.3632626</v>
      </c>
      <c r="D2259" s="2">
        <f>SUM(Y2259:Y$2591)</f>
        <v>38899.39229168</v>
      </c>
      <c r="E2259" s="11">
        <f t="shared" si="1202"/>
        <v>93307.970970919996</v>
      </c>
      <c r="F2259" s="99">
        <f t="shared" si="1197"/>
        <v>5056.5600000000004</v>
      </c>
      <c r="G2259" s="3">
        <f>IF(N2259=1,VLOOKUP(A2258,[1]Plan1!$BG$69:$BI$188,3),G2258)</f>
        <v>5080.83</v>
      </c>
      <c r="H2259" s="200">
        <f t="shared" si="1198"/>
        <v>43314</v>
      </c>
      <c r="I2259" s="200">
        <f t="shared" si="1199"/>
        <v>43345</v>
      </c>
      <c r="J2259" s="27">
        <f t="shared" si="1203"/>
        <v>4.7997057287958445E-3</v>
      </c>
      <c r="K2259" s="12">
        <f t="shared" si="1217"/>
        <v>43405</v>
      </c>
      <c r="L2259" s="12">
        <f t="shared" si="1204"/>
        <v>43405</v>
      </c>
      <c r="M2259" s="1">
        <f t="shared" si="1218"/>
        <v>22</v>
      </c>
      <c r="N2259" s="1">
        <f t="shared" si="1205"/>
        <v>4</v>
      </c>
      <c r="O2259" s="2">
        <f t="shared" si="1206"/>
        <v>1.0008709600000001</v>
      </c>
      <c r="P2259" s="11">
        <f t="shared" si="1196"/>
        <v>0.99910098000000003</v>
      </c>
      <c r="Q2259" s="11">
        <f t="shared" si="1190"/>
        <v>1.4582888673970378</v>
      </c>
      <c r="R2259" s="2">
        <f t="shared" si="1195"/>
        <v>1.45955897</v>
      </c>
      <c r="S2259" s="2">
        <f t="shared" si="1188"/>
        <v>1.4582888599999999</v>
      </c>
      <c r="T2259" s="2">
        <f t="shared" si="1207"/>
        <v>192796.52505582001</v>
      </c>
      <c r="U2259" s="2">
        <f t="shared" si="1208"/>
        <v>17827.158148046812</v>
      </c>
      <c r="V2259" s="2">
        <f t="shared" si="1209"/>
        <v>42880.515032185896</v>
      </c>
      <c r="W2259" s="2">
        <f t="shared" si="1210"/>
        <v>192915.03644283273</v>
      </c>
      <c r="X2259" s="29">
        <f t="shared" si="1211"/>
        <v>0</v>
      </c>
      <c r="Y2259" s="2">
        <f t="shared" si="1189"/>
        <v>0</v>
      </c>
      <c r="Z2259" s="82">
        <f t="shared" si="1212"/>
        <v>0</v>
      </c>
      <c r="AA2259" s="2">
        <f t="shared" si="1193"/>
        <v>0</v>
      </c>
      <c r="AB2259" s="27">
        <f t="shared" si="1219"/>
        <v>6.7299999999999999E-2</v>
      </c>
      <c r="AC2259" s="29">
        <f t="shared" si="1200"/>
        <v>4</v>
      </c>
      <c r="AD2259" s="29">
        <v>252</v>
      </c>
      <c r="AE2259" s="11">
        <f t="shared" si="1191"/>
        <v>1.0010343770000001</v>
      </c>
      <c r="AF2259" s="2">
        <f t="shared" si="1194"/>
        <v>199.42429118999999</v>
      </c>
      <c r="AG2259" s="2">
        <f t="shared" si="1213"/>
        <v>199.54687665</v>
      </c>
      <c r="AH2259" s="3">
        <f t="shared" si="1214"/>
        <v>0</v>
      </c>
      <c r="AI2259" s="4" t="str">
        <f t="shared" si="1192"/>
        <v>A+J=</v>
      </c>
      <c r="AJ2259" s="12">
        <f t="shared" si="1220"/>
        <v>43405</v>
      </c>
      <c r="AK2259" s="12"/>
      <c r="AL2259" s="4"/>
      <c r="AM2259" s="1"/>
      <c r="AN2259" s="12"/>
      <c r="AO2259" s="1"/>
      <c r="AP2259" s="1"/>
      <c r="AQ2259" s="3"/>
      <c r="AR2259" s="3"/>
      <c r="AS2259" s="7"/>
      <c r="AT2259" s="1"/>
      <c r="AU2259" s="1"/>
      <c r="AV2259" s="1"/>
      <c r="AW2259" s="1"/>
      <c r="AX2259" s="1"/>
      <c r="AY2259" s="1"/>
      <c r="AZ2259" s="1"/>
      <c r="BA2259" s="1"/>
      <c r="BB2259" s="1"/>
    </row>
    <row r="2260" spans="1:54" x14ac:dyDescent="0.2">
      <c r="A2260" s="178">
        <f t="shared" si="1215"/>
        <v>43379</v>
      </c>
      <c r="B2260" s="2">
        <f t="shared" si="1201"/>
        <v>193194.18561053989</v>
      </c>
      <c r="C2260" s="2">
        <f t="shared" si="1216"/>
        <v>132207.3632626</v>
      </c>
      <c r="D2260" s="2">
        <f>SUM(Y2260:Y$2591)</f>
        <v>38899.39229168</v>
      </c>
      <c r="E2260" s="11">
        <f t="shared" si="1202"/>
        <v>93307.970970919996</v>
      </c>
      <c r="F2260" s="99">
        <f t="shared" si="1197"/>
        <v>5056.5600000000004</v>
      </c>
      <c r="G2260" s="3">
        <f>IF(N2260=1,VLOOKUP(A2259,[1]Plan1!$BG$69:$BI$188,3),G2259)</f>
        <v>5080.83</v>
      </c>
      <c r="H2260" s="200">
        <f t="shared" si="1198"/>
        <v>43314</v>
      </c>
      <c r="I2260" s="200">
        <f t="shared" si="1199"/>
        <v>43345</v>
      </c>
      <c r="J2260" s="27">
        <f t="shared" si="1203"/>
        <v>4.7997057287958445E-3</v>
      </c>
      <c r="K2260" s="12">
        <f t="shared" si="1217"/>
        <v>43405</v>
      </c>
      <c r="L2260" s="12">
        <f t="shared" si="1204"/>
        <v>43405</v>
      </c>
      <c r="M2260" s="1">
        <f t="shared" si="1218"/>
        <v>22</v>
      </c>
      <c r="N2260" s="1">
        <f t="shared" si="1205"/>
        <v>5</v>
      </c>
      <c r="O2260" s="2">
        <f t="shared" si="1206"/>
        <v>1.0010888200000001</v>
      </c>
      <c r="P2260" s="11">
        <f t="shared" si="1196"/>
        <v>0.99910098000000003</v>
      </c>
      <c r="Q2260" s="11">
        <f t="shared" si="1190"/>
        <v>1.4582888673970378</v>
      </c>
      <c r="R2260" s="2">
        <f t="shared" si="1195"/>
        <v>1.45987668</v>
      </c>
      <c r="S2260" s="2">
        <f t="shared" si="1188"/>
        <v>1.4582888599999999</v>
      </c>
      <c r="T2260" s="2">
        <f t="shared" si="1207"/>
        <v>192796.52505582001</v>
      </c>
      <c r="U2260" s="2">
        <f t="shared" si="1208"/>
        <v>17827.158148046812</v>
      </c>
      <c r="V2260" s="2">
        <f t="shared" si="1209"/>
        <v>42910.159907643065</v>
      </c>
      <c r="W2260" s="2">
        <f t="shared" si="1210"/>
        <v>192944.68131828989</v>
      </c>
      <c r="X2260" s="29">
        <f t="shared" si="1211"/>
        <v>0</v>
      </c>
      <c r="Y2260" s="2">
        <f t="shared" si="1189"/>
        <v>0</v>
      </c>
      <c r="Z2260" s="82">
        <f t="shared" si="1212"/>
        <v>0</v>
      </c>
      <c r="AA2260" s="2">
        <f t="shared" si="1193"/>
        <v>0</v>
      </c>
      <c r="AB2260" s="27">
        <f t="shared" si="1219"/>
        <v>6.7299999999999999E-2</v>
      </c>
      <c r="AC2260" s="29">
        <f t="shared" si="1200"/>
        <v>5</v>
      </c>
      <c r="AD2260" s="29">
        <v>252</v>
      </c>
      <c r="AE2260" s="11">
        <f t="shared" si="1191"/>
        <v>1.0012931389999999</v>
      </c>
      <c r="AF2260" s="2">
        <f t="shared" si="1194"/>
        <v>249.31270560999999</v>
      </c>
      <c r="AG2260" s="2">
        <f t="shared" si="1213"/>
        <v>249.50429224999999</v>
      </c>
      <c r="AH2260" s="3">
        <f t="shared" si="1214"/>
        <v>0</v>
      </c>
      <c r="AI2260" s="4" t="str">
        <f t="shared" si="1192"/>
        <v>A+J=</v>
      </c>
      <c r="AJ2260" s="12">
        <f t="shared" si="1220"/>
        <v>43405</v>
      </c>
      <c r="AK2260" s="12"/>
      <c r="AL2260" s="4"/>
      <c r="AM2260" s="1"/>
      <c r="AN2260" s="12"/>
      <c r="AO2260" s="1"/>
      <c r="AP2260" s="1"/>
      <c r="AQ2260" s="3"/>
      <c r="AR2260" s="3"/>
      <c r="AS2260" s="7"/>
      <c r="AT2260" s="1"/>
      <c r="AU2260" s="1"/>
      <c r="AV2260" s="1"/>
      <c r="AW2260" s="1"/>
      <c r="AX2260" s="1"/>
      <c r="AY2260" s="1"/>
      <c r="AZ2260" s="1"/>
      <c r="BA2260" s="1"/>
      <c r="BB2260" s="1"/>
    </row>
    <row r="2261" spans="1:54" x14ac:dyDescent="0.2">
      <c r="A2261" s="178">
        <f t="shared" si="1215"/>
        <v>43380</v>
      </c>
      <c r="B2261" s="2">
        <f t="shared" si="1201"/>
        <v>193194.18561053989</v>
      </c>
      <c r="C2261" s="2">
        <f t="shared" si="1216"/>
        <v>132207.3632626</v>
      </c>
      <c r="D2261" s="2">
        <f>SUM(Y2261:Y$2591)</f>
        <v>38899.39229168</v>
      </c>
      <c r="E2261" s="11">
        <f t="shared" si="1202"/>
        <v>93307.970970919996</v>
      </c>
      <c r="F2261" s="99">
        <f t="shared" si="1197"/>
        <v>5056.5600000000004</v>
      </c>
      <c r="G2261" s="3">
        <f>IF(N2261=1,VLOOKUP(A2260,[1]Plan1!$BG$69:$BI$188,3),G2260)</f>
        <v>5080.83</v>
      </c>
      <c r="H2261" s="200">
        <f t="shared" si="1198"/>
        <v>43314</v>
      </c>
      <c r="I2261" s="200">
        <f t="shared" si="1199"/>
        <v>43345</v>
      </c>
      <c r="J2261" s="27">
        <f t="shared" si="1203"/>
        <v>4.7997057287958445E-3</v>
      </c>
      <c r="K2261" s="12">
        <f t="shared" si="1217"/>
        <v>43405</v>
      </c>
      <c r="L2261" s="12">
        <f t="shared" si="1204"/>
        <v>43405</v>
      </c>
      <c r="M2261" s="1">
        <f t="shared" si="1218"/>
        <v>22</v>
      </c>
      <c r="N2261" s="1">
        <f t="shared" si="1205"/>
        <v>5</v>
      </c>
      <c r="O2261" s="2">
        <f t="shared" si="1206"/>
        <v>1.0010888200000001</v>
      </c>
      <c r="P2261" s="11">
        <f t="shared" si="1196"/>
        <v>0.99910098000000003</v>
      </c>
      <c r="Q2261" s="11">
        <f t="shared" si="1190"/>
        <v>1.4582888673970378</v>
      </c>
      <c r="R2261" s="2">
        <f t="shared" si="1195"/>
        <v>1.45987668</v>
      </c>
      <c r="S2261" s="2">
        <f t="shared" si="1188"/>
        <v>1.4582888599999999</v>
      </c>
      <c r="T2261" s="2">
        <f t="shared" si="1207"/>
        <v>192796.52505582001</v>
      </c>
      <c r="U2261" s="2">
        <f t="shared" si="1208"/>
        <v>17827.158148046812</v>
      </c>
      <c r="V2261" s="2">
        <f t="shared" si="1209"/>
        <v>42910.159907643065</v>
      </c>
      <c r="W2261" s="2">
        <f t="shared" si="1210"/>
        <v>192944.68131828989</v>
      </c>
      <c r="X2261" s="29">
        <f t="shared" si="1211"/>
        <v>0</v>
      </c>
      <c r="Y2261" s="2">
        <f t="shared" si="1189"/>
        <v>0</v>
      </c>
      <c r="Z2261" s="82">
        <f t="shared" si="1212"/>
        <v>0</v>
      </c>
      <c r="AA2261" s="2">
        <f t="shared" si="1193"/>
        <v>0</v>
      </c>
      <c r="AB2261" s="27">
        <f t="shared" si="1219"/>
        <v>6.7299999999999999E-2</v>
      </c>
      <c r="AC2261" s="29">
        <f t="shared" si="1200"/>
        <v>5</v>
      </c>
      <c r="AD2261" s="29">
        <v>252</v>
      </c>
      <c r="AE2261" s="11">
        <f t="shared" si="1191"/>
        <v>1.0012931389999999</v>
      </c>
      <c r="AF2261" s="2">
        <f t="shared" si="1194"/>
        <v>249.31270560999999</v>
      </c>
      <c r="AG2261" s="2">
        <f t="shared" si="1213"/>
        <v>249.50429224999999</v>
      </c>
      <c r="AH2261" s="3">
        <f t="shared" si="1214"/>
        <v>0</v>
      </c>
      <c r="AI2261" s="4" t="str">
        <f t="shared" si="1192"/>
        <v>A+J=</v>
      </c>
      <c r="AJ2261" s="12">
        <f t="shared" si="1220"/>
        <v>43405</v>
      </c>
      <c r="AK2261" s="12"/>
      <c r="AL2261" s="4"/>
      <c r="AM2261" s="1"/>
      <c r="AN2261" s="12"/>
      <c r="AO2261" s="1"/>
      <c r="AP2261" s="1"/>
      <c r="AQ2261" s="3"/>
      <c r="AR2261" s="3"/>
      <c r="AS2261" s="7"/>
      <c r="AT2261" s="1"/>
      <c r="AU2261" s="1"/>
      <c r="AV2261" s="1"/>
      <c r="AW2261" s="1"/>
      <c r="AX2261" s="1"/>
      <c r="AY2261" s="1"/>
      <c r="AZ2261" s="1"/>
      <c r="BA2261" s="1"/>
      <c r="BB2261" s="1"/>
    </row>
    <row r="2262" spans="1:54" x14ac:dyDescent="0.2">
      <c r="A2262" s="178">
        <f t="shared" si="1215"/>
        <v>43381</v>
      </c>
      <c r="B2262" s="2">
        <f t="shared" si="1201"/>
        <v>193194.18561053989</v>
      </c>
      <c r="C2262" s="2">
        <f t="shared" si="1216"/>
        <v>132207.3632626</v>
      </c>
      <c r="D2262" s="2">
        <f>SUM(Y2262:Y$2591)</f>
        <v>38899.39229168</v>
      </c>
      <c r="E2262" s="11">
        <f t="shared" si="1202"/>
        <v>93307.970970919996</v>
      </c>
      <c r="F2262" s="99">
        <f t="shared" si="1197"/>
        <v>5056.5600000000004</v>
      </c>
      <c r="G2262" s="3">
        <f>IF(N2262=1,VLOOKUP(A2261,[1]Plan1!$BG$69:$BI$188,3),G2261)</f>
        <v>5080.83</v>
      </c>
      <c r="H2262" s="200">
        <f t="shared" si="1198"/>
        <v>43314</v>
      </c>
      <c r="I2262" s="200">
        <f t="shared" si="1199"/>
        <v>43345</v>
      </c>
      <c r="J2262" s="27">
        <f t="shared" si="1203"/>
        <v>4.7997057287958445E-3</v>
      </c>
      <c r="K2262" s="12">
        <f t="shared" si="1217"/>
        <v>43405</v>
      </c>
      <c r="L2262" s="12">
        <f t="shared" si="1204"/>
        <v>43405</v>
      </c>
      <c r="M2262" s="1">
        <f t="shared" si="1218"/>
        <v>22</v>
      </c>
      <c r="N2262" s="1">
        <f t="shared" si="1205"/>
        <v>5</v>
      </c>
      <c r="O2262" s="2">
        <f t="shared" si="1206"/>
        <v>1.0010888200000001</v>
      </c>
      <c r="P2262" s="11">
        <f t="shared" si="1196"/>
        <v>0.99910098000000003</v>
      </c>
      <c r="Q2262" s="11">
        <f t="shared" si="1190"/>
        <v>1.4582888673970378</v>
      </c>
      <c r="R2262" s="2">
        <f t="shared" si="1195"/>
        <v>1.45987668</v>
      </c>
      <c r="S2262" s="2">
        <f t="shared" si="1188"/>
        <v>1.4582888599999999</v>
      </c>
      <c r="T2262" s="2">
        <f t="shared" si="1207"/>
        <v>192796.52505582001</v>
      </c>
      <c r="U2262" s="2">
        <f t="shared" si="1208"/>
        <v>17827.158148046812</v>
      </c>
      <c r="V2262" s="2">
        <f t="shared" si="1209"/>
        <v>42910.159907643065</v>
      </c>
      <c r="W2262" s="2">
        <f t="shared" si="1210"/>
        <v>192944.68131828989</v>
      </c>
      <c r="X2262" s="29">
        <f t="shared" si="1211"/>
        <v>0</v>
      </c>
      <c r="Y2262" s="2">
        <f t="shared" si="1189"/>
        <v>0</v>
      </c>
      <c r="Z2262" s="82">
        <f t="shared" si="1212"/>
        <v>0</v>
      </c>
      <c r="AA2262" s="2">
        <f t="shared" si="1193"/>
        <v>0</v>
      </c>
      <c r="AB2262" s="27">
        <f t="shared" si="1219"/>
        <v>6.7299999999999999E-2</v>
      </c>
      <c r="AC2262" s="29">
        <f t="shared" si="1200"/>
        <v>5</v>
      </c>
      <c r="AD2262" s="29">
        <v>252</v>
      </c>
      <c r="AE2262" s="11">
        <f t="shared" si="1191"/>
        <v>1.0012931389999999</v>
      </c>
      <c r="AF2262" s="2">
        <f t="shared" si="1194"/>
        <v>249.31270560999999</v>
      </c>
      <c r="AG2262" s="2">
        <f t="shared" si="1213"/>
        <v>249.50429224999999</v>
      </c>
      <c r="AH2262" s="3">
        <f t="shared" si="1214"/>
        <v>0</v>
      </c>
      <c r="AI2262" s="4" t="str">
        <f t="shared" si="1192"/>
        <v>A+J=</v>
      </c>
      <c r="AJ2262" s="12">
        <f t="shared" si="1220"/>
        <v>43405</v>
      </c>
      <c r="AK2262" s="12"/>
      <c r="AL2262" s="4"/>
      <c r="AM2262" s="1"/>
      <c r="AN2262" s="12"/>
      <c r="AO2262" s="1"/>
      <c r="AP2262" s="1"/>
      <c r="AQ2262" s="3"/>
      <c r="AR2262" s="3"/>
      <c r="AS2262" s="7"/>
      <c r="AT2262" s="1"/>
      <c r="AU2262" s="1"/>
      <c r="AV2262" s="1"/>
      <c r="AW2262" s="1"/>
      <c r="AX2262" s="1"/>
      <c r="AY2262" s="1"/>
      <c r="AZ2262" s="1"/>
      <c r="BA2262" s="1"/>
      <c r="BB2262" s="1"/>
    </row>
    <row r="2263" spans="1:54" x14ac:dyDescent="0.2">
      <c r="A2263" s="178">
        <f t="shared" si="1215"/>
        <v>43382</v>
      </c>
      <c r="B2263" s="2">
        <f t="shared" si="1201"/>
        <v>193273.82158700531</v>
      </c>
      <c r="C2263" s="2">
        <f t="shared" si="1216"/>
        <v>132207.3632626</v>
      </c>
      <c r="D2263" s="2">
        <f>SUM(Y2263:Y$2591)</f>
        <v>38899.39229168</v>
      </c>
      <c r="E2263" s="11">
        <f t="shared" si="1202"/>
        <v>93307.970970919996</v>
      </c>
      <c r="F2263" s="99">
        <f t="shared" si="1197"/>
        <v>5056.5600000000004</v>
      </c>
      <c r="G2263" s="3">
        <f>IF(N2263=1,VLOOKUP(A2262,[1]Plan1!$BG$69:$BI$188,3),G2262)</f>
        <v>5080.83</v>
      </c>
      <c r="H2263" s="200">
        <f t="shared" si="1198"/>
        <v>43314</v>
      </c>
      <c r="I2263" s="200">
        <f t="shared" si="1199"/>
        <v>43345</v>
      </c>
      <c r="J2263" s="27">
        <f t="shared" si="1203"/>
        <v>4.7997057287958445E-3</v>
      </c>
      <c r="K2263" s="12">
        <f t="shared" si="1217"/>
        <v>43405</v>
      </c>
      <c r="L2263" s="12">
        <f t="shared" si="1204"/>
        <v>43405</v>
      </c>
      <c r="M2263" s="1">
        <f t="shared" si="1218"/>
        <v>22</v>
      </c>
      <c r="N2263" s="1">
        <f t="shared" si="1205"/>
        <v>6</v>
      </c>
      <c r="O2263" s="2">
        <f t="shared" si="1206"/>
        <v>1.00130673</v>
      </c>
      <c r="P2263" s="11">
        <f t="shared" si="1196"/>
        <v>0.99910098000000003</v>
      </c>
      <c r="Q2263" s="11">
        <f t="shared" si="1190"/>
        <v>1.4582888673970378</v>
      </c>
      <c r="R2263" s="2">
        <f t="shared" si="1195"/>
        <v>1.4601944499999999</v>
      </c>
      <c r="S2263" s="2">
        <f t="shared" si="1188"/>
        <v>1.4582888599999999</v>
      </c>
      <c r="T2263" s="2">
        <f t="shared" si="1207"/>
        <v>192796.52505582001</v>
      </c>
      <c r="U2263" s="2">
        <f t="shared" si="1208"/>
        <v>17827.158148046812</v>
      </c>
      <c r="V2263" s="2">
        <f t="shared" si="1209"/>
        <v>42939.810381578485</v>
      </c>
      <c r="W2263" s="2">
        <f t="shared" si="1210"/>
        <v>192974.3317922253</v>
      </c>
      <c r="X2263" s="29">
        <f t="shared" si="1211"/>
        <v>0</v>
      </c>
      <c r="Y2263" s="2">
        <f t="shared" si="1189"/>
        <v>0</v>
      </c>
      <c r="Z2263" s="82">
        <f t="shared" si="1212"/>
        <v>0</v>
      </c>
      <c r="AA2263" s="2">
        <f t="shared" si="1193"/>
        <v>0</v>
      </c>
      <c r="AB2263" s="27">
        <f t="shared" si="1219"/>
        <v>6.7299999999999999E-2</v>
      </c>
      <c r="AC2263" s="29">
        <f t="shared" si="1200"/>
        <v>6</v>
      </c>
      <c r="AD2263" s="29">
        <v>252</v>
      </c>
      <c r="AE2263" s="11">
        <f t="shared" si="1191"/>
        <v>1.0015519669999999</v>
      </c>
      <c r="AF2263" s="2">
        <f t="shared" si="1194"/>
        <v>299.21384460000002</v>
      </c>
      <c r="AG2263" s="2">
        <f t="shared" si="1213"/>
        <v>299.48979478000001</v>
      </c>
      <c r="AH2263" s="3">
        <f t="shared" si="1214"/>
        <v>0</v>
      </c>
      <c r="AI2263" s="4" t="str">
        <f t="shared" si="1192"/>
        <v>A+J=</v>
      </c>
      <c r="AJ2263" s="12">
        <f t="shared" si="1220"/>
        <v>43405</v>
      </c>
      <c r="AK2263" s="12"/>
      <c r="AL2263" s="4"/>
      <c r="AM2263" s="1"/>
      <c r="AN2263" s="12"/>
      <c r="AO2263" s="1"/>
      <c r="AP2263" s="1"/>
      <c r="AQ2263" s="3"/>
      <c r="AR2263" s="3"/>
      <c r="AS2263" s="7"/>
      <c r="AT2263" s="1"/>
      <c r="AU2263" s="1"/>
      <c r="AV2263" s="1"/>
      <c r="AW2263" s="1"/>
      <c r="AX2263" s="1"/>
      <c r="AY2263" s="1"/>
      <c r="AZ2263" s="1"/>
      <c r="BA2263" s="1"/>
      <c r="BB2263" s="1"/>
    </row>
    <row r="2264" spans="1:54" x14ac:dyDescent="0.2">
      <c r="A2264" s="178">
        <f t="shared" si="1215"/>
        <v>43383</v>
      </c>
      <c r="B2264" s="2">
        <f t="shared" si="1201"/>
        <v>193353.49238687873</v>
      </c>
      <c r="C2264" s="2">
        <f t="shared" si="1216"/>
        <v>132207.3632626</v>
      </c>
      <c r="D2264" s="2">
        <f>SUM(Y2264:Y$2591)</f>
        <v>38899.39229168</v>
      </c>
      <c r="E2264" s="11">
        <f t="shared" si="1202"/>
        <v>93307.970970919996</v>
      </c>
      <c r="F2264" s="99">
        <f t="shared" si="1197"/>
        <v>5056.5600000000004</v>
      </c>
      <c r="G2264" s="3">
        <f>IF(N2264=1,VLOOKUP(A2263,[1]Plan1!$BG$69:$BI$188,3),G2263)</f>
        <v>5080.83</v>
      </c>
      <c r="H2264" s="200">
        <f t="shared" si="1198"/>
        <v>43314</v>
      </c>
      <c r="I2264" s="200">
        <f t="shared" si="1199"/>
        <v>43345</v>
      </c>
      <c r="J2264" s="27">
        <f t="shared" si="1203"/>
        <v>4.7997057287958445E-3</v>
      </c>
      <c r="K2264" s="12">
        <f t="shared" si="1217"/>
        <v>43405</v>
      </c>
      <c r="L2264" s="12">
        <f t="shared" si="1204"/>
        <v>43405</v>
      </c>
      <c r="M2264" s="1">
        <f t="shared" si="1218"/>
        <v>22</v>
      </c>
      <c r="N2264" s="1">
        <f t="shared" si="1205"/>
        <v>7</v>
      </c>
      <c r="O2264" s="2">
        <f t="shared" si="1206"/>
        <v>1.0015246799999999</v>
      </c>
      <c r="P2264" s="11">
        <f t="shared" si="1196"/>
        <v>0.99910098000000003</v>
      </c>
      <c r="Q2264" s="11">
        <f t="shared" si="1190"/>
        <v>1.4582888673970378</v>
      </c>
      <c r="R2264" s="2">
        <f t="shared" si="1195"/>
        <v>1.46051229</v>
      </c>
      <c r="S2264" s="2">
        <f t="shared" si="1188"/>
        <v>1.4582888599999999</v>
      </c>
      <c r="T2264" s="2">
        <f t="shared" si="1207"/>
        <v>192796.52505582001</v>
      </c>
      <c r="U2264" s="2">
        <f t="shared" si="1208"/>
        <v>17827.158148046812</v>
      </c>
      <c r="V2264" s="2">
        <f t="shared" si="1209"/>
        <v>42969.467387071898</v>
      </c>
      <c r="W2264" s="2">
        <f t="shared" si="1210"/>
        <v>193003.98879771872</v>
      </c>
      <c r="X2264" s="29">
        <f t="shared" si="1211"/>
        <v>0</v>
      </c>
      <c r="Y2264" s="2">
        <f t="shared" si="1189"/>
        <v>0</v>
      </c>
      <c r="Z2264" s="82">
        <f t="shared" si="1212"/>
        <v>0</v>
      </c>
      <c r="AA2264" s="2">
        <f t="shared" si="1193"/>
        <v>0</v>
      </c>
      <c r="AB2264" s="27">
        <f t="shared" si="1219"/>
        <v>6.7299999999999999E-2</v>
      </c>
      <c r="AC2264" s="29">
        <f t="shared" si="1200"/>
        <v>7</v>
      </c>
      <c r="AD2264" s="29">
        <v>252</v>
      </c>
      <c r="AE2264" s="11">
        <f t="shared" si="1191"/>
        <v>1.0018108619999999</v>
      </c>
      <c r="AF2264" s="2">
        <f t="shared" si="1194"/>
        <v>349.12790095000003</v>
      </c>
      <c r="AG2264" s="2">
        <f t="shared" si="1213"/>
        <v>349.50358915999999</v>
      </c>
      <c r="AH2264" s="3">
        <f t="shared" si="1214"/>
        <v>0</v>
      </c>
      <c r="AI2264" s="4" t="str">
        <f t="shared" si="1192"/>
        <v>A+J=</v>
      </c>
      <c r="AJ2264" s="12">
        <f t="shared" si="1220"/>
        <v>43405</v>
      </c>
      <c r="AK2264" s="12"/>
      <c r="AL2264" s="4"/>
      <c r="AM2264" s="1"/>
      <c r="AN2264" s="12"/>
      <c r="AO2264" s="1"/>
      <c r="AP2264" s="1"/>
      <c r="AQ2264" s="3"/>
      <c r="AR2264" s="3"/>
      <c r="AS2264" s="7"/>
      <c r="AT2264" s="1"/>
      <c r="AU2264" s="1"/>
      <c r="AV2264" s="1"/>
      <c r="AW2264" s="1"/>
      <c r="AX2264" s="1"/>
      <c r="AY2264" s="1"/>
      <c r="AZ2264" s="1"/>
      <c r="BA2264" s="1"/>
      <c r="BB2264" s="1"/>
    </row>
    <row r="2265" spans="1:54" x14ac:dyDescent="0.2">
      <c r="A2265" s="178">
        <f t="shared" si="1215"/>
        <v>43384</v>
      </c>
      <c r="B2265" s="2">
        <f t="shared" si="1201"/>
        <v>193433.19727920039</v>
      </c>
      <c r="C2265" s="2">
        <f t="shared" si="1216"/>
        <v>132207.3632626</v>
      </c>
      <c r="D2265" s="2">
        <f>SUM(Y2265:Y$2591)</f>
        <v>38899.39229168</v>
      </c>
      <c r="E2265" s="11">
        <f t="shared" si="1202"/>
        <v>93307.970970919996</v>
      </c>
      <c r="F2265" s="99">
        <f t="shared" si="1197"/>
        <v>5056.5600000000004</v>
      </c>
      <c r="G2265" s="3">
        <f>IF(N2265=1,VLOOKUP(A2264,[1]Plan1!$BG$69:$BI$188,3),G2264)</f>
        <v>5080.83</v>
      </c>
      <c r="H2265" s="200">
        <f t="shared" si="1198"/>
        <v>43314</v>
      </c>
      <c r="I2265" s="200">
        <f t="shared" si="1199"/>
        <v>43345</v>
      </c>
      <c r="J2265" s="27">
        <f t="shared" si="1203"/>
        <v>4.7997057287958445E-3</v>
      </c>
      <c r="K2265" s="12">
        <f t="shared" si="1217"/>
        <v>43405</v>
      </c>
      <c r="L2265" s="12">
        <f t="shared" si="1204"/>
        <v>43405</v>
      </c>
      <c r="M2265" s="1">
        <f t="shared" si="1218"/>
        <v>22</v>
      </c>
      <c r="N2265" s="1">
        <f t="shared" si="1205"/>
        <v>8</v>
      </c>
      <c r="O2265" s="2">
        <f t="shared" si="1206"/>
        <v>1.00174268</v>
      </c>
      <c r="P2265" s="11">
        <f t="shared" si="1196"/>
        <v>0.99910098000000003</v>
      </c>
      <c r="Q2265" s="11">
        <f t="shared" si="1190"/>
        <v>1.4582888673970378</v>
      </c>
      <c r="R2265" s="2">
        <f t="shared" si="1195"/>
        <v>1.46083019</v>
      </c>
      <c r="S2265" s="2">
        <f t="shared" si="1188"/>
        <v>1.4582888599999999</v>
      </c>
      <c r="T2265" s="2">
        <f t="shared" si="1207"/>
        <v>192796.52505582001</v>
      </c>
      <c r="U2265" s="2">
        <f t="shared" si="1208"/>
        <v>17827.158148046812</v>
      </c>
      <c r="V2265" s="2">
        <f t="shared" si="1209"/>
        <v>42999.129991043548</v>
      </c>
      <c r="W2265" s="2">
        <f t="shared" si="1210"/>
        <v>193033.65140169038</v>
      </c>
      <c r="X2265" s="29">
        <f t="shared" si="1211"/>
        <v>0</v>
      </c>
      <c r="Y2265" s="2">
        <f t="shared" si="1189"/>
        <v>0</v>
      </c>
      <c r="Z2265" s="82">
        <f t="shared" si="1212"/>
        <v>0</v>
      </c>
      <c r="AA2265" s="2">
        <f t="shared" si="1193"/>
        <v>0</v>
      </c>
      <c r="AB2265" s="27">
        <f t="shared" si="1219"/>
        <v>6.7299999999999999E-2</v>
      </c>
      <c r="AC2265" s="29">
        <f t="shared" si="1200"/>
        <v>8</v>
      </c>
      <c r="AD2265" s="29">
        <v>252</v>
      </c>
      <c r="AE2265" s="11">
        <f t="shared" si="1191"/>
        <v>1.002069825</v>
      </c>
      <c r="AF2265" s="2">
        <f t="shared" si="1194"/>
        <v>399.05506746999998</v>
      </c>
      <c r="AG2265" s="2">
        <f t="shared" si="1213"/>
        <v>399.54587751000003</v>
      </c>
      <c r="AH2265" s="3">
        <f t="shared" si="1214"/>
        <v>0</v>
      </c>
      <c r="AI2265" s="4" t="str">
        <f t="shared" si="1192"/>
        <v>A+J=</v>
      </c>
      <c r="AJ2265" s="12">
        <f t="shared" si="1220"/>
        <v>43405</v>
      </c>
      <c r="AK2265" s="12"/>
      <c r="AL2265" s="4"/>
      <c r="AM2265" s="1"/>
      <c r="AN2265" s="12"/>
      <c r="AO2265" s="1"/>
      <c r="AP2265" s="1"/>
      <c r="AQ2265" s="3"/>
      <c r="AR2265" s="3"/>
      <c r="AS2265" s="7"/>
      <c r="AT2265" s="1"/>
      <c r="AU2265" s="1"/>
      <c r="AV2265" s="1"/>
      <c r="AW2265" s="1"/>
      <c r="AX2265" s="1"/>
      <c r="AY2265" s="1"/>
      <c r="AZ2265" s="1"/>
      <c r="BA2265" s="1"/>
      <c r="BB2265" s="1"/>
    </row>
    <row r="2266" spans="1:54" x14ac:dyDescent="0.2">
      <c r="A2266" s="178">
        <f t="shared" si="1215"/>
        <v>43385</v>
      </c>
      <c r="B2266" s="2">
        <f t="shared" si="1201"/>
        <v>193512.9377587497</v>
      </c>
      <c r="C2266" s="2">
        <f t="shared" si="1216"/>
        <v>132207.3632626</v>
      </c>
      <c r="D2266" s="2">
        <f>SUM(Y2266:Y$2591)</f>
        <v>38899.39229168</v>
      </c>
      <c r="E2266" s="11">
        <f t="shared" si="1202"/>
        <v>93307.970970919996</v>
      </c>
      <c r="F2266" s="99">
        <f t="shared" si="1197"/>
        <v>5056.5600000000004</v>
      </c>
      <c r="G2266" s="3">
        <f>IF(N2266=1,VLOOKUP(A2265,[1]Plan1!$BG$69:$BI$188,3),G2265)</f>
        <v>5080.83</v>
      </c>
      <c r="H2266" s="200">
        <f t="shared" si="1198"/>
        <v>43314</v>
      </c>
      <c r="I2266" s="200">
        <f t="shared" si="1199"/>
        <v>43345</v>
      </c>
      <c r="J2266" s="27">
        <f t="shared" si="1203"/>
        <v>4.7997057287958445E-3</v>
      </c>
      <c r="K2266" s="12">
        <f t="shared" si="1217"/>
        <v>43405</v>
      </c>
      <c r="L2266" s="12">
        <f t="shared" si="1204"/>
        <v>43405</v>
      </c>
      <c r="M2266" s="1">
        <f t="shared" si="1218"/>
        <v>22</v>
      </c>
      <c r="N2266" s="1">
        <f t="shared" si="1205"/>
        <v>9</v>
      </c>
      <c r="O2266" s="2">
        <f t="shared" si="1206"/>
        <v>1.00196073</v>
      </c>
      <c r="P2266" s="11">
        <f t="shared" si="1196"/>
        <v>0.99910098000000003</v>
      </c>
      <c r="Q2266" s="11">
        <f t="shared" si="1190"/>
        <v>1.4582888673970378</v>
      </c>
      <c r="R2266" s="2">
        <f t="shared" si="1195"/>
        <v>1.46114817</v>
      </c>
      <c r="S2266" s="2">
        <f t="shared" si="1188"/>
        <v>1.4582888599999999</v>
      </c>
      <c r="T2266" s="2">
        <f t="shared" si="1207"/>
        <v>192796.52505582001</v>
      </c>
      <c r="U2266" s="2">
        <f t="shared" si="1208"/>
        <v>17827.158148046812</v>
      </c>
      <c r="V2266" s="2">
        <f t="shared" si="1209"/>
        <v>43028.80005965288</v>
      </c>
      <c r="W2266" s="2">
        <f t="shared" si="1210"/>
        <v>193063.32147029971</v>
      </c>
      <c r="X2266" s="29">
        <f t="shared" si="1211"/>
        <v>0</v>
      </c>
      <c r="Y2266" s="2">
        <f t="shared" si="1189"/>
        <v>0</v>
      </c>
      <c r="Z2266" s="82">
        <f t="shared" si="1212"/>
        <v>0</v>
      </c>
      <c r="AA2266" s="2">
        <f t="shared" si="1193"/>
        <v>0</v>
      </c>
      <c r="AB2266" s="27">
        <f t="shared" si="1219"/>
        <v>6.7299999999999999E-2</v>
      </c>
      <c r="AC2266" s="29">
        <f t="shared" si="1200"/>
        <v>9</v>
      </c>
      <c r="AD2266" s="29">
        <v>252</v>
      </c>
      <c r="AE2266" s="11">
        <f t="shared" si="1191"/>
        <v>1.0023288539999999</v>
      </c>
      <c r="AF2266" s="2">
        <f t="shared" si="1194"/>
        <v>448.99495855999999</v>
      </c>
      <c r="AG2266" s="2">
        <f t="shared" si="1213"/>
        <v>449.61628845000001</v>
      </c>
      <c r="AH2266" s="3">
        <f t="shared" si="1214"/>
        <v>0</v>
      </c>
      <c r="AI2266" s="4" t="str">
        <f t="shared" si="1192"/>
        <v>A+J=</v>
      </c>
      <c r="AJ2266" s="12">
        <f t="shared" si="1220"/>
        <v>43405</v>
      </c>
      <c r="AK2266" s="12"/>
      <c r="AL2266" s="4"/>
      <c r="AM2266" s="1"/>
      <c r="AN2266" s="12"/>
      <c r="AO2266" s="1"/>
      <c r="AP2266" s="1"/>
      <c r="AQ2266" s="3"/>
      <c r="AR2266" s="3"/>
      <c r="AS2266" s="7"/>
      <c r="AT2266" s="1"/>
      <c r="AU2266" s="1"/>
      <c r="AV2266" s="1"/>
      <c r="AW2266" s="1"/>
      <c r="AX2266" s="1"/>
      <c r="AY2266" s="1"/>
      <c r="AZ2266" s="1"/>
      <c r="BA2266" s="1"/>
      <c r="BB2266" s="1"/>
    </row>
    <row r="2267" spans="1:54" x14ac:dyDescent="0.2">
      <c r="A2267" s="178">
        <f t="shared" si="1215"/>
        <v>43386</v>
      </c>
      <c r="B2267" s="2">
        <f t="shared" si="1201"/>
        <v>193512.9377587497</v>
      </c>
      <c r="C2267" s="2">
        <f t="shared" si="1216"/>
        <v>132207.3632626</v>
      </c>
      <c r="D2267" s="2">
        <f>SUM(Y2267:Y$2591)</f>
        <v>38899.39229168</v>
      </c>
      <c r="E2267" s="11">
        <f t="shared" si="1202"/>
        <v>93307.970970919996</v>
      </c>
      <c r="F2267" s="99">
        <f t="shared" si="1197"/>
        <v>5056.5600000000004</v>
      </c>
      <c r="G2267" s="3">
        <f>IF(N2267=1,VLOOKUP(A2266,[1]Plan1!$BG$69:$BI$188,3),G2266)</f>
        <v>5080.83</v>
      </c>
      <c r="H2267" s="200">
        <f t="shared" si="1198"/>
        <v>43314</v>
      </c>
      <c r="I2267" s="200">
        <f t="shared" si="1199"/>
        <v>43345</v>
      </c>
      <c r="J2267" s="27">
        <f t="shared" si="1203"/>
        <v>4.7997057287958445E-3</v>
      </c>
      <c r="K2267" s="12">
        <f t="shared" si="1217"/>
        <v>43405</v>
      </c>
      <c r="L2267" s="12">
        <f t="shared" si="1204"/>
        <v>43405</v>
      </c>
      <c r="M2267" s="1">
        <f t="shared" si="1218"/>
        <v>22</v>
      </c>
      <c r="N2267" s="1">
        <f t="shared" si="1205"/>
        <v>9</v>
      </c>
      <c r="O2267" s="2">
        <f t="shared" si="1206"/>
        <v>1.00196073</v>
      </c>
      <c r="P2267" s="11">
        <f t="shared" si="1196"/>
        <v>0.99910098000000003</v>
      </c>
      <c r="Q2267" s="11">
        <f t="shared" si="1190"/>
        <v>1.4582888673970378</v>
      </c>
      <c r="R2267" s="2">
        <f t="shared" si="1195"/>
        <v>1.46114817</v>
      </c>
      <c r="S2267" s="2">
        <f t="shared" si="1188"/>
        <v>1.4582888599999999</v>
      </c>
      <c r="T2267" s="2">
        <f t="shared" si="1207"/>
        <v>192796.52505582001</v>
      </c>
      <c r="U2267" s="2">
        <f t="shared" si="1208"/>
        <v>17827.158148046812</v>
      </c>
      <c r="V2267" s="2">
        <f t="shared" si="1209"/>
        <v>43028.80005965288</v>
      </c>
      <c r="W2267" s="2">
        <f t="shared" si="1210"/>
        <v>193063.32147029971</v>
      </c>
      <c r="X2267" s="29">
        <f t="shared" si="1211"/>
        <v>0</v>
      </c>
      <c r="Y2267" s="2">
        <f t="shared" si="1189"/>
        <v>0</v>
      </c>
      <c r="Z2267" s="82">
        <f t="shared" si="1212"/>
        <v>0</v>
      </c>
      <c r="AA2267" s="2">
        <f t="shared" si="1193"/>
        <v>0</v>
      </c>
      <c r="AB2267" s="27">
        <f t="shared" si="1219"/>
        <v>6.7299999999999999E-2</v>
      </c>
      <c r="AC2267" s="29">
        <f t="shared" si="1200"/>
        <v>9</v>
      </c>
      <c r="AD2267" s="29">
        <v>252</v>
      </c>
      <c r="AE2267" s="11">
        <f t="shared" si="1191"/>
        <v>1.0023288539999999</v>
      </c>
      <c r="AF2267" s="2">
        <f t="shared" si="1194"/>
        <v>448.99495855999999</v>
      </c>
      <c r="AG2267" s="2">
        <f t="shared" si="1213"/>
        <v>449.61628845000001</v>
      </c>
      <c r="AH2267" s="3">
        <f t="shared" si="1214"/>
        <v>0</v>
      </c>
      <c r="AI2267" s="4" t="str">
        <f t="shared" si="1192"/>
        <v>A+J=</v>
      </c>
      <c r="AJ2267" s="12">
        <f t="shared" si="1220"/>
        <v>43405</v>
      </c>
      <c r="AK2267" s="12"/>
      <c r="AL2267" s="4"/>
      <c r="AM2267" s="1"/>
      <c r="AN2267" s="12"/>
      <c r="AO2267" s="1"/>
      <c r="AP2267" s="1"/>
      <c r="AQ2267" s="3"/>
      <c r="AR2267" s="3"/>
      <c r="AS2267" s="7"/>
      <c r="AT2267" s="1"/>
      <c r="AU2267" s="1"/>
      <c r="AV2267" s="1"/>
      <c r="AW2267" s="1"/>
      <c r="AX2267" s="1"/>
      <c r="AY2267" s="1"/>
      <c r="AZ2267" s="1"/>
      <c r="BA2267" s="1"/>
      <c r="BB2267" s="1"/>
    </row>
    <row r="2268" spans="1:54" x14ac:dyDescent="0.2">
      <c r="A2268" s="178">
        <f t="shared" si="1215"/>
        <v>43387</v>
      </c>
      <c r="B2268" s="2">
        <f t="shared" si="1201"/>
        <v>193512.9377587497</v>
      </c>
      <c r="C2268" s="2">
        <f t="shared" si="1216"/>
        <v>132207.3632626</v>
      </c>
      <c r="D2268" s="2">
        <f>SUM(Y2268:Y$2591)</f>
        <v>38899.39229168</v>
      </c>
      <c r="E2268" s="11">
        <f t="shared" si="1202"/>
        <v>93307.970970919996</v>
      </c>
      <c r="F2268" s="99">
        <f t="shared" si="1197"/>
        <v>5056.5600000000004</v>
      </c>
      <c r="G2268" s="3">
        <f>IF(N2268=1,VLOOKUP(A2267,[1]Plan1!$BG$69:$BI$188,3),G2267)</f>
        <v>5080.83</v>
      </c>
      <c r="H2268" s="200">
        <f t="shared" si="1198"/>
        <v>43314</v>
      </c>
      <c r="I2268" s="200">
        <f t="shared" si="1199"/>
        <v>43345</v>
      </c>
      <c r="J2268" s="27">
        <f t="shared" si="1203"/>
        <v>4.7997057287958445E-3</v>
      </c>
      <c r="K2268" s="12">
        <f t="shared" si="1217"/>
        <v>43405</v>
      </c>
      <c r="L2268" s="12">
        <f t="shared" si="1204"/>
        <v>43405</v>
      </c>
      <c r="M2268" s="1">
        <f t="shared" si="1218"/>
        <v>22</v>
      </c>
      <c r="N2268" s="1">
        <f t="shared" si="1205"/>
        <v>9</v>
      </c>
      <c r="O2268" s="2">
        <f t="shared" si="1206"/>
        <v>1.00196073</v>
      </c>
      <c r="P2268" s="11">
        <f t="shared" si="1196"/>
        <v>0.99910098000000003</v>
      </c>
      <c r="Q2268" s="11">
        <f t="shared" si="1190"/>
        <v>1.4582888673970378</v>
      </c>
      <c r="R2268" s="2">
        <f t="shared" si="1195"/>
        <v>1.46114817</v>
      </c>
      <c r="S2268" s="2">
        <f t="shared" si="1188"/>
        <v>1.4582888599999999</v>
      </c>
      <c r="T2268" s="2">
        <f t="shared" si="1207"/>
        <v>192796.52505582001</v>
      </c>
      <c r="U2268" s="2">
        <f t="shared" si="1208"/>
        <v>17827.158148046812</v>
      </c>
      <c r="V2268" s="2">
        <f t="shared" si="1209"/>
        <v>43028.80005965288</v>
      </c>
      <c r="W2268" s="2">
        <f t="shared" si="1210"/>
        <v>193063.32147029971</v>
      </c>
      <c r="X2268" s="29">
        <f t="shared" si="1211"/>
        <v>0</v>
      </c>
      <c r="Y2268" s="2">
        <f t="shared" si="1189"/>
        <v>0</v>
      </c>
      <c r="Z2268" s="82">
        <f t="shared" si="1212"/>
        <v>0</v>
      </c>
      <c r="AA2268" s="2">
        <f t="shared" si="1193"/>
        <v>0</v>
      </c>
      <c r="AB2268" s="27">
        <f t="shared" si="1219"/>
        <v>6.7299999999999999E-2</v>
      </c>
      <c r="AC2268" s="29">
        <f t="shared" si="1200"/>
        <v>9</v>
      </c>
      <c r="AD2268" s="29">
        <v>252</v>
      </c>
      <c r="AE2268" s="11">
        <f t="shared" si="1191"/>
        <v>1.0023288539999999</v>
      </c>
      <c r="AF2268" s="2">
        <f t="shared" si="1194"/>
        <v>448.99495855999999</v>
      </c>
      <c r="AG2268" s="2">
        <f t="shared" si="1213"/>
        <v>449.61628845000001</v>
      </c>
      <c r="AH2268" s="3">
        <f t="shared" si="1214"/>
        <v>0</v>
      </c>
      <c r="AI2268" s="4" t="str">
        <f t="shared" si="1192"/>
        <v>A+J=</v>
      </c>
      <c r="AJ2268" s="12">
        <f t="shared" si="1220"/>
        <v>43405</v>
      </c>
      <c r="AK2268" s="12"/>
      <c r="AL2268" s="4"/>
      <c r="AM2268" s="1"/>
      <c r="AN2268" s="12"/>
      <c r="AO2268" s="1"/>
      <c r="AP2268" s="1"/>
      <c r="AQ2268" s="3"/>
      <c r="AR2268" s="3"/>
      <c r="AS2268" s="7"/>
      <c r="AT2268" s="1"/>
      <c r="AU2268" s="1"/>
      <c r="AV2268" s="1"/>
      <c r="AW2268" s="1"/>
      <c r="AX2268" s="1"/>
      <c r="AY2268" s="1"/>
      <c r="AZ2268" s="1"/>
      <c r="BA2268" s="1"/>
      <c r="BB2268" s="1"/>
    </row>
    <row r="2269" spans="1:54" x14ac:dyDescent="0.2">
      <c r="A2269" s="178">
        <f t="shared" si="1215"/>
        <v>43388</v>
      </c>
      <c r="B2269" s="2">
        <f t="shared" si="1201"/>
        <v>193512.9377587497</v>
      </c>
      <c r="C2269" s="2">
        <f t="shared" si="1216"/>
        <v>132207.3632626</v>
      </c>
      <c r="D2269" s="2">
        <f>SUM(Y2269:Y$2591)</f>
        <v>38899.39229168</v>
      </c>
      <c r="E2269" s="11">
        <f t="shared" si="1202"/>
        <v>93307.970970919996</v>
      </c>
      <c r="F2269" s="99">
        <f t="shared" si="1197"/>
        <v>5056.5600000000004</v>
      </c>
      <c r="G2269" s="3">
        <f>IF(N2269=1,VLOOKUP(A2268,[1]Plan1!$BG$69:$BI$188,3),G2268)</f>
        <v>5080.83</v>
      </c>
      <c r="H2269" s="200">
        <f t="shared" si="1198"/>
        <v>43314</v>
      </c>
      <c r="I2269" s="200">
        <f t="shared" si="1199"/>
        <v>43345</v>
      </c>
      <c r="J2269" s="27">
        <f t="shared" si="1203"/>
        <v>4.7997057287958445E-3</v>
      </c>
      <c r="K2269" s="12">
        <f t="shared" si="1217"/>
        <v>43405</v>
      </c>
      <c r="L2269" s="12">
        <f t="shared" si="1204"/>
        <v>43405</v>
      </c>
      <c r="M2269" s="1">
        <f t="shared" si="1218"/>
        <v>22</v>
      </c>
      <c r="N2269" s="1">
        <f t="shared" si="1205"/>
        <v>9</v>
      </c>
      <c r="O2269" s="2">
        <f t="shared" si="1206"/>
        <v>1.00196073</v>
      </c>
      <c r="P2269" s="11">
        <f t="shared" si="1196"/>
        <v>0.99910098000000003</v>
      </c>
      <c r="Q2269" s="11">
        <f t="shared" si="1190"/>
        <v>1.4582888673970378</v>
      </c>
      <c r="R2269" s="2">
        <f t="shared" si="1195"/>
        <v>1.46114817</v>
      </c>
      <c r="S2269" s="2">
        <f t="shared" si="1188"/>
        <v>1.4582888599999999</v>
      </c>
      <c r="T2269" s="2">
        <f t="shared" si="1207"/>
        <v>192796.52505582001</v>
      </c>
      <c r="U2269" s="2">
        <f t="shared" si="1208"/>
        <v>17827.158148046812</v>
      </c>
      <c r="V2269" s="2">
        <f t="shared" si="1209"/>
        <v>43028.80005965288</v>
      </c>
      <c r="W2269" s="2">
        <f t="shared" si="1210"/>
        <v>193063.32147029971</v>
      </c>
      <c r="X2269" s="29">
        <f t="shared" si="1211"/>
        <v>0</v>
      </c>
      <c r="Y2269" s="2">
        <f t="shared" si="1189"/>
        <v>0</v>
      </c>
      <c r="Z2269" s="82">
        <f t="shared" si="1212"/>
        <v>0</v>
      </c>
      <c r="AA2269" s="2">
        <f t="shared" si="1193"/>
        <v>0</v>
      </c>
      <c r="AB2269" s="27">
        <f t="shared" si="1219"/>
        <v>6.7299999999999999E-2</v>
      </c>
      <c r="AC2269" s="29">
        <f t="shared" si="1200"/>
        <v>9</v>
      </c>
      <c r="AD2269" s="29">
        <v>252</v>
      </c>
      <c r="AE2269" s="11">
        <f t="shared" si="1191"/>
        <v>1.0023288539999999</v>
      </c>
      <c r="AF2269" s="2">
        <f t="shared" si="1194"/>
        <v>448.99495855999999</v>
      </c>
      <c r="AG2269" s="2">
        <f t="shared" si="1213"/>
        <v>449.61628845000001</v>
      </c>
      <c r="AH2269" s="3">
        <f t="shared" si="1214"/>
        <v>0</v>
      </c>
      <c r="AI2269" s="4" t="str">
        <f t="shared" si="1192"/>
        <v>A+J=</v>
      </c>
      <c r="AJ2269" s="12">
        <f t="shared" si="1220"/>
        <v>43405</v>
      </c>
      <c r="AK2269" s="12"/>
      <c r="AL2269" s="4"/>
      <c r="AM2269" s="1"/>
      <c r="AN2269" s="12"/>
      <c r="AO2269" s="1"/>
      <c r="AP2269" s="1"/>
      <c r="AQ2269" s="3"/>
      <c r="AR2269" s="3"/>
      <c r="AS2269" s="7"/>
      <c r="AT2269" s="1"/>
      <c r="AU2269" s="1"/>
      <c r="AV2269" s="1"/>
      <c r="AW2269" s="1"/>
      <c r="AX2269" s="1"/>
      <c r="AY2269" s="1"/>
      <c r="AZ2269" s="1"/>
      <c r="BA2269" s="1"/>
      <c r="BB2269" s="1"/>
    </row>
    <row r="2270" spans="1:54" x14ac:dyDescent="0.2">
      <c r="A2270" s="178">
        <f t="shared" si="1215"/>
        <v>43389</v>
      </c>
      <c r="B2270" s="2">
        <f t="shared" si="1201"/>
        <v>193592.71403031671</v>
      </c>
      <c r="C2270" s="2">
        <f t="shared" si="1216"/>
        <v>132207.3632626</v>
      </c>
      <c r="D2270" s="2">
        <f>SUM(Y2270:Y$2591)</f>
        <v>38899.39229168</v>
      </c>
      <c r="E2270" s="11">
        <f t="shared" si="1202"/>
        <v>93307.970970919996</v>
      </c>
      <c r="F2270" s="99">
        <f t="shared" si="1197"/>
        <v>5056.5600000000004</v>
      </c>
      <c r="G2270" s="3">
        <f>IF(N2270=1,VLOOKUP(A2269,[1]Plan1!$BG$69:$BI$188,3),G2269)</f>
        <v>5080.83</v>
      </c>
      <c r="H2270" s="200">
        <f t="shared" si="1198"/>
        <v>43314</v>
      </c>
      <c r="I2270" s="200">
        <f t="shared" si="1199"/>
        <v>43345</v>
      </c>
      <c r="J2270" s="27">
        <f t="shared" si="1203"/>
        <v>4.7997057287958445E-3</v>
      </c>
      <c r="K2270" s="12">
        <f t="shared" si="1217"/>
        <v>43405</v>
      </c>
      <c r="L2270" s="12">
        <f t="shared" si="1204"/>
        <v>43405</v>
      </c>
      <c r="M2270" s="1">
        <f t="shared" si="1218"/>
        <v>22</v>
      </c>
      <c r="N2270" s="1">
        <f t="shared" si="1205"/>
        <v>10</v>
      </c>
      <c r="O2270" s="2">
        <f t="shared" si="1206"/>
        <v>1.0021788300000001</v>
      </c>
      <c r="P2270" s="11">
        <f t="shared" si="1196"/>
        <v>0.99910098000000003</v>
      </c>
      <c r="Q2270" s="11">
        <f t="shared" si="1190"/>
        <v>1.4582888673970378</v>
      </c>
      <c r="R2270" s="2">
        <f t="shared" si="1195"/>
        <v>1.4614662300000001</v>
      </c>
      <c r="S2270" s="2">
        <f t="shared" ref="S2270:S2333" si="1221">IF(AND(X2270&gt;0,MONTH(A2270)=10),R2270,S2269)</f>
        <v>1.4582888599999999</v>
      </c>
      <c r="T2270" s="2">
        <f t="shared" si="1207"/>
        <v>192796.52505582001</v>
      </c>
      <c r="U2270" s="2">
        <f t="shared" si="1208"/>
        <v>17827.158148046812</v>
      </c>
      <c r="V2270" s="2">
        <f t="shared" si="1209"/>
        <v>43058.477592899901</v>
      </c>
      <c r="W2270" s="2">
        <f t="shared" si="1210"/>
        <v>193092.99900354672</v>
      </c>
      <c r="X2270" s="29">
        <f t="shared" si="1211"/>
        <v>0</v>
      </c>
      <c r="Y2270" s="2">
        <f t="shared" ref="Y2270:Y2333" si="1222">IF(X2270&gt;0,VLOOKUP(A2270,AN$12:AR$131,5),0)</f>
        <v>0</v>
      </c>
      <c r="Z2270" s="82">
        <f t="shared" si="1212"/>
        <v>0</v>
      </c>
      <c r="AA2270" s="2">
        <f t="shared" si="1193"/>
        <v>0</v>
      </c>
      <c r="AB2270" s="27">
        <f t="shared" si="1219"/>
        <v>6.7299999999999999E-2</v>
      </c>
      <c r="AC2270" s="29">
        <f t="shared" si="1200"/>
        <v>10</v>
      </c>
      <c r="AD2270" s="29">
        <v>252</v>
      </c>
      <c r="AE2270" s="11">
        <f t="shared" si="1191"/>
        <v>1.0025879499999999</v>
      </c>
      <c r="AF2270" s="2">
        <f t="shared" si="1194"/>
        <v>498.94776701000001</v>
      </c>
      <c r="AG2270" s="2">
        <f t="shared" si="1213"/>
        <v>499.71502677000001</v>
      </c>
      <c r="AH2270" s="3">
        <f t="shared" si="1214"/>
        <v>0</v>
      </c>
      <c r="AI2270" s="4" t="str">
        <f t="shared" si="1192"/>
        <v>A+J=</v>
      </c>
      <c r="AJ2270" s="12">
        <f t="shared" si="1220"/>
        <v>43405</v>
      </c>
      <c r="AK2270" s="12"/>
      <c r="AL2270" s="4"/>
      <c r="AM2270" s="1"/>
      <c r="AN2270" s="12"/>
      <c r="AO2270" s="1"/>
      <c r="AP2270" s="1"/>
      <c r="AQ2270" s="3"/>
      <c r="AR2270" s="3"/>
      <c r="AS2270" s="7"/>
      <c r="AT2270" s="1"/>
      <c r="AU2270" s="1"/>
      <c r="AV2270" s="1"/>
      <c r="AW2270" s="1"/>
      <c r="AX2270" s="1"/>
      <c r="AY2270" s="1"/>
      <c r="AZ2270" s="1"/>
      <c r="BA2270" s="1"/>
      <c r="BB2270" s="1"/>
    </row>
    <row r="2271" spans="1:54" x14ac:dyDescent="0.2">
      <c r="A2271" s="178">
        <f t="shared" si="1215"/>
        <v>43390</v>
      </c>
      <c r="B2271" s="2">
        <f t="shared" si="1201"/>
        <v>193672.52423417199</v>
      </c>
      <c r="C2271" s="2">
        <f t="shared" si="1216"/>
        <v>132207.3632626</v>
      </c>
      <c r="D2271" s="2">
        <f>SUM(Y2271:Y$2591)</f>
        <v>38899.39229168</v>
      </c>
      <c r="E2271" s="11">
        <f t="shared" si="1202"/>
        <v>93307.970970919996</v>
      </c>
      <c r="F2271" s="99">
        <f t="shared" si="1197"/>
        <v>5056.5600000000004</v>
      </c>
      <c r="G2271" s="3">
        <f>IF(N2271=1,VLOOKUP(A2270,[1]Plan1!$BG$69:$BI$188,3),G2270)</f>
        <v>5080.83</v>
      </c>
      <c r="H2271" s="200">
        <f t="shared" si="1198"/>
        <v>43314</v>
      </c>
      <c r="I2271" s="200">
        <f t="shared" si="1199"/>
        <v>43345</v>
      </c>
      <c r="J2271" s="27">
        <f t="shared" si="1203"/>
        <v>4.7997057287958445E-3</v>
      </c>
      <c r="K2271" s="12">
        <f t="shared" si="1217"/>
        <v>43405</v>
      </c>
      <c r="L2271" s="12">
        <f t="shared" si="1204"/>
        <v>43405</v>
      </c>
      <c r="M2271" s="1">
        <f t="shared" si="1218"/>
        <v>22</v>
      </c>
      <c r="N2271" s="1">
        <f t="shared" si="1205"/>
        <v>11</v>
      </c>
      <c r="O2271" s="2">
        <f t="shared" si="1206"/>
        <v>1.0023969800000001</v>
      </c>
      <c r="P2271" s="11">
        <f t="shared" si="1196"/>
        <v>0.99910098000000003</v>
      </c>
      <c r="Q2271" s="11">
        <f t="shared" ref="Q2271:Q2334" si="1223">IF(L2271&gt;L2270,Q2270*P2271,Q2270)</f>
        <v>1.4582888673970378</v>
      </c>
      <c r="R2271" s="2">
        <f t="shared" si="1195"/>
        <v>1.4617843500000001</v>
      </c>
      <c r="S2271" s="2">
        <f t="shared" si="1221"/>
        <v>1.4582888599999999</v>
      </c>
      <c r="T2271" s="2">
        <f t="shared" si="1207"/>
        <v>192796.52505582001</v>
      </c>
      <c r="U2271" s="2">
        <f t="shared" si="1208"/>
        <v>17827.158148046812</v>
      </c>
      <c r="V2271" s="2">
        <f t="shared" si="1209"/>
        <v>43088.160724625166</v>
      </c>
      <c r="W2271" s="2">
        <f t="shared" si="1210"/>
        <v>193122.68213527199</v>
      </c>
      <c r="X2271" s="29">
        <f t="shared" si="1211"/>
        <v>0</v>
      </c>
      <c r="Y2271" s="2">
        <f t="shared" si="1222"/>
        <v>0</v>
      </c>
      <c r="Z2271" s="82">
        <f t="shared" si="1212"/>
        <v>0</v>
      </c>
      <c r="AA2271" s="2">
        <f t="shared" si="1193"/>
        <v>0</v>
      </c>
      <c r="AB2271" s="27">
        <f t="shared" si="1219"/>
        <v>6.7299999999999999E-2</v>
      </c>
      <c r="AC2271" s="29">
        <f t="shared" si="1200"/>
        <v>11</v>
      </c>
      <c r="AD2271" s="29">
        <v>252</v>
      </c>
      <c r="AE2271" s="11">
        <f t="shared" ref="AE2271:AE2334" si="1224">ROUND((1+AB2271)^TRUNC((AC2271/AD2271),9),9)</f>
        <v>1.0028471130000001</v>
      </c>
      <c r="AF2271" s="2">
        <f t="shared" si="1194"/>
        <v>548.91349284</v>
      </c>
      <c r="AG2271" s="2">
        <f t="shared" si="1213"/>
        <v>549.8420989</v>
      </c>
      <c r="AH2271" s="3">
        <f t="shared" si="1214"/>
        <v>0</v>
      </c>
      <c r="AI2271" s="4" t="str">
        <f t="shared" si="1192"/>
        <v>A+J=</v>
      </c>
      <c r="AJ2271" s="12">
        <f t="shared" si="1220"/>
        <v>43405</v>
      </c>
      <c r="AK2271" s="12"/>
      <c r="AL2271" s="4"/>
      <c r="AM2271" s="1"/>
      <c r="AN2271" s="12"/>
      <c r="AO2271" s="1"/>
      <c r="AP2271" s="1"/>
      <c r="AQ2271" s="3"/>
      <c r="AR2271" s="3"/>
      <c r="AS2271" s="7"/>
      <c r="AT2271" s="1"/>
      <c r="AU2271" s="1"/>
      <c r="AV2271" s="1"/>
      <c r="AW2271" s="1"/>
      <c r="AX2271" s="1"/>
      <c r="AY2271" s="1"/>
      <c r="AZ2271" s="1"/>
      <c r="BA2271" s="1"/>
      <c r="BB2271" s="1"/>
    </row>
    <row r="2272" spans="1:54" x14ac:dyDescent="0.2">
      <c r="A2272" s="178">
        <f t="shared" si="1215"/>
        <v>43391</v>
      </c>
      <c r="B2272" s="2">
        <f t="shared" si="1201"/>
        <v>193752.36931661522</v>
      </c>
      <c r="C2272" s="2">
        <f t="shared" si="1216"/>
        <v>132207.3632626</v>
      </c>
      <c r="D2272" s="2">
        <f>SUM(Y2272:Y$2591)</f>
        <v>38899.39229168</v>
      </c>
      <c r="E2272" s="11">
        <f t="shared" si="1202"/>
        <v>93307.970970919996</v>
      </c>
      <c r="F2272" s="99">
        <f t="shared" si="1197"/>
        <v>5056.5600000000004</v>
      </c>
      <c r="G2272" s="3">
        <f>IF(N2272=1,VLOOKUP(A2271,[1]Plan1!$BG$69:$BI$188,3),G2271)</f>
        <v>5080.83</v>
      </c>
      <c r="H2272" s="200">
        <f t="shared" si="1198"/>
        <v>43314</v>
      </c>
      <c r="I2272" s="200">
        <f t="shared" si="1199"/>
        <v>43345</v>
      </c>
      <c r="J2272" s="27">
        <f t="shared" si="1203"/>
        <v>4.7997057287958445E-3</v>
      </c>
      <c r="K2272" s="12">
        <f t="shared" si="1217"/>
        <v>43405</v>
      </c>
      <c r="L2272" s="12">
        <f t="shared" si="1204"/>
        <v>43405</v>
      </c>
      <c r="M2272" s="1">
        <f t="shared" si="1218"/>
        <v>22</v>
      </c>
      <c r="N2272" s="1">
        <f t="shared" si="1205"/>
        <v>12</v>
      </c>
      <c r="O2272" s="2">
        <f t="shared" si="1206"/>
        <v>1.0026151699999999</v>
      </c>
      <c r="P2272" s="11">
        <f t="shared" si="1196"/>
        <v>0.99910098000000003</v>
      </c>
      <c r="Q2272" s="11">
        <f t="shared" si="1223"/>
        <v>1.4582888673970378</v>
      </c>
      <c r="R2272" s="2">
        <f t="shared" si="1195"/>
        <v>1.4621025400000001</v>
      </c>
      <c r="S2272" s="2">
        <f t="shared" si="1221"/>
        <v>1.4582888599999999</v>
      </c>
      <c r="T2272" s="2">
        <f t="shared" si="1207"/>
        <v>192796.52505582001</v>
      </c>
      <c r="U2272" s="2">
        <f t="shared" si="1208"/>
        <v>17827.158148046812</v>
      </c>
      <c r="V2272" s="2">
        <f t="shared" si="1209"/>
        <v>43117.850387908402</v>
      </c>
      <c r="W2272" s="2">
        <f t="shared" si="1210"/>
        <v>193152.37179855522</v>
      </c>
      <c r="X2272" s="29">
        <f t="shared" si="1211"/>
        <v>0</v>
      </c>
      <c r="Y2272" s="2">
        <f t="shared" si="1222"/>
        <v>0</v>
      </c>
      <c r="Z2272" s="82">
        <f t="shared" si="1212"/>
        <v>0</v>
      </c>
      <c r="AA2272" s="2">
        <f t="shared" si="1193"/>
        <v>0</v>
      </c>
      <c r="AB2272" s="27">
        <f t="shared" si="1219"/>
        <v>6.7299999999999999E-2</v>
      </c>
      <c r="AC2272" s="29">
        <f t="shared" si="1200"/>
        <v>12</v>
      </c>
      <c r="AD2272" s="29">
        <v>252</v>
      </c>
      <c r="AE2272" s="11">
        <f t="shared" si="1224"/>
        <v>1.003106343</v>
      </c>
      <c r="AF2272" s="2">
        <f t="shared" si="1194"/>
        <v>598.89213602999996</v>
      </c>
      <c r="AG2272" s="2">
        <f t="shared" si="1213"/>
        <v>599.99751805999995</v>
      </c>
      <c r="AH2272" s="3">
        <f t="shared" si="1214"/>
        <v>0</v>
      </c>
      <c r="AI2272" s="4" t="str">
        <f t="shared" si="1192"/>
        <v>A+J=</v>
      </c>
      <c r="AJ2272" s="12">
        <f t="shared" si="1220"/>
        <v>43405</v>
      </c>
      <c r="AK2272" s="12"/>
      <c r="AL2272" s="4"/>
      <c r="AM2272" s="1"/>
      <c r="AN2272" s="12"/>
      <c r="AO2272" s="1"/>
      <c r="AP2272" s="1"/>
      <c r="AQ2272" s="3"/>
      <c r="AR2272" s="3"/>
      <c r="AS2272" s="7"/>
      <c r="AT2272" s="1"/>
      <c r="AU2272" s="1"/>
      <c r="AV2272" s="1"/>
      <c r="AW2272" s="1"/>
      <c r="AX2272" s="1"/>
      <c r="AY2272" s="1"/>
      <c r="AZ2272" s="1"/>
      <c r="BA2272" s="1"/>
      <c r="BB2272" s="1"/>
    </row>
    <row r="2273" spans="1:54" x14ac:dyDescent="0.2">
      <c r="A2273" s="178">
        <f t="shared" si="1215"/>
        <v>43392</v>
      </c>
      <c r="B2273" s="2">
        <f t="shared" si="1201"/>
        <v>193832.24835249671</v>
      </c>
      <c r="C2273" s="2">
        <f t="shared" si="1216"/>
        <v>132207.3632626</v>
      </c>
      <c r="D2273" s="2">
        <f>SUM(Y2273:Y$2591)</f>
        <v>38899.39229168</v>
      </c>
      <c r="E2273" s="11">
        <f t="shared" si="1202"/>
        <v>93307.970970919996</v>
      </c>
      <c r="F2273" s="99">
        <f t="shared" si="1197"/>
        <v>5056.5600000000004</v>
      </c>
      <c r="G2273" s="3">
        <f>IF(N2273=1,VLOOKUP(A2272,[1]Plan1!$BG$69:$BI$188,3),G2272)</f>
        <v>5080.83</v>
      </c>
      <c r="H2273" s="200">
        <f t="shared" si="1198"/>
        <v>43314</v>
      </c>
      <c r="I2273" s="200">
        <f t="shared" si="1199"/>
        <v>43345</v>
      </c>
      <c r="J2273" s="27">
        <f t="shared" si="1203"/>
        <v>4.7997057287958445E-3</v>
      </c>
      <c r="K2273" s="12">
        <f t="shared" si="1217"/>
        <v>43405</v>
      </c>
      <c r="L2273" s="12">
        <f t="shared" si="1204"/>
        <v>43405</v>
      </c>
      <c r="M2273" s="1">
        <f t="shared" si="1218"/>
        <v>22</v>
      </c>
      <c r="N2273" s="1">
        <f t="shared" si="1205"/>
        <v>13</v>
      </c>
      <c r="O2273" s="2">
        <f t="shared" si="1206"/>
        <v>1.00283341</v>
      </c>
      <c r="P2273" s="11">
        <f t="shared" si="1196"/>
        <v>0.99910098000000003</v>
      </c>
      <c r="Q2273" s="11">
        <f t="shared" si="1223"/>
        <v>1.4582888673970378</v>
      </c>
      <c r="R2273" s="2">
        <f t="shared" si="1195"/>
        <v>1.4624207899999999</v>
      </c>
      <c r="S2273" s="2">
        <f t="shared" si="1221"/>
        <v>1.4582888599999999</v>
      </c>
      <c r="T2273" s="2">
        <f t="shared" si="1207"/>
        <v>192796.52505582001</v>
      </c>
      <c r="U2273" s="2">
        <f t="shared" si="1208"/>
        <v>17827.158148046812</v>
      </c>
      <c r="V2273" s="2">
        <f t="shared" si="1209"/>
        <v>43147.545649669883</v>
      </c>
      <c r="W2273" s="2">
        <f t="shared" si="1210"/>
        <v>193182.06706031671</v>
      </c>
      <c r="X2273" s="29">
        <f t="shared" si="1211"/>
        <v>0</v>
      </c>
      <c r="Y2273" s="2">
        <f t="shared" si="1222"/>
        <v>0</v>
      </c>
      <c r="Z2273" s="82">
        <f t="shared" si="1212"/>
        <v>0</v>
      </c>
      <c r="AA2273" s="2">
        <f t="shared" si="1193"/>
        <v>0</v>
      </c>
      <c r="AB2273" s="27">
        <f t="shared" si="1219"/>
        <v>6.7299999999999999E-2</v>
      </c>
      <c r="AC2273" s="29">
        <f t="shared" si="1200"/>
        <v>13</v>
      </c>
      <c r="AD2273" s="29">
        <v>252</v>
      </c>
      <c r="AE2273" s="11">
        <f t="shared" si="1224"/>
        <v>1.0033656399999999</v>
      </c>
      <c r="AF2273" s="2">
        <f t="shared" si="1194"/>
        <v>648.88369657999999</v>
      </c>
      <c r="AG2273" s="2">
        <f t="shared" si="1213"/>
        <v>650.18129218000001</v>
      </c>
      <c r="AH2273" s="3">
        <f t="shared" si="1214"/>
        <v>0</v>
      </c>
      <c r="AI2273" s="4" t="str">
        <f t="shared" si="1192"/>
        <v>A+J=</v>
      </c>
      <c r="AJ2273" s="12">
        <f t="shared" si="1220"/>
        <v>43405</v>
      </c>
      <c r="AK2273" s="12"/>
      <c r="AL2273" s="4"/>
      <c r="AM2273" s="1"/>
      <c r="AN2273" s="12"/>
      <c r="AO2273" s="1"/>
      <c r="AP2273" s="1"/>
      <c r="AQ2273" s="3"/>
      <c r="AR2273" s="3"/>
      <c r="AS2273" s="7"/>
      <c r="AT2273" s="1"/>
      <c r="AU2273" s="1"/>
      <c r="AV2273" s="1"/>
      <c r="AW2273" s="1"/>
      <c r="AX2273" s="1"/>
      <c r="AY2273" s="1"/>
      <c r="AZ2273" s="1"/>
      <c r="BA2273" s="1"/>
      <c r="BB2273" s="1"/>
    </row>
    <row r="2274" spans="1:54" x14ac:dyDescent="0.2">
      <c r="A2274" s="178">
        <f t="shared" si="1215"/>
        <v>43393</v>
      </c>
      <c r="B2274" s="2">
        <f t="shared" si="1201"/>
        <v>193912.16228857616</v>
      </c>
      <c r="C2274" s="2">
        <f t="shared" si="1216"/>
        <v>132207.3632626</v>
      </c>
      <c r="D2274" s="2">
        <f>SUM(Y2274:Y$2591)</f>
        <v>38899.39229168</v>
      </c>
      <c r="E2274" s="11">
        <f t="shared" si="1202"/>
        <v>93307.970970919996</v>
      </c>
      <c r="F2274" s="99">
        <f t="shared" si="1197"/>
        <v>5056.5600000000004</v>
      </c>
      <c r="G2274" s="3">
        <f>IF(N2274=1,VLOOKUP(A2273,[1]Plan1!$BG$69:$BI$188,3),G2273)</f>
        <v>5080.83</v>
      </c>
      <c r="H2274" s="200">
        <f t="shared" si="1198"/>
        <v>43314</v>
      </c>
      <c r="I2274" s="200">
        <f t="shared" si="1199"/>
        <v>43345</v>
      </c>
      <c r="J2274" s="27">
        <f t="shared" si="1203"/>
        <v>4.7997057287958445E-3</v>
      </c>
      <c r="K2274" s="12">
        <f t="shared" si="1217"/>
        <v>43405</v>
      </c>
      <c r="L2274" s="12">
        <f t="shared" si="1204"/>
        <v>43405</v>
      </c>
      <c r="M2274" s="1">
        <f t="shared" si="1218"/>
        <v>22</v>
      </c>
      <c r="N2274" s="1">
        <f t="shared" si="1205"/>
        <v>14</v>
      </c>
      <c r="O2274" s="2">
        <f t="shared" si="1206"/>
        <v>1.0030516899999999</v>
      </c>
      <c r="P2274" s="11">
        <f t="shared" si="1196"/>
        <v>0.99910098000000003</v>
      </c>
      <c r="Q2274" s="11">
        <f t="shared" si="1223"/>
        <v>1.4582888673970378</v>
      </c>
      <c r="R2274" s="2">
        <f t="shared" si="1195"/>
        <v>1.46273911</v>
      </c>
      <c r="S2274" s="2">
        <f t="shared" si="1221"/>
        <v>1.4582888599999999</v>
      </c>
      <c r="T2274" s="2">
        <f t="shared" si="1207"/>
        <v>192796.52505582001</v>
      </c>
      <c r="U2274" s="2">
        <f t="shared" si="1208"/>
        <v>17827.158148046812</v>
      </c>
      <c r="V2274" s="2">
        <f t="shared" si="1209"/>
        <v>43177.247442989355</v>
      </c>
      <c r="W2274" s="2">
        <f t="shared" si="1210"/>
        <v>193211.76885363617</v>
      </c>
      <c r="X2274" s="29">
        <f t="shared" si="1211"/>
        <v>0</v>
      </c>
      <c r="Y2274" s="2">
        <f t="shared" si="1222"/>
        <v>0</v>
      </c>
      <c r="Z2274" s="82">
        <f t="shared" si="1212"/>
        <v>0</v>
      </c>
      <c r="AA2274" s="2">
        <f t="shared" si="1193"/>
        <v>0</v>
      </c>
      <c r="AB2274" s="27">
        <f t="shared" si="1219"/>
        <v>6.7299999999999999E-2</v>
      </c>
      <c r="AC2274" s="29">
        <f t="shared" si="1200"/>
        <v>14</v>
      </c>
      <c r="AD2274" s="29">
        <v>252</v>
      </c>
      <c r="AE2274" s="11">
        <f t="shared" si="1224"/>
        <v>1.0036250040000001</v>
      </c>
      <c r="AF2274" s="2">
        <f t="shared" si="1194"/>
        <v>698.88817451</v>
      </c>
      <c r="AG2274" s="2">
        <f t="shared" si="1213"/>
        <v>700.39343494000002</v>
      </c>
      <c r="AH2274" s="3">
        <f t="shared" si="1214"/>
        <v>0</v>
      </c>
      <c r="AI2274" s="4" t="str">
        <f t="shared" ref="AI2274:AI2337" si="1225">AI2273</f>
        <v>A+J=</v>
      </c>
      <c r="AJ2274" s="12">
        <f t="shared" si="1220"/>
        <v>43405</v>
      </c>
      <c r="AK2274" s="12"/>
      <c r="AL2274" s="4"/>
      <c r="AM2274" s="1"/>
      <c r="AN2274" s="12"/>
      <c r="AO2274" s="1"/>
      <c r="AP2274" s="1"/>
      <c r="AQ2274" s="3"/>
      <c r="AR2274" s="3"/>
      <c r="AS2274" s="7"/>
      <c r="AT2274" s="1"/>
      <c r="AU2274" s="1"/>
      <c r="AV2274" s="1"/>
      <c r="AW2274" s="1"/>
      <c r="AX2274" s="1"/>
      <c r="AY2274" s="1"/>
      <c r="AZ2274" s="1"/>
      <c r="BA2274" s="1"/>
      <c r="BB2274" s="1"/>
    </row>
    <row r="2275" spans="1:54" x14ac:dyDescent="0.2">
      <c r="A2275" s="178">
        <f t="shared" si="1215"/>
        <v>43394</v>
      </c>
      <c r="B2275" s="2">
        <f t="shared" si="1201"/>
        <v>193912.16228857616</v>
      </c>
      <c r="C2275" s="2">
        <f t="shared" si="1216"/>
        <v>132207.3632626</v>
      </c>
      <c r="D2275" s="2">
        <f>SUM(Y2275:Y$2591)</f>
        <v>38899.39229168</v>
      </c>
      <c r="E2275" s="11">
        <f t="shared" si="1202"/>
        <v>93307.970970919996</v>
      </c>
      <c r="F2275" s="99">
        <f t="shared" si="1197"/>
        <v>5056.5600000000004</v>
      </c>
      <c r="G2275" s="3">
        <f>IF(N2275=1,VLOOKUP(A2274,[1]Plan1!$BG$69:$BI$188,3),G2274)</f>
        <v>5080.83</v>
      </c>
      <c r="H2275" s="200">
        <f t="shared" si="1198"/>
        <v>43314</v>
      </c>
      <c r="I2275" s="200">
        <f t="shared" si="1199"/>
        <v>43345</v>
      </c>
      <c r="J2275" s="27">
        <f t="shared" si="1203"/>
        <v>4.7997057287958445E-3</v>
      </c>
      <c r="K2275" s="12">
        <f t="shared" si="1217"/>
        <v>43405</v>
      </c>
      <c r="L2275" s="12">
        <f t="shared" si="1204"/>
        <v>43405</v>
      </c>
      <c r="M2275" s="1">
        <f t="shared" si="1218"/>
        <v>22</v>
      </c>
      <c r="N2275" s="1">
        <f t="shared" si="1205"/>
        <v>14</v>
      </c>
      <c r="O2275" s="2">
        <f t="shared" si="1206"/>
        <v>1.0030516899999999</v>
      </c>
      <c r="P2275" s="11">
        <f t="shared" si="1196"/>
        <v>0.99910098000000003</v>
      </c>
      <c r="Q2275" s="11">
        <f t="shared" si="1223"/>
        <v>1.4582888673970378</v>
      </c>
      <c r="R2275" s="2">
        <f t="shared" si="1195"/>
        <v>1.46273911</v>
      </c>
      <c r="S2275" s="2">
        <f t="shared" si="1221"/>
        <v>1.4582888599999999</v>
      </c>
      <c r="T2275" s="2">
        <f t="shared" si="1207"/>
        <v>192796.52505582001</v>
      </c>
      <c r="U2275" s="2">
        <f t="shared" si="1208"/>
        <v>17827.158148046812</v>
      </c>
      <c r="V2275" s="2">
        <f t="shared" si="1209"/>
        <v>43177.247442989355</v>
      </c>
      <c r="W2275" s="2">
        <f t="shared" si="1210"/>
        <v>193211.76885363617</v>
      </c>
      <c r="X2275" s="29">
        <f t="shared" si="1211"/>
        <v>0</v>
      </c>
      <c r="Y2275" s="2">
        <f t="shared" si="1222"/>
        <v>0</v>
      </c>
      <c r="Z2275" s="82">
        <f t="shared" si="1212"/>
        <v>0</v>
      </c>
      <c r="AA2275" s="2">
        <f t="shared" si="1193"/>
        <v>0</v>
      </c>
      <c r="AB2275" s="27">
        <f t="shared" si="1219"/>
        <v>6.7299999999999999E-2</v>
      </c>
      <c r="AC2275" s="29">
        <f t="shared" si="1200"/>
        <v>14</v>
      </c>
      <c r="AD2275" s="29">
        <v>252</v>
      </c>
      <c r="AE2275" s="11">
        <f t="shared" si="1224"/>
        <v>1.0036250040000001</v>
      </c>
      <c r="AF2275" s="2">
        <f t="shared" si="1194"/>
        <v>698.88817451</v>
      </c>
      <c r="AG2275" s="2">
        <f t="shared" si="1213"/>
        <v>700.39343494000002</v>
      </c>
      <c r="AH2275" s="3">
        <f t="shared" si="1214"/>
        <v>0</v>
      </c>
      <c r="AI2275" s="4" t="str">
        <f t="shared" si="1225"/>
        <v>A+J=</v>
      </c>
      <c r="AJ2275" s="12">
        <f t="shared" si="1220"/>
        <v>43405</v>
      </c>
      <c r="AK2275" s="12"/>
      <c r="AL2275" s="4"/>
      <c r="AM2275" s="1"/>
      <c r="AN2275" s="12"/>
      <c r="AO2275" s="1"/>
      <c r="AP2275" s="1"/>
      <c r="AQ2275" s="3"/>
      <c r="AR2275" s="3"/>
      <c r="AS2275" s="7"/>
      <c r="AT2275" s="1"/>
      <c r="AU2275" s="1"/>
      <c r="AV2275" s="1"/>
      <c r="AW2275" s="1"/>
      <c r="AX2275" s="1"/>
      <c r="AY2275" s="1"/>
      <c r="AZ2275" s="1"/>
      <c r="BA2275" s="1"/>
      <c r="BB2275" s="1"/>
    </row>
    <row r="2276" spans="1:54" x14ac:dyDescent="0.2">
      <c r="A2276" s="178">
        <f t="shared" si="1215"/>
        <v>43395</v>
      </c>
      <c r="B2276" s="2">
        <f t="shared" si="1201"/>
        <v>193912.16228857616</v>
      </c>
      <c r="C2276" s="2">
        <f t="shared" si="1216"/>
        <v>132207.3632626</v>
      </c>
      <c r="D2276" s="2">
        <f>SUM(Y2276:Y$2591)</f>
        <v>38899.39229168</v>
      </c>
      <c r="E2276" s="11">
        <f t="shared" si="1202"/>
        <v>93307.970970919996</v>
      </c>
      <c r="F2276" s="99">
        <f t="shared" si="1197"/>
        <v>5056.5600000000004</v>
      </c>
      <c r="G2276" s="3">
        <f>IF(N2276=1,VLOOKUP(A2275,[1]Plan1!$BG$69:$BI$188,3),G2275)</f>
        <v>5080.83</v>
      </c>
      <c r="H2276" s="200">
        <f t="shared" si="1198"/>
        <v>43314</v>
      </c>
      <c r="I2276" s="200">
        <f t="shared" si="1199"/>
        <v>43345</v>
      </c>
      <c r="J2276" s="27">
        <f t="shared" si="1203"/>
        <v>4.7997057287958445E-3</v>
      </c>
      <c r="K2276" s="12">
        <f t="shared" si="1217"/>
        <v>43405</v>
      </c>
      <c r="L2276" s="12">
        <f t="shared" si="1204"/>
        <v>43405</v>
      </c>
      <c r="M2276" s="1">
        <f t="shared" si="1218"/>
        <v>22</v>
      </c>
      <c r="N2276" s="1">
        <f t="shared" si="1205"/>
        <v>14</v>
      </c>
      <c r="O2276" s="2">
        <f t="shared" si="1206"/>
        <v>1.0030516899999999</v>
      </c>
      <c r="P2276" s="11">
        <f t="shared" si="1196"/>
        <v>0.99910098000000003</v>
      </c>
      <c r="Q2276" s="11">
        <f t="shared" si="1223"/>
        <v>1.4582888673970378</v>
      </c>
      <c r="R2276" s="2">
        <f t="shared" si="1195"/>
        <v>1.46273911</v>
      </c>
      <c r="S2276" s="2">
        <f t="shared" si="1221"/>
        <v>1.4582888599999999</v>
      </c>
      <c r="T2276" s="2">
        <f t="shared" si="1207"/>
        <v>192796.52505582001</v>
      </c>
      <c r="U2276" s="2">
        <f t="shared" si="1208"/>
        <v>17827.158148046812</v>
      </c>
      <c r="V2276" s="2">
        <f t="shared" si="1209"/>
        <v>43177.247442989355</v>
      </c>
      <c r="W2276" s="2">
        <f t="shared" si="1210"/>
        <v>193211.76885363617</v>
      </c>
      <c r="X2276" s="29">
        <f t="shared" si="1211"/>
        <v>0</v>
      </c>
      <c r="Y2276" s="2">
        <f t="shared" si="1222"/>
        <v>0</v>
      </c>
      <c r="Z2276" s="82">
        <f t="shared" si="1212"/>
        <v>0</v>
      </c>
      <c r="AA2276" s="2">
        <f t="shared" si="1193"/>
        <v>0</v>
      </c>
      <c r="AB2276" s="27">
        <f t="shared" si="1219"/>
        <v>6.7299999999999999E-2</v>
      </c>
      <c r="AC2276" s="29">
        <f t="shared" si="1200"/>
        <v>14</v>
      </c>
      <c r="AD2276" s="29">
        <v>252</v>
      </c>
      <c r="AE2276" s="11">
        <f t="shared" si="1224"/>
        <v>1.0036250040000001</v>
      </c>
      <c r="AF2276" s="2">
        <f t="shared" si="1194"/>
        <v>698.88817451</v>
      </c>
      <c r="AG2276" s="2">
        <f t="shared" si="1213"/>
        <v>700.39343494000002</v>
      </c>
      <c r="AH2276" s="3">
        <f t="shared" si="1214"/>
        <v>0</v>
      </c>
      <c r="AI2276" s="4" t="str">
        <f t="shared" si="1225"/>
        <v>A+J=</v>
      </c>
      <c r="AJ2276" s="12">
        <f t="shared" si="1220"/>
        <v>43405</v>
      </c>
      <c r="AK2276" s="12"/>
      <c r="AL2276" s="4"/>
      <c r="AM2276" s="1"/>
      <c r="AN2276" s="12"/>
      <c r="AO2276" s="1"/>
      <c r="AP2276" s="1"/>
      <c r="AQ2276" s="3"/>
      <c r="AR2276" s="3"/>
      <c r="AS2276" s="7"/>
      <c r="AT2276" s="1"/>
      <c r="AU2276" s="1"/>
      <c r="AV2276" s="1"/>
      <c r="AW2276" s="1"/>
      <c r="AX2276" s="1"/>
      <c r="AY2276" s="1"/>
      <c r="AZ2276" s="1"/>
      <c r="BA2276" s="1"/>
      <c r="BB2276" s="1"/>
    </row>
    <row r="2277" spans="1:54" x14ac:dyDescent="0.2">
      <c r="A2277" s="178">
        <f t="shared" si="1215"/>
        <v>43396</v>
      </c>
      <c r="B2277" s="2">
        <f t="shared" si="1201"/>
        <v>193992.11207261332</v>
      </c>
      <c r="C2277" s="2">
        <f t="shared" si="1216"/>
        <v>132207.3632626</v>
      </c>
      <c r="D2277" s="2">
        <f>SUM(Y2277:Y$2591)</f>
        <v>38899.39229168</v>
      </c>
      <c r="E2277" s="11">
        <f t="shared" si="1202"/>
        <v>93307.970970919996</v>
      </c>
      <c r="F2277" s="99">
        <f t="shared" si="1197"/>
        <v>5056.5600000000004</v>
      </c>
      <c r="G2277" s="3">
        <f>IF(N2277=1,VLOOKUP(A2276,[1]Plan1!$BG$69:$BI$188,3),G2276)</f>
        <v>5080.83</v>
      </c>
      <c r="H2277" s="200">
        <f t="shared" si="1198"/>
        <v>43314</v>
      </c>
      <c r="I2277" s="200">
        <f t="shared" si="1199"/>
        <v>43345</v>
      </c>
      <c r="J2277" s="27">
        <f t="shared" si="1203"/>
        <v>4.7997057287958445E-3</v>
      </c>
      <c r="K2277" s="12">
        <f t="shared" si="1217"/>
        <v>43405</v>
      </c>
      <c r="L2277" s="12">
        <f t="shared" si="1204"/>
        <v>43405</v>
      </c>
      <c r="M2277" s="1">
        <f t="shared" si="1218"/>
        <v>22</v>
      </c>
      <c r="N2277" s="1">
        <f t="shared" si="1205"/>
        <v>15</v>
      </c>
      <c r="O2277" s="2">
        <f t="shared" si="1206"/>
        <v>1.0032700299999999</v>
      </c>
      <c r="P2277" s="11">
        <f t="shared" si="1196"/>
        <v>0.99910098000000003</v>
      </c>
      <c r="Q2277" s="11">
        <f t="shared" si="1223"/>
        <v>1.4582888673970378</v>
      </c>
      <c r="R2277" s="2">
        <f t="shared" si="1195"/>
        <v>1.4630575100000001</v>
      </c>
      <c r="S2277" s="2">
        <f t="shared" si="1221"/>
        <v>1.4582888599999999</v>
      </c>
      <c r="T2277" s="2">
        <f t="shared" si="1207"/>
        <v>192796.52505582001</v>
      </c>
      <c r="U2277" s="2">
        <f t="shared" si="1208"/>
        <v>17827.158148046812</v>
      </c>
      <c r="V2277" s="2">
        <f t="shared" si="1209"/>
        <v>43206.956700946503</v>
      </c>
      <c r="W2277" s="2">
        <f t="shared" si="1210"/>
        <v>193241.47811159331</v>
      </c>
      <c r="X2277" s="29">
        <f t="shared" si="1211"/>
        <v>0</v>
      </c>
      <c r="Y2277" s="2">
        <f t="shared" si="1222"/>
        <v>0</v>
      </c>
      <c r="Z2277" s="82">
        <f t="shared" si="1212"/>
        <v>0</v>
      </c>
      <c r="AA2277" s="2">
        <f t="shared" si="1193"/>
        <v>0</v>
      </c>
      <c r="AB2277" s="27">
        <f t="shared" si="1219"/>
        <v>6.7299999999999999E-2</v>
      </c>
      <c r="AC2277" s="29">
        <f t="shared" si="1200"/>
        <v>15</v>
      </c>
      <c r="AD2277" s="29">
        <v>252</v>
      </c>
      <c r="AE2277" s="11">
        <f t="shared" si="1224"/>
        <v>1.003884435</v>
      </c>
      <c r="AF2277" s="2">
        <f t="shared" si="1194"/>
        <v>748.90556979999997</v>
      </c>
      <c r="AG2277" s="2">
        <f t="shared" si="1213"/>
        <v>750.63396102000002</v>
      </c>
      <c r="AH2277" s="3">
        <f t="shared" si="1214"/>
        <v>0</v>
      </c>
      <c r="AI2277" s="4" t="str">
        <f t="shared" si="1225"/>
        <v>A+J=</v>
      </c>
      <c r="AJ2277" s="12">
        <f t="shared" si="1220"/>
        <v>43405</v>
      </c>
      <c r="AK2277" s="12"/>
      <c r="AL2277" s="4"/>
      <c r="AM2277" s="1"/>
      <c r="AN2277" s="12"/>
      <c r="AO2277" s="1"/>
      <c r="AP2277" s="1"/>
      <c r="AQ2277" s="3"/>
      <c r="AR2277" s="3"/>
      <c r="AS2277" s="7"/>
      <c r="AT2277" s="1"/>
      <c r="AU2277" s="1"/>
      <c r="AV2277" s="1"/>
      <c r="AW2277" s="1"/>
      <c r="AX2277" s="1"/>
      <c r="AY2277" s="1"/>
      <c r="AZ2277" s="1"/>
      <c r="BA2277" s="1"/>
      <c r="BB2277" s="1"/>
    </row>
    <row r="2278" spans="1:54" x14ac:dyDescent="0.2">
      <c r="A2278" s="178">
        <f t="shared" si="1215"/>
        <v>43397</v>
      </c>
      <c r="B2278" s="2">
        <f t="shared" si="1201"/>
        <v>194072.09603578871</v>
      </c>
      <c r="C2278" s="2">
        <f t="shared" si="1216"/>
        <v>132207.3632626</v>
      </c>
      <c r="D2278" s="2">
        <f>SUM(Y2278:Y$2591)</f>
        <v>38899.39229168</v>
      </c>
      <c r="E2278" s="11">
        <f t="shared" si="1202"/>
        <v>93307.970970919996</v>
      </c>
      <c r="F2278" s="99">
        <f t="shared" si="1197"/>
        <v>5056.5600000000004</v>
      </c>
      <c r="G2278" s="3">
        <f>IF(N2278=1,VLOOKUP(A2277,[1]Plan1!$BG$69:$BI$188,3),G2277)</f>
        <v>5080.83</v>
      </c>
      <c r="H2278" s="200">
        <f t="shared" si="1198"/>
        <v>43314</v>
      </c>
      <c r="I2278" s="200">
        <f t="shared" si="1199"/>
        <v>43345</v>
      </c>
      <c r="J2278" s="27">
        <f t="shared" si="1203"/>
        <v>4.7997057287958445E-3</v>
      </c>
      <c r="K2278" s="12">
        <f t="shared" si="1217"/>
        <v>43405</v>
      </c>
      <c r="L2278" s="12">
        <f t="shared" si="1204"/>
        <v>43405</v>
      </c>
      <c r="M2278" s="1">
        <f t="shared" si="1218"/>
        <v>22</v>
      </c>
      <c r="N2278" s="1">
        <f t="shared" si="1205"/>
        <v>16</v>
      </c>
      <c r="O2278" s="2">
        <f t="shared" si="1206"/>
        <v>1.0034884100000001</v>
      </c>
      <c r="P2278" s="11">
        <f t="shared" si="1196"/>
        <v>0.99910098000000003</v>
      </c>
      <c r="Q2278" s="11">
        <f t="shared" si="1223"/>
        <v>1.4582888673970378</v>
      </c>
      <c r="R2278" s="2">
        <f t="shared" si="1195"/>
        <v>1.46337597</v>
      </c>
      <c r="S2278" s="2">
        <f t="shared" si="1221"/>
        <v>1.4582888599999999</v>
      </c>
      <c r="T2278" s="2">
        <f t="shared" si="1207"/>
        <v>192796.52505582001</v>
      </c>
      <c r="U2278" s="2">
        <f t="shared" si="1208"/>
        <v>17827.158148046812</v>
      </c>
      <c r="V2278" s="2">
        <f t="shared" si="1209"/>
        <v>43236.671557381895</v>
      </c>
      <c r="W2278" s="2">
        <f t="shared" si="1210"/>
        <v>193271.19296802871</v>
      </c>
      <c r="X2278" s="29">
        <f t="shared" si="1211"/>
        <v>0</v>
      </c>
      <c r="Y2278" s="2">
        <f t="shared" si="1222"/>
        <v>0</v>
      </c>
      <c r="Z2278" s="82">
        <f t="shared" si="1212"/>
        <v>0</v>
      </c>
      <c r="AA2278" s="2">
        <f t="shared" si="1193"/>
        <v>0</v>
      </c>
      <c r="AB2278" s="27">
        <f t="shared" si="1219"/>
        <v>6.7299999999999999E-2</v>
      </c>
      <c r="AC2278" s="29">
        <f t="shared" si="1200"/>
        <v>16</v>
      </c>
      <c r="AD2278" s="29">
        <v>252</v>
      </c>
      <c r="AE2278" s="11">
        <f t="shared" si="1224"/>
        <v>1.004143934</v>
      </c>
      <c r="AF2278" s="2">
        <f t="shared" si="1194"/>
        <v>798.93607526000005</v>
      </c>
      <c r="AG2278" s="2">
        <f t="shared" si="1213"/>
        <v>800.90306776</v>
      </c>
      <c r="AH2278" s="3">
        <f t="shared" si="1214"/>
        <v>0</v>
      </c>
      <c r="AI2278" s="4" t="str">
        <f t="shared" si="1225"/>
        <v>A+J=</v>
      </c>
      <c r="AJ2278" s="12">
        <f t="shared" si="1220"/>
        <v>43405</v>
      </c>
      <c r="AK2278" s="12"/>
      <c r="AL2278" s="4"/>
      <c r="AM2278" s="1"/>
      <c r="AN2278" s="12"/>
      <c r="AO2278" s="1"/>
      <c r="AP2278" s="1"/>
      <c r="AQ2278" s="3"/>
      <c r="AR2278" s="3"/>
      <c r="AS2278" s="7"/>
      <c r="AT2278" s="1"/>
      <c r="AU2278" s="1"/>
      <c r="AV2278" s="1"/>
      <c r="AW2278" s="1"/>
      <c r="AX2278" s="1"/>
      <c r="AY2278" s="1"/>
      <c r="AZ2278" s="1"/>
      <c r="BA2278" s="1"/>
      <c r="BB2278" s="1"/>
    </row>
    <row r="2279" spans="1:54" x14ac:dyDescent="0.2">
      <c r="A2279" s="178">
        <f t="shared" si="1215"/>
        <v>43398</v>
      </c>
      <c r="B2279" s="2">
        <f t="shared" si="1201"/>
        <v>194152.11567627182</v>
      </c>
      <c r="C2279" s="2">
        <f t="shared" si="1216"/>
        <v>132207.3632626</v>
      </c>
      <c r="D2279" s="2">
        <f>SUM(Y2279:Y$2591)</f>
        <v>38899.39229168</v>
      </c>
      <c r="E2279" s="11">
        <f t="shared" si="1202"/>
        <v>93307.970970919996</v>
      </c>
      <c r="F2279" s="99">
        <f t="shared" si="1197"/>
        <v>5056.5600000000004</v>
      </c>
      <c r="G2279" s="3">
        <f>IF(N2279=1,VLOOKUP(A2278,[1]Plan1!$BG$69:$BI$188,3),G2278)</f>
        <v>5080.83</v>
      </c>
      <c r="H2279" s="200">
        <f t="shared" si="1198"/>
        <v>43314</v>
      </c>
      <c r="I2279" s="200">
        <f t="shared" si="1199"/>
        <v>43345</v>
      </c>
      <c r="J2279" s="27">
        <f t="shared" si="1203"/>
        <v>4.7997057287958445E-3</v>
      </c>
      <c r="K2279" s="12">
        <f t="shared" si="1217"/>
        <v>43405</v>
      </c>
      <c r="L2279" s="12">
        <f t="shared" si="1204"/>
        <v>43405</v>
      </c>
      <c r="M2279" s="1">
        <f t="shared" si="1218"/>
        <v>22</v>
      </c>
      <c r="N2279" s="1">
        <f t="shared" si="1205"/>
        <v>17</v>
      </c>
      <c r="O2279" s="2">
        <f t="shared" si="1206"/>
        <v>1.00370684</v>
      </c>
      <c r="P2279" s="11">
        <f t="shared" si="1196"/>
        <v>0.99910098000000003</v>
      </c>
      <c r="Q2279" s="11">
        <f t="shared" si="1223"/>
        <v>1.4582888673970378</v>
      </c>
      <c r="R2279" s="2">
        <f t="shared" si="1195"/>
        <v>1.4636945100000001</v>
      </c>
      <c r="S2279" s="2">
        <f t="shared" si="1221"/>
        <v>1.4582888599999999</v>
      </c>
      <c r="T2279" s="2">
        <f t="shared" si="1207"/>
        <v>192796.52505582001</v>
      </c>
      <c r="U2279" s="2">
        <f t="shared" si="1208"/>
        <v>17827.158148046812</v>
      </c>
      <c r="V2279" s="2">
        <f t="shared" si="1209"/>
        <v>43266.393878454975</v>
      </c>
      <c r="W2279" s="2">
        <f t="shared" si="1210"/>
        <v>193300.9152891018</v>
      </c>
      <c r="X2279" s="29">
        <f t="shared" si="1211"/>
        <v>0</v>
      </c>
      <c r="Y2279" s="2">
        <f t="shared" si="1222"/>
        <v>0</v>
      </c>
      <c r="Z2279" s="82">
        <f t="shared" si="1212"/>
        <v>0</v>
      </c>
      <c r="AA2279" s="2">
        <f t="shared" si="1193"/>
        <v>0</v>
      </c>
      <c r="AB2279" s="27">
        <f t="shared" si="1219"/>
        <v>6.7299999999999999E-2</v>
      </c>
      <c r="AC2279" s="29">
        <f t="shared" si="1200"/>
        <v>17</v>
      </c>
      <c r="AD2279" s="29">
        <v>252</v>
      </c>
      <c r="AE2279" s="11">
        <f t="shared" si="1224"/>
        <v>1.0044034989999999</v>
      </c>
      <c r="AF2279" s="2">
        <f t="shared" si="1194"/>
        <v>848.97930527999995</v>
      </c>
      <c r="AG2279" s="2">
        <f t="shared" si="1213"/>
        <v>851.20038717</v>
      </c>
      <c r="AH2279" s="3">
        <f t="shared" si="1214"/>
        <v>0</v>
      </c>
      <c r="AI2279" s="4" t="str">
        <f t="shared" si="1225"/>
        <v>A+J=</v>
      </c>
      <c r="AJ2279" s="12">
        <f t="shared" si="1220"/>
        <v>43405</v>
      </c>
      <c r="AK2279" s="12"/>
      <c r="AL2279" s="4"/>
      <c r="AM2279" s="1"/>
      <c r="AN2279" s="12"/>
      <c r="AO2279" s="1"/>
      <c r="AP2279" s="1"/>
      <c r="AQ2279" s="3"/>
      <c r="AR2279" s="3"/>
      <c r="AS2279" s="7"/>
      <c r="AT2279" s="1"/>
      <c r="AU2279" s="1"/>
      <c r="AV2279" s="1"/>
      <c r="AW2279" s="1"/>
      <c r="AX2279" s="1"/>
      <c r="AY2279" s="1"/>
      <c r="AZ2279" s="1"/>
      <c r="BA2279" s="1"/>
      <c r="BB2279" s="1"/>
    </row>
    <row r="2280" spans="1:54" x14ac:dyDescent="0.2">
      <c r="A2280" s="178">
        <f t="shared" si="1215"/>
        <v>43399</v>
      </c>
      <c r="B2280" s="2">
        <f t="shared" si="1201"/>
        <v>194232.16932424315</v>
      </c>
      <c r="C2280" s="2">
        <f t="shared" si="1216"/>
        <v>132207.3632626</v>
      </c>
      <c r="D2280" s="2">
        <f>SUM(Y2280:Y$2591)</f>
        <v>38899.39229168</v>
      </c>
      <c r="E2280" s="11">
        <f t="shared" si="1202"/>
        <v>93307.970970919996</v>
      </c>
      <c r="F2280" s="99">
        <f t="shared" si="1197"/>
        <v>5056.5600000000004</v>
      </c>
      <c r="G2280" s="3">
        <f>IF(N2280=1,VLOOKUP(A2279,[1]Plan1!$BG$69:$BI$188,3),G2279)</f>
        <v>5080.83</v>
      </c>
      <c r="H2280" s="200">
        <f t="shared" si="1198"/>
        <v>43314</v>
      </c>
      <c r="I2280" s="200">
        <f t="shared" si="1199"/>
        <v>43345</v>
      </c>
      <c r="J2280" s="27">
        <f t="shared" si="1203"/>
        <v>4.7997057287958445E-3</v>
      </c>
      <c r="K2280" s="12">
        <f t="shared" si="1217"/>
        <v>43405</v>
      </c>
      <c r="L2280" s="12">
        <f t="shared" si="1204"/>
        <v>43405</v>
      </c>
      <c r="M2280" s="1">
        <f t="shared" si="1218"/>
        <v>22</v>
      </c>
      <c r="N2280" s="1">
        <f t="shared" si="1205"/>
        <v>18</v>
      </c>
      <c r="O2280" s="2">
        <f t="shared" si="1206"/>
        <v>1.00392532</v>
      </c>
      <c r="P2280" s="11">
        <f t="shared" si="1196"/>
        <v>0.99910098000000003</v>
      </c>
      <c r="Q2280" s="11">
        <f t="shared" si="1223"/>
        <v>1.4582888673970378</v>
      </c>
      <c r="R2280" s="2">
        <f t="shared" si="1195"/>
        <v>1.46401311</v>
      </c>
      <c r="S2280" s="2">
        <f t="shared" si="1221"/>
        <v>1.4582888599999999</v>
      </c>
      <c r="T2280" s="2">
        <f t="shared" si="1207"/>
        <v>192796.52505582001</v>
      </c>
      <c r="U2280" s="2">
        <f t="shared" si="1208"/>
        <v>17827.158148046812</v>
      </c>
      <c r="V2280" s="2">
        <f t="shared" si="1209"/>
        <v>43296.121798006308</v>
      </c>
      <c r="W2280" s="2">
        <f t="shared" si="1210"/>
        <v>193330.64320865314</v>
      </c>
      <c r="X2280" s="29">
        <f t="shared" si="1211"/>
        <v>0</v>
      </c>
      <c r="Y2280" s="2">
        <f t="shared" si="1222"/>
        <v>0</v>
      </c>
      <c r="Z2280" s="82">
        <f t="shared" si="1212"/>
        <v>0</v>
      </c>
      <c r="AA2280" s="2">
        <f t="shared" ref="AA2280:AA2343" si="1226">IF(Z2280&gt;0,TRUNC(Z2280*T2280,8),0)</f>
        <v>0</v>
      </c>
      <c r="AB2280" s="27">
        <f t="shared" si="1219"/>
        <v>6.7299999999999999E-2</v>
      </c>
      <c r="AC2280" s="29">
        <f t="shared" si="1200"/>
        <v>18</v>
      </c>
      <c r="AD2280" s="29">
        <v>252</v>
      </c>
      <c r="AE2280" s="11">
        <f t="shared" si="1224"/>
        <v>1.004663131</v>
      </c>
      <c r="AF2280" s="2">
        <f t="shared" ref="AF2280:AF2343" si="1227">TRUNC((T2280*(AE2280-1)),8)</f>
        <v>899.03545268000005</v>
      </c>
      <c r="AG2280" s="2">
        <f t="shared" si="1213"/>
        <v>901.52611559000002</v>
      </c>
      <c r="AH2280" s="3">
        <f t="shared" si="1214"/>
        <v>0</v>
      </c>
      <c r="AI2280" s="4" t="str">
        <f t="shared" si="1225"/>
        <v>A+J=</v>
      </c>
      <c r="AJ2280" s="12">
        <f t="shared" si="1220"/>
        <v>43405</v>
      </c>
      <c r="AK2280" s="12"/>
      <c r="AL2280" s="4"/>
      <c r="AM2280" s="1"/>
      <c r="AN2280" s="12"/>
      <c r="AO2280" s="1"/>
      <c r="AP2280" s="1"/>
      <c r="AQ2280" s="3"/>
      <c r="AR2280" s="3"/>
      <c r="AS2280" s="7"/>
      <c r="AT2280" s="1"/>
      <c r="AU2280" s="1"/>
      <c r="AV2280" s="1"/>
      <c r="AW2280" s="1"/>
      <c r="AX2280" s="1"/>
      <c r="AY2280" s="1"/>
      <c r="AZ2280" s="1"/>
      <c r="BA2280" s="1"/>
      <c r="BB2280" s="1"/>
    </row>
    <row r="2281" spans="1:54" x14ac:dyDescent="0.2">
      <c r="A2281" s="178">
        <f t="shared" si="1215"/>
        <v>43400</v>
      </c>
      <c r="B2281" s="2">
        <f t="shared" si="1201"/>
        <v>194312.25812107243</v>
      </c>
      <c r="C2281" s="2">
        <f t="shared" si="1216"/>
        <v>132207.3632626</v>
      </c>
      <c r="D2281" s="2">
        <f>SUM(Y2281:Y$2591)</f>
        <v>38899.39229168</v>
      </c>
      <c r="E2281" s="11">
        <f t="shared" si="1202"/>
        <v>93307.970970919996</v>
      </c>
      <c r="F2281" s="99">
        <f t="shared" si="1197"/>
        <v>5056.5600000000004</v>
      </c>
      <c r="G2281" s="3">
        <f>IF(N2281=1,VLOOKUP(A2280,[1]Plan1!$BG$69:$BI$188,3),G2280)</f>
        <v>5080.83</v>
      </c>
      <c r="H2281" s="200">
        <f t="shared" si="1198"/>
        <v>43314</v>
      </c>
      <c r="I2281" s="200">
        <f t="shared" si="1199"/>
        <v>43345</v>
      </c>
      <c r="J2281" s="27">
        <f t="shared" si="1203"/>
        <v>4.7997057287958445E-3</v>
      </c>
      <c r="K2281" s="12">
        <f t="shared" si="1217"/>
        <v>43405</v>
      </c>
      <c r="L2281" s="12">
        <f t="shared" si="1204"/>
        <v>43405</v>
      </c>
      <c r="M2281" s="1">
        <f t="shared" si="1218"/>
        <v>22</v>
      </c>
      <c r="N2281" s="1">
        <f t="shared" si="1205"/>
        <v>19</v>
      </c>
      <c r="O2281" s="2">
        <f t="shared" si="1206"/>
        <v>1.00414384</v>
      </c>
      <c r="P2281" s="11">
        <f t="shared" si="1196"/>
        <v>0.99910098000000003</v>
      </c>
      <c r="Q2281" s="11">
        <f t="shared" si="1223"/>
        <v>1.4582888673970378</v>
      </c>
      <c r="R2281" s="2">
        <f t="shared" ref="R2281:R2344" si="1228">TRUNC(TRUNC((O2281*Q2281),15),8)</f>
        <v>1.46433178</v>
      </c>
      <c r="S2281" s="2">
        <f t="shared" si="1221"/>
        <v>1.4582888599999999</v>
      </c>
      <c r="T2281" s="2">
        <f t="shared" si="1207"/>
        <v>192796.52505582001</v>
      </c>
      <c r="U2281" s="2">
        <f t="shared" si="1208"/>
        <v>17827.158148046812</v>
      </c>
      <c r="V2281" s="2">
        <f t="shared" si="1209"/>
        <v>43325.856249115604</v>
      </c>
      <c r="W2281" s="2">
        <f t="shared" si="1210"/>
        <v>193360.37765976242</v>
      </c>
      <c r="X2281" s="29">
        <f t="shared" si="1211"/>
        <v>0</v>
      </c>
      <c r="Y2281" s="2">
        <f t="shared" si="1222"/>
        <v>0</v>
      </c>
      <c r="Z2281" s="82">
        <f t="shared" si="1212"/>
        <v>0</v>
      </c>
      <c r="AA2281" s="2">
        <f t="shared" si="1226"/>
        <v>0</v>
      </c>
      <c r="AB2281" s="27">
        <f t="shared" si="1219"/>
        <v>6.7299999999999999E-2</v>
      </c>
      <c r="AC2281" s="29">
        <f t="shared" si="1200"/>
        <v>19</v>
      </c>
      <c r="AD2281" s="29">
        <v>252</v>
      </c>
      <c r="AE2281" s="11">
        <f t="shared" si="1224"/>
        <v>1.004922831</v>
      </c>
      <c r="AF2281" s="2">
        <f t="shared" si="1227"/>
        <v>949.10471023000002</v>
      </c>
      <c r="AG2281" s="2">
        <f t="shared" si="1213"/>
        <v>951.88046130999999</v>
      </c>
      <c r="AH2281" s="3">
        <f t="shared" si="1214"/>
        <v>0</v>
      </c>
      <c r="AI2281" s="4" t="str">
        <f t="shared" si="1225"/>
        <v>A+J=</v>
      </c>
      <c r="AJ2281" s="12">
        <f t="shared" si="1220"/>
        <v>43405</v>
      </c>
      <c r="AK2281" s="12"/>
      <c r="AL2281" s="4"/>
      <c r="AM2281" s="1"/>
      <c r="AN2281" s="12"/>
      <c r="AO2281" s="1"/>
      <c r="AP2281" s="1"/>
      <c r="AQ2281" s="3"/>
      <c r="AR2281" s="3"/>
      <c r="AS2281" s="7"/>
      <c r="AT2281" s="1"/>
      <c r="AU2281" s="1"/>
      <c r="AV2281" s="1"/>
      <c r="AW2281" s="1"/>
      <c r="AX2281" s="1"/>
      <c r="AY2281" s="1"/>
      <c r="AZ2281" s="1"/>
      <c r="BA2281" s="1"/>
      <c r="BB2281" s="1"/>
    </row>
    <row r="2282" spans="1:54" x14ac:dyDescent="0.2">
      <c r="A2282" s="178">
        <f t="shared" si="1215"/>
        <v>43401</v>
      </c>
      <c r="B2282" s="2">
        <f t="shared" si="1201"/>
        <v>194312.25812107243</v>
      </c>
      <c r="C2282" s="2">
        <f t="shared" si="1216"/>
        <v>132207.3632626</v>
      </c>
      <c r="D2282" s="2">
        <f>SUM(Y2282:Y$2591)</f>
        <v>38899.39229168</v>
      </c>
      <c r="E2282" s="11">
        <f t="shared" si="1202"/>
        <v>93307.970970919996</v>
      </c>
      <c r="F2282" s="99">
        <f t="shared" si="1197"/>
        <v>5056.5600000000004</v>
      </c>
      <c r="G2282" s="3">
        <f>IF(N2282=1,VLOOKUP(A2281,[1]Plan1!$BG$69:$BI$188,3),G2281)</f>
        <v>5080.83</v>
      </c>
      <c r="H2282" s="200">
        <f t="shared" si="1198"/>
        <v>43314</v>
      </c>
      <c r="I2282" s="200">
        <f t="shared" si="1199"/>
        <v>43345</v>
      </c>
      <c r="J2282" s="27">
        <f t="shared" si="1203"/>
        <v>4.7997057287958445E-3</v>
      </c>
      <c r="K2282" s="12">
        <f t="shared" si="1217"/>
        <v>43405</v>
      </c>
      <c r="L2282" s="12">
        <f t="shared" si="1204"/>
        <v>43405</v>
      </c>
      <c r="M2282" s="1">
        <f t="shared" si="1218"/>
        <v>22</v>
      </c>
      <c r="N2282" s="1">
        <f t="shared" si="1205"/>
        <v>19</v>
      </c>
      <c r="O2282" s="2">
        <f t="shared" si="1206"/>
        <v>1.00414384</v>
      </c>
      <c r="P2282" s="11">
        <f t="shared" ref="P2282:P2345" si="1229">IF(L2282&gt;L2281,O2281,P2281)</f>
        <v>0.99910098000000003</v>
      </c>
      <c r="Q2282" s="11">
        <f t="shared" si="1223"/>
        <v>1.4582888673970378</v>
      </c>
      <c r="R2282" s="2">
        <f t="shared" si="1228"/>
        <v>1.46433178</v>
      </c>
      <c r="S2282" s="2">
        <f t="shared" si="1221"/>
        <v>1.4582888599999999</v>
      </c>
      <c r="T2282" s="2">
        <f t="shared" si="1207"/>
        <v>192796.52505582001</v>
      </c>
      <c r="U2282" s="2">
        <f t="shared" si="1208"/>
        <v>17827.158148046812</v>
      </c>
      <c r="V2282" s="2">
        <f t="shared" si="1209"/>
        <v>43325.856249115604</v>
      </c>
      <c r="W2282" s="2">
        <f t="shared" si="1210"/>
        <v>193360.37765976242</v>
      </c>
      <c r="X2282" s="29">
        <f t="shared" si="1211"/>
        <v>0</v>
      </c>
      <c r="Y2282" s="2">
        <f t="shared" si="1222"/>
        <v>0</v>
      </c>
      <c r="Z2282" s="82">
        <f t="shared" si="1212"/>
        <v>0</v>
      </c>
      <c r="AA2282" s="2">
        <f t="shared" si="1226"/>
        <v>0</v>
      </c>
      <c r="AB2282" s="27">
        <f t="shared" si="1219"/>
        <v>6.7299999999999999E-2</v>
      </c>
      <c r="AC2282" s="29">
        <f t="shared" si="1200"/>
        <v>19</v>
      </c>
      <c r="AD2282" s="29">
        <v>252</v>
      </c>
      <c r="AE2282" s="11">
        <f t="shared" si="1224"/>
        <v>1.004922831</v>
      </c>
      <c r="AF2282" s="2">
        <f t="shared" si="1227"/>
        <v>949.10471023000002</v>
      </c>
      <c r="AG2282" s="2">
        <f t="shared" si="1213"/>
        <v>951.88046130999999</v>
      </c>
      <c r="AH2282" s="3">
        <f t="shared" si="1214"/>
        <v>0</v>
      </c>
      <c r="AI2282" s="4" t="str">
        <f t="shared" si="1225"/>
        <v>A+J=</v>
      </c>
      <c r="AJ2282" s="12">
        <f t="shared" si="1220"/>
        <v>43405</v>
      </c>
      <c r="AK2282" s="12"/>
      <c r="AL2282" s="4"/>
      <c r="AM2282" s="1"/>
      <c r="AN2282" s="12"/>
      <c r="AO2282" s="1"/>
      <c r="AP2282" s="1"/>
      <c r="AQ2282" s="3"/>
      <c r="AR2282" s="3"/>
      <c r="AS2282" s="7"/>
      <c r="AT2282" s="1"/>
      <c r="AU2282" s="1"/>
      <c r="AV2282" s="1"/>
      <c r="AW2282" s="1"/>
      <c r="AX2282" s="1"/>
      <c r="AY2282" s="1"/>
      <c r="AZ2282" s="1"/>
      <c r="BA2282" s="1"/>
      <c r="BB2282" s="1"/>
    </row>
    <row r="2283" spans="1:54" x14ac:dyDescent="0.2">
      <c r="A2283" s="178">
        <f t="shared" si="1215"/>
        <v>43402</v>
      </c>
      <c r="B2283" s="2">
        <f t="shared" si="1201"/>
        <v>194312.25812107243</v>
      </c>
      <c r="C2283" s="2">
        <f t="shared" si="1216"/>
        <v>132207.3632626</v>
      </c>
      <c r="D2283" s="2">
        <f>SUM(Y2283:Y$2591)</f>
        <v>38899.39229168</v>
      </c>
      <c r="E2283" s="11">
        <f t="shared" si="1202"/>
        <v>93307.970970919996</v>
      </c>
      <c r="F2283" s="99">
        <f t="shared" si="1197"/>
        <v>5056.5600000000004</v>
      </c>
      <c r="G2283" s="3">
        <f>IF(N2283=1,VLOOKUP(A2282,[1]Plan1!$BG$69:$BI$188,3),G2282)</f>
        <v>5080.83</v>
      </c>
      <c r="H2283" s="200">
        <f t="shared" si="1198"/>
        <v>43314</v>
      </c>
      <c r="I2283" s="200">
        <f t="shared" si="1199"/>
        <v>43345</v>
      </c>
      <c r="J2283" s="27">
        <f t="shared" si="1203"/>
        <v>4.7997057287958445E-3</v>
      </c>
      <c r="K2283" s="12">
        <f t="shared" si="1217"/>
        <v>43405</v>
      </c>
      <c r="L2283" s="12">
        <f t="shared" si="1204"/>
        <v>43405</v>
      </c>
      <c r="M2283" s="1">
        <f t="shared" si="1218"/>
        <v>22</v>
      </c>
      <c r="N2283" s="1">
        <f t="shared" si="1205"/>
        <v>19</v>
      </c>
      <c r="O2283" s="2">
        <f t="shared" si="1206"/>
        <v>1.00414384</v>
      </c>
      <c r="P2283" s="11">
        <f t="shared" si="1229"/>
        <v>0.99910098000000003</v>
      </c>
      <c r="Q2283" s="11">
        <f t="shared" si="1223"/>
        <v>1.4582888673970378</v>
      </c>
      <c r="R2283" s="2">
        <f t="shared" si="1228"/>
        <v>1.46433178</v>
      </c>
      <c r="S2283" s="2">
        <f t="shared" si="1221"/>
        <v>1.4582888599999999</v>
      </c>
      <c r="T2283" s="2">
        <f t="shared" si="1207"/>
        <v>192796.52505582001</v>
      </c>
      <c r="U2283" s="2">
        <f t="shared" si="1208"/>
        <v>17827.158148046812</v>
      </c>
      <c r="V2283" s="2">
        <f t="shared" si="1209"/>
        <v>43325.856249115604</v>
      </c>
      <c r="W2283" s="2">
        <f t="shared" si="1210"/>
        <v>193360.37765976242</v>
      </c>
      <c r="X2283" s="29">
        <f t="shared" si="1211"/>
        <v>0</v>
      </c>
      <c r="Y2283" s="2">
        <f t="shared" si="1222"/>
        <v>0</v>
      </c>
      <c r="Z2283" s="82">
        <f t="shared" si="1212"/>
        <v>0</v>
      </c>
      <c r="AA2283" s="2">
        <f t="shared" si="1226"/>
        <v>0</v>
      </c>
      <c r="AB2283" s="27">
        <f t="shared" si="1219"/>
        <v>6.7299999999999999E-2</v>
      </c>
      <c r="AC2283" s="29">
        <f t="shared" si="1200"/>
        <v>19</v>
      </c>
      <c r="AD2283" s="29">
        <v>252</v>
      </c>
      <c r="AE2283" s="11">
        <f t="shared" si="1224"/>
        <v>1.004922831</v>
      </c>
      <c r="AF2283" s="2">
        <f t="shared" si="1227"/>
        <v>949.10471023000002</v>
      </c>
      <c r="AG2283" s="2">
        <f t="shared" si="1213"/>
        <v>951.88046130999999</v>
      </c>
      <c r="AH2283" s="3">
        <f t="shared" si="1214"/>
        <v>0</v>
      </c>
      <c r="AI2283" s="4" t="str">
        <f t="shared" si="1225"/>
        <v>A+J=</v>
      </c>
      <c r="AJ2283" s="12">
        <f t="shared" si="1220"/>
        <v>43405</v>
      </c>
      <c r="AK2283" s="12"/>
      <c r="AL2283" s="4"/>
      <c r="AM2283" s="1"/>
      <c r="AN2283" s="12"/>
      <c r="AO2283" s="1"/>
      <c r="AP2283" s="1"/>
      <c r="AQ2283" s="3"/>
      <c r="AR2283" s="3"/>
      <c r="AS2283" s="7"/>
      <c r="AT2283" s="1"/>
      <c r="AU2283" s="1"/>
      <c r="AV2283" s="1"/>
      <c r="AW2283" s="1"/>
      <c r="AX2283" s="1"/>
      <c r="AY2283" s="1"/>
      <c r="AZ2283" s="1"/>
      <c r="BA2283" s="1"/>
      <c r="BB2283" s="1"/>
    </row>
    <row r="2284" spans="1:54" x14ac:dyDescent="0.2">
      <c r="A2284" s="178">
        <f t="shared" si="1215"/>
        <v>43403</v>
      </c>
      <c r="B2284" s="2">
        <f t="shared" si="1201"/>
        <v>194392.3816911297</v>
      </c>
      <c r="C2284" s="2">
        <f t="shared" si="1216"/>
        <v>132207.3632626</v>
      </c>
      <c r="D2284" s="2">
        <f>SUM(Y2284:Y$2591)</f>
        <v>38899.39229168</v>
      </c>
      <c r="E2284" s="11">
        <f t="shared" si="1202"/>
        <v>93307.970970919996</v>
      </c>
      <c r="F2284" s="99">
        <f t="shared" si="1197"/>
        <v>5056.5600000000004</v>
      </c>
      <c r="G2284" s="3">
        <f>IF(N2284=1,VLOOKUP(A2283,[1]Plan1!$BG$69:$BI$188,3),G2283)</f>
        <v>5080.83</v>
      </c>
      <c r="H2284" s="200">
        <f t="shared" si="1198"/>
        <v>43314</v>
      </c>
      <c r="I2284" s="200">
        <f t="shared" si="1199"/>
        <v>43345</v>
      </c>
      <c r="J2284" s="27">
        <f t="shared" si="1203"/>
        <v>4.7997057287958445E-3</v>
      </c>
      <c r="K2284" s="12">
        <f t="shared" si="1217"/>
        <v>43405</v>
      </c>
      <c r="L2284" s="12">
        <f t="shared" si="1204"/>
        <v>43405</v>
      </c>
      <c r="M2284" s="1">
        <f t="shared" si="1218"/>
        <v>22</v>
      </c>
      <c r="N2284" s="1">
        <f t="shared" si="1205"/>
        <v>20</v>
      </c>
      <c r="O2284" s="2">
        <f t="shared" si="1206"/>
        <v>1.0043624099999999</v>
      </c>
      <c r="P2284" s="11">
        <f t="shared" si="1229"/>
        <v>0.99910098000000003</v>
      </c>
      <c r="Q2284" s="11">
        <f t="shared" si="1223"/>
        <v>1.4582888673970378</v>
      </c>
      <c r="R2284" s="2">
        <f t="shared" si="1228"/>
        <v>1.46465052</v>
      </c>
      <c r="S2284" s="2">
        <f t="shared" si="1221"/>
        <v>1.4582888599999999</v>
      </c>
      <c r="T2284" s="2">
        <f t="shared" si="1207"/>
        <v>192796.52505582001</v>
      </c>
      <c r="U2284" s="2">
        <f t="shared" si="1208"/>
        <v>17827.158148046812</v>
      </c>
      <c r="V2284" s="2">
        <f t="shared" si="1209"/>
        <v>43355.597231782878</v>
      </c>
      <c r="W2284" s="2">
        <f t="shared" si="1210"/>
        <v>193390.1186424297</v>
      </c>
      <c r="X2284" s="29">
        <f t="shared" si="1211"/>
        <v>0</v>
      </c>
      <c r="Y2284" s="2">
        <f t="shared" si="1222"/>
        <v>0</v>
      </c>
      <c r="Z2284" s="82">
        <f t="shared" si="1212"/>
        <v>0</v>
      </c>
      <c r="AA2284" s="2">
        <f t="shared" si="1226"/>
        <v>0</v>
      </c>
      <c r="AB2284" s="27">
        <f t="shared" si="1219"/>
        <v>6.7299999999999999E-2</v>
      </c>
      <c r="AC2284" s="29">
        <f t="shared" si="1200"/>
        <v>20</v>
      </c>
      <c r="AD2284" s="29">
        <v>252</v>
      </c>
      <c r="AE2284" s="11">
        <f t="shared" si="1224"/>
        <v>1.0051825969999999</v>
      </c>
      <c r="AF2284" s="2">
        <f t="shared" si="1227"/>
        <v>999.18669236000005</v>
      </c>
      <c r="AG2284" s="2">
        <f t="shared" si="1213"/>
        <v>1002.2630487</v>
      </c>
      <c r="AH2284" s="3">
        <f t="shared" si="1214"/>
        <v>0</v>
      </c>
      <c r="AI2284" s="4" t="str">
        <f t="shared" si="1225"/>
        <v>A+J=</v>
      </c>
      <c r="AJ2284" s="12">
        <f t="shared" si="1220"/>
        <v>43405</v>
      </c>
      <c r="AK2284" s="12"/>
      <c r="AL2284" s="4"/>
      <c r="AM2284" s="1"/>
      <c r="AN2284" s="12"/>
      <c r="AO2284" s="1"/>
      <c r="AP2284" s="1"/>
      <c r="AQ2284" s="3"/>
      <c r="AR2284" s="3"/>
      <c r="AS2284" s="7"/>
      <c r="AT2284" s="1"/>
      <c r="AU2284" s="1"/>
      <c r="AV2284" s="1"/>
      <c r="AW2284" s="1"/>
      <c r="AX2284" s="1"/>
      <c r="AY2284" s="1"/>
      <c r="AZ2284" s="1"/>
      <c r="BA2284" s="1"/>
      <c r="BB2284" s="1"/>
    </row>
    <row r="2285" spans="1:54" x14ac:dyDescent="0.2">
      <c r="A2285" s="178">
        <f t="shared" si="1215"/>
        <v>43404</v>
      </c>
      <c r="B2285" s="2">
        <f t="shared" si="1201"/>
        <v>194472.54043223493</v>
      </c>
      <c r="C2285" s="2">
        <f t="shared" si="1216"/>
        <v>132207.3632626</v>
      </c>
      <c r="D2285" s="2">
        <f>SUM(Y2285:Y$2591)</f>
        <v>38899.39229168</v>
      </c>
      <c r="E2285" s="11">
        <f t="shared" si="1202"/>
        <v>93307.970970919996</v>
      </c>
      <c r="F2285" s="99">
        <f t="shared" si="1197"/>
        <v>5056.5600000000004</v>
      </c>
      <c r="G2285" s="3">
        <f>IF(N2285=1,VLOOKUP(A2284,[1]Plan1!$BG$69:$BI$188,3),G2284)</f>
        <v>5080.83</v>
      </c>
      <c r="H2285" s="200">
        <f t="shared" si="1198"/>
        <v>43314</v>
      </c>
      <c r="I2285" s="200">
        <f t="shared" si="1199"/>
        <v>43345</v>
      </c>
      <c r="J2285" s="27">
        <f t="shared" si="1203"/>
        <v>4.7997057287958445E-3</v>
      </c>
      <c r="K2285" s="12">
        <f t="shared" si="1217"/>
        <v>43405</v>
      </c>
      <c r="L2285" s="12">
        <f t="shared" si="1204"/>
        <v>43405</v>
      </c>
      <c r="M2285" s="1">
        <f t="shared" si="1218"/>
        <v>22</v>
      </c>
      <c r="N2285" s="1">
        <f t="shared" si="1205"/>
        <v>21</v>
      </c>
      <c r="O2285" s="2">
        <f t="shared" si="1206"/>
        <v>1.00458103</v>
      </c>
      <c r="P2285" s="11">
        <f t="shared" si="1229"/>
        <v>0.99910098000000003</v>
      </c>
      <c r="Q2285" s="11">
        <f t="shared" si="1223"/>
        <v>1.4582888673970378</v>
      </c>
      <c r="R2285" s="2">
        <f t="shared" si="1228"/>
        <v>1.46496933</v>
      </c>
      <c r="S2285" s="2">
        <f t="shared" si="1221"/>
        <v>1.4582888599999999</v>
      </c>
      <c r="T2285" s="2">
        <f t="shared" si="1207"/>
        <v>192796.52505582001</v>
      </c>
      <c r="U2285" s="2">
        <f t="shared" si="1208"/>
        <v>17827.158148046812</v>
      </c>
      <c r="V2285" s="2">
        <f t="shared" si="1209"/>
        <v>43385.344746008115</v>
      </c>
      <c r="W2285" s="2">
        <f t="shared" si="1210"/>
        <v>193419.86615665493</v>
      </c>
      <c r="X2285" s="29">
        <f t="shared" si="1211"/>
        <v>0</v>
      </c>
      <c r="Y2285" s="2">
        <f t="shared" si="1222"/>
        <v>0</v>
      </c>
      <c r="Z2285" s="82">
        <f t="shared" si="1212"/>
        <v>0</v>
      </c>
      <c r="AA2285" s="2">
        <f t="shared" si="1226"/>
        <v>0</v>
      </c>
      <c r="AB2285" s="27">
        <f t="shared" si="1219"/>
        <v>6.7299999999999999E-2</v>
      </c>
      <c r="AC2285" s="29">
        <f t="shared" si="1200"/>
        <v>21</v>
      </c>
      <c r="AD2285" s="29">
        <v>252</v>
      </c>
      <c r="AE2285" s="11">
        <f t="shared" si="1224"/>
        <v>1.0054424310000001</v>
      </c>
      <c r="AF2285" s="2">
        <f t="shared" si="1227"/>
        <v>1049.28178465</v>
      </c>
      <c r="AG2285" s="2">
        <f t="shared" si="1213"/>
        <v>1052.6742755800001</v>
      </c>
      <c r="AH2285" s="3">
        <f t="shared" si="1214"/>
        <v>0</v>
      </c>
      <c r="AI2285" s="4" t="str">
        <f t="shared" si="1225"/>
        <v>A+J=</v>
      </c>
      <c r="AJ2285" s="12">
        <f t="shared" si="1220"/>
        <v>43405</v>
      </c>
      <c r="AK2285" s="12"/>
      <c r="AL2285" s="4"/>
      <c r="AM2285" s="1"/>
      <c r="AN2285" s="12"/>
      <c r="AO2285" s="1"/>
      <c r="AP2285" s="1"/>
      <c r="AQ2285" s="3"/>
      <c r="AR2285" s="3"/>
      <c r="AS2285" s="7"/>
      <c r="AT2285" s="1"/>
      <c r="AU2285" s="1"/>
      <c r="AV2285" s="1"/>
      <c r="AW2285" s="1"/>
      <c r="AX2285" s="1"/>
      <c r="AY2285" s="1"/>
      <c r="AZ2285" s="1"/>
      <c r="BA2285" s="1"/>
      <c r="BB2285" s="1"/>
    </row>
    <row r="2286" spans="1:54" x14ac:dyDescent="0.2">
      <c r="A2286" s="178">
        <f t="shared" si="1215"/>
        <v>43405</v>
      </c>
      <c r="B2286" s="2">
        <f t="shared" si="1201"/>
        <v>194552.73416209815</v>
      </c>
      <c r="C2286" s="2">
        <f t="shared" si="1216"/>
        <v>132207.3632626</v>
      </c>
      <c r="D2286" s="2">
        <f>SUM(Y2286:Y$2591)</f>
        <v>38899.39229168</v>
      </c>
      <c r="E2286" s="11">
        <f t="shared" si="1202"/>
        <v>93307.970970919996</v>
      </c>
      <c r="F2286" s="99">
        <f t="shared" si="1197"/>
        <v>5056.5600000000004</v>
      </c>
      <c r="G2286" s="3">
        <f>IF(N2286=1,VLOOKUP(A2285,[1]Plan1!$BG$69:$BI$188,3),G2285)</f>
        <v>5080.83</v>
      </c>
      <c r="H2286" s="200">
        <f t="shared" si="1198"/>
        <v>43314</v>
      </c>
      <c r="I2286" s="200">
        <f t="shared" si="1199"/>
        <v>43345</v>
      </c>
      <c r="J2286" s="27">
        <f t="shared" si="1203"/>
        <v>4.7997057287958445E-3</v>
      </c>
      <c r="K2286" s="12">
        <f t="shared" si="1217"/>
        <v>43437</v>
      </c>
      <c r="L2286" s="12">
        <f t="shared" si="1204"/>
        <v>43405</v>
      </c>
      <c r="M2286" s="1">
        <f t="shared" si="1218"/>
        <v>22</v>
      </c>
      <c r="N2286" s="1">
        <f t="shared" si="1205"/>
        <v>22</v>
      </c>
      <c r="O2286" s="2">
        <f t="shared" si="1206"/>
        <v>1.0047997</v>
      </c>
      <c r="P2286" s="11">
        <f t="shared" si="1229"/>
        <v>0.99910098000000003</v>
      </c>
      <c r="Q2286" s="11">
        <f t="shared" si="1223"/>
        <v>1.4582888673970378</v>
      </c>
      <c r="R2286" s="2">
        <f t="shared" si="1228"/>
        <v>1.46528821</v>
      </c>
      <c r="S2286" s="2">
        <f t="shared" si="1221"/>
        <v>1.4582888599999999</v>
      </c>
      <c r="T2286" s="2">
        <f t="shared" si="1207"/>
        <v>192796.52505582001</v>
      </c>
      <c r="U2286" s="2">
        <f t="shared" si="1208"/>
        <v>17827.158148046812</v>
      </c>
      <c r="V2286" s="2">
        <f t="shared" si="1209"/>
        <v>43415.098791791323</v>
      </c>
      <c r="W2286" s="2">
        <f t="shared" si="1210"/>
        <v>193449.62020243815</v>
      </c>
      <c r="X2286" s="29">
        <f t="shared" si="1211"/>
        <v>75</v>
      </c>
      <c r="Y2286" s="2">
        <f t="shared" si="1222"/>
        <v>3403.0823119800002</v>
      </c>
      <c r="Z2286" s="82">
        <f t="shared" si="1212"/>
        <v>2.5740490000000001E-2</v>
      </c>
      <c r="AA2286" s="2">
        <f t="shared" si="1226"/>
        <v>4962.6770252300003</v>
      </c>
      <c r="AB2286" s="27">
        <f t="shared" si="1219"/>
        <v>6.7299999999999999E-2</v>
      </c>
      <c r="AC2286" s="29">
        <f t="shared" si="1200"/>
        <v>22</v>
      </c>
      <c r="AD2286" s="29">
        <v>252</v>
      </c>
      <c r="AE2286" s="11">
        <f t="shared" si="1224"/>
        <v>1.005702332</v>
      </c>
      <c r="AF2286" s="2">
        <f t="shared" si="1227"/>
        <v>1099.3897943100001</v>
      </c>
      <c r="AG2286" s="2">
        <f t="shared" si="1213"/>
        <v>1103.1139596600001</v>
      </c>
      <c r="AH2286" s="3">
        <f t="shared" si="1214"/>
        <v>6062.0668195400003</v>
      </c>
      <c r="AI2286" s="4" t="str">
        <f t="shared" si="1225"/>
        <v>A+J=</v>
      </c>
      <c r="AJ2286" s="12">
        <f t="shared" si="1220"/>
        <v>43405</v>
      </c>
      <c r="AK2286" s="12"/>
      <c r="AL2286" s="4"/>
      <c r="AM2286" s="1"/>
      <c r="AN2286" s="12"/>
      <c r="AO2286" s="1"/>
      <c r="AP2286" s="1"/>
      <c r="AQ2286" s="3"/>
      <c r="AR2286" s="3"/>
      <c r="AS2286" s="7"/>
      <c r="AT2286" s="1"/>
      <c r="AU2286" s="1"/>
      <c r="AV2286" s="1"/>
      <c r="AW2286" s="1"/>
      <c r="AX2286" s="1"/>
      <c r="AY2286" s="1"/>
      <c r="AZ2286" s="1"/>
      <c r="BA2286" s="1"/>
      <c r="BB2286" s="1"/>
    </row>
    <row r="2287" spans="1:54" x14ac:dyDescent="0.2">
      <c r="A2287" s="178">
        <f t="shared" si="1215"/>
        <v>43406</v>
      </c>
      <c r="B2287" s="2">
        <f t="shared" si="1201"/>
        <v>188566.36564563614</v>
      </c>
      <c r="C2287" s="2">
        <f t="shared" si="1216"/>
        <v>128804.28095062</v>
      </c>
      <c r="D2287" s="2">
        <f>SUM(Y2287:Y$2591)</f>
        <v>35496.309979700003</v>
      </c>
      <c r="E2287" s="11">
        <f t="shared" si="1202"/>
        <v>93307.970970919996</v>
      </c>
      <c r="F2287" s="99">
        <f t="shared" si="1197"/>
        <v>5080.83</v>
      </c>
      <c r="G2287" s="3">
        <f>IF(N2287=1,VLOOKUP(A2286,[1]Plan1!$BG$69:$BI$188,3),G2286)</f>
        <v>5103.6899999999996</v>
      </c>
      <c r="H2287" s="200">
        <f t="shared" si="1198"/>
        <v>43345</v>
      </c>
      <c r="I2287" s="200">
        <f t="shared" si="1199"/>
        <v>43375</v>
      </c>
      <c r="J2287" s="27">
        <f t="shared" si="1203"/>
        <v>4.4992648838870775E-3</v>
      </c>
      <c r="K2287" s="12">
        <f t="shared" si="1217"/>
        <v>43437</v>
      </c>
      <c r="L2287" s="12">
        <f t="shared" si="1204"/>
        <v>43437</v>
      </c>
      <c r="M2287" s="1">
        <f t="shared" si="1218"/>
        <v>20</v>
      </c>
      <c r="N2287" s="1">
        <f t="shared" si="1205"/>
        <v>1</v>
      </c>
      <c r="O2287" s="2">
        <f t="shared" si="1206"/>
        <v>1.00022448</v>
      </c>
      <c r="P2287" s="11">
        <f t="shared" si="1229"/>
        <v>1.0047997</v>
      </c>
      <c r="Q2287" s="11">
        <f t="shared" si="1223"/>
        <v>1.4652882164738832</v>
      </c>
      <c r="R2287" s="2">
        <f t="shared" si="1228"/>
        <v>1.46561714</v>
      </c>
      <c r="S2287" s="2">
        <f t="shared" si="1221"/>
        <v>1.4582888599999999</v>
      </c>
      <c r="T2287" s="2">
        <f t="shared" si="1207"/>
        <v>187833.84803058999</v>
      </c>
      <c r="U2287" s="2">
        <f t="shared" si="1208"/>
        <v>16267.563434803335</v>
      </c>
      <c r="V2287" s="2">
        <f t="shared" si="1209"/>
        <v>43445.790582682792</v>
      </c>
      <c r="W2287" s="2">
        <f t="shared" si="1210"/>
        <v>188517.63496810614</v>
      </c>
      <c r="X2287" s="29">
        <f t="shared" si="1211"/>
        <v>0</v>
      </c>
      <c r="Y2287" s="2">
        <f t="shared" si="1222"/>
        <v>0</v>
      </c>
      <c r="Z2287" s="82">
        <f t="shared" si="1212"/>
        <v>0</v>
      </c>
      <c r="AA2287" s="2">
        <f t="shared" si="1226"/>
        <v>0</v>
      </c>
      <c r="AB2287" s="27">
        <f t="shared" si="1219"/>
        <v>6.7299999999999999E-2</v>
      </c>
      <c r="AC2287" s="29">
        <f t="shared" si="1200"/>
        <v>1</v>
      </c>
      <c r="AD2287" s="29">
        <v>252</v>
      </c>
      <c r="AE2287" s="11">
        <f t="shared" si="1224"/>
        <v>1.0002584940000001</v>
      </c>
      <c r="AF2287" s="2">
        <f t="shared" si="1227"/>
        <v>48.553922710000002</v>
      </c>
      <c r="AG2287" s="2">
        <f t="shared" si="1213"/>
        <v>48.730677530000001</v>
      </c>
      <c r="AH2287" s="3">
        <f t="shared" si="1214"/>
        <v>0</v>
      </c>
      <c r="AI2287" s="4" t="str">
        <f t="shared" si="1225"/>
        <v>A+J=</v>
      </c>
      <c r="AJ2287" s="12">
        <f t="shared" si="1220"/>
        <v>43437</v>
      </c>
      <c r="AK2287" s="12"/>
      <c r="AL2287" s="4"/>
      <c r="AM2287" s="1"/>
      <c r="AN2287" s="12"/>
      <c r="AO2287" s="1"/>
      <c r="AP2287" s="1"/>
      <c r="AQ2287" s="3"/>
      <c r="AR2287" s="3"/>
      <c r="AS2287" s="7"/>
      <c r="AT2287" s="1"/>
      <c r="AU2287" s="1"/>
      <c r="AV2287" s="1"/>
      <c r="AW2287" s="1"/>
      <c r="AX2287" s="1"/>
      <c r="AY2287" s="1"/>
      <c r="AZ2287" s="1"/>
      <c r="BA2287" s="1"/>
      <c r="BB2287" s="1"/>
    </row>
    <row r="2288" spans="1:54" x14ac:dyDescent="0.2">
      <c r="A2288" s="178">
        <f t="shared" si="1215"/>
        <v>43407</v>
      </c>
      <c r="B2288" s="2">
        <f t="shared" si="1201"/>
        <v>188566.36564563614</v>
      </c>
      <c r="C2288" s="2">
        <f t="shared" si="1216"/>
        <v>128804.28095062</v>
      </c>
      <c r="D2288" s="2">
        <f>SUM(Y2288:Y$2591)</f>
        <v>35496.309979700003</v>
      </c>
      <c r="E2288" s="11">
        <f t="shared" si="1202"/>
        <v>93307.970970919996</v>
      </c>
      <c r="F2288" s="99">
        <f t="shared" si="1197"/>
        <v>5080.83</v>
      </c>
      <c r="G2288" s="3">
        <f>IF(N2288=1,VLOOKUP(A2287,[1]Plan1!$BG$69:$BI$188,3),G2287)</f>
        <v>5103.6899999999996</v>
      </c>
      <c r="H2288" s="200">
        <f t="shared" si="1198"/>
        <v>43345</v>
      </c>
      <c r="I2288" s="200">
        <f t="shared" si="1199"/>
        <v>43375</v>
      </c>
      <c r="J2288" s="27">
        <f t="shared" si="1203"/>
        <v>4.4992648838870775E-3</v>
      </c>
      <c r="K2288" s="12">
        <f t="shared" si="1217"/>
        <v>43437</v>
      </c>
      <c r="L2288" s="12">
        <f t="shared" si="1204"/>
        <v>43437</v>
      </c>
      <c r="M2288" s="1">
        <f t="shared" si="1218"/>
        <v>20</v>
      </c>
      <c r="N2288" s="1">
        <f t="shared" si="1205"/>
        <v>1</v>
      </c>
      <c r="O2288" s="2">
        <f t="shared" si="1206"/>
        <v>1.00022448</v>
      </c>
      <c r="P2288" s="11">
        <f t="shared" si="1229"/>
        <v>1.0047997</v>
      </c>
      <c r="Q2288" s="11">
        <f t="shared" si="1223"/>
        <v>1.4652882164738832</v>
      </c>
      <c r="R2288" s="2">
        <f t="shared" si="1228"/>
        <v>1.46561714</v>
      </c>
      <c r="S2288" s="2">
        <f t="shared" si="1221"/>
        <v>1.4582888599999999</v>
      </c>
      <c r="T2288" s="2">
        <f t="shared" si="1207"/>
        <v>187833.84803058999</v>
      </c>
      <c r="U2288" s="2">
        <f t="shared" si="1208"/>
        <v>16267.563434803335</v>
      </c>
      <c r="V2288" s="2">
        <f t="shared" si="1209"/>
        <v>43445.790582682792</v>
      </c>
      <c r="W2288" s="2">
        <f t="shared" si="1210"/>
        <v>188517.63496810614</v>
      </c>
      <c r="X2288" s="29">
        <f t="shared" si="1211"/>
        <v>0</v>
      </c>
      <c r="Y2288" s="2">
        <f t="shared" si="1222"/>
        <v>0</v>
      </c>
      <c r="Z2288" s="82">
        <f t="shared" si="1212"/>
        <v>0</v>
      </c>
      <c r="AA2288" s="2">
        <f t="shared" si="1226"/>
        <v>0</v>
      </c>
      <c r="AB2288" s="27">
        <f t="shared" si="1219"/>
        <v>6.7299999999999999E-2</v>
      </c>
      <c r="AC2288" s="29">
        <f t="shared" si="1200"/>
        <v>1</v>
      </c>
      <c r="AD2288" s="29">
        <v>252</v>
      </c>
      <c r="AE2288" s="11">
        <f t="shared" si="1224"/>
        <v>1.0002584940000001</v>
      </c>
      <c r="AF2288" s="2">
        <f t="shared" si="1227"/>
        <v>48.553922710000002</v>
      </c>
      <c r="AG2288" s="2">
        <f t="shared" si="1213"/>
        <v>48.730677530000001</v>
      </c>
      <c r="AH2288" s="3">
        <f t="shared" si="1214"/>
        <v>0</v>
      </c>
      <c r="AI2288" s="4" t="str">
        <f t="shared" si="1225"/>
        <v>A+J=</v>
      </c>
      <c r="AJ2288" s="12">
        <f t="shared" si="1220"/>
        <v>43437</v>
      </c>
      <c r="AK2288" s="12"/>
      <c r="AL2288" s="4"/>
      <c r="AM2288" s="1"/>
      <c r="AN2288" s="12"/>
      <c r="AO2288" s="1"/>
      <c r="AP2288" s="1"/>
      <c r="AQ2288" s="3"/>
      <c r="AR2288" s="3"/>
      <c r="AS2288" s="7"/>
      <c r="AT2288" s="1"/>
      <c r="AU2288" s="1"/>
      <c r="AV2288" s="1"/>
      <c r="AW2288" s="1"/>
      <c r="AX2288" s="1"/>
      <c r="AY2288" s="1"/>
      <c r="AZ2288" s="1"/>
      <c r="BA2288" s="1"/>
      <c r="BB2288" s="1"/>
    </row>
    <row r="2289" spans="1:54" x14ac:dyDescent="0.2">
      <c r="A2289" s="178">
        <f t="shared" si="1215"/>
        <v>43408</v>
      </c>
      <c r="B2289" s="2">
        <f t="shared" si="1201"/>
        <v>188566.36564563614</v>
      </c>
      <c r="C2289" s="2">
        <f t="shared" si="1216"/>
        <v>128804.28095062</v>
      </c>
      <c r="D2289" s="2">
        <f>SUM(Y2289:Y$2591)</f>
        <v>35496.309979700003</v>
      </c>
      <c r="E2289" s="11">
        <f t="shared" si="1202"/>
        <v>93307.970970919996</v>
      </c>
      <c r="F2289" s="99">
        <f t="shared" si="1197"/>
        <v>5080.83</v>
      </c>
      <c r="G2289" s="3">
        <f>IF(N2289=1,VLOOKUP(A2288,[1]Plan1!$BG$69:$BI$188,3),G2288)</f>
        <v>5103.6899999999996</v>
      </c>
      <c r="H2289" s="200">
        <f t="shared" si="1198"/>
        <v>43345</v>
      </c>
      <c r="I2289" s="200">
        <f t="shared" si="1199"/>
        <v>43375</v>
      </c>
      <c r="J2289" s="27">
        <f t="shared" si="1203"/>
        <v>4.4992648838870775E-3</v>
      </c>
      <c r="K2289" s="12">
        <f t="shared" si="1217"/>
        <v>43437</v>
      </c>
      <c r="L2289" s="12">
        <f t="shared" si="1204"/>
        <v>43437</v>
      </c>
      <c r="M2289" s="1">
        <f t="shared" si="1218"/>
        <v>20</v>
      </c>
      <c r="N2289" s="1">
        <f t="shared" si="1205"/>
        <v>1</v>
      </c>
      <c r="O2289" s="2">
        <f t="shared" si="1206"/>
        <v>1.00022448</v>
      </c>
      <c r="P2289" s="11">
        <f t="shared" si="1229"/>
        <v>1.0047997</v>
      </c>
      <c r="Q2289" s="11">
        <f t="shared" si="1223"/>
        <v>1.4652882164738832</v>
      </c>
      <c r="R2289" s="2">
        <f t="shared" si="1228"/>
        <v>1.46561714</v>
      </c>
      <c r="S2289" s="2">
        <f t="shared" si="1221"/>
        <v>1.4582888599999999</v>
      </c>
      <c r="T2289" s="2">
        <f t="shared" si="1207"/>
        <v>187833.84803058999</v>
      </c>
      <c r="U2289" s="2">
        <f t="shared" si="1208"/>
        <v>16267.563434803335</v>
      </c>
      <c r="V2289" s="2">
        <f t="shared" si="1209"/>
        <v>43445.790582682792</v>
      </c>
      <c r="W2289" s="2">
        <f t="shared" si="1210"/>
        <v>188517.63496810614</v>
      </c>
      <c r="X2289" s="29">
        <f t="shared" si="1211"/>
        <v>0</v>
      </c>
      <c r="Y2289" s="2">
        <f t="shared" si="1222"/>
        <v>0</v>
      </c>
      <c r="Z2289" s="82">
        <f t="shared" si="1212"/>
        <v>0</v>
      </c>
      <c r="AA2289" s="2">
        <f t="shared" si="1226"/>
        <v>0</v>
      </c>
      <c r="AB2289" s="27">
        <f t="shared" si="1219"/>
        <v>6.7299999999999999E-2</v>
      </c>
      <c r="AC2289" s="29">
        <f t="shared" si="1200"/>
        <v>1</v>
      </c>
      <c r="AD2289" s="29">
        <v>252</v>
      </c>
      <c r="AE2289" s="11">
        <f t="shared" si="1224"/>
        <v>1.0002584940000001</v>
      </c>
      <c r="AF2289" s="2">
        <f t="shared" si="1227"/>
        <v>48.553922710000002</v>
      </c>
      <c r="AG2289" s="2">
        <f t="shared" si="1213"/>
        <v>48.730677530000001</v>
      </c>
      <c r="AH2289" s="3">
        <f t="shared" si="1214"/>
        <v>0</v>
      </c>
      <c r="AI2289" s="4" t="str">
        <f t="shared" si="1225"/>
        <v>A+J=</v>
      </c>
      <c r="AJ2289" s="12">
        <f t="shared" si="1220"/>
        <v>43437</v>
      </c>
      <c r="AK2289" s="12"/>
      <c r="AL2289" s="4"/>
      <c r="AM2289" s="1"/>
      <c r="AN2289" s="12"/>
      <c r="AO2289" s="1"/>
      <c r="AP2289" s="1"/>
      <c r="AQ2289" s="3"/>
      <c r="AR2289" s="3"/>
      <c r="AS2289" s="7"/>
      <c r="AT2289" s="1"/>
      <c r="AU2289" s="1"/>
      <c r="AV2289" s="1"/>
      <c r="AW2289" s="1"/>
      <c r="AX2289" s="1"/>
      <c r="AY2289" s="1"/>
      <c r="AZ2289" s="1"/>
      <c r="BA2289" s="1"/>
      <c r="BB2289" s="1"/>
    </row>
    <row r="2290" spans="1:54" x14ac:dyDescent="0.2">
      <c r="A2290" s="178">
        <f t="shared" si="1215"/>
        <v>43409</v>
      </c>
      <c r="B2290" s="2">
        <f t="shared" si="1201"/>
        <v>188566.36564563614</v>
      </c>
      <c r="C2290" s="2">
        <f t="shared" si="1216"/>
        <v>128804.28095062</v>
      </c>
      <c r="D2290" s="2">
        <f>SUM(Y2290:Y$2591)</f>
        <v>35496.309979700003</v>
      </c>
      <c r="E2290" s="11">
        <f t="shared" si="1202"/>
        <v>93307.970970919996</v>
      </c>
      <c r="F2290" s="99">
        <f t="shared" si="1197"/>
        <v>5080.83</v>
      </c>
      <c r="G2290" s="3">
        <f>IF(N2290=1,VLOOKUP(A2289,[1]Plan1!$BG$69:$BI$188,3),G2289)</f>
        <v>5103.6899999999996</v>
      </c>
      <c r="H2290" s="200">
        <f t="shared" si="1198"/>
        <v>43345</v>
      </c>
      <c r="I2290" s="200">
        <f t="shared" si="1199"/>
        <v>43375</v>
      </c>
      <c r="J2290" s="27">
        <f t="shared" si="1203"/>
        <v>4.4992648838870775E-3</v>
      </c>
      <c r="K2290" s="12">
        <f t="shared" si="1217"/>
        <v>43437</v>
      </c>
      <c r="L2290" s="12">
        <f t="shared" si="1204"/>
        <v>43437</v>
      </c>
      <c r="M2290" s="1">
        <f t="shared" si="1218"/>
        <v>20</v>
      </c>
      <c r="N2290" s="1">
        <f t="shared" si="1205"/>
        <v>1</v>
      </c>
      <c r="O2290" s="2">
        <f t="shared" si="1206"/>
        <v>1.00022448</v>
      </c>
      <c r="P2290" s="11">
        <f t="shared" si="1229"/>
        <v>1.0047997</v>
      </c>
      <c r="Q2290" s="11">
        <f t="shared" si="1223"/>
        <v>1.4652882164738832</v>
      </c>
      <c r="R2290" s="2">
        <f t="shared" si="1228"/>
        <v>1.46561714</v>
      </c>
      <c r="S2290" s="2">
        <f t="shared" si="1221"/>
        <v>1.4582888599999999</v>
      </c>
      <c r="T2290" s="2">
        <f t="shared" si="1207"/>
        <v>187833.84803058999</v>
      </c>
      <c r="U2290" s="2">
        <f t="shared" si="1208"/>
        <v>16267.563434803335</v>
      </c>
      <c r="V2290" s="2">
        <f t="shared" si="1209"/>
        <v>43445.790582682792</v>
      </c>
      <c r="W2290" s="2">
        <f t="shared" si="1210"/>
        <v>188517.63496810614</v>
      </c>
      <c r="X2290" s="29">
        <f t="shared" si="1211"/>
        <v>0</v>
      </c>
      <c r="Y2290" s="2">
        <f t="shared" si="1222"/>
        <v>0</v>
      </c>
      <c r="Z2290" s="82">
        <f t="shared" si="1212"/>
        <v>0</v>
      </c>
      <c r="AA2290" s="2">
        <f t="shared" si="1226"/>
        <v>0</v>
      </c>
      <c r="AB2290" s="27">
        <f t="shared" si="1219"/>
        <v>6.7299999999999999E-2</v>
      </c>
      <c r="AC2290" s="29">
        <f t="shared" si="1200"/>
        <v>1</v>
      </c>
      <c r="AD2290" s="29">
        <v>252</v>
      </c>
      <c r="AE2290" s="11">
        <f t="shared" si="1224"/>
        <v>1.0002584940000001</v>
      </c>
      <c r="AF2290" s="2">
        <f t="shared" si="1227"/>
        <v>48.553922710000002</v>
      </c>
      <c r="AG2290" s="2">
        <f t="shared" si="1213"/>
        <v>48.730677530000001</v>
      </c>
      <c r="AH2290" s="3">
        <f t="shared" si="1214"/>
        <v>0</v>
      </c>
      <c r="AI2290" s="4" t="str">
        <f t="shared" si="1225"/>
        <v>A+J=</v>
      </c>
      <c r="AJ2290" s="12">
        <f t="shared" si="1220"/>
        <v>43437</v>
      </c>
      <c r="AK2290" s="12"/>
      <c r="AL2290" s="4"/>
      <c r="AM2290" s="1"/>
      <c r="AN2290" s="12"/>
      <c r="AO2290" s="1"/>
      <c r="AP2290" s="1"/>
      <c r="AQ2290" s="3"/>
      <c r="AR2290" s="3"/>
      <c r="AS2290" s="7"/>
      <c r="AT2290" s="1"/>
      <c r="AU2290" s="1"/>
      <c r="AV2290" s="1"/>
      <c r="AW2290" s="1"/>
      <c r="AX2290" s="1"/>
      <c r="AY2290" s="1"/>
      <c r="AZ2290" s="1"/>
      <c r="BA2290" s="1"/>
      <c r="BB2290" s="1"/>
    </row>
    <row r="2291" spans="1:54" x14ac:dyDescent="0.2">
      <c r="A2291" s="178">
        <f t="shared" si="1215"/>
        <v>43410</v>
      </c>
      <c r="B2291" s="2">
        <f t="shared" si="1201"/>
        <v>188645.82314901557</v>
      </c>
      <c r="C2291" s="2">
        <f t="shared" si="1216"/>
        <v>128804.28095062</v>
      </c>
      <c r="D2291" s="2">
        <f>SUM(Y2291:Y$2591)</f>
        <v>35496.309979700003</v>
      </c>
      <c r="E2291" s="11">
        <f t="shared" si="1202"/>
        <v>93307.970970919996</v>
      </c>
      <c r="F2291" s="99">
        <f t="shared" si="1197"/>
        <v>5080.83</v>
      </c>
      <c r="G2291" s="3">
        <f>IF(N2291=1,VLOOKUP(A2290,[1]Plan1!$BG$69:$BI$188,3),G2290)</f>
        <v>5103.6899999999996</v>
      </c>
      <c r="H2291" s="200">
        <f t="shared" si="1198"/>
        <v>43345</v>
      </c>
      <c r="I2291" s="200">
        <f t="shared" si="1199"/>
        <v>43375</v>
      </c>
      <c r="J2291" s="27">
        <f t="shared" si="1203"/>
        <v>4.4992648838870775E-3</v>
      </c>
      <c r="K2291" s="12">
        <f t="shared" si="1217"/>
        <v>43437</v>
      </c>
      <c r="L2291" s="12">
        <f t="shared" si="1204"/>
        <v>43437</v>
      </c>
      <c r="M2291" s="1">
        <f t="shared" si="1218"/>
        <v>20</v>
      </c>
      <c r="N2291" s="1">
        <f t="shared" si="1205"/>
        <v>2</v>
      </c>
      <c r="O2291" s="2">
        <f t="shared" si="1206"/>
        <v>1.0004490100000001</v>
      </c>
      <c r="P2291" s="11">
        <f t="shared" si="1229"/>
        <v>1.0047997</v>
      </c>
      <c r="Q2291" s="11">
        <f t="shared" si="1223"/>
        <v>1.4652882164738832</v>
      </c>
      <c r="R2291" s="2">
        <f t="shared" si="1228"/>
        <v>1.46594614</v>
      </c>
      <c r="S2291" s="2">
        <f t="shared" si="1221"/>
        <v>1.4582888599999999</v>
      </c>
      <c r="T2291" s="2">
        <f t="shared" si="1207"/>
        <v>187833.84803058999</v>
      </c>
      <c r="U2291" s="2">
        <f t="shared" si="1208"/>
        <v>16267.563434803335</v>
      </c>
      <c r="V2291" s="2">
        <f t="shared" si="1209"/>
        <v>43476.488905132224</v>
      </c>
      <c r="W2291" s="2">
        <f t="shared" si="1210"/>
        <v>188548.33329055557</v>
      </c>
      <c r="X2291" s="29">
        <f t="shared" si="1211"/>
        <v>0</v>
      </c>
      <c r="Y2291" s="2">
        <f t="shared" si="1222"/>
        <v>0</v>
      </c>
      <c r="Z2291" s="82">
        <f t="shared" si="1212"/>
        <v>0</v>
      </c>
      <c r="AA2291" s="2">
        <f t="shared" si="1226"/>
        <v>0</v>
      </c>
      <c r="AB2291" s="27">
        <f t="shared" si="1219"/>
        <v>6.7299999999999999E-2</v>
      </c>
      <c r="AC2291" s="29">
        <f t="shared" si="1200"/>
        <v>2</v>
      </c>
      <c r="AD2291" s="29">
        <v>252</v>
      </c>
      <c r="AE2291" s="11">
        <f t="shared" si="1224"/>
        <v>1.000517055</v>
      </c>
      <c r="AF2291" s="2">
        <f t="shared" si="1227"/>
        <v>97.120430290000002</v>
      </c>
      <c r="AG2291" s="2">
        <f t="shared" si="1213"/>
        <v>97.489858459999994</v>
      </c>
      <c r="AH2291" s="3">
        <f t="shared" si="1214"/>
        <v>0</v>
      </c>
      <c r="AI2291" s="4" t="str">
        <f t="shared" si="1225"/>
        <v>A+J=</v>
      </c>
      <c r="AJ2291" s="12">
        <f t="shared" si="1220"/>
        <v>43437</v>
      </c>
      <c r="AK2291" s="12"/>
      <c r="AL2291" s="4"/>
      <c r="AM2291" s="1"/>
      <c r="AN2291" s="12"/>
      <c r="AO2291" s="1"/>
      <c r="AP2291" s="1"/>
      <c r="AQ2291" s="3"/>
      <c r="AR2291" s="3"/>
      <c r="AS2291" s="7"/>
      <c r="AT2291" s="1"/>
      <c r="AU2291" s="1"/>
      <c r="AV2291" s="1"/>
      <c r="AW2291" s="1"/>
      <c r="AX2291" s="1"/>
      <c r="AY2291" s="1"/>
      <c r="AZ2291" s="1"/>
      <c r="BA2291" s="1"/>
      <c r="BB2291" s="1"/>
    </row>
    <row r="2292" spans="1:54" x14ac:dyDescent="0.2">
      <c r="A2292" s="178">
        <f t="shared" si="1215"/>
        <v>43411</v>
      </c>
      <c r="B2292" s="2">
        <f t="shared" si="1201"/>
        <v>188725.31756621238</v>
      </c>
      <c r="C2292" s="2">
        <f t="shared" si="1216"/>
        <v>128804.28095062</v>
      </c>
      <c r="D2292" s="2">
        <f>SUM(Y2292:Y$2591)</f>
        <v>35496.309979700003</v>
      </c>
      <c r="E2292" s="11">
        <f t="shared" si="1202"/>
        <v>93307.970970919996</v>
      </c>
      <c r="F2292" s="99">
        <f t="shared" si="1197"/>
        <v>5080.83</v>
      </c>
      <c r="G2292" s="3">
        <f>IF(N2292=1,VLOOKUP(A2291,[1]Plan1!$BG$69:$BI$188,3),G2291)</f>
        <v>5103.6899999999996</v>
      </c>
      <c r="H2292" s="200">
        <f t="shared" si="1198"/>
        <v>43345</v>
      </c>
      <c r="I2292" s="200">
        <f t="shared" si="1199"/>
        <v>43375</v>
      </c>
      <c r="J2292" s="27">
        <f t="shared" si="1203"/>
        <v>4.4992648838870775E-3</v>
      </c>
      <c r="K2292" s="12">
        <f t="shared" si="1217"/>
        <v>43437</v>
      </c>
      <c r="L2292" s="12">
        <f t="shared" si="1204"/>
        <v>43437</v>
      </c>
      <c r="M2292" s="1">
        <f t="shared" si="1218"/>
        <v>20</v>
      </c>
      <c r="N2292" s="1">
        <f t="shared" si="1205"/>
        <v>3</v>
      </c>
      <c r="O2292" s="2">
        <f t="shared" si="1206"/>
        <v>1.0006736000000001</v>
      </c>
      <c r="P2292" s="11">
        <f t="shared" si="1229"/>
        <v>1.0047997</v>
      </c>
      <c r="Q2292" s="11">
        <f t="shared" si="1223"/>
        <v>1.4652882164738832</v>
      </c>
      <c r="R2292" s="2">
        <f t="shared" si="1228"/>
        <v>1.4662752299999999</v>
      </c>
      <c r="S2292" s="2">
        <f t="shared" si="1221"/>
        <v>1.4582888599999999</v>
      </c>
      <c r="T2292" s="2">
        <f t="shared" si="1207"/>
        <v>187833.84803058999</v>
      </c>
      <c r="U2292" s="2">
        <f t="shared" si="1208"/>
        <v>16267.563434803335</v>
      </c>
      <c r="V2292" s="2">
        <f t="shared" si="1209"/>
        <v>43507.195625299035</v>
      </c>
      <c r="W2292" s="2">
        <f t="shared" si="1210"/>
        <v>188579.04001072238</v>
      </c>
      <c r="X2292" s="29">
        <f t="shared" si="1211"/>
        <v>0</v>
      </c>
      <c r="Y2292" s="2">
        <f t="shared" si="1222"/>
        <v>0</v>
      </c>
      <c r="Z2292" s="82">
        <f t="shared" si="1212"/>
        <v>0</v>
      </c>
      <c r="AA2292" s="2">
        <f t="shared" si="1226"/>
        <v>0</v>
      </c>
      <c r="AB2292" s="27">
        <f t="shared" si="1219"/>
        <v>6.7299999999999999E-2</v>
      </c>
      <c r="AC2292" s="29">
        <f t="shared" si="1200"/>
        <v>3</v>
      </c>
      <c r="AD2292" s="29">
        <v>252</v>
      </c>
      <c r="AE2292" s="11">
        <f t="shared" si="1224"/>
        <v>1.0007756830000001</v>
      </c>
      <c r="AF2292" s="2">
        <f t="shared" si="1227"/>
        <v>145.69952273999999</v>
      </c>
      <c r="AG2292" s="2">
        <f t="shared" si="1213"/>
        <v>146.27755549</v>
      </c>
      <c r="AH2292" s="3">
        <f t="shared" si="1214"/>
        <v>0</v>
      </c>
      <c r="AI2292" s="4" t="str">
        <f t="shared" si="1225"/>
        <v>A+J=</v>
      </c>
      <c r="AJ2292" s="12">
        <f t="shared" si="1220"/>
        <v>43437</v>
      </c>
      <c r="AK2292" s="12"/>
      <c r="AL2292" s="4"/>
      <c r="AM2292" s="1"/>
      <c r="AN2292" s="12"/>
      <c r="AO2292" s="1"/>
      <c r="AP2292" s="1"/>
      <c r="AQ2292" s="3"/>
      <c r="AR2292" s="3"/>
      <c r="AS2292" s="7"/>
      <c r="AT2292" s="1"/>
      <c r="AU2292" s="1"/>
      <c r="AV2292" s="1"/>
      <c r="AW2292" s="1"/>
      <c r="AX2292" s="1"/>
      <c r="AY2292" s="1"/>
      <c r="AZ2292" s="1"/>
      <c r="BA2292" s="1"/>
      <c r="BB2292" s="1"/>
    </row>
    <row r="2293" spans="1:54" x14ac:dyDescent="0.2">
      <c r="A2293" s="178">
        <f t="shared" si="1215"/>
        <v>43412</v>
      </c>
      <c r="B2293" s="2">
        <f t="shared" si="1201"/>
        <v>188804.84591914748</v>
      </c>
      <c r="C2293" s="2">
        <f t="shared" si="1216"/>
        <v>128804.28095062</v>
      </c>
      <c r="D2293" s="2">
        <f>SUM(Y2293:Y$2591)</f>
        <v>35496.309979700003</v>
      </c>
      <c r="E2293" s="11">
        <f t="shared" si="1202"/>
        <v>93307.970970919996</v>
      </c>
      <c r="F2293" s="99">
        <f t="shared" si="1197"/>
        <v>5080.83</v>
      </c>
      <c r="G2293" s="3">
        <f>IF(N2293=1,VLOOKUP(A2292,[1]Plan1!$BG$69:$BI$188,3),G2292)</f>
        <v>5103.6899999999996</v>
      </c>
      <c r="H2293" s="200">
        <f t="shared" si="1198"/>
        <v>43345</v>
      </c>
      <c r="I2293" s="200">
        <f t="shared" si="1199"/>
        <v>43375</v>
      </c>
      <c r="J2293" s="27">
        <f t="shared" si="1203"/>
        <v>4.4992648838870775E-3</v>
      </c>
      <c r="K2293" s="12">
        <f t="shared" si="1217"/>
        <v>43437</v>
      </c>
      <c r="L2293" s="12">
        <f t="shared" si="1204"/>
        <v>43437</v>
      </c>
      <c r="M2293" s="1">
        <f t="shared" si="1218"/>
        <v>20</v>
      </c>
      <c r="N2293" s="1">
        <f t="shared" si="1205"/>
        <v>4</v>
      </c>
      <c r="O2293" s="2">
        <f t="shared" si="1206"/>
        <v>1.00089823</v>
      </c>
      <c r="P2293" s="11">
        <f t="shared" si="1229"/>
        <v>1.0047997</v>
      </c>
      <c r="Q2293" s="11">
        <f t="shared" si="1223"/>
        <v>1.4652882164738832</v>
      </c>
      <c r="R2293" s="2">
        <f t="shared" si="1228"/>
        <v>1.4666043799999999</v>
      </c>
      <c r="S2293" s="2">
        <f t="shared" si="1221"/>
        <v>1.4582888599999999</v>
      </c>
      <c r="T2293" s="2">
        <f t="shared" si="1207"/>
        <v>187833.84803058999</v>
      </c>
      <c r="U2293" s="2">
        <f t="shared" si="1208"/>
        <v>16267.563434803335</v>
      </c>
      <c r="V2293" s="2">
        <f t="shared" si="1209"/>
        <v>43537.907943944119</v>
      </c>
      <c r="W2293" s="2">
        <f t="shared" si="1210"/>
        <v>188609.75232936747</v>
      </c>
      <c r="X2293" s="29">
        <f t="shared" si="1211"/>
        <v>0</v>
      </c>
      <c r="Y2293" s="2">
        <f t="shared" si="1222"/>
        <v>0</v>
      </c>
      <c r="Z2293" s="82">
        <f t="shared" si="1212"/>
        <v>0</v>
      </c>
      <c r="AA2293" s="2">
        <f t="shared" si="1226"/>
        <v>0</v>
      </c>
      <c r="AB2293" s="27">
        <f t="shared" si="1219"/>
        <v>6.7299999999999999E-2</v>
      </c>
      <c r="AC2293" s="29">
        <f t="shared" si="1200"/>
        <v>4</v>
      </c>
      <c r="AD2293" s="29">
        <v>252</v>
      </c>
      <c r="AE2293" s="11">
        <f t="shared" si="1224"/>
        <v>1.0010343770000001</v>
      </c>
      <c r="AF2293" s="2">
        <f t="shared" si="1227"/>
        <v>194.29101222</v>
      </c>
      <c r="AG2293" s="2">
        <f t="shared" si="1213"/>
        <v>195.09358978</v>
      </c>
      <c r="AH2293" s="3">
        <f t="shared" si="1214"/>
        <v>0</v>
      </c>
      <c r="AI2293" s="4" t="str">
        <f t="shared" si="1225"/>
        <v>A+J=</v>
      </c>
      <c r="AJ2293" s="12">
        <f t="shared" si="1220"/>
        <v>43437</v>
      </c>
      <c r="AK2293" s="12"/>
      <c r="AL2293" s="4"/>
      <c r="AM2293" s="1"/>
      <c r="AN2293" s="12"/>
      <c r="AO2293" s="1"/>
      <c r="AP2293" s="1"/>
      <c r="AQ2293" s="3"/>
      <c r="AR2293" s="3"/>
      <c r="AS2293" s="7"/>
      <c r="AT2293" s="1"/>
      <c r="AU2293" s="1"/>
      <c r="AV2293" s="1"/>
      <c r="AW2293" s="1"/>
      <c r="AX2293" s="1"/>
      <c r="AY2293" s="1"/>
      <c r="AZ2293" s="1"/>
      <c r="BA2293" s="1"/>
      <c r="BB2293" s="1"/>
    </row>
    <row r="2294" spans="1:54" x14ac:dyDescent="0.2">
      <c r="A2294" s="178">
        <f t="shared" si="1215"/>
        <v>43413</v>
      </c>
      <c r="B2294" s="2">
        <f t="shared" si="1201"/>
        <v>188884.41046411023</v>
      </c>
      <c r="C2294" s="2">
        <f t="shared" si="1216"/>
        <v>128804.28095062</v>
      </c>
      <c r="D2294" s="2">
        <f>SUM(Y2294:Y$2591)</f>
        <v>35496.309979700003</v>
      </c>
      <c r="E2294" s="11">
        <f t="shared" si="1202"/>
        <v>93307.970970919996</v>
      </c>
      <c r="F2294" s="99">
        <f t="shared" si="1197"/>
        <v>5080.83</v>
      </c>
      <c r="G2294" s="3">
        <f>IF(N2294=1,VLOOKUP(A2293,[1]Plan1!$BG$69:$BI$188,3),G2293)</f>
        <v>5103.6899999999996</v>
      </c>
      <c r="H2294" s="200">
        <f t="shared" si="1198"/>
        <v>43345</v>
      </c>
      <c r="I2294" s="200">
        <f t="shared" si="1199"/>
        <v>43375</v>
      </c>
      <c r="J2294" s="27">
        <f t="shared" si="1203"/>
        <v>4.4992648838870775E-3</v>
      </c>
      <c r="K2294" s="12">
        <f t="shared" si="1217"/>
        <v>43437</v>
      </c>
      <c r="L2294" s="12">
        <f t="shared" si="1204"/>
        <v>43437</v>
      </c>
      <c r="M2294" s="1">
        <f t="shared" si="1218"/>
        <v>20</v>
      </c>
      <c r="N2294" s="1">
        <f t="shared" si="1205"/>
        <v>5</v>
      </c>
      <c r="O2294" s="2">
        <f t="shared" si="1206"/>
        <v>1.00112292</v>
      </c>
      <c r="P2294" s="11">
        <f t="shared" si="1229"/>
        <v>1.0047997</v>
      </c>
      <c r="Q2294" s="11">
        <f t="shared" si="1223"/>
        <v>1.4652882164738832</v>
      </c>
      <c r="R2294" s="2">
        <f t="shared" si="1228"/>
        <v>1.4669336100000001</v>
      </c>
      <c r="S2294" s="2">
        <f t="shared" si="1221"/>
        <v>1.4582888599999999</v>
      </c>
      <c r="T2294" s="2">
        <f t="shared" si="1207"/>
        <v>187833.84803058999</v>
      </c>
      <c r="U2294" s="2">
        <f t="shared" si="1208"/>
        <v>16267.563434803335</v>
      </c>
      <c r="V2294" s="2">
        <f t="shared" si="1209"/>
        <v>43568.627727226893</v>
      </c>
      <c r="W2294" s="2">
        <f t="shared" si="1210"/>
        <v>188640.47211265023</v>
      </c>
      <c r="X2294" s="29">
        <f t="shared" si="1211"/>
        <v>0</v>
      </c>
      <c r="Y2294" s="2">
        <f t="shared" si="1222"/>
        <v>0</v>
      </c>
      <c r="Z2294" s="82">
        <f t="shared" si="1212"/>
        <v>0</v>
      </c>
      <c r="AA2294" s="2">
        <f t="shared" si="1226"/>
        <v>0</v>
      </c>
      <c r="AB2294" s="27">
        <f t="shared" si="1219"/>
        <v>6.7299999999999999E-2</v>
      </c>
      <c r="AC2294" s="29">
        <f t="shared" si="1200"/>
        <v>5</v>
      </c>
      <c r="AD2294" s="29">
        <v>252</v>
      </c>
      <c r="AE2294" s="11">
        <f t="shared" si="1224"/>
        <v>1.0012931389999999</v>
      </c>
      <c r="AF2294" s="2">
        <f t="shared" si="1227"/>
        <v>242.89527440000001</v>
      </c>
      <c r="AG2294" s="2">
        <f t="shared" si="1213"/>
        <v>243.93835146000001</v>
      </c>
      <c r="AH2294" s="3">
        <f t="shared" si="1214"/>
        <v>0</v>
      </c>
      <c r="AI2294" s="4" t="str">
        <f t="shared" si="1225"/>
        <v>A+J=</v>
      </c>
      <c r="AJ2294" s="12">
        <f t="shared" si="1220"/>
        <v>43437</v>
      </c>
      <c r="AK2294" s="12"/>
      <c r="AL2294" s="4"/>
      <c r="AM2294" s="1"/>
      <c r="AN2294" s="12"/>
      <c r="AO2294" s="1"/>
      <c r="AP2294" s="1"/>
      <c r="AQ2294" s="3"/>
      <c r="AR2294" s="3"/>
      <c r="AS2294" s="7"/>
      <c r="AT2294" s="1"/>
      <c r="AU2294" s="1"/>
      <c r="AV2294" s="1"/>
      <c r="AW2294" s="1"/>
      <c r="AX2294" s="1"/>
      <c r="AY2294" s="1"/>
      <c r="AZ2294" s="1"/>
      <c r="BA2294" s="1"/>
      <c r="BB2294" s="1"/>
    </row>
    <row r="2295" spans="1:54" x14ac:dyDescent="0.2">
      <c r="A2295" s="178">
        <f t="shared" si="1215"/>
        <v>43414</v>
      </c>
      <c r="B2295" s="2">
        <f t="shared" si="1201"/>
        <v>188964.00990129093</v>
      </c>
      <c r="C2295" s="2">
        <f t="shared" si="1216"/>
        <v>128804.28095062</v>
      </c>
      <c r="D2295" s="2">
        <f>SUM(Y2295:Y$2591)</f>
        <v>35496.309979700003</v>
      </c>
      <c r="E2295" s="11">
        <f t="shared" si="1202"/>
        <v>93307.970970919996</v>
      </c>
      <c r="F2295" s="99">
        <f t="shared" si="1197"/>
        <v>5080.83</v>
      </c>
      <c r="G2295" s="3">
        <f>IF(N2295=1,VLOOKUP(A2294,[1]Plan1!$BG$69:$BI$188,3),G2294)</f>
        <v>5103.6899999999996</v>
      </c>
      <c r="H2295" s="200">
        <f t="shared" si="1198"/>
        <v>43345</v>
      </c>
      <c r="I2295" s="200">
        <f t="shared" si="1199"/>
        <v>43375</v>
      </c>
      <c r="J2295" s="27">
        <f t="shared" si="1203"/>
        <v>4.4992648838870775E-3</v>
      </c>
      <c r="K2295" s="12">
        <f t="shared" si="1217"/>
        <v>43437</v>
      </c>
      <c r="L2295" s="12">
        <f t="shared" si="1204"/>
        <v>43437</v>
      </c>
      <c r="M2295" s="1">
        <f t="shared" si="1218"/>
        <v>20</v>
      </c>
      <c r="N2295" s="1">
        <f t="shared" si="1205"/>
        <v>6</v>
      </c>
      <c r="O2295" s="2">
        <f t="shared" si="1206"/>
        <v>1.00134765</v>
      </c>
      <c r="P2295" s="11">
        <f t="shared" si="1229"/>
        <v>1.0047997</v>
      </c>
      <c r="Q2295" s="11">
        <f t="shared" si="1223"/>
        <v>1.4652882164738832</v>
      </c>
      <c r="R2295" s="2">
        <f t="shared" si="1228"/>
        <v>1.4672629100000001</v>
      </c>
      <c r="S2295" s="2">
        <f t="shared" si="1221"/>
        <v>1.4582888599999999</v>
      </c>
      <c r="T2295" s="2">
        <f t="shared" si="1207"/>
        <v>187833.84803058999</v>
      </c>
      <c r="U2295" s="2">
        <f t="shared" si="1208"/>
        <v>16267.563434803335</v>
      </c>
      <c r="V2295" s="2">
        <f t="shared" si="1209"/>
        <v>43599.354042067607</v>
      </c>
      <c r="W2295" s="2">
        <f t="shared" si="1210"/>
        <v>188671.19842749095</v>
      </c>
      <c r="X2295" s="29">
        <f t="shared" si="1211"/>
        <v>0</v>
      </c>
      <c r="Y2295" s="2">
        <f t="shared" si="1222"/>
        <v>0</v>
      </c>
      <c r="Z2295" s="82">
        <f t="shared" si="1212"/>
        <v>0</v>
      </c>
      <c r="AA2295" s="2">
        <f t="shared" si="1226"/>
        <v>0</v>
      </c>
      <c r="AB2295" s="27">
        <f t="shared" si="1219"/>
        <v>6.7299999999999999E-2</v>
      </c>
      <c r="AC2295" s="29">
        <f t="shared" si="1200"/>
        <v>6</v>
      </c>
      <c r="AD2295" s="29">
        <v>252</v>
      </c>
      <c r="AE2295" s="11">
        <f t="shared" si="1224"/>
        <v>1.0015519669999999</v>
      </c>
      <c r="AF2295" s="2">
        <f t="shared" si="1227"/>
        <v>291.51193361999998</v>
      </c>
      <c r="AG2295" s="2">
        <f t="shared" si="1213"/>
        <v>292.81147379999999</v>
      </c>
      <c r="AH2295" s="3">
        <f t="shared" si="1214"/>
        <v>0</v>
      </c>
      <c r="AI2295" s="4" t="str">
        <f t="shared" si="1225"/>
        <v>A+J=</v>
      </c>
      <c r="AJ2295" s="12">
        <f t="shared" si="1220"/>
        <v>43437</v>
      </c>
      <c r="AK2295" s="12"/>
      <c r="AL2295" s="4"/>
      <c r="AM2295" s="1"/>
      <c r="AN2295" s="12"/>
      <c r="AO2295" s="1"/>
      <c r="AP2295" s="1"/>
      <c r="AQ2295" s="3"/>
      <c r="AR2295" s="3"/>
      <c r="AS2295" s="7"/>
      <c r="AT2295" s="1"/>
      <c r="AU2295" s="1"/>
      <c r="AV2295" s="1"/>
      <c r="AW2295" s="1"/>
      <c r="AX2295" s="1"/>
      <c r="AY2295" s="1"/>
      <c r="AZ2295" s="1"/>
      <c r="BA2295" s="1"/>
      <c r="BB2295" s="1"/>
    </row>
    <row r="2296" spans="1:54" x14ac:dyDescent="0.2">
      <c r="A2296" s="178">
        <f t="shared" si="1215"/>
        <v>43415</v>
      </c>
      <c r="B2296" s="2">
        <f t="shared" si="1201"/>
        <v>188964.00990129093</v>
      </c>
      <c r="C2296" s="2">
        <f t="shared" si="1216"/>
        <v>128804.28095062</v>
      </c>
      <c r="D2296" s="2">
        <f>SUM(Y2296:Y$2591)</f>
        <v>35496.309979700003</v>
      </c>
      <c r="E2296" s="11">
        <f t="shared" si="1202"/>
        <v>93307.970970919996</v>
      </c>
      <c r="F2296" s="99">
        <f t="shared" si="1197"/>
        <v>5080.83</v>
      </c>
      <c r="G2296" s="3">
        <f>IF(N2296=1,VLOOKUP(A2295,[1]Plan1!$BG$69:$BI$188,3),G2295)</f>
        <v>5103.6899999999996</v>
      </c>
      <c r="H2296" s="200">
        <f t="shared" si="1198"/>
        <v>43345</v>
      </c>
      <c r="I2296" s="200">
        <f t="shared" si="1199"/>
        <v>43375</v>
      </c>
      <c r="J2296" s="27">
        <f t="shared" si="1203"/>
        <v>4.4992648838870775E-3</v>
      </c>
      <c r="K2296" s="12">
        <f t="shared" si="1217"/>
        <v>43437</v>
      </c>
      <c r="L2296" s="12">
        <f t="shared" si="1204"/>
        <v>43437</v>
      </c>
      <c r="M2296" s="1">
        <f t="shared" si="1218"/>
        <v>20</v>
      </c>
      <c r="N2296" s="1">
        <f t="shared" si="1205"/>
        <v>6</v>
      </c>
      <c r="O2296" s="2">
        <f t="shared" si="1206"/>
        <v>1.00134765</v>
      </c>
      <c r="P2296" s="11">
        <f t="shared" si="1229"/>
        <v>1.0047997</v>
      </c>
      <c r="Q2296" s="11">
        <f t="shared" si="1223"/>
        <v>1.4652882164738832</v>
      </c>
      <c r="R2296" s="2">
        <f t="shared" si="1228"/>
        <v>1.4672629100000001</v>
      </c>
      <c r="S2296" s="2">
        <f t="shared" si="1221"/>
        <v>1.4582888599999999</v>
      </c>
      <c r="T2296" s="2">
        <f t="shared" si="1207"/>
        <v>187833.84803058999</v>
      </c>
      <c r="U2296" s="2">
        <f t="shared" si="1208"/>
        <v>16267.563434803335</v>
      </c>
      <c r="V2296" s="2">
        <f t="shared" si="1209"/>
        <v>43599.354042067607</v>
      </c>
      <c r="W2296" s="2">
        <f t="shared" si="1210"/>
        <v>188671.19842749095</v>
      </c>
      <c r="X2296" s="29">
        <f t="shared" si="1211"/>
        <v>0</v>
      </c>
      <c r="Y2296" s="2">
        <f t="shared" si="1222"/>
        <v>0</v>
      </c>
      <c r="Z2296" s="82">
        <f t="shared" si="1212"/>
        <v>0</v>
      </c>
      <c r="AA2296" s="2">
        <f t="shared" si="1226"/>
        <v>0</v>
      </c>
      <c r="AB2296" s="27">
        <f t="shared" si="1219"/>
        <v>6.7299999999999999E-2</v>
      </c>
      <c r="AC2296" s="29">
        <f t="shared" si="1200"/>
        <v>6</v>
      </c>
      <c r="AD2296" s="29">
        <v>252</v>
      </c>
      <c r="AE2296" s="11">
        <f t="shared" si="1224"/>
        <v>1.0015519669999999</v>
      </c>
      <c r="AF2296" s="2">
        <f t="shared" si="1227"/>
        <v>291.51193361999998</v>
      </c>
      <c r="AG2296" s="2">
        <f t="shared" si="1213"/>
        <v>292.81147379999999</v>
      </c>
      <c r="AH2296" s="3">
        <f t="shared" si="1214"/>
        <v>0</v>
      </c>
      <c r="AI2296" s="4" t="str">
        <f t="shared" si="1225"/>
        <v>A+J=</v>
      </c>
      <c r="AJ2296" s="12">
        <f t="shared" si="1220"/>
        <v>43437</v>
      </c>
      <c r="AK2296" s="12"/>
      <c r="AL2296" s="4"/>
      <c r="AM2296" s="1"/>
      <c r="AN2296" s="12"/>
      <c r="AO2296" s="1"/>
      <c r="AP2296" s="1"/>
      <c r="AQ2296" s="3"/>
      <c r="AR2296" s="3"/>
      <c r="AS2296" s="7"/>
      <c r="AT2296" s="1"/>
      <c r="AU2296" s="1"/>
      <c r="AV2296" s="1"/>
      <c r="AW2296" s="1"/>
      <c r="AX2296" s="1"/>
      <c r="AY2296" s="1"/>
      <c r="AZ2296" s="1"/>
      <c r="BA2296" s="1"/>
      <c r="BB2296" s="1"/>
    </row>
    <row r="2297" spans="1:54" x14ac:dyDescent="0.2">
      <c r="A2297" s="178">
        <f t="shared" si="1215"/>
        <v>43416</v>
      </c>
      <c r="B2297" s="2">
        <f t="shared" si="1201"/>
        <v>188964.00990129093</v>
      </c>
      <c r="C2297" s="2">
        <f t="shared" si="1216"/>
        <v>128804.28095062</v>
      </c>
      <c r="D2297" s="2">
        <f>SUM(Y2297:Y$2591)</f>
        <v>35496.309979700003</v>
      </c>
      <c r="E2297" s="11">
        <f t="shared" si="1202"/>
        <v>93307.970970919996</v>
      </c>
      <c r="F2297" s="99">
        <f t="shared" si="1197"/>
        <v>5080.83</v>
      </c>
      <c r="G2297" s="3">
        <f>IF(N2297=1,VLOOKUP(A2296,[1]Plan1!$BG$69:$BI$188,3),G2296)</f>
        <v>5103.6899999999996</v>
      </c>
      <c r="H2297" s="200">
        <f t="shared" si="1198"/>
        <v>43345</v>
      </c>
      <c r="I2297" s="200">
        <f t="shared" si="1199"/>
        <v>43375</v>
      </c>
      <c r="J2297" s="27">
        <f t="shared" si="1203"/>
        <v>4.4992648838870775E-3</v>
      </c>
      <c r="K2297" s="12">
        <f t="shared" si="1217"/>
        <v>43437</v>
      </c>
      <c r="L2297" s="12">
        <f t="shared" si="1204"/>
        <v>43437</v>
      </c>
      <c r="M2297" s="1">
        <f t="shared" si="1218"/>
        <v>20</v>
      </c>
      <c r="N2297" s="1">
        <f t="shared" si="1205"/>
        <v>6</v>
      </c>
      <c r="O2297" s="2">
        <f t="shared" si="1206"/>
        <v>1.00134765</v>
      </c>
      <c r="P2297" s="11">
        <f t="shared" si="1229"/>
        <v>1.0047997</v>
      </c>
      <c r="Q2297" s="11">
        <f t="shared" si="1223"/>
        <v>1.4652882164738832</v>
      </c>
      <c r="R2297" s="2">
        <f t="shared" si="1228"/>
        <v>1.4672629100000001</v>
      </c>
      <c r="S2297" s="2">
        <f t="shared" si="1221"/>
        <v>1.4582888599999999</v>
      </c>
      <c r="T2297" s="2">
        <f t="shared" si="1207"/>
        <v>187833.84803058999</v>
      </c>
      <c r="U2297" s="2">
        <f t="shared" si="1208"/>
        <v>16267.563434803335</v>
      </c>
      <c r="V2297" s="2">
        <f t="shared" si="1209"/>
        <v>43599.354042067607</v>
      </c>
      <c r="W2297" s="2">
        <f t="shared" si="1210"/>
        <v>188671.19842749095</v>
      </c>
      <c r="X2297" s="29">
        <f t="shared" si="1211"/>
        <v>0</v>
      </c>
      <c r="Y2297" s="2">
        <f t="shared" si="1222"/>
        <v>0</v>
      </c>
      <c r="Z2297" s="82">
        <f t="shared" si="1212"/>
        <v>0</v>
      </c>
      <c r="AA2297" s="2">
        <f t="shared" si="1226"/>
        <v>0</v>
      </c>
      <c r="AB2297" s="27">
        <f t="shared" si="1219"/>
        <v>6.7299999999999999E-2</v>
      </c>
      <c r="AC2297" s="29">
        <f t="shared" si="1200"/>
        <v>6</v>
      </c>
      <c r="AD2297" s="29">
        <v>252</v>
      </c>
      <c r="AE2297" s="11">
        <f t="shared" si="1224"/>
        <v>1.0015519669999999</v>
      </c>
      <c r="AF2297" s="2">
        <f t="shared" si="1227"/>
        <v>291.51193361999998</v>
      </c>
      <c r="AG2297" s="2">
        <f t="shared" si="1213"/>
        <v>292.81147379999999</v>
      </c>
      <c r="AH2297" s="3">
        <f t="shared" si="1214"/>
        <v>0</v>
      </c>
      <c r="AI2297" s="4" t="str">
        <f t="shared" si="1225"/>
        <v>A+J=</v>
      </c>
      <c r="AJ2297" s="12">
        <f t="shared" si="1220"/>
        <v>43437</v>
      </c>
      <c r="AK2297" s="12"/>
      <c r="AL2297" s="4"/>
      <c r="AM2297" s="1"/>
      <c r="AN2297" s="12"/>
      <c r="AO2297" s="1"/>
      <c r="AP2297" s="1"/>
      <c r="AQ2297" s="3"/>
      <c r="AR2297" s="3"/>
      <c r="AS2297" s="7"/>
      <c r="AT2297" s="1"/>
      <c r="AU2297" s="1"/>
      <c r="AV2297" s="1"/>
      <c r="AW2297" s="1"/>
      <c r="AX2297" s="1"/>
      <c r="AY2297" s="1"/>
      <c r="AZ2297" s="1"/>
      <c r="BA2297" s="1"/>
      <c r="BB2297" s="1"/>
    </row>
    <row r="2298" spans="1:54" x14ac:dyDescent="0.2">
      <c r="A2298" s="178">
        <f t="shared" si="1215"/>
        <v>43417</v>
      </c>
      <c r="B2298" s="2">
        <f t="shared" si="1201"/>
        <v>189043.64536532937</v>
      </c>
      <c r="C2298" s="2">
        <f t="shared" si="1216"/>
        <v>128804.28095062</v>
      </c>
      <c r="D2298" s="2">
        <f>SUM(Y2298:Y$2591)</f>
        <v>35496.309979700003</v>
      </c>
      <c r="E2298" s="11">
        <f t="shared" si="1202"/>
        <v>93307.970970919996</v>
      </c>
      <c r="F2298" s="99">
        <f t="shared" si="1197"/>
        <v>5080.83</v>
      </c>
      <c r="G2298" s="3">
        <f>IF(N2298=1,VLOOKUP(A2297,[1]Plan1!$BG$69:$BI$188,3),G2297)</f>
        <v>5103.6899999999996</v>
      </c>
      <c r="H2298" s="200">
        <f t="shared" si="1198"/>
        <v>43345</v>
      </c>
      <c r="I2298" s="200">
        <f t="shared" si="1199"/>
        <v>43375</v>
      </c>
      <c r="J2298" s="27">
        <f t="shared" si="1203"/>
        <v>4.4992648838870775E-3</v>
      </c>
      <c r="K2298" s="12">
        <f t="shared" si="1217"/>
        <v>43437</v>
      </c>
      <c r="L2298" s="12">
        <f t="shared" si="1204"/>
        <v>43437</v>
      </c>
      <c r="M2298" s="1">
        <f t="shared" si="1218"/>
        <v>20</v>
      </c>
      <c r="N2298" s="1">
        <f t="shared" si="1205"/>
        <v>7</v>
      </c>
      <c r="O2298" s="2">
        <f t="shared" si="1206"/>
        <v>1.0015724399999999</v>
      </c>
      <c r="P2298" s="11">
        <f t="shared" si="1229"/>
        <v>1.0047997</v>
      </c>
      <c r="Q2298" s="11">
        <f t="shared" si="1223"/>
        <v>1.4652882164738832</v>
      </c>
      <c r="R2298" s="2">
        <f t="shared" si="1228"/>
        <v>1.46759229</v>
      </c>
      <c r="S2298" s="2">
        <f t="shared" si="1221"/>
        <v>1.4582888599999999</v>
      </c>
      <c r="T2298" s="2">
        <f t="shared" si="1207"/>
        <v>187833.84803058999</v>
      </c>
      <c r="U2298" s="2">
        <f t="shared" si="1208"/>
        <v>16267.563434803335</v>
      </c>
      <c r="V2298" s="2">
        <f t="shared" si="1209"/>
        <v>43630.087821546003</v>
      </c>
      <c r="W2298" s="2">
        <f t="shared" si="1210"/>
        <v>188701.93220696936</v>
      </c>
      <c r="X2298" s="29">
        <f t="shared" si="1211"/>
        <v>0</v>
      </c>
      <c r="Y2298" s="2">
        <f t="shared" si="1222"/>
        <v>0</v>
      </c>
      <c r="Z2298" s="82">
        <f t="shared" si="1212"/>
        <v>0</v>
      </c>
      <c r="AA2298" s="2">
        <f t="shared" si="1226"/>
        <v>0</v>
      </c>
      <c r="AB2298" s="27">
        <f t="shared" si="1219"/>
        <v>6.7299999999999999E-2</v>
      </c>
      <c r="AC2298" s="29">
        <f t="shared" si="1200"/>
        <v>7</v>
      </c>
      <c r="AD2298" s="29">
        <v>252</v>
      </c>
      <c r="AE2298" s="11">
        <f t="shared" si="1224"/>
        <v>1.0018108619999999</v>
      </c>
      <c r="AF2298" s="2">
        <f t="shared" si="1227"/>
        <v>340.14117771000002</v>
      </c>
      <c r="AG2298" s="2">
        <f t="shared" si="1213"/>
        <v>341.71315836000002</v>
      </c>
      <c r="AH2298" s="3">
        <f t="shared" si="1214"/>
        <v>0</v>
      </c>
      <c r="AI2298" s="4" t="str">
        <f t="shared" si="1225"/>
        <v>A+J=</v>
      </c>
      <c r="AJ2298" s="12">
        <f t="shared" si="1220"/>
        <v>43437</v>
      </c>
      <c r="AK2298" s="12"/>
      <c r="AL2298" s="4"/>
      <c r="AM2298" s="1"/>
      <c r="AN2298" s="12"/>
      <c r="AO2298" s="1"/>
      <c r="AP2298" s="1"/>
      <c r="AQ2298" s="3"/>
      <c r="AR2298" s="3"/>
      <c r="AS2298" s="7"/>
      <c r="AT2298" s="1"/>
      <c r="AU2298" s="1"/>
      <c r="AV2298" s="1"/>
      <c r="AW2298" s="1"/>
      <c r="AX2298" s="1"/>
      <c r="AY2298" s="1"/>
      <c r="AZ2298" s="1"/>
      <c r="BA2298" s="1"/>
      <c r="BB2298" s="1"/>
    </row>
    <row r="2299" spans="1:54" x14ac:dyDescent="0.2">
      <c r="A2299" s="178">
        <f t="shared" si="1215"/>
        <v>43418</v>
      </c>
      <c r="B2299" s="2">
        <f t="shared" si="1201"/>
        <v>189123.31612189571</v>
      </c>
      <c r="C2299" s="2">
        <f t="shared" si="1216"/>
        <v>128804.28095062</v>
      </c>
      <c r="D2299" s="2">
        <f>SUM(Y2299:Y$2591)</f>
        <v>35496.309979700003</v>
      </c>
      <c r="E2299" s="11">
        <f t="shared" si="1202"/>
        <v>93307.970970919996</v>
      </c>
      <c r="F2299" s="99">
        <f t="shared" si="1197"/>
        <v>5080.83</v>
      </c>
      <c r="G2299" s="3">
        <f>IF(N2299=1,VLOOKUP(A2298,[1]Plan1!$BG$69:$BI$188,3),G2298)</f>
        <v>5103.6899999999996</v>
      </c>
      <c r="H2299" s="200">
        <f t="shared" si="1198"/>
        <v>43345</v>
      </c>
      <c r="I2299" s="200">
        <f t="shared" si="1199"/>
        <v>43375</v>
      </c>
      <c r="J2299" s="27">
        <f t="shared" si="1203"/>
        <v>4.4992648838870775E-3</v>
      </c>
      <c r="K2299" s="12">
        <f t="shared" si="1217"/>
        <v>43437</v>
      </c>
      <c r="L2299" s="12">
        <f t="shared" si="1204"/>
        <v>43437</v>
      </c>
      <c r="M2299" s="1">
        <f t="shared" si="1218"/>
        <v>20</v>
      </c>
      <c r="N2299" s="1">
        <f t="shared" si="1205"/>
        <v>8</v>
      </c>
      <c r="O2299" s="2">
        <f t="shared" si="1206"/>
        <v>1.0017972799999999</v>
      </c>
      <c r="P2299" s="11">
        <f t="shared" si="1229"/>
        <v>1.0047997</v>
      </c>
      <c r="Q2299" s="11">
        <f t="shared" si="1223"/>
        <v>1.4652882164738832</v>
      </c>
      <c r="R2299" s="2">
        <f t="shared" si="1228"/>
        <v>1.46792174</v>
      </c>
      <c r="S2299" s="2">
        <f t="shared" si="1221"/>
        <v>1.4582888599999999</v>
      </c>
      <c r="T2299" s="2">
        <f t="shared" si="1207"/>
        <v>187833.84803058999</v>
      </c>
      <c r="U2299" s="2">
        <f t="shared" si="1208"/>
        <v>16267.563434803335</v>
      </c>
      <c r="V2299" s="2">
        <f t="shared" si="1209"/>
        <v>43660.82813258237</v>
      </c>
      <c r="W2299" s="2">
        <f t="shared" si="1210"/>
        <v>188732.67251800571</v>
      </c>
      <c r="X2299" s="29">
        <f t="shared" si="1211"/>
        <v>0</v>
      </c>
      <c r="Y2299" s="2">
        <f t="shared" si="1222"/>
        <v>0</v>
      </c>
      <c r="Z2299" s="82">
        <f t="shared" si="1212"/>
        <v>0</v>
      </c>
      <c r="AA2299" s="2">
        <f t="shared" si="1226"/>
        <v>0</v>
      </c>
      <c r="AB2299" s="27">
        <f t="shared" si="1219"/>
        <v>6.7299999999999999E-2</v>
      </c>
      <c r="AC2299" s="29">
        <f t="shared" si="1200"/>
        <v>8</v>
      </c>
      <c r="AD2299" s="29">
        <v>252</v>
      </c>
      <c r="AE2299" s="11">
        <f t="shared" si="1224"/>
        <v>1.002069825</v>
      </c>
      <c r="AF2299" s="2">
        <f t="shared" si="1227"/>
        <v>388.78319449000003</v>
      </c>
      <c r="AG2299" s="2">
        <f t="shared" si="1213"/>
        <v>390.64360389000001</v>
      </c>
      <c r="AH2299" s="3">
        <f t="shared" si="1214"/>
        <v>0</v>
      </c>
      <c r="AI2299" s="4" t="str">
        <f t="shared" si="1225"/>
        <v>A+J=</v>
      </c>
      <c r="AJ2299" s="12">
        <f t="shared" si="1220"/>
        <v>43437</v>
      </c>
      <c r="AK2299" s="12"/>
      <c r="AL2299" s="4"/>
      <c r="AM2299" s="1"/>
      <c r="AN2299" s="12"/>
      <c r="AO2299" s="1"/>
      <c r="AP2299" s="1"/>
      <c r="AQ2299" s="3"/>
      <c r="AR2299" s="3"/>
      <c r="AS2299" s="7"/>
      <c r="AT2299" s="1"/>
      <c r="AU2299" s="1"/>
      <c r="AV2299" s="1"/>
      <c r="AW2299" s="1"/>
      <c r="AX2299" s="1"/>
      <c r="AY2299" s="1"/>
      <c r="AZ2299" s="1"/>
      <c r="BA2299" s="1"/>
      <c r="BB2299" s="1"/>
    </row>
    <row r="2300" spans="1:54" x14ac:dyDescent="0.2">
      <c r="A2300" s="178">
        <f t="shared" si="1215"/>
        <v>43419</v>
      </c>
      <c r="B2300" s="2">
        <f t="shared" si="1201"/>
        <v>189203.02180483006</v>
      </c>
      <c r="C2300" s="2">
        <f t="shared" si="1216"/>
        <v>128804.28095062</v>
      </c>
      <c r="D2300" s="2">
        <f>SUM(Y2300:Y$2591)</f>
        <v>35496.309979700003</v>
      </c>
      <c r="E2300" s="11">
        <f t="shared" si="1202"/>
        <v>93307.970970919996</v>
      </c>
      <c r="F2300" s="99">
        <f t="shared" si="1197"/>
        <v>5080.83</v>
      </c>
      <c r="G2300" s="3">
        <f>IF(N2300=1,VLOOKUP(A2299,[1]Plan1!$BG$69:$BI$188,3),G2299)</f>
        <v>5103.6899999999996</v>
      </c>
      <c r="H2300" s="200">
        <f t="shared" si="1198"/>
        <v>43345</v>
      </c>
      <c r="I2300" s="200">
        <f t="shared" si="1199"/>
        <v>43375</v>
      </c>
      <c r="J2300" s="27">
        <f t="shared" si="1203"/>
        <v>4.4992648838870775E-3</v>
      </c>
      <c r="K2300" s="12">
        <f t="shared" si="1217"/>
        <v>43437</v>
      </c>
      <c r="L2300" s="12">
        <f t="shared" si="1204"/>
        <v>43437</v>
      </c>
      <c r="M2300" s="1">
        <f t="shared" si="1218"/>
        <v>20</v>
      </c>
      <c r="N2300" s="1">
        <f t="shared" si="1205"/>
        <v>9</v>
      </c>
      <c r="O2300" s="2">
        <f t="shared" si="1206"/>
        <v>1.0020221600000001</v>
      </c>
      <c r="P2300" s="11">
        <f t="shared" si="1229"/>
        <v>1.0047997</v>
      </c>
      <c r="Q2300" s="11">
        <f t="shared" si="1223"/>
        <v>1.4652882164738832</v>
      </c>
      <c r="R2300" s="2">
        <f t="shared" si="1228"/>
        <v>1.4682512599999999</v>
      </c>
      <c r="S2300" s="2">
        <f t="shared" si="1221"/>
        <v>1.4582888599999999</v>
      </c>
      <c r="T2300" s="2">
        <f t="shared" si="1207"/>
        <v>187833.84803058999</v>
      </c>
      <c r="U2300" s="2">
        <f t="shared" si="1208"/>
        <v>16267.563434803335</v>
      </c>
      <c r="V2300" s="2">
        <f t="shared" si="1209"/>
        <v>43691.574975176707</v>
      </c>
      <c r="W2300" s="2">
        <f t="shared" si="1210"/>
        <v>188763.41936060006</v>
      </c>
      <c r="X2300" s="29">
        <f t="shared" si="1211"/>
        <v>0</v>
      </c>
      <c r="Y2300" s="2">
        <f t="shared" si="1222"/>
        <v>0</v>
      </c>
      <c r="Z2300" s="82">
        <f t="shared" si="1212"/>
        <v>0</v>
      </c>
      <c r="AA2300" s="2">
        <f t="shared" si="1226"/>
        <v>0</v>
      </c>
      <c r="AB2300" s="27">
        <f t="shared" si="1219"/>
        <v>6.7299999999999999E-2</v>
      </c>
      <c r="AC2300" s="29">
        <f t="shared" si="1200"/>
        <v>9</v>
      </c>
      <c r="AD2300" s="29">
        <v>252</v>
      </c>
      <c r="AE2300" s="11">
        <f t="shared" si="1224"/>
        <v>1.0023288539999999</v>
      </c>
      <c r="AF2300" s="2">
        <f t="shared" si="1227"/>
        <v>437.43760831999998</v>
      </c>
      <c r="AG2300" s="2">
        <f t="shared" si="1213"/>
        <v>439.60244423</v>
      </c>
      <c r="AH2300" s="3">
        <f t="shared" si="1214"/>
        <v>0</v>
      </c>
      <c r="AI2300" s="4" t="str">
        <f t="shared" si="1225"/>
        <v>A+J=</v>
      </c>
      <c r="AJ2300" s="12">
        <f t="shared" si="1220"/>
        <v>43437</v>
      </c>
      <c r="AK2300" s="12"/>
      <c r="AL2300" s="4"/>
      <c r="AM2300" s="1"/>
      <c r="AN2300" s="12"/>
      <c r="AO2300" s="1"/>
      <c r="AP2300" s="1"/>
      <c r="AQ2300" s="3"/>
      <c r="AR2300" s="3"/>
      <c r="AS2300" s="7"/>
      <c r="AT2300" s="1"/>
      <c r="AU2300" s="1"/>
      <c r="AV2300" s="1"/>
      <c r="AW2300" s="1"/>
      <c r="AX2300" s="1"/>
      <c r="AY2300" s="1"/>
      <c r="AZ2300" s="1"/>
      <c r="BA2300" s="1"/>
      <c r="BB2300" s="1"/>
    </row>
    <row r="2301" spans="1:54" x14ac:dyDescent="0.2">
      <c r="A2301" s="178">
        <f t="shared" si="1215"/>
        <v>43420</v>
      </c>
      <c r="B2301" s="2">
        <f t="shared" si="1201"/>
        <v>189203.02180483006</v>
      </c>
      <c r="C2301" s="2">
        <f t="shared" si="1216"/>
        <v>128804.28095062</v>
      </c>
      <c r="D2301" s="2">
        <f>SUM(Y2301:Y$2591)</f>
        <v>35496.309979700003</v>
      </c>
      <c r="E2301" s="11">
        <f t="shared" si="1202"/>
        <v>93307.970970919996</v>
      </c>
      <c r="F2301" s="99">
        <f t="shared" si="1197"/>
        <v>5080.83</v>
      </c>
      <c r="G2301" s="3">
        <f>IF(N2301=1,VLOOKUP(A2300,[1]Plan1!$BG$69:$BI$188,3),G2300)</f>
        <v>5103.6899999999996</v>
      </c>
      <c r="H2301" s="200">
        <f t="shared" si="1198"/>
        <v>43345</v>
      </c>
      <c r="I2301" s="200">
        <f t="shared" si="1199"/>
        <v>43375</v>
      </c>
      <c r="J2301" s="27">
        <f t="shared" si="1203"/>
        <v>4.4992648838870775E-3</v>
      </c>
      <c r="K2301" s="12">
        <f t="shared" si="1217"/>
        <v>43437</v>
      </c>
      <c r="L2301" s="12">
        <f t="shared" si="1204"/>
        <v>43437</v>
      </c>
      <c r="M2301" s="1">
        <f t="shared" si="1218"/>
        <v>20</v>
      </c>
      <c r="N2301" s="1">
        <f t="shared" si="1205"/>
        <v>9</v>
      </c>
      <c r="O2301" s="2">
        <f t="shared" si="1206"/>
        <v>1.0020221600000001</v>
      </c>
      <c r="P2301" s="11">
        <f t="shared" si="1229"/>
        <v>1.0047997</v>
      </c>
      <c r="Q2301" s="11">
        <f t="shared" si="1223"/>
        <v>1.4652882164738832</v>
      </c>
      <c r="R2301" s="2">
        <f t="shared" si="1228"/>
        <v>1.4682512599999999</v>
      </c>
      <c r="S2301" s="2">
        <f t="shared" si="1221"/>
        <v>1.4582888599999999</v>
      </c>
      <c r="T2301" s="2">
        <f t="shared" si="1207"/>
        <v>187833.84803058999</v>
      </c>
      <c r="U2301" s="2">
        <f t="shared" si="1208"/>
        <v>16267.563434803335</v>
      </c>
      <c r="V2301" s="2">
        <f t="shared" si="1209"/>
        <v>43691.574975176707</v>
      </c>
      <c r="W2301" s="2">
        <f t="shared" si="1210"/>
        <v>188763.41936060006</v>
      </c>
      <c r="X2301" s="29">
        <f t="shared" si="1211"/>
        <v>0</v>
      </c>
      <c r="Y2301" s="2">
        <f t="shared" si="1222"/>
        <v>0</v>
      </c>
      <c r="Z2301" s="82">
        <f t="shared" si="1212"/>
        <v>0</v>
      </c>
      <c r="AA2301" s="2">
        <f t="shared" si="1226"/>
        <v>0</v>
      </c>
      <c r="AB2301" s="27">
        <f t="shared" si="1219"/>
        <v>6.7299999999999999E-2</v>
      </c>
      <c r="AC2301" s="29">
        <f t="shared" si="1200"/>
        <v>9</v>
      </c>
      <c r="AD2301" s="29">
        <v>252</v>
      </c>
      <c r="AE2301" s="11">
        <f t="shared" si="1224"/>
        <v>1.0023288539999999</v>
      </c>
      <c r="AF2301" s="2">
        <f t="shared" si="1227"/>
        <v>437.43760831999998</v>
      </c>
      <c r="AG2301" s="2">
        <f t="shared" si="1213"/>
        <v>439.60244423</v>
      </c>
      <c r="AH2301" s="3">
        <f t="shared" si="1214"/>
        <v>0</v>
      </c>
      <c r="AI2301" s="4" t="str">
        <f t="shared" si="1225"/>
        <v>A+J=</v>
      </c>
      <c r="AJ2301" s="12">
        <f t="shared" si="1220"/>
        <v>43437</v>
      </c>
      <c r="AK2301" s="12"/>
      <c r="AL2301" s="4"/>
      <c r="AM2301" s="1"/>
      <c r="AN2301" s="12"/>
      <c r="AO2301" s="1"/>
      <c r="AP2301" s="1"/>
      <c r="AQ2301" s="3"/>
      <c r="AR2301" s="3"/>
      <c r="AS2301" s="7"/>
      <c r="AT2301" s="1"/>
      <c r="AU2301" s="1"/>
      <c r="AV2301" s="1"/>
      <c r="AW2301" s="1"/>
      <c r="AX2301" s="1"/>
      <c r="AY2301" s="1"/>
      <c r="AZ2301" s="1"/>
      <c r="BA2301" s="1"/>
      <c r="BB2301" s="1"/>
    </row>
    <row r="2302" spans="1:54" x14ac:dyDescent="0.2">
      <c r="A2302" s="178">
        <f t="shared" si="1215"/>
        <v>43421</v>
      </c>
      <c r="B2302" s="2">
        <f t="shared" si="1201"/>
        <v>189282.76354957206</v>
      </c>
      <c r="C2302" s="2">
        <f t="shared" si="1216"/>
        <v>128804.28095062</v>
      </c>
      <c r="D2302" s="2">
        <f>SUM(Y2302:Y$2591)</f>
        <v>35496.309979700003</v>
      </c>
      <c r="E2302" s="11">
        <f t="shared" si="1202"/>
        <v>93307.970970919996</v>
      </c>
      <c r="F2302" s="99">
        <f t="shared" si="1197"/>
        <v>5080.83</v>
      </c>
      <c r="G2302" s="3">
        <f>IF(N2302=1,VLOOKUP(A2301,[1]Plan1!$BG$69:$BI$188,3),G2301)</f>
        <v>5103.6899999999996</v>
      </c>
      <c r="H2302" s="200">
        <f t="shared" si="1198"/>
        <v>43345</v>
      </c>
      <c r="I2302" s="200">
        <f t="shared" si="1199"/>
        <v>43375</v>
      </c>
      <c r="J2302" s="27">
        <f t="shared" si="1203"/>
        <v>4.4992648838870775E-3</v>
      </c>
      <c r="K2302" s="12">
        <f t="shared" si="1217"/>
        <v>43437</v>
      </c>
      <c r="L2302" s="12">
        <f t="shared" si="1204"/>
        <v>43437</v>
      </c>
      <c r="M2302" s="1">
        <f t="shared" si="1218"/>
        <v>20</v>
      </c>
      <c r="N2302" s="1">
        <f t="shared" si="1205"/>
        <v>10</v>
      </c>
      <c r="O2302" s="2">
        <f t="shared" si="1206"/>
        <v>1.0022470999999999</v>
      </c>
      <c r="P2302" s="11">
        <f t="shared" si="1229"/>
        <v>1.0047997</v>
      </c>
      <c r="Q2302" s="11">
        <f t="shared" si="1223"/>
        <v>1.4652882164738832</v>
      </c>
      <c r="R2302" s="2">
        <f t="shared" si="1228"/>
        <v>1.4685808600000001</v>
      </c>
      <c r="S2302" s="2">
        <f t="shared" si="1221"/>
        <v>1.4582888599999999</v>
      </c>
      <c r="T2302" s="2">
        <f t="shared" si="1207"/>
        <v>187833.84803058999</v>
      </c>
      <c r="U2302" s="2">
        <f t="shared" si="1208"/>
        <v>16267.563434803335</v>
      </c>
      <c r="V2302" s="2">
        <f t="shared" si="1209"/>
        <v>43722.329282408733</v>
      </c>
      <c r="W2302" s="2">
        <f t="shared" si="1210"/>
        <v>188794.17366783207</v>
      </c>
      <c r="X2302" s="29">
        <f t="shared" si="1211"/>
        <v>0</v>
      </c>
      <c r="Y2302" s="2">
        <f t="shared" si="1222"/>
        <v>0</v>
      </c>
      <c r="Z2302" s="82">
        <f t="shared" si="1212"/>
        <v>0</v>
      </c>
      <c r="AA2302" s="2">
        <f t="shared" si="1226"/>
        <v>0</v>
      </c>
      <c r="AB2302" s="27">
        <f t="shared" si="1219"/>
        <v>6.7299999999999999E-2</v>
      </c>
      <c r="AC2302" s="29">
        <f t="shared" si="1200"/>
        <v>10</v>
      </c>
      <c r="AD2302" s="29">
        <v>252</v>
      </c>
      <c r="AE2302" s="11">
        <f t="shared" si="1224"/>
        <v>1.0025879499999999</v>
      </c>
      <c r="AF2302" s="2">
        <f t="shared" si="1227"/>
        <v>486.10460701</v>
      </c>
      <c r="AG2302" s="2">
        <f t="shared" si="1213"/>
        <v>488.58988174000001</v>
      </c>
      <c r="AH2302" s="3">
        <f t="shared" si="1214"/>
        <v>0</v>
      </c>
      <c r="AI2302" s="4" t="str">
        <f t="shared" si="1225"/>
        <v>A+J=</v>
      </c>
      <c r="AJ2302" s="12">
        <f t="shared" si="1220"/>
        <v>43437</v>
      </c>
      <c r="AK2302" s="12"/>
      <c r="AL2302" s="4"/>
      <c r="AM2302" s="1"/>
      <c r="AN2302" s="12"/>
      <c r="AO2302" s="1"/>
      <c r="AP2302" s="1"/>
      <c r="AQ2302" s="3"/>
      <c r="AR2302" s="3"/>
      <c r="AS2302" s="7"/>
      <c r="AT2302" s="1"/>
      <c r="AU2302" s="1"/>
      <c r="AV2302" s="1"/>
      <c r="AW2302" s="1"/>
      <c r="AX2302" s="1"/>
      <c r="AY2302" s="1"/>
      <c r="AZ2302" s="1"/>
      <c r="BA2302" s="1"/>
      <c r="BB2302" s="1"/>
    </row>
    <row r="2303" spans="1:54" x14ac:dyDescent="0.2">
      <c r="A2303" s="178">
        <f t="shared" si="1215"/>
        <v>43422</v>
      </c>
      <c r="B2303" s="2">
        <f t="shared" si="1201"/>
        <v>189282.76354957206</v>
      </c>
      <c r="C2303" s="2">
        <f t="shared" si="1216"/>
        <v>128804.28095062</v>
      </c>
      <c r="D2303" s="2">
        <f>SUM(Y2303:Y$2591)</f>
        <v>35496.309979700003</v>
      </c>
      <c r="E2303" s="11">
        <f t="shared" si="1202"/>
        <v>93307.970970919996</v>
      </c>
      <c r="F2303" s="99">
        <f t="shared" si="1197"/>
        <v>5080.83</v>
      </c>
      <c r="G2303" s="3">
        <f>IF(N2303=1,VLOOKUP(A2302,[1]Plan1!$BG$69:$BI$188,3),G2302)</f>
        <v>5103.6899999999996</v>
      </c>
      <c r="H2303" s="200">
        <f t="shared" si="1198"/>
        <v>43345</v>
      </c>
      <c r="I2303" s="200">
        <f t="shared" si="1199"/>
        <v>43375</v>
      </c>
      <c r="J2303" s="27">
        <f t="shared" si="1203"/>
        <v>4.4992648838870775E-3</v>
      </c>
      <c r="K2303" s="12">
        <f t="shared" si="1217"/>
        <v>43437</v>
      </c>
      <c r="L2303" s="12">
        <f t="shared" si="1204"/>
        <v>43437</v>
      </c>
      <c r="M2303" s="1">
        <f t="shared" si="1218"/>
        <v>20</v>
      </c>
      <c r="N2303" s="1">
        <f t="shared" si="1205"/>
        <v>10</v>
      </c>
      <c r="O2303" s="2">
        <f t="shared" si="1206"/>
        <v>1.0022470999999999</v>
      </c>
      <c r="P2303" s="11">
        <f t="shared" si="1229"/>
        <v>1.0047997</v>
      </c>
      <c r="Q2303" s="11">
        <f t="shared" si="1223"/>
        <v>1.4652882164738832</v>
      </c>
      <c r="R2303" s="2">
        <f t="shared" si="1228"/>
        <v>1.4685808600000001</v>
      </c>
      <c r="S2303" s="2">
        <f t="shared" si="1221"/>
        <v>1.4582888599999999</v>
      </c>
      <c r="T2303" s="2">
        <f t="shared" si="1207"/>
        <v>187833.84803058999</v>
      </c>
      <c r="U2303" s="2">
        <f t="shared" si="1208"/>
        <v>16267.563434803335</v>
      </c>
      <c r="V2303" s="2">
        <f t="shared" si="1209"/>
        <v>43722.329282408733</v>
      </c>
      <c r="W2303" s="2">
        <f t="shared" si="1210"/>
        <v>188794.17366783207</v>
      </c>
      <c r="X2303" s="29">
        <f t="shared" si="1211"/>
        <v>0</v>
      </c>
      <c r="Y2303" s="2">
        <f t="shared" si="1222"/>
        <v>0</v>
      </c>
      <c r="Z2303" s="82">
        <f t="shared" si="1212"/>
        <v>0</v>
      </c>
      <c r="AA2303" s="2">
        <f t="shared" si="1226"/>
        <v>0</v>
      </c>
      <c r="AB2303" s="27">
        <f t="shared" si="1219"/>
        <v>6.7299999999999999E-2</v>
      </c>
      <c r="AC2303" s="29">
        <f t="shared" si="1200"/>
        <v>10</v>
      </c>
      <c r="AD2303" s="29">
        <v>252</v>
      </c>
      <c r="AE2303" s="11">
        <f t="shared" si="1224"/>
        <v>1.0025879499999999</v>
      </c>
      <c r="AF2303" s="2">
        <f t="shared" si="1227"/>
        <v>486.10460701</v>
      </c>
      <c r="AG2303" s="2">
        <f t="shared" si="1213"/>
        <v>488.58988174000001</v>
      </c>
      <c r="AH2303" s="3">
        <f t="shared" si="1214"/>
        <v>0</v>
      </c>
      <c r="AI2303" s="4" t="str">
        <f t="shared" si="1225"/>
        <v>A+J=</v>
      </c>
      <c r="AJ2303" s="12">
        <f t="shared" si="1220"/>
        <v>43437</v>
      </c>
      <c r="AK2303" s="12"/>
      <c r="AL2303" s="4"/>
      <c r="AM2303" s="1"/>
      <c r="AN2303" s="12"/>
      <c r="AO2303" s="1"/>
      <c r="AP2303" s="1"/>
      <c r="AQ2303" s="3"/>
      <c r="AR2303" s="3"/>
      <c r="AS2303" s="7"/>
      <c r="AT2303" s="1"/>
      <c r="AU2303" s="1"/>
      <c r="AV2303" s="1"/>
      <c r="AW2303" s="1"/>
      <c r="AX2303" s="1"/>
      <c r="AY2303" s="1"/>
      <c r="AZ2303" s="1"/>
      <c r="BA2303" s="1"/>
      <c r="BB2303" s="1"/>
    </row>
    <row r="2304" spans="1:54" x14ac:dyDescent="0.2">
      <c r="A2304" s="178">
        <f t="shared" si="1215"/>
        <v>43423</v>
      </c>
      <c r="B2304" s="2">
        <f t="shared" si="1201"/>
        <v>189282.76354957206</v>
      </c>
      <c r="C2304" s="2">
        <f t="shared" si="1216"/>
        <v>128804.28095062</v>
      </c>
      <c r="D2304" s="2">
        <f>SUM(Y2304:Y$2591)</f>
        <v>35496.309979700003</v>
      </c>
      <c r="E2304" s="11">
        <f t="shared" si="1202"/>
        <v>93307.970970919996</v>
      </c>
      <c r="F2304" s="99">
        <f t="shared" si="1197"/>
        <v>5080.83</v>
      </c>
      <c r="G2304" s="3">
        <f>IF(N2304=1,VLOOKUP(A2303,[1]Plan1!$BG$69:$BI$188,3),G2303)</f>
        <v>5103.6899999999996</v>
      </c>
      <c r="H2304" s="200">
        <f t="shared" si="1198"/>
        <v>43345</v>
      </c>
      <c r="I2304" s="200">
        <f t="shared" si="1199"/>
        <v>43375</v>
      </c>
      <c r="J2304" s="27">
        <f t="shared" si="1203"/>
        <v>4.4992648838870775E-3</v>
      </c>
      <c r="K2304" s="12">
        <f t="shared" si="1217"/>
        <v>43437</v>
      </c>
      <c r="L2304" s="12">
        <f t="shared" si="1204"/>
        <v>43437</v>
      </c>
      <c r="M2304" s="1">
        <f t="shared" si="1218"/>
        <v>20</v>
      </c>
      <c r="N2304" s="1">
        <f t="shared" si="1205"/>
        <v>10</v>
      </c>
      <c r="O2304" s="2">
        <f t="shared" si="1206"/>
        <v>1.0022470999999999</v>
      </c>
      <c r="P2304" s="11">
        <f t="shared" si="1229"/>
        <v>1.0047997</v>
      </c>
      <c r="Q2304" s="11">
        <f t="shared" si="1223"/>
        <v>1.4652882164738832</v>
      </c>
      <c r="R2304" s="2">
        <f t="shared" si="1228"/>
        <v>1.4685808600000001</v>
      </c>
      <c r="S2304" s="2">
        <f t="shared" si="1221"/>
        <v>1.4582888599999999</v>
      </c>
      <c r="T2304" s="2">
        <f t="shared" si="1207"/>
        <v>187833.84803058999</v>
      </c>
      <c r="U2304" s="2">
        <f t="shared" si="1208"/>
        <v>16267.563434803335</v>
      </c>
      <c r="V2304" s="2">
        <f t="shared" si="1209"/>
        <v>43722.329282408733</v>
      </c>
      <c r="W2304" s="2">
        <f t="shared" si="1210"/>
        <v>188794.17366783207</v>
      </c>
      <c r="X2304" s="29">
        <f t="shared" si="1211"/>
        <v>0</v>
      </c>
      <c r="Y2304" s="2">
        <f t="shared" si="1222"/>
        <v>0</v>
      </c>
      <c r="Z2304" s="82">
        <f t="shared" si="1212"/>
        <v>0</v>
      </c>
      <c r="AA2304" s="2">
        <f t="shared" si="1226"/>
        <v>0</v>
      </c>
      <c r="AB2304" s="27">
        <f t="shared" si="1219"/>
        <v>6.7299999999999999E-2</v>
      </c>
      <c r="AC2304" s="29">
        <f t="shared" si="1200"/>
        <v>10</v>
      </c>
      <c r="AD2304" s="29">
        <v>252</v>
      </c>
      <c r="AE2304" s="11">
        <f t="shared" si="1224"/>
        <v>1.0025879499999999</v>
      </c>
      <c r="AF2304" s="2">
        <f t="shared" si="1227"/>
        <v>486.10460701</v>
      </c>
      <c r="AG2304" s="2">
        <f t="shared" si="1213"/>
        <v>488.58988174000001</v>
      </c>
      <c r="AH2304" s="3">
        <f t="shared" si="1214"/>
        <v>0</v>
      </c>
      <c r="AI2304" s="4" t="str">
        <f t="shared" si="1225"/>
        <v>A+J=</v>
      </c>
      <c r="AJ2304" s="12">
        <f t="shared" si="1220"/>
        <v>43437</v>
      </c>
      <c r="AK2304" s="12"/>
      <c r="AL2304" s="4"/>
      <c r="AM2304" s="1"/>
      <c r="AN2304" s="12"/>
      <c r="AO2304" s="1"/>
      <c r="AP2304" s="1"/>
      <c r="AQ2304" s="3"/>
      <c r="AR2304" s="3"/>
      <c r="AS2304" s="7"/>
      <c r="AT2304" s="1"/>
      <c r="AU2304" s="1"/>
      <c r="AV2304" s="1"/>
      <c r="AW2304" s="1"/>
      <c r="AX2304" s="1"/>
      <c r="AY2304" s="1"/>
      <c r="AZ2304" s="1"/>
      <c r="BA2304" s="1"/>
      <c r="BB2304" s="1"/>
    </row>
    <row r="2305" spans="1:54" x14ac:dyDescent="0.2">
      <c r="A2305" s="178">
        <f t="shared" si="1215"/>
        <v>43424</v>
      </c>
      <c r="B2305" s="2">
        <f t="shared" si="1201"/>
        <v>189362.54136811176</v>
      </c>
      <c r="C2305" s="2">
        <f t="shared" si="1216"/>
        <v>128804.28095062</v>
      </c>
      <c r="D2305" s="2">
        <f>SUM(Y2305:Y$2591)</f>
        <v>35496.309979700003</v>
      </c>
      <c r="E2305" s="11">
        <f t="shared" si="1202"/>
        <v>93307.970970919996</v>
      </c>
      <c r="F2305" s="99">
        <f t="shared" ref="F2305:F2368" si="1230">IF(G2305=G2304,F2304,G2304)</f>
        <v>5080.83</v>
      </c>
      <c r="G2305" s="3">
        <f>IF(N2305=1,VLOOKUP(A2304,[1]Plan1!$BG$69:$BI$188,3),G2304)</f>
        <v>5103.6899999999996</v>
      </c>
      <c r="H2305" s="200">
        <f t="shared" ref="H2305:H2368" si="1231">EDATE(I2305,-1)</f>
        <v>43345</v>
      </c>
      <c r="I2305" s="200">
        <f t="shared" ref="I2305:I2368" si="1232">IF(X2304&gt;0,EDATE(A2305,-1),+I2304)</f>
        <v>43375</v>
      </c>
      <c r="J2305" s="27">
        <f t="shared" si="1203"/>
        <v>4.4992648838870775E-3</v>
      </c>
      <c r="K2305" s="12">
        <f t="shared" si="1217"/>
        <v>43437</v>
      </c>
      <c r="L2305" s="12">
        <f t="shared" si="1204"/>
        <v>43437</v>
      </c>
      <c r="M2305" s="1">
        <f t="shared" si="1218"/>
        <v>20</v>
      </c>
      <c r="N2305" s="1">
        <f t="shared" si="1205"/>
        <v>11</v>
      </c>
      <c r="O2305" s="2">
        <f t="shared" si="1206"/>
        <v>1.0024720899999999</v>
      </c>
      <c r="P2305" s="11">
        <f t="shared" si="1229"/>
        <v>1.0047997</v>
      </c>
      <c r="Q2305" s="11">
        <f t="shared" si="1223"/>
        <v>1.4652882164738832</v>
      </c>
      <c r="R2305" s="2">
        <f t="shared" si="1228"/>
        <v>1.46891054</v>
      </c>
      <c r="S2305" s="2">
        <f t="shared" si="1221"/>
        <v>1.4582888599999999</v>
      </c>
      <c r="T2305" s="2">
        <f t="shared" si="1207"/>
        <v>187833.84803058999</v>
      </c>
      <c r="U2305" s="2">
        <f t="shared" si="1208"/>
        <v>16267.563434803335</v>
      </c>
      <c r="V2305" s="2">
        <f t="shared" si="1209"/>
        <v>43753.091054278419</v>
      </c>
      <c r="W2305" s="2">
        <f t="shared" si="1210"/>
        <v>188824.93543970177</v>
      </c>
      <c r="X2305" s="29">
        <f t="shared" si="1211"/>
        <v>0</v>
      </c>
      <c r="Y2305" s="2">
        <f t="shared" si="1222"/>
        <v>0</v>
      </c>
      <c r="Z2305" s="82">
        <f t="shared" si="1212"/>
        <v>0</v>
      </c>
      <c r="AA2305" s="2">
        <f t="shared" si="1226"/>
        <v>0</v>
      </c>
      <c r="AB2305" s="27">
        <f t="shared" si="1219"/>
        <v>6.7299999999999999E-2</v>
      </c>
      <c r="AC2305" s="29">
        <f t="shared" ref="AC2305:AC2368" si="1233">N2305</f>
        <v>11</v>
      </c>
      <c r="AD2305" s="29">
        <v>252</v>
      </c>
      <c r="AE2305" s="11">
        <f t="shared" si="1224"/>
        <v>1.0028471130000001</v>
      </c>
      <c r="AF2305" s="2">
        <f t="shared" si="1227"/>
        <v>534.78419055999996</v>
      </c>
      <c r="AG2305" s="2">
        <f t="shared" si="1213"/>
        <v>537.60592841000005</v>
      </c>
      <c r="AH2305" s="3">
        <f t="shared" si="1214"/>
        <v>0</v>
      </c>
      <c r="AI2305" s="4" t="str">
        <f t="shared" si="1225"/>
        <v>A+J=</v>
      </c>
      <c r="AJ2305" s="12">
        <f t="shared" si="1220"/>
        <v>43437</v>
      </c>
      <c r="AK2305" s="12"/>
      <c r="AL2305" s="4"/>
      <c r="AM2305" s="1"/>
      <c r="AN2305" s="12"/>
      <c r="AO2305" s="1"/>
      <c r="AP2305" s="1"/>
      <c r="AQ2305" s="3"/>
      <c r="AR2305" s="3"/>
      <c r="AS2305" s="7"/>
      <c r="AT2305" s="1"/>
      <c r="AU2305" s="1"/>
      <c r="AV2305" s="1"/>
      <c r="AW2305" s="1"/>
      <c r="AX2305" s="1"/>
      <c r="AY2305" s="1"/>
      <c r="AZ2305" s="1"/>
      <c r="BA2305" s="1"/>
      <c r="BB2305" s="1"/>
    </row>
    <row r="2306" spans="1:54" x14ac:dyDescent="0.2">
      <c r="A2306" s="178">
        <f t="shared" si="1215"/>
        <v>43425</v>
      </c>
      <c r="B2306" s="2">
        <f t="shared" si="1201"/>
        <v>189442.35340047971</v>
      </c>
      <c r="C2306" s="2">
        <f t="shared" si="1216"/>
        <v>128804.28095062</v>
      </c>
      <c r="D2306" s="2">
        <f>SUM(Y2306:Y$2591)</f>
        <v>35496.309979700003</v>
      </c>
      <c r="E2306" s="11">
        <f t="shared" si="1202"/>
        <v>93307.970970919996</v>
      </c>
      <c r="F2306" s="99">
        <f t="shared" si="1230"/>
        <v>5080.83</v>
      </c>
      <c r="G2306" s="3">
        <f>IF(N2306=1,VLOOKUP(A2305,[1]Plan1!$BG$69:$BI$188,3),G2305)</f>
        <v>5103.6899999999996</v>
      </c>
      <c r="H2306" s="200">
        <f t="shared" si="1231"/>
        <v>43345</v>
      </c>
      <c r="I2306" s="200">
        <f t="shared" si="1232"/>
        <v>43375</v>
      </c>
      <c r="J2306" s="27">
        <f t="shared" si="1203"/>
        <v>4.4992648838870775E-3</v>
      </c>
      <c r="K2306" s="12">
        <f t="shared" si="1217"/>
        <v>43437</v>
      </c>
      <c r="L2306" s="12">
        <f t="shared" si="1204"/>
        <v>43437</v>
      </c>
      <c r="M2306" s="1">
        <f t="shared" si="1218"/>
        <v>20</v>
      </c>
      <c r="N2306" s="1">
        <f t="shared" si="1205"/>
        <v>12</v>
      </c>
      <c r="O2306" s="2">
        <f t="shared" si="1206"/>
        <v>1.00269713</v>
      </c>
      <c r="P2306" s="11">
        <f t="shared" si="1229"/>
        <v>1.0047997</v>
      </c>
      <c r="Q2306" s="11">
        <f t="shared" si="1223"/>
        <v>1.4652882164738832</v>
      </c>
      <c r="R2306" s="2">
        <f t="shared" si="1228"/>
        <v>1.46924028</v>
      </c>
      <c r="S2306" s="2">
        <f t="shared" si="1221"/>
        <v>1.4582888599999999</v>
      </c>
      <c r="T2306" s="2">
        <f t="shared" si="1207"/>
        <v>187833.84803058999</v>
      </c>
      <c r="U2306" s="2">
        <f t="shared" si="1208"/>
        <v>16267.563434803335</v>
      </c>
      <c r="V2306" s="2">
        <f t="shared" si="1209"/>
        <v>43783.858424626364</v>
      </c>
      <c r="W2306" s="2">
        <f t="shared" si="1210"/>
        <v>188855.7028100497</v>
      </c>
      <c r="X2306" s="29">
        <f t="shared" si="1211"/>
        <v>0</v>
      </c>
      <c r="Y2306" s="2">
        <f t="shared" si="1222"/>
        <v>0</v>
      </c>
      <c r="Z2306" s="82">
        <f t="shared" si="1212"/>
        <v>0</v>
      </c>
      <c r="AA2306" s="2">
        <f t="shared" si="1226"/>
        <v>0</v>
      </c>
      <c r="AB2306" s="27">
        <f t="shared" si="1219"/>
        <v>6.7299999999999999E-2</v>
      </c>
      <c r="AC2306" s="29">
        <f t="shared" si="1233"/>
        <v>12</v>
      </c>
      <c r="AD2306" s="29">
        <v>252</v>
      </c>
      <c r="AE2306" s="11">
        <f t="shared" si="1224"/>
        <v>1.003106343</v>
      </c>
      <c r="AF2306" s="2">
        <f t="shared" si="1227"/>
        <v>583.47635898999999</v>
      </c>
      <c r="AG2306" s="2">
        <f t="shared" si="1213"/>
        <v>586.65059042999997</v>
      </c>
      <c r="AH2306" s="3">
        <f t="shared" si="1214"/>
        <v>0</v>
      </c>
      <c r="AI2306" s="4" t="str">
        <f t="shared" si="1225"/>
        <v>A+J=</v>
      </c>
      <c r="AJ2306" s="12">
        <f t="shared" si="1220"/>
        <v>43437</v>
      </c>
      <c r="AK2306" s="12"/>
      <c r="AL2306" s="4"/>
      <c r="AM2306" s="1"/>
      <c r="AN2306" s="12"/>
      <c r="AO2306" s="1"/>
      <c r="AP2306" s="1"/>
      <c r="AQ2306" s="3"/>
      <c r="AR2306" s="3"/>
      <c r="AS2306" s="7"/>
      <c r="AT2306" s="1"/>
      <c r="AU2306" s="1"/>
      <c r="AV2306" s="1"/>
      <c r="AW2306" s="1"/>
      <c r="AX2306" s="1"/>
      <c r="AY2306" s="1"/>
      <c r="AZ2306" s="1"/>
      <c r="BA2306" s="1"/>
      <c r="BB2306" s="1"/>
    </row>
    <row r="2307" spans="1:54" x14ac:dyDescent="0.2">
      <c r="A2307" s="178">
        <f t="shared" si="1215"/>
        <v>43426</v>
      </c>
      <c r="B2307" s="2">
        <f t="shared" si="1201"/>
        <v>189522.20246587505</v>
      </c>
      <c r="C2307" s="2">
        <f t="shared" si="1216"/>
        <v>128804.28095062</v>
      </c>
      <c r="D2307" s="2">
        <f>SUM(Y2307:Y$2591)</f>
        <v>35496.309979700003</v>
      </c>
      <c r="E2307" s="11">
        <f t="shared" si="1202"/>
        <v>93307.970970919996</v>
      </c>
      <c r="F2307" s="99">
        <f t="shared" si="1230"/>
        <v>5080.83</v>
      </c>
      <c r="G2307" s="3">
        <f>IF(N2307=1,VLOOKUP(A2306,[1]Plan1!$BG$69:$BI$188,3),G2306)</f>
        <v>5103.6899999999996</v>
      </c>
      <c r="H2307" s="200">
        <f t="shared" si="1231"/>
        <v>43345</v>
      </c>
      <c r="I2307" s="200">
        <f t="shared" si="1232"/>
        <v>43375</v>
      </c>
      <c r="J2307" s="27">
        <f t="shared" si="1203"/>
        <v>4.4992648838870775E-3</v>
      </c>
      <c r="K2307" s="12">
        <f t="shared" si="1217"/>
        <v>43437</v>
      </c>
      <c r="L2307" s="12">
        <f t="shared" si="1204"/>
        <v>43437</v>
      </c>
      <c r="M2307" s="1">
        <f t="shared" si="1218"/>
        <v>20</v>
      </c>
      <c r="N2307" s="1">
        <f t="shared" si="1205"/>
        <v>13</v>
      </c>
      <c r="O2307" s="2">
        <f t="shared" si="1206"/>
        <v>1.0029222200000001</v>
      </c>
      <c r="P2307" s="11">
        <f t="shared" si="1229"/>
        <v>1.0047997</v>
      </c>
      <c r="Q2307" s="11">
        <f t="shared" si="1223"/>
        <v>1.4652882164738832</v>
      </c>
      <c r="R2307" s="2">
        <f t="shared" si="1228"/>
        <v>1.46957011</v>
      </c>
      <c r="S2307" s="2">
        <f t="shared" si="1221"/>
        <v>1.4582888599999999</v>
      </c>
      <c r="T2307" s="2">
        <f t="shared" si="1207"/>
        <v>187833.84803058999</v>
      </c>
      <c r="U2307" s="2">
        <f t="shared" si="1208"/>
        <v>16267.563434803335</v>
      </c>
      <c r="V2307" s="2">
        <f t="shared" si="1209"/>
        <v>43814.634192691716</v>
      </c>
      <c r="W2307" s="2">
        <f t="shared" si="1210"/>
        <v>188886.47857811506</v>
      </c>
      <c r="X2307" s="29">
        <f t="shared" si="1211"/>
        <v>0</v>
      </c>
      <c r="Y2307" s="2">
        <f t="shared" si="1222"/>
        <v>0</v>
      </c>
      <c r="Z2307" s="82">
        <f t="shared" si="1212"/>
        <v>0</v>
      </c>
      <c r="AA2307" s="2">
        <f t="shared" si="1226"/>
        <v>0</v>
      </c>
      <c r="AB2307" s="27">
        <f t="shared" si="1219"/>
        <v>6.7299999999999999E-2</v>
      </c>
      <c r="AC2307" s="29">
        <f t="shared" si="1233"/>
        <v>13</v>
      </c>
      <c r="AD2307" s="29">
        <v>252</v>
      </c>
      <c r="AE2307" s="11">
        <f t="shared" si="1224"/>
        <v>1.0033656399999999</v>
      </c>
      <c r="AF2307" s="2">
        <f t="shared" si="1227"/>
        <v>632.18111227999998</v>
      </c>
      <c r="AG2307" s="2">
        <f t="shared" si="1213"/>
        <v>635.72388776000003</v>
      </c>
      <c r="AH2307" s="3">
        <f t="shared" si="1214"/>
        <v>0</v>
      </c>
      <c r="AI2307" s="4" t="str">
        <f t="shared" si="1225"/>
        <v>A+J=</v>
      </c>
      <c r="AJ2307" s="12">
        <f t="shared" si="1220"/>
        <v>43437</v>
      </c>
      <c r="AK2307" s="12"/>
      <c r="AL2307" s="4"/>
      <c r="AM2307" s="1"/>
      <c r="AN2307" s="12"/>
      <c r="AO2307" s="1"/>
      <c r="AP2307" s="1"/>
      <c r="AQ2307" s="3"/>
      <c r="AR2307" s="3"/>
      <c r="AS2307" s="7"/>
      <c r="AT2307" s="1"/>
      <c r="AU2307" s="1"/>
      <c r="AV2307" s="1"/>
      <c r="AW2307" s="1"/>
      <c r="AX2307" s="1"/>
      <c r="AY2307" s="1"/>
      <c r="AZ2307" s="1"/>
      <c r="BA2307" s="1"/>
      <c r="BB2307" s="1"/>
    </row>
    <row r="2308" spans="1:54" x14ac:dyDescent="0.2">
      <c r="A2308" s="178">
        <f t="shared" si="1215"/>
        <v>43427</v>
      </c>
      <c r="B2308" s="2">
        <f t="shared" si="1201"/>
        <v>189602.08576761867</v>
      </c>
      <c r="C2308" s="2">
        <f t="shared" si="1216"/>
        <v>128804.28095062</v>
      </c>
      <c r="D2308" s="2">
        <f>SUM(Y2308:Y$2591)</f>
        <v>35496.309979700003</v>
      </c>
      <c r="E2308" s="11">
        <f t="shared" si="1202"/>
        <v>93307.970970919996</v>
      </c>
      <c r="F2308" s="99">
        <f t="shared" si="1230"/>
        <v>5080.83</v>
      </c>
      <c r="G2308" s="3">
        <f>IF(N2308=1,VLOOKUP(A2307,[1]Plan1!$BG$69:$BI$188,3),G2307)</f>
        <v>5103.6899999999996</v>
      </c>
      <c r="H2308" s="200">
        <f t="shared" si="1231"/>
        <v>43345</v>
      </c>
      <c r="I2308" s="200">
        <f t="shared" si="1232"/>
        <v>43375</v>
      </c>
      <c r="J2308" s="27">
        <f t="shared" si="1203"/>
        <v>4.4992648838870775E-3</v>
      </c>
      <c r="K2308" s="12">
        <f t="shared" si="1217"/>
        <v>43437</v>
      </c>
      <c r="L2308" s="12">
        <f t="shared" si="1204"/>
        <v>43437</v>
      </c>
      <c r="M2308" s="1">
        <f t="shared" si="1218"/>
        <v>20</v>
      </c>
      <c r="N2308" s="1">
        <f t="shared" si="1205"/>
        <v>14</v>
      </c>
      <c r="O2308" s="2">
        <f t="shared" si="1206"/>
        <v>1.00314736</v>
      </c>
      <c r="P2308" s="11">
        <f t="shared" si="1229"/>
        <v>1.0047997</v>
      </c>
      <c r="Q2308" s="11">
        <f t="shared" si="1223"/>
        <v>1.4652882164738832</v>
      </c>
      <c r="R2308" s="2">
        <f t="shared" si="1228"/>
        <v>1.4699</v>
      </c>
      <c r="S2308" s="2">
        <f t="shared" si="1221"/>
        <v>1.4582888599999999</v>
      </c>
      <c r="T2308" s="2">
        <f t="shared" si="1207"/>
        <v>187833.84803058999</v>
      </c>
      <c r="U2308" s="2">
        <f t="shared" si="1208"/>
        <v>16267.563434803335</v>
      </c>
      <c r="V2308" s="2">
        <f t="shared" si="1209"/>
        <v>43845.415559235305</v>
      </c>
      <c r="W2308" s="2">
        <f t="shared" si="1210"/>
        <v>188917.25994465867</v>
      </c>
      <c r="X2308" s="29">
        <f t="shared" si="1211"/>
        <v>0</v>
      </c>
      <c r="Y2308" s="2">
        <f t="shared" si="1222"/>
        <v>0</v>
      </c>
      <c r="Z2308" s="82">
        <f t="shared" si="1212"/>
        <v>0</v>
      </c>
      <c r="AA2308" s="2">
        <f t="shared" si="1226"/>
        <v>0</v>
      </c>
      <c r="AB2308" s="27">
        <f t="shared" si="1219"/>
        <v>6.7299999999999999E-2</v>
      </c>
      <c r="AC2308" s="29">
        <f t="shared" si="1233"/>
        <v>14</v>
      </c>
      <c r="AD2308" s="29">
        <v>252</v>
      </c>
      <c r="AE2308" s="11">
        <f t="shared" si="1224"/>
        <v>1.0036250040000001</v>
      </c>
      <c r="AF2308" s="2">
        <f t="shared" si="1227"/>
        <v>680.89845044000003</v>
      </c>
      <c r="AG2308" s="2">
        <f t="shared" si="1213"/>
        <v>684.82582295999998</v>
      </c>
      <c r="AH2308" s="3">
        <f t="shared" si="1214"/>
        <v>0</v>
      </c>
      <c r="AI2308" s="4" t="str">
        <f t="shared" si="1225"/>
        <v>A+J=</v>
      </c>
      <c r="AJ2308" s="12">
        <f t="shared" si="1220"/>
        <v>43437</v>
      </c>
      <c r="AK2308" s="12"/>
      <c r="AL2308" s="4"/>
      <c r="AM2308" s="1"/>
      <c r="AN2308" s="12"/>
      <c r="AO2308" s="1"/>
      <c r="AP2308" s="1"/>
      <c r="AQ2308" s="3"/>
      <c r="AR2308" s="3"/>
      <c r="AS2308" s="7"/>
      <c r="AT2308" s="1"/>
      <c r="AU2308" s="1"/>
      <c r="AV2308" s="1"/>
      <c r="AW2308" s="1"/>
      <c r="AX2308" s="1"/>
      <c r="AY2308" s="1"/>
      <c r="AZ2308" s="1"/>
      <c r="BA2308" s="1"/>
      <c r="BB2308" s="1"/>
    </row>
    <row r="2309" spans="1:54" x14ac:dyDescent="0.2">
      <c r="A2309" s="178">
        <f t="shared" si="1215"/>
        <v>43428</v>
      </c>
      <c r="B2309" s="2">
        <f t="shared" si="1201"/>
        <v>189682.00518967994</v>
      </c>
      <c r="C2309" s="2">
        <f t="shared" si="1216"/>
        <v>128804.28095062</v>
      </c>
      <c r="D2309" s="2">
        <f>SUM(Y2309:Y$2591)</f>
        <v>35496.309979700003</v>
      </c>
      <c r="E2309" s="11">
        <f t="shared" si="1202"/>
        <v>93307.970970919996</v>
      </c>
      <c r="F2309" s="99">
        <f t="shared" si="1230"/>
        <v>5080.83</v>
      </c>
      <c r="G2309" s="3">
        <f>IF(N2309=1,VLOOKUP(A2308,[1]Plan1!$BG$69:$BI$188,3),G2308)</f>
        <v>5103.6899999999996</v>
      </c>
      <c r="H2309" s="200">
        <f t="shared" si="1231"/>
        <v>43345</v>
      </c>
      <c r="I2309" s="200">
        <f t="shared" si="1232"/>
        <v>43375</v>
      </c>
      <c r="J2309" s="27">
        <f t="shared" si="1203"/>
        <v>4.4992648838870775E-3</v>
      </c>
      <c r="K2309" s="12">
        <f t="shared" si="1217"/>
        <v>43437</v>
      </c>
      <c r="L2309" s="12">
        <f t="shared" si="1204"/>
        <v>43437</v>
      </c>
      <c r="M2309" s="1">
        <f t="shared" si="1218"/>
        <v>20</v>
      </c>
      <c r="N2309" s="1">
        <f t="shared" si="1205"/>
        <v>15</v>
      </c>
      <c r="O2309" s="2">
        <f t="shared" si="1206"/>
        <v>1.0033725499999999</v>
      </c>
      <c r="P2309" s="11">
        <f t="shared" si="1229"/>
        <v>1.0047997</v>
      </c>
      <c r="Q2309" s="11">
        <f t="shared" si="1223"/>
        <v>1.4652882164738832</v>
      </c>
      <c r="R2309" s="2">
        <f t="shared" si="1228"/>
        <v>1.4702299700000001</v>
      </c>
      <c r="S2309" s="2">
        <f t="shared" si="1221"/>
        <v>1.4582888599999999</v>
      </c>
      <c r="T2309" s="2">
        <f t="shared" si="1207"/>
        <v>187833.84803058999</v>
      </c>
      <c r="U2309" s="2">
        <f t="shared" si="1208"/>
        <v>16267.563434803335</v>
      </c>
      <c r="V2309" s="2">
        <f t="shared" si="1209"/>
        <v>43876.204390416591</v>
      </c>
      <c r="W2309" s="2">
        <f t="shared" si="1210"/>
        <v>188948.04877583994</v>
      </c>
      <c r="X2309" s="29">
        <f t="shared" si="1211"/>
        <v>0</v>
      </c>
      <c r="Y2309" s="2">
        <f t="shared" si="1222"/>
        <v>0</v>
      </c>
      <c r="Z2309" s="82">
        <f t="shared" si="1212"/>
        <v>0</v>
      </c>
      <c r="AA2309" s="2">
        <f t="shared" si="1226"/>
        <v>0</v>
      </c>
      <c r="AB2309" s="27">
        <f t="shared" si="1219"/>
        <v>6.7299999999999999E-2</v>
      </c>
      <c r="AC2309" s="29">
        <f t="shared" si="1233"/>
        <v>15</v>
      </c>
      <c r="AD2309" s="29">
        <v>252</v>
      </c>
      <c r="AE2309" s="11">
        <f t="shared" si="1224"/>
        <v>1.003884435</v>
      </c>
      <c r="AF2309" s="2">
        <f t="shared" si="1227"/>
        <v>729.62837347000004</v>
      </c>
      <c r="AG2309" s="2">
        <f t="shared" si="1213"/>
        <v>733.95641383999998</v>
      </c>
      <c r="AH2309" s="3">
        <f t="shared" si="1214"/>
        <v>0</v>
      </c>
      <c r="AI2309" s="4" t="str">
        <f t="shared" si="1225"/>
        <v>A+J=</v>
      </c>
      <c r="AJ2309" s="12">
        <f t="shared" si="1220"/>
        <v>43437</v>
      </c>
      <c r="AK2309" s="12"/>
      <c r="AL2309" s="4"/>
      <c r="AM2309" s="1"/>
      <c r="AN2309" s="12"/>
      <c r="AO2309" s="1"/>
      <c r="AP2309" s="1"/>
      <c r="AQ2309" s="3"/>
      <c r="AR2309" s="3"/>
      <c r="AS2309" s="7"/>
      <c r="AT2309" s="1"/>
      <c r="AU2309" s="1"/>
      <c r="AV2309" s="1"/>
      <c r="AW2309" s="1"/>
      <c r="AX2309" s="1"/>
      <c r="AY2309" s="1"/>
      <c r="AZ2309" s="1"/>
      <c r="BA2309" s="1"/>
      <c r="BB2309" s="1"/>
    </row>
    <row r="2310" spans="1:54" x14ac:dyDescent="0.2">
      <c r="A2310" s="178">
        <f t="shared" si="1215"/>
        <v>43429</v>
      </c>
      <c r="B2310" s="2">
        <f t="shared" si="1201"/>
        <v>189682.00518967994</v>
      </c>
      <c r="C2310" s="2">
        <f t="shared" si="1216"/>
        <v>128804.28095062</v>
      </c>
      <c r="D2310" s="2">
        <f>SUM(Y2310:Y$2591)</f>
        <v>35496.309979700003</v>
      </c>
      <c r="E2310" s="11">
        <f t="shared" si="1202"/>
        <v>93307.970970919996</v>
      </c>
      <c r="F2310" s="99">
        <f t="shared" si="1230"/>
        <v>5080.83</v>
      </c>
      <c r="G2310" s="3">
        <f>IF(N2310=1,VLOOKUP(A2309,[1]Plan1!$BG$69:$BI$188,3),G2309)</f>
        <v>5103.6899999999996</v>
      </c>
      <c r="H2310" s="200">
        <f t="shared" si="1231"/>
        <v>43345</v>
      </c>
      <c r="I2310" s="200">
        <f t="shared" si="1232"/>
        <v>43375</v>
      </c>
      <c r="J2310" s="27">
        <f t="shared" si="1203"/>
        <v>4.4992648838870775E-3</v>
      </c>
      <c r="K2310" s="12">
        <f t="shared" si="1217"/>
        <v>43437</v>
      </c>
      <c r="L2310" s="12">
        <f t="shared" si="1204"/>
        <v>43437</v>
      </c>
      <c r="M2310" s="1">
        <f t="shared" si="1218"/>
        <v>20</v>
      </c>
      <c r="N2310" s="1">
        <f t="shared" si="1205"/>
        <v>15</v>
      </c>
      <c r="O2310" s="2">
        <f t="shared" si="1206"/>
        <v>1.0033725499999999</v>
      </c>
      <c r="P2310" s="11">
        <f t="shared" si="1229"/>
        <v>1.0047997</v>
      </c>
      <c r="Q2310" s="11">
        <f t="shared" si="1223"/>
        <v>1.4652882164738832</v>
      </c>
      <c r="R2310" s="2">
        <f t="shared" si="1228"/>
        <v>1.4702299700000001</v>
      </c>
      <c r="S2310" s="2">
        <f t="shared" si="1221"/>
        <v>1.4582888599999999</v>
      </c>
      <c r="T2310" s="2">
        <f t="shared" si="1207"/>
        <v>187833.84803058999</v>
      </c>
      <c r="U2310" s="2">
        <f t="shared" si="1208"/>
        <v>16267.563434803335</v>
      </c>
      <c r="V2310" s="2">
        <f t="shared" si="1209"/>
        <v>43876.204390416591</v>
      </c>
      <c r="W2310" s="2">
        <f t="shared" si="1210"/>
        <v>188948.04877583994</v>
      </c>
      <c r="X2310" s="29">
        <f t="shared" si="1211"/>
        <v>0</v>
      </c>
      <c r="Y2310" s="2">
        <f t="shared" si="1222"/>
        <v>0</v>
      </c>
      <c r="Z2310" s="82">
        <f t="shared" si="1212"/>
        <v>0</v>
      </c>
      <c r="AA2310" s="2">
        <f t="shared" si="1226"/>
        <v>0</v>
      </c>
      <c r="AB2310" s="27">
        <f t="shared" si="1219"/>
        <v>6.7299999999999999E-2</v>
      </c>
      <c r="AC2310" s="29">
        <f t="shared" si="1233"/>
        <v>15</v>
      </c>
      <c r="AD2310" s="29">
        <v>252</v>
      </c>
      <c r="AE2310" s="11">
        <f t="shared" si="1224"/>
        <v>1.003884435</v>
      </c>
      <c r="AF2310" s="2">
        <f t="shared" si="1227"/>
        <v>729.62837347000004</v>
      </c>
      <c r="AG2310" s="2">
        <f t="shared" si="1213"/>
        <v>733.95641383999998</v>
      </c>
      <c r="AH2310" s="3">
        <f t="shared" si="1214"/>
        <v>0</v>
      </c>
      <c r="AI2310" s="4" t="str">
        <f t="shared" si="1225"/>
        <v>A+J=</v>
      </c>
      <c r="AJ2310" s="12">
        <f t="shared" si="1220"/>
        <v>43437</v>
      </c>
      <c r="AK2310" s="12"/>
      <c r="AL2310" s="4"/>
      <c r="AM2310" s="1"/>
      <c r="AN2310" s="12"/>
      <c r="AO2310" s="1"/>
      <c r="AP2310" s="1"/>
      <c r="AQ2310" s="3"/>
      <c r="AR2310" s="3"/>
      <c r="AS2310" s="7"/>
      <c r="AT2310" s="1"/>
      <c r="AU2310" s="1"/>
      <c r="AV2310" s="1"/>
      <c r="AW2310" s="1"/>
      <c r="AX2310" s="1"/>
      <c r="AY2310" s="1"/>
      <c r="AZ2310" s="1"/>
      <c r="BA2310" s="1"/>
      <c r="BB2310" s="1"/>
    </row>
    <row r="2311" spans="1:54" x14ac:dyDescent="0.2">
      <c r="A2311" s="178">
        <f t="shared" si="1215"/>
        <v>43430</v>
      </c>
      <c r="B2311" s="2">
        <f t="shared" si="1201"/>
        <v>189682.00518967994</v>
      </c>
      <c r="C2311" s="2">
        <f t="shared" si="1216"/>
        <v>128804.28095062</v>
      </c>
      <c r="D2311" s="2">
        <f>SUM(Y2311:Y$2591)</f>
        <v>35496.309979700003</v>
      </c>
      <c r="E2311" s="11">
        <f t="shared" si="1202"/>
        <v>93307.970970919996</v>
      </c>
      <c r="F2311" s="99">
        <f t="shared" si="1230"/>
        <v>5080.83</v>
      </c>
      <c r="G2311" s="3">
        <f>IF(N2311=1,VLOOKUP(A2310,[1]Plan1!$BG$69:$BI$188,3),G2310)</f>
        <v>5103.6899999999996</v>
      </c>
      <c r="H2311" s="200">
        <f t="shared" si="1231"/>
        <v>43345</v>
      </c>
      <c r="I2311" s="200">
        <f t="shared" si="1232"/>
        <v>43375</v>
      </c>
      <c r="J2311" s="27">
        <f t="shared" si="1203"/>
        <v>4.4992648838870775E-3</v>
      </c>
      <c r="K2311" s="12">
        <f t="shared" si="1217"/>
        <v>43437</v>
      </c>
      <c r="L2311" s="12">
        <f t="shared" si="1204"/>
        <v>43437</v>
      </c>
      <c r="M2311" s="1">
        <f t="shared" si="1218"/>
        <v>20</v>
      </c>
      <c r="N2311" s="1">
        <f t="shared" si="1205"/>
        <v>15</v>
      </c>
      <c r="O2311" s="2">
        <f t="shared" si="1206"/>
        <v>1.0033725499999999</v>
      </c>
      <c r="P2311" s="11">
        <f t="shared" si="1229"/>
        <v>1.0047997</v>
      </c>
      <c r="Q2311" s="11">
        <f t="shared" si="1223"/>
        <v>1.4652882164738832</v>
      </c>
      <c r="R2311" s="2">
        <f t="shared" si="1228"/>
        <v>1.4702299700000001</v>
      </c>
      <c r="S2311" s="2">
        <f t="shared" si="1221"/>
        <v>1.4582888599999999</v>
      </c>
      <c r="T2311" s="2">
        <f t="shared" si="1207"/>
        <v>187833.84803058999</v>
      </c>
      <c r="U2311" s="2">
        <f t="shared" si="1208"/>
        <v>16267.563434803335</v>
      </c>
      <c r="V2311" s="2">
        <f t="shared" si="1209"/>
        <v>43876.204390416591</v>
      </c>
      <c r="W2311" s="2">
        <f t="shared" si="1210"/>
        <v>188948.04877583994</v>
      </c>
      <c r="X2311" s="29">
        <f t="shared" si="1211"/>
        <v>0</v>
      </c>
      <c r="Y2311" s="2">
        <f t="shared" si="1222"/>
        <v>0</v>
      </c>
      <c r="Z2311" s="82">
        <f t="shared" si="1212"/>
        <v>0</v>
      </c>
      <c r="AA2311" s="2">
        <f t="shared" si="1226"/>
        <v>0</v>
      </c>
      <c r="AB2311" s="27">
        <f t="shared" si="1219"/>
        <v>6.7299999999999999E-2</v>
      </c>
      <c r="AC2311" s="29">
        <f t="shared" si="1233"/>
        <v>15</v>
      </c>
      <c r="AD2311" s="29">
        <v>252</v>
      </c>
      <c r="AE2311" s="11">
        <f t="shared" si="1224"/>
        <v>1.003884435</v>
      </c>
      <c r="AF2311" s="2">
        <f t="shared" si="1227"/>
        <v>729.62837347000004</v>
      </c>
      <c r="AG2311" s="2">
        <f t="shared" si="1213"/>
        <v>733.95641383999998</v>
      </c>
      <c r="AH2311" s="3">
        <f t="shared" si="1214"/>
        <v>0</v>
      </c>
      <c r="AI2311" s="4" t="str">
        <f t="shared" si="1225"/>
        <v>A+J=</v>
      </c>
      <c r="AJ2311" s="12">
        <f t="shared" si="1220"/>
        <v>43437</v>
      </c>
      <c r="AK2311" s="12"/>
      <c r="AL2311" s="4"/>
      <c r="AM2311" s="1"/>
      <c r="AN2311" s="12"/>
      <c r="AO2311" s="1"/>
      <c r="AP2311" s="1"/>
      <c r="AQ2311" s="3"/>
      <c r="AR2311" s="3"/>
      <c r="AS2311" s="7"/>
      <c r="AT2311" s="1"/>
      <c r="AU2311" s="1"/>
      <c r="AV2311" s="1"/>
      <c r="AW2311" s="1"/>
      <c r="AX2311" s="1"/>
      <c r="AY2311" s="1"/>
      <c r="AZ2311" s="1"/>
      <c r="BA2311" s="1"/>
      <c r="BB2311" s="1"/>
    </row>
    <row r="2312" spans="1:54" x14ac:dyDescent="0.2">
      <c r="A2312" s="178">
        <f t="shared" si="1215"/>
        <v>43431</v>
      </c>
      <c r="B2312" s="2">
        <f t="shared" si="1201"/>
        <v>189761.95999607918</v>
      </c>
      <c r="C2312" s="2">
        <f t="shared" si="1216"/>
        <v>128804.28095062</v>
      </c>
      <c r="D2312" s="2">
        <f>SUM(Y2312:Y$2591)</f>
        <v>35496.309979700003</v>
      </c>
      <c r="E2312" s="11">
        <f t="shared" si="1202"/>
        <v>93307.970970919996</v>
      </c>
      <c r="F2312" s="99">
        <f t="shared" si="1230"/>
        <v>5080.83</v>
      </c>
      <c r="G2312" s="3">
        <f>IF(N2312=1,VLOOKUP(A2311,[1]Plan1!$BG$69:$BI$188,3),G2311)</f>
        <v>5103.6899999999996</v>
      </c>
      <c r="H2312" s="200">
        <f t="shared" si="1231"/>
        <v>43345</v>
      </c>
      <c r="I2312" s="200">
        <f t="shared" si="1232"/>
        <v>43375</v>
      </c>
      <c r="J2312" s="27">
        <f t="shared" si="1203"/>
        <v>4.4992648838870775E-3</v>
      </c>
      <c r="K2312" s="12">
        <f t="shared" si="1217"/>
        <v>43437</v>
      </c>
      <c r="L2312" s="12">
        <f t="shared" si="1204"/>
        <v>43437</v>
      </c>
      <c r="M2312" s="1">
        <f t="shared" si="1218"/>
        <v>20</v>
      </c>
      <c r="N2312" s="1">
        <f t="shared" si="1205"/>
        <v>16</v>
      </c>
      <c r="O2312" s="2">
        <f t="shared" si="1206"/>
        <v>1.0035977899999999</v>
      </c>
      <c r="P2312" s="11">
        <f t="shared" si="1229"/>
        <v>1.0047997</v>
      </c>
      <c r="Q2312" s="11">
        <f t="shared" si="1223"/>
        <v>1.4652882164738832</v>
      </c>
      <c r="R2312" s="2">
        <f t="shared" si="1228"/>
        <v>1.47056001</v>
      </c>
      <c r="S2312" s="2">
        <f t="shared" si="1221"/>
        <v>1.4582888599999999</v>
      </c>
      <c r="T2312" s="2">
        <f t="shared" si="1207"/>
        <v>187833.84803058999</v>
      </c>
      <c r="U2312" s="2">
        <f t="shared" si="1208"/>
        <v>16267.563434803335</v>
      </c>
      <c r="V2312" s="2">
        <f t="shared" si="1209"/>
        <v>43906.999753155826</v>
      </c>
      <c r="W2312" s="2">
        <f t="shared" si="1210"/>
        <v>188978.84413857918</v>
      </c>
      <c r="X2312" s="29">
        <f t="shared" si="1211"/>
        <v>0</v>
      </c>
      <c r="Y2312" s="2">
        <f t="shared" si="1222"/>
        <v>0</v>
      </c>
      <c r="Z2312" s="82">
        <f t="shared" si="1212"/>
        <v>0</v>
      </c>
      <c r="AA2312" s="2">
        <f t="shared" si="1226"/>
        <v>0</v>
      </c>
      <c r="AB2312" s="27">
        <f t="shared" si="1219"/>
        <v>6.7299999999999999E-2</v>
      </c>
      <c r="AC2312" s="29">
        <f t="shared" si="1233"/>
        <v>16</v>
      </c>
      <c r="AD2312" s="29">
        <v>252</v>
      </c>
      <c r="AE2312" s="11">
        <f t="shared" si="1224"/>
        <v>1.004143934</v>
      </c>
      <c r="AF2312" s="2">
        <f t="shared" si="1227"/>
        <v>778.37106919999997</v>
      </c>
      <c r="AG2312" s="2">
        <f t="shared" si="1213"/>
        <v>783.11585749999995</v>
      </c>
      <c r="AH2312" s="3">
        <f t="shared" si="1214"/>
        <v>0</v>
      </c>
      <c r="AI2312" s="4" t="str">
        <f t="shared" si="1225"/>
        <v>A+J=</v>
      </c>
      <c r="AJ2312" s="12">
        <f t="shared" si="1220"/>
        <v>43437</v>
      </c>
      <c r="AK2312" s="12"/>
      <c r="AL2312" s="4"/>
      <c r="AM2312" s="1"/>
      <c r="AN2312" s="12"/>
      <c r="AO2312" s="1"/>
      <c r="AP2312" s="1"/>
      <c r="AQ2312" s="3"/>
      <c r="AR2312" s="3"/>
      <c r="AS2312" s="7"/>
      <c r="AT2312" s="1"/>
      <c r="AU2312" s="1"/>
      <c r="AV2312" s="1"/>
      <c r="AW2312" s="1"/>
      <c r="AX2312" s="1"/>
      <c r="AY2312" s="1"/>
      <c r="AZ2312" s="1"/>
      <c r="BA2312" s="1"/>
      <c r="BB2312" s="1"/>
    </row>
    <row r="2313" spans="1:54" x14ac:dyDescent="0.2">
      <c r="A2313" s="178">
        <f t="shared" si="1215"/>
        <v>43432</v>
      </c>
      <c r="B2313" s="2">
        <f t="shared" si="1201"/>
        <v>189841.95075735607</v>
      </c>
      <c r="C2313" s="2">
        <f t="shared" si="1216"/>
        <v>128804.28095062</v>
      </c>
      <c r="D2313" s="2">
        <f>SUM(Y2313:Y$2591)</f>
        <v>35496.309979700003</v>
      </c>
      <c r="E2313" s="11">
        <f t="shared" si="1202"/>
        <v>93307.970970919996</v>
      </c>
      <c r="F2313" s="99">
        <f t="shared" si="1230"/>
        <v>5080.83</v>
      </c>
      <c r="G2313" s="3">
        <f>IF(N2313=1,VLOOKUP(A2312,[1]Plan1!$BG$69:$BI$188,3),G2312)</f>
        <v>5103.6899999999996</v>
      </c>
      <c r="H2313" s="200">
        <f t="shared" si="1231"/>
        <v>43345</v>
      </c>
      <c r="I2313" s="200">
        <f t="shared" si="1232"/>
        <v>43375</v>
      </c>
      <c r="J2313" s="27">
        <f t="shared" si="1203"/>
        <v>4.4992648838870775E-3</v>
      </c>
      <c r="K2313" s="12">
        <f t="shared" si="1217"/>
        <v>43437</v>
      </c>
      <c r="L2313" s="12">
        <f t="shared" si="1204"/>
        <v>43437</v>
      </c>
      <c r="M2313" s="1">
        <f t="shared" si="1218"/>
        <v>20</v>
      </c>
      <c r="N2313" s="1">
        <f t="shared" si="1205"/>
        <v>17</v>
      </c>
      <c r="O2313" s="2">
        <f t="shared" si="1206"/>
        <v>1.0038230800000001</v>
      </c>
      <c r="P2313" s="11">
        <f t="shared" si="1229"/>
        <v>1.0047997</v>
      </c>
      <c r="Q2313" s="11">
        <f t="shared" si="1223"/>
        <v>1.4652882164738832</v>
      </c>
      <c r="R2313" s="2">
        <f t="shared" si="1228"/>
        <v>1.4708901299999999</v>
      </c>
      <c r="S2313" s="2">
        <f t="shared" si="1221"/>
        <v>1.4582888599999999</v>
      </c>
      <c r="T2313" s="2">
        <f t="shared" si="1207"/>
        <v>187833.84803058999</v>
      </c>
      <c r="U2313" s="2">
        <f t="shared" si="1208"/>
        <v>16267.563434803335</v>
      </c>
      <c r="V2313" s="2">
        <f t="shared" si="1209"/>
        <v>43937.802580532734</v>
      </c>
      <c r="W2313" s="2">
        <f t="shared" si="1210"/>
        <v>189009.64696595608</v>
      </c>
      <c r="X2313" s="29">
        <f t="shared" si="1211"/>
        <v>0</v>
      </c>
      <c r="Y2313" s="2">
        <f t="shared" si="1222"/>
        <v>0</v>
      </c>
      <c r="Z2313" s="82">
        <f t="shared" si="1212"/>
        <v>0</v>
      </c>
      <c r="AA2313" s="2">
        <f t="shared" si="1226"/>
        <v>0</v>
      </c>
      <c r="AB2313" s="27">
        <f t="shared" si="1219"/>
        <v>6.7299999999999999E-2</v>
      </c>
      <c r="AC2313" s="29">
        <f t="shared" si="1233"/>
        <v>17</v>
      </c>
      <c r="AD2313" s="29">
        <v>252</v>
      </c>
      <c r="AE2313" s="11">
        <f t="shared" si="1224"/>
        <v>1.0044034989999999</v>
      </c>
      <c r="AF2313" s="2">
        <f t="shared" si="1227"/>
        <v>827.12616195999999</v>
      </c>
      <c r="AG2313" s="2">
        <f t="shared" si="1213"/>
        <v>832.30379140000002</v>
      </c>
      <c r="AH2313" s="3">
        <f t="shared" si="1214"/>
        <v>0</v>
      </c>
      <c r="AI2313" s="4" t="str">
        <f t="shared" si="1225"/>
        <v>A+J=</v>
      </c>
      <c r="AJ2313" s="12">
        <f t="shared" si="1220"/>
        <v>43437</v>
      </c>
      <c r="AK2313" s="12"/>
      <c r="AL2313" s="4"/>
      <c r="AM2313" s="1"/>
      <c r="AN2313" s="12"/>
      <c r="AO2313" s="1"/>
      <c r="AP2313" s="1"/>
      <c r="AQ2313" s="3"/>
      <c r="AR2313" s="3"/>
      <c r="AS2313" s="7"/>
      <c r="AT2313" s="1"/>
      <c r="AU2313" s="1"/>
      <c r="AV2313" s="1"/>
      <c r="AW2313" s="1"/>
      <c r="AX2313" s="1"/>
      <c r="AY2313" s="1"/>
      <c r="AZ2313" s="1"/>
      <c r="BA2313" s="1"/>
      <c r="BB2313" s="1"/>
    </row>
    <row r="2314" spans="1:54" x14ac:dyDescent="0.2">
      <c r="A2314" s="178">
        <f t="shared" si="1215"/>
        <v>43433</v>
      </c>
      <c r="B2314" s="2">
        <f t="shared" ref="B2314:B2377" si="1234">(W2314+AG2314)</f>
        <v>189921.97579960126</v>
      </c>
      <c r="C2314" s="2">
        <f t="shared" si="1216"/>
        <v>128804.28095062</v>
      </c>
      <c r="D2314" s="2">
        <f>SUM(Y2314:Y$2591)</f>
        <v>35496.309979700003</v>
      </c>
      <c r="E2314" s="11">
        <f t="shared" ref="E2314:E2377" si="1235">(C2314-D2314)</f>
        <v>93307.970970919996</v>
      </c>
      <c r="F2314" s="99">
        <f t="shared" si="1230"/>
        <v>5080.83</v>
      </c>
      <c r="G2314" s="3">
        <f>IF(N2314=1,VLOOKUP(A2313,[1]Plan1!$BG$69:$BI$188,3),G2313)</f>
        <v>5103.6899999999996</v>
      </c>
      <c r="H2314" s="200">
        <f t="shared" si="1231"/>
        <v>43345</v>
      </c>
      <c r="I2314" s="200">
        <f t="shared" si="1232"/>
        <v>43375</v>
      </c>
      <c r="J2314" s="27">
        <f t="shared" ref="J2314:J2377" si="1236">(G2314/F2314)-1</f>
        <v>4.4992648838870775E-3</v>
      </c>
      <c r="K2314" s="12">
        <f t="shared" si="1217"/>
        <v>43437</v>
      </c>
      <c r="L2314" s="12">
        <f t="shared" ref="L2314:L2377" si="1237">IF(A2314&gt;L2313,K2314,L2313)</f>
        <v>43437</v>
      </c>
      <c r="M2314" s="1">
        <f t="shared" si="1218"/>
        <v>20</v>
      </c>
      <c r="N2314" s="1">
        <f t="shared" ref="N2314:N2377" si="1238">(M2314-(NETWORKDAYS(A2314,L2314,AN$137:AN$327)-1))</f>
        <v>18</v>
      </c>
      <c r="O2314" s="2">
        <f t="shared" ref="O2314:O2377" si="1239">TRUNC((G2314/F2314)^TRUNC((N2314/M2314),9),8)</f>
        <v>1.0040484199999999</v>
      </c>
      <c r="P2314" s="11">
        <f t="shared" si="1229"/>
        <v>1.0047997</v>
      </c>
      <c r="Q2314" s="11">
        <f t="shared" si="1223"/>
        <v>1.4652882164738832</v>
      </c>
      <c r="R2314" s="2">
        <f t="shared" si="1228"/>
        <v>1.4712203100000001</v>
      </c>
      <c r="S2314" s="2">
        <f t="shared" si="1221"/>
        <v>1.4582888599999999</v>
      </c>
      <c r="T2314" s="2">
        <f t="shared" ref="T2314:T2377" si="1240">TRUNC(C2314*S2314,8)</f>
        <v>187833.84803058999</v>
      </c>
      <c r="U2314" s="2">
        <f t="shared" ref="U2314:U2377" si="1241">(D2314*(S2314-1))</f>
        <v>16267.563434803335</v>
      </c>
      <c r="V2314" s="2">
        <f t="shared" ref="V2314:V2377" si="1242">(E2314*(R2314-1))</f>
        <v>43968.611006387931</v>
      </c>
      <c r="W2314" s="2">
        <f t="shared" ref="W2314:W2377" si="1243">(C2314+U2314+V2314)</f>
        <v>189040.45539181127</v>
      </c>
      <c r="X2314" s="29">
        <f t="shared" ref="X2314:X2377" si="1244">IF(VLOOKUP(A2314,AN$10:AU$131,8)=VLOOKUP(A2313,AN$10:AU$131,8),0,VLOOKUP(A2314,AN$10:AU$131,8))</f>
        <v>0</v>
      </c>
      <c r="Y2314" s="2">
        <f t="shared" si="1222"/>
        <v>0</v>
      </c>
      <c r="Z2314" s="82">
        <f t="shared" ref="Z2314:Z2377" si="1245">IF(X2314&gt;0,VLOOKUP($A2314,$AN$10:$AS$131,6),0)</f>
        <v>0</v>
      </c>
      <c r="AA2314" s="2">
        <f t="shared" si="1226"/>
        <v>0</v>
      </c>
      <c r="AB2314" s="27">
        <f t="shared" si="1219"/>
        <v>6.7299999999999999E-2</v>
      </c>
      <c r="AC2314" s="29">
        <f t="shared" si="1233"/>
        <v>18</v>
      </c>
      <c r="AD2314" s="29">
        <v>252</v>
      </c>
      <c r="AE2314" s="11">
        <f t="shared" si="1224"/>
        <v>1.004663131</v>
      </c>
      <c r="AF2314" s="2">
        <f t="shared" si="1227"/>
        <v>875.89383959999998</v>
      </c>
      <c r="AG2314" s="2">
        <f t="shared" ref="AG2314:AG2377" si="1246">TRUNC((W2314*(AE2314-1)),8)</f>
        <v>881.52040779000004</v>
      </c>
      <c r="AH2314" s="3">
        <f t="shared" ref="AH2314:AH2377" si="1247">IF(AA2314&gt;0,AA2314+AF2314,0)</f>
        <v>0</v>
      </c>
      <c r="AI2314" s="4" t="str">
        <f t="shared" si="1225"/>
        <v>A+J=</v>
      </c>
      <c r="AJ2314" s="12">
        <f t="shared" si="1220"/>
        <v>43437</v>
      </c>
      <c r="AK2314" s="12"/>
      <c r="AL2314" s="4"/>
      <c r="AM2314" s="1"/>
      <c r="AN2314" s="12"/>
      <c r="AO2314" s="1"/>
      <c r="AP2314" s="1"/>
      <c r="AQ2314" s="3"/>
      <c r="AR2314" s="3"/>
      <c r="AS2314" s="7"/>
      <c r="AT2314" s="1"/>
      <c r="AU2314" s="1"/>
      <c r="AV2314" s="1"/>
      <c r="AW2314" s="1"/>
      <c r="AX2314" s="1"/>
      <c r="AY2314" s="1"/>
      <c r="AZ2314" s="1"/>
      <c r="BA2314" s="1"/>
      <c r="BB2314" s="1"/>
    </row>
    <row r="2315" spans="1:54" x14ac:dyDescent="0.2">
      <c r="A2315" s="178">
        <f t="shared" ref="A2315:A2378" si="1248">(A2314+1)</f>
        <v>43434</v>
      </c>
      <c r="B2315" s="2">
        <f t="shared" si="1234"/>
        <v>190002.03907312354</v>
      </c>
      <c r="C2315" s="2">
        <f t="shared" ref="C2315:C2378" si="1249">TRUNC(IF(X2314&gt;0,VLOOKUP(A2314,$AN$12:$AO$131,2),C2314),8)</f>
        <v>128804.28095062</v>
      </c>
      <c r="D2315" s="2">
        <f>SUM(Y2315:Y$2591)</f>
        <v>35496.309979700003</v>
      </c>
      <c r="E2315" s="11">
        <f t="shared" si="1235"/>
        <v>93307.970970919996</v>
      </c>
      <c r="F2315" s="99">
        <f t="shared" si="1230"/>
        <v>5080.83</v>
      </c>
      <c r="G2315" s="3">
        <f>IF(N2315=1,VLOOKUP(A2314,[1]Plan1!$BG$69:$BI$188,3),G2314)</f>
        <v>5103.6899999999996</v>
      </c>
      <c r="H2315" s="200">
        <f t="shared" si="1231"/>
        <v>43345</v>
      </c>
      <c r="I2315" s="200">
        <f t="shared" si="1232"/>
        <v>43375</v>
      </c>
      <c r="J2315" s="27">
        <f t="shared" si="1236"/>
        <v>4.4992648838870775E-3</v>
      </c>
      <c r="K2315" s="12">
        <f t="shared" ref="K2315:K2378" si="1250">IF(DAY(A2315)=1,VLOOKUP(A2315,AR$137:AW$275,4),K2314)</f>
        <v>43437</v>
      </c>
      <c r="L2315" s="12">
        <f t="shared" si="1237"/>
        <v>43437</v>
      </c>
      <c r="M2315" s="1">
        <f t="shared" ref="M2315:M2378" si="1251">IF(L2315=L2314,M2314,NETWORKDAYS(L2314,L2315,$AN$137:$AN$327)-1)</f>
        <v>20</v>
      </c>
      <c r="N2315" s="1">
        <f t="shared" si="1238"/>
        <v>19</v>
      </c>
      <c r="O2315" s="2">
        <f t="shared" si="1239"/>
        <v>1.0042738200000001</v>
      </c>
      <c r="P2315" s="11">
        <f t="shared" si="1229"/>
        <v>1.0047997</v>
      </c>
      <c r="Q2315" s="11">
        <f t="shared" si="1223"/>
        <v>1.4652882164738832</v>
      </c>
      <c r="R2315" s="2">
        <f t="shared" si="1228"/>
        <v>1.4715505900000001</v>
      </c>
      <c r="S2315" s="2">
        <f t="shared" si="1221"/>
        <v>1.4582888599999999</v>
      </c>
      <c r="T2315" s="2">
        <f t="shared" si="1240"/>
        <v>187833.84803058999</v>
      </c>
      <c r="U2315" s="2">
        <f t="shared" si="1241"/>
        <v>16267.563434803335</v>
      </c>
      <c r="V2315" s="2">
        <f t="shared" si="1242"/>
        <v>43999.428763040203</v>
      </c>
      <c r="W2315" s="2">
        <f t="shared" si="1243"/>
        <v>189071.27314846354</v>
      </c>
      <c r="X2315" s="29">
        <f t="shared" si="1244"/>
        <v>0</v>
      </c>
      <c r="Y2315" s="2">
        <f t="shared" si="1222"/>
        <v>0</v>
      </c>
      <c r="Z2315" s="82">
        <f t="shared" si="1245"/>
        <v>0</v>
      </c>
      <c r="AA2315" s="2">
        <f t="shared" si="1226"/>
        <v>0</v>
      </c>
      <c r="AB2315" s="27">
        <f t="shared" ref="AB2315:AB2378" si="1252">(AB2314)</f>
        <v>6.7299999999999999E-2</v>
      </c>
      <c r="AC2315" s="29">
        <f t="shared" si="1233"/>
        <v>19</v>
      </c>
      <c r="AD2315" s="29">
        <v>252</v>
      </c>
      <c r="AE2315" s="11">
        <f t="shared" si="1224"/>
        <v>1.004922831</v>
      </c>
      <c r="AF2315" s="2">
        <f t="shared" si="1227"/>
        <v>924.67428992999999</v>
      </c>
      <c r="AG2315" s="2">
        <f t="shared" si="1246"/>
        <v>930.76592466</v>
      </c>
      <c r="AH2315" s="3">
        <f t="shared" si="1247"/>
        <v>0</v>
      </c>
      <c r="AI2315" s="4" t="str">
        <f t="shared" si="1225"/>
        <v>A+J=</v>
      </c>
      <c r="AJ2315" s="12">
        <f t="shared" ref="AJ2315:AJ2378" si="1253">IF(X2314&gt;0,VLOOKUP(A2314,$AN$10:$AW$130,9),AJ2314)</f>
        <v>43437</v>
      </c>
      <c r="AK2315" s="12"/>
      <c r="AL2315" s="4"/>
      <c r="AM2315" s="1"/>
      <c r="AN2315" s="12"/>
      <c r="AO2315" s="1"/>
      <c r="AP2315" s="1"/>
      <c r="AQ2315" s="3"/>
      <c r="AR2315" s="3"/>
      <c r="AS2315" s="7"/>
      <c r="AT2315" s="1"/>
      <c r="AU2315" s="1"/>
      <c r="AV2315" s="1"/>
      <c r="AW2315" s="1"/>
      <c r="AX2315" s="1"/>
      <c r="AY2315" s="1"/>
      <c r="AZ2315" s="1"/>
      <c r="BA2315" s="1"/>
      <c r="BB2315" s="1"/>
    </row>
    <row r="2316" spans="1:54" x14ac:dyDescent="0.2">
      <c r="A2316" s="178">
        <f t="shared" si="1248"/>
        <v>43435</v>
      </c>
      <c r="B2316" s="2">
        <f t="shared" si="1234"/>
        <v>190082.13552370438</v>
      </c>
      <c r="C2316" s="2">
        <f t="shared" si="1249"/>
        <v>128804.28095062</v>
      </c>
      <c r="D2316" s="2">
        <f>SUM(Y2316:Y$2591)</f>
        <v>35496.309979700003</v>
      </c>
      <c r="E2316" s="11">
        <f t="shared" si="1235"/>
        <v>93307.970970919996</v>
      </c>
      <c r="F2316" s="99">
        <f t="shared" si="1230"/>
        <v>5080.83</v>
      </c>
      <c r="G2316" s="3">
        <f>IF(N2316=1,VLOOKUP(A2315,[1]Plan1!$BG$69:$BI$188,3),G2315)</f>
        <v>5103.6899999999996</v>
      </c>
      <c r="H2316" s="200">
        <f t="shared" si="1231"/>
        <v>43345</v>
      </c>
      <c r="I2316" s="200">
        <f t="shared" si="1232"/>
        <v>43375</v>
      </c>
      <c r="J2316" s="27">
        <f t="shared" si="1236"/>
        <v>4.4992648838870775E-3</v>
      </c>
      <c r="K2316" s="12">
        <f t="shared" si="1250"/>
        <v>43467</v>
      </c>
      <c r="L2316" s="12">
        <f t="shared" si="1237"/>
        <v>43437</v>
      </c>
      <c r="M2316" s="1">
        <f t="shared" si="1251"/>
        <v>20</v>
      </c>
      <c r="N2316" s="1">
        <f t="shared" si="1238"/>
        <v>20</v>
      </c>
      <c r="O2316" s="2">
        <f t="shared" si="1239"/>
        <v>1.00449926</v>
      </c>
      <c r="P2316" s="11">
        <f t="shared" si="1229"/>
        <v>1.0047997</v>
      </c>
      <c r="Q2316" s="11">
        <f t="shared" si="1223"/>
        <v>1.4652882164738832</v>
      </c>
      <c r="R2316" s="2">
        <f t="shared" si="1228"/>
        <v>1.47188092</v>
      </c>
      <c r="S2316" s="2">
        <f t="shared" si="1221"/>
        <v>1.4582888599999999</v>
      </c>
      <c r="T2316" s="2">
        <f t="shared" si="1240"/>
        <v>187833.84803058999</v>
      </c>
      <c r="U2316" s="2">
        <f t="shared" si="1241"/>
        <v>16267.563434803335</v>
      </c>
      <c r="V2316" s="2">
        <f t="shared" si="1242"/>
        <v>44030.251185091023</v>
      </c>
      <c r="W2316" s="2">
        <f t="shared" si="1243"/>
        <v>189102.09557051439</v>
      </c>
      <c r="X2316" s="29">
        <f t="shared" si="1244"/>
        <v>0</v>
      </c>
      <c r="Y2316" s="2">
        <f t="shared" si="1222"/>
        <v>0</v>
      </c>
      <c r="Z2316" s="82">
        <f t="shared" si="1245"/>
        <v>0</v>
      </c>
      <c r="AA2316" s="2">
        <f t="shared" si="1226"/>
        <v>0</v>
      </c>
      <c r="AB2316" s="27">
        <f t="shared" si="1252"/>
        <v>6.7299999999999999E-2</v>
      </c>
      <c r="AC2316" s="29">
        <f t="shared" si="1233"/>
        <v>20</v>
      </c>
      <c r="AD2316" s="29">
        <v>252</v>
      </c>
      <c r="AE2316" s="11">
        <f t="shared" si="1224"/>
        <v>1.0051825969999999</v>
      </c>
      <c r="AF2316" s="2">
        <f t="shared" si="1227"/>
        <v>973.46713729999999</v>
      </c>
      <c r="AG2316" s="2">
        <f t="shared" si="1246"/>
        <v>980.03995319000001</v>
      </c>
      <c r="AH2316" s="3">
        <f t="shared" si="1247"/>
        <v>0</v>
      </c>
      <c r="AI2316" s="4" t="str">
        <f t="shared" si="1225"/>
        <v>A+J=</v>
      </c>
      <c r="AJ2316" s="12">
        <f t="shared" si="1253"/>
        <v>43437</v>
      </c>
      <c r="AK2316" s="12"/>
      <c r="AL2316" s="4"/>
      <c r="AM2316" s="1"/>
      <c r="AN2316" s="12"/>
      <c r="AO2316" s="1"/>
      <c r="AP2316" s="1"/>
      <c r="AQ2316" s="3"/>
      <c r="AR2316" s="3"/>
      <c r="AS2316" s="7"/>
      <c r="AT2316" s="1"/>
      <c r="AU2316" s="1"/>
      <c r="AV2316" s="1"/>
      <c r="AW2316" s="1"/>
      <c r="AX2316" s="1"/>
      <c r="AY2316" s="1"/>
      <c r="AZ2316" s="1"/>
      <c r="BA2316" s="1"/>
      <c r="BB2316" s="1"/>
    </row>
    <row r="2317" spans="1:54" x14ac:dyDescent="0.2">
      <c r="A2317" s="178">
        <f t="shared" si="1248"/>
        <v>43436</v>
      </c>
      <c r="B2317" s="2">
        <f t="shared" si="1234"/>
        <v>190082.13552370438</v>
      </c>
      <c r="C2317" s="2">
        <f t="shared" si="1249"/>
        <v>128804.28095062</v>
      </c>
      <c r="D2317" s="2">
        <f>SUM(Y2317:Y$2591)</f>
        <v>35496.309979700003</v>
      </c>
      <c r="E2317" s="11">
        <f t="shared" si="1235"/>
        <v>93307.970970919996</v>
      </c>
      <c r="F2317" s="99">
        <f t="shared" si="1230"/>
        <v>5080.83</v>
      </c>
      <c r="G2317" s="3">
        <f>IF(N2317=1,VLOOKUP(A2316,[1]Plan1!$BG$69:$BI$188,3),G2316)</f>
        <v>5103.6899999999996</v>
      </c>
      <c r="H2317" s="200">
        <f t="shared" si="1231"/>
        <v>43345</v>
      </c>
      <c r="I2317" s="200">
        <f t="shared" si="1232"/>
        <v>43375</v>
      </c>
      <c r="J2317" s="27">
        <f t="shared" si="1236"/>
        <v>4.4992648838870775E-3</v>
      </c>
      <c r="K2317" s="12">
        <f t="shared" si="1250"/>
        <v>43467</v>
      </c>
      <c r="L2317" s="12">
        <f t="shared" si="1237"/>
        <v>43437</v>
      </c>
      <c r="M2317" s="1">
        <f t="shared" si="1251"/>
        <v>20</v>
      </c>
      <c r="N2317" s="1">
        <f t="shared" si="1238"/>
        <v>20</v>
      </c>
      <c r="O2317" s="2">
        <f t="shared" si="1239"/>
        <v>1.00449926</v>
      </c>
      <c r="P2317" s="11">
        <f t="shared" si="1229"/>
        <v>1.0047997</v>
      </c>
      <c r="Q2317" s="11">
        <f t="shared" si="1223"/>
        <v>1.4652882164738832</v>
      </c>
      <c r="R2317" s="2">
        <f t="shared" si="1228"/>
        <v>1.47188092</v>
      </c>
      <c r="S2317" s="2">
        <f t="shared" si="1221"/>
        <v>1.4582888599999999</v>
      </c>
      <c r="T2317" s="2">
        <f t="shared" si="1240"/>
        <v>187833.84803058999</v>
      </c>
      <c r="U2317" s="2">
        <f t="shared" si="1241"/>
        <v>16267.563434803335</v>
      </c>
      <c r="V2317" s="2">
        <f t="shared" si="1242"/>
        <v>44030.251185091023</v>
      </c>
      <c r="W2317" s="2">
        <f t="shared" si="1243"/>
        <v>189102.09557051439</v>
      </c>
      <c r="X2317" s="29">
        <f t="shared" si="1244"/>
        <v>0</v>
      </c>
      <c r="Y2317" s="2">
        <f t="shared" si="1222"/>
        <v>0</v>
      </c>
      <c r="Z2317" s="82">
        <f t="shared" si="1245"/>
        <v>0</v>
      </c>
      <c r="AA2317" s="2">
        <f t="shared" si="1226"/>
        <v>0</v>
      </c>
      <c r="AB2317" s="27">
        <f t="shared" si="1252"/>
        <v>6.7299999999999999E-2</v>
      </c>
      <c r="AC2317" s="29">
        <f t="shared" si="1233"/>
        <v>20</v>
      </c>
      <c r="AD2317" s="29">
        <v>252</v>
      </c>
      <c r="AE2317" s="11">
        <f t="shared" si="1224"/>
        <v>1.0051825969999999</v>
      </c>
      <c r="AF2317" s="2">
        <f t="shared" si="1227"/>
        <v>973.46713729999999</v>
      </c>
      <c r="AG2317" s="2">
        <f t="shared" si="1246"/>
        <v>980.03995319000001</v>
      </c>
      <c r="AH2317" s="3">
        <f t="shared" si="1247"/>
        <v>0</v>
      </c>
      <c r="AI2317" s="4" t="str">
        <f t="shared" si="1225"/>
        <v>A+J=</v>
      </c>
      <c r="AJ2317" s="12">
        <f t="shared" si="1253"/>
        <v>43437</v>
      </c>
      <c r="AK2317" s="12"/>
      <c r="AL2317" s="4"/>
      <c r="AM2317" s="1"/>
      <c r="AN2317" s="12"/>
      <c r="AO2317" s="1"/>
      <c r="AP2317" s="1"/>
      <c r="AQ2317" s="3"/>
      <c r="AR2317" s="3"/>
      <c r="AS2317" s="7"/>
      <c r="AT2317" s="1"/>
      <c r="AU2317" s="1"/>
      <c r="AV2317" s="1"/>
      <c r="AW2317" s="1"/>
      <c r="AX2317" s="1"/>
      <c r="AY2317" s="1"/>
      <c r="AZ2317" s="1"/>
      <c r="BA2317" s="1"/>
      <c r="BB2317" s="1"/>
    </row>
    <row r="2318" spans="1:54" x14ac:dyDescent="0.2">
      <c r="A2318" s="178">
        <f t="shared" si="1248"/>
        <v>43437</v>
      </c>
      <c r="B2318" s="2">
        <f t="shared" si="1234"/>
        <v>190082.13552370438</v>
      </c>
      <c r="C2318" s="2">
        <f t="shared" si="1249"/>
        <v>128804.28095062</v>
      </c>
      <c r="D2318" s="2">
        <f>SUM(Y2318:Y$2591)</f>
        <v>35496.309979700003</v>
      </c>
      <c r="E2318" s="11">
        <f t="shared" si="1235"/>
        <v>93307.970970919996</v>
      </c>
      <c r="F2318" s="99">
        <f t="shared" si="1230"/>
        <v>5080.83</v>
      </c>
      <c r="G2318" s="3">
        <f>IF(N2318=1,VLOOKUP(A2317,[1]Plan1!$BG$69:$BI$188,3),G2317)</f>
        <v>5103.6899999999996</v>
      </c>
      <c r="H2318" s="200">
        <f t="shared" si="1231"/>
        <v>43345</v>
      </c>
      <c r="I2318" s="200">
        <f t="shared" si="1232"/>
        <v>43375</v>
      </c>
      <c r="J2318" s="27">
        <f t="shared" si="1236"/>
        <v>4.4992648838870775E-3</v>
      </c>
      <c r="K2318" s="12">
        <f t="shared" si="1250"/>
        <v>43467</v>
      </c>
      <c r="L2318" s="12">
        <f t="shared" si="1237"/>
        <v>43437</v>
      </c>
      <c r="M2318" s="1">
        <f t="shared" si="1251"/>
        <v>20</v>
      </c>
      <c r="N2318" s="1">
        <f t="shared" si="1238"/>
        <v>20</v>
      </c>
      <c r="O2318" s="2">
        <f t="shared" si="1239"/>
        <v>1.00449926</v>
      </c>
      <c r="P2318" s="11">
        <f t="shared" si="1229"/>
        <v>1.0047997</v>
      </c>
      <c r="Q2318" s="11">
        <f t="shared" si="1223"/>
        <v>1.4652882164738832</v>
      </c>
      <c r="R2318" s="2">
        <f t="shared" si="1228"/>
        <v>1.47188092</v>
      </c>
      <c r="S2318" s="2">
        <f t="shared" si="1221"/>
        <v>1.4582888599999999</v>
      </c>
      <c r="T2318" s="2">
        <f t="shared" si="1240"/>
        <v>187833.84803058999</v>
      </c>
      <c r="U2318" s="2">
        <f t="shared" si="1241"/>
        <v>16267.563434803335</v>
      </c>
      <c r="V2318" s="2">
        <f t="shared" si="1242"/>
        <v>44030.251185091023</v>
      </c>
      <c r="W2318" s="2">
        <f t="shared" si="1243"/>
        <v>189102.09557051439</v>
      </c>
      <c r="X2318" s="29">
        <f t="shared" si="1244"/>
        <v>76</v>
      </c>
      <c r="Y2318" s="2">
        <f t="shared" si="1222"/>
        <v>3489.4316230600002</v>
      </c>
      <c r="Z2318" s="82">
        <f t="shared" si="1245"/>
        <v>2.7090960000000001E-2</v>
      </c>
      <c r="AA2318" s="2">
        <f t="shared" si="1226"/>
        <v>5088.5992636399997</v>
      </c>
      <c r="AB2318" s="27">
        <f t="shared" si="1252"/>
        <v>6.7299999999999999E-2</v>
      </c>
      <c r="AC2318" s="29">
        <f t="shared" si="1233"/>
        <v>20</v>
      </c>
      <c r="AD2318" s="29">
        <v>252</v>
      </c>
      <c r="AE2318" s="11">
        <f t="shared" si="1224"/>
        <v>1.0051825969999999</v>
      </c>
      <c r="AF2318" s="2">
        <f t="shared" si="1227"/>
        <v>973.46713729999999</v>
      </c>
      <c r="AG2318" s="2">
        <f t="shared" si="1246"/>
        <v>980.03995319000001</v>
      </c>
      <c r="AH2318" s="3">
        <f t="shared" si="1247"/>
        <v>6062.0664009399998</v>
      </c>
      <c r="AI2318" s="4" t="str">
        <f t="shared" si="1225"/>
        <v>A+J=</v>
      </c>
      <c r="AJ2318" s="12">
        <f t="shared" si="1253"/>
        <v>43437</v>
      </c>
      <c r="AK2318" s="12"/>
      <c r="AL2318" s="4"/>
      <c r="AM2318" s="1"/>
      <c r="AN2318" s="12"/>
      <c r="AO2318" s="1"/>
      <c r="AP2318" s="1"/>
      <c r="AQ2318" s="3"/>
      <c r="AR2318" s="3"/>
      <c r="AS2318" s="7"/>
      <c r="AT2318" s="1"/>
      <c r="AU2318" s="1"/>
      <c r="AV2318" s="1"/>
      <c r="AW2318" s="1"/>
      <c r="AX2318" s="1"/>
      <c r="AY2318" s="1"/>
      <c r="AZ2318" s="1"/>
      <c r="BA2318" s="1"/>
      <c r="BB2318" s="1"/>
    </row>
    <row r="2319" spans="1:54" x14ac:dyDescent="0.2">
      <c r="A2319" s="178">
        <f t="shared" si="1248"/>
        <v>43438</v>
      </c>
      <c r="B2319" s="2">
        <f t="shared" si="1234"/>
        <v>184046.62141721591</v>
      </c>
      <c r="C2319" s="2">
        <f t="shared" si="1249"/>
        <v>125314.84932756</v>
      </c>
      <c r="D2319" s="2">
        <f>SUM(Y2319:Y$2591)</f>
        <v>32006.878356639998</v>
      </c>
      <c r="E2319" s="11">
        <f t="shared" si="1235"/>
        <v>93307.970970920011</v>
      </c>
      <c r="F2319" s="99">
        <f t="shared" si="1230"/>
        <v>5103.6899999999996</v>
      </c>
      <c r="G2319" s="3">
        <f>IF(N2319=1,VLOOKUP(A2318,[1]Plan1!$BG$69:$BI$188,3),G2318)</f>
        <v>5092.97</v>
      </c>
      <c r="H2319" s="200">
        <f t="shared" si="1231"/>
        <v>43377</v>
      </c>
      <c r="I2319" s="200">
        <f t="shared" si="1232"/>
        <v>43408</v>
      </c>
      <c r="J2319" s="27">
        <f t="shared" si="1236"/>
        <v>-2.1004410534337659E-3</v>
      </c>
      <c r="K2319" s="12">
        <f t="shared" si="1250"/>
        <v>43467</v>
      </c>
      <c r="L2319" s="12">
        <f t="shared" si="1237"/>
        <v>43467</v>
      </c>
      <c r="M2319" s="1">
        <f t="shared" si="1251"/>
        <v>20</v>
      </c>
      <c r="N2319" s="1">
        <f t="shared" si="1238"/>
        <v>1</v>
      </c>
      <c r="O2319" s="2">
        <f t="shared" si="1239"/>
        <v>0.99989486999999999</v>
      </c>
      <c r="P2319" s="11">
        <f t="shared" si="1229"/>
        <v>1.00449926</v>
      </c>
      <c r="Q2319" s="11">
        <f t="shared" si="1223"/>
        <v>1.4718809291347354</v>
      </c>
      <c r="R2319" s="2">
        <f t="shared" si="1228"/>
        <v>1.47172619</v>
      </c>
      <c r="S2319" s="2">
        <f t="shared" si="1221"/>
        <v>1.4582888599999999</v>
      </c>
      <c r="T2319" s="2">
        <f t="shared" si="1240"/>
        <v>182745.24876695001</v>
      </c>
      <c r="U2319" s="2">
        <f t="shared" si="1241"/>
        <v>14668.395794223215</v>
      </c>
      <c r="V2319" s="2">
        <f t="shared" si="1242"/>
        <v>44015.813642742702</v>
      </c>
      <c r="W2319" s="2">
        <f t="shared" si="1243"/>
        <v>183999.05876452592</v>
      </c>
      <c r="X2319" s="29">
        <f t="shared" si="1244"/>
        <v>0</v>
      </c>
      <c r="Y2319" s="2">
        <f t="shared" si="1222"/>
        <v>0</v>
      </c>
      <c r="Z2319" s="82">
        <f t="shared" si="1245"/>
        <v>0</v>
      </c>
      <c r="AA2319" s="2">
        <f t="shared" si="1226"/>
        <v>0</v>
      </c>
      <c r="AB2319" s="27">
        <f t="shared" si="1252"/>
        <v>6.7299999999999999E-2</v>
      </c>
      <c r="AC2319" s="29">
        <f t="shared" si="1233"/>
        <v>1</v>
      </c>
      <c r="AD2319" s="29">
        <v>252</v>
      </c>
      <c r="AE2319" s="11">
        <f t="shared" si="1224"/>
        <v>1.0002584940000001</v>
      </c>
      <c r="AF2319" s="2">
        <f t="shared" si="1227"/>
        <v>47.238550330000002</v>
      </c>
      <c r="AG2319" s="2">
        <f t="shared" si="1246"/>
        <v>47.56265269</v>
      </c>
      <c r="AH2319" s="3">
        <f t="shared" si="1247"/>
        <v>0</v>
      </c>
      <c r="AI2319" s="4" t="str">
        <f t="shared" si="1225"/>
        <v>A+J=</v>
      </c>
      <c r="AJ2319" s="12">
        <f t="shared" si="1253"/>
        <v>43467</v>
      </c>
      <c r="AK2319" s="12"/>
      <c r="AL2319" s="4"/>
      <c r="AM2319" s="1"/>
      <c r="AN2319" s="12"/>
      <c r="AO2319" s="1"/>
      <c r="AP2319" s="1"/>
      <c r="AQ2319" s="3"/>
      <c r="AR2319" s="3"/>
      <c r="AS2319" s="7"/>
      <c r="AT2319" s="1"/>
      <c r="AU2319" s="1"/>
      <c r="AV2319" s="1"/>
      <c r="AW2319" s="1"/>
      <c r="AX2319" s="1"/>
      <c r="AY2319" s="1"/>
      <c r="AZ2319" s="1"/>
      <c r="BA2319" s="1"/>
      <c r="BB2319" s="1"/>
    </row>
    <row r="2320" spans="1:54" x14ac:dyDescent="0.2">
      <c r="A2320" s="178">
        <f t="shared" si="1248"/>
        <v>43439</v>
      </c>
      <c r="B2320" s="2">
        <f t="shared" si="1234"/>
        <v>184079.75139049761</v>
      </c>
      <c r="C2320" s="2">
        <f t="shared" si="1249"/>
        <v>125314.84932756</v>
      </c>
      <c r="D2320" s="2">
        <f>SUM(Y2320:Y$2591)</f>
        <v>32006.878356639998</v>
      </c>
      <c r="E2320" s="11">
        <f t="shared" si="1235"/>
        <v>93307.970970920011</v>
      </c>
      <c r="F2320" s="99">
        <f t="shared" si="1230"/>
        <v>5103.6899999999996</v>
      </c>
      <c r="G2320" s="3">
        <f>IF(N2320=1,VLOOKUP(A2319,[1]Plan1!$BG$69:$BI$188,3),G2319)</f>
        <v>5092.97</v>
      </c>
      <c r="H2320" s="200">
        <f t="shared" si="1231"/>
        <v>43377</v>
      </c>
      <c r="I2320" s="200">
        <f t="shared" si="1232"/>
        <v>43408</v>
      </c>
      <c r="J2320" s="27">
        <f t="shared" si="1236"/>
        <v>-2.1004410534337659E-3</v>
      </c>
      <c r="K2320" s="12">
        <f t="shared" si="1250"/>
        <v>43467</v>
      </c>
      <c r="L2320" s="12">
        <f t="shared" si="1237"/>
        <v>43467</v>
      </c>
      <c r="M2320" s="1">
        <f t="shared" si="1251"/>
        <v>20</v>
      </c>
      <c r="N2320" s="1">
        <f t="shared" si="1238"/>
        <v>2</v>
      </c>
      <c r="O2320" s="2">
        <f t="shared" si="1239"/>
        <v>0.99978975000000003</v>
      </c>
      <c r="P2320" s="11">
        <f t="shared" si="1229"/>
        <v>1.00449926</v>
      </c>
      <c r="Q2320" s="11">
        <f t="shared" si="1223"/>
        <v>1.4718809291347354</v>
      </c>
      <c r="R2320" s="2">
        <f t="shared" si="1228"/>
        <v>1.4715714600000001</v>
      </c>
      <c r="S2320" s="2">
        <f t="shared" si="1221"/>
        <v>1.4582888599999999</v>
      </c>
      <c r="T2320" s="2">
        <f t="shared" si="1240"/>
        <v>182745.24876695001</v>
      </c>
      <c r="U2320" s="2">
        <f t="shared" si="1241"/>
        <v>14668.395794223215</v>
      </c>
      <c r="V2320" s="2">
        <f t="shared" si="1242"/>
        <v>44001.376100394373</v>
      </c>
      <c r="W2320" s="2">
        <f t="shared" si="1243"/>
        <v>183984.62122217761</v>
      </c>
      <c r="X2320" s="29">
        <f t="shared" si="1244"/>
        <v>0</v>
      </c>
      <c r="Y2320" s="2">
        <f t="shared" si="1222"/>
        <v>0</v>
      </c>
      <c r="Z2320" s="82">
        <f t="shared" si="1245"/>
        <v>0</v>
      </c>
      <c r="AA2320" s="2">
        <f t="shared" si="1226"/>
        <v>0</v>
      </c>
      <c r="AB2320" s="27">
        <f t="shared" si="1252"/>
        <v>6.7299999999999999E-2</v>
      </c>
      <c r="AC2320" s="29">
        <f t="shared" si="1233"/>
        <v>2</v>
      </c>
      <c r="AD2320" s="29">
        <v>252</v>
      </c>
      <c r="AE2320" s="11">
        <f t="shared" si="1224"/>
        <v>1.000517055</v>
      </c>
      <c r="AF2320" s="2">
        <f t="shared" si="1227"/>
        <v>94.489344599999995</v>
      </c>
      <c r="AG2320" s="2">
        <f t="shared" si="1246"/>
        <v>95.130168319999996</v>
      </c>
      <c r="AH2320" s="3">
        <f t="shared" si="1247"/>
        <v>0</v>
      </c>
      <c r="AI2320" s="4" t="str">
        <f t="shared" si="1225"/>
        <v>A+J=</v>
      </c>
      <c r="AJ2320" s="12">
        <f t="shared" si="1253"/>
        <v>43467</v>
      </c>
      <c r="AK2320" s="12"/>
      <c r="AL2320" s="4"/>
      <c r="AM2320" s="1"/>
      <c r="AN2320" s="12"/>
      <c r="AO2320" s="1"/>
      <c r="AP2320" s="1"/>
      <c r="AQ2320" s="3"/>
      <c r="AR2320" s="3"/>
      <c r="AS2320" s="7"/>
      <c r="AT2320" s="1"/>
      <c r="AU2320" s="1"/>
      <c r="AV2320" s="1"/>
      <c r="AW2320" s="1"/>
      <c r="AX2320" s="1"/>
      <c r="AY2320" s="1"/>
      <c r="AZ2320" s="1"/>
      <c r="BA2320" s="1"/>
      <c r="BB2320" s="1"/>
    </row>
    <row r="2321" spans="1:54" x14ac:dyDescent="0.2">
      <c r="A2321" s="178">
        <f t="shared" si="1248"/>
        <v>43440</v>
      </c>
      <c r="B2321" s="2">
        <f t="shared" si="1234"/>
        <v>184112.88995902811</v>
      </c>
      <c r="C2321" s="2">
        <f t="shared" si="1249"/>
        <v>125314.84932756</v>
      </c>
      <c r="D2321" s="2">
        <f>SUM(Y2321:Y$2591)</f>
        <v>32006.878356639998</v>
      </c>
      <c r="E2321" s="11">
        <f t="shared" si="1235"/>
        <v>93307.970970920011</v>
      </c>
      <c r="F2321" s="99">
        <f t="shared" si="1230"/>
        <v>5103.6899999999996</v>
      </c>
      <c r="G2321" s="3">
        <f>IF(N2321=1,VLOOKUP(A2320,[1]Plan1!$BG$69:$BI$188,3),G2320)</f>
        <v>5092.97</v>
      </c>
      <c r="H2321" s="200">
        <f t="shared" si="1231"/>
        <v>43377</v>
      </c>
      <c r="I2321" s="200">
        <f t="shared" si="1232"/>
        <v>43408</v>
      </c>
      <c r="J2321" s="27">
        <f t="shared" si="1236"/>
        <v>-2.1004410534337659E-3</v>
      </c>
      <c r="K2321" s="12">
        <f t="shared" si="1250"/>
        <v>43467</v>
      </c>
      <c r="L2321" s="12">
        <f t="shared" si="1237"/>
        <v>43467</v>
      </c>
      <c r="M2321" s="1">
        <f t="shared" si="1251"/>
        <v>20</v>
      </c>
      <c r="N2321" s="1">
        <f t="shared" si="1238"/>
        <v>3</v>
      </c>
      <c r="O2321" s="2">
        <f t="shared" si="1239"/>
        <v>0.99968464999999995</v>
      </c>
      <c r="P2321" s="11">
        <f t="shared" si="1229"/>
        <v>1.00449926</v>
      </c>
      <c r="Q2321" s="11">
        <f t="shared" si="1223"/>
        <v>1.4718809291347354</v>
      </c>
      <c r="R2321" s="2">
        <f t="shared" si="1228"/>
        <v>1.47141677</v>
      </c>
      <c r="S2321" s="2">
        <f t="shared" si="1221"/>
        <v>1.4582888599999999</v>
      </c>
      <c r="T2321" s="2">
        <f t="shared" si="1240"/>
        <v>182745.24876695001</v>
      </c>
      <c r="U2321" s="2">
        <f t="shared" si="1241"/>
        <v>14668.395794223215</v>
      </c>
      <c r="V2321" s="2">
        <f t="shared" si="1242"/>
        <v>43986.942290364881</v>
      </c>
      <c r="W2321" s="2">
        <f t="shared" si="1243"/>
        <v>183970.18741214811</v>
      </c>
      <c r="X2321" s="29">
        <f t="shared" si="1244"/>
        <v>0</v>
      </c>
      <c r="Y2321" s="2">
        <f t="shared" si="1222"/>
        <v>0</v>
      </c>
      <c r="Z2321" s="82">
        <f t="shared" si="1245"/>
        <v>0</v>
      </c>
      <c r="AA2321" s="2">
        <f t="shared" si="1226"/>
        <v>0</v>
      </c>
      <c r="AB2321" s="27">
        <f t="shared" si="1252"/>
        <v>6.7299999999999999E-2</v>
      </c>
      <c r="AC2321" s="29">
        <f t="shared" si="1233"/>
        <v>3</v>
      </c>
      <c r="AD2321" s="29">
        <v>252</v>
      </c>
      <c r="AE2321" s="11">
        <f t="shared" si="1224"/>
        <v>1.0007756830000001</v>
      </c>
      <c r="AF2321" s="2">
        <f t="shared" si="1227"/>
        <v>141.75238279000001</v>
      </c>
      <c r="AG2321" s="2">
        <f t="shared" si="1246"/>
        <v>142.70254688</v>
      </c>
      <c r="AH2321" s="3">
        <f t="shared" si="1247"/>
        <v>0</v>
      </c>
      <c r="AI2321" s="4" t="str">
        <f t="shared" si="1225"/>
        <v>A+J=</v>
      </c>
      <c r="AJ2321" s="12">
        <f t="shared" si="1253"/>
        <v>43467</v>
      </c>
      <c r="AK2321" s="12"/>
      <c r="AL2321" s="4"/>
      <c r="AM2321" s="1"/>
      <c r="AN2321" s="12"/>
      <c r="AO2321" s="1"/>
      <c r="AP2321" s="1"/>
      <c r="AQ2321" s="3"/>
      <c r="AR2321" s="3"/>
      <c r="AS2321" s="7"/>
      <c r="AT2321" s="1"/>
      <c r="AU2321" s="1"/>
      <c r="AV2321" s="1"/>
      <c r="AW2321" s="1"/>
      <c r="AX2321" s="1"/>
      <c r="AY2321" s="1"/>
      <c r="AZ2321" s="1"/>
      <c r="BA2321" s="1"/>
      <c r="BB2321" s="1"/>
    </row>
    <row r="2322" spans="1:54" x14ac:dyDescent="0.2">
      <c r="A2322" s="178">
        <f t="shared" si="1248"/>
        <v>43441</v>
      </c>
      <c r="B2322" s="2">
        <f t="shared" si="1234"/>
        <v>184146.03226860892</v>
      </c>
      <c r="C2322" s="2">
        <f t="shared" si="1249"/>
        <v>125314.84932756</v>
      </c>
      <c r="D2322" s="2">
        <f>SUM(Y2322:Y$2591)</f>
        <v>32006.878356639998</v>
      </c>
      <c r="E2322" s="11">
        <f t="shared" si="1235"/>
        <v>93307.970970920011</v>
      </c>
      <c r="F2322" s="99">
        <f t="shared" si="1230"/>
        <v>5103.6899999999996</v>
      </c>
      <c r="G2322" s="3">
        <f>IF(N2322=1,VLOOKUP(A2321,[1]Plan1!$BG$69:$BI$188,3),G2321)</f>
        <v>5092.97</v>
      </c>
      <c r="H2322" s="200">
        <f t="shared" si="1231"/>
        <v>43377</v>
      </c>
      <c r="I2322" s="200">
        <f t="shared" si="1232"/>
        <v>43408</v>
      </c>
      <c r="J2322" s="27">
        <f t="shared" si="1236"/>
        <v>-2.1004410534337659E-3</v>
      </c>
      <c r="K2322" s="12">
        <f t="shared" si="1250"/>
        <v>43467</v>
      </c>
      <c r="L2322" s="12">
        <f t="shared" si="1237"/>
        <v>43467</v>
      </c>
      <c r="M2322" s="1">
        <f t="shared" si="1251"/>
        <v>20</v>
      </c>
      <c r="N2322" s="1">
        <f t="shared" si="1238"/>
        <v>4</v>
      </c>
      <c r="O2322" s="2">
        <f t="shared" si="1239"/>
        <v>0.99957954999999998</v>
      </c>
      <c r="P2322" s="11">
        <f t="shared" si="1229"/>
        <v>1.00449926</v>
      </c>
      <c r="Q2322" s="11">
        <f t="shared" si="1223"/>
        <v>1.4718809291347354</v>
      </c>
      <c r="R2322" s="2">
        <f t="shared" si="1228"/>
        <v>1.4712620700000001</v>
      </c>
      <c r="S2322" s="2">
        <f t="shared" si="1221"/>
        <v>1.4582888599999999</v>
      </c>
      <c r="T2322" s="2">
        <f t="shared" si="1240"/>
        <v>182745.24876695001</v>
      </c>
      <c r="U2322" s="2">
        <f t="shared" si="1241"/>
        <v>14668.395794223215</v>
      </c>
      <c r="V2322" s="2">
        <f t="shared" si="1242"/>
        <v>43972.507547255685</v>
      </c>
      <c r="W2322" s="2">
        <f t="shared" si="1243"/>
        <v>183955.75266903892</v>
      </c>
      <c r="X2322" s="29">
        <f t="shared" si="1244"/>
        <v>0</v>
      </c>
      <c r="Y2322" s="2">
        <f t="shared" si="1222"/>
        <v>0</v>
      </c>
      <c r="Z2322" s="82">
        <f t="shared" si="1245"/>
        <v>0</v>
      </c>
      <c r="AA2322" s="2">
        <f t="shared" si="1226"/>
        <v>0</v>
      </c>
      <c r="AB2322" s="27">
        <f t="shared" si="1252"/>
        <v>6.7299999999999999E-2</v>
      </c>
      <c r="AC2322" s="29">
        <f t="shared" si="1233"/>
        <v>4</v>
      </c>
      <c r="AD2322" s="29">
        <v>252</v>
      </c>
      <c r="AE2322" s="11">
        <f t="shared" si="1224"/>
        <v>1.0010343770000001</v>
      </c>
      <c r="AF2322" s="2">
        <f t="shared" si="1227"/>
        <v>189.02748217999999</v>
      </c>
      <c r="AG2322" s="2">
        <f t="shared" si="1246"/>
        <v>190.27959956999999</v>
      </c>
      <c r="AH2322" s="3">
        <f t="shared" si="1247"/>
        <v>0</v>
      </c>
      <c r="AI2322" s="4" t="str">
        <f t="shared" si="1225"/>
        <v>A+J=</v>
      </c>
      <c r="AJ2322" s="12">
        <f t="shared" si="1253"/>
        <v>43467</v>
      </c>
      <c r="AK2322" s="12"/>
      <c r="AL2322" s="4"/>
      <c r="AM2322" s="1"/>
      <c r="AN2322" s="12"/>
      <c r="AO2322" s="1"/>
      <c r="AP2322" s="1"/>
      <c r="AQ2322" s="3"/>
      <c r="AR2322" s="3"/>
      <c r="AS2322" s="7"/>
      <c r="AT2322" s="1"/>
      <c r="AU2322" s="1"/>
      <c r="AV2322" s="1"/>
      <c r="AW2322" s="1"/>
      <c r="AX2322" s="1"/>
      <c r="AY2322" s="1"/>
      <c r="AZ2322" s="1"/>
      <c r="BA2322" s="1"/>
      <c r="BB2322" s="1"/>
    </row>
    <row r="2323" spans="1:54" x14ac:dyDescent="0.2">
      <c r="A2323" s="178">
        <f t="shared" si="1248"/>
        <v>43442</v>
      </c>
      <c r="B2323" s="2">
        <f t="shared" si="1234"/>
        <v>184179.18335498852</v>
      </c>
      <c r="C2323" s="2">
        <f t="shared" si="1249"/>
        <v>125314.84932756</v>
      </c>
      <c r="D2323" s="2">
        <f>SUM(Y2323:Y$2591)</f>
        <v>32006.878356639998</v>
      </c>
      <c r="E2323" s="11">
        <f t="shared" si="1235"/>
        <v>93307.970970920011</v>
      </c>
      <c r="F2323" s="99">
        <f t="shared" si="1230"/>
        <v>5103.6899999999996</v>
      </c>
      <c r="G2323" s="3">
        <f>IF(N2323=1,VLOOKUP(A2322,[1]Plan1!$BG$69:$BI$188,3),G2322)</f>
        <v>5092.97</v>
      </c>
      <c r="H2323" s="200">
        <f t="shared" si="1231"/>
        <v>43377</v>
      </c>
      <c r="I2323" s="200">
        <f t="shared" si="1232"/>
        <v>43408</v>
      </c>
      <c r="J2323" s="27">
        <f t="shared" si="1236"/>
        <v>-2.1004410534337659E-3</v>
      </c>
      <c r="K2323" s="12">
        <f t="shared" si="1250"/>
        <v>43467</v>
      </c>
      <c r="L2323" s="12">
        <f t="shared" si="1237"/>
        <v>43467</v>
      </c>
      <c r="M2323" s="1">
        <f t="shared" si="1251"/>
        <v>20</v>
      </c>
      <c r="N2323" s="1">
        <f t="shared" si="1238"/>
        <v>5</v>
      </c>
      <c r="O2323" s="2">
        <f t="shared" si="1239"/>
        <v>0.99947447</v>
      </c>
      <c r="P2323" s="11">
        <f t="shared" si="1229"/>
        <v>1.00449926</v>
      </c>
      <c r="Q2323" s="11">
        <f t="shared" si="1223"/>
        <v>1.4718809291347354</v>
      </c>
      <c r="R2323" s="2">
        <f t="shared" si="1228"/>
        <v>1.4711074099999999</v>
      </c>
      <c r="S2323" s="2">
        <f t="shared" si="1221"/>
        <v>1.4582888599999999</v>
      </c>
      <c r="T2323" s="2">
        <f t="shared" si="1240"/>
        <v>182745.24876695001</v>
      </c>
      <c r="U2323" s="2">
        <f t="shared" si="1241"/>
        <v>14668.395794223215</v>
      </c>
      <c r="V2323" s="2">
        <f t="shared" si="1242"/>
        <v>43958.076536465298</v>
      </c>
      <c r="W2323" s="2">
        <f t="shared" si="1243"/>
        <v>183941.32165824852</v>
      </c>
      <c r="X2323" s="29">
        <f t="shared" si="1244"/>
        <v>0</v>
      </c>
      <c r="Y2323" s="2">
        <f t="shared" si="1222"/>
        <v>0</v>
      </c>
      <c r="Z2323" s="82">
        <f t="shared" si="1245"/>
        <v>0</v>
      </c>
      <c r="AA2323" s="2">
        <f t="shared" si="1226"/>
        <v>0</v>
      </c>
      <c r="AB2323" s="27">
        <f t="shared" si="1252"/>
        <v>6.7299999999999999E-2</v>
      </c>
      <c r="AC2323" s="29">
        <f t="shared" si="1233"/>
        <v>5</v>
      </c>
      <c r="AD2323" s="29">
        <v>252</v>
      </c>
      <c r="AE2323" s="11">
        <f t="shared" si="1224"/>
        <v>1.0012931389999999</v>
      </c>
      <c r="AF2323" s="2">
        <f t="shared" si="1227"/>
        <v>236.31500824</v>
      </c>
      <c r="AG2323" s="2">
        <f t="shared" si="1246"/>
        <v>237.86169674000001</v>
      </c>
      <c r="AH2323" s="3">
        <f t="shared" si="1247"/>
        <v>0</v>
      </c>
      <c r="AI2323" s="4" t="str">
        <f t="shared" si="1225"/>
        <v>A+J=</v>
      </c>
      <c r="AJ2323" s="12">
        <f t="shared" si="1253"/>
        <v>43467</v>
      </c>
      <c r="AK2323" s="12"/>
      <c r="AL2323" s="4"/>
      <c r="AM2323" s="1"/>
      <c r="AN2323" s="12"/>
      <c r="AO2323" s="1"/>
      <c r="AP2323" s="1"/>
      <c r="AQ2323" s="3"/>
      <c r="AR2323" s="3"/>
      <c r="AS2323" s="7"/>
      <c r="AT2323" s="1"/>
      <c r="AU2323" s="1"/>
      <c r="AV2323" s="1"/>
      <c r="AW2323" s="1"/>
      <c r="AX2323" s="1"/>
      <c r="AY2323" s="1"/>
      <c r="AZ2323" s="1"/>
      <c r="BA2323" s="1"/>
      <c r="BB2323" s="1"/>
    </row>
    <row r="2324" spans="1:54" x14ac:dyDescent="0.2">
      <c r="A2324" s="178">
        <f t="shared" si="1248"/>
        <v>43443</v>
      </c>
      <c r="B2324" s="2">
        <f t="shared" si="1234"/>
        <v>184179.18335498852</v>
      </c>
      <c r="C2324" s="2">
        <f t="shared" si="1249"/>
        <v>125314.84932756</v>
      </c>
      <c r="D2324" s="2">
        <f>SUM(Y2324:Y$2591)</f>
        <v>32006.878356639998</v>
      </c>
      <c r="E2324" s="11">
        <f t="shared" si="1235"/>
        <v>93307.970970920011</v>
      </c>
      <c r="F2324" s="99">
        <f t="shared" si="1230"/>
        <v>5103.6899999999996</v>
      </c>
      <c r="G2324" s="3">
        <f>IF(N2324=1,VLOOKUP(A2323,[1]Plan1!$BG$69:$BI$188,3),G2323)</f>
        <v>5092.97</v>
      </c>
      <c r="H2324" s="200">
        <f t="shared" si="1231"/>
        <v>43377</v>
      </c>
      <c r="I2324" s="200">
        <f t="shared" si="1232"/>
        <v>43408</v>
      </c>
      <c r="J2324" s="27">
        <f t="shared" si="1236"/>
        <v>-2.1004410534337659E-3</v>
      </c>
      <c r="K2324" s="12">
        <f t="shared" si="1250"/>
        <v>43467</v>
      </c>
      <c r="L2324" s="12">
        <f t="shared" si="1237"/>
        <v>43467</v>
      </c>
      <c r="M2324" s="1">
        <f t="shared" si="1251"/>
        <v>20</v>
      </c>
      <c r="N2324" s="1">
        <f t="shared" si="1238"/>
        <v>5</v>
      </c>
      <c r="O2324" s="2">
        <f t="shared" si="1239"/>
        <v>0.99947447</v>
      </c>
      <c r="P2324" s="11">
        <f t="shared" si="1229"/>
        <v>1.00449926</v>
      </c>
      <c r="Q2324" s="11">
        <f t="shared" si="1223"/>
        <v>1.4718809291347354</v>
      </c>
      <c r="R2324" s="2">
        <f t="shared" si="1228"/>
        <v>1.4711074099999999</v>
      </c>
      <c r="S2324" s="2">
        <f t="shared" si="1221"/>
        <v>1.4582888599999999</v>
      </c>
      <c r="T2324" s="2">
        <f t="shared" si="1240"/>
        <v>182745.24876695001</v>
      </c>
      <c r="U2324" s="2">
        <f t="shared" si="1241"/>
        <v>14668.395794223215</v>
      </c>
      <c r="V2324" s="2">
        <f t="shared" si="1242"/>
        <v>43958.076536465298</v>
      </c>
      <c r="W2324" s="2">
        <f t="shared" si="1243"/>
        <v>183941.32165824852</v>
      </c>
      <c r="X2324" s="29">
        <f t="shared" si="1244"/>
        <v>0</v>
      </c>
      <c r="Y2324" s="2">
        <f t="shared" si="1222"/>
        <v>0</v>
      </c>
      <c r="Z2324" s="82">
        <f t="shared" si="1245"/>
        <v>0</v>
      </c>
      <c r="AA2324" s="2">
        <f t="shared" si="1226"/>
        <v>0</v>
      </c>
      <c r="AB2324" s="27">
        <f t="shared" si="1252"/>
        <v>6.7299999999999999E-2</v>
      </c>
      <c r="AC2324" s="29">
        <f t="shared" si="1233"/>
        <v>5</v>
      </c>
      <c r="AD2324" s="29">
        <v>252</v>
      </c>
      <c r="AE2324" s="11">
        <f t="shared" si="1224"/>
        <v>1.0012931389999999</v>
      </c>
      <c r="AF2324" s="2">
        <f t="shared" si="1227"/>
        <v>236.31500824</v>
      </c>
      <c r="AG2324" s="2">
        <f t="shared" si="1246"/>
        <v>237.86169674000001</v>
      </c>
      <c r="AH2324" s="3">
        <f t="shared" si="1247"/>
        <v>0</v>
      </c>
      <c r="AI2324" s="4" t="str">
        <f t="shared" si="1225"/>
        <v>A+J=</v>
      </c>
      <c r="AJ2324" s="12">
        <f t="shared" si="1253"/>
        <v>43467</v>
      </c>
      <c r="AK2324" s="12"/>
      <c r="AL2324" s="4"/>
      <c r="AM2324" s="1"/>
      <c r="AN2324" s="12"/>
      <c r="AO2324" s="1"/>
      <c r="AP2324" s="1"/>
      <c r="AQ2324" s="3"/>
      <c r="AR2324" s="3"/>
      <c r="AS2324" s="7"/>
      <c r="AT2324" s="1"/>
      <c r="AU2324" s="1"/>
      <c r="AV2324" s="1"/>
      <c r="AW2324" s="1"/>
      <c r="AX2324" s="1"/>
      <c r="AY2324" s="1"/>
      <c r="AZ2324" s="1"/>
      <c r="BA2324" s="1"/>
      <c r="BB2324" s="1"/>
    </row>
    <row r="2325" spans="1:54" x14ac:dyDescent="0.2">
      <c r="A2325" s="178">
        <f t="shared" si="1248"/>
        <v>43444</v>
      </c>
      <c r="B2325" s="2">
        <f t="shared" si="1234"/>
        <v>184179.18335498852</v>
      </c>
      <c r="C2325" s="2">
        <f t="shared" si="1249"/>
        <v>125314.84932756</v>
      </c>
      <c r="D2325" s="2">
        <f>SUM(Y2325:Y$2591)</f>
        <v>32006.878356639998</v>
      </c>
      <c r="E2325" s="11">
        <f t="shared" si="1235"/>
        <v>93307.970970920011</v>
      </c>
      <c r="F2325" s="99">
        <f t="shared" si="1230"/>
        <v>5103.6899999999996</v>
      </c>
      <c r="G2325" s="3">
        <f>IF(N2325=1,VLOOKUP(A2324,[1]Plan1!$BG$69:$BI$188,3),G2324)</f>
        <v>5092.97</v>
      </c>
      <c r="H2325" s="200">
        <f t="shared" si="1231"/>
        <v>43377</v>
      </c>
      <c r="I2325" s="200">
        <f t="shared" si="1232"/>
        <v>43408</v>
      </c>
      <c r="J2325" s="27">
        <f t="shared" si="1236"/>
        <v>-2.1004410534337659E-3</v>
      </c>
      <c r="K2325" s="12">
        <f t="shared" si="1250"/>
        <v>43467</v>
      </c>
      <c r="L2325" s="12">
        <f t="shared" si="1237"/>
        <v>43467</v>
      </c>
      <c r="M2325" s="1">
        <f t="shared" si="1251"/>
        <v>20</v>
      </c>
      <c r="N2325" s="1">
        <f t="shared" si="1238"/>
        <v>5</v>
      </c>
      <c r="O2325" s="2">
        <f t="shared" si="1239"/>
        <v>0.99947447</v>
      </c>
      <c r="P2325" s="11">
        <f t="shared" si="1229"/>
        <v>1.00449926</v>
      </c>
      <c r="Q2325" s="11">
        <f t="shared" si="1223"/>
        <v>1.4718809291347354</v>
      </c>
      <c r="R2325" s="2">
        <f t="shared" si="1228"/>
        <v>1.4711074099999999</v>
      </c>
      <c r="S2325" s="2">
        <f t="shared" si="1221"/>
        <v>1.4582888599999999</v>
      </c>
      <c r="T2325" s="2">
        <f t="shared" si="1240"/>
        <v>182745.24876695001</v>
      </c>
      <c r="U2325" s="2">
        <f t="shared" si="1241"/>
        <v>14668.395794223215</v>
      </c>
      <c r="V2325" s="2">
        <f t="shared" si="1242"/>
        <v>43958.076536465298</v>
      </c>
      <c r="W2325" s="2">
        <f t="shared" si="1243"/>
        <v>183941.32165824852</v>
      </c>
      <c r="X2325" s="29">
        <f t="shared" si="1244"/>
        <v>0</v>
      </c>
      <c r="Y2325" s="2">
        <f t="shared" si="1222"/>
        <v>0</v>
      </c>
      <c r="Z2325" s="82">
        <f t="shared" si="1245"/>
        <v>0</v>
      </c>
      <c r="AA2325" s="2">
        <f t="shared" si="1226"/>
        <v>0</v>
      </c>
      <c r="AB2325" s="27">
        <f t="shared" si="1252"/>
        <v>6.7299999999999999E-2</v>
      </c>
      <c r="AC2325" s="29">
        <f t="shared" si="1233"/>
        <v>5</v>
      </c>
      <c r="AD2325" s="29">
        <v>252</v>
      </c>
      <c r="AE2325" s="11">
        <f t="shared" si="1224"/>
        <v>1.0012931389999999</v>
      </c>
      <c r="AF2325" s="2">
        <f t="shared" si="1227"/>
        <v>236.31500824</v>
      </c>
      <c r="AG2325" s="2">
        <f t="shared" si="1246"/>
        <v>237.86169674000001</v>
      </c>
      <c r="AH2325" s="3">
        <f t="shared" si="1247"/>
        <v>0</v>
      </c>
      <c r="AI2325" s="4" t="str">
        <f t="shared" si="1225"/>
        <v>A+J=</v>
      </c>
      <c r="AJ2325" s="12">
        <f t="shared" si="1253"/>
        <v>43467</v>
      </c>
      <c r="AK2325" s="12"/>
      <c r="AL2325" s="4"/>
      <c r="AM2325" s="1"/>
      <c r="AN2325" s="12"/>
      <c r="AO2325" s="1"/>
      <c r="AP2325" s="1"/>
      <c r="AQ2325" s="3"/>
      <c r="AR2325" s="3"/>
      <c r="AS2325" s="7"/>
      <c r="AT2325" s="1"/>
      <c r="AU2325" s="1"/>
      <c r="AV2325" s="1"/>
      <c r="AW2325" s="1"/>
      <c r="AX2325" s="1"/>
      <c r="AY2325" s="1"/>
      <c r="AZ2325" s="1"/>
      <c r="BA2325" s="1"/>
      <c r="BB2325" s="1"/>
    </row>
    <row r="2326" spans="1:54" x14ac:dyDescent="0.2">
      <c r="A2326" s="178">
        <f t="shared" si="1248"/>
        <v>43445</v>
      </c>
      <c r="B2326" s="2">
        <f t="shared" si="1234"/>
        <v>184212.34004667788</v>
      </c>
      <c r="C2326" s="2">
        <f t="shared" si="1249"/>
        <v>125314.84932756</v>
      </c>
      <c r="D2326" s="2">
        <f>SUM(Y2326:Y$2591)</f>
        <v>32006.878356639998</v>
      </c>
      <c r="E2326" s="11">
        <f t="shared" si="1235"/>
        <v>93307.970970920011</v>
      </c>
      <c r="F2326" s="99">
        <f t="shared" si="1230"/>
        <v>5103.6899999999996</v>
      </c>
      <c r="G2326" s="3">
        <f>IF(N2326=1,VLOOKUP(A2325,[1]Plan1!$BG$69:$BI$188,3),G2325)</f>
        <v>5092.97</v>
      </c>
      <c r="H2326" s="200">
        <f t="shared" si="1231"/>
        <v>43377</v>
      </c>
      <c r="I2326" s="200">
        <f t="shared" si="1232"/>
        <v>43408</v>
      </c>
      <c r="J2326" s="27">
        <f t="shared" si="1236"/>
        <v>-2.1004410534337659E-3</v>
      </c>
      <c r="K2326" s="12">
        <f t="shared" si="1250"/>
        <v>43467</v>
      </c>
      <c r="L2326" s="12">
        <f t="shared" si="1237"/>
        <v>43467</v>
      </c>
      <c r="M2326" s="1">
        <f t="shared" si="1251"/>
        <v>20</v>
      </c>
      <c r="N2326" s="1">
        <f t="shared" si="1238"/>
        <v>6</v>
      </c>
      <c r="O2326" s="2">
        <f t="shared" si="1239"/>
        <v>0.99936939999999996</v>
      </c>
      <c r="P2326" s="11">
        <f t="shared" si="1229"/>
        <v>1.00449926</v>
      </c>
      <c r="Q2326" s="11">
        <f t="shared" si="1223"/>
        <v>1.4718809291347354</v>
      </c>
      <c r="R2326" s="2">
        <f t="shared" si="1228"/>
        <v>1.4709527600000001</v>
      </c>
      <c r="S2326" s="2">
        <f t="shared" si="1221"/>
        <v>1.4582888599999999</v>
      </c>
      <c r="T2326" s="2">
        <f t="shared" si="1240"/>
        <v>182745.24876695001</v>
      </c>
      <c r="U2326" s="2">
        <f t="shared" si="1241"/>
        <v>14668.395794223215</v>
      </c>
      <c r="V2326" s="2">
        <f t="shared" si="1242"/>
        <v>43943.646458754665</v>
      </c>
      <c r="W2326" s="2">
        <f t="shared" si="1243"/>
        <v>183926.89158053789</v>
      </c>
      <c r="X2326" s="29">
        <f t="shared" si="1244"/>
        <v>0</v>
      </c>
      <c r="Y2326" s="2">
        <f t="shared" si="1222"/>
        <v>0</v>
      </c>
      <c r="Z2326" s="82">
        <f t="shared" si="1245"/>
        <v>0</v>
      </c>
      <c r="AA2326" s="2">
        <f t="shared" si="1226"/>
        <v>0</v>
      </c>
      <c r="AB2326" s="27">
        <f t="shared" si="1252"/>
        <v>6.7299999999999999E-2</v>
      </c>
      <c r="AC2326" s="29">
        <f t="shared" si="1233"/>
        <v>6</v>
      </c>
      <c r="AD2326" s="29">
        <v>252</v>
      </c>
      <c r="AE2326" s="11">
        <f t="shared" si="1224"/>
        <v>1.0015519669999999</v>
      </c>
      <c r="AF2326" s="2">
        <f t="shared" si="1227"/>
        <v>283.61459549</v>
      </c>
      <c r="AG2326" s="2">
        <f t="shared" si="1246"/>
        <v>285.44846613999999</v>
      </c>
      <c r="AH2326" s="3">
        <f t="shared" si="1247"/>
        <v>0</v>
      </c>
      <c r="AI2326" s="4" t="str">
        <f t="shared" si="1225"/>
        <v>A+J=</v>
      </c>
      <c r="AJ2326" s="12">
        <f t="shared" si="1253"/>
        <v>43467</v>
      </c>
      <c r="AK2326" s="12"/>
      <c r="AL2326" s="4"/>
      <c r="AM2326" s="1"/>
      <c r="AN2326" s="12"/>
      <c r="AO2326" s="1"/>
      <c r="AP2326" s="1"/>
      <c r="AQ2326" s="3"/>
      <c r="AR2326" s="3"/>
      <c r="AS2326" s="7"/>
      <c r="AT2326" s="1"/>
      <c r="AU2326" s="1"/>
      <c r="AV2326" s="1"/>
      <c r="AW2326" s="1"/>
      <c r="AX2326" s="1"/>
      <c r="AY2326" s="1"/>
      <c r="AZ2326" s="1"/>
      <c r="BA2326" s="1"/>
      <c r="BB2326" s="1"/>
    </row>
    <row r="2327" spans="1:54" x14ac:dyDescent="0.2">
      <c r="A2327" s="178">
        <f t="shared" si="1248"/>
        <v>43446</v>
      </c>
      <c r="B2327" s="2">
        <f t="shared" si="1234"/>
        <v>184245.50252545692</v>
      </c>
      <c r="C2327" s="2">
        <f t="shared" si="1249"/>
        <v>125314.84932756</v>
      </c>
      <c r="D2327" s="2">
        <f>SUM(Y2327:Y$2591)</f>
        <v>32006.878356639998</v>
      </c>
      <c r="E2327" s="11">
        <f t="shared" si="1235"/>
        <v>93307.970970920011</v>
      </c>
      <c r="F2327" s="99">
        <f t="shared" si="1230"/>
        <v>5103.6899999999996</v>
      </c>
      <c r="G2327" s="3">
        <f>IF(N2327=1,VLOOKUP(A2326,[1]Plan1!$BG$69:$BI$188,3),G2326)</f>
        <v>5092.97</v>
      </c>
      <c r="H2327" s="200">
        <f t="shared" si="1231"/>
        <v>43377</v>
      </c>
      <c r="I2327" s="200">
        <f t="shared" si="1232"/>
        <v>43408</v>
      </c>
      <c r="J2327" s="27">
        <f t="shared" si="1236"/>
        <v>-2.1004410534337659E-3</v>
      </c>
      <c r="K2327" s="12">
        <f t="shared" si="1250"/>
        <v>43467</v>
      </c>
      <c r="L2327" s="12">
        <f t="shared" si="1237"/>
        <v>43467</v>
      </c>
      <c r="M2327" s="1">
        <f t="shared" si="1251"/>
        <v>20</v>
      </c>
      <c r="N2327" s="1">
        <f t="shared" si="1238"/>
        <v>7</v>
      </c>
      <c r="O2327" s="2">
        <f t="shared" si="1239"/>
        <v>0.99926433999999997</v>
      </c>
      <c r="P2327" s="11">
        <f t="shared" si="1229"/>
        <v>1.00449926</v>
      </c>
      <c r="Q2327" s="11">
        <f t="shared" si="1223"/>
        <v>1.4718809291347354</v>
      </c>
      <c r="R2327" s="2">
        <f t="shared" si="1228"/>
        <v>1.47079812</v>
      </c>
      <c r="S2327" s="2">
        <f t="shared" si="1221"/>
        <v>1.4582888599999999</v>
      </c>
      <c r="T2327" s="2">
        <f t="shared" si="1240"/>
        <v>182745.24876695001</v>
      </c>
      <c r="U2327" s="2">
        <f t="shared" si="1241"/>
        <v>14668.395794223215</v>
      </c>
      <c r="V2327" s="2">
        <f t="shared" si="1242"/>
        <v>43929.217314123714</v>
      </c>
      <c r="W2327" s="2">
        <f t="shared" si="1243"/>
        <v>183912.46243590693</v>
      </c>
      <c r="X2327" s="29">
        <f t="shared" si="1244"/>
        <v>0</v>
      </c>
      <c r="Y2327" s="2">
        <f t="shared" si="1222"/>
        <v>0</v>
      </c>
      <c r="Z2327" s="82">
        <f t="shared" si="1245"/>
        <v>0</v>
      </c>
      <c r="AA2327" s="2">
        <f t="shared" si="1226"/>
        <v>0</v>
      </c>
      <c r="AB2327" s="27">
        <f t="shared" si="1252"/>
        <v>6.7299999999999999E-2</v>
      </c>
      <c r="AC2327" s="29">
        <f t="shared" si="1233"/>
        <v>7</v>
      </c>
      <c r="AD2327" s="29">
        <v>252</v>
      </c>
      <c r="AE2327" s="11">
        <f t="shared" si="1224"/>
        <v>1.0018108619999999</v>
      </c>
      <c r="AF2327" s="2">
        <f t="shared" si="1227"/>
        <v>330.92642667000001</v>
      </c>
      <c r="AG2327" s="2">
        <f t="shared" si="1246"/>
        <v>333.04008955</v>
      </c>
      <c r="AH2327" s="3">
        <f t="shared" si="1247"/>
        <v>0</v>
      </c>
      <c r="AI2327" s="4" t="str">
        <f t="shared" si="1225"/>
        <v>A+J=</v>
      </c>
      <c r="AJ2327" s="12">
        <f t="shared" si="1253"/>
        <v>43467</v>
      </c>
      <c r="AK2327" s="12"/>
      <c r="AL2327" s="4"/>
      <c r="AM2327" s="1"/>
      <c r="AN2327" s="12"/>
      <c r="AO2327" s="1"/>
      <c r="AP2327" s="1"/>
      <c r="AQ2327" s="3"/>
      <c r="AR2327" s="3"/>
      <c r="AS2327" s="7"/>
      <c r="AT2327" s="1"/>
      <c r="AU2327" s="1"/>
      <c r="AV2327" s="1"/>
      <c r="AW2327" s="1"/>
      <c r="AX2327" s="1"/>
      <c r="AY2327" s="1"/>
      <c r="AZ2327" s="1"/>
      <c r="BA2327" s="1"/>
      <c r="BB2327" s="1"/>
    </row>
    <row r="2328" spans="1:54" x14ac:dyDescent="0.2">
      <c r="A2328" s="178">
        <f t="shared" si="1248"/>
        <v>43447</v>
      </c>
      <c r="B2328" s="2">
        <f t="shared" si="1234"/>
        <v>184278.67190804542</v>
      </c>
      <c r="C2328" s="2">
        <f t="shared" si="1249"/>
        <v>125314.84932756</v>
      </c>
      <c r="D2328" s="2">
        <f>SUM(Y2328:Y$2591)</f>
        <v>32006.878356639998</v>
      </c>
      <c r="E2328" s="11">
        <f t="shared" si="1235"/>
        <v>93307.970970920011</v>
      </c>
      <c r="F2328" s="99">
        <f t="shared" si="1230"/>
        <v>5103.6899999999996</v>
      </c>
      <c r="G2328" s="3">
        <f>IF(N2328=1,VLOOKUP(A2327,[1]Plan1!$BG$69:$BI$188,3),G2327)</f>
        <v>5092.97</v>
      </c>
      <c r="H2328" s="200">
        <f t="shared" si="1231"/>
        <v>43377</v>
      </c>
      <c r="I2328" s="200">
        <f t="shared" si="1232"/>
        <v>43408</v>
      </c>
      <c r="J2328" s="27">
        <f t="shared" si="1236"/>
        <v>-2.1004410534337659E-3</v>
      </c>
      <c r="K2328" s="12">
        <f t="shared" si="1250"/>
        <v>43467</v>
      </c>
      <c r="L2328" s="12">
        <f t="shared" si="1237"/>
        <v>43467</v>
      </c>
      <c r="M2328" s="1">
        <f t="shared" si="1251"/>
        <v>20</v>
      </c>
      <c r="N2328" s="1">
        <f t="shared" si="1238"/>
        <v>8</v>
      </c>
      <c r="O2328" s="2">
        <f t="shared" si="1239"/>
        <v>0.99915929000000003</v>
      </c>
      <c r="P2328" s="11">
        <f t="shared" si="1229"/>
        <v>1.00449926</v>
      </c>
      <c r="Q2328" s="11">
        <f t="shared" si="1223"/>
        <v>1.4718809291347354</v>
      </c>
      <c r="R2328" s="2">
        <f t="shared" si="1228"/>
        <v>1.4706435</v>
      </c>
      <c r="S2328" s="2">
        <f t="shared" si="1221"/>
        <v>1.4582888599999999</v>
      </c>
      <c r="T2328" s="2">
        <f t="shared" si="1240"/>
        <v>182745.24876695001</v>
      </c>
      <c r="U2328" s="2">
        <f t="shared" si="1241"/>
        <v>14668.395794223215</v>
      </c>
      <c r="V2328" s="2">
        <f t="shared" si="1242"/>
        <v>43914.790035652193</v>
      </c>
      <c r="W2328" s="2">
        <f t="shared" si="1243"/>
        <v>183898.03515743543</v>
      </c>
      <c r="X2328" s="29">
        <f t="shared" si="1244"/>
        <v>0</v>
      </c>
      <c r="Y2328" s="2">
        <f t="shared" si="1222"/>
        <v>0</v>
      </c>
      <c r="Z2328" s="82">
        <f t="shared" si="1245"/>
        <v>0</v>
      </c>
      <c r="AA2328" s="2">
        <f t="shared" si="1226"/>
        <v>0</v>
      </c>
      <c r="AB2328" s="27">
        <f t="shared" si="1252"/>
        <v>6.7299999999999999E-2</v>
      </c>
      <c r="AC2328" s="29">
        <f t="shared" si="1233"/>
        <v>8</v>
      </c>
      <c r="AD2328" s="29">
        <v>252</v>
      </c>
      <c r="AE2328" s="11">
        <f t="shared" si="1224"/>
        <v>1.002069825</v>
      </c>
      <c r="AF2328" s="2">
        <f t="shared" si="1227"/>
        <v>378.25068451999999</v>
      </c>
      <c r="AG2328" s="2">
        <f t="shared" si="1246"/>
        <v>380.63675060999998</v>
      </c>
      <c r="AH2328" s="3">
        <f t="shared" si="1247"/>
        <v>0</v>
      </c>
      <c r="AI2328" s="4" t="str">
        <f t="shared" si="1225"/>
        <v>A+J=</v>
      </c>
      <c r="AJ2328" s="12">
        <f t="shared" si="1253"/>
        <v>43467</v>
      </c>
      <c r="AK2328" s="12"/>
      <c r="AL2328" s="4"/>
      <c r="AM2328" s="1"/>
      <c r="AN2328" s="12"/>
      <c r="AO2328" s="1"/>
      <c r="AP2328" s="1"/>
      <c r="AQ2328" s="3"/>
      <c r="AR2328" s="3"/>
      <c r="AS2328" s="7"/>
      <c r="AT2328" s="1"/>
      <c r="AU2328" s="1"/>
      <c r="AV2328" s="1"/>
      <c r="AW2328" s="1"/>
      <c r="AX2328" s="1"/>
      <c r="AY2328" s="1"/>
      <c r="AZ2328" s="1"/>
      <c r="BA2328" s="1"/>
      <c r="BB2328" s="1"/>
    </row>
    <row r="2329" spans="1:54" x14ac:dyDescent="0.2">
      <c r="A2329" s="178">
        <f t="shared" si="1248"/>
        <v>43448</v>
      </c>
      <c r="B2329" s="2">
        <f t="shared" si="1234"/>
        <v>184311.84688995362</v>
      </c>
      <c r="C2329" s="2">
        <f t="shared" si="1249"/>
        <v>125314.84932756</v>
      </c>
      <c r="D2329" s="2">
        <f>SUM(Y2329:Y$2591)</f>
        <v>32006.878356639998</v>
      </c>
      <c r="E2329" s="11">
        <f t="shared" si="1235"/>
        <v>93307.970970920011</v>
      </c>
      <c r="F2329" s="99">
        <f t="shared" si="1230"/>
        <v>5103.6899999999996</v>
      </c>
      <c r="G2329" s="3">
        <f>IF(N2329=1,VLOOKUP(A2328,[1]Plan1!$BG$69:$BI$188,3),G2328)</f>
        <v>5092.97</v>
      </c>
      <c r="H2329" s="200">
        <f t="shared" si="1231"/>
        <v>43377</v>
      </c>
      <c r="I2329" s="200">
        <f t="shared" si="1232"/>
        <v>43408</v>
      </c>
      <c r="J2329" s="27">
        <f t="shared" si="1236"/>
        <v>-2.1004410534337659E-3</v>
      </c>
      <c r="K2329" s="12">
        <f t="shared" si="1250"/>
        <v>43467</v>
      </c>
      <c r="L2329" s="12">
        <f t="shared" si="1237"/>
        <v>43467</v>
      </c>
      <c r="M2329" s="1">
        <f t="shared" si="1251"/>
        <v>20</v>
      </c>
      <c r="N2329" s="1">
        <f t="shared" si="1238"/>
        <v>9</v>
      </c>
      <c r="O2329" s="2">
        <f t="shared" si="1239"/>
        <v>0.99905425000000003</v>
      </c>
      <c r="P2329" s="11">
        <f t="shared" si="1229"/>
        <v>1.00449926</v>
      </c>
      <c r="Q2329" s="11">
        <f t="shared" si="1223"/>
        <v>1.4718809291347354</v>
      </c>
      <c r="R2329" s="2">
        <f t="shared" si="1228"/>
        <v>1.4704888899999999</v>
      </c>
      <c r="S2329" s="2">
        <f t="shared" si="1221"/>
        <v>1.4582888599999999</v>
      </c>
      <c r="T2329" s="2">
        <f t="shared" si="1240"/>
        <v>182745.24876695001</v>
      </c>
      <c r="U2329" s="2">
        <f t="shared" si="1241"/>
        <v>14668.395794223215</v>
      </c>
      <c r="V2329" s="2">
        <f t="shared" si="1242"/>
        <v>43900.363690260376</v>
      </c>
      <c r="W2329" s="2">
        <f t="shared" si="1243"/>
        <v>183883.60881204362</v>
      </c>
      <c r="X2329" s="29">
        <f t="shared" si="1244"/>
        <v>0</v>
      </c>
      <c r="Y2329" s="2">
        <f t="shared" si="1222"/>
        <v>0</v>
      </c>
      <c r="Z2329" s="82">
        <f t="shared" si="1245"/>
        <v>0</v>
      </c>
      <c r="AA2329" s="2">
        <f t="shared" si="1226"/>
        <v>0</v>
      </c>
      <c r="AB2329" s="27">
        <f t="shared" si="1252"/>
        <v>6.7299999999999999E-2</v>
      </c>
      <c r="AC2329" s="29">
        <f t="shared" si="1233"/>
        <v>9</v>
      </c>
      <c r="AD2329" s="29">
        <v>252</v>
      </c>
      <c r="AE2329" s="11">
        <f t="shared" si="1224"/>
        <v>1.0023288539999999</v>
      </c>
      <c r="AF2329" s="2">
        <f t="shared" si="1227"/>
        <v>425.58700356999998</v>
      </c>
      <c r="AG2329" s="2">
        <f t="shared" si="1246"/>
        <v>428.23807791000002</v>
      </c>
      <c r="AH2329" s="3">
        <f t="shared" si="1247"/>
        <v>0</v>
      </c>
      <c r="AI2329" s="4" t="str">
        <f t="shared" si="1225"/>
        <v>A+J=</v>
      </c>
      <c r="AJ2329" s="12">
        <f t="shared" si="1253"/>
        <v>43467</v>
      </c>
      <c r="AK2329" s="12"/>
      <c r="AL2329" s="4"/>
      <c r="AM2329" s="1"/>
      <c r="AN2329" s="12"/>
      <c r="AO2329" s="1"/>
      <c r="AP2329" s="1"/>
      <c r="AQ2329" s="3"/>
      <c r="AR2329" s="3"/>
      <c r="AS2329" s="7"/>
      <c r="AT2329" s="1"/>
      <c r="AU2329" s="1"/>
      <c r="AV2329" s="1"/>
      <c r="AW2329" s="1"/>
      <c r="AX2329" s="1"/>
      <c r="AY2329" s="1"/>
      <c r="AZ2329" s="1"/>
      <c r="BA2329" s="1"/>
      <c r="BB2329" s="1"/>
    </row>
    <row r="2330" spans="1:54" x14ac:dyDescent="0.2">
      <c r="A2330" s="178">
        <f t="shared" si="1248"/>
        <v>43449</v>
      </c>
      <c r="B2330" s="2">
        <f t="shared" si="1234"/>
        <v>184345.02858840121</v>
      </c>
      <c r="C2330" s="2">
        <f t="shared" si="1249"/>
        <v>125314.84932756</v>
      </c>
      <c r="D2330" s="2">
        <f>SUM(Y2330:Y$2591)</f>
        <v>32006.878356639998</v>
      </c>
      <c r="E2330" s="11">
        <f t="shared" si="1235"/>
        <v>93307.970970920011</v>
      </c>
      <c r="F2330" s="99">
        <f t="shared" si="1230"/>
        <v>5103.6899999999996</v>
      </c>
      <c r="G2330" s="3">
        <f>IF(N2330=1,VLOOKUP(A2329,[1]Plan1!$BG$69:$BI$188,3),G2329)</f>
        <v>5092.97</v>
      </c>
      <c r="H2330" s="200">
        <f t="shared" si="1231"/>
        <v>43377</v>
      </c>
      <c r="I2330" s="200">
        <f t="shared" si="1232"/>
        <v>43408</v>
      </c>
      <c r="J2330" s="27">
        <f t="shared" si="1236"/>
        <v>-2.1004410534337659E-3</v>
      </c>
      <c r="K2330" s="12">
        <f t="shared" si="1250"/>
        <v>43467</v>
      </c>
      <c r="L2330" s="12">
        <f t="shared" si="1237"/>
        <v>43467</v>
      </c>
      <c r="M2330" s="1">
        <f t="shared" si="1251"/>
        <v>20</v>
      </c>
      <c r="N2330" s="1">
        <f t="shared" si="1238"/>
        <v>10</v>
      </c>
      <c r="O2330" s="2">
        <f t="shared" si="1239"/>
        <v>0.99894921999999997</v>
      </c>
      <c r="P2330" s="11">
        <f t="shared" si="1229"/>
        <v>1.00449926</v>
      </c>
      <c r="Q2330" s="11">
        <f t="shared" si="1223"/>
        <v>1.4718809291347354</v>
      </c>
      <c r="R2330" s="2">
        <f t="shared" si="1228"/>
        <v>1.4703343</v>
      </c>
      <c r="S2330" s="2">
        <f t="shared" si="1221"/>
        <v>1.4582888599999999</v>
      </c>
      <c r="T2330" s="2">
        <f t="shared" si="1240"/>
        <v>182745.24876695001</v>
      </c>
      <c r="U2330" s="2">
        <f t="shared" si="1241"/>
        <v>14668.395794223215</v>
      </c>
      <c r="V2330" s="2">
        <f t="shared" si="1242"/>
        <v>43885.93921102798</v>
      </c>
      <c r="W2330" s="2">
        <f t="shared" si="1243"/>
        <v>183869.18433281122</v>
      </c>
      <c r="X2330" s="29">
        <f t="shared" si="1244"/>
        <v>0</v>
      </c>
      <c r="Y2330" s="2">
        <f t="shared" si="1222"/>
        <v>0</v>
      </c>
      <c r="Z2330" s="82">
        <f t="shared" si="1245"/>
        <v>0</v>
      </c>
      <c r="AA2330" s="2">
        <f t="shared" si="1226"/>
        <v>0</v>
      </c>
      <c r="AB2330" s="27">
        <f t="shared" si="1252"/>
        <v>6.7299999999999999E-2</v>
      </c>
      <c r="AC2330" s="29">
        <f t="shared" si="1233"/>
        <v>10</v>
      </c>
      <c r="AD2330" s="29">
        <v>252</v>
      </c>
      <c r="AE2330" s="11">
        <f t="shared" si="1224"/>
        <v>1.0025879499999999</v>
      </c>
      <c r="AF2330" s="2">
        <f t="shared" si="1227"/>
        <v>472.93556654000002</v>
      </c>
      <c r="AG2330" s="2">
        <f t="shared" si="1246"/>
        <v>475.84425558999999</v>
      </c>
      <c r="AH2330" s="3">
        <f t="shared" si="1247"/>
        <v>0</v>
      </c>
      <c r="AI2330" s="4" t="str">
        <f t="shared" si="1225"/>
        <v>A+J=</v>
      </c>
      <c r="AJ2330" s="12">
        <f t="shared" si="1253"/>
        <v>43467</v>
      </c>
      <c r="AK2330" s="12"/>
      <c r="AL2330" s="4"/>
      <c r="AM2330" s="1"/>
      <c r="AN2330" s="12"/>
      <c r="AO2330" s="1"/>
      <c r="AP2330" s="1"/>
      <c r="AQ2330" s="3"/>
      <c r="AR2330" s="3"/>
      <c r="AS2330" s="7"/>
      <c r="AT2330" s="1"/>
      <c r="AU2330" s="1"/>
      <c r="AV2330" s="1"/>
      <c r="AW2330" s="1"/>
      <c r="AX2330" s="1"/>
      <c r="AY2330" s="1"/>
      <c r="AZ2330" s="1"/>
      <c r="BA2330" s="1"/>
      <c r="BB2330" s="1"/>
    </row>
    <row r="2331" spans="1:54" x14ac:dyDescent="0.2">
      <c r="A2331" s="178">
        <f t="shared" si="1248"/>
        <v>43450</v>
      </c>
      <c r="B2331" s="2">
        <f t="shared" si="1234"/>
        <v>184345.02858840121</v>
      </c>
      <c r="C2331" s="2">
        <f t="shared" si="1249"/>
        <v>125314.84932756</v>
      </c>
      <c r="D2331" s="2">
        <f>SUM(Y2331:Y$2591)</f>
        <v>32006.878356639998</v>
      </c>
      <c r="E2331" s="11">
        <f t="shared" si="1235"/>
        <v>93307.970970920011</v>
      </c>
      <c r="F2331" s="99">
        <f t="shared" si="1230"/>
        <v>5103.6899999999996</v>
      </c>
      <c r="G2331" s="3">
        <f>IF(N2331=1,VLOOKUP(A2330,[1]Plan1!$BG$69:$BI$188,3),G2330)</f>
        <v>5092.97</v>
      </c>
      <c r="H2331" s="200">
        <f t="shared" si="1231"/>
        <v>43377</v>
      </c>
      <c r="I2331" s="200">
        <f t="shared" si="1232"/>
        <v>43408</v>
      </c>
      <c r="J2331" s="27">
        <f t="shared" si="1236"/>
        <v>-2.1004410534337659E-3</v>
      </c>
      <c r="K2331" s="12">
        <f t="shared" si="1250"/>
        <v>43467</v>
      </c>
      <c r="L2331" s="12">
        <f t="shared" si="1237"/>
        <v>43467</v>
      </c>
      <c r="M2331" s="1">
        <f t="shared" si="1251"/>
        <v>20</v>
      </c>
      <c r="N2331" s="1">
        <f t="shared" si="1238"/>
        <v>10</v>
      </c>
      <c r="O2331" s="2">
        <f t="shared" si="1239"/>
        <v>0.99894921999999997</v>
      </c>
      <c r="P2331" s="11">
        <f t="shared" si="1229"/>
        <v>1.00449926</v>
      </c>
      <c r="Q2331" s="11">
        <f t="shared" si="1223"/>
        <v>1.4718809291347354</v>
      </c>
      <c r="R2331" s="2">
        <f t="shared" si="1228"/>
        <v>1.4703343</v>
      </c>
      <c r="S2331" s="2">
        <f t="shared" si="1221"/>
        <v>1.4582888599999999</v>
      </c>
      <c r="T2331" s="2">
        <f t="shared" si="1240"/>
        <v>182745.24876695001</v>
      </c>
      <c r="U2331" s="2">
        <f t="shared" si="1241"/>
        <v>14668.395794223215</v>
      </c>
      <c r="V2331" s="2">
        <f t="shared" si="1242"/>
        <v>43885.93921102798</v>
      </c>
      <c r="W2331" s="2">
        <f t="shared" si="1243"/>
        <v>183869.18433281122</v>
      </c>
      <c r="X2331" s="29">
        <f t="shared" si="1244"/>
        <v>0</v>
      </c>
      <c r="Y2331" s="2">
        <f t="shared" si="1222"/>
        <v>0</v>
      </c>
      <c r="Z2331" s="82">
        <f t="shared" si="1245"/>
        <v>0</v>
      </c>
      <c r="AA2331" s="2">
        <f t="shared" si="1226"/>
        <v>0</v>
      </c>
      <c r="AB2331" s="27">
        <f t="shared" si="1252"/>
        <v>6.7299999999999999E-2</v>
      </c>
      <c r="AC2331" s="29">
        <f t="shared" si="1233"/>
        <v>10</v>
      </c>
      <c r="AD2331" s="29">
        <v>252</v>
      </c>
      <c r="AE2331" s="11">
        <f t="shared" si="1224"/>
        <v>1.0025879499999999</v>
      </c>
      <c r="AF2331" s="2">
        <f t="shared" si="1227"/>
        <v>472.93556654000002</v>
      </c>
      <c r="AG2331" s="2">
        <f t="shared" si="1246"/>
        <v>475.84425558999999</v>
      </c>
      <c r="AH2331" s="3">
        <f t="shared" si="1247"/>
        <v>0</v>
      </c>
      <c r="AI2331" s="4" t="str">
        <f t="shared" si="1225"/>
        <v>A+J=</v>
      </c>
      <c r="AJ2331" s="12">
        <f t="shared" si="1253"/>
        <v>43467</v>
      </c>
      <c r="AK2331" s="12"/>
      <c r="AL2331" s="4"/>
      <c r="AM2331" s="1"/>
      <c r="AN2331" s="12"/>
      <c r="AO2331" s="1"/>
      <c r="AP2331" s="1"/>
      <c r="AQ2331" s="3"/>
      <c r="AR2331" s="3"/>
      <c r="AS2331" s="7"/>
      <c r="AT2331" s="1"/>
      <c r="AU2331" s="1"/>
      <c r="AV2331" s="1"/>
      <c r="AW2331" s="1"/>
      <c r="AX2331" s="1"/>
      <c r="AY2331" s="1"/>
      <c r="AZ2331" s="1"/>
      <c r="BA2331" s="1"/>
      <c r="BB2331" s="1"/>
    </row>
    <row r="2332" spans="1:54" x14ac:dyDescent="0.2">
      <c r="A2332" s="178">
        <f t="shared" si="1248"/>
        <v>43451</v>
      </c>
      <c r="B2332" s="2">
        <f t="shared" si="1234"/>
        <v>184345.02858840121</v>
      </c>
      <c r="C2332" s="2">
        <f t="shared" si="1249"/>
        <v>125314.84932756</v>
      </c>
      <c r="D2332" s="2">
        <f>SUM(Y2332:Y$2591)</f>
        <v>32006.878356639998</v>
      </c>
      <c r="E2332" s="11">
        <f t="shared" si="1235"/>
        <v>93307.970970920011</v>
      </c>
      <c r="F2332" s="99">
        <f t="shared" si="1230"/>
        <v>5103.6899999999996</v>
      </c>
      <c r="G2332" s="3">
        <f>IF(N2332=1,VLOOKUP(A2331,[1]Plan1!$BG$69:$BI$188,3),G2331)</f>
        <v>5092.97</v>
      </c>
      <c r="H2332" s="200">
        <f t="shared" si="1231"/>
        <v>43377</v>
      </c>
      <c r="I2332" s="200">
        <f t="shared" si="1232"/>
        <v>43408</v>
      </c>
      <c r="J2332" s="27">
        <f t="shared" si="1236"/>
        <v>-2.1004410534337659E-3</v>
      </c>
      <c r="K2332" s="12">
        <f t="shared" si="1250"/>
        <v>43467</v>
      </c>
      <c r="L2332" s="12">
        <f t="shared" si="1237"/>
        <v>43467</v>
      </c>
      <c r="M2332" s="1">
        <f t="shared" si="1251"/>
        <v>20</v>
      </c>
      <c r="N2332" s="1">
        <f t="shared" si="1238"/>
        <v>10</v>
      </c>
      <c r="O2332" s="2">
        <f t="shared" si="1239"/>
        <v>0.99894921999999997</v>
      </c>
      <c r="P2332" s="11">
        <f t="shared" si="1229"/>
        <v>1.00449926</v>
      </c>
      <c r="Q2332" s="11">
        <f t="shared" si="1223"/>
        <v>1.4718809291347354</v>
      </c>
      <c r="R2332" s="2">
        <f t="shared" si="1228"/>
        <v>1.4703343</v>
      </c>
      <c r="S2332" s="2">
        <f t="shared" si="1221"/>
        <v>1.4582888599999999</v>
      </c>
      <c r="T2332" s="2">
        <f t="shared" si="1240"/>
        <v>182745.24876695001</v>
      </c>
      <c r="U2332" s="2">
        <f t="shared" si="1241"/>
        <v>14668.395794223215</v>
      </c>
      <c r="V2332" s="2">
        <f t="shared" si="1242"/>
        <v>43885.93921102798</v>
      </c>
      <c r="W2332" s="2">
        <f t="shared" si="1243"/>
        <v>183869.18433281122</v>
      </c>
      <c r="X2332" s="29">
        <f t="shared" si="1244"/>
        <v>0</v>
      </c>
      <c r="Y2332" s="2">
        <f t="shared" si="1222"/>
        <v>0</v>
      </c>
      <c r="Z2332" s="82">
        <f t="shared" si="1245"/>
        <v>0</v>
      </c>
      <c r="AA2332" s="2">
        <f t="shared" si="1226"/>
        <v>0</v>
      </c>
      <c r="AB2332" s="27">
        <f t="shared" si="1252"/>
        <v>6.7299999999999999E-2</v>
      </c>
      <c r="AC2332" s="29">
        <f t="shared" si="1233"/>
        <v>10</v>
      </c>
      <c r="AD2332" s="29">
        <v>252</v>
      </c>
      <c r="AE2332" s="11">
        <f t="shared" si="1224"/>
        <v>1.0025879499999999</v>
      </c>
      <c r="AF2332" s="2">
        <f t="shared" si="1227"/>
        <v>472.93556654000002</v>
      </c>
      <c r="AG2332" s="2">
        <f t="shared" si="1246"/>
        <v>475.84425558999999</v>
      </c>
      <c r="AH2332" s="3">
        <f t="shared" si="1247"/>
        <v>0</v>
      </c>
      <c r="AI2332" s="4" t="str">
        <f t="shared" si="1225"/>
        <v>A+J=</v>
      </c>
      <c r="AJ2332" s="12">
        <f t="shared" si="1253"/>
        <v>43467</v>
      </c>
      <c r="AK2332" s="12"/>
      <c r="AL2332" s="4"/>
      <c r="AM2332" s="1"/>
      <c r="AN2332" s="12"/>
      <c r="AO2332" s="1"/>
      <c r="AP2332" s="1"/>
      <c r="AQ2332" s="3"/>
      <c r="AR2332" s="3"/>
      <c r="AS2332" s="7"/>
      <c r="AT2332" s="1"/>
      <c r="AU2332" s="1"/>
      <c r="AV2332" s="1"/>
      <c r="AW2332" s="1"/>
      <c r="AX2332" s="1"/>
      <c r="AY2332" s="1"/>
      <c r="AZ2332" s="1"/>
      <c r="BA2332" s="1"/>
      <c r="BB2332" s="1"/>
    </row>
    <row r="2333" spans="1:54" x14ac:dyDescent="0.2">
      <c r="A2333" s="178">
        <f t="shared" si="1248"/>
        <v>43452</v>
      </c>
      <c r="B2333" s="2">
        <f t="shared" si="1234"/>
        <v>184378.21793767795</v>
      </c>
      <c r="C2333" s="2">
        <f t="shared" si="1249"/>
        <v>125314.84932756</v>
      </c>
      <c r="D2333" s="2">
        <f>SUM(Y2333:Y$2591)</f>
        <v>32006.878356639998</v>
      </c>
      <c r="E2333" s="11">
        <f t="shared" si="1235"/>
        <v>93307.970970920011</v>
      </c>
      <c r="F2333" s="99">
        <f t="shared" si="1230"/>
        <v>5103.6899999999996</v>
      </c>
      <c r="G2333" s="3">
        <f>IF(N2333=1,VLOOKUP(A2332,[1]Plan1!$BG$69:$BI$188,3),G2332)</f>
        <v>5092.97</v>
      </c>
      <c r="H2333" s="200">
        <f t="shared" si="1231"/>
        <v>43377</v>
      </c>
      <c r="I2333" s="200">
        <f t="shared" si="1232"/>
        <v>43408</v>
      </c>
      <c r="J2333" s="27">
        <f t="shared" si="1236"/>
        <v>-2.1004410534337659E-3</v>
      </c>
      <c r="K2333" s="12">
        <f t="shared" si="1250"/>
        <v>43467</v>
      </c>
      <c r="L2333" s="12">
        <f t="shared" si="1237"/>
        <v>43467</v>
      </c>
      <c r="M2333" s="1">
        <f t="shared" si="1251"/>
        <v>20</v>
      </c>
      <c r="N2333" s="1">
        <f t="shared" si="1238"/>
        <v>11</v>
      </c>
      <c r="O2333" s="2">
        <f t="shared" si="1239"/>
        <v>0.99884421000000001</v>
      </c>
      <c r="P2333" s="11">
        <f t="shared" si="1229"/>
        <v>1.00449926</v>
      </c>
      <c r="Q2333" s="11">
        <f t="shared" si="1223"/>
        <v>1.4718809291347354</v>
      </c>
      <c r="R2333" s="2">
        <f t="shared" si="1228"/>
        <v>1.4701797400000001</v>
      </c>
      <c r="S2333" s="2">
        <f t="shared" si="1221"/>
        <v>1.4582888599999999</v>
      </c>
      <c r="T2333" s="2">
        <f t="shared" si="1240"/>
        <v>182745.24876695001</v>
      </c>
      <c r="U2333" s="2">
        <f t="shared" si="1241"/>
        <v>14668.395794223215</v>
      </c>
      <c r="V2333" s="2">
        <f t="shared" si="1242"/>
        <v>43871.517531034726</v>
      </c>
      <c r="W2333" s="2">
        <f t="shared" si="1243"/>
        <v>183854.76265281794</v>
      </c>
      <c r="X2333" s="29">
        <f t="shared" si="1244"/>
        <v>0</v>
      </c>
      <c r="Y2333" s="2">
        <f t="shared" si="1222"/>
        <v>0</v>
      </c>
      <c r="Z2333" s="82">
        <f t="shared" si="1245"/>
        <v>0</v>
      </c>
      <c r="AA2333" s="2">
        <f t="shared" si="1226"/>
        <v>0</v>
      </c>
      <c r="AB2333" s="27">
        <f t="shared" si="1252"/>
        <v>6.7299999999999999E-2</v>
      </c>
      <c r="AC2333" s="29">
        <f t="shared" si="1233"/>
        <v>11</v>
      </c>
      <c r="AD2333" s="29">
        <v>252</v>
      </c>
      <c r="AE2333" s="11">
        <f t="shared" si="1224"/>
        <v>1.0028471130000001</v>
      </c>
      <c r="AF2333" s="2">
        <f t="shared" si="1227"/>
        <v>520.29637345000003</v>
      </c>
      <c r="AG2333" s="2">
        <f t="shared" si="1246"/>
        <v>523.45528486000001</v>
      </c>
      <c r="AH2333" s="3">
        <f t="shared" si="1247"/>
        <v>0</v>
      </c>
      <c r="AI2333" s="4" t="str">
        <f t="shared" si="1225"/>
        <v>A+J=</v>
      </c>
      <c r="AJ2333" s="12">
        <f t="shared" si="1253"/>
        <v>43467</v>
      </c>
      <c r="AK2333" s="12"/>
      <c r="AL2333" s="4"/>
      <c r="AM2333" s="1"/>
      <c r="AN2333" s="12"/>
      <c r="AO2333" s="1"/>
      <c r="AP2333" s="1"/>
      <c r="AQ2333" s="3"/>
      <c r="AR2333" s="3"/>
      <c r="AS2333" s="7"/>
      <c r="AT2333" s="1"/>
      <c r="AU2333" s="1"/>
      <c r="AV2333" s="1"/>
      <c r="AW2333" s="1"/>
      <c r="AX2333" s="1"/>
      <c r="AY2333" s="1"/>
      <c r="AZ2333" s="1"/>
      <c r="BA2333" s="1"/>
      <c r="BB2333" s="1"/>
    </row>
    <row r="2334" spans="1:54" x14ac:dyDescent="0.2">
      <c r="A2334" s="178">
        <f t="shared" si="1248"/>
        <v>43453</v>
      </c>
      <c r="B2334" s="2">
        <f t="shared" si="1234"/>
        <v>184411.41212911467</v>
      </c>
      <c r="C2334" s="2">
        <f t="shared" si="1249"/>
        <v>125314.84932756</v>
      </c>
      <c r="D2334" s="2">
        <f>SUM(Y2334:Y$2591)</f>
        <v>32006.878356639998</v>
      </c>
      <c r="E2334" s="11">
        <f t="shared" si="1235"/>
        <v>93307.970970920011</v>
      </c>
      <c r="F2334" s="99">
        <f t="shared" si="1230"/>
        <v>5103.6899999999996</v>
      </c>
      <c r="G2334" s="3">
        <f>IF(N2334=1,VLOOKUP(A2333,[1]Plan1!$BG$69:$BI$188,3),G2333)</f>
        <v>5092.97</v>
      </c>
      <c r="H2334" s="200">
        <f t="shared" si="1231"/>
        <v>43377</v>
      </c>
      <c r="I2334" s="200">
        <f t="shared" si="1232"/>
        <v>43408</v>
      </c>
      <c r="J2334" s="27">
        <f t="shared" si="1236"/>
        <v>-2.1004410534337659E-3</v>
      </c>
      <c r="K2334" s="12">
        <f t="shared" si="1250"/>
        <v>43467</v>
      </c>
      <c r="L2334" s="12">
        <f t="shared" si="1237"/>
        <v>43467</v>
      </c>
      <c r="M2334" s="1">
        <f t="shared" si="1251"/>
        <v>20</v>
      </c>
      <c r="N2334" s="1">
        <f t="shared" si="1238"/>
        <v>12</v>
      </c>
      <c r="O2334" s="2">
        <f t="shared" si="1239"/>
        <v>0.99873920000000005</v>
      </c>
      <c r="P2334" s="11">
        <f t="shared" si="1229"/>
        <v>1.00449926</v>
      </c>
      <c r="Q2334" s="11">
        <f t="shared" si="1223"/>
        <v>1.4718809291347354</v>
      </c>
      <c r="R2334" s="2">
        <f t="shared" si="1228"/>
        <v>1.4700251799999999</v>
      </c>
      <c r="S2334" s="2">
        <f t="shared" ref="S2334:S2397" si="1254">IF(AND(X2334&gt;0,MONTH(A2334)=10),R2334,S2333)</f>
        <v>1.4582888599999999</v>
      </c>
      <c r="T2334" s="2">
        <f t="shared" si="1240"/>
        <v>182745.24876695001</v>
      </c>
      <c r="U2334" s="2">
        <f t="shared" si="1241"/>
        <v>14668.395794223215</v>
      </c>
      <c r="V2334" s="2">
        <f t="shared" si="1242"/>
        <v>43857.095851041449</v>
      </c>
      <c r="W2334" s="2">
        <f t="shared" si="1243"/>
        <v>183840.34097282466</v>
      </c>
      <c r="X2334" s="29">
        <f t="shared" si="1244"/>
        <v>0</v>
      </c>
      <c r="Y2334" s="2">
        <f t="shared" ref="Y2334:Y2397" si="1255">IF(X2334&gt;0,VLOOKUP(A2334,AN$12:AR$131,5),0)</f>
        <v>0</v>
      </c>
      <c r="Z2334" s="82">
        <f t="shared" si="1245"/>
        <v>0</v>
      </c>
      <c r="AA2334" s="2">
        <f t="shared" si="1226"/>
        <v>0</v>
      </c>
      <c r="AB2334" s="27">
        <f t="shared" si="1252"/>
        <v>6.7299999999999999E-2</v>
      </c>
      <c r="AC2334" s="29">
        <f t="shared" si="1233"/>
        <v>12</v>
      </c>
      <c r="AD2334" s="29">
        <v>252</v>
      </c>
      <c r="AE2334" s="11">
        <f t="shared" si="1224"/>
        <v>1.003106343</v>
      </c>
      <c r="AF2334" s="2">
        <f t="shared" si="1227"/>
        <v>567.66942429000005</v>
      </c>
      <c r="AG2334" s="2">
        <f t="shared" si="1246"/>
        <v>571.07115628999998</v>
      </c>
      <c r="AH2334" s="3">
        <f t="shared" si="1247"/>
        <v>0</v>
      </c>
      <c r="AI2334" s="4" t="str">
        <f t="shared" si="1225"/>
        <v>A+J=</v>
      </c>
      <c r="AJ2334" s="12">
        <f t="shared" si="1253"/>
        <v>43467</v>
      </c>
      <c r="AK2334" s="12"/>
      <c r="AL2334" s="4"/>
      <c r="AM2334" s="1"/>
      <c r="AN2334" s="12"/>
      <c r="AO2334" s="1"/>
      <c r="AP2334" s="1"/>
      <c r="AQ2334" s="3"/>
      <c r="AR2334" s="3"/>
      <c r="AS2334" s="7"/>
      <c r="AT2334" s="1"/>
      <c r="AU2334" s="1"/>
      <c r="AV2334" s="1"/>
      <c r="AW2334" s="1"/>
      <c r="AX2334" s="1"/>
      <c r="AY2334" s="1"/>
      <c r="AZ2334" s="1"/>
      <c r="BA2334" s="1"/>
      <c r="BB2334" s="1"/>
    </row>
    <row r="2335" spans="1:54" x14ac:dyDescent="0.2">
      <c r="A2335" s="178">
        <f t="shared" si="1248"/>
        <v>43454</v>
      </c>
      <c r="B2335" s="2">
        <f t="shared" si="1234"/>
        <v>184444.61303227083</v>
      </c>
      <c r="C2335" s="2">
        <f t="shared" si="1249"/>
        <v>125314.84932756</v>
      </c>
      <c r="D2335" s="2">
        <f>SUM(Y2335:Y$2591)</f>
        <v>32006.878356639998</v>
      </c>
      <c r="E2335" s="11">
        <f t="shared" si="1235"/>
        <v>93307.970970920011</v>
      </c>
      <c r="F2335" s="99">
        <f t="shared" si="1230"/>
        <v>5103.6899999999996</v>
      </c>
      <c r="G2335" s="3">
        <f>IF(N2335=1,VLOOKUP(A2334,[1]Plan1!$BG$69:$BI$188,3),G2334)</f>
        <v>5092.97</v>
      </c>
      <c r="H2335" s="200">
        <f t="shared" si="1231"/>
        <v>43377</v>
      </c>
      <c r="I2335" s="200">
        <f t="shared" si="1232"/>
        <v>43408</v>
      </c>
      <c r="J2335" s="27">
        <f t="shared" si="1236"/>
        <v>-2.1004410534337659E-3</v>
      </c>
      <c r="K2335" s="12">
        <f t="shared" si="1250"/>
        <v>43467</v>
      </c>
      <c r="L2335" s="12">
        <f t="shared" si="1237"/>
        <v>43467</v>
      </c>
      <c r="M2335" s="1">
        <f t="shared" si="1251"/>
        <v>20</v>
      </c>
      <c r="N2335" s="1">
        <f t="shared" si="1238"/>
        <v>13</v>
      </c>
      <c r="O2335" s="2">
        <f t="shared" si="1239"/>
        <v>0.99863420999999997</v>
      </c>
      <c r="P2335" s="11">
        <f t="shared" si="1229"/>
        <v>1.00449926</v>
      </c>
      <c r="Q2335" s="11">
        <f t="shared" ref="Q2335:Q2398" si="1256">IF(L2335&gt;L2334,Q2334*P2335,Q2334)</f>
        <v>1.4718809291347354</v>
      </c>
      <c r="R2335" s="2">
        <f t="shared" si="1228"/>
        <v>1.4698706399999999</v>
      </c>
      <c r="S2335" s="2">
        <f t="shared" si="1254"/>
        <v>1.4582888599999999</v>
      </c>
      <c r="T2335" s="2">
        <f t="shared" si="1240"/>
        <v>182745.24876695001</v>
      </c>
      <c r="U2335" s="2">
        <f t="shared" si="1241"/>
        <v>14668.395794223215</v>
      </c>
      <c r="V2335" s="2">
        <f t="shared" si="1242"/>
        <v>43842.676037207595</v>
      </c>
      <c r="W2335" s="2">
        <f t="shared" si="1243"/>
        <v>183825.92115899082</v>
      </c>
      <c r="X2335" s="29">
        <f t="shared" si="1244"/>
        <v>0</v>
      </c>
      <c r="Y2335" s="2">
        <f t="shared" si="1255"/>
        <v>0</v>
      </c>
      <c r="Z2335" s="82">
        <f t="shared" si="1245"/>
        <v>0</v>
      </c>
      <c r="AA2335" s="2">
        <f t="shared" si="1226"/>
        <v>0</v>
      </c>
      <c r="AB2335" s="27">
        <f t="shared" si="1252"/>
        <v>6.7299999999999999E-2</v>
      </c>
      <c r="AC2335" s="29">
        <f t="shared" si="1233"/>
        <v>13</v>
      </c>
      <c r="AD2335" s="29">
        <v>252</v>
      </c>
      <c r="AE2335" s="11">
        <f t="shared" ref="AE2335:AE2398" si="1257">ROUND((1+AB2335)^TRUNC((AC2335/AD2335),9),9)</f>
        <v>1.0033656399999999</v>
      </c>
      <c r="AF2335" s="2">
        <f t="shared" si="1227"/>
        <v>615.05471905000002</v>
      </c>
      <c r="AG2335" s="2">
        <f t="shared" si="1246"/>
        <v>618.69187327999998</v>
      </c>
      <c r="AH2335" s="3">
        <f t="shared" si="1247"/>
        <v>0</v>
      </c>
      <c r="AI2335" s="4" t="str">
        <f t="shared" si="1225"/>
        <v>A+J=</v>
      </c>
      <c r="AJ2335" s="12">
        <f t="shared" si="1253"/>
        <v>43467</v>
      </c>
      <c r="AK2335" s="12"/>
      <c r="AL2335" s="4"/>
      <c r="AM2335" s="1"/>
      <c r="AN2335" s="12"/>
      <c r="AO2335" s="1"/>
      <c r="AP2335" s="1"/>
      <c r="AQ2335" s="3"/>
      <c r="AR2335" s="3"/>
      <c r="AS2335" s="7"/>
      <c r="AT2335" s="1"/>
      <c r="AU2335" s="1"/>
      <c r="AV2335" s="1"/>
      <c r="AW2335" s="1"/>
      <c r="AX2335" s="1"/>
      <c r="AY2335" s="1"/>
      <c r="AZ2335" s="1"/>
      <c r="BA2335" s="1"/>
      <c r="BB2335" s="1"/>
    </row>
    <row r="2336" spans="1:54" x14ac:dyDescent="0.2">
      <c r="A2336" s="178">
        <f t="shared" si="1248"/>
        <v>43455</v>
      </c>
      <c r="B2336" s="2">
        <f t="shared" si="1234"/>
        <v>184477.8197092367</v>
      </c>
      <c r="C2336" s="2">
        <f t="shared" si="1249"/>
        <v>125314.84932756</v>
      </c>
      <c r="D2336" s="2">
        <f>SUM(Y2336:Y$2591)</f>
        <v>32006.878356639998</v>
      </c>
      <c r="E2336" s="11">
        <f t="shared" si="1235"/>
        <v>93307.970970920011</v>
      </c>
      <c r="F2336" s="99">
        <f t="shared" si="1230"/>
        <v>5103.6899999999996</v>
      </c>
      <c r="G2336" s="3">
        <f>IF(N2336=1,VLOOKUP(A2335,[1]Plan1!$BG$69:$BI$188,3),G2335)</f>
        <v>5092.97</v>
      </c>
      <c r="H2336" s="200">
        <f t="shared" si="1231"/>
        <v>43377</v>
      </c>
      <c r="I2336" s="200">
        <f t="shared" si="1232"/>
        <v>43408</v>
      </c>
      <c r="J2336" s="27">
        <f t="shared" si="1236"/>
        <v>-2.1004410534337659E-3</v>
      </c>
      <c r="K2336" s="12">
        <f t="shared" si="1250"/>
        <v>43467</v>
      </c>
      <c r="L2336" s="12">
        <f t="shared" si="1237"/>
        <v>43467</v>
      </c>
      <c r="M2336" s="1">
        <f t="shared" si="1251"/>
        <v>20</v>
      </c>
      <c r="N2336" s="1">
        <f t="shared" si="1238"/>
        <v>14</v>
      </c>
      <c r="O2336" s="2">
        <f t="shared" si="1239"/>
        <v>0.99852922</v>
      </c>
      <c r="P2336" s="11">
        <f t="shared" si="1229"/>
        <v>1.00449926</v>
      </c>
      <c r="Q2336" s="11">
        <f t="shared" si="1256"/>
        <v>1.4718809291347354</v>
      </c>
      <c r="R2336" s="2">
        <f t="shared" si="1228"/>
        <v>1.46971611</v>
      </c>
      <c r="S2336" s="2">
        <f t="shared" si="1254"/>
        <v>1.4582888599999999</v>
      </c>
      <c r="T2336" s="2">
        <f t="shared" si="1240"/>
        <v>182745.24876695001</v>
      </c>
      <c r="U2336" s="2">
        <f t="shared" si="1241"/>
        <v>14668.395794223215</v>
      </c>
      <c r="V2336" s="2">
        <f t="shared" si="1242"/>
        <v>43828.257156453474</v>
      </c>
      <c r="W2336" s="2">
        <f t="shared" si="1243"/>
        <v>183811.5022782367</v>
      </c>
      <c r="X2336" s="29">
        <f t="shared" si="1244"/>
        <v>0</v>
      </c>
      <c r="Y2336" s="2">
        <f t="shared" si="1255"/>
        <v>0</v>
      </c>
      <c r="Z2336" s="82">
        <f t="shared" si="1245"/>
        <v>0</v>
      </c>
      <c r="AA2336" s="2">
        <f t="shared" si="1226"/>
        <v>0</v>
      </c>
      <c r="AB2336" s="27">
        <f t="shared" si="1252"/>
        <v>6.7299999999999999E-2</v>
      </c>
      <c r="AC2336" s="29">
        <f t="shared" si="1233"/>
        <v>14</v>
      </c>
      <c r="AD2336" s="29">
        <v>252</v>
      </c>
      <c r="AE2336" s="11">
        <f t="shared" si="1257"/>
        <v>1.0036250040000001</v>
      </c>
      <c r="AF2336" s="2">
        <f t="shared" si="1227"/>
        <v>662.45225775999995</v>
      </c>
      <c r="AG2336" s="2">
        <f t="shared" si="1246"/>
        <v>666.31743100000006</v>
      </c>
      <c r="AH2336" s="3">
        <f t="shared" si="1247"/>
        <v>0</v>
      </c>
      <c r="AI2336" s="4" t="str">
        <f t="shared" si="1225"/>
        <v>A+J=</v>
      </c>
      <c r="AJ2336" s="12">
        <f t="shared" si="1253"/>
        <v>43467</v>
      </c>
      <c r="AK2336" s="12"/>
      <c r="AL2336" s="4"/>
      <c r="AM2336" s="1"/>
      <c r="AN2336" s="12"/>
      <c r="AO2336" s="1"/>
      <c r="AP2336" s="1"/>
      <c r="AQ2336" s="3"/>
      <c r="AR2336" s="3"/>
      <c r="AS2336" s="7"/>
      <c r="AT2336" s="1"/>
      <c r="AU2336" s="1"/>
      <c r="AV2336" s="1"/>
      <c r="AW2336" s="1"/>
      <c r="AX2336" s="1"/>
      <c r="AY2336" s="1"/>
      <c r="AZ2336" s="1"/>
      <c r="BA2336" s="1"/>
      <c r="BB2336" s="1"/>
    </row>
    <row r="2337" spans="1:54" x14ac:dyDescent="0.2">
      <c r="A2337" s="178">
        <f t="shared" si="1248"/>
        <v>43456</v>
      </c>
      <c r="B2337" s="2">
        <f t="shared" si="1234"/>
        <v>184511.03403124167</v>
      </c>
      <c r="C2337" s="2">
        <f t="shared" si="1249"/>
        <v>125314.84932756</v>
      </c>
      <c r="D2337" s="2">
        <f>SUM(Y2337:Y$2591)</f>
        <v>32006.878356639998</v>
      </c>
      <c r="E2337" s="11">
        <f t="shared" si="1235"/>
        <v>93307.970970920011</v>
      </c>
      <c r="F2337" s="99">
        <f t="shared" si="1230"/>
        <v>5103.6899999999996</v>
      </c>
      <c r="G2337" s="3">
        <f>IF(N2337=1,VLOOKUP(A2336,[1]Plan1!$BG$69:$BI$188,3),G2336)</f>
        <v>5092.97</v>
      </c>
      <c r="H2337" s="200">
        <f t="shared" si="1231"/>
        <v>43377</v>
      </c>
      <c r="I2337" s="200">
        <f t="shared" si="1232"/>
        <v>43408</v>
      </c>
      <c r="J2337" s="27">
        <f t="shared" si="1236"/>
        <v>-2.1004410534337659E-3</v>
      </c>
      <c r="K2337" s="12">
        <f t="shared" si="1250"/>
        <v>43467</v>
      </c>
      <c r="L2337" s="12">
        <f t="shared" si="1237"/>
        <v>43467</v>
      </c>
      <c r="M2337" s="1">
        <f t="shared" si="1251"/>
        <v>20</v>
      </c>
      <c r="N2337" s="1">
        <f t="shared" si="1238"/>
        <v>15</v>
      </c>
      <c r="O2337" s="2">
        <f t="shared" si="1239"/>
        <v>0.99842425000000001</v>
      </c>
      <c r="P2337" s="11">
        <f t="shared" si="1229"/>
        <v>1.00449926</v>
      </c>
      <c r="Q2337" s="11">
        <f t="shared" si="1256"/>
        <v>1.4718809291347354</v>
      </c>
      <c r="R2337" s="2">
        <f t="shared" si="1228"/>
        <v>1.46956161</v>
      </c>
      <c r="S2337" s="2">
        <f t="shared" si="1254"/>
        <v>1.4582888599999999</v>
      </c>
      <c r="T2337" s="2">
        <f t="shared" si="1240"/>
        <v>182745.24876695001</v>
      </c>
      <c r="U2337" s="2">
        <f t="shared" si="1241"/>
        <v>14668.395794223215</v>
      </c>
      <c r="V2337" s="2">
        <f t="shared" si="1242"/>
        <v>43813.841074938457</v>
      </c>
      <c r="W2337" s="2">
        <f t="shared" si="1243"/>
        <v>183797.08619672168</v>
      </c>
      <c r="X2337" s="29">
        <f t="shared" si="1244"/>
        <v>0</v>
      </c>
      <c r="Y2337" s="2">
        <f t="shared" si="1255"/>
        <v>0</v>
      </c>
      <c r="Z2337" s="82">
        <f t="shared" si="1245"/>
        <v>0</v>
      </c>
      <c r="AA2337" s="2">
        <f t="shared" si="1226"/>
        <v>0</v>
      </c>
      <c r="AB2337" s="27">
        <f t="shared" si="1252"/>
        <v>6.7299999999999999E-2</v>
      </c>
      <c r="AC2337" s="29">
        <f t="shared" si="1233"/>
        <v>15</v>
      </c>
      <c r="AD2337" s="29">
        <v>252</v>
      </c>
      <c r="AE2337" s="11">
        <f t="shared" si="1257"/>
        <v>1.003884435</v>
      </c>
      <c r="AF2337" s="2">
        <f t="shared" si="1227"/>
        <v>709.86204038999995</v>
      </c>
      <c r="AG2337" s="2">
        <f t="shared" si="1246"/>
        <v>713.94783452000001</v>
      </c>
      <c r="AH2337" s="3">
        <f t="shared" si="1247"/>
        <v>0</v>
      </c>
      <c r="AI2337" s="4" t="str">
        <f t="shared" si="1225"/>
        <v>A+J=</v>
      </c>
      <c r="AJ2337" s="12">
        <f t="shared" si="1253"/>
        <v>43467</v>
      </c>
      <c r="AK2337" s="12"/>
      <c r="AL2337" s="4"/>
      <c r="AM2337" s="1"/>
      <c r="AN2337" s="12"/>
      <c r="AO2337" s="1"/>
      <c r="AP2337" s="1"/>
      <c r="AQ2337" s="3"/>
      <c r="AR2337" s="3"/>
      <c r="AS2337" s="7"/>
      <c r="AT2337" s="1"/>
      <c r="AU2337" s="1"/>
      <c r="AV2337" s="1"/>
      <c r="AW2337" s="1"/>
      <c r="AX2337" s="1"/>
      <c r="AY2337" s="1"/>
      <c r="AZ2337" s="1"/>
      <c r="BA2337" s="1"/>
      <c r="BB2337" s="1"/>
    </row>
    <row r="2338" spans="1:54" x14ac:dyDescent="0.2">
      <c r="A2338" s="178">
        <f t="shared" si="1248"/>
        <v>43457</v>
      </c>
      <c r="B2338" s="2">
        <f t="shared" si="1234"/>
        <v>184511.03403124167</v>
      </c>
      <c r="C2338" s="2">
        <f t="shared" si="1249"/>
        <v>125314.84932756</v>
      </c>
      <c r="D2338" s="2">
        <f>SUM(Y2338:Y$2591)</f>
        <v>32006.878356639998</v>
      </c>
      <c r="E2338" s="11">
        <f t="shared" si="1235"/>
        <v>93307.970970920011</v>
      </c>
      <c r="F2338" s="99">
        <f t="shared" si="1230"/>
        <v>5103.6899999999996</v>
      </c>
      <c r="G2338" s="3">
        <f>IF(N2338=1,VLOOKUP(A2337,[1]Plan1!$BG$69:$BI$188,3),G2337)</f>
        <v>5092.97</v>
      </c>
      <c r="H2338" s="200">
        <f t="shared" si="1231"/>
        <v>43377</v>
      </c>
      <c r="I2338" s="200">
        <f t="shared" si="1232"/>
        <v>43408</v>
      </c>
      <c r="J2338" s="27">
        <f t="shared" si="1236"/>
        <v>-2.1004410534337659E-3</v>
      </c>
      <c r="K2338" s="12">
        <f t="shared" si="1250"/>
        <v>43467</v>
      </c>
      <c r="L2338" s="12">
        <f t="shared" si="1237"/>
        <v>43467</v>
      </c>
      <c r="M2338" s="1">
        <f t="shared" si="1251"/>
        <v>20</v>
      </c>
      <c r="N2338" s="1">
        <f t="shared" si="1238"/>
        <v>15</v>
      </c>
      <c r="O2338" s="2">
        <f t="shared" si="1239"/>
        <v>0.99842425000000001</v>
      </c>
      <c r="P2338" s="11">
        <f t="shared" si="1229"/>
        <v>1.00449926</v>
      </c>
      <c r="Q2338" s="11">
        <f t="shared" si="1256"/>
        <v>1.4718809291347354</v>
      </c>
      <c r="R2338" s="2">
        <f t="shared" si="1228"/>
        <v>1.46956161</v>
      </c>
      <c r="S2338" s="2">
        <f t="shared" si="1254"/>
        <v>1.4582888599999999</v>
      </c>
      <c r="T2338" s="2">
        <f t="shared" si="1240"/>
        <v>182745.24876695001</v>
      </c>
      <c r="U2338" s="2">
        <f t="shared" si="1241"/>
        <v>14668.395794223215</v>
      </c>
      <c r="V2338" s="2">
        <f t="shared" si="1242"/>
        <v>43813.841074938457</v>
      </c>
      <c r="W2338" s="2">
        <f t="shared" si="1243"/>
        <v>183797.08619672168</v>
      </c>
      <c r="X2338" s="29">
        <f t="shared" si="1244"/>
        <v>0</v>
      </c>
      <c r="Y2338" s="2">
        <f t="shared" si="1255"/>
        <v>0</v>
      </c>
      <c r="Z2338" s="82">
        <f t="shared" si="1245"/>
        <v>0</v>
      </c>
      <c r="AA2338" s="2">
        <f t="shared" si="1226"/>
        <v>0</v>
      </c>
      <c r="AB2338" s="27">
        <f t="shared" si="1252"/>
        <v>6.7299999999999999E-2</v>
      </c>
      <c r="AC2338" s="29">
        <f t="shared" si="1233"/>
        <v>15</v>
      </c>
      <c r="AD2338" s="29">
        <v>252</v>
      </c>
      <c r="AE2338" s="11">
        <f t="shared" si="1257"/>
        <v>1.003884435</v>
      </c>
      <c r="AF2338" s="2">
        <f t="shared" si="1227"/>
        <v>709.86204038999995</v>
      </c>
      <c r="AG2338" s="2">
        <f t="shared" si="1246"/>
        <v>713.94783452000001</v>
      </c>
      <c r="AH2338" s="3">
        <f t="shared" si="1247"/>
        <v>0</v>
      </c>
      <c r="AI2338" s="4" t="str">
        <f t="shared" ref="AI2338:AI2401" si="1258">AI2337</f>
        <v>A+J=</v>
      </c>
      <c r="AJ2338" s="12">
        <f t="shared" si="1253"/>
        <v>43467</v>
      </c>
      <c r="AK2338" s="12"/>
      <c r="AL2338" s="4"/>
      <c r="AM2338" s="1"/>
      <c r="AN2338" s="12"/>
      <c r="AO2338" s="1"/>
      <c r="AP2338" s="1"/>
      <c r="AQ2338" s="3"/>
      <c r="AR2338" s="3"/>
      <c r="AS2338" s="7"/>
      <c r="AT2338" s="1"/>
      <c r="AU2338" s="1"/>
      <c r="AV2338" s="1"/>
      <c r="AW2338" s="1"/>
      <c r="AX2338" s="1"/>
      <c r="AY2338" s="1"/>
      <c r="AZ2338" s="1"/>
      <c r="BA2338" s="1"/>
      <c r="BB2338" s="1"/>
    </row>
    <row r="2339" spans="1:54" x14ac:dyDescent="0.2">
      <c r="A2339" s="178">
        <f t="shared" si="1248"/>
        <v>43458</v>
      </c>
      <c r="B2339" s="2">
        <f t="shared" si="1234"/>
        <v>184511.03403124167</v>
      </c>
      <c r="C2339" s="2">
        <f t="shared" si="1249"/>
        <v>125314.84932756</v>
      </c>
      <c r="D2339" s="2">
        <f>SUM(Y2339:Y$2591)</f>
        <v>32006.878356639998</v>
      </c>
      <c r="E2339" s="11">
        <f t="shared" si="1235"/>
        <v>93307.970970920011</v>
      </c>
      <c r="F2339" s="99">
        <f t="shared" si="1230"/>
        <v>5103.6899999999996</v>
      </c>
      <c r="G2339" s="3">
        <f>IF(N2339=1,VLOOKUP(A2338,[1]Plan1!$BG$69:$BI$188,3),G2338)</f>
        <v>5092.97</v>
      </c>
      <c r="H2339" s="200">
        <f t="shared" si="1231"/>
        <v>43377</v>
      </c>
      <c r="I2339" s="200">
        <f t="shared" si="1232"/>
        <v>43408</v>
      </c>
      <c r="J2339" s="27">
        <f t="shared" si="1236"/>
        <v>-2.1004410534337659E-3</v>
      </c>
      <c r="K2339" s="12">
        <f t="shared" si="1250"/>
        <v>43467</v>
      </c>
      <c r="L2339" s="12">
        <f t="shared" si="1237"/>
        <v>43467</v>
      </c>
      <c r="M2339" s="1">
        <f t="shared" si="1251"/>
        <v>20</v>
      </c>
      <c r="N2339" s="1">
        <f t="shared" si="1238"/>
        <v>15</v>
      </c>
      <c r="O2339" s="2">
        <f t="shared" si="1239"/>
        <v>0.99842425000000001</v>
      </c>
      <c r="P2339" s="11">
        <f t="shared" si="1229"/>
        <v>1.00449926</v>
      </c>
      <c r="Q2339" s="11">
        <f t="shared" si="1256"/>
        <v>1.4718809291347354</v>
      </c>
      <c r="R2339" s="2">
        <f t="shared" si="1228"/>
        <v>1.46956161</v>
      </c>
      <c r="S2339" s="2">
        <f t="shared" si="1254"/>
        <v>1.4582888599999999</v>
      </c>
      <c r="T2339" s="2">
        <f t="shared" si="1240"/>
        <v>182745.24876695001</v>
      </c>
      <c r="U2339" s="2">
        <f t="shared" si="1241"/>
        <v>14668.395794223215</v>
      </c>
      <c r="V2339" s="2">
        <f t="shared" si="1242"/>
        <v>43813.841074938457</v>
      </c>
      <c r="W2339" s="2">
        <f t="shared" si="1243"/>
        <v>183797.08619672168</v>
      </c>
      <c r="X2339" s="29">
        <f t="shared" si="1244"/>
        <v>0</v>
      </c>
      <c r="Y2339" s="2">
        <f t="shared" si="1255"/>
        <v>0</v>
      </c>
      <c r="Z2339" s="82">
        <f t="shared" si="1245"/>
        <v>0</v>
      </c>
      <c r="AA2339" s="2">
        <f t="shared" si="1226"/>
        <v>0</v>
      </c>
      <c r="AB2339" s="27">
        <f t="shared" si="1252"/>
        <v>6.7299999999999999E-2</v>
      </c>
      <c r="AC2339" s="29">
        <f t="shared" si="1233"/>
        <v>15</v>
      </c>
      <c r="AD2339" s="29">
        <v>252</v>
      </c>
      <c r="AE2339" s="11">
        <f t="shared" si="1257"/>
        <v>1.003884435</v>
      </c>
      <c r="AF2339" s="2">
        <f t="shared" si="1227"/>
        <v>709.86204038999995</v>
      </c>
      <c r="AG2339" s="2">
        <f t="shared" si="1246"/>
        <v>713.94783452000001</v>
      </c>
      <c r="AH2339" s="3">
        <f t="shared" si="1247"/>
        <v>0</v>
      </c>
      <c r="AI2339" s="4" t="str">
        <f t="shared" si="1258"/>
        <v>A+J=</v>
      </c>
      <c r="AJ2339" s="12">
        <f t="shared" si="1253"/>
        <v>43467</v>
      </c>
      <c r="AK2339" s="12"/>
      <c r="AL2339" s="4"/>
      <c r="AM2339" s="1"/>
      <c r="AN2339" s="12"/>
      <c r="AO2339" s="1"/>
      <c r="AP2339" s="1"/>
      <c r="AQ2339" s="3"/>
      <c r="AR2339" s="3"/>
      <c r="AS2339" s="7"/>
      <c r="AT2339" s="1"/>
      <c r="AU2339" s="1"/>
      <c r="AV2339" s="1"/>
      <c r="AW2339" s="1"/>
      <c r="AX2339" s="1"/>
      <c r="AY2339" s="1"/>
      <c r="AZ2339" s="1"/>
      <c r="BA2339" s="1"/>
      <c r="BB2339" s="1"/>
    </row>
    <row r="2340" spans="1:54" x14ac:dyDescent="0.2">
      <c r="A2340" s="178">
        <f t="shared" si="1248"/>
        <v>43459</v>
      </c>
      <c r="B2340" s="2">
        <f t="shared" si="1234"/>
        <v>184544.25430744639</v>
      </c>
      <c r="C2340" s="2">
        <f t="shared" si="1249"/>
        <v>125314.84932756</v>
      </c>
      <c r="D2340" s="2">
        <f>SUM(Y2340:Y$2591)</f>
        <v>32006.878356639998</v>
      </c>
      <c r="E2340" s="11">
        <f t="shared" si="1235"/>
        <v>93307.970970920011</v>
      </c>
      <c r="F2340" s="99">
        <f t="shared" si="1230"/>
        <v>5103.6899999999996</v>
      </c>
      <c r="G2340" s="3">
        <f>IF(N2340=1,VLOOKUP(A2339,[1]Plan1!$BG$69:$BI$188,3),G2339)</f>
        <v>5092.97</v>
      </c>
      <c r="H2340" s="200">
        <f t="shared" si="1231"/>
        <v>43377</v>
      </c>
      <c r="I2340" s="200">
        <f t="shared" si="1232"/>
        <v>43408</v>
      </c>
      <c r="J2340" s="27">
        <f t="shared" si="1236"/>
        <v>-2.1004410534337659E-3</v>
      </c>
      <c r="K2340" s="12">
        <f t="shared" si="1250"/>
        <v>43467</v>
      </c>
      <c r="L2340" s="12">
        <f t="shared" si="1237"/>
        <v>43467</v>
      </c>
      <c r="M2340" s="1">
        <f t="shared" si="1251"/>
        <v>20</v>
      </c>
      <c r="N2340" s="1">
        <f t="shared" si="1238"/>
        <v>16</v>
      </c>
      <c r="O2340" s="2">
        <f t="shared" si="1239"/>
        <v>0.99831928999999997</v>
      </c>
      <c r="P2340" s="11">
        <f t="shared" si="1229"/>
        <v>1.00449926</v>
      </c>
      <c r="Q2340" s="11">
        <f t="shared" si="1256"/>
        <v>1.4718809291347354</v>
      </c>
      <c r="R2340" s="2">
        <f t="shared" si="1228"/>
        <v>1.4694071200000001</v>
      </c>
      <c r="S2340" s="2">
        <f t="shared" si="1254"/>
        <v>1.4582888599999999</v>
      </c>
      <c r="T2340" s="2">
        <f t="shared" si="1240"/>
        <v>182745.24876695001</v>
      </c>
      <c r="U2340" s="2">
        <f t="shared" si="1241"/>
        <v>14668.395794223215</v>
      </c>
      <c r="V2340" s="2">
        <f t="shared" si="1242"/>
        <v>43799.425926503172</v>
      </c>
      <c r="W2340" s="2">
        <f t="shared" si="1243"/>
        <v>183782.6710482864</v>
      </c>
      <c r="X2340" s="29">
        <f t="shared" si="1244"/>
        <v>0</v>
      </c>
      <c r="Y2340" s="2">
        <f t="shared" si="1255"/>
        <v>0</v>
      </c>
      <c r="Z2340" s="82">
        <f t="shared" si="1245"/>
        <v>0</v>
      </c>
      <c r="AA2340" s="2">
        <f t="shared" si="1226"/>
        <v>0</v>
      </c>
      <c r="AB2340" s="27">
        <f t="shared" si="1252"/>
        <v>6.7299999999999999E-2</v>
      </c>
      <c r="AC2340" s="29">
        <f t="shared" si="1233"/>
        <v>16</v>
      </c>
      <c r="AD2340" s="29">
        <v>252</v>
      </c>
      <c r="AE2340" s="11">
        <f t="shared" si="1257"/>
        <v>1.004143934</v>
      </c>
      <c r="AF2340" s="2">
        <f t="shared" si="1227"/>
        <v>757.28424970000003</v>
      </c>
      <c r="AG2340" s="2">
        <f t="shared" si="1246"/>
        <v>761.58325916000001</v>
      </c>
      <c r="AH2340" s="3">
        <f t="shared" si="1247"/>
        <v>0</v>
      </c>
      <c r="AI2340" s="4" t="str">
        <f t="shared" si="1258"/>
        <v>A+J=</v>
      </c>
      <c r="AJ2340" s="12">
        <f t="shared" si="1253"/>
        <v>43467</v>
      </c>
      <c r="AK2340" s="12"/>
      <c r="AL2340" s="4"/>
      <c r="AM2340" s="1"/>
      <c r="AN2340" s="12"/>
      <c r="AO2340" s="1"/>
      <c r="AP2340" s="1"/>
      <c r="AQ2340" s="3"/>
      <c r="AR2340" s="3"/>
      <c r="AS2340" s="7"/>
      <c r="AT2340" s="1"/>
      <c r="AU2340" s="1"/>
      <c r="AV2340" s="1"/>
      <c r="AW2340" s="1"/>
      <c r="AX2340" s="1"/>
      <c r="AY2340" s="1"/>
      <c r="AZ2340" s="1"/>
      <c r="BA2340" s="1"/>
      <c r="BB2340" s="1"/>
    </row>
    <row r="2341" spans="1:54" x14ac:dyDescent="0.2">
      <c r="A2341" s="178">
        <f t="shared" si="1248"/>
        <v>43460</v>
      </c>
      <c r="B2341" s="2">
        <f t="shared" si="1234"/>
        <v>184544.25430744639</v>
      </c>
      <c r="C2341" s="2">
        <f t="shared" si="1249"/>
        <v>125314.84932756</v>
      </c>
      <c r="D2341" s="2">
        <f>SUM(Y2341:Y$2591)</f>
        <v>32006.878356639998</v>
      </c>
      <c r="E2341" s="11">
        <f t="shared" si="1235"/>
        <v>93307.970970920011</v>
      </c>
      <c r="F2341" s="99">
        <f t="shared" si="1230"/>
        <v>5103.6899999999996</v>
      </c>
      <c r="G2341" s="3">
        <f>IF(N2341=1,VLOOKUP(A2340,[1]Plan1!$BG$69:$BI$188,3),G2340)</f>
        <v>5092.97</v>
      </c>
      <c r="H2341" s="200">
        <f t="shared" si="1231"/>
        <v>43377</v>
      </c>
      <c r="I2341" s="200">
        <f t="shared" si="1232"/>
        <v>43408</v>
      </c>
      <c r="J2341" s="27">
        <f t="shared" si="1236"/>
        <v>-2.1004410534337659E-3</v>
      </c>
      <c r="K2341" s="12">
        <f t="shared" si="1250"/>
        <v>43467</v>
      </c>
      <c r="L2341" s="12">
        <f t="shared" si="1237"/>
        <v>43467</v>
      </c>
      <c r="M2341" s="1">
        <f t="shared" si="1251"/>
        <v>20</v>
      </c>
      <c r="N2341" s="1">
        <f t="shared" si="1238"/>
        <v>16</v>
      </c>
      <c r="O2341" s="2">
        <f t="shared" si="1239"/>
        <v>0.99831928999999997</v>
      </c>
      <c r="P2341" s="11">
        <f t="shared" si="1229"/>
        <v>1.00449926</v>
      </c>
      <c r="Q2341" s="11">
        <f t="shared" si="1256"/>
        <v>1.4718809291347354</v>
      </c>
      <c r="R2341" s="2">
        <f t="shared" si="1228"/>
        <v>1.4694071200000001</v>
      </c>
      <c r="S2341" s="2">
        <f t="shared" si="1254"/>
        <v>1.4582888599999999</v>
      </c>
      <c r="T2341" s="2">
        <f t="shared" si="1240"/>
        <v>182745.24876695001</v>
      </c>
      <c r="U2341" s="2">
        <f t="shared" si="1241"/>
        <v>14668.395794223215</v>
      </c>
      <c r="V2341" s="2">
        <f t="shared" si="1242"/>
        <v>43799.425926503172</v>
      </c>
      <c r="W2341" s="2">
        <f t="shared" si="1243"/>
        <v>183782.6710482864</v>
      </c>
      <c r="X2341" s="29">
        <f t="shared" si="1244"/>
        <v>0</v>
      </c>
      <c r="Y2341" s="2">
        <f t="shared" si="1255"/>
        <v>0</v>
      </c>
      <c r="Z2341" s="82">
        <f t="shared" si="1245"/>
        <v>0</v>
      </c>
      <c r="AA2341" s="2">
        <f t="shared" si="1226"/>
        <v>0</v>
      </c>
      <c r="AB2341" s="27">
        <f t="shared" si="1252"/>
        <v>6.7299999999999999E-2</v>
      </c>
      <c r="AC2341" s="29">
        <f t="shared" si="1233"/>
        <v>16</v>
      </c>
      <c r="AD2341" s="29">
        <v>252</v>
      </c>
      <c r="AE2341" s="11">
        <f t="shared" si="1257"/>
        <v>1.004143934</v>
      </c>
      <c r="AF2341" s="2">
        <f t="shared" si="1227"/>
        <v>757.28424970000003</v>
      </c>
      <c r="AG2341" s="2">
        <f t="shared" si="1246"/>
        <v>761.58325916000001</v>
      </c>
      <c r="AH2341" s="3">
        <f t="shared" si="1247"/>
        <v>0</v>
      </c>
      <c r="AI2341" s="4" t="str">
        <f t="shared" si="1258"/>
        <v>A+J=</v>
      </c>
      <c r="AJ2341" s="12">
        <f t="shared" si="1253"/>
        <v>43467</v>
      </c>
      <c r="AK2341" s="12"/>
      <c r="AL2341" s="4"/>
      <c r="AM2341" s="1"/>
      <c r="AN2341" s="12"/>
      <c r="AO2341" s="1"/>
      <c r="AP2341" s="1"/>
      <c r="AQ2341" s="3"/>
      <c r="AR2341" s="3"/>
      <c r="AS2341" s="7"/>
      <c r="AT2341" s="1"/>
      <c r="AU2341" s="1"/>
      <c r="AV2341" s="1"/>
      <c r="AW2341" s="1"/>
      <c r="AX2341" s="1"/>
      <c r="AY2341" s="1"/>
      <c r="AZ2341" s="1"/>
      <c r="BA2341" s="1"/>
      <c r="BB2341" s="1"/>
    </row>
    <row r="2342" spans="1:54" x14ac:dyDescent="0.2">
      <c r="A2342" s="178">
        <f t="shared" si="1248"/>
        <v>43461</v>
      </c>
      <c r="B2342" s="2">
        <f t="shared" si="1234"/>
        <v>184577.48110531052</v>
      </c>
      <c r="C2342" s="2">
        <f t="shared" si="1249"/>
        <v>125314.84932756</v>
      </c>
      <c r="D2342" s="2">
        <f>SUM(Y2342:Y$2591)</f>
        <v>32006.878356639998</v>
      </c>
      <c r="E2342" s="11">
        <f t="shared" si="1235"/>
        <v>93307.970970920011</v>
      </c>
      <c r="F2342" s="99">
        <f t="shared" si="1230"/>
        <v>5103.6899999999996</v>
      </c>
      <c r="G2342" s="3">
        <f>IF(N2342=1,VLOOKUP(A2341,[1]Plan1!$BG$69:$BI$188,3),G2341)</f>
        <v>5092.97</v>
      </c>
      <c r="H2342" s="200">
        <f t="shared" si="1231"/>
        <v>43377</v>
      </c>
      <c r="I2342" s="200">
        <f t="shared" si="1232"/>
        <v>43408</v>
      </c>
      <c r="J2342" s="27">
        <f t="shared" si="1236"/>
        <v>-2.1004410534337659E-3</v>
      </c>
      <c r="K2342" s="12">
        <f t="shared" si="1250"/>
        <v>43467</v>
      </c>
      <c r="L2342" s="12">
        <f t="shared" si="1237"/>
        <v>43467</v>
      </c>
      <c r="M2342" s="1">
        <f t="shared" si="1251"/>
        <v>20</v>
      </c>
      <c r="N2342" s="1">
        <f t="shared" si="1238"/>
        <v>17</v>
      </c>
      <c r="O2342" s="2">
        <f t="shared" si="1239"/>
        <v>0.99821433999999998</v>
      </c>
      <c r="P2342" s="11">
        <f t="shared" si="1229"/>
        <v>1.00449926</v>
      </c>
      <c r="Q2342" s="11">
        <f t="shared" si="1256"/>
        <v>1.4718809291347354</v>
      </c>
      <c r="R2342" s="2">
        <f t="shared" si="1228"/>
        <v>1.46925265</v>
      </c>
      <c r="S2342" s="2">
        <f t="shared" si="1254"/>
        <v>1.4582888599999999</v>
      </c>
      <c r="T2342" s="2">
        <f t="shared" si="1240"/>
        <v>182745.24876695001</v>
      </c>
      <c r="U2342" s="2">
        <f t="shared" si="1241"/>
        <v>14668.395794223215</v>
      </c>
      <c r="V2342" s="2">
        <f t="shared" si="1242"/>
        <v>43785.012644227296</v>
      </c>
      <c r="W2342" s="2">
        <f t="shared" si="1243"/>
        <v>183768.25776601053</v>
      </c>
      <c r="X2342" s="29">
        <f t="shared" si="1244"/>
        <v>0</v>
      </c>
      <c r="Y2342" s="2">
        <f t="shared" si="1255"/>
        <v>0</v>
      </c>
      <c r="Z2342" s="82">
        <f t="shared" si="1245"/>
        <v>0</v>
      </c>
      <c r="AA2342" s="2">
        <f t="shared" si="1226"/>
        <v>0</v>
      </c>
      <c r="AB2342" s="27">
        <f t="shared" si="1252"/>
        <v>6.7299999999999999E-2</v>
      </c>
      <c r="AC2342" s="29">
        <f t="shared" si="1233"/>
        <v>17</v>
      </c>
      <c r="AD2342" s="29">
        <v>252</v>
      </c>
      <c r="AE2342" s="11">
        <f t="shared" si="1257"/>
        <v>1.0044034989999999</v>
      </c>
      <c r="AF2342" s="2">
        <f t="shared" si="1227"/>
        <v>804.71852019999994</v>
      </c>
      <c r="AG2342" s="2">
        <f t="shared" si="1246"/>
        <v>809.22333930000002</v>
      </c>
      <c r="AH2342" s="3">
        <f t="shared" si="1247"/>
        <v>0</v>
      </c>
      <c r="AI2342" s="4" t="str">
        <f t="shared" si="1258"/>
        <v>A+J=</v>
      </c>
      <c r="AJ2342" s="12">
        <f t="shared" si="1253"/>
        <v>43467</v>
      </c>
      <c r="AK2342" s="12"/>
      <c r="AL2342" s="4"/>
      <c r="AM2342" s="1"/>
      <c r="AN2342" s="12"/>
      <c r="AO2342" s="1"/>
      <c r="AP2342" s="1"/>
      <c r="AQ2342" s="3"/>
      <c r="AR2342" s="3"/>
      <c r="AS2342" s="7"/>
      <c r="AT2342" s="1"/>
      <c r="AU2342" s="1"/>
      <c r="AV2342" s="1"/>
      <c r="AW2342" s="1"/>
      <c r="AX2342" s="1"/>
      <c r="AY2342" s="1"/>
      <c r="AZ2342" s="1"/>
      <c r="BA2342" s="1"/>
      <c r="BB2342" s="1"/>
    </row>
    <row r="2343" spans="1:54" x14ac:dyDescent="0.2">
      <c r="A2343" s="178">
        <f t="shared" si="1248"/>
        <v>43462</v>
      </c>
      <c r="B2343" s="2">
        <f t="shared" si="1234"/>
        <v>184610.71366974435</v>
      </c>
      <c r="C2343" s="2">
        <f t="shared" si="1249"/>
        <v>125314.84932756</v>
      </c>
      <c r="D2343" s="2">
        <f>SUM(Y2343:Y$2591)</f>
        <v>32006.878356639998</v>
      </c>
      <c r="E2343" s="11">
        <f t="shared" si="1235"/>
        <v>93307.970970920011</v>
      </c>
      <c r="F2343" s="99">
        <f t="shared" si="1230"/>
        <v>5103.6899999999996</v>
      </c>
      <c r="G2343" s="3">
        <f>IF(N2343=1,VLOOKUP(A2342,[1]Plan1!$BG$69:$BI$188,3),G2342)</f>
        <v>5092.97</v>
      </c>
      <c r="H2343" s="200">
        <f t="shared" si="1231"/>
        <v>43377</v>
      </c>
      <c r="I2343" s="200">
        <f t="shared" si="1232"/>
        <v>43408</v>
      </c>
      <c r="J2343" s="27">
        <f t="shared" si="1236"/>
        <v>-2.1004410534337659E-3</v>
      </c>
      <c r="K2343" s="12">
        <f t="shared" si="1250"/>
        <v>43467</v>
      </c>
      <c r="L2343" s="12">
        <f t="shared" si="1237"/>
        <v>43467</v>
      </c>
      <c r="M2343" s="1">
        <f t="shared" si="1251"/>
        <v>20</v>
      </c>
      <c r="N2343" s="1">
        <f t="shared" si="1238"/>
        <v>18</v>
      </c>
      <c r="O2343" s="2">
        <f t="shared" si="1239"/>
        <v>0.99810940000000004</v>
      </c>
      <c r="P2343" s="11">
        <f t="shared" si="1229"/>
        <v>1.00449926</v>
      </c>
      <c r="Q2343" s="11">
        <f t="shared" si="1256"/>
        <v>1.4718809291347354</v>
      </c>
      <c r="R2343" s="2">
        <f t="shared" si="1228"/>
        <v>1.46909819</v>
      </c>
      <c r="S2343" s="2">
        <f t="shared" si="1254"/>
        <v>1.4582888599999999</v>
      </c>
      <c r="T2343" s="2">
        <f t="shared" si="1240"/>
        <v>182745.24876695001</v>
      </c>
      <c r="U2343" s="2">
        <f t="shared" si="1241"/>
        <v>14668.395794223215</v>
      </c>
      <c r="V2343" s="2">
        <f t="shared" si="1242"/>
        <v>43770.600295031116</v>
      </c>
      <c r="W2343" s="2">
        <f t="shared" si="1243"/>
        <v>183753.84541681435</v>
      </c>
      <c r="X2343" s="29">
        <f t="shared" si="1244"/>
        <v>0</v>
      </c>
      <c r="Y2343" s="2">
        <f t="shared" si="1255"/>
        <v>0</v>
      </c>
      <c r="Z2343" s="82">
        <f t="shared" si="1245"/>
        <v>0</v>
      </c>
      <c r="AA2343" s="2">
        <f t="shared" si="1226"/>
        <v>0</v>
      </c>
      <c r="AB2343" s="27">
        <f t="shared" si="1252"/>
        <v>6.7299999999999999E-2</v>
      </c>
      <c r="AC2343" s="29">
        <f t="shared" si="1233"/>
        <v>18</v>
      </c>
      <c r="AD2343" s="29">
        <v>252</v>
      </c>
      <c r="AE2343" s="11">
        <f t="shared" si="1257"/>
        <v>1.004663131</v>
      </c>
      <c r="AF2343" s="2">
        <f t="shared" si="1227"/>
        <v>852.16503462000003</v>
      </c>
      <c r="AG2343" s="2">
        <f t="shared" si="1246"/>
        <v>856.86825293000004</v>
      </c>
      <c r="AH2343" s="3">
        <f t="shared" si="1247"/>
        <v>0</v>
      </c>
      <c r="AI2343" s="4" t="str">
        <f t="shared" si="1258"/>
        <v>A+J=</v>
      </c>
      <c r="AJ2343" s="12">
        <f t="shared" si="1253"/>
        <v>43467</v>
      </c>
      <c r="AK2343" s="12"/>
      <c r="AL2343" s="4"/>
      <c r="AM2343" s="1"/>
      <c r="AN2343" s="12"/>
      <c r="AO2343" s="1"/>
      <c r="AP2343" s="1"/>
      <c r="AQ2343" s="3"/>
      <c r="AR2343" s="3"/>
      <c r="AS2343" s="7"/>
      <c r="AT2343" s="1"/>
      <c r="AU2343" s="1"/>
      <c r="AV2343" s="1"/>
      <c r="AW2343" s="1"/>
      <c r="AX2343" s="1"/>
      <c r="AY2343" s="1"/>
      <c r="AZ2343" s="1"/>
      <c r="BA2343" s="1"/>
      <c r="BB2343" s="1"/>
    </row>
    <row r="2344" spans="1:54" x14ac:dyDescent="0.2">
      <c r="A2344" s="178">
        <f t="shared" si="1248"/>
        <v>43463</v>
      </c>
      <c r="B2344" s="2">
        <f t="shared" si="1234"/>
        <v>184643.95218231788</v>
      </c>
      <c r="C2344" s="2">
        <f t="shared" si="1249"/>
        <v>125314.84932756</v>
      </c>
      <c r="D2344" s="2">
        <f>SUM(Y2344:Y$2591)</f>
        <v>32006.878356639998</v>
      </c>
      <c r="E2344" s="11">
        <f t="shared" si="1235"/>
        <v>93307.970970920011</v>
      </c>
      <c r="F2344" s="99">
        <f t="shared" si="1230"/>
        <v>5103.6899999999996</v>
      </c>
      <c r="G2344" s="3">
        <f>IF(N2344=1,VLOOKUP(A2343,[1]Plan1!$BG$69:$BI$188,3),G2343)</f>
        <v>5092.97</v>
      </c>
      <c r="H2344" s="200">
        <f t="shared" si="1231"/>
        <v>43377</v>
      </c>
      <c r="I2344" s="200">
        <f t="shared" si="1232"/>
        <v>43408</v>
      </c>
      <c r="J2344" s="27">
        <f t="shared" si="1236"/>
        <v>-2.1004410534337659E-3</v>
      </c>
      <c r="K2344" s="12">
        <f t="shared" si="1250"/>
        <v>43467</v>
      </c>
      <c r="L2344" s="12">
        <f t="shared" si="1237"/>
        <v>43467</v>
      </c>
      <c r="M2344" s="1">
        <f t="shared" si="1251"/>
        <v>20</v>
      </c>
      <c r="N2344" s="1">
        <f t="shared" si="1238"/>
        <v>19</v>
      </c>
      <c r="O2344" s="2">
        <f t="shared" si="1239"/>
        <v>0.99800447000000003</v>
      </c>
      <c r="P2344" s="11">
        <f t="shared" si="1229"/>
        <v>1.00449926</v>
      </c>
      <c r="Q2344" s="11">
        <f t="shared" si="1256"/>
        <v>1.4718809291347354</v>
      </c>
      <c r="R2344" s="2">
        <f t="shared" si="1228"/>
        <v>1.4689437400000001</v>
      </c>
      <c r="S2344" s="2">
        <f t="shared" si="1254"/>
        <v>1.4582888599999999</v>
      </c>
      <c r="T2344" s="2">
        <f t="shared" si="1240"/>
        <v>182745.24876695001</v>
      </c>
      <c r="U2344" s="2">
        <f t="shared" si="1241"/>
        <v>14668.395794223215</v>
      </c>
      <c r="V2344" s="2">
        <f t="shared" si="1242"/>
        <v>43756.188878914669</v>
      </c>
      <c r="W2344" s="2">
        <f t="shared" si="1243"/>
        <v>183739.43400069789</v>
      </c>
      <c r="X2344" s="29">
        <f t="shared" si="1244"/>
        <v>0</v>
      </c>
      <c r="Y2344" s="2">
        <f t="shared" si="1255"/>
        <v>0</v>
      </c>
      <c r="Z2344" s="82">
        <f t="shared" si="1245"/>
        <v>0</v>
      </c>
      <c r="AA2344" s="2">
        <f t="shared" ref="AA2344:AA2389" si="1259">IF(Z2344&gt;0,TRUNC(Z2344*T2344,8),0)</f>
        <v>0</v>
      </c>
      <c r="AB2344" s="27">
        <f t="shared" si="1252"/>
        <v>6.7299999999999999E-2</v>
      </c>
      <c r="AC2344" s="29">
        <f t="shared" si="1233"/>
        <v>19</v>
      </c>
      <c r="AD2344" s="29">
        <v>252</v>
      </c>
      <c r="AE2344" s="11">
        <f t="shared" si="1257"/>
        <v>1.004922831</v>
      </c>
      <c r="AF2344" s="2">
        <f t="shared" ref="AF2344:AF2389" si="1260">TRUNC((T2344*(AE2344-1)),8)</f>
        <v>899.62397572999998</v>
      </c>
      <c r="AG2344" s="2">
        <f t="shared" si="1246"/>
        <v>904.51818161999995</v>
      </c>
      <c r="AH2344" s="3">
        <f t="shared" si="1247"/>
        <v>0</v>
      </c>
      <c r="AI2344" s="4" t="str">
        <f t="shared" si="1258"/>
        <v>A+J=</v>
      </c>
      <c r="AJ2344" s="12">
        <f t="shared" si="1253"/>
        <v>43467</v>
      </c>
      <c r="AK2344" s="12"/>
      <c r="AL2344" s="4"/>
      <c r="AM2344" s="1"/>
      <c r="AN2344" s="12"/>
      <c r="AO2344" s="1"/>
      <c r="AP2344" s="1"/>
      <c r="AQ2344" s="3"/>
      <c r="AR2344" s="3"/>
      <c r="AS2344" s="7"/>
      <c r="AT2344" s="1"/>
      <c r="AU2344" s="1"/>
      <c r="AV2344" s="1"/>
      <c r="AW2344" s="1"/>
      <c r="AX2344" s="1"/>
      <c r="AY2344" s="1"/>
      <c r="AZ2344" s="1"/>
      <c r="BA2344" s="1"/>
      <c r="BB2344" s="1"/>
    </row>
    <row r="2345" spans="1:54" x14ac:dyDescent="0.2">
      <c r="A2345" s="178">
        <f t="shared" si="1248"/>
        <v>43464</v>
      </c>
      <c r="B2345" s="2">
        <f t="shared" si="1234"/>
        <v>184643.95218231788</v>
      </c>
      <c r="C2345" s="2">
        <f t="shared" si="1249"/>
        <v>125314.84932756</v>
      </c>
      <c r="D2345" s="2">
        <f>SUM(Y2345:Y$2591)</f>
        <v>32006.878356639998</v>
      </c>
      <c r="E2345" s="11">
        <f t="shared" si="1235"/>
        <v>93307.970970920011</v>
      </c>
      <c r="F2345" s="99">
        <f t="shared" si="1230"/>
        <v>5103.6899999999996</v>
      </c>
      <c r="G2345" s="3">
        <f>IF(N2345=1,VLOOKUP(A2344,[1]Plan1!$BG$69:$BI$188,3),G2344)</f>
        <v>5092.97</v>
      </c>
      <c r="H2345" s="200">
        <f t="shared" si="1231"/>
        <v>43377</v>
      </c>
      <c r="I2345" s="200">
        <f t="shared" si="1232"/>
        <v>43408</v>
      </c>
      <c r="J2345" s="27">
        <f t="shared" si="1236"/>
        <v>-2.1004410534337659E-3</v>
      </c>
      <c r="K2345" s="12">
        <f t="shared" si="1250"/>
        <v>43467</v>
      </c>
      <c r="L2345" s="12">
        <f t="shared" si="1237"/>
        <v>43467</v>
      </c>
      <c r="M2345" s="1">
        <f t="shared" si="1251"/>
        <v>20</v>
      </c>
      <c r="N2345" s="1">
        <f t="shared" si="1238"/>
        <v>19</v>
      </c>
      <c r="O2345" s="2">
        <f t="shared" si="1239"/>
        <v>0.99800447000000003</v>
      </c>
      <c r="P2345" s="11">
        <f t="shared" si="1229"/>
        <v>1.00449926</v>
      </c>
      <c r="Q2345" s="11">
        <f t="shared" si="1256"/>
        <v>1.4718809291347354</v>
      </c>
      <c r="R2345" s="2">
        <f t="shared" ref="R2345:R2408" si="1261">TRUNC(TRUNC((O2345*Q2345),15),8)</f>
        <v>1.4689437400000001</v>
      </c>
      <c r="S2345" s="2">
        <f t="shared" si="1254"/>
        <v>1.4582888599999999</v>
      </c>
      <c r="T2345" s="2">
        <f t="shared" si="1240"/>
        <v>182745.24876695001</v>
      </c>
      <c r="U2345" s="2">
        <f t="shared" si="1241"/>
        <v>14668.395794223215</v>
      </c>
      <c r="V2345" s="2">
        <f t="shared" si="1242"/>
        <v>43756.188878914669</v>
      </c>
      <c r="W2345" s="2">
        <f t="shared" si="1243"/>
        <v>183739.43400069789</v>
      </c>
      <c r="X2345" s="29">
        <f t="shared" si="1244"/>
        <v>0</v>
      </c>
      <c r="Y2345" s="2">
        <f t="shared" si="1255"/>
        <v>0</v>
      </c>
      <c r="Z2345" s="82">
        <f t="shared" si="1245"/>
        <v>0</v>
      </c>
      <c r="AA2345" s="2">
        <f t="shared" si="1259"/>
        <v>0</v>
      </c>
      <c r="AB2345" s="27">
        <f t="shared" si="1252"/>
        <v>6.7299999999999999E-2</v>
      </c>
      <c r="AC2345" s="29">
        <f t="shared" si="1233"/>
        <v>19</v>
      </c>
      <c r="AD2345" s="29">
        <v>252</v>
      </c>
      <c r="AE2345" s="11">
        <f t="shared" si="1257"/>
        <v>1.004922831</v>
      </c>
      <c r="AF2345" s="2">
        <f t="shared" si="1260"/>
        <v>899.62397572999998</v>
      </c>
      <c r="AG2345" s="2">
        <f t="shared" si="1246"/>
        <v>904.51818161999995</v>
      </c>
      <c r="AH2345" s="3">
        <f t="shared" si="1247"/>
        <v>0</v>
      </c>
      <c r="AI2345" s="4" t="str">
        <f t="shared" si="1258"/>
        <v>A+J=</v>
      </c>
      <c r="AJ2345" s="12">
        <f t="shared" si="1253"/>
        <v>43467</v>
      </c>
      <c r="AK2345" s="12"/>
      <c r="AL2345" s="4"/>
      <c r="AM2345" s="1"/>
      <c r="AN2345" s="12"/>
      <c r="AO2345" s="1"/>
      <c r="AP2345" s="1"/>
      <c r="AQ2345" s="3"/>
      <c r="AR2345" s="3"/>
      <c r="AS2345" s="7"/>
      <c r="AT2345" s="1"/>
      <c r="AU2345" s="1"/>
      <c r="AV2345" s="1"/>
      <c r="AW2345" s="1"/>
      <c r="AX2345" s="1"/>
      <c r="AY2345" s="1"/>
      <c r="AZ2345" s="1"/>
      <c r="BA2345" s="1"/>
      <c r="BB2345" s="1"/>
    </row>
    <row r="2346" spans="1:54" x14ac:dyDescent="0.2">
      <c r="A2346" s="178">
        <f t="shared" si="1248"/>
        <v>43465</v>
      </c>
      <c r="B2346" s="2">
        <f t="shared" si="1234"/>
        <v>184643.95218231788</v>
      </c>
      <c r="C2346" s="2">
        <f t="shared" si="1249"/>
        <v>125314.84932756</v>
      </c>
      <c r="D2346" s="2">
        <f>SUM(Y2346:Y$2591)</f>
        <v>32006.878356639998</v>
      </c>
      <c r="E2346" s="11">
        <f t="shared" si="1235"/>
        <v>93307.970970920011</v>
      </c>
      <c r="F2346" s="99">
        <f t="shared" si="1230"/>
        <v>5103.6899999999996</v>
      </c>
      <c r="G2346" s="3">
        <f>IF(N2346=1,VLOOKUP(A2345,[1]Plan1!$BG$69:$BI$188,3),G2345)</f>
        <v>5092.97</v>
      </c>
      <c r="H2346" s="200">
        <f t="shared" si="1231"/>
        <v>43377</v>
      </c>
      <c r="I2346" s="200">
        <f t="shared" si="1232"/>
        <v>43408</v>
      </c>
      <c r="J2346" s="27">
        <f t="shared" si="1236"/>
        <v>-2.1004410534337659E-3</v>
      </c>
      <c r="K2346" s="12">
        <f t="shared" si="1250"/>
        <v>43467</v>
      </c>
      <c r="L2346" s="12">
        <f t="shared" si="1237"/>
        <v>43467</v>
      </c>
      <c r="M2346" s="1">
        <f t="shared" si="1251"/>
        <v>20</v>
      </c>
      <c r="N2346" s="1">
        <f t="shared" si="1238"/>
        <v>19</v>
      </c>
      <c r="O2346" s="2">
        <f t="shared" si="1239"/>
        <v>0.99800447000000003</v>
      </c>
      <c r="P2346" s="11">
        <f t="shared" ref="P2346:P2409" si="1262">IF(L2346&gt;L2345,O2345,P2345)</f>
        <v>1.00449926</v>
      </c>
      <c r="Q2346" s="11">
        <f t="shared" si="1256"/>
        <v>1.4718809291347354</v>
      </c>
      <c r="R2346" s="2">
        <f t="shared" si="1261"/>
        <v>1.4689437400000001</v>
      </c>
      <c r="S2346" s="2">
        <f t="shared" si="1254"/>
        <v>1.4582888599999999</v>
      </c>
      <c r="T2346" s="2">
        <f t="shared" si="1240"/>
        <v>182745.24876695001</v>
      </c>
      <c r="U2346" s="2">
        <f t="shared" si="1241"/>
        <v>14668.395794223215</v>
      </c>
      <c r="V2346" s="2">
        <f t="shared" si="1242"/>
        <v>43756.188878914669</v>
      </c>
      <c r="W2346" s="2">
        <f t="shared" si="1243"/>
        <v>183739.43400069789</v>
      </c>
      <c r="X2346" s="29">
        <f t="shared" si="1244"/>
        <v>0</v>
      </c>
      <c r="Y2346" s="2">
        <f t="shared" si="1255"/>
        <v>0</v>
      </c>
      <c r="Z2346" s="82">
        <f t="shared" si="1245"/>
        <v>0</v>
      </c>
      <c r="AA2346" s="2">
        <f t="shared" si="1259"/>
        <v>0</v>
      </c>
      <c r="AB2346" s="27">
        <f t="shared" si="1252"/>
        <v>6.7299999999999999E-2</v>
      </c>
      <c r="AC2346" s="29">
        <f t="shared" si="1233"/>
        <v>19</v>
      </c>
      <c r="AD2346" s="29">
        <v>252</v>
      </c>
      <c r="AE2346" s="11">
        <f t="shared" si="1257"/>
        <v>1.004922831</v>
      </c>
      <c r="AF2346" s="2">
        <f t="shared" si="1260"/>
        <v>899.62397572999998</v>
      </c>
      <c r="AG2346" s="2">
        <f t="shared" si="1246"/>
        <v>904.51818161999995</v>
      </c>
      <c r="AH2346" s="3">
        <f t="shared" si="1247"/>
        <v>0</v>
      </c>
      <c r="AI2346" s="4" t="str">
        <f t="shared" si="1258"/>
        <v>A+J=</v>
      </c>
      <c r="AJ2346" s="12">
        <f t="shared" si="1253"/>
        <v>43467</v>
      </c>
      <c r="AK2346" s="12"/>
      <c r="AL2346" s="4"/>
      <c r="AM2346" s="1"/>
      <c r="AN2346" s="12"/>
      <c r="AO2346" s="1"/>
      <c r="AP2346" s="1"/>
      <c r="AQ2346" s="3"/>
      <c r="AR2346" s="3"/>
      <c r="AS2346" s="7"/>
      <c r="AT2346" s="1"/>
      <c r="AU2346" s="1"/>
      <c r="AV2346" s="1"/>
      <c r="AW2346" s="1"/>
      <c r="AX2346" s="1"/>
      <c r="AY2346" s="1"/>
      <c r="AZ2346" s="1"/>
      <c r="BA2346" s="1"/>
      <c r="BB2346" s="1"/>
    </row>
    <row r="2347" spans="1:54" x14ac:dyDescent="0.2">
      <c r="A2347" s="178">
        <f t="shared" si="1248"/>
        <v>43466</v>
      </c>
      <c r="B2347" s="2">
        <f t="shared" si="1234"/>
        <v>184677.19721128084</v>
      </c>
      <c r="C2347" s="2">
        <f t="shared" si="1249"/>
        <v>125314.84932756</v>
      </c>
      <c r="D2347" s="2">
        <f>SUM(Y2347:Y$2591)</f>
        <v>32006.878356639998</v>
      </c>
      <c r="E2347" s="11">
        <f t="shared" si="1235"/>
        <v>93307.970970920011</v>
      </c>
      <c r="F2347" s="99">
        <f t="shared" si="1230"/>
        <v>5103.6899999999996</v>
      </c>
      <c r="G2347" s="3">
        <f>IF(N2347=1,VLOOKUP(A2346,[1]Plan1!$BG$69:$BI$188,3),G2346)</f>
        <v>5092.97</v>
      </c>
      <c r="H2347" s="200">
        <f t="shared" si="1231"/>
        <v>43377</v>
      </c>
      <c r="I2347" s="200">
        <f t="shared" si="1232"/>
        <v>43408</v>
      </c>
      <c r="J2347" s="27">
        <f t="shared" si="1236"/>
        <v>-2.1004410534337659E-3</v>
      </c>
      <c r="K2347" s="12">
        <f t="shared" si="1250"/>
        <v>43497</v>
      </c>
      <c r="L2347" s="12">
        <f t="shared" si="1237"/>
        <v>43467</v>
      </c>
      <c r="M2347" s="1">
        <f t="shared" si="1251"/>
        <v>20</v>
      </c>
      <c r="N2347" s="1">
        <f t="shared" si="1238"/>
        <v>20</v>
      </c>
      <c r="O2347" s="2">
        <f t="shared" si="1239"/>
        <v>0.99789954999999997</v>
      </c>
      <c r="P2347" s="11">
        <f t="shared" si="1262"/>
        <v>1.00449926</v>
      </c>
      <c r="Q2347" s="11">
        <f t="shared" si="1256"/>
        <v>1.4718809291347354</v>
      </c>
      <c r="R2347" s="2">
        <f t="shared" si="1261"/>
        <v>1.46878931</v>
      </c>
      <c r="S2347" s="2">
        <f t="shared" si="1254"/>
        <v>1.4582888599999999</v>
      </c>
      <c r="T2347" s="2">
        <f t="shared" si="1240"/>
        <v>182745.24876695001</v>
      </c>
      <c r="U2347" s="2">
        <f t="shared" si="1241"/>
        <v>14668.395794223215</v>
      </c>
      <c r="V2347" s="2">
        <f t="shared" si="1242"/>
        <v>43741.779328957622</v>
      </c>
      <c r="W2347" s="2">
        <f t="shared" si="1243"/>
        <v>183725.02445074084</v>
      </c>
      <c r="X2347" s="29">
        <f t="shared" si="1244"/>
        <v>0</v>
      </c>
      <c r="Y2347" s="2">
        <f t="shared" si="1255"/>
        <v>0</v>
      </c>
      <c r="Z2347" s="82">
        <f t="shared" si="1245"/>
        <v>0</v>
      </c>
      <c r="AA2347" s="2">
        <f t="shared" si="1259"/>
        <v>0</v>
      </c>
      <c r="AB2347" s="27">
        <f t="shared" si="1252"/>
        <v>6.7299999999999999E-2</v>
      </c>
      <c r="AC2347" s="29">
        <f t="shared" si="1233"/>
        <v>20</v>
      </c>
      <c r="AD2347" s="29">
        <v>252</v>
      </c>
      <c r="AE2347" s="11">
        <f t="shared" si="1257"/>
        <v>1.0051825969999999</v>
      </c>
      <c r="AF2347" s="2">
        <f t="shared" si="1260"/>
        <v>947.09497801999999</v>
      </c>
      <c r="AG2347" s="2">
        <f t="shared" si="1246"/>
        <v>952.17276054000001</v>
      </c>
      <c r="AH2347" s="3">
        <f t="shared" si="1247"/>
        <v>0</v>
      </c>
      <c r="AI2347" s="4" t="str">
        <f t="shared" si="1258"/>
        <v>A+J=</v>
      </c>
      <c r="AJ2347" s="12">
        <f t="shared" si="1253"/>
        <v>43467</v>
      </c>
      <c r="AK2347" s="12"/>
      <c r="AL2347" s="4"/>
      <c r="AM2347" s="1"/>
      <c r="AN2347" s="12"/>
      <c r="AO2347" s="1"/>
      <c r="AP2347" s="1"/>
      <c r="AQ2347" s="3"/>
      <c r="AR2347" s="3"/>
      <c r="AS2347" s="7"/>
      <c r="AT2347" s="1"/>
      <c r="AU2347" s="1"/>
      <c r="AV2347" s="1"/>
      <c r="AW2347" s="1"/>
      <c r="AX2347" s="1"/>
      <c r="AY2347" s="1"/>
      <c r="AZ2347" s="1"/>
      <c r="BA2347" s="1"/>
      <c r="BB2347" s="1"/>
    </row>
    <row r="2348" spans="1:54" x14ac:dyDescent="0.2">
      <c r="A2348" s="178">
        <f t="shared" si="1248"/>
        <v>43467</v>
      </c>
      <c r="B2348" s="2">
        <f t="shared" si="1234"/>
        <v>184677.19721128084</v>
      </c>
      <c r="C2348" s="2">
        <f t="shared" si="1249"/>
        <v>125314.84932756</v>
      </c>
      <c r="D2348" s="2">
        <f>SUM(Y2348:Y$2591)</f>
        <v>32006.878356639998</v>
      </c>
      <c r="E2348" s="11">
        <f t="shared" si="1235"/>
        <v>93307.970970920011</v>
      </c>
      <c r="F2348" s="99">
        <f t="shared" si="1230"/>
        <v>5103.6899999999996</v>
      </c>
      <c r="G2348" s="3">
        <f>IF(N2348=1,VLOOKUP(A2347,[1]Plan1!$BG$69:$BI$188,3),G2347)</f>
        <v>5092.97</v>
      </c>
      <c r="H2348" s="200">
        <f t="shared" si="1231"/>
        <v>43377</v>
      </c>
      <c r="I2348" s="200">
        <f t="shared" si="1232"/>
        <v>43408</v>
      </c>
      <c r="J2348" s="27">
        <f t="shared" si="1236"/>
        <v>-2.1004410534337659E-3</v>
      </c>
      <c r="K2348" s="12">
        <f t="shared" si="1250"/>
        <v>43497</v>
      </c>
      <c r="L2348" s="12">
        <f t="shared" si="1237"/>
        <v>43467</v>
      </c>
      <c r="M2348" s="1">
        <f t="shared" si="1251"/>
        <v>20</v>
      </c>
      <c r="N2348" s="1">
        <f t="shared" si="1238"/>
        <v>20</v>
      </c>
      <c r="O2348" s="2">
        <f t="shared" si="1239"/>
        <v>0.99789954999999997</v>
      </c>
      <c r="P2348" s="11">
        <f t="shared" si="1262"/>
        <v>1.00449926</v>
      </c>
      <c r="Q2348" s="11">
        <f t="shared" si="1256"/>
        <v>1.4718809291347354</v>
      </c>
      <c r="R2348" s="2">
        <f t="shared" si="1261"/>
        <v>1.46878931</v>
      </c>
      <c r="S2348" s="2">
        <f t="shared" si="1254"/>
        <v>1.4582888599999999</v>
      </c>
      <c r="T2348" s="2">
        <f t="shared" si="1240"/>
        <v>182745.24876695001</v>
      </c>
      <c r="U2348" s="2">
        <f t="shared" si="1241"/>
        <v>14668.395794223215</v>
      </c>
      <c r="V2348" s="2">
        <f t="shared" si="1242"/>
        <v>43741.779328957622</v>
      </c>
      <c r="W2348" s="2">
        <f t="shared" si="1243"/>
        <v>183725.02445074084</v>
      </c>
      <c r="X2348" s="29">
        <f t="shared" si="1244"/>
        <v>77</v>
      </c>
      <c r="Y2348" s="2">
        <f t="shared" si="1255"/>
        <v>3507.51626618</v>
      </c>
      <c r="Z2348" s="82">
        <f t="shared" si="1245"/>
        <v>2.7989630000000001E-2</v>
      </c>
      <c r="AA2348" s="2">
        <f t="shared" si="1259"/>
        <v>5114.9718972399996</v>
      </c>
      <c r="AB2348" s="27">
        <f t="shared" si="1252"/>
        <v>6.7299999999999999E-2</v>
      </c>
      <c r="AC2348" s="29">
        <f t="shared" si="1233"/>
        <v>20</v>
      </c>
      <c r="AD2348" s="29">
        <v>252</v>
      </c>
      <c r="AE2348" s="11">
        <f t="shared" si="1257"/>
        <v>1.0051825969999999</v>
      </c>
      <c r="AF2348" s="2">
        <f t="shared" si="1260"/>
        <v>947.09497801999999</v>
      </c>
      <c r="AG2348" s="2">
        <f t="shared" si="1246"/>
        <v>952.17276054000001</v>
      </c>
      <c r="AH2348" s="3">
        <f t="shared" si="1247"/>
        <v>6062.0668752599995</v>
      </c>
      <c r="AI2348" s="4" t="str">
        <f t="shared" si="1258"/>
        <v>A+J=</v>
      </c>
      <c r="AJ2348" s="12">
        <f t="shared" si="1253"/>
        <v>43467</v>
      </c>
      <c r="AK2348" s="12"/>
      <c r="AL2348" s="4"/>
      <c r="AM2348" s="1"/>
      <c r="AN2348" s="12"/>
      <c r="AO2348" s="1"/>
      <c r="AP2348" s="1"/>
      <c r="AQ2348" s="3"/>
      <c r="AR2348" s="3"/>
      <c r="AS2348" s="7"/>
      <c r="AT2348" s="1"/>
      <c r="AU2348" s="1"/>
      <c r="AV2348" s="1"/>
      <c r="AW2348" s="1"/>
      <c r="AX2348" s="1"/>
      <c r="AY2348" s="1"/>
      <c r="AZ2348" s="1"/>
      <c r="BA2348" s="1"/>
      <c r="BB2348" s="1"/>
    </row>
    <row r="2349" spans="1:54" x14ac:dyDescent="0.2">
      <c r="A2349" s="178">
        <f t="shared" si="1248"/>
        <v>43468</v>
      </c>
      <c r="B2349" s="2">
        <f t="shared" si="1234"/>
        <v>178665.56192271679</v>
      </c>
      <c r="C2349" s="2">
        <f t="shared" si="1249"/>
        <v>121807.33306138001</v>
      </c>
      <c r="D2349" s="2">
        <f>SUM(Y2349:Y$2591)</f>
        <v>28499.362090459999</v>
      </c>
      <c r="E2349" s="11">
        <f t="shared" si="1235"/>
        <v>93307.970970920011</v>
      </c>
      <c r="F2349" s="99">
        <f t="shared" si="1230"/>
        <v>5092.97</v>
      </c>
      <c r="G2349" s="3">
        <f>IF(N2349=1,VLOOKUP(A2348,[1]Plan1!$BG$69:$BI$188,3),G2348)</f>
        <v>5100.6099999999997</v>
      </c>
      <c r="H2349" s="200">
        <f t="shared" si="1231"/>
        <v>43407</v>
      </c>
      <c r="I2349" s="200">
        <f t="shared" si="1232"/>
        <v>43437</v>
      </c>
      <c r="J2349" s="27">
        <f t="shared" si="1236"/>
        <v>1.5001070102511616E-3</v>
      </c>
      <c r="K2349" s="12">
        <f t="shared" si="1250"/>
        <v>43497</v>
      </c>
      <c r="L2349" s="12">
        <f t="shared" si="1237"/>
        <v>43497</v>
      </c>
      <c r="M2349" s="1">
        <f t="shared" si="1251"/>
        <v>22</v>
      </c>
      <c r="N2349" s="1">
        <f t="shared" si="1238"/>
        <v>1</v>
      </c>
      <c r="O2349" s="2">
        <f t="shared" si="1239"/>
        <v>1.0000681300000001</v>
      </c>
      <c r="P2349" s="11">
        <f t="shared" si="1262"/>
        <v>0.99789954999999997</v>
      </c>
      <c r="Q2349" s="11">
        <f t="shared" si="1256"/>
        <v>1.4687893168371344</v>
      </c>
      <c r="R2349" s="2">
        <f t="shared" si="1261"/>
        <v>1.46888938</v>
      </c>
      <c r="S2349" s="2">
        <f t="shared" si="1254"/>
        <v>1.4582888599999999</v>
      </c>
      <c r="T2349" s="2">
        <f t="shared" si="1240"/>
        <v>177630.27686971999</v>
      </c>
      <c r="U2349" s="2">
        <f t="shared" si="1241"/>
        <v>13060.940163164127</v>
      </c>
      <c r="V2349" s="2">
        <f t="shared" si="1242"/>
        <v>43751.116657612685</v>
      </c>
      <c r="W2349" s="2">
        <f t="shared" si="1243"/>
        <v>178619.3898821568</v>
      </c>
      <c r="X2349" s="29">
        <f t="shared" si="1244"/>
        <v>0</v>
      </c>
      <c r="Y2349" s="2">
        <f t="shared" si="1255"/>
        <v>0</v>
      </c>
      <c r="Z2349" s="82">
        <f t="shared" si="1245"/>
        <v>0</v>
      </c>
      <c r="AA2349" s="2">
        <f t="shared" si="1259"/>
        <v>0</v>
      </c>
      <c r="AB2349" s="27">
        <f t="shared" si="1252"/>
        <v>6.7299999999999999E-2</v>
      </c>
      <c r="AC2349" s="29">
        <f t="shared" si="1233"/>
        <v>1</v>
      </c>
      <c r="AD2349" s="29">
        <v>252</v>
      </c>
      <c r="AE2349" s="11">
        <f t="shared" si="1257"/>
        <v>1.0002584940000001</v>
      </c>
      <c r="AF2349" s="2">
        <f t="shared" si="1260"/>
        <v>45.916360779999998</v>
      </c>
      <c r="AG2349" s="2">
        <f t="shared" si="1246"/>
        <v>46.172040559999999</v>
      </c>
      <c r="AH2349" s="3">
        <f t="shared" si="1247"/>
        <v>0</v>
      </c>
      <c r="AI2349" s="4" t="str">
        <f t="shared" si="1258"/>
        <v>A+J=</v>
      </c>
      <c r="AJ2349" s="12">
        <f t="shared" si="1253"/>
        <v>43497</v>
      </c>
      <c r="AK2349" s="12"/>
      <c r="AL2349" s="4"/>
      <c r="AM2349" s="1"/>
      <c r="AN2349" s="12"/>
      <c r="AO2349" s="1"/>
      <c r="AP2349" s="1"/>
      <c r="AQ2349" s="3"/>
      <c r="AR2349" s="3"/>
      <c r="AS2349" s="7"/>
      <c r="AT2349" s="1"/>
      <c r="AU2349" s="1"/>
      <c r="AV2349" s="1"/>
      <c r="AW2349" s="1"/>
      <c r="AX2349" s="1"/>
      <c r="AY2349" s="1"/>
      <c r="AZ2349" s="1"/>
      <c r="BA2349" s="1"/>
      <c r="BB2349" s="1"/>
    </row>
    <row r="2350" spans="1:54" x14ac:dyDescent="0.2">
      <c r="A2350" s="178">
        <f t="shared" si="1248"/>
        <v>43469</v>
      </c>
      <c r="B2350" s="2">
        <f t="shared" si="1234"/>
        <v>178721.09088804098</v>
      </c>
      <c r="C2350" s="2">
        <f t="shared" si="1249"/>
        <v>121807.33306138001</v>
      </c>
      <c r="D2350" s="2">
        <f>SUM(Y2350:Y$2591)</f>
        <v>28499.362090459999</v>
      </c>
      <c r="E2350" s="11">
        <f t="shared" si="1235"/>
        <v>93307.970970920011</v>
      </c>
      <c r="F2350" s="99">
        <f t="shared" si="1230"/>
        <v>5092.97</v>
      </c>
      <c r="G2350" s="3">
        <f>IF(N2350=1,VLOOKUP(A2349,[1]Plan1!$BG$69:$BI$188,3),G2349)</f>
        <v>5100.6099999999997</v>
      </c>
      <c r="H2350" s="200">
        <f t="shared" si="1231"/>
        <v>43407</v>
      </c>
      <c r="I2350" s="200">
        <f t="shared" si="1232"/>
        <v>43437</v>
      </c>
      <c r="J2350" s="27">
        <f t="shared" si="1236"/>
        <v>1.5001070102511616E-3</v>
      </c>
      <c r="K2350" s="12">
        <f t="shared" si="1250"/>
        <v>43497</v>
      </c>
      <c r="L2350" s="12">
        <f t="shared" si="1237"/>
        <v>43497</v>
      </c>
      <c r="M2350" s="1">
        <f t="shared" si="1251"/>
        <v>22</v>
      </c>
      <c r="N2350" s="1">
        <f t="shared" si="1238"/>
        <v>2</v>
      </c>
      <c r="O2350" s="2">
        <f t="shared" si="1239"/>
        <v>1.00013628</v>
      </c>
      <c r="P2350" s="11">
        <f t="shared" si="1262"/>
        <v>0.99789954999999997</v>
      </c>
      <c r="Q2350" s="11">
        <f t="shared" si="1256"/>
        <v>1.4687893168371344</v>
      </c>
      <c r="R2350" s="2">
        <f t="shared" si="1261"/>
        <v>1.4689894800000001</v>
      </c>
      <c r="S2350" s="2">
        <f t="shared" si="1254"/>
        <v>1.4582888599999999</v>
      </c>
      <c r="T2350" s="2">
        <f t="shared" si="1240"/>
        <v>177630.27686971999</v>
      </c>
      <c r="U2350" s="2">
        <f t="shared" si="1241"/>
        <v>13060.940163164127</v>
      </c>
      <c r="V2350" s="2">
        <f t="shared" si="1242"/>
        <v>43760.456785506874</v>
      </c>
      <c r="W2350" s="2">
        <f t="shared" si="1243"/>
        <v>178628.73001005099</v>
      </c>
      <c r="X2350" s="29">
        <f t="shared" si="1244"/>
        <v>0</v>
      </c>
      <c r="Y2350" s="2">
        <f t="shared" si="1255"/>
        <v>0</v>
      </c>
      <c r="Z2350" s="82">
        <f t="shared" si="1245"/>
        <v>0</v>
      </c>
      <c r="AA2350" s="2">
        <f t="shared" si="1259"/>
        <v>0</v>
      </c>
      <c r="AB2350" s="27">
        <f t="shared" si="1252"/>
        <v>6.7299999999999999E-2</v>
      </c>
      <c r="AC2350" s="29">
        <f t="shared" si="1233"/>
        <v>2</v>
      </c>
      <c r="AD2350" s="29">
        <v>252</v>
      </c>
      <c r="AE2350" s="11">
        <f t="shared" si="1257"/>
        <v>1.000517055</v>
      </c>
      <c r="AF2350" s="2">
        <f t="shared" si="1260"/>
        <v>91.844622799999996</v>
      </c>
      <c r="AG2350" s="2">
        <f t="shared" si="1246"/>
        <v>92.360877990000006</v>
      </c>
      <c r="AH2350" s="3">
        <f t="shared" si="1247"/>
        <v>0</v>
      </c>
      <c r="AI2350" s="4" t="str">
        <f t="shared" si="1258"/>
        <v>A+J=</v>
      </c>
      <c r="AJ2350" s="12">
        <f t="shared" si="1253"/>
        <v>43497</v>
      </c>
      <c r="AK2350" s="12"/>
      <c r="AL2350" s="4"/>
      <c r="AM2350" s="1"/>
      <c r="AN2350" s="12"/>
      <c r="AO2350" s="1"/>
      <c r="AP2350" s="1"/>
      <c r="AQ2350" s="3"/>
      <c r="AR2350" s="3"/>
      <c r="AS2350" s="7"/>
      <c r="AT2350" s="1"/>
      <c r="AU2350" s="1"/>
      <c r="AV2350" s="1"/>
      <c r="AW2350" s="1"/>
      <c r="AX2350" s="1"/>
      <c r="AY2350" s="1"/>
      <c r="AZ2350" s="1"/>
      <c r="BA2350" s="1"/>
      <c r="BB2350" s="1"/>
    </row>
    <row r="2351" spans="1:54" x14ac:dyDescent="0.2">
      <c r="A2351" s="178">
        <f t="shared" si="1248"/>
        <v>43470</v>
      </c>
      <c r="B2351" s="2">
        <f t="shared" si="1234"/>
        <v>178776.63478449578</v>
      </c>
      <c r="C2351" s="2">
        <f t="shared" si="1249"/>
        <v>121807.33306138001</v>
      </c>
      <c r="D2351" s="2">
        <f>SUM(Y2351:Y$2591)</f>
        <v>28499.362090459999</v>
      </c>
      <c r="E2351" s="11">
        <f t="shared" si="1235"/>
        <v>93307.970970920011</v>
      </c>
      <c r="F2351" s="99">
        <f t="shared" si="1230"/>
        <v>5092.97</v>
      </c>
      <c r="G2351" s="3">
        <f>IF(N2351=1,VLOOKUP(A2350,[1]Plan1!$BG$69:$BI$188,3),G2350)</f>
        <v>5100.6099999999997</v>
      </c>
      <c r="H2351" s="200">
        <f t="shared" si="1231"/>
        <v>43407</v>
      </c>
      <c r="I2351" s="200">
        <f t="shared" si="1232"/>
        <v>43437</v>
      </c>
      <c r="J2351" s="27">
        <f t="shared" si="1236"/>
        <v>1.5001070102511616E-3</v>
      </c>
      <c r="K2351" s="12">
        <f t="shared" si="1250"/>
        <v>43497</v>
      </c>
      <c r="L2351" s="12">
        <f t="shared" si="1237"/>
        <v>43497</v>
      </c>
      <c r="M2351" s="1">
        <f t="shared" si="1251"/>
        <v>22</v>
      </c>
      <c r="N2351" s="1">
        <f t="shared" si="1238"/>
        <v>3</v>
      </c>
      <c r="O2351" s="2">
        <f t="shared" si="1239"/>
        <v>1.00020442</v>
      </c>
      <c r="P2351" s="11">
        <f t="shared" si="1262"/>
        <v>0.99789954999999997</v>
      </c>
      <c r="Q2351" s="11">
        <f t="shared" si="1256"/>
        <v>1.4687893168371344</v>
      </c>
      <c r="R2351" s="2">
        <f t="shared" si="1261"/>
        <v>1.46908956</v>
      </c>
      <c r="S2351" s="2">
        <f t="shared" si="1254"/>
        <v>1.4582888599999999</v>
      </c>
      <c r="T2351" s="2">
        <f t="shared" si="1240"/>
        <v>177630.27686971999</v>
      </c>
      <c r="U2351" s="2">
        <f t="shared" si="1241"/>
        <v>13060.940163164127</v>
      </c>
      <c r="V2351" s="2">
        <f t="shared" si="1242"/>
        <v>43769.795047241641</v>
      </c>
      <c r="W2351" s="2">
        <f t="shared" si="1243"/>
        <v>178638.06827178577</v>
      </c>
      <c r="X2351" s="29">
        <f t="shared" si="1244"/>
        <v>0</v>
      </c>
      <c r="Y2351" s="2">
        <f t="shared" si="1255"/>
        <v>0</v>
      </c>
      <c r="Z2351" s="82">
        <f t="shared" si="1245"/>
        <v>0</v>
      </c>
      <c r="AA2351" s="2">
        <f t="shared" si="1259"/>
        <v>0</v>
      </c>
      <c r="AB2351" s="27">
        <f t="shared" si="1252"/>
        <v>6.7299999999999999E-2</v>
      </c>
      <c r="AC2351" s="29">
        <f t="shared" si="1233"/>
        <v>3</v>
      </c>
      <c r="AD2351" s="29">
        <v>252</v>
      </c>
      <c r="AE2351" s="11">
        <f t="shared" si="1257"/>
        <v>1.0007756830000001</v>
      </c>
      <c r="AF2351" s="2">
        <f t="shared" si="1260"/>
        <v>137.78478605000001</v>
      </c>
      <c r="AG2351" s="2">
        <f t="shared" si="1246"/>
        <v>138.56651271000001</v>
      </c>
      <c r="AH2351" s="3">
        <f t="shared" si="1247"/>
        <v>0</v>
      </c>
      <c r="AI2351" s="4" t="str">
        <f t="shared" si="1258"/>
        <v>A+J=</v>
      </c>
      <c r="AJ2351" s="12">
        <f t="shared" si="1253"/>
        <v>43497</v>
      </c>
      <c r="AK2351" s="12"/>
      <c r="AL2351" s="4"/>
      <c r="AM2351" s="1"/>
      <c r="AN2351" s="12"/>
      <c r="AO2351" s="1"/>
      <c r="AP2351" s="1"/>
      <c r="AQ2351" s="3"/>
      <c r="AR2351" s="3"/>
      <c r="AS2351" s="7"/>
      <c r="AT2351" s="1"/>
      <c r="AU2351" s="1"/>
      <c r="AV2351" s="1"/>
      <c r="AW2351" s="1"/>
      <c r="AX2351" s="1"/>
      <c r="AY2351" s="1"/>
      <c r="AZ2351" s="1"/>
      <c r="BA2351" s="1"/>
      <c r="BB2351" s="1"/>
    </row>
    <row r="2352" spans="1:54" x14ac:dyDescent="0.2">
      <c r="A2352" s="178">
        <f t="shared" si="1248"/>
        <v>43471</v>
      </c>
      <c r="B2352" s="2">
        <f t="shared" si="1234"/>
        <v>178776.63478449578</v>
      </c>
      <c r="C2352" s="2">
        <f t="shared" si="1249"/>
        <v>121807.33306138001</v>
      </c>
      <c r="D2352" s="2">
        <f>SUM(Y2352:Y$2591)</f>
        <v>28499.362090459999</v>
      </c>
      <c r="E2352" s="11">
        <f t="shared" si="1235"/>
        <v>93307.970970920011</v>
      </c>
      <c r="F2352" s="99">
        <f t="shared" si="1230"/>
        <v>5092.97</v>
      </c>
      <c r="G2352" s="3">
        <f>IF(N2352=1,VLOOKUP(A2351,[1]Plan1!$BG$69:$BI$188,3),G2351)</f>
        <v>5100.6099999999997</v>
      </c>
      <c r="H2352" s="200">
        <f t="shared" si="1231"/>
        <v>43407</v>
      </c>
      <c r="I2352" s="200">
        <f t="shared" si="1232"/>
        <v>43437</v>
      </c>
      <c r="J2352" s="27">
        <f t="shared" si="1236"/>
        <v>1.5001070102511616E-3</v>
      </c>
      <c r="K2352" s="12">
        <f t="shared" si="1250"/>
        <v>43497</v>
      </c>
      <c r="L2352" s="12">
        <f t="shared" si="1237"/>
        <v>43497</v>
      </c>
      <c r="M2352" s="1">
        <f t="shared" si="1251"/>
        <v>22</v>
      </c>
      <c r="N2352" s="1">
        <f t="shared" si="1238"/>
        <v>3</v>
      </c>
      <c r="O2352" s="2">
        <f t="shared" si="1239"/>
        <v>1.00020442</v>
      </c>
      <c r="P2352" s="11">
        <f t="shared" si="1262"/>
        <v>0.99789954999999997</v>
      </c>
      <c r="Q2352" s="11">
        <f t="shared" si="1256"/>
        <v>1.4687893168371344</v>
      </c>
      <c r="R2352" s="2">
        <f t="shared" si="1261"/>
        <v>1.46908956</v>
      </c>
      <c r="S2352" s="2">
        <f t="shared" si="1254"/>
        <v>1.4582888599999999</v>
      </c>
      <c r="T2352" s="2">
        <f t="shared" si="1240"/>
        <v>177630.27686971999</v>
      </c>
      <c r="U2352" s="2">
        <f t="shared" si="1241"/>
        <v>13060.940163164127</v>
      </c>
      <c r="V2352" s="2">
        <f t="shared" si="1242"/>
        <v>43769.795047241641</v>
      </c>
      <c r="W2352" s="2">
        <f t="shared" si="1243"/>
        <v>178638.06827178577</v>
      </c>
      <c r="X2352" s="29">
        <f t="shared" si="1244"/>
        <v>0</v>
      </c>
      <c r="Y2352" s="2">
        <f t="shared" si="1255"/>
        <v>0</v>
      </c>
      <c r="Z2352" s="82">
        <f t="shared" si="1245"/>
        <v>0</v>
      </c>
      <c r="AA2352" s="2">
        <f t="shared" si="1259"/>
        <v>0</v>
      </c>
      <c r="AB2352" s="27">
        <f t="shared" si="1252"/>
        <v>6.7299999999999999E-2</v>
      </c>
      <c r="AC2352" s="29">
        <f t="shared" si="1233"/>
        <v>3</v>
      </c>
      <c r="AD2352" s="29">
        <v>252</v>
      </c>
      <c r="AE2352" s="11">
        <f t="shared" si="1257"/>
        <v>1.0007756830000001</v>
      </c>
      <c r="AF2352" s="2">
        <f t="shared" si="1260"/>
        <v>137.78478605000001</v>
      </c>
      <c r="AG2352" s="2">
        <f t="shared" si="1246"/>
        <v>138.56651271000001</v>
      </c>
      <c r="AH2352" s="3">
        <f t="shared" si="1247"/>
        <v>0</v>
      </c>
      <c r="AI2352" s="4" t="str">
        <f t="shared" si="1258"/>
        <v>A+J=</v>
      </c>
      <c r="AJ2352" s="12">
        <f t="shared" si="1253"/>
        <v>43497</v>
      </c>
      <c r="AK2352" s="12"/>
      <c r="AL2352" s="4"/>
      <c r="AM2352" s="1"/>
      <c r="AN2352" s="12"/>
      <c r="AO2352" s="1"/>
      <c r="AP2352" s="1"/>
      <c r="AQ2352" s="3"/>
      <c r="AR2352" s="3"/>
      <c r="AS2352" s="7"/>
      <c r="AT2352" s="1"/>
      <c r="AU2352" s="1"/>
      <c r="AV2352" s="1"/>
      <c r="AW2352" s="1"/>
      <c r="AX2352" s="1"/>
      <c r="AY2352" s="1"/>
      <c r="AZ2352" s="1"/>
      <c r="BA2352" s="1"/>
      <c r="BB2352" s="1"/>
    </row>
    <row r="2353" spans="1:54" x14ac:dyDescent="0.2">
      <c r="A2353" s="178">
        <f t="shared" si="1248"/>
        <v>43472</v>
      </c>
      <c r="B2353" s="2">
        <f t="shared" si="1234"/>
        <v>178776.63478449578</v>
      </c>
      <c r="C2353" s="2">
        <f t="shared" si="1249"/>
        <v>121807.33306138001</v>
      </c>
      <c r="D2353" s="2">
        <f>SUM(Y2353:Y$2591)</f>
        <v>28499.362090459999</v>
      </c>
      <c r="E2353" s="11">
        <f t="shared" si="1235"/>
        <v>93307.970970920011</v>
      </c>
      <c r="F2353" s="99">
        <f t="shared" si="1230"/>
        <v>5092.97</v>
      </c>
      <c r="G2353" s="3">
        <f>IF(N2353=1,VLOOKUP(A2352,[1]Plan1!$BG$69:$BI$188,3),G2352)</f>
        <v>5100.6099999999997</v>
      </c>
      <c r="H2353" s="200">
        <f t="shared" si="1231"/>
        <v>43407</v>
      </c>
      <c r="I2353" s="200">
        <f t="shared" si="1232"/>
        <v>43437</v>
      </c>
      <c r="J2353" s="27">
        <f t="shared" si="1236"/>
        <v>1.5001070102511616E-3</v>
      </c>
      <c r="K2353" s="12">
        <f t="shared" si="1250"/>
        <v>43497</v>
      </c>
      <c r="L2353" s="12">
        <f t="shared" si="1237"/>
        <v>43497</v>
      </c>
      <c r="M2353" s="1">
        <f t="shared" si="1251"/>
        <v>22</v>
      </c>
      <c r="N2353" s="1">
        <f t="shared" si="1238"/>
        <v>3</v>
      </c>
      <c r="O2353" s="2">
        <f t="shared" si="1239"/>
        <v>1.00020442</v>
      </c>
      <c r="P2353" s="11">
        <f t="shared" si="1262"/>
        <v>0.99789954999999997</v>
      </c>
      <c r="Q2353" s="11">
        <f t="shared" si="1256"/>
        <v>1.4687893168371344</v>
      </c>
      <c r="R2353" s="2">
        <f t="shared" si="1261"/>
        <v>1.46908956</v>
      </c>
      <c r="S2353" s="2">
        <f t="shared" si="1254"/>
        <v>1.4582888599999999</v>
      </c>
      <c r="T2353" s="2">
        <f t="shared" si="1240"/>
        <v>177630.27686971999</v>
      </c>
      <c r="U2353" s="2">
        <f t="shared" si="1241"/>
        <v>13060.940163164127</v>
      </c>
      <c r="V2353" s="2">
        <f t="shared" si="1242"/>
        <v>43769.795047241641</v>
      </c>
      <c r="W2353" s="2">
        <f t="shared" si="1243"/>
        <v>178638.06827178577</v>
      </c>
      <c r="X2353" s="29">
        <f t="shared" si="1244"/>
        <v>0</v>
      </c>
      <c r="Y2353" s="2">
        <f t="shared" si="1255"/>
        <v>0</v>
      </c>
      <c r="Z2353" s="82">
        <f t="shared" si="1245"/>
        <v>0</v>
      </c>
      <c r="AA2353" s="2">
        <f t="shared" si="1259"/>
        <v>0</v>
      </c>
      <c r="AB2353" s="27">
        <f t="shared" si="1252"/>
        <v>6.7299999999999999E-2</v>
      </c>
      <c r="AC2353" s="29">
        <f t="shared" si="1233"/>
        <v>3</v>
      </c>
      <c r="AD2353" s="29">
        <v>252</v>
      </c>
      <c r="AE2353" s="11">
        <f t="shared" si="1257"/>
        <v>1.0007756830000001</v>
      </c>
      <c r="AF2353" s="2">
        <f t="shared" si="1260"/>
        <v>137.78478605000001</v>
      </c>
      <c r="AG2353" s="2">
        <f t="shared" si="1246"/>
        <v>138.56651271000001</v>
      </c>
      <c r="AH2353" s="3">
        <f t="shared" si="1247"/>
        <v>0</v>
      </c>
      <c r="AI2353" s="4" t="str">
        <f t="shared" si="1258"/>
        <v>A+J=</v>
      </c>
      <c r="AJ2353" s="12">
        <f t="shared" si="1253"/>
        <v>43497</v>
      </c>
      <c r="AK2353" s="12"/>
      <c r="AL2353" s="4"/>
      <c r="AM2353" s="1"/>
      <c r="AN2353" s="12"/>
      <c r="AO2353" s="1"/>
      <c r="AP2353" s="1"/>
      <c r="AQ2353" s="3"/>
      <c r="AR2353" s="3"/>
      <c r="AS2353" s="7"/>
      <c r="AT2353" s="1"/>
      <c r="AU2353" s="1"/>
      <c r="AV2353" s="1"/>
      <c r="AW2353" s="1"/>
      <c r="AX2353" s="1"/>
      <c r="AY2353" s="1"/>
      <c r="AZ2353" s="1"/>
      <c r="BA2353" s="1"/>
      <c r="BB2353" s="1"/>
    </row>
    <row r="2354" spans="1:54" x14ac:dyDescent="0.2">
      <c r="A2354" s="178">
        <f t="shared" si="1248"/>
        <v>43473</v>
      </c>
      <c r="B2354" s="2">
        <f t="shared" si="1234"/>
        <v>178832.19717002995</v>
      </c>
      <c r="C2354" s="2">
        <f t="shared" si="1249"/>
        <v>121807.33306138001</v>
      </c>
      <c r="D2354" s="2">
        <f>SUM(Y2354:Y$2591)</f>
        <v>28499.362090459999</v>
      </c>
      <c r="E2354" s="11">
        <f t="shared" si="1235"/>
        <v>93307.970970920011</v>
      </c>
      <c r="F2354" s="99">
        <f t="shared" si="1230"/>
        <v>5092.97</v>
      </c>
      <c r="G2354" s="3">
        <f>IF(N2354=1,VLOOKUP(A2353,[1]Plan1!$BG$69:$BI$188,3),G2353)</f>
        <v>5100.6099999999997</v>
      </c>
      <c r="H2354" s="200">
        <f t="shared" si="1231"/>
        <v>43407</v>
      </c>
      <c r="I2354" s="200">
        <f t="shared" si="1232"/>
        <v>43437</v>
      </c>
      <c r="J2354" s="27">
        <f t="shared" si="1236"/>
        <v>1.5001070102511616E-3</v>
      </c>
      <c r="K2354" s="12">
        <f t="shared" si="1250"/>
        <v>43497</v>
      </c>
      <c r="L2354" s="12">
        <f t="shared" si="1237"/>
        <v>43497</v>
      </c>
      <c r="M2354" s="1">
        <f t="shared" si="1251"/>
        <v>22</v>
      </c>
      <c r="N2354" s="1">
        <f t="shared" si="1238"/>
        <v>4</v>
      </c>
      <c r="O2354" s="2">
        <f t="shared" si="1239"/>
        <v>1.0002725699999999</v>
      </c>
      <c r="P2354" s="11">
        <f t="shared" si="1262"/>
        <v>0.99789954999999997</v>
      </c>
      <c r="Q2354" s="11">
        <f t="shared" si="1256"/>
        <v>1.4687893168371344</v>
      </c>
      <c r="R2354" s="2">
        <f t="shared" si="1261"/>
        <v>1.4691896600000001</v>
      </c>
      <c r="S2354" s="2">
        <f t="shared" si="1254"/>
        <v>1.4582888599999999</v>
      </c>
      <c r="T2354" s="2">
        <f t="shared" si="1240"/>
        <v>177630.27686971999</v>
      </c>
      <c r="U2354" s="2">
        <f t="shared" si="1241"/>
        <v>13060.940163164127</v>
      </c>
      <c r="V2354" s="2">
        <f t="shared" si="1242"/>
        <v>43779.135175135838</v>
      </c>
      <c r="W2354" s="2">
        <f t="shared" si="1243"/>
        <v>178647.40839967996</v>
      </c>
      <c r="X2354" s="29">
        <f t="shared" si="1244"/>
        <v>0</v>
      </c>
      <c r="Y2354" s="2">
        <f t="shared" si="1255"/>
        <v>0</v>
      </c>
      <c r="Z2354" s="82">
        <f t="shared" si="1245"/>
        <v>0</v>
      </c>
      <c r="AA2354" s="2">
        <f t="shared" si="1259"/>
        <v>0</v>
      </c>
      <c r="AB2354" s="27">
        <f t="shared" si="1252"/>
        <v>6.7299999999999999E-2</v>
      </c>
      <c r="AC2354" s="29">
        <f t="shared" si="1233"/>
        <v>4</v>
      </c>
      <c r="AD2354" s="29">
        <v>252</v>
      </c>
      <c r="AE2354" s="11">
        <f t="shared" si="1257"/>
        <v>1.0010343770000001</v>
      </c>
      <c r="AF2354" s="2">
        <f t="shared" si="1260"/>
        <v>183.73667288999999</v>
      </c>
      <c r="AG2354" s="2">
        <f t="shared" si="1246"/>
        <v>184.78877034999999</v>
      </c>
      <c r="AH2354" s="3">
        <f t="shared" si="1247"/>
        <v>0</v>
      </c>
      <c r="AI2354" s="4" t="str">
        <f t="shared" si="1258"/>
        <v>A+J=</v>
      </c>
      <c r="AJ2354" s="12">
        <f t="shared" si="1253"/>
        <v>43497</v>
      </c>
      <c r="AK2354" s="12"/>
      <c r="AL2354" s="4"/>
      <c r="AM2354" s="1"/>
      <c r="AN2354" s="12"/>
      <c r="AO2354" s="1"/>
      <c r="AP2354" s="1"/>
      <c r="AQ2354" s="3"/>
      <c r="AR2354" s="3"/>
      <c r="AS2354" s="7"/>
      <c r="AT2354" s="1"/>
      <c r="AU2354" s="1"/>
      <c r="AV2354" s="1"/>
      <c r="AW2354" s="1"/>
      <c r="AX2354" s="1"/>
      <c r="AY2354" s="1"/>
      <c r="AZ2354" s="1"/>
      <c r="BA2354" s="1"/>
      <c r="BB2354" s="1"/>
    </row>
    <row r="2355" spans="1:54" x14ac:dyDescent="0.2">
      <c r="A2355" s="178">
        <f t="shared" si="1248"/>
        <v>43474</v>
      </c>
      <c r="B2355" s="2">
        <f t="shared" si="1234"/>
        <v>178887.77747099387</v>
      </c>
      <c r="C2355" s="2">
        <f t="shared" si="1249"/>
        <v>121807.33306138001</v>
      </c>
      <c r="D2355" s="2">
        <f>SUM(Y2355:Y$2591)</f>
        <v>28499.362090459999</v>
      </c>
      <c r="E2355" s="11">
        <f t="shared" si="1235"/>
        <v>93307.970970920011</v>
      </c>
      <c r="F2355" s="99">
        <f t="shared" si="1230"/>
        <v>5092.97</v>
      </c>
      <c r="G2355" s="3">
        <f>IF(N2355=1,VLOOKUP(A2354,[1]Plan1!$BG$69:$BI$188,3),G2354)</f>
        <v>5100.6099999999997</v>
      </c>
      <c r="H2355" s="200">
        <f t="shared" si="1231"/>
        <v>43407</v>
      </c>
      <c r="I2355" s="200">
        <f t="shared" si="1232"/>
        <v>43437</v>
      </c>
      <c r="J2355" s="27">
        <f t="shared" si="1236"/>
        <v>1.5001070102511616E-3</v>
      </c>
      <c r="K2355" s="12">
        <f t="shared" si="1250"/>
        <v>43497</v>
      </c>
      <c r="L2355" s="12">
        <f t="shared" si="1237"/>
        <v>43497</v>
      </c>
      <c r="M2355" s="1">
        <f t="shared" si="1251"/>
        <v>22</v>
      </c>
      <c r="N2355" s="1">
        <f t="shared" si="1238"/>
        <v>5</v>
      </c>
      <c r="O2355" s="2">
        <f t="shared" si="1239"/>
        <v>1.00034073</v>
      </c>
      <c r="P2355" s="11">
        <f t="shared" si="1262"/>
        <v>0.99789954999999997</v>
      </c>
      <c r="Q2355" s="11">
        <f t="shared" si="1256"/>
        <v>1.4687893168371344</v>
      </c>
      <c r="R2355" s="2">
        <f t="shared" si="1261"/>
        <v>1.4692897700000001</v>
      </c>
      <c r="S2355" s="2">
        <f t="shared" si="1254"/>
        <v>1.4582888599999999</v>
      </c>
      <c r="T2355" s="2">
        <f t="shared" si="1240"/>
        <v>177630.27686971999</v>
      </c>
      <c r="U2355" s="2">
        <f t="shared" si="1241"/>
        <v>13060.940163164127</v>
      </c>
      <c r="V2355" s="2">
        <f t="shared" si="1242"/>
        <v>43788.476236109731</v>
      </c>
      <c r="W2355" s="2">
        <f t="shared" si="1243"/>
        <v>178656.74946065387</v>
      </c>
      <c r="X2355" s="29">
        <f t="shared" si="1244"/>
        <v>0</v>
      </c>
      <c r="Y2355" s="2">
        <f t="shared" si="1255"/>
        <v>0</v>
      </c>
      <c r="Z2355" s="82">
        <f t="shared" si="1245"/>
        <v>0</v>
      </c>
      <c r="AA2355" s="2">
        <f t="shared" si="1259"/>
        <v>0</v>
      </c>
      <c r="AB2355" s="27">
        <f t="shared" si="1252"/>
        <v>6.7299999999999999E-2</v>
      </c>
      <c r="AC2355" s="29">
        <f t="shared" si="1233"/>
        <v>5</v>
      </c>
      <c r="AD2355" s="29">
        <v>252</v>
      </c>
      <c r="AE2355" s="11">
        <f t="shared" si="1257"/>
        <v>1.0012931389999999</v>
      </c>
      <c r="AF2355" s="2">
        <f t="shared" si="1260"/>
        <v>229.70063859999999</v>
      </c>
      <c r="AG2355" s="2">
        <f t="shared" si="1246"/>
        <v>231.02801034000001</v>
      </c>
      <c r="AH2355" s="3">
        <f t="shared" si="1247"/>
        <v>0</v>
      </c>
      <c r="AI2355" s="4" t="str">
        <f t="shared" si="1258"/>
        <v>A+J=</v>
      </c>
      <c r="AJ2355" s="12">
        <f t="shared" si="1253"/>
        <v>43497</v>
      </c>
      <c r="AK2355" s="12"/>
      <c r="AL2355" s="4"/>
      <c r="AM2355" s="1"/>
      <c r="AN2355" s="12"/>
      <c r="AO2355" s="1"/>
      <c r="AP2355" s="1"/>
      <c r="AQ2355" s="3"/>
      <c r="AR2355" s="3"/>
      <c r="AS2355" s="7"/>
      <c r="AT2355" s="1"/>
      <c r="AU2355" s="1"/>
      <c r="AV2355" s="1"/>
      <c r="AW2355" s="1"/>
      <c r="AX2355" s="1"/>
      <c r="AY2355" s="1"/>
      <c r="AZ2355" s="1"/>
      <c r="BA2355" s="1"/>
      <c r="BB2355" s="1"/>
    </row>
    <row r="2356" spans="1:54" x14ac:dyDescent="0.2">
      <c r="A2356" s="178">
        <f t="shared" si="1248"/>
        <v>43475</v>
      </c>
      <c r="B2356" s="2">
        <f t="shared" si="1234"/>
        <v>178943.37533265745</v>
      </c>
      <c r="C2356" s="2">
        <f t="shared" si="1249"/>
        <v>121807.33306138001</v>
      </c>
      <c r="D2356" s="2">
        <f>SUM(Y2356:Y$2591)</f>
        <v>28499.362090459999</v>
      </c>
      <c r="E2356" s="11">
        <f t="shared" si="1235"/>
        <v>93307.970970920011</v>
      </c>
      <c r="F2356" s="99">
        <f t="shared" si="1230"/>
        <v>5092.97</v>
      </c>
      <c r="G2356" s="3">
        <f>IF(N2356=1,VLOOKUP(A2355,[1]Plan1!$BG$69:$BI$188,3),G2355)</f>
        <v>5100.6099999999997</v>
      </c>
      <c r="H2356" s="200">
        <f t="shared" si="1231"/>
        <v>43407</v>
      </c>
      <c r="I2356" s="200">
        <f t="shared" si="1232"/>
        <v>43437</v>
      </c>
      <c r="J2356" s="27">
        <f t="shared" si="1236"/>
        <v>1.5001070102511616E-3</v>
      </c>
      <c r="K2356" s="12">
        <f t="shared" si="1250"/>
        <v>43497</v>
      </c>
      <c r="L2356" s="12">
        <f t="shared" si="1237"/>
        <v>43497</v>
      </c>
      <c r="M2356" s="1">
        <f t="shared" si="1251"/>
        <v>22</v>
      </c>
      <c r="N2356" s="1">
        <f t="shared" si="1238"/>
        <v>6</v>
      </c>
      <c r="O2356" s="2">
        <f t="shared" si="1239"/>
        <v>1.0004088900000001</v>
      </c>
      <c r="P2356" s="11">
        <f t="shared" si="1262"/>
        <v>0.99789954999999997</v>
      </c>
      <c r="Q2356" s="11">
        <f t="shared" si="1256"/>
        <v>1.4687893168371344</v>
      </c>
      <c r="R2356" s="2">
        <f t="shared" si="1261"/>
        <v>1.46938989</v>
      </c>
      <c r="S2356" s="2">
        <f t="shared" si="1254"/>
        <v>1.4582888599999999</v>
      </c>
      <c r="T2356" s="2">
        <f t="shared" si="1240"/>
        <v>177630.27686971999</v>
      </c>
      <c r="U2356" s="2">
        <f t="shared" si="1241"/>
        <v>13060.940163164127</v>
      </c>
      <c r="V2356" s="2">
        <f t="shared" si="1242"/>
        <v>43797.818230163335</v>
      </c>
      <c r="W2356" s="2">
        <f t="shared" si="1243"/>
        <v>178666.09145470746</v>
      </c>
      <c r="X2356" s="29">
        <f t="shared" si="1244"/>
        <v>0</v>
      </c>
      <c r="Y2356" s="2">
        <f t="shared" si="1255"/>
        <v>0</v>
      </c>
      <c r="Z2356" s="82">
        <f t="shared" si="1245"/>
        <v>0</v>
      </c>
      <c r="AA2356" s="2">
        <f t="shared" si="1259"/>
        <v>0</v>
      </c>
      <c r="AB2356" s="27">
        <f t="shared" si="1252"/>
        <v>6.7299999999999999E-2</v>
      </c>
      <c r="AC2356" s="29">
        <f t="shared" si="1233"/>
        <v>6</v>
      </c>
      <c r="AD2356" s="29">
        <v>252</v>
      </c>
      <c r="AE2356" s="11">
        <f t="shared" si="1257"/>
        <v>1.0015519669999999</v>
      </c>
      <c r="AF2356" s="2">
        <f t="shared" si="1260"/>
        <v>275.67632789999999</v>
      </c>
      <c r="AG2356" s="2">
        <f t="shared" si="1246"/>
        <v>277.28387794999998</v>
      </c>
      <c r="AH2356" s="3">
        <f t="shared" si="1247"/>
        <v>0</v>
      </c>
      <c r="AI2356" s="4" t="str">
        <f t="shared" si="1258"/>
        <v>A+J=</v>
      </c>
      <c r="AJ2356" s="12">
        <f t="shared" si="1253"/>
        <v>43497</v>
      </c>
      <c r="AK2356" s="12"/>
      <c r="AL2356" s="4"/>
      <c r="AM2356" s="1"/>
      <c r="AN2356" s="12"/>
      <c r="AO2356" s="1"/>
      <c r="AP2356" s="1"/>
      <c r="AQ2356" s="3"/>
      <c r="AR2356" s="3"/>
      <c r="AS2356" s="7"/>
      <c r="AT2356" s="1"/>
      <c r="AU2356" s="1"/>
      <c r="AV2356" s="1"/>
      <c r="AW2356" s="1"/>
      <c r="AX2356" s="1"/>
      <c r="AY2356" s="1"/>
      <c r="AZ2356" s="1"/>
      <c r="BA2356" s="1"/>
      <c r="BB2356" s="1"/>
    </row>
    <row r="2357" spans="1:54" x14ac:dyDescent="0.2">
      <c r="A2357" s="178">
        <f t="shared" si="1248"/>
        <v>43476</v>
      </c>
      <c r="B2357" s="2">
        <f t="shared" si="1234"/>
        <v>178998.99000152107</v>
      </c>
      <c r="C2357" s="2">
        <f t="shared" si="1249"/>
        <v>121807.33306138001</v>
      </c>
      <c r="D2357" s="2">
        <f>SUM(Y2357:Y$2591)</f>
        <v>28499.362090459999</v>
      </c>
      <c r="E2357" s="11">
        <f t="shared" si="1235"/>
        <v>93307.970970920011</v>
      </c>
      <c r="F2357" s="99">
        <f t="shared" si="1230"/>
        <v>5092.97</v>
      </c>
      <c r="G2357" s="3">
        <f>IF(N2357=1,VLOOKUP(A2356,[1]Plan1!$BG$69:$BI$188,3),G2356)</f>
        <v>5100.6099999999997</v>
      </c>
      <c r="H2357" s="200">
        <f t="shared" si="1231"/>
        <v>43407</v>
      </c>
      <c r="I2357" s="200">
        <f t="shared" si="1232"/>
        <v>43437</v>
      </c>
      <c r="J2357" s="27">
        <f t="shared" si="1236"/>
        <v>1.5001070102511616E-3</v>
      </c>
      <c r="K2357" s="12">
        <f t="shared" si="1250"/>
        <v>43497</v>
      </c>
      <c r="L2357" s="12">
        <f t="shared" si="1237"/>
        <v>43497</v>
      </c>
      <c r="M2357" s="1">
        <f t="shared" si="1251"/>
        <v>22</v>
      </c>
      <c r="N2357" s="1">
        <f t="shared" si="1238"/>
        <v>7</v>
      </c>
      <c r="O2357" s="2">
        <f t="shared" si="1239"/>
        <v>1.0004770599999999</v>
      </c>
      <c r="P2357" s="11">
        <f t="shared" si="1262"/>
        <v>0.99789954999999997</v>
      </c>
      <c r="Q2357" s="11">
        <f t="shared" si="1256"/>
        <v>1.4687893168371344</v>
      </c>
      <c r="R2357" s="2">
        <f t="shared" si="1261"/>
        <v>1.4694900099999999</v>
      </c>
      <c r="S2357" s="2">
        <f t="shared" si="1254"/>
        <v>1.4582888599999999</v>
      </c>
      <c r="T2357" s="2">
        <f t="shared" si="1240"/>
        <v>177630.27686971999</v>
      </c>
      <c r="U2357" s="2">
        <f t="shared" si="1241"/>
        <v>13060.940163164127</v>
      </c>
      <c r="V2357" s="2">
        <f t="shared" si="1242"/>
        <v>43807.160224216939</v>
      </c>
      <c r="W2357" s="2">
        <f t="shared" si="1243"/>
        <v>178675.43344876106</v>
      </c>
      <c r="X2357" s="29">
        <f t="shared" si="1244"/>
        <v>0</v>
      </c>
      <c r="Y2357" s="2">
        <f t="shared" si="1255"/>
        <v>0</v>
      </c>
      <c r="Z2357" s="82">
        <f t="shared" si="1245"/>
        <v>0</v>
      </c>
      <c r="AA2357" s="2">
        <f t="shared" si="1259"/>
        <v>0</v>
      </c>
      <c r="AB2357" s="27">
        <f t="shared" si="1252"/>
        <v>6.7299999999999999E-2</v>
      </c>
      <c r="AC2357" s="29">
        <f t="shared" si="1233"/>
        <v>7</v>
      </c>
      <c r="AD2357" s="29">
        <v>252</v>
      </c>
      <c r="AE2357" s="11">
        <f t="shared" si="1257"/>
        <v>1.0018108619999999</v>
      </c>
      <c r="AF2357" s="2">
        <f t="shared" si="1260"/>
        <v>321.66391843000002</v>
      </c>
      <c r="AG2357" s="2">
        <f t="shared" si="1246"/>
        <v>323.55655275999999</v>
      </c>
      <c r="AH2357" s="3">
        <f t="shared" si="1247"/>
        <v>0</v>
      </c>
      <c r="AI2357" s="4" t="str">
        <f t="shared" si="1258"/>
        <v>A+J=</v>
      </c>
      <c r="AJ2357" s="12">
        <f t="shared" si="1253"/>
        <v>43497</v>
      </c>
      <c r="AK2357" s="12"/>
      <c r="AL2357" s="4"/>
      <c r="AM2357" s="1"/>
      <c r="AN2357" s="12"/>
      <c r="AO2357" s="1"/>
      <c r="AP2357" s="1"/>
      <c r="AQ2357" s="3"/>
      <c r="AR2357" s="3"/>
      <c r="AS2357" s="7"/>
      <c r="AT2357" s="1"/>
      <c r="AU2357" s="1"/>
      <c r="AV2357" s="1"/>
      <c r="AW2357" s="1"/>
      <c r="AX2357" s="1"/>
      <c r="AY2357" s="1"/>
      <c r="AZ2357" s="1"/>
      <c r="BA2357" s="1"/>
      <c r="BB2357" s="1"/>
    </row>
    <row r="2358" spans="1:54" x14ac:dyDescent="0.2">
      <c r="A2358" s="178">
        <f t="shared" si="1248"/>
        <v>43477</v>
      </c>
      <c r="B2358" s="2">
        <f t="shared" si="1234"/>
        <v>179054.62259315437</v>
      </c>
      <c r="C2358" s="2">
        <f t="shared" si="1249"/>
        <v>121807.33306138001</v>
      </c>
      <c r="D2358" s="2">
        <f>SUM(Y2358:Y$2591)</f>
        <v>28499.362090459999</v>
      </c>
      <c r="E2358" s="11">
        <f t="shared" si="1235"/>
        <v>93307.970970920011</v>
      </c>
      <c r="F2358" s="99">
        <f t="shared" si="1230"/>
        <v>5092.97</v>
      </c>
      <c r="G2358" s="3">
        <f>IF(N2358=1,VLOOKUP(A2357,[1]Plan1!$BG$69:$BI$188,3),G2357)</f>
        <v>5100.6099999999997</v>
      </c>
      <c r="H2358" s="200">
        <f t="shared" si="1231"/>
        <v>43407</v>
      </c>
      <c r="I2358" s="200">
        <f t="shared" si="1232"/>
        <v>43437</v>
      </c>
      <c r="J2358" s="27">
        <f t="shared" si="1236"/>
        <v>1.5001070102511616E-3</v>
      </c>
      <c r="K2358" s="12">
        <f t="shared" si="1250"/>
        <v>43497</v>
      </c>
      <c r="L2358" s="12">
        <f t="shared" si="1237"/>
        <v>43497</v>
      </c>
      <c r="M2358" s="1">
        <f t="shared" si="1251"/>
        <v>22</v>
      </c>
      <c r="N2358" s="1">
        <f t="shared" si="1238"/>
        <v>8</v>
      </c>
      <c r="O2358" s="2">
        <f t="shared" si="1239"/>
        <v>1.00054523</v>
      </c>
      <c r="P2358" s="11">
        <f t="shared" si="1262"/>
        <v>0.99789954999999997</v>
      </c>
      <c r="Q2358" s="11">
        <f t="shared" si="1256"/>
        <v>1.4687893168371344</v>
      </c>
      <c r="R2358" s="2">
        <f t="shared" si="1261"/>
        <v>1.46959014</v>
      </c>
      <c r="S2358" s="2">
        <f t="shared" si="1254"/>
        <v>1.4582888599999999</v>
      </c>
      <c r="T2358" s="2">
        <f t="shared" si="1240"/>
        <v>177630.27686971999</v>
      </c>
      <c r="U2358" s="2">
        <f t="shared" si="1241"/>
        <v>13060.940163164127</v>
      </c>
      <c r="V2358" s="2">
        <f t="shared" si="1242"/>
        <v>43816.503151350262</v>
      </c>
      <c r="W2358" s="2">
        <f t="shared" si="1243"/>
        <v>178684.77637589438</v>
      </c>
      <c r="X2358" s="29">
        <f t="shared" si="1244"/>
        <v>0</v>
      </c>
      <c r="Y2358" s="2">
        <f t="shared" si="1255"/>
        <v>0</v>
      </c>
      <c r="Z2358" s="82">
        <f t="shared" si="1245"/>
        <v>0</v>
      </c>
      <c r="AA2358" s="2">
        <f t="shared" si="1259"/>
        <v>0</v>
      </c>
      <c r="AB2358" s="27">
        <f t="shared" si="1252"/>
        <v>6.7299999999999999E-2</v>
      </c>
      <c r="AC2358" s="29">
        <f t="shared" si="1233"/>
        <v>8</v>
      </c>
      <c r="AD2358" s="29">
        <v>252</v>
      </c>
      <c r="AE2358" s="11">
        <f t="shared" si="1257"/>
        <v>1.002069825</v>
      </c>
      <c r="AF2358" s="2">
        <f t="shared" si="1260"/>
        <v>367.66358781999998</v>
      </c>
      <c r="AG2358" s="2">
        <f t="shared" si="1246"/>
        <v>369.84621726</v>
      </c>
      <c r="AH2358" s="3">
        <f t="shared" si="1247"/>
        <v>0</v>
      </c>
      <c r="AI2358" s="4" t="str">
        <f t="shared" si="1258"/>
        <v>A+J=</v>
      </c>
      <c r="AJ2358" s="12">
        <f t="shared" si="1253"/>
        <v>43497</v>
      </c>
      <c r="AK2358" s="12"/>
      <c r="AL2358" s="4"/>
      <c r="AM2358" s="1"/>
      <c r="AN2358" s="12"/>
      <c r="AO2358" s="1"/>
      <c r="AP2358" s="1"/>
      <c r="AQ2358" s="3"/>
      <c r="AR2358" s="3"/>
      <c r="AS2358" s="7"/>
      <c r="AT2358" s="1"/>
      <c r="AU2358" s="1"/>
      <c r="AV2358" s="1"/>
      <c r="AW2358" s="1"/>
      <c r="AX2358" s="1"/>
      <c r="AY2358" s="1"/>
      <c r="AZ2358" s="1"/>
      <c r="BA2358" s="1"/>
      <c r="BB2358" s="1"/>
    </row>
    <row r="2359" spans="1:54" x14ac:dyDescent="0.2">
      <c r="A2359" s="178">
        <f t="shared" si="1248"/>
        <v>43478</v>
      </c>
      <c r="B2359" s="2">
        <f t="shared" si="1234"/>
        <v>179054.62259315437</v>
      </c>
      <c r="C2359" s="2">
        <f t="shared" si="1249"/>
        <v>121807.33306138001</v>
      </c>
      <c r="D2359" s="2">
        <f>SUM(Y2359:Y$2591)</f>
        <v>28499.362090459999</v>
      </c>
      <c r="E2359" s="11">
        <f t="shared" si="1235"/>
        <v>93307.970970920011</v>
      </c>
      <c r="F2359" s="99">
        <f t="shared" si="1230"/>
        <v>5092.97</v>
      </c>
      <c r="G2359" s="3">
        <f>IF(N2359=1,VLOOKUP(A2358,[1]Plan1!$BG$69:$BI$188,3),G2358)</f>
        <v>5100.6099999999997</v>
      </c>
      <c r="H2359" s="200">
        <f t="shared" si="1231"/>
        <v>43407</v>
      </c>
      <c r="I2359" s="200">
        <f t="shared" si="1232"/>
        <v>43437</v>
      </c>
      <c r="J2359" s="27">
        <f t="shared" si="1236"/>
        <v>1.5001070102511616E-3</v>
      </c>
      <c r="K2359" s="12">
        <f t="shared" si="1250"/>
        <v>43497</v>
      </c>
      <c r="L2359" s="12">
        <f t="shared" si="1237"/>
        <v>43497</v>
      </c>
      <c r="M2359" s="1">
        <f t="shared" si="1251"/>
        <v>22</v>
      </c>
      <c r="N2359" s="1">
        <f t="shared" si="1238"/>
        <v>8</v>
      </c>
      <c r="O2359" s="2">
        <f t="shared" si="1239"/>
        <v>1.00054523</v>
      </c>
      <c r="P2359" s="11">
        <f t="shared" si="1262"/>
        <v>0.99789954999999997</v>
      </c>
      <c r="Q2359" s="11">
        <f t="shared" si="1256"/>
        <v>1.4687893168371344</v>
      </c>
      <c r="R2359" s="2">
        <f t="shared" si="1261"/>
        <v>1.46959014</v>
      </c>
      <c r="S2359" s="2">
        <f t="shared" si="1254"/>
        <v>1.4582888599999999</v>
      </c>
      <c r="T2359" s="2">
        <f t="shared" si="1240"/>
        <v>177630.27686971999</v>
      </c>
      <c r="U2359" s="2">
        <f t="shared" si="1241"/>
        <v>13060.940163164127</v>
      </c>
      <c r="V2359" s="2">
        <f t="shared" si="1242"/>
        <v>43816.503151350262</v>
      </c>
      <c r="W2359" s="2">
        <f t="shared" si="1243"/>
        <v>178684.77637589438</v>
      </c>
      <c r="X2359" s="29">
        <f t="shared" si="1244"/>
        <v>0</v>
      </c>
      <c r="Y2359" s="2">
        <f t="shared" si="1255"/>
        <v>0</v>
      </c>
      <c r="Z2359" s="82">
        <f t="shared" si="1245"/>
        <v>0</v>
      </c>
      <c r="AA2359" s="2">
        <f t="shared" si="1259"/>
        <v>0</v>
      </c>
      <c r="AB2359" s="27">
        <f t="shared" si="1252"/>
        <v>6.7299999999999999E-2</v>
      </c>
      <c r="AC2359" s="29">
        <f t="shared" si="1233"/>
        <v>8</v>
      </c>
      <c r="AD2359" s="29">
        <v>252</v>
      </c>
      <c r="AE2359" s="11">
        <f t="shared" si="1257"/>
        <v>1.002069825</v>
      </c>
      <c r="AF2359" s="2">
        <f t="shared" si="1260"/>
        <v>367.66358781999998</v>
      </c>
      <c r="AG2359" s="2">
        <f t="shared" si="1246"/>
        <v>369.84621726</v>
      </c>
      <c r="AH2359" s="3">
        <f t="shared" si="1247"/>
        <v>0</v>
      </c>
      <c r="AI2359" s="4" t="str">
        <f t="shared" si="1258"/>
        <v>A+J=</v>
      </c>
      <c r="AJ2359" s="12">
        <f t="shared" si="1253"/>
        <v>43497</v>
      </c>
      <c r="AK2359" s="12"/>
      <c r="AL2359" s="4"/>
      <c r="AM2359" s="1"/>
      <c r="AN2359" s="12"/>
      <c r="AO2359" s="1"/>
      <c r="AP2359" s="1"/>
      <c r="AQ2359" s="3"/>
      <c r="AR2359" s="3"/>
      <c r="AS2359" s="7"/>
      <c r="AT2359" s="1"/>
      <c r="AU2359" s="1"/>
      <c r="AV2359" s="1"/>
      <c r="AW2359" s="1"/>
      <c r="AX2359" s="1"/>
      <c r="AY2359" s="1"/>
      <c r="AZ2359" s="1"/>
      <c r="BA2359" s="1"/>
      <c r="BB2359" s="1"/>
    </row>
    <row r="2360" spans="1:54" x14ac:dyDescent="0.2">
      <c r="A2360" s="178">
        <f t="shared" si="1248"/>
        <v>43479</v>
      </c>
      <c r="B2360" s="2">
        <f t="shared" si="1234"/>
        <v>179054.62259315437</v>
      </c>
      <c r="C2360" s="2">
        <f t="shared" si="1249"/>
        <v>121807.33306138001</v>
      </c>
      <c r="D2360" s="2">
        <f>SUM(Y2360:Y$2591)</f>
        <v>28499.362090459999</v>
      </c>
      <c r="E2360" s="11">
        <f t="shared" si="1235"/>
        <v>93307.970970920011</v>
      </c>
      <c r="F2360" s="99">
        <f t="shared" si="1230"/>
        <v>5092.97</v>
      </c>
      <c r="G2360" s="3">
        <f>IF(N2360=1,VLOOKUP(A2359,[1]Plan1!$BG$69:$BI$188,3),G2359)</f>
        <v>5100.6099999999997</v>
      </c>
      <c r="H2360" s="200">
        <f t="shared" si="1231"/>
        <v>43407</v>
      </c>
      <c r="I2360" s="200">
        <f t="shared" si="1232"/>
        <v>43437</v>
      </c>
      <c r="J2360" s="27">
        <f t="shared" si="1236"/>
        <v>1.5001070102511616E-3</v>
      </c>
      <c r="K2360" s="12">
        <f t="shared" si="1250"/>
        <v>43497</v>
      </c>
      <c r="L2360" s="12">
        <f t="shared" si="1237"/>
        <v>43497</v>
      </c>
      <c r="M2360" s="1">
        <f t="shared" si="1251"/>
        <v>22</v>
      </c>
      <c r="N2360" s="1">
        <f t="shared" si="1238"/>
        <v>8</v>
      </c>
      <c r="O2360" s="2">
        <f t="shared" si="1239"/>
        <v>1.00054523</v>
      </c>
      <c r="P2360" s="11">
        <f t="shared" si="1262"/>
        <v>0.99789954999999997</v>
      </c>
      <c r="Q2360" s="11">
        <f t="shared" si="1256"/>
        <v>1.4687893168371344</v>
      </c>
      <c r="R2360" s="2">
        <f t="shared" si="1261"/>
        <v>1.46959014</v>
      </c>
      <c r="S2360" s="2">
        <f t="shared" si="1254"/>
        <v>1.4582888599999999</v>
      </c>
      <c r="T2360" s="2">
        <f t="shared" si="1240"/>
        <v>177630.27686971999</v>
      </c>
      <c r="U2360" s="2">
        <f t="shared" si="1241"/>
        <v>13060.940163164127</v>
      </c>
      <c r="V2360" s="2">
        <f t="shared" si="1242"/>
        <v>43816.503151350262</v>
      </c>
      <c r="W2360" s="2">
        <f t="shared" si="1243"/>
        <v>178684.77637589438</v>
      </c>
      <c r="X2360" s="29">
        <f t="shared" si="1244"/>
        <v>0</v>
      </c>
      <c r="Y2360" s="2">
        <f t="shared" si="1255"/>
        <v>0</v>
      </c>
      <c r="Z2360" s="82">
        <f t="shared" si="1245"/>
        <v>0</v>
      </c>
      <c r="AA2360" s="2">
        <f t="shared" si="1259"/>
        <v>0</v>
      </c>
      <c r="AB2360" s="27">
        <f t="shared" si="1252"/>
        <v>6.7299999999999999E-2</v>
      </c>
      <c r="AC2360" s="29">
        <f t="shared" si="1233"/>
        <v>8</v>
      </c>
      <c r="AD2360" s="29">
        <v>252</v>
      </c>
      <c r="AE2360" s="11">
        <f t="shared" si="1257"/>
        <v>1.002069825</v>
      </c>
      <c r="AF2360" s="2">
        <f t="shared" si="1260"/>
        <v>367.66358781999998</v>
      </c>
      <c r="AG2360" s="2">
        <f t="shared" si="1246"/>
        <v>369.84621726</v>
      </c>
      <c r="AH2360" s="3">
        <f t="shared" si="1247"/>
        <v>0</v>
      </c>
      <c r="AI2360" s="4" t="str">
        <f t="shared" si="1258"/>
        <v>A+J=</v>
      </c>
      <c r="AJ2360" s="12">
        <f t="shared" si="1253"/>
        <v>43497</v>
      </c>
      <c r="AK2360" s="12"/>
      <c r="AL2360" s="4"/>
      <c r="AM2360" s="1"/>
      <c r="AN2360" s="12"/>
      <c r="AO2360" s="1"/>
      <c r="AP2360" s="1"/>
      <c r="AQ2360" s="3"/>
      <c r="AR2360" s="3"/>
      <c r="AS2360" s="7"/>
      <c r="AT2360" s="1"/>
      <c r="AU2360" s="1"/>
      <c r="AV2360" s="1"/>
      <c r="AW2360" s="1"/>
      <c r="AX2360" s="1"/>
      <c r="AY2360" s="1"/>
      <c r="AZ2360" s="1"/>
      <c r="BA2360" s="1"/>
      <c r="BB2360" s="1"/>
    </row>
    <row r="2361" spans="1:54" x14ac:dyDescent="0.2">
      <c r="A2361" s="178">
        <f t="shared" si="1248"/>
        <v>43480</v>
      </c>
      <c r="B2361" s="2">
        <f t="shared" si="1234"/>
        <v>179110.27181753772</v>
      </c>
      <c r="C2361" s="2">
        <f t="shared" si="1249"/>
        <v>121807.33306138001</v>
      </c>
      <c r="D2361" s="2">
        <f>SUM(Y2361:Y$2591)</f>
        <v>28499.362090459999</v>
      </c>
      <c r="E2361" s="11">
        <f t="shared" si="1235"/>
        <v>93307.970970920011</v>
      </c>
      <c r="F2361" s="99">
        <f t="shared" si="1230"/>
        <v>5092.97</v>
      </c>
      <c r="G2361" s="3">
        <f>IF(N2361=1,VLOOKUP(A2360,[1]Plan1!$BG$69:$BI$188,3),G2360)</f>
        <v>5100.6099999999997</v>
      </c>
      <c r="H2361" s="200">
        <f t="shared" si="1231"/>
        <v>43407</v>
      </c>
      <c r="I2361" s="200">
        <f t="shared" si="1232"/>
        <v>43437</v>
      </c>
      <c r="J2361" s="27">
        <f t="shared" si="1236"/>
        <v>1.5001070102511616E-3</v>
      </c>
      <c r="K2361" s="12">
        <f t="shared" si="1250"/>
        <v>43497</v>
      </c>
      <c r="L2361" s="12">
        <f t="shared" si="1237"/>
        <v>43497</v>
      </c>
      <c r="M2361" s="1">
        <f t="shared" si="1251"/>
        <v>22</v>
      </c>
      <c r="N2361" s="1">
        <f t="shared" si="1238"/>
        <v>9</v>
      </c>
      <c r="O2361" s="2">
        <f t="shared" si="1239"/>
        <v>1.0006134</v>
      </c>
      <c r="P2361" s="11">
        <f t="shared" si="1262"/>
        <v>0.99789954999999997</v>
      </c>
      <c r="Q2361" s="11">
        <f t="shared" si="1256"/>
        <v>1.4687893168371344</v>
      </c>
      <c r="R2361" s="2">
        <f t="shared" si="1261"/>
        <v>1.4696902700000001</v>
      </c>
      <c r="S2361" s="2">
        <f t="shared" si="1254"/>
        <v>1.4582888599999999</v>
      </c>
      <c r="T2361" s="2">
        <f t="shared" si="1240"/>
        <v>177630.27686971999</v>
      </c>
      <c r="U2361" s="2">
        <f t="shared" si="1241"/>
        <v>13060.940163164127</v>
      </c>
      <c r="V2361" s="2">
        <f t="shared" si="1242"/>
        <v>43825.846078483592</v>
      </c>
      <c r="W2361" s="2">
        <f t="shared" si="1243"/>
        <v>178694.11930302772</v>
      </c>
      <c r="X2361" s="29">
        <f t="shared" si="1244"/>
        <v>0</v>
      </c>
      <c r="Y2361" s="2">
        <f t="shared" si="1255"/>
        <v>0</v>
      </c>
      <c r="Z2361" s="82">
        <f t="shared" si="1245"/>
        <v>0</v>
      </c>
      <c r="AA2361" s="2">
        <f t="shared" si="1259"/>
        <v>0</v>
      </c>
      <c r="AB2361" s="27">
        <f t="shared" si="1252"/>
        <v>6.7299999999999999E-2</v>
      </c>
      <c r="AC2361" s="29">
        <f t="shared" si="1233"/>
        <v>9</v>
      </c>
      <c r="AD2361" s="29">
        <v>252</v>
      </c>
      <c r="AE2361" s="11">
        <f t="shared" si="1257"/>
        <v>1.0023288539999999</v>
      </c>
      <c r="AF2361" s="2">
        <f t="shared" si="1260"/>
        <v>413.67498080000001</v>
      </c>
      <c r="AG2361" s="2">
        <f t="shared" si="1246"/>
        <v>416.15251451</v>
      </c>
      <c r="AH2361" s="3">
        <f t="shared" si="1247"/>
        <v>0</v>
      </c>
      <c r="AI2361" s="4" t="str">
        <f t="shared" si="1258"/>
        <v>A+J=</v>
      </c>
      <c r="AJ2361" s="12">
        <f t="shared" si="1253"/>
        <v>43497</v>
      </c>
      <c r="AK2361" s="12"/>
      <c r="AL2361" s="4"/>
      <c r="AM2361" s="1"/>
      <c r="AN2361" s="12"/>
      <c r="AO2361" s="1"/>
      <c r="AP2361" s="1"/>
      <c r="AQ2361" s="3"/>
      <c r="AR2361" s="3"/>
      <c r="AS2361" s="7"/>
      <c r="AT2361" s="1"/>
      <c r="AU2361" s="1"/>
      <c r="AV2361" s="1"/>
      <c r="AW2361" s="1"/>
      <c r="AX2361" s="1"/>
      <c r="AY2361" s="1"/>
      <c r="AZ2361" s="1"/>
      <c r="BA2361" s="1"/>
      <c r="BB2361" s="1"/>
    </row>
    <row r="2362" spans="1:54" x14ac:dyDescent="0.2">
      <c r="A2362" s="178">
        <f t="shared" si="1248"/>
        <v>43481</v>
      </c>
      <c r="B2362" s="2">
        <f t="shared" si="1234"/>
        <v>179165.93879073075</v>
      </c>
      <c r="C2362" s="2">
        <f t="shared" si="1249"/>
        <v>121807.33306138001</v>
      </c>
      <c r="D2362" s="2">
        <f>SUM(Y2362:Y$2591)</f>
        <v>28499.362090459999</v>
      </c>
      <c r="E2362" s="11">
        <f t="shared" si="1235"/>
        <v>93307.970970920011</v>
      </c>
      <c r="F2362" s="99">
        <f t="shared" si="1230"/>
        <v>5092.97</v>
      </c>
      <c r="G2362" s="3">
        <f>IF(N2362=1,VLOOKUP(A2361,[1]Plan1!$BG$69:$BI$188,3),G2361)</f>
        <v>5100.6099999999997</v>
      </c>
      <c r="H2362" s="200">
        <f t="shared" si="1231"/>
        <v>43407</v>
      </c>
      <c r="I2362" s="200">
        <f t="shared" si="1232"/>
        <v>43437</v>
      </c>
      <c r="J2362" s="27">
        <f t="shared" si="1236"/>
        <v>1.5001070102511616E-3</v>
      </c>
      <c r="K2362" s="12">
        <f t="shared" si="1250"/>
        <v>43497</v>
      </c>
      <c r="L2362" s="12">
        <f t="shared" si="1237"/>
        <v>43497</v>
      </c>
      <c r="M2362" s="1">
        <f t="shared" si="1251"/>
        <v>22</v>
      </c>
      <c r="N2362" s="1">
        <f t="shared" si="1238"/>
        <v>10</v>
      </c>
      <c r="O2362" s="2">
        <f t="shared" si="1239"/>
        <v>1.00068158</v>
      </c>
      <c r="P2362" s="11">
        <f t="shared" si="1262"/>
        <v>0.99789954999999997</v>
      </c>
      <c r="Q2362" s="11">
        <f t="shared" si="1256"/>
        <v>1.4687893168371344</v>
      </c>
      <c r="R2362" s="2">
        <f t="shared" si="1261"/>
        <v>1.4697904100000001</v>
      </c>
      <c r="S2362" s="2">
        <f t="shared" si="1254"/>
        <v>1.4582888599999999</v>
      </c>
      <c r="T2362" s="2">
        <f t="shared" si="1240"/>
        <v>177630.27686971999</v>
      </c>
      <c r="U2362" s="2">
        <f t="shared" si="1241"/>
        <v>13060.940163164127</v>
      </c>
      <c r="V2362" s="2">
        <f t="shared" si="1242"/>
        <v>43835.189938696618</v>
      </c>
      <c r="W2362" s="2">
        <f t="shared" si="1243"/>
        <v>178703.46316324075</v>
      </c>
      <c r="X2362" s="29">
        <f t="shared" si="1244"/>
        <v>0</v>
      </c>
      <c r="Y2362" s="2">
        <f t="shared" si="1255"/>
        <v>0</v>
      </c>
      <c r="Z2362" s="82">
        <f t="shared" si="1245"/>
        <v>0</v>
      </c>
      <c r="AA2362" s="2">
        <f t="shared" si="1259"/>
        <v>0</v>
      </c>
      <c r="AB2362" s="27">
        <f t="shared" si="1252"/>
        <v>6.7299999999999999E-2</v>
      </c>
      <c r="AC2362" s="29">
        <f t="shared" si="1233"/>
        <v>10</v>
      </c>
      <c r="AD2362" s="29">
        <v>252</v>
      </c>
      <c r="AE2362" s="11">
        <f t="shared" si="1257"/>
        <v>1.0025879499999999</v>
      </c>
      <c r="AF2362" s="2">
        <f t="shared" si="1260"/>
        <v>459.69827501999998</v>
      </c>
      <c r="AG2362" s="2">
        <f t="shared" si="1246"/>
        <v>462.47562749000002</v>
      </c>
      <c r="AH2362" s="3">
        <f t="shared" si="1247"/>
        <v>0</v>
      </c>
      <c r="AI2362" s="4" t="str">
        <f t="shared" si="1258"/>
        <v>A+J=</v>
      </c>
      <c r="AJ2362" s="12">
        <f t="shared" si="1253"/>
        <v>43497</v>
      </c>
      <c r="AK2362" s="12"/>
      <c r="AL2362" s="4"/>
      <c r="AM2362" s="1"/>
      <c r="AN2362" s="12"/>
      <c r="AO2362" s="1"/>
      <c r="AP2362" s="1"/>
      <c r="AQ2362" s="3"/>
      <c r="AR2362" s="3"/>
      <c r="AS2362" s="7"/>
      <c r="AT2362" s="1"/>
      <c r="AU2362" s="1"/>
      <c r="AV2362" s="1"/>
      <c r="AW2362" s="1"/>
      <c r="AX2362" s="1"/>
      <c r="AY2362" s="1"/>
      <c r="AZ2362" s="1"/>
      <c r="BA2362" s="1"/>
      <c r="BB2362" s="1"/>
    </row>
    <row r="2363" spans="1:54" x14ac:dyDescent="0.2">
      <c r="A2363" s="178">
        <f t="shared" si="1248"/>
        <v>43482</v>
      </c>
      <c r="B2363" s="2">
        <f t="shared" si="1234"/>
        <v>179221.6244510632</v>
      </c>
      <c r="C2363" s="2">
        <f t="shared" si="1249"/>
        <v>121807.33306138001</v>
      </c>
      <c r="D2363" s="2">
        <f>SUM(Y2363:Y$2591)</f>
        <v>28499.362090459999</v>
      </c>
      <c r="E2363" s="11">
        <f t="shared" si="1235"/>
        <v>93307.970970920011</v>
      </c>
      <c r="F2363" s="99">
        <f t="shared" si="1230"/>
        <v>5092.97</v>
      </c>
      <c r="G2363" s="3">
        <f>IF(N2363=1,VLOOKUP(A2362,[1]Plan1!$BG$69:$BI$188,3),G2362)</f>
        <v>5100.6099999999997</v>
      </c>
      <c r="H2363" s="200">
        <f t="shared" si="1231"/>
        <v>43407</v>
      </c>
      <c r="I2363" s="200">
        <f t="shared" si="1232"/>
        <v>43437</v>
      </c>
      <c r="J2363" s="27">
        <f t="shared" si="1236"/>
        <v>1.5001070102511616E-3</v>
      </c>
      <c r="K2363" s="12">
        <f t="shared" si="1250"/>
        <v>43497</v>
      </c>
      <c r="L2363" s="12">
        <f t="shared" si="1237"/>
        <v>43497</v>
      </c>
      <c r="M2363" s="1">
        <f t="shared" si="1251"/>
        <v>22</v>
      </c>
      <c r="N2363" s="1">
        <f t="shared" si="1238"/>
        <v>11</v>
      </c>
      <c r="O2363" s="2">
        <f t="shared" si="1239"/>
        <v>1.0007497700000001</v>
      </c>
      <c r="P2363" s="11">
        <f t="shared" si="1262"/>
        <v>0.99789954999999997</v>
      </c>
      <c r="Q2363" s="11">
        <f t="shared" si="1256"/>
        <v>1.4687893168371344</v>
      </c>
      <c r="R2363" s="2">
        <f t="shared" si="1261"/>
        <v>1.46989057</v>
      </c>
      <c r="S2363" s="2">
        <f t="shared" si="1254"/>
        <v>1.4582888599999999</v>
      </c>
      <c r="T2363" s="2">
        <f t="shared" si="1240"/>
        <v>177630.27686971999</v>
      </c>
      <c r="U2363" s="2">
        <f t="shared" si="1241"/>
        <v>13060.940163164127</v>
      </c>
      <c r="V2363" s="2">
        <f t="shared" si="1242"/>
        <v>43844.535665069059</v>
      </c>
      <c r="W2363" s="2">
        <f t="shared" si="1243"/>
        <v>178712.8088896132</v>
      </c>
      <c r="X2363" s="29">
        <f t="shared" si="1244"/>
        <v>0</v>
      </c>
      <c r="Y2363" s="2">
        <f t="shared" si="1255"/>
        <v>0</v>
      </c>
      <c r="Z2363" s="82">
        <f t="shared" si="1245"/>
        <v>0</v>
      </c>
      <c r="AA2363" s="2">
        <f t="shared" si="1259"/>
        <v>0</v>
      </c>
      <c r="AB2363" s="27">
        <f t="shared" si="1252"/>
        <v>6.7299999999999999E-2</v>
      </c>
      <c r="AC2363" s="29">
        <f t="shared" si="1233"/>
        <v>11</v>
      </c>
      <c r="AD2363" s="29">
        <v>252</v>
      </c>
      <c r="AE2363" s="11">
        <f t="shared" si="1257"/>
        <v>1.0028471130000001</v>
      </c>
      <c r="AF2363" s="2">
        <f t="shared" si="1260"/>
        <v>505.73347045999998</v>
      </c>
      <c r="AG2363" s="2">
        <f t="shared" si="1246"/>
        <v>508.81556145000002</v>
      </c>
      <c r="AH2363" s="3">
        <f t="shared" si="1247"/>
        <v>0</v>
      </c>
      <c r="AI2363" s="4" t="str">
        <f t="shared" si="1258"/>
        <v>A+J=</v>
      </c>
      <c r="AJ2363" s="12">
        <f t="shared" si="1253"/>
        <v>43497</v>
      </c>
      <c r="AK2363" s="12"/>
      <c r="AL2363" s="4"/>
      <c r="AM2363" s="1"/>
      <c r="AN2363" s="12"/>
      <c r="AO2363" s="1"/>
      <c r="AP2363" s="1"/>
      <c r="AQ2363" s="3"/>
      <c r="AR2363" s="3"/>
      <c r="AS2363" s="7"/>
      <c r="AT2363" s="1"/>
      <c r="AU2363" s="1"/>
      <c r="AV2363" s="1"/>
      <c r="AW2363" s="1"/>
      <c r="AX2363" s="1"/>
      <c r="AY2363" s="1"/>
      <c r="AZ2363" s="1"/>
      <c r="BA2363" s="1"/>
      <c r="BB2363" s="1"/>
    </row>
    <row r="2364" spans="1:54" x14ac:dyDescent="0.2">
      <c r="A2364" s="178">
        <f t="shared" si="1248"/>
        <v>43483</v>
      </c>
      <c r="B2364" s="2">
        <f t="shared" si="1234"/>
        <v>179277.32599393593</v>
      </c>
      <c r="C2364" s="2">
        <f t="shared" si="1249"/>
        <v>121807.33306138001</v>
      </c>
      <c r="D2364" s="2">
        <f>SUM(Y2364:Y$2591)</f>
        <v>28499.362090459999</v>
      </c>
      <c r="E2364" s="11">
        <f t="shared" si="1235"/>
        <v>93307.970970920011</v>
      </c>
      <c r="F2364" s="99">
        <f t="shared" si="1230"/>
        <v>5092.97</v>
      </c>
      <c r="G2364" s="3">
        <f>IF(N2364=1,VLOOKUP(A2363,[1]Plan1!$BG$69:$BI$188,3),G2363)</f>
        <v>5100.6099999999997</v>
      </c>
      <c r="H2364" s="200">
        <f t="shared" si="1231"/>
        <v>43407</v>
      </c>
      <c r="I2364" s="200">
        <f t="shared" si="1232"/>
        <v>43437</v>
      </c>
      <c r="J2364" s="27">
        <f t="shared" si="1236"/>
        <v>1.5001070102511616E-3</v>
      </c>
      <c r="K2364" s="12">
        <f t="shared" si="1250"/>
        <v>43497</v>
      </c>
      <c r="L2364" s="12">
        <f t="shared" si="1237"/>
        <v>43497</v>
      </c>
      <c r="M2364" s="1">
        <f t="shared" si="1251"/>
        <v>22</v>
      </c>
      <c r="N2364" s="1">
        <f t="shared" si="1238"/>
        <v>12</v>
      </c>
      <c r="O2364" s="2">
        <f t="shared" si="1239"/>
        <v>1.00081796</v>
      </c>
      <c r="P2364" s="11">
        <f t="shared" si="1262"/>
        <v>0.99789954999999997</v>
      </c>
      <c r="Q2364" s="11">
        <f t="shared" si="1256"/>
        <v>1.4687893168371344</v>
      </c>
      <c r="R2364" s="2">
        <f t="shared" si="1261"/>
        <v>1.46999072</v>
      </c>
      <c r="S2364" s="2">
        <f t="shared" si="1254"/>
        <v>1.4582888599999999</v>
      </c>
      <c r="T2364" s="2">
        <f t="shared" si="1240"/>
        <v>177630.27686971999</v>
      </c>
      <c r="U2364" s="2">
        <f t="shared" si="1241"/>
        <v>13060.940163164127</v>
      </c>
      <c r="V2364" s="2">
        <f t="shared" si="1242"/>
        <v>43853.880458361789</v>
      </c>
      <c r="W2364" s="2">
        <f t="shared" si="1243"/>
        <v>178722.15368290592</v>
      </c>
      <c r="X2364" s="29">
        <f t="shared" si="1244"/>
        <v>0</v>
      </c>
      <c r="Y2364" s="2">
        <f t="shared" si="1255"/>
        <v>0</v>
      </c>
      <c r="Z2364" s="82">
        <f t="shared" si="1245"/>
        <v>0</v>
      </c>
      <c r="AA2364" s="2">
        <f t="shared" si="1259"/>
        <v>0</v>
      </c>
      <c r="AB2364" s="27">
        <f t="shared" si="1252"/>
        <v>6.7299999999999999E-2</v>
      </c>
      <c r="AC2364" s="29">
        <f t="shared" si="1233"/>
        <v>12</v>
      </c>
      <c r="AD2364" s="29">
        <v>252</v>
      </c>
      <c r="AE2364" s="11">
        <f t="shared" si="1257"/>
        <v>1.003106343</v>
      </c>
      <c r="AF2364" s="2">
        <f t="shared" si="1260"/>
        <v>551.78056714000002</v>
      </c>
      <c r="AG2364" s="2">
        <f t="shared" si="1246"/>
        <v>555.17231102999995</v>
      </c>
      <c r="AH2364" s="3">
        <f t="shared" si="1247"/>
        <v>0</v>
      </c>
      <c r="AI2364" s="4" t="str">
        <f t="shared" si="1258"/>
        <v>A+J=</v>
      </c>
      <c r="AJ2364" s="12">
        <f t="shared" si="1253"/>
        <v>43497</v>
      </c>
      <c r="AK2364" s="12"/>
      <c r="AL2364" s="4"/>
      <c r="AM2364" s="1"/>
      <c r="AN2364" s="12"/>
      <c r="AO2364" s="1"/>
      <c r="AP2364" s="1"/>
      <c r="AQ2364" s="3"/>
      <c r="AR2364" s="3"/>
      <c r="AS2364" s="7"/>
      <c r="AT2364" s="1"/>
      <c r="AU2364" s="1"/>
      <c r="AV2364" s="1"/>
      <c r="AW2364" s="1"/>
      <c r="AX2364" s="1"/>
      <c r="AY2364" s="1"/>
      <c r="AZ2364" s="1"/>
      <c r="BA2364" s="1"/>
      <c r="BB2364" s="1"/>
    </row>
    <row r="2365" spans="1:54" x14ac:dyDescent="0.2">
      <c r="A2365" s="178">
        <f t="shared" si="1248"/>
        <v>43484</v>
      </c>
      <c r="B2365" s="2">
        <f t="shared" si="1234"/>
        <v>179333.0452929484</v>
      </c>
      <c r="C2365" s="2">
        <f t="shared" si="1249"/>
        <v>121807.33306138001</v>
      </c>
      <c r="D2365" s="2">
        <f>SUM(Y2365:Y$2591)</f>
        <v>28499.362090459999</v>
      </c>
      <c r="E2365" s="11">
        <f t="shared" si="1235"/>
        <v>93307.970970920011</v>
      </c>
      <c r="F2365" s="99">
        <f t="shared" si="1230"/>
        <v>5092.97</v>
      </c>
      <c r="G2365" s="3">
        <f>IF(N2365=1,VLOOKUP(A2364,[1]Plan1!$BG$69:$BI$188,3),G2364)</f>
        <v>5100.6099999999997</v>
      </c>
      <c r="H2365" s="200">
        <f t="shared" si="1231"/>
        <v>43407</v>
      </c>
      <c r="I2365" s="200">
        <f t="shared" si="1232"/>
        <v>43437</v>
      </c>
      <c r="J2365" s="27">
        <f t="shared" si="1236"/>
        <v>1.5001070102511616E-3</v>
      </c>
      <c r="K2365" s="12">
        <f t="shared" si="1250"/>
        <v>43497</v>
      </c>
      <c r="L2365" s="12">
        <f t="shared" si="1237"/>
        <v>43497</v>
      </c>
      <c r="M2365" s="1">
        <f t="shared" si="1251"/>
        <v>22</v>
      </c>
      <c r="N2365" s="1">
        <f t="shared" si="1238"/>
        <v>13</v>
      </c>
      <c r="O2365" s="2">
        <f t="shared" si="1239"/>
        <v>1.0008861499999999</v>
      </c>
      <c r="P2365" s="11">
        <f t="shared" si="1262"/>
        <v>0.99789954999999997</v>
      </c>
      <c r="Q2365" s="11">
        <f t="shared" si="1256"/>
        <v>1.4687893168371344</v>
      </c>
      <c r="R2365" s="2">
        <f t="shared" si="1261"/>
        <v>1.4700908800000001</v>
      </c>
      <c r="S2365" s="2">
        <f t="shared" si="1254"/>
        <v>1.4582888599999999</v>
      </c>
      <c r="T2365" s="2">
        <f t="shared" si="1240"/>
        <v>177630.27686971999</v>
      </c>
      <c r="U2365" s="2">
        <f t="shared" si="1241"/>
        <v>13060.940163164127</v>
      </c>
      <c r="V2365" s="2">
        <f t="shared" si="1242"/>
        <v>43863.226184734252</v>
      </c>
      <c r="W2365" s="2">
        <f t="shared" si="1243"/>
        <v>178731.49940927839</v>
      </c>
      <c r="X2365" s="29">
        <f t="shared" si="1244"/>
        <v>0</v>
      </c>
      <c r="Y2365" s="2">
        <f t="shared" si="1255"/>
        <v>0</v>
      </c>
      <c r="Z2365" s="82">
        <f t="shared" si="1245"/>
        <v>0</v>
      </c>
      <c r="AA2365" s="2">
        <f t="shared" si="1259"/>
        <v>0</v>
      </c>
      <c r="AB2365" s="27">
        <f t="shared" si="1252"/>
        <v>6.7299999999999999E-2</v>
      </c>
      <c r="AC2365" s="29">
        <f t="shared" si="1233"/>
        <v>13</v>
      </c>
      <c r="AD2365" s="29">
        <v>252</v>
      </c>
      <c r="AE2365" s="11">
        <f t="shared" si="1257"/>
        <v>1.0033656399999999</v>
      </c>
      <c r="AF2365" s="2">
        <f t="shared" si="1260"/>
        <v>597.83956504000002</v>
      </c>
      <c r="AG2365" s="2">
        <f t="shared" si="1246"/>
        <v>601.54588366999997</v>
      </c>
      <c r="AH2365" s="3">
        <f t="shared" si="1247"/>
        <v>0</v>
      </c>
      <c r="AI2365" s="4" t="str">
        <f t="shared" si="1258"/>
        <v>A+J=</v>
      </c>
      <c r="AJ2365" s="12">
        <f t="shared" si="1253"/>
        <v>43497</v>
      </c>
      <c r="AK2365" s="12"/>
      <c r="AL2365" s="4"/>
      <c r="AM2365" s="1"/>
      <c r="AN2365" s="12"/>
      <c r="AO2365" s="1"/>
      <c r="AP2365" s="1"/>
      <c r="AQ2365" s="3"/>
      <c r="AR2365" s="3"/>
      <c r="AS2365" s="7"/>
      <c r="AT2365" s="1"/>
      <c r="AU2365" s="1"/>
      <c r="AV2365" s="1"/>
      <c r="AW2365" s="1"/>
      <c r="AX2365" s="1"/>
      <c r="AY2365" s="1"/>
      <c r="AZ2365" s="1"/>
      <c r="BA2365" s="1"/>
      <c r="BB2365" s="1"/>
    </row>
    <row r="2366" spans="1:54" x14ac:dyDescent="0.2">
      <c r="A2366" s="178">
        <f t="shared" si="1248"/>
        <v>43485</v>
      </c>
      <c r="B2366" s="2">
        <f t="shared" si="1234"/>
        <v>179333.0452929484</v>
      </c>
      <c r="C2366" s="2">
        <f t="shared" si="1249"/>
        <v>121807.33306138001</v>
      </c>
      <c r="D2366" s="2">
        <f>SUM(Y2366:Y$2591)</f>
        <v>28499.362090459999</v>
      </c>
      <c r="E2366" s="11">
        <f t="shared" si="1235"/>
        <v>93307.970970920011</v>
      </c>
      <c r="F2366" s="99">
        <f t="shared" si="1230"/>
        <v>5092.97</v>
      </c>
      <c r="G2366" s="3">
        <f>IF(N2366=1,VLOOKUP(A2365,[1]Plan1!$BG$69:$BI$188,3),G2365)</f>
        <v>5100.6099999999997</v>
      </c>
      <c r="H2366" s="200">
        <f t="shared" si="1231"/>
        <v>43407</v>
      </c>
      <c r="I2366" s="200">
        <f t="shared" si="1232"/>
        <v>43437</v>
      </c>
      <c r="J2366" s="27">
        <f t="shared" si="1236"/>
        <v>1.5001070102511616E-3</v>
      </c>
      <c r="K2366" s="12">
        <f t="shared" si="1250"/>
        <v>43497</v>
      </c>
      <c r="L2366" s="12">
        <f t="shared" si="1237"/>
        <v>43497</v>
      </c>
      <c r="M2366" s="1">
        <f t="shared" si="1251"/>
        <v>22</v>
      </c>
      <c r="N2366" s="1">
        <f t="shared" si="1238"/>
        <v>13</v>
      </c>
      <c r="O2366" s="2">
        <f t="shared" si="1239"/>
        <v>1.0008861499999999</v>
      </c>
      <c r="P2366" s="11">
        <f t="shared" si="1262"/>
        <v>0.99789954999999997</v>
      </c>
      <c r="Q2366" s="11">
        <f t="shared" si="1256"/>
        <v>1.4687893168371344</v>
      </c>
      <c r="R2366" s="2">
        <f t="shared" si="1261"/>
        <v>1.4700908800000001</v>
      </c>
      <c r="S2366" s="2">
        <f t="shared" si="1254"/>
        <v>1.4582888599999999</v>
      </c>
      <c r="T2366" s="2">
        <f t="shared" si="1240"/>
        <v>177630.27686971999</v>
      </c>
      <c r="U2366" s="2">
        <f t="shared" si="1241"/>
        <v>13060.940163164127</v>
      </c>
      <c r="V2366" s="2">
        <f t="shared" si="1242"/>
        <v>43863.226184734252</v>
      </c>
      <c r="W2366" s="2">
        <f t="shared" si="1243"/>
        <v>178731.49940927839</v>
      </c>
      <c r="X2366" s="29">
        <f t="shared" si="1244"/>
        <v>0</v>
      </c>
      <c r="Y2366" s="2">
        <f t="shared" si="1255"/>
        <v>0</v>
      </c>
      <c r="Z2366" s="82">
        <f t="shared" si="1245"/>
        <v>0</v>
      </c>
      <c r="AA2366" s="2">
        <f t="shared" si="1259"/>
        <v>0</v>
      </c>
      <c r="AB2366" s="27">
        <f t="shared" si="1252"/>
        <v>6.7299999999999999E-2</v>
      </c>
      <c r="AC2366" s="29">
        <f t="shared" si="1233"/>
        <v>13</v>
      </c>
      <c r="AD2366" s="29">
        <v>252</v>
      </c>
      <c r="AE2366" s="11">
        <f t="shared" si="1257"/>
        <v>1.0033656399999999</v>
      </c>
      <c r="AF2366" s="2">
        <f t="shared" si="1260"/>
        <v>597.83956504000002</v>
      </c>
      <c r="AG2366" s="2">
        <f t="shared" si="1246"/>
        <v>601.54588366999997</v>
      </c>
      <c r="AH2366" s="3">
        <f t="shared" si="1247"/>
        <v>0</v>
      </c>
      <c r="AI2366" s="4" t="str">
        <f t="shared" si="1258"/>
        <v>A+J=</v>
      </c>
      <c r="AJ2366" s="12">
        <f t="shared" si="1253"/>
        <v>43497</v>
      </c>
      <c r="AK2366" s="12"/>
      <c r="AL2366" s="4"/>
      <c r="AM2366" s="1"/>
      <c r="AN2366" s="12"/>
      <c r="AO2366" s="1"/>
      <c r="AP2366" s="1"/>
      <c r="AQ2366" s="3"/>
      <c r="AR2366" s="3"/>
      <c r="AS2366" s="7"/>
      <c r="AT2366" s="1"/>
      <c r="AU2366" s="1"/>
      <c r="AV2366" s="1"/>
      <c r="AW2366" s="1"/>
      <c r="AX2366" s="1"/>
      <c r="AY2366" s="1"/>
      <c r="AZ2366" s="1"/>
      <c r="BA2366" s="1"/>
      <c r="BB2366" s="1"/>
    </row>
    <row r="2367" spans="1:54" x14ac:dyDescent="0.2">
      <c r="A2367" s="178">
        <f t="shared" si="1248"/>
        <v>43486</v>
      </c>
      <c r="B2367" s="2">
        <f t="shared" si="1234"/>
        <v>179333.0452929484</v>
      </c>
      <c r="C2367" s="2">
        <f t="shared" si="1249"/>
        <v>121807.33306138001</v>
      </c>
      <c r="D2367" s="2">
        <f>SUM(Y2367:Y$2591)</f>
        <v>28499.362090459999</v>
      </c>
      <c r="E2367" s="11">
        <f t="shared" si="1235"/>
        <v>93307.970970920011</v>
      </c>
      <c r="F2367" s="99">
        <f t="shared" si="1230"/>
        <v>5092.97</v>
      </c>
      <c r="G2367" s="3">
        <f>IF(N2367=1,VLOOKUP(A2366,[1]Plan1!$BG$69:$BI$188,3),G2366)</f>
        <v>5100.6099999999997</v>
      </c>
      <c r="H2367" s="200">
        <f t="shared" si="1231"/>
        <v>43407</v>
      </c>
      <c r="I2367" s="200">
        <f t="shared" si="1232"/>
        <v>43437</v>
      </c>
      <c r="J2367" s="27">
        <f t="shared" si="1236"/>
        <v>1.5001070102511616E-3</v>
      </c>
      <c r="K2367" s="12">
        <f t="shared" si="1250"/>
        <v>43497</v>
      </c>
      <c r="L2367" s="12">
        <f t="shared" si="1237"/>
        <v>43497</v>
      </c>
      <c r="M2367" s="1">
        <f t="shared" si="1251"/>
        <v>22</v>
      </c>
      <c r="N2367" s="1">
        <f t="shared" si="1238"/>
        <v>13</v>
      </c>
      <c r="O2367" s="2">
        <f t="shared" si="1239"/>
        <v>1.0008861499999999</v>
      </c>
      <c r="P2367" s="11">
        <f t="shared" si="1262"/>
        <v>0.99789954999999997</v>
      </c>
      <c r="Q2367" s="11">
        <f t="shared" si="1256"/>
        <v>1.4687893168371344</v>
      </c>
      <c r="R2367" s="2">
        <f t="shared" si="1261"/>
        <v>1.4700908800000001</v>
      </c>
      <c r="S2367" s="2">
        <f t="shared" si="1254"/>
        <v>1.4582888599999999</v>
      </c>
      <c r="T2367" s="2">
        <f t="shared" si="1240"/>
        <v>177630.27686971999</v>
      </c>
      <c r="U2367" s="2">
        <f t="shared" si="1241"/>
        <v>13060.940163164127</v>
      </c>
      <c r="V2367" s="2">
        <f t="shared" si="1242"/>
        <v>43863.226184734252</v>
      </c>
      <c r="W2367" s="2">
        <f t="shared" si="1243"/>
        <v>178731.49940927839</v>
      </c>
      <c r="X2367" s="29">
        <f t="shared" si="1244"/>
        <v>0</v>
      </c>
      <c r="Y2367" s="2">
        <f t="shared" si="1255"/>
        <v>0</v>
      </c>
      <c r="Z2367" s="82">
        <f t="shared" si="1245"/>
        <v>0</v>
      </c>
      <c r="AA2367" s="2">
        <f t="shared" si="1259"/>
        <v>0</v>
      </c>
      <c r="AB2367" s="27">
        <f t="shared" si="1252"/>
        <v>6.7299999999999999E-2</v>
      </c>
      <c r="AC2367" s="29">
        <f t="shared" si="1233"/>
        <v>13</v>
      </c>
      <c r="AD2367" s="29">
        <v>252</v>
      </c>
      <c r="AE2367" s="11">
        <f t="shared" si="1257"/>
        <v>1.0033656399999999</v>
      </c>
      <c r="AF2367" s="2">
        <f t="shared" si="1260"/>
        <v>597.83956504000002</v>
      </c>
      <c r="AG2367" s="2">
        <f t="shared" si="1246"/>
        <v>601.54588366999997</v>
      </c>
      <c r="AH2367" s="3">
        <f t="shared" si="1247"/>
        <v>0</v>
      </c>
      <c r="AI2367" s="4" t="str">
        <f t="shared" si="1258"/>
        <v>A+J=</v>
      </c>
      <c r="AJ2367" s="12">
        <f t="shared" si="1253"/>
        <v>43497</v>
      </c>
      <c r="AK2367" s="12"/>
      <c r="AL2367" s="4"/>
      <c r="AM2367" s="1"/>
      <c r="AN2367" s="12"/>
      <c r="AO2367" s="1"/>
      <c r="AP2367" s="1"/>
      <c r="AQ2367" s="3"/>
      <c r="AR2367" s="3"/>
      <c r="AS2367" s="7"/>
      <c r="AT2367" s="1"/>
      <c r="AU2367" s="1"/>
      <c r="AV2367" s="1"/>
      <c r="AW2367" s="1"/>
      <c r="AX2367" s="1"/>
      <c r="AY2367" s="1"/>
      <c r="AZ2367" s="1"/>
      <c r="BA2367" s="1"/>
      <c r="BB2367" s="1"/>
    </row>
    <row r="2368" spans="1:54" x14ac:dyDescent="0.2">
      <c r="A2368" s="178">
        <f t="shared" si="1248"/>
        <v>43487</v>
      </c>
      <c r="B2368" s="2">
        <f t="shared" si="1234"/>
        <v>179388.78235069051</v>
      </c>
      <c r="C2368" s="2">
        <f t="shared" si="1249"/>
        <v>121807.33306138001</v>
      </c>
      <c r="D2368" s="2">
        <f>SUM(Y2368:Y$2591)</f>
        <v>28499.362090459999</v>
      </c>
      <c r="E2368" s="11">
        <f t="shared" si="1235"/>
        <v>93307.970970920011</v>
      </c>
      <c r="F2368" s="99">
        <f t="shared" si="1230"/>
        <v>5092.97</v>
      </c>
      <c r="G2368" s="3">
        <f>IF(N2368=1,VLOOKUP(A2367,[1]Plan1!$BG$69:$BI$188,3),G2367)</f>
        <v>5100.6099999999997</v>
      </c>
      <c r="H2368" s="200">
        <f t="shared" si="1231"/>
        <v>43407</v>
      </c>
      <c r="I2368" s="200">
        <f t="shared" si="1232"/>
        <v>43437</v>
      </c>
      <c r="J2368" s="27">
        <f t="shared" si="1236"/>
        <v>1.5001070102511616E-3</v>
      </c>
      <c r="K2368" s="12">
        <f t="shared" si="1250"/>
        <v>43497</v>
      </c>
      <c r="L2368" s="12">
        <f t="shared" si="1237"/>
        <v>43497</v>
      </c>
      <c r="M2368" s="1">
        <f t="shared" si="1251"/>
        <v>22</v>
      </c>
      <c r="N2368" s="1">
        <f t="shared" si="1238"/>
        <v>14</v>
      </c>
      <c r="O2368" s="2">
        <f t="shared" si="1239"/>
        <v>1.00095435</v>
      </c>
      <c r="P2368" s="11">
        <f t="shared" si="1262"/>
        <v>0.99789954999999997</v>
      </c>
      <c r="Q2368" s="11">
        <f t="shared" si="1256"/>
        <v>1.4687893168371344</v>
      </c>
      <c r="R2368" s="2">
        <f t="shared" si="1261"/>
        <v>1.4701910499999999</v>
      </c>
      <c r="S2368" s="2">
        <f t="shared" si="1254"/>
        <v>1.4582888599999999</v>
      </c>
      <c r="T2368" s="2">
        <f t="shared" si="1240"/>
        <v>177630.27686971999</v>
      </c>
      <c r="U2368" s="2">
        <f t="shared" si="1241"/>
        <v>13060.940163164127</v>
      </c>
      <c r="V2368" s="2">
        <f t="shared" si="1242"/>
        <v>43872.572844186398</v>
      </c>
      <c r="W2368" s="2">
        <f t="shared" si="1243"/>
        <v>178740.84606873052</v>
      </c>
      <c r="X2368" s="29">
        <f t="shared" si="1244"/>
        <v>0</v>
      </c>
      <c r="Y2368" s="2">
        <f t="shared" si="1255"/>
        <v>0</v>
      </c>
      <c r="Z2368" s="82">
        <f t="shared" si="1245"/>
        <v>0</v>
      </c>
      <c r="AA2368" s="2">
        <f t="shared" si="1259"/>
        <v>0</v>
      </c>
      <c r="AB2368" s="27">
        <f t="shared" si="1252"/>
        <v>6.7299999999999999E-2</v>
      </c>
      <c r="AC2368" s="29">
        <f t="shared" si="1233"/>
        <v>14</v>
      </c>
      <c r="AD2368" s="29">
        <v>252</v>
      </c>
      <c r="AE2368" s="11">
        <f t="shared" si="1257"/>
        <v>1.0036250040000001</v>
      </c>
      <c r="AF2368" s="2">
        <f t="shared" si="1260"/>
        <v>643.91046416999995</v>
      </c>
      <c r="AG2368" s="2">
        <f t="shared" si="1246"/>
        <v>647.93628195999997</v>
      </c>
      <c r="AH2368" s="3">
        <f t="shared" si="1247"/>
        <v>0</v>
      </c>
      <c r="AI2368" s="4" t="str">
        <f t="shared" si="1258"/>
        <v>A+J=</v>
      </c>
      <c r="AJ2368" s="12">
        <f t="shared" si="1253"/>
        <v>43497</v>
      </c>
      <c r="AK2368" s="12"/>
      <c r="AL2368" s="4"/>
      <c r="AM2368" s="1"/>
      <c r="AN2368" s="12"/>
      <c r="AO2368" s="1"/>
      <c r="AP2368" s="1"/>
      <c r="AQ2368" s="3"/>
      <c r="AR2368" s="3"/>
      <c r="AS2368" s="7"/>
      <c r="AT2368" s="1"/>
      <c r="AU2368" s="1"/>
      <c r="AV2368" s="1"/>
      <c r="AW2368" s="1"/>
      <c r="AX2368" s="1"/>
      <c r="AY2368" s="1"/>
      <c r="AZ2368" s="1"/>
      <c r="BA2368" s="1"/>
      <c r="BB2368" s="1"/>
    </row>
    <row r="2369" spans="1:54" x14ac:dyDescent="0.2">
      <c r="A2369" s="178">
        <f t="shared" si="1248"/>
        <v>43488</v>
      </c>
      <c r="B2369" s="2">
        <f t="shared" si="1234"/>
        <v>179444.53623307269</v>
      </c>
      <c r="C2369" s="2">
        <f t="shared" si="1249"/>
        <v>121807.33306138001</v>
      </c>
      <c r="D2369" s="2">
        <f>SUM(Y2369:Y$2591)</f>
        <v>28499.362090459999</v>
      </c>
      <c r="E2369" s="11">
        <f t="shared" si="1235"/>
        <v>93307.970970920011</v>
      </c>
      <c r="F2369" s="99">
        <f t="shared" ref="F2369:F2432" si="1263">IF(G2369=G2368,F2368,G2368)</f>
        <v>5092.97</v>
      </c>
      <c r="G2369" s="3">
        <f>IF(N2369=1,VLOOKUP(A2368,[1]Plan1!$BG$69:$BI$188,3),G2368)</f>
        <v>5100.6099999999997</v>
      </c>
      <c r="H2369" s="200">
        <f t="shared" ref="H2369:H2432" si="1264">EDATE(I2369,-1)</f>
        <v>43407</v>
      </c>
      <c r="I2369" s="200">
        <f t="shared" ref="I2369:I2432" si="1265">IF(X2368&gt;0,EDATE(A2369,-1),+I2368)</f>
        <v>43437</v>
      </c>
      <c r="J2369" s="27">
        <f t="shared" si="1236"/>
        <v>1.5001070102511616E-3</v>
      </c>
      <c r="K2369" s="12">
        <f t="shared" si="1250"/>
        <v>43497</v>
      </c>
      <c r="L2369" s="12">
        <f t="shared" si="1237"/>
        <v>43497</v>
      </c>
      <c r="M2369" s="1">
        <f t="shared" si="1251"/>
        <v>22</v>
      </c>
      <c r="N2369" s="1">
        <f t="shared" si="1238"/>
        <v>15</v>
      </c>
      <c r="O2369" s="2">
        <f t="shared" si="1239"/>
        <v>1.0010225500000001</v>
      </c>
      <c r="P2369" s="11">
        <f t="shared" si="1262"/>
        <v>0.99789954999999997</v>
      </c>
      <c r="Q2369" s="11">
        <f t="shared" si="1256"/>
        <v>1.4687893168371344</v>
      </c>
      <c r="R2369" s="2">
        <f t="shared" si="1261"/>
        <v>1.47029122</v>
      </c>
      <c r="S2369" s="2">
        <f t="shared" si="1254"/>
        <v>1.4582888599999999</v>
      </c>
      <c r="T2369" s="2">
        <f t="shared" si="1240"/>
        <v>177630.27686971999</v>
      </c>
      <c r="U2369" s="2">
        <f t="shared" si="1241"/>
        <v>13060.940163164127</v>
      </c>
      <c r="V2369" s="2">
        <f t="shared" si="1242"/>
        <v>43881.919503638557</v>
      </c>
      <c r="W2369" s="2">
        <f t="shared" si="1243"/>
        <v>178750.19272818268</v>
      </c>
      <c r="X2369" s="29">
        <f t="shared" si="1244"/>
        <v>0</v>
      </c>
      <c r="Y2369" s="2">
        <f t="shared" si="1255"/>
        <v>0</v>
      </c>
      <c r="Z2369" s="82">
        <f t="shared" si="1245"/>
        <v>0</v>
      </c>
      <c r="AA2369" s="2">
        <f t="shared" si="1259"/>
        <v>0</v>
      </c>
      <c r="AB2369" s="27">
        <f t="shared" si="1252"/>
        <v>6.7299999999999999E-2</v>
      </c>
      <c r="AC2369" s="29">
        <f t="shared" ref="AC2369:AC2432" si="1266">N2369</f>
        <v>15</v>
      </c>
      <c r="AD2369" s="29">
        <v>252</v>
      </c>
      <c r="AE2369" s="11">
        <f t="shared" si="1257"/>
        <v>1.003884435</v>
      </c>
      <c r="AF2369" s="2">
        <f t="shared" si="1260"/>
        <v>689.99326453000003</v>
      </c>
      <c r="AG2369" s="2">
        <f t="shared" si="1246"/>
        <v>694.34350488999996</v>
      </c>
      <c r="AH2369" s="3">
        <f t="shared" si="1247"/>
        <v>0</v>
      </c>
      <c r="AI2369" s="4" t="str">
        <f t="shared" si="1258"/>
        <v>A+J=</v>
      </c>
      <c r="AJ2369" s="12">
        <f t="shared" si="1253"/>
        <v>43497</v>
      </c>
      <c r="AK2369" s="12"/>
      <c r="AL2369" s="4"/>
      <c r="AM2369" s="1"/>
      <c r="AN2369" s="12"/>
      <c r="AO2369" s="1"/>
      <c r="AP2369" s="1"/>
      <c r="AQ2369" s="3"/>
      <c r="AR2369" s="3"/>
      <c r="AS2369" s="7"/>
      <c r="AT2369" s="1"/>
      <c r="AU2369" s="1"/>
      <c r="AV2369" s="1"/>
      <c r="AW2369" s="1"/>
      <c r="AX2369" s="1"/>
      <c r="AY2369" s="1"/>
      <c r="AZ2369" s="1"/>
      <c r="BA2369" s="1"/>
      <c r="BB2369" s="1"/>
    </row>
    <row r="2370" spans="1:54" x14ac:dyDescent="0.2">
      <c r="A2370" s="178">
        <f t="shared" si="1248"/>
        <v>43489</v>
      </c>
      <c r="B2370" s="2">
        <f t="shared" si="1234"/>
        <v>179500.30899461429</v>
      </c>
      <c r="C2370" s="2">
        <f t="shared" si="1249"/>
        <v>121807.33306138001</v>
      </c>
      <c r="D2370" s="2">
        <f>SUM(Y2370:Y$2591)</f>
        <v>28499.362090459999</v>
      </c>
      <c r="E2370" s="11">
        <f t="shared" si="1235"/>
        <v>93307.970970920011</v>
      </c>
      <c r="F2370" s="99">
        <f t="shared" si="1263"/>
        <v>5092.97</v>
      </c>
      <c r="G2370" s="3">
        <f>IF(N2370=1,VLOOKUP(A2369,[1]Plan1!$BG$69:$BI$188,3),G2369)</f>
        <v>5100.6099999999997</v>
      </c>
      <c r="H2370" s="200">
        <f t="shared" si="1264"/>
        <v>43407</v>
      </c>
      <c r="I2370" s="200">
        <f t="shared" si="1265"/>
        <v>43437</v>
      </c>
      <c r="J2370" s="27">
        <f t="shared" si="1236"/>
        <v>1.5001070102511616E-3</v>
      </c>
      <c r="K2370" s="12">
        <f t="shared" si="1250"/>
        <v>43497</v>
      </c>
      <c r="L2370" s="12">
        <f t="shared" si="1237"/>
        <v>43497</v>
      </c>
      <c r="M2370" s="1">
        <f t="shared" si="1251"/>
        <v>22</v>
      </c>
      <c r="N2370" s="1">
        <f t="shared" si="1238"/>
        <v>16</v>
      </c>
      <c r="O2370" s="2">
        <f t="shared" si="1239"/>
        <v>1.0010907600000001</v>
      </c>
      <c r="P2370" s="11">
        <f t="shared" si="1262"/>
        <v>0.99789954999999997</v>
      </c>
      <c r="Q2370" s="11">
        <f t="shared" si="1256"/>
        <v>1.4687893168371344</v>
      </c>
      <c r="R2370" s="2">
        <f t="shared" si="1261"/>
        <v>1.47039141</v>
      </c>
      <c r="S2370" s="2">
        <f t="shared" si="1254"/>
        <v>1.4582888599999999</v>
      </c>
      <c r="T2370" s="2">
        <f t="shared" si="1240"/>
        <v>177630.27686971999</v>
      </c>
      <c r="U2370" s="2">
        <f t="shared" si="1241"/>
        <v>13060.940163164127</v>
      </c>
      <c r="V2370" s="2">
        <f t="shared" si="1242"/>
        <v>43891.268029250132</v>
      </c>
      <c r="W2370" s="2">
        <f t="shared" si="1243"/>
        <v>178759.54125379428</v>
      </c>
      <c r="X2370" s="29">
        <f t="shared" si="1244"/>
        <v>0</v>
      </c>
      <c r="Y2370" s="2">
        <f t="shared" si="1255"/>
        <v>0</v>
      </c>
      <c r="Z2370" s="82">
        <f t="shared" si="1245"/>
        <v>0</v>
      </c>
      <c r="AA2370" s="2">
        <f t="shared" si="1259"/>
        <v>0</v>
      </c>
      <c r="AB2370" s="27">
        <f t="shared" si="1252"/>
        <v>6.7299999999999999E-2</v>
      </c>
      <c r="AC2370" s="29">
        <f t="shared" si="1266"/>
        <v>16</v>
      </c>
      <c r="AD2370" s="29">
        <v>252</v>
      </c>
      <c r="AE2370" s="11">
        <f t="shared" si="1257"/>
        <v>1.004143934</v>
      </c>
      <c r="AF2370" s="2">
        <f t="shared" si="1260"/>
        <v>736.08814373999996</v>
      </c>
      <c r="AG2370" s="2">
        <f t="shared" si="1246"/>
        <v>740.76774081999997</v>
      </c>
      <c r="AH2370" s="3">
        <f t="shared" si="1247"/>
        <v>0</v>
      </c>
      <c r="AI2370" s="4" t="str">
        <f t="shared" si="1258"/>
        <v>A+J=</v>
      </c>
      <c r="AJ2370" s="12">
        <f t="shared" si="1253"/>
        <v>43497</v>
      </c>
      <c r="AK2370" s="12"/>
      <c r="AL2370" s="4"/>
      <c r="AM2370" s="1"/>
      <c r="AN2370" s="12"/>
      <c r="AO2370" s="1"/>
      <c r="AP2370" s="1"/>
      <c r="AQ2370" s="3"/>
      <c r="AR2370" s="3"/>
      <c r="AS2370" s="7"/>
      <c r="AT2370" s="1"/>
      <c r="AU2370" s="1"/>
      <c r="AV2370" s="1"/>
      <c r="AW2370" s="1"/>
      <c r="AX2370" s="1"/>
      <c r="AY2370" s="1"/>
      <c r="AZ2370" s="1"/>
      <c r="BA2370" s="1"/>
      <c r="BB2370" s="1"/>
    </row>
    <row r="2371" spans="1:54" x14ac:dyDescent="0.2">
      <c r="A2371" s="178">
        <f t="shared" si="1248"/>
        <v>43490</v>
      </c>
      <c r="B2371" s="2">
        <f t="shared" si="1234"/>
        <v>179556.09746958612</v>
      </c>
      <c r="C2371" s="2">
        <f t="shared" si="1249"/>
        <v>121807.33306138001</v>
      </c>
      <c r="D2371" s="2">
        <f>SUM(Y2371:Y$2591)</f>
        <v>28499.362090459999</v>
      </c>
      <c r="E2371" s="11">
        <f t="shared" si="1235"/>
        <v>93307.970970920011</v>
      </c>
      <c r="F2371" s="99">
        <f t="shared" si="1263"/>
        <v>5092.97</v>
      </c>
      <c r="G2371" s="3">
        <f>IF(N2371=1,VLOOKUP(A2370,[1]Plan1!$BG$69:$BI$188,3),G2370)</f>
        <v>5100.6099999999997</v>
      </c>
      <c r="H2371" s="200">
        <f t="shared" si="1264"/>
        <v>43407</v>
      </c>
      <c r="I2371" s="200">
        <f t="shared" si="1265"/>
        <v>43437</v>
      </c>
      <c r="J2371" s="27">
        <f t="shared" si="1236"/>
        <v>1.5001070102511616E-3</v>
      </c>
      <c r="K2371" s="12">
        <f t="shared" si="1250"/>
        <v>43497</v>
      </c>
      <c r="L2371" s="12">
        <f t="shared" si="1237"/>
        <v>43497</v>
      </c>
      <c r="M2371" s="1">
        <f t="shared" si="1251"/>
        <v>22</v>
      </c>
      <c r="N2371" s="1">
        <f t="shared" si="1238"/>
        <v>17</v>
      </c>
      <c r="O2371" s="2">
        <f t="shared" si="1239"/>
        <v>1.0011589700000001</v>
      </c>
      <c r="P2371" s="11">
        <f t="shared" si="1262"/>
        <v>0.99789954999999997</v>
      </c>
      <c r="Q2371" s="11">
        <f t="shared" si="1256"/>
        <v>1.4687893168371344</v>
      </c>
      <c r="R2371" s="2">
        <f t="shared" si="1261"/>
        <v>1.47049159</v>
      </c>
      <c r="S2371" s="2">
        <f t="shared" si="1254"/>
        <v>1.4582888599999999</v>
      </c>
      <c r="T2371" s="2">
        <f t="shared" si="1240"/>
        <v>177630.27686971999</v>
      </c>
      <c r="U2371" s="2">
        <f t="shared" si="1241"/>
        <v>13060.940163164127</v>
      </c>
      <c r="V2371" s="2">
        <f t="shared" si="1242"/>
        <v>43900.615621781995</v>
      </c>
      <c r="W2371" s="2">
        <f t="shared" si="1243"/>
        <v>178768.88884632612</v>
      </c>
      <c r="X2371" s="29">
        <f t="shared" si="1244"/>
        <v>0</v>
      </c>
      <c r="Y2371" s="2">
        <f t="shared" si="1255"/>
        <v>0</v>
      </c>
      <c r="Z2371" s="82">
        <f t="shared" si="1245"/>
        <v>0</v>
      </c>
      <c r="AA2371" s="2">
        <f t="shared" si="1259"/>
        <v>0</v>
      </c>
      <c r="AB2371" s="27">
        <f t="shared" si="1252"/>
        <v>6.7299999999999999E-2</v>
      </c>
      <c r="AC2371" s="29">
        <f t="shared" si="1266"/>
        <v>17</v>
      </c>
      <c r="AD2371" s="29">
        <v>252</v>
      </c>
      <c r="AE2371" s="11">
        <f t="shared" si="1257"/>
        <v>1.0044034989999999</v>
      </c>
      <c r="AF2371" s="2">
        <f t="shared" si="1260"/>
        <v>782.19474656</v>
      </c>
      <c r="AG2371" s="2">
        <f t="shared" si="1246"/>
        <v>787.20862325999997</v>
      </c>
      <c r="AH2371" s="3">
        <f t="shared" si="1247"/>
        <v>0</v>
      </c>
      <c r="AI2371" s="4" t="str">
        <f t="shared" si="1258"/>
        <v>A+J=</v>
      </c>
      <c r="AJ2371" s="12">
        <f t="shared" si="1253"/>
        <v>43497</v>
      </c>
      <c r="AK2371" s="12"/>
      <c r="AL2371" s="4"/>
      <c r="AM2371" s="1"/>
      <c r="AN2371" s="12"/>
      <c r="AO2371" s="1"/>
      <c r="AP2371" s="1"/>
      <c r="AQ2371" s="3"/>
      <c r="AR2371" s="3"/>
      <c r="AS2371" s="7"/>
      <c r="AT2371" s="1"/>
      <c r="AU2371" s="1"/>
      <c r="AV2371" s="1"/>
      <c r="AW2371" s="1"/>
      <c r="AX2371" s="1"/>
      <c r="AY2371" s="1"/>
      <c r="AZ2371" s="1"/>
      <c r="BA2371" s="1"/>
      <c r="BB2371" s="1"/>
    </row>
    <row r="2372" spans="1:54" x14ac:dyDescent="0.2">
      <c r="A2372" s="178">
        <f t="shared" si="1248"/>
        <v>43491</v>
      </c>
      <c r="B2372" s="2">
        <f t="shared" si="1234"/>
        <v>179611.90558760712</v>
      </c>
      <c r="C2372" s="2">
        <f t="shared" si="1249"/>
        <v>121807.33306138001</v>
      </c>
      <c r="D2372" s="2">
        <f>SUM(Y2372:Y$2591)</f>
        <v>28499.362090459999</v>
      </c>
      <c r="E2372" s="11">
        <f t="shared" si="1235"/>
        <v>93307.970970920011</v>
      </c>
      <c r="F2372" s="99">
        <f t="shared" si="1263"/>
        <v>5092.97</v>
      </c>
      <c r="G2372" s="3">
        <f>IF(N2372=1,VLOOKUP(A2371,[1]Plan1!$BG$69:$BI$188,3),G2371)</f>
        <v>5100.6099999999997</v>
      </c>
      <c r="H2372" s="200">
        <f t="shared" si="1264"/>
        <v>43407</v>
      </c>
      <c r="I2372" s="200">
        <f t="shared" si="1265"/>
        <v>43437</v>
      </c>
      <c r="J2372" s="27">
        <f t="shared" si="1236"/>
        <v>1.5001070102511616E-3</v>
      </c>
      <c r="K2372" s="12">
        <f t="shared" si="1250"/>
        <v>43497</v>
      </c>
      <c r="L2372" s="12">
        <f t="shared" si="1237"/>
        <v>43497</v>
      </c>
      <c r="M2372" s="1">
        <f t="shared" si="1251"/>
        <v>22</v>
      </c>
      <c r="N2372" s="1">
        <f t="shared" si="1238"/>
        <v>18</v>
      </c>
      <c r="O2372" s="2">
        <f t="shared" si="1239"/>
        <v>1.00122719</v>
      </c>
      <c r="P2372" s="11">
        <f t="shared" si="1262"/>
        <v>0.99789954999999997</v>
      </c>
      <c r="Q2372" s="11">
        <f t="shared" si="1256"/>
        <v>1.4687893168371344</v>
      </c>
      <c r="R2372" s="2">
        <f t="shared" si="1261"/>
        <v>1.4705918</v>
      </c>
      <c r="S2372" s="2">
        <f t="shared" si="1254"/>
        <v>1.4582888599999999</v>
      </c>
      <c r="T2372" s="2">
        <f t="shared" si="1240"/>
        <v>177630.27686971999</v>
      </c>
      <c r="U2372" s="2">
        <f t="shared" si="1241"/>
        <v>13060.940163164127</v>
      </c>
      <c r="V2372" s="2">
        <f t="shared" si="1242"/>
        <v>43909.966013552999</v>
      </c>
      <c r="W2372" s="2">
        <f t="shared" si="1243"/>
        <v>178778.23923809713</v>
      </c>
      <c r="X2372" s="29">
        <f t="shared" si="1244"/>
        <v>0</v>
      </c>
      <c r="Y2372" s="2">
        <f t="shared" si="1255"/>
        <v>0</v>
      </c>
      <c r="Z2372" s="82">
        <f t="shared" si="1245"/>
        <v>0</v>
      </c>
      <c r="AA2372" s="2">
        <f t="shared" si="1259"/>
        <v>0</v>
      </c>
      <c r="AB2372" s="27">
        <f t="shared" si="1252"/>
        <v>6.7299999999999999E-2</v>
      </c>
      <c r="AC2372" s="29">
        <f t="shared" si="1266"/>
        <v>18</v>
      </c>
      <c r="AD2372" s="29">
        <v>252</v>
      </c>
      <c r="AE2372" s="11">
        <f t="shared" si="1257"/>
        <v>1.004663131</v>
      </c>
      <c r="AF2372" s="2">
        <f t="shared" si="1260"/>
        <v>828.31325059999995</v>
      </c>
      <c r="AG2372" s="2">
        <f t="shared" si="1246"/>
        <v>833.66634951000003</v>
      </c>
      <c r="AH2372" s="3">
        <f t="shared" si="1247"/>
        <v>0</v>
      </c>
      <c r="AI2372" s="4" t="str">
        <f t="shared" si="1258"/>
        <v>A+J=</v>
      </c>
      <c r="AJ2372" s="12">
        <f t="shared" si="1253"/>
        <v>43497</v>
      </c>
      <c r="AK2372" s="12"/>
      <c r="AL2372" s="4"/>
      <c r="AM2372" s="1"/>
      <c r="AN2372" s="12"/>
      <c r="AO2372" s="1"/>
      <c r="AP2372" s="1"/>
      <c r="AQ2372" s="3"/>
      <c r="AR2372" s="3"/>
      <c r="AS2372" s="7"/>
      <c r="AT2372" s="1"/>
      <c r="AU2372" s="1"/>
      <c r="AV2372" s="1"/>
      <c r="AW2372" s="1"/>
      <c r="AX2372" s="1"/>
      <c r="AY2372" s="1"/>
      <c r="AZ2372" s="1"/>
      <c r="BA2372" s="1"/>
      <c r="BB2372" s="1"/>
    </row>
    <row r="2373" spans="1:54" x14ac:dyDescent="0.2">
      <c r="A2373" s="178">
        <f t="shared" si="1248"/>
        <v>43492</v>
      </c>
      <c r="B2373" s="2">
        <f t="shared" si="1234"/>
        <v>179611.90558760712</v>
      </c>
      <c r="C2373" s="2">
        <f t="shared" si="1249"/>
        <v>121807.33306138001</v>
      </c>
      <c r="D2373" s="2">
        <f>SUM(Y2373:Y$2591)</f>
        <v>28499.362090459999</v>
      </c>
      <c r="E2373" s="11">
        <f t="shared" si="1235"/>
        <v>93307.970970920011</v>
      </c>
      <c r="F2373" s="99">
        <f t="shared" si="1263"/>
        <v>5092.97</v>
      </c>
      <c r="G2373" s="3">
        <f>IF(N2373=1,VLOOKUP(A2372,[1]Plan1!$BG$69:$BI$188,3),G2372)</f>
        <v>5100.6099999999997</v>
      </c>
      <c r="H2373" s="200">
        <f t="shared" si="1264"/>
        <v>43407</v>
      </c>
      <c r="I2373" s="200">
        <f t="shared" si="1265"/>
        <v>43437</v>
      </c>
      <c r="J2373" s="27">
        <f t="shared" si="1236"/>
        <v>1.5001070102511616E-3</v>
      </c>
      <c r="K2373" s="12">
        <f t="shared" si="1250"/>
        <v>43497</v>
      </c>
      <c r="L2373" s="12">
        <f t="shared" si="1237"/>
        <v>43497</v>
      </c>
      <c r="M2373" s="1">
        <f t="shared" si="1251"/>
        <v>22</v>
      </c>
      <c r="N2373" s="1">
        <f t="shared" si="1238"/>
        <v>18</v>
      </c>
      <c r="O2373" s="2">
        <f t="shared" si="1239"/>
        <v>1.00122719</v>
      </c>
      <c r="P2373" s="11">
        <f t="shared" si="1262"/>
        <v>0.99789954999999997</v>
      </c>
      <c r="Q2373" s="11">
        <f t="shared" si="1256"/>
        <v>1.4687893168371344</v>
      </c>
      <c r="R2373" s="2">
        <f t="shared" si="1261"/>
        <v>1.4705918</v>
      </c>
      <c r="S2373" s="2">
        <f t="shared" si="1254"/>
        <v>1.4582888599999999</v>
      </c>
      <c r="T2373" s="2">
        <f t="shared" si="1240"/>
        <v>177630.27686971999</v>
      </c>
      <c r="U2373" s="2">
        <f t="shared" si="1241"/>
        <v>13060.940163164127</v>
      </c>
      <c r="V2373" s="2">
        <f t="shared" si="1242"/>
        <v>43909.966013552999</v>
      </c>
      <c r="W2373" s="2">
        <f t="shared" si="1243"/>
        <v>178778.23923809713</v>
      </c>
      <c r="X2373" s="29">
        <f t="shared" si="1244"/>
        <v>0</v>
      </c>
      <c r="Y2373" s="2">
        <f t="shared" si="1255"/>
        <v>0</v>
      </c>
      <c r="Z2373" s="82">
        <f t="shared" si="1245"/>
        <v>0</v>
      </c>
      <c r="AA2373" s="2">
        <f t="shared" si="1259"/>
        <v>0</v>
      </c>
      <c r="AB2373" s="27">
        <f t="shared" si="1252"/>
        <v>6.7299999999999999E-2</v>
      </c>
      <c r="AC2373" s="29">
        <f t="shared" si="1266"/>
        <v>18</v>
      </c>
      <c r="AD2373" s="29">
        <v>252</v>
      </c>
      <c r="AE2373" s="11">
        <f t="shared" si="1257"/>
        <v>1.004663131</v>
      </c>
      <c r="AF2373" s="2">
        <f t="shared" si="1260"/>
        <v>828.31325059999995</v>
      </c>
      <c r="AG2373" s="2">
        <f t="shared" si="1246"/>
        <v>833.66634951000003</v>
      </c>
      <c r="AH2373" s="3">
        <f t="shared" si="1247"/>
        <v>0</v>
      </c>
      <c r="AI2373" s="4" t="str">
        <f t="shared" si="1258"/>
        <v>A+J=</v>
      </c>
      <c r="AJ2373" s="12">
        <f t="shared" si="1253"/>
        <v>43497</v>
      </c>
      <c r="AK2373" s="12"/>
      <c r="AL2373" s="4"/>
      <c r="AM2373" s="1"/>
      <c r="AN2373" s="12"/>
      <c r="AO2373" s="1"/>
      <c r="AP2373" s="1"/>
      <c r="AQ2373" s="3"/>
      <c r="AR2373" s="3"/>
      <c r="AS2373" s="7"/>
      <c r="AT2373" s="1"/>
      <c r="AU2373" s="1"/>
      <c r="AV2373" s="1"/>
      <c r="AW2373" s="1"/>
      <c r="AX2373" s="1"/>
      <c r="AY2373" s="1"/>
      <c r="AZ2373" s="1"/>
      <c r="BA2373" s="1"/>
      <c r="BB2373" s="1"/>
    </row>
    <row r="2374" spans="1:54" x14ac:dyDescent="0.2">
      <c r="A2374" s="178">
        <f t="shared" si="1248"/>
        <v>43493</v>
      </c>
      <c r="B2374" s="2">
        <f t="shared" si="1234"/>
        <v>179611.90558760712</v>
      </c>
      <c r="C2374" s="2">
        <f t="shared" si="1249"/>
        <v>121807.33306138001</v>
      </c>
      <c r="D2374" s="2">
        <f>SUM(Y2374:Y$2591)</f>
        <v>28499.362090459999</v>
      </c>
      <c r="E2374" s="11">
        <f t="shared" si="1235"/>
        <v>93307.970970920011</v>
      </c>
      <c r="F2374" s="99">
        <f t="shared" si="1263"/>
        <v>5092.97</v>
      </c>
      <c r="G2374" s="3">
        <f>IF(N2374=1,VLOOKUP(A2373,[1]Plan1!$BG$69:$BI$188,3),G2373)</f>
        <v>5100.6099999999997</v>
      </c>
      <c r="H2374" s="200">
        <f t="shared" si="1264"/>
        <v>43407</v>
      </c>
      <c r="I2374" s="200">
        <f t="shared" si="1265"/>
        <v>43437</v>
      </c>
      <c r="J2374" s="27">
        <f t="shared" si="1236"/>
        <v>1.5001070102511616E-3</v>
      </c>
      <c r="K2374" s="12">
        <f t="shared" si="1250"/>
        <v>43497</v>
      </c>
      <c r="L2374" s="12">
        <f t="shared" si="1237"/>
        <v>43497</v>
      </c>
      <c r="M2374" s="1">
        <f t="shared" si="1251"/>
        <v>22</v>
      </c>
      <c r="N2374" s="1">
        <f t="shared" si="1238"/>
        <v>18</v>
      </c>
      <c r="O2374" s="2">
        <f t="shared" si="1239"/>
        <v>1.00122719</v>
      </c>
      <c r="P2374" s="11">
        <f t="shared" si="1262"/>
        <v>0.99789954999999997</v>
      </c>
      <c r="Q2374" s="11">
        <f t="shared" si="1256"/>
        <v>1.4687893168371344</v>
      </c>
      <c r="R2374" s="2">
        <f t="shared" si="1261"/>
        <v>1.4705918</v>
      </c>
      <c r="S2374" s="2">
        <f t="shared" si="1254"/>
        <v>1.4582888599999999</v>
      </c>
      <c r="T2374" s="2">
        <f t="shared" si="1240"/>
        <v>177630.27686971999</v>
      </c>
      <c r="U2374" s="2">
        <f t="shared" si="1241"/>
        <v>13060.940163164127</v>
      </c>
      <c r="V2374" s="2">
        <f t="shared" si="1242"/>
        <v>43909.966013552999</v>
      </c>
      <c r="W2374" s="2">
        <f t="shared" si="1243"/>
        <v>178778.23923809713</v>
      </c>
      <c r="X2374" s="29">
        <f t="shared" si="1244"/>
        <v>0</v>
      </c>
      <c r="Y2374" s="2">
        <f t="shared" si="1255"/>
        <v>0</v>
      </c>
      <c r="Z2374" s="82">
        <f t="shared" si="1245"/>
        <v>0</v>
      </c>
      <c r="AA2374" s="2">
        <f t="shared" si="1259"/>
        <v>0</v>
      </c>
      <c r="AB2374" s="27">
        <f t="shared" si="1252"/>
        <v>6.7299999999999999E-2</v>
      </c>
      <c r="AC2374" s="29">
        <f t="shared" si="1266"/>
        <v>18</v>
      </c>
      <c r="AD2374" s="29">
        <v>252</v>
      </c>
      <c r="AE2374" s="11">
        <f t="shared" si="1257"/>
        <v>1.004663131</v>
      </c>
      <c r="AF2374" s="2">
        <f t="shared" si="1260"/>
        <v>828.31325059999995</v>
      </c>
      <c r="AG2374" s="2">
        <f t="shared" si="1246"/>
        <v>833.66634951000003</v>
      </c>
      <c r="AH2374" s="3">
        <f t="shared" si="1247"/>
        <v>0</v>
      </c>
      <c r="AI2374" s="4" t="str">
        <f t="shared" si="1258"/>
        <v>A+J=</v>
      </c>
      <c r="AJ2374" s="12">
        <f t="shared" si="1253"/>
        <v>43497</v>
      </c>
      <c r="AK2374" s="12"/>
      <c r="AL2374" s="4"/>
      <c r="AM2374" s="1"/>
      <c r="AN2374" s="12"/>
      <c r="AO2374" s="1"/>
      <c r="AP2374" s="1"/>
      <c r="AQ2374" s="3"/>
      <c r="AR2374" s="3"/>
      <c r="AS2374" s="7"/>
      <c r="AT2374" s="1"/>
      <c r="AU2374" s="1"/>
      <c r="AV2374" s="1"/>
      <c r="AW2374" s="1"/>
      <c r="AX2374" s="1"/>
      <c r="AY2374" s="1"/>
      <c r="AZ2374" s="1"/>
      <c r="BA2374" s="1"/>
      <c r="BB2374" s="1"/>
    </row>
    <row r="2375" spans="1:54" x14ac:dyDescent="0.2">
      <c r="A2375" s="178">
        <f t="shared" si="1248"/>
        <v>43494</v>
      </c>
      <c r="B2375" s="2">
        <f t="shared" si="1234"/>
        <v>179667.72978083842</v>
      </c>
      <c r="C2375" s="2">
        <f t="shared" si="1249"/>
        <v>121807.33306138001</v>
      </c>
      <c r="D2375" s="2">
        <f>SUM(Y2375:Y$2591)</f>
        <v>28499.362090459999</v>
      </c>
      <c r="E2375" s="11">
        <f t="shared" si="1235"/>
        <v>93307.970970920011</v>
      </c>
      <c r="F2375" s="99">
        <f t="shared" si="1263"/>
        <v>5092.97</v>
      </c>
      <c r="G2375" s="3">
        <f>IF(N2375=1,VLOOKUP(A2374,[1]Plan1!$BG$69:$BI$188,3),G2374)</f>
        <v>5100.6099999999997</v>
      </c>
      <c r="H2375" s="200">
        <f t="shared" si="1264"/>
        <v>43407</v>
      </c>
      <c r="I2375" s="200">
        <f t="shared" si="1265"/>
        <v>43437</v>
      </c>
      <c r="J2375" s="27">
        <f t="shared" si="1236"/>
        <v>1.5001070102511616E-3</v>
      </c>
      <c r="K2375" s="12">
        <f t="shared" si="1250"/>
        <v>43497</v>
      </c>
      <c r="L2375" s="12">
        <f t="shared" si="1237"/>
        <v>43497</v>
      </c>
      <c r="M2375" s="1">
        <f t="shared" si="1251"/>
        <v>22</v>
      </c>
      <c r="N2375" s="1">
        <f t="shared" si="1238"/>
        <v>19</v>
      </c>
      <c r="O2375" s="2">
        <f t="shared" si="1239"/>
        <v>1.00129541</v>
      </c>
      <c r="P2375" s="11">
        <f t="shared" si="1262"/>
        <v>0.99789954999999997</v>
      </c>
      <c r="Q2375" s="11">
        <f t="shared" si="1256"/>
        <v>1.4687893168371344</v>
      </c>
      <c r="R2375" s="2">
        <f t="shared" si="1261"/>
        <v>1.4706920000000001</v>
      </c>
      <c r="S2375" s="2">
        <f t="shared" si="1254"/>
        <v>1.4582888599999999</v>
      </c>
      <c r="T2375" s="2">
        <f t="shared" si="1240"/>
        <v>177630.27686971999</v>
      </c>
      <c r="U2375" s="2">
        <f t="shared" si="1241"/>
        <v>13060.940163164127</v>
      </c>
      <c r="V2375" s="2">
        <f t="shared" si="1242"/>
        <v>43919.315472244292</v>
      </c>
      <c r="W2375" s="2">
        <f t="shared" si="1243"/>
        <v>178787.58869678841</v>
      </c>
      <c r="X2375" s="29">
        <f t="shared" si="1244"/>
        <v>0</v>
      </c>
      <c r="Y2375" s="2">
        <f t="shared" si="1255"/>
        <v>0</v>
      </c>
      <c r="Z2375" s="82">
        <f t="shared" si="1245"/>
        <v>0</v>
      </c>
      <c r="AA2375" s="2">
        <f t="shared" si="1259"/>
        <v>0</v>
      </c>
      <c r="AB2375" s="27">
        <f t="shared" si="1252"/>
        <v>6.7299999999999999E-2</v>
      </c>
      <c r="AC2375" s="29">
        <f t="shared" si="1266"/>
        <v>19</v>
      </c>
      <c r="AD2375" s="29">
        <v>252</v>
      </c>
      <c r="AE2375" s="11">
        <f t="shared" si="1257"/>
        <v>1.004922831</v>
      </c>
      <c r="AF2375" s="2">
        <f t="shared" si="1260"/>
        <v>874.44383350999999</v>
      </c>
      <c r="AG2375" s="2">
        <f t="shared" si="1246"/>
        <v>880.14108405000002</v>
      </c>
      <c r="AH2375" s="3">
        <f t="shared" si="1247"/>
        <v>0</v>
      </c>
      <c r="AI2375" s="4" t="str">
        <f t="shared" si="1258"/>
        <v>A+J=</v>
      </c>
      <c r="AJ2375" s="12">
        <f t="shared" si="1253"/>
        <v>43497</v>
      </c>
      <c r="AK2375" s="12"/>
      <c r="AL2375" s="4"/>
      <c r="AM2375" s="1"/>
      <c r="AN2375" s="12"/>
      <c r="AO2375" s="1"/>
      <c r="AP2375" s="1"/>
      <c r="AQ2375" s="3"/>
      <c r="AR2375" s="3"/>
      <c r="AS2375" s="7"/>
      <c r="AT2375" s="1"/>
      <c r="AU2375" s="1"/>
      <c r="AV2375" s="1"/>
      <c r="AW2375" s="1"/>
      <c r="AX2375" s="1"/>
      <c r="AY2375" s="1"/>
      <c r="AZ2375" s="1"/>
      <c r="BA2375" s="1"/>
      <c r="BB2375" s="1"/>
    </row>
    <row r="2376" spans="1:54" x14ac:dyDescent="0.2">
      <c r="A2376" s="178">
        <f t="shared" si="1248"/>
        <v>43495</v>
      </c>
      <c r="B2376" s="2">
        <f t="shared" si="1234"/>
        <v>179723.57156867941</v>
      </c>
      <c r="C2376" s="2">
        <f t="shared" si="1249"/>
        <v>121807.33306138001</v>
      </c>
      <c r="D2376" s="2">
        <f>SUM(Y2376:Y$2591)</f>
        <v>28499.362090459999</v>
      </c>
      <c r="E2376" s="11">
        <f t="shared" si="1235"/>
        <v>93307.970970920011</v>
      </c>
      <c r="F2376" s="99">
        <f t="shared" si="1263"/>
        <v>5092.97</v>
      </c>
      <c r="G2376" s="3">
        <f>IF(N2376=1,VLOOKUP(A2375,[1]Plan1!$BG$69:$BI$188,3),G2375)</f>
        <v>5100.6099999999997</v>
      </c>
      <c r="H2376" s="200">
        <f t="shared" si="1264"/>
        <v>43407</v>
      </c>
      <c r="I2376" s="200">
        <f t="shared" si="1265"/>
        <v>43437</v>
      </c>
      <c r="J2376" s="27">
        <f t="shared" si="1236"/>
        <v>1.5001070102511616E-3</v>
      </c>
      <c r="K2376" s="12">
        <f t="shared" si="1250"/>
        <v>43497</v>
      </c>
      <c r="L2376" s="12">
        <f t="shared" si="1237"/>
        <v>43497</v>
      </c>
      <c r="M2376" s="1">
        <f t="shared" si="1251"/>
        <v>22</v>
      </c>
      <c r="N2376" s="1">
        <f t="shared" si="1238"/>
        <v>20</v>
      </c>
      <c r="O2376" s="2">
        <f t="shared" si="1239"/>
        <v>1.0013636400000001</v>
      </c>
      <c r="P2376" s="11">
        <f t="shared" si="1262"/>
        <v>0.99789954999999997</v>
      </c>
      <c r="Q2376" s="11">
        <f t="shared" si="1256"/>
        <v>1.4687893168371344</v>
      </c>
      <c r="R2376" s="2">
        <f t="shared" si="1261"/>
        <v>1.4707922099999999</v>
      </c>
      <c r="S2376" s="2">
        <f t="shared" si="1254"/>
        <v>1.4582888599999999</v>
      </c>
      <c r="T2376" s="2">
        <f t="shared" si="1240"/>
        <v>177630.27686971999</v>
      </c>
      <c r="U2376" s="2">
        <f t="shared" si="1241"/>
        <v>13060.940163164127</v>
      </c>
      <c r="V2376" s="2">
        <f t="shared" si="1242"/>
        <v>43928.665864015275</v>
      </c>
      <c r="W2376" s="2">
        <f t="shared" si="1243"/>
        <v>178796.93908855942</v>
      </c>
      <c r="X2376" s="29">
        <f t="shared" si="1244"/>
        <v>0</v>
      </c>
      <c r="Y2376" s="2">
        <f t="shared" si="1255"/>
        <v>0</v>
      </c>
      <c r="Z2376" s="82">
        <f t="shared" si="1245"/>
        <v>0</v>
      </c>
      <c r="AA2376" s="2">
        <f t="shared" si="1259"/>
        <v>0</v>
      </c>
      <c r="AB2376" s="27">
        <f t="shared" si="1252"/>
        <v>6.7299999999999999E-2</v>
      </c>
      <c r="AC2376" s="29">
        <f t="shared" si="1266"/>
        <v>20</v>
      </c>
      <c r="AD2376" s="29">
        <v>252</v>
      </c>
      <c r="AE2376" s="11">
        <f t="shared" si="1257"/>
        <v>1.0051825969999999</v>
      </c>
      <c r="AF2376" s="2">
        <f t="shared" si="1260"/>
        <v>920.58614001000001</v>
      </c>
      <c r="AG2376" s="2">
        <f t="shared" si="1246"/>
        <v>926.63248011999997</v>
      </c>
      <c r="AH2376" s="3">
        <f t="shared" si="1247"/>
        <v>0</v>
      </c>
      <c r="AI2376" s="4" t="str">
        <f t="shared" si="1258"/>
        <v>A+J=</v>
      </c>
      <c r="AJ2376" s="12">
        <f t="shared" si="1253"/>
        <v>43497</v>
      </c>
      <c r="AK2376" s="12"/>
      <c r="AL2376" s="4"/>
      <c r="AM2376" s="1"/>
      <c r="AN2376" s="12"/>
      <c r="AO2376" s="1"/>
      <c r="AP2376" s="1"/>
      <c r="AQ2376" s="3"/>
      <c r="AR2376" s="3"/>
      <c r="AS2376" s="7"/>
      <c r="AT2376" s="1"/>
      <c r="AU2376" s="1"/>
      <c r="AV2376" s="1"/>
      <c r="AW2376" s="1"/>
      <c r="AX2376" s="1"/>
      <c r="AY2376" s="1"/>
      <c r="AZ2376" s="1"/>
      <c r="BA2376" s="1"/>
      <c r="BB2376" s="1"/>
    </row>
    <row r="2377" spans="1:54" x14ac:dyDescent="0.2">
      <c r="A2377" s="178">
        <f t="shared" si="1248"/>
        <v>43496</v>
      </c>
      <c r="B2377" s="2">
        <f t="shared" si="1234"/>
        <v>179779.43131135011</v>
      </c>
      <c r="C2377" s="2">
        <f t="shared" si="1249"/>
        <v>121807.33306138001</v>
      </c>
      <c r="D2377" s="2">
        <f>SUM(Y2377:Y$2591)</f>
        <v>28499.362090459999</v>
      </c>
      <c r="E2377" s="11">
        <f t="shared" si="1235"/>
        <v>93307.970970920011</v>
      </c>
      <c r="F2377" s="99">
        <f t="shared" si="1263"/>
        <v>5092.97</v>
      </c>
      <c r="G2377" s="3">
        <f>IF(N2377=1,VLOOKUP(A2376,[1]Plan1!$BG$69:$BI$188,3),G2376)</f>
        <v>5100.6099999999997</v>
      </c>
      <c r="H2377" s="200">
        <f t="shared" si="1264"/>
        <v>43407</v>
      </c>
      <c r="I2377" s="200">
        <f t="shared" si="1265"/>
        <v>43437</v>
      </c>
      <c r="J2377" s="27">
        <f t="shared" si="1236"/>
        <v>1.5001070102511616E-3</v>
      </c>
      <c r="K2377" s="12">
        <f t="shared" si="1250"/>
        <v>43497</v>
      </c>
      <c r="L2377" s="12">
        <f t="shared" si="1237"/>
        <v>43497</v>
      </c>
      <c r="M2377" s="1">
        <f t="shared" si="1251"/>
        <v>22</v>
      </c>
      <c r="N2377" s="1">
        <f t="shared" si="1238"/>
        <v>21</v>
      </c>
      <c r="O2377" s="2">
        <f t="shared" si="1239"/>
        <v>1.00143187</v>
      </c>
      <c r="P2377" s="11">
        <f t="shared" si="1262"/>
        <v>0.99789954999999997</v>
      </c>
      <c r="Q2377" s="11">
        <f t="shared" si="1256"/>
        <v>1.4687893168371344</v>
      </c>
      <c r="R2377" s="2">
        <f t="shared" si="1261"/>
        <v>1.4708924299999999</v>
      </c>
      <c r="S2377" s="2">
        <f t="shared" si="1254"/>
        <v>1.4582888599999999</v>
      </c>
      <c r="T2377" s="2">
        <f t="shared" si="1240"/>
        <v>177630.27686971999</v>
      </c>
      <c r="U2377" s="2">
        <f t="shared" si="1241"/>
        <v>13060.940163164127</v>
      </c>
      <c r="V2377" s="2">
        <f t="shared" si="1242"/>
        <v>43938.017188865975</v>
      </c>
      <c r="W2377" s="2">
        <f t="shared" si="1243"/>
        <v>178806.29041341011</v>
      </c>
      <c r="X2377" s="29">
        <f t="shared" si="1244"/>
        <v>0</v>
      </c>
      <c r="Y2377" s="2">
        <f t="shared" si="1255"/>
        <v>0</v>
      </c>
      <c r="Z2377" s="82">
        <f t="shared" si="1245"/>
        <v>0</v>
      </c>
      <c r="AA2377" s="2">
        <f t="shared" si="1259"/>
        <v>0</v>
      </c>
      <c r="AB2377" s="27">
        <f t="shared" si="1252"/>
        <v>6.7299999999999999E-2</v>
      </c>
      <c r="AC2377" s="29">
        <f t="shared" si="1266"/>
        <v>21</v>
      </c>
      <c r="AD2377" s="29">
        <v>252</v>
      </c>
      <c r="AE2377" s="11">
        <f t="shared" si="1257"/>
        <v>1.0054424310000001</v>
      </c>
      <c r="AF2377" s="2">
        <f t="shared" si="1260"/>
        <v>966.74052537</v>
      </c>
      <c r="AG2377" s="2">
        <f t="shared" si="1246"/>
        <v>973.14089793999995</v>
      </c>
      <c r="AH2377" s="3">
        <f t="shared" si="1247"/>
        <v>0</v>
      </c>
      <c r="AI2377" s="4" t="str">
        <f t="shared" si="1258"/>
        <v>A+J=</v>
      </c>
      <c r="AJ2377" s="12">
        <f t="shared" si="1253"/>
        <v>43497</v>
      </c>
      <c r="AK2377" s="12"/>
      <c r="AL2377" s="4"/>
      <c r="AM2377" s="1"/>
      <c r="AN2377" s="12"/>
      <c r="AO2377" s="1"/>
      <c r="AP2377" s="1"/>
      <c r="AQ2377" s="3"/>
      <c r="AR2377" s="3"/>
      <c r="AS2377" s="7"/>
      <c r="AT2377" s="1"/>
      <c r="AU2377" s="1"/>
      <c r="AV2377" s="1"/>
      <c r="AW2377" s="1"/>
      <c r="AX2377" s="1"/>
      <c r="AY2377" s="1"/>
      <c r="AZ2377" s="1"/>
      <c r="BA2377" s="1"/>
      <c r="BB2377" s="1"/>
    </row>
    <row r="2378" spans="1:54" x14ac:dyDescent="0.2">
      <c r="A2378" s="178">
        <f t="shared" si="1248"/>
        <v>43497</v>
      </c>
      <c r="B2378" s="2">
        <f t="shared" ref="B2378:B2441" si="1267">(W2378+AG2378)</f>
        <v>179835.30695584111</v>
      </c>
      <c r="C2378" s="2">
        <f t="shared" si="1249"/>
        <v>121807.33306138001</v>
      </c>
      <c r="D2378" s="2">
        <f>SUM(Y2378:Y$2591)</f>
        <v>28499.362090459999</v>
      </c>
      <c r="E2378" s="11">
        <f t="shared" ref="E2378:E2441" si="1268">(C2378-D2378)</f>
        <v>93307.970970920011</v>
      </c>
      <c r="F2378" s="99">
        <f t="shared" si="1263"/>
        <v>5092.97</v>
      </c>
      <c r="G2378" s="3">
        <f>IF(N2378=1,VLOOKUP(A2377,[1]Plan1!$BG$69:$BI$188,3),G2377)</f>
        <v>5100.6099999999997</v>
      </c>
      <c r="H2378" s="200">
        <f t="shared" si="1264"/>
        <v>43407</v>
      </c>
      <c r="I2378" s="200">
        <f t="shared" si="1265"/>
        <v>43437</v>
      </c>
      <c r="J2378" s="27">
        <f t="shared" ref="J2378:J2441" si="1269">(G2378/F2378)-1</f>
        <v>1.5001070102511616E-3</v>
      </c>
      <c r="K2378" s="12">
        <f t="shared" si="1250"/>
        <v>43525</v>
      </c>
      <c r="L2378" s="12">
        <f t="shared" ref="L2378:L2441" si="1270">IF(A2378&gt;L2377,K2378,L2377)</f>
        <v>43497</v>
      </c>
      <c r="M2378" s="1">
        <f t="shared" si="1251"/>
        <v>22</v>
      </c>
      <c r="N2378" s="1">
        <f t="shared" ref="N2378:N2441" si="1271">(M2378-(NETWORKDAYS(A2378,L2378,AN$137:AN$327)-1))</f>
        <v>22</v>
      </c>
      <c r="O2378" s="2">
        <f t="shared" ref="O2378:O2441" si="1272">TRUNC((G2378/F2378)^TRUNC((N2378/M2378),9),8)</f>
        <v>1.0015000999999999</v>
      </c>
      <c r="P2378" s="11">
        <f t="shared" si="1262"/>
        <v>0.99789954999999997</v>
      </c>
      <c r="Q2378" s="11">
        <f t="shared" si="1256"/>
        <v>1.4687893168371344</v>
      </c>
      <c r="R2378" s="2">
        <f t="shared" si="1261"/>
        <v>1.47099264</v>
      </c>
      <c r="S2378" s="2">
        <f t="shared" si="1254"/>
        <v>1.4582888599999999</v>
      </c>
      <c r="T2378" s="2">
        <f t="shared" ref="T2378:T2441" si="1273">TRUNC(C2378*S2378,8)</f>
        <v>177630.27686971999</v>
      </c>
      <c r="U2378" s="2">
        <f t="shared" ref="U2378:U2441" si="1274">(D2378*(S2378-1))</f>
        <v>13060.940163164127</v>
      </c>
      <c r="V2378" s="2">
        <f t="shared" ref="V2378:V2441" si="1275">(E2378*(R2378-1))</f>
        <v>43947.367580636972</v>
      </c>
      <c r="W2378" s="2">
        <f t="shared" ref="W2378:W2441" si="1276">(C2378+U2378+V2378)</f>
        <v>178815.64080518112</v>
      </c>
      <c r="X2378" s="29">
        <f t="shared" ref="X2378:X2441" si="1277">IF(VLOOKUP(A2378,AN$10:AU$131,8)=VLOOKUP(A2377,AN$10:AU$131,8),0,VLOOKUP(A2378,AN$10:AU$131,8))</f>
        <v>78</v>
      </c>
      <c r="Y2378" s="2">
        <f t="shared" si="1255"/>
        <v>3462.3868410700002</v>
      </c>
      <c r="Z2378" s="82">
        <f t="shared" ref="Z2378:Z2441" si="1278">IF(X2378&gt;0,VLOOKUP($A2378,$AN$10:$AS$131,6),0)</f>
        <v>2.842511E-2</v>
      </c>
      <c r="AA2378" s="2">
        <f t="shared" si="1259"/>
        <v>5049.16015935</v>
      </c>
      <c r="AB2378" s="27">
        <f t="shared" si="1252"/>
        <v>6.7299999999999999E-2</v>
      </c>
      <c r="AC2378" s="29">
        <f t="shared" si="1266"/>
        <v>22</v>
      </c>
      <c r="AD2378" s="29">
        <v>252</v>
      </c>
      <c r="AE2378" s="11">
        <f t="shared" si="1257"/>
        <v>1.005702332</v>
      </c>
      <c r="AF2378" s="2">
        <f t="shared" si="1260"/>
        <v>1012.90681196</v>
      </c>
      <c r="AG2378" s="2">
        <f t="shared" ref="AG2378:AG2441" si="1279">TRUNC((W2378*(AE2378-1)),8)</f>
        <v>1019.66615066</v>
      </c>
      <c r="AH2378" s="3">
        <f t="shared" ref="AH2378:AH2441" si="1280">IF(AA2378&gt;0,AA2378+AF2378,0)</f>
        <v>6062.0669713099996</v>
      </c>
      <c r="AI2378" s="4" t="str">
        <f t="shared" si="1258"/>
        <v>A+J=</v>
      </c>
      <c r="AJ2378" s="12">
        <f t="shared" si="1253"/>
        <v>43497</v>
      </c>
      <c r="AK2378" s="12"/>
      <c r="AL2378" s="4"/>
      <c r="AM2378" s="1"/>
      <c r="AN2378" s="12"/>
      <c r="AO2378" s="1"/>
      <c r="AP2378" s="1"/>
      <c r="AQ2378" s="3"/>
      <c r="AR2378" s="3"/>
      <c r="AS2378" s="7"/>
      <c r="AT2378" s="1"/>
      <c r="AU2378" s="1"/>
      <c r="AV2378" s="1"/>
      <c r="AW2378" s="1"/>
      <c r="AX2378" s="1"/>
      <c r="AY2378" s="1"/>
      <c r="AZ2378" s="1"/>
      <c r="BA2378" s="1"/>
      <c r="BB2378" s="1"/>
    </row>
    <row r="2379" spans="1:54" x14ac:dyDescent="0.2">
      <c r="A2379" s="178">
        <f t="shared" ref="A2379:A2442" si="1281">(A2378+1)</f>
        <v>43498</v>
      </c>
      <c r="B2379" s="2">
        <f t="shared" si="1267"/>
        <v>173833.32754646745</v>
      </c>
      <c r="C2379" s="2">
        <f t="shared" ref="C2379:C2442" si="1282">TRUNC(IF(X2378&gt;0,VLOOKUP(A2378,$AN$12:$AO$131,2),C2378),8)</f>
        <v>118344.94622031</v>
      </c>
      <c r="D2379" s="2">
        <f>SUM(Y2379:Y$2591)</f>
        <v>25036.975249389998</v>
      </c>
      <c r="E2379" s="11">
        <f t="shared" si="1268"/>
        <v>93307.970970919996</v>
      </c>
      <c r="F2379" s="99">
        <f t="shared" si="1263"/>
        <v>5100.6099999999997</v>
      </c>
      <c r="G2379" s="3">
        <f>IF(N2379=1,VLOOKUP(A2378,[1]Plan1!$BG$69:$BI$188,3),G2378)</f>
        <v>5116.93</v>
      </c>
      <c r="H2379" s="200">
        <f t="shared" si="1264"/>
        <v>43436</v>
      </c>
      <c r="I2379" s="200">
        <f t="shared" si="1265"/>
        <v>43467</v>
      </c>
      <c r="J2379" s="27">
        <f t="shared" si="1269"/>
        <v>3.199617300675861E-3</v>
      </c>
      <c r="K2379" s="12">
        <f t="shared" ref="K2379:K2442" si="1283">IF(DAY(A2379)=1,VLOOKUP(A2379,AR$137:AW$275,4),K2378)</f>
        <v>43525</v>
      </c>
      <c r="L2379" s="12">
        <f t="shared" si="1270"/>
        <v>43525</v>
      </c>
      <c r="M2379" s="1">
        <f t="shared" ref="M2379:M2442" si="1284">IF(L2379=L2378,M2378,NETWORKDAYS(L2378,L2379,$AN$137:$AN$327)-1)</f>
        <v>20</v>
      </c>
      <c r="N2379" s="1">
        <f t="shared" si="1271"/>
        <v>1</v>
      </c>
      <c r="O2379" s="2">
        <f t="shared" si="1272"/>
        <v>1.00015973</v>
      </c>
      <c r="P2379" s="11">
        <f t="shared" si="1262"/>
        <v>1.0015000999999999</v>
      </c>
      <c r="Q2379" s="11">
        <f t="shared" si="1256"/>
        <v>1.4709926476913218</v>
      </c>
      <c r="R2379" s="2">
        <f t="shared" si="1261"/>
        <v>1.4712276</v>
      </c>
      <c r="S2379" s="2">
        <f t="shared" si="1254"/>
        <v>1.4582888599999999</v>
      </c>
      <c r="T2379" s="2">
        <f t="shared" si="1273"/>
        <v>172581.11671037</v>
      </c>
      <c r="U2379" s="2">
        <f t="shared" si="1274"/>
        <v>11474.166844891155</v>
      </c>
      <c r="V2379" s="2">
        <f t="shared" si="1275"/>
        <v>43969.2912214963</v>
      </c>
      <c r="W2379" s="2">
        <f t="shared" si="1276"/>
        <v>173788.40428669745</v>
      </c>
      <c r="X2379" s="29">
        <f t="shared" si="1277"/>
        <v>0</v>
      </c>
      <c r="Y2379" s="2">
        <f t="shared" si="1255"/>
        <v>0</v>
      </c>
      <c r="Z2379" s="82">
        <f t="shared" si="1278"/>
        <v>0</v>
      </c>
      <c r="AA2379" s="2">
        <f t="shared" si="1259"/>
        <v>0</v>
      </c>
      <c r="AB2379" s="27">
        <f t="shared" ref="AB2379:AB2442" si="1285">(AB2378)</f>
        <v>6.7299999999999999E-2</v>
      </c>
      <c r="AC2379" s="29">
        <f t="shared" si="1266"/>
        <v>1</v>
      </c>
      <c r="AD2379" s="29">
        <v>252</v>
      </c>
      <c r="AE2379" s="11">
        <f t="shared" si="1257"/>
        <v>1.0002584940000001</v>
      </c>
      <c r="AF2379" s="2">
        <f t="shared" si="1260"/>
        <v>44.611183179999998</v>
      </c>
      <c r="AG2379" s="2">
        <f t="shared" si="1279"/>
        <v>44.923259770000001</v>
      </c>
      <c r="AH2379" s="3">
        <f t="shared" si="1280"/>
        <v>0</v>
      </c>
      <c r="AI2379" s="4" t="str">
        <f t="shared" si="1258"/>
        <v>A+J=</v>
      </c>
      <c r="AJ2379" s="12">
        <f t="shared" ref="AJ2379:AJ2442" si="1286">IF(X2378&gt;0,VLOOKUP(A2378,$AN$10:$AW$130,9),AJ2378)</f>
        <v>43525</v>
      </c>
      <c r="AK2379" s="12"/>
      <c r="AL2379" s="4"/>
      <c r="AM2379" s="1"/>
      <c r="AN2379" s="12"/>
      <c r="AO2379" s="1"/>
      <c r="AP2379" s="1"/>
      <c r="AQ2379" s="3"/>
      <c r="AR2379" s="3"/>
      <c r="AS2379" s="7"/>
      <c r="AT2379" s="1"/>
      <c r="AU2379" s="1"/>
      <c r="AV2379" s="1"/>
      <c r="AW2379" s="1"/>
      <c r="AX2379" s="1"/>
      <c r="AY2379" s="1"/>
      <c r="AZ2379" s="1"/>
      <c r="BA2379" s="1"/>
      <c r="BB2379" s="1"/>
    </row>
    <row r="2380" spans="1:54" x14ac:dyDescent="0.2">
      <c r="A2380" s="178">
        <f t="shared" si="1281"/>
        <v>43499</v>
      </c>
      <c r="B2380" s="2">
        <f t="shared" si="1267"/>
        <v>173833.32754646745</v>
      </c>
      <c r="C2380" s="2">
        <f t="shared" si="1282"/>
        <v>118344.94622031</v>
      </c>
      <c r="D2380" s="2">
        <f>SUM(Y2380:Y$2591)</f>
        <v>25036.975249389998</v>
      </c>
      <c r="E2380" s="11">
        <f t="shared" si="1268"/>
        <v>93307.970970919996</v>
      </c>
      <c r="F2380" s="99">
        <f t="shared" si="1263"/>
        <v>5100.6099999999997</v>
      </c>
      <c r="G2380" s="3">
        <f>IF(N2380=1,VLOOKUP(A2379,[1]Plan1!$BG$69:$BI$188,3),G2379)</f>
        <v>5116.93</v>
      </c>
      <c r="H2380" s="200">
        <f t="shared" si="1264"/>
        <v>43436</v>
      </c>
      <c r="I2380" s="200">
        <f t="shared" si="1265"/>
        <v>43467</v>
      </c>
      <c r="J2380" s="27">
        <f t="shared" si="1269"/>
        <v>3.199617300675861E-3</v>
      </c>
      <c r="K2380" s="12">
        <f t="shared" si="1283"/>
        <v>43525</v>
      </c>
      <c r="L2380" s="12">
        <f t="shared" si="1270"/>
        <v>43525</v>
      </c>
      <c r="M2380" s="1">
        <f t="shared" si="1284"/>
        <v>20</v>
      </c>
      <c r="N2380" s="1">
        <f t="shared" si="1271"/>
        <v>1</v>
      </c>
      <c r="O2380" s="2">
        <f t="shared" si="1272"/>
        <v>1.00015973</v>
      </c>
      <c r="P2380" s="11">
        <f t="shared" si="1262"/>
        <v>1.0015000999999999</v>
      </c>
      <c r="Q2380" s="11">
        <f t="shared" si="1256"/>
        <v>1.4709926476913218</v>
      </c>
      <c r="R2380" s="2">
        <f t="shared" si="1261"/>
        <v>1.4712276</v>
      </c>
      <c r="S2380" s="2">
        <f t="shared" si="1254"/>
        <v>1.4582888599999999</v>
      </c>
      <c r="T2380" s="2">
        <f t="shared" si="1273"/>
        <v>172581.11671037</v>
      </c>
      <c r="U2380" s="2">
        <f t="shared" si="1274"/>
        <v>11474.166844891155</v>
      </c>
      <c r="V2380" s="2">
        <f t="shared" si="1275"/>
        <v>43969.2912214963</v>
      </c>
      <c r="W2380" s="2">
        <f t="shared" si="1276"/>
        <v>173788.40428669745</v>
      </c>
      <c r="X2380" s="29">
        <f t="shared" si="1277"/>
        <v>0</v>
      </c>
      <c r="Y2380" s="2">
        <f t="shared" si="1255"/>
        <v>0</v>
      </c>
      <c r="Z2380" s="82">
        <f t="shared" si="1278"/>
        <v>0</v>
      </c>
      <c r="AA2380" s="2">
        <f t="shared" si="1259"/>
        <v>0</v>
      </c>
      <c r="AB2380" s="27">
        <f t="shared" si="1285"/>
        <v>6.7299999999999999E-2</v>
      </c>
      <c r="AC2380" s="29">
        <f t="shared" si="1266"/>
        <v>1</v>
      </c>
      <c r="AD2380" s="29">
        <v>252</v>
      </c>
      <c r="AE2380" s="11">
        <f t="shared" si="1257"/>
        <v>1.0002584940000001</v>
      </c>
      <c r="AF2380" s="2">
        <f t="shared" si="1260"/>
        <v>44.611183179999998</v>
      </c>
      <c r="AG2380" s="2">
        <f t="shared" si="1279"/>
        <v>44.923259770000001</v>
      </c>
      <c r="AH2380" s="3">
        <f t="shared" si="1280"/>
        <v>0</v>
      </c>
      <c r="AI2380" s="4" t="str">
        <f t="shared" si="1258"/>
        <v>A+J=</v>
      </c>
      <c r="AJ2380" s="12">
        <f t="shared" si="1286"/>
        <v>43525</v>
      </c>
      <c r="AK2380" s="12"/>
      <c r="AL2380" s="4"/>
      <c r="AM2380" s="1"/>
      <c r="AN2380" s="12"/>
      <c r="AO2380" s="1"/>
      <c r="AP2380" s="1"/>
      <c r="AQ2380" s="3"/>
      <c r="AR2380" s="3"/>
      <c r="AS2380" s="7"/>
      <c r="AT2380" s="1"/>
      <c r="AU2380" s="1"/>
      <c r="AV2380" s="1"/>
      <c r="AW2380" s="1"/>
      <c r="AX2380" s="1"/>
      <c r="AY2380" s="1"/>
      <c r="AZ2380" s="1"/>
      <c r="BA2380" s="1"/>
      <c r="BB2380" s="1"/>
    </row>
    <row r="2381" spans="1:54" x14ac:dyDescent="0.2">
      <c r="A2381" s="178">
        <f t="shared" si="1281"/>
        <v>43500</v>
      </c>
      <c r="B2381" s="2">
        <f t="shared" si="1267"/>
        <v>173833.32754646745</v>
      </c>
      <c r="C2381" s="2">
        <f t="shared" si="1282"/>
        <v>118344.94622031</v>
      </c>
      <c r="D2381" s="2">
        <f>SUM(Y2381:Y$2591)</f>
        <v>25036.975249389998</v>
      </c>
      <c r="E2381" s="11">
        <f t="shared" si="1268"/>
        <v>93307.970970919996</v>
      </c>
      <c r="F2381" s="99">
        <f t="shared" si="1263"/>
        <v>5100.6099999999997</v>
      </c>
      <c r="G2381" s="3">
        <f>IF(N2381=1,VLOOKUP(A2380,[1]Plan1!$BG$69:$BI$188,3),G2380)</f>
        <v>5116.93</v>
      </c>
      <c r="H2381" s="200">
        <f t="shared" si="1264"/>
        <v>43436</v>
      </c>
      <c r="I2381" s="200">
        <f t="shared" si="1265"/>
        <v>43467</v>
      </c>
      <c r="J2381" s="27">
        <f t="shared" si="1269"/>
        <v>3.199617300675861E-3</v>
      </c>
      <c r="K2381" s="12">
        <f t="shared" si="1283"/>
        <v>43525</v>
      </c>
      <c r="L2381" s="12">
        <f t="shared" si="1270"/>
        <v>43525</v>
      </c>
      <c r="M2381" s="1">
        <f t="shared" si="1284"/>
        <v>20</v>
      </c>
      <c r="N2381" s="1">
        <f t="shared" si="1271"/>
        <v>1</v>
      </c>
      <c r="O2381" s="2">
        <f t="shared" si="1272"/>
        <v>1.00015973</v>
      </c>
      <c r="P2381" s="11">
        <f t="shared" si="1262"/>
        <v>1.0015000999999999</v>
      </c>
      <c r="Q2381" s="11">
        <f t="shared" si="1256"/>
        <v>1.4709926476913218</v>
      </c>
      <c r="R2381" s="2">
        <f t="shared" si="1261"/>
        <v>1.4712276</v>
      </c>
      <c r="S2381" s="2">
        <f t="shared" si="1254"/>
        <v>1.4582888599999999</v>
      </c>
      <c r="T2381" s="2">
        <f t="shared" si="1273"/>
        <v>172581.11671037</v>
      </c>
      <c r="U2381" s="2">
        <f t="shared" si="1274"/>
        <v>11474.166844891155</v>
      </c>
      <c r="V2381" s="2">
        <f t="shared" si="1275"/>
        <v>43969.2912214963</v>
      </c>
      <c r="W2381" s="2">
        <f t="shared" si="1276"/>
        <v>173788.40428669745</v>
      </c>
      <c r="X2381" s="29">
        <f t="shared" si="1277"/>
        <v>0</v>
      </c>
      <c r="Y2381" s="2">
        <f t="shared" si="1255"/>
        <v>0</v>
      </c>
      <c r="Z2381" s="82">
        <f t="shared" si="1278"/>
        <v>0</v>
      </c>
      <c r="AA2381" s="2">
        <f t="shared" si="1259"/>
        <v>0</v>
      </c>
      <c r="AB2381" s="27">
        <f t="shared" si="1285"/>
        <v>6.7299999999999999E-2</v>
      </c>
      <c r="AC2381" s="29">
        <f t="shared" si="1266"/>
        <v>1</v>
      </c>
      <c r="AD2381" s="29">
        <v>252</v>
      </c>
      <c r="AE2381" s="11">
        <f t="shared" si="1257"/>
        <v>1.0002584940000001</v>
      </c>
      <c r="AF2381" s="2">
        <f t="shared" si="1260"/>
        <v>44.611183179999998</v>
      </c>
      <c r="AG2381" s="2">
        <f t="shared" si="1279"/>
        <v>44.923259770000001</v>
      </c>
      <c r="AH2381" s="3">
        <f t="shared" si="1280"/>
        <v>0</v>
      </c>
      <c r="AI2381" s="4" t="str">
        <f t="shared" si="1258"/>
        <v>A+J=</v>
      </c>
      <c r="AJ2381" s="12">
        <f t="shared" si="1286"/>
        <v>43525</v>
      </c>
      <c r="AK2381" s="12"/>
      <c r="AL2381" s="4"/>
      <c r="AM2381" s="1"/>
      <c r="AN2381" s="12"/>
      <c r="AO2381" s="1"/>
      <c r="AP2381" s="1"/>
      <c r="AQ2381" s="3"/>
      <c r="AR2381" s="3"/>
      <c r="AS2381" s="7"/>
      <c r="AT2381" s="1"/>
      <c r="AU2381" s="1"/>
      <c r="AV2381" s="1"/>
      <c r="AW2381" s="1"/>
      <c r="AX2381" s="1"/>
      <c r="AY2381" s="1"/>
      <c r="AZ2381" s="1"/>
      <c r="BA2381" s="1"/>
      <c r="BB2381" s="1"/>
    </row>
    <row r="2382" spans="1:54" x14ac:dyDescent="0.2">
      <c r="A2382" s="178">
        <f t="shared" si="1281"/>
        <v>43501</v>
      </c>
      <c r="B2382" s="2">
        <f t="shared" si="1267"/>
        <v>173900.20302803503</v>
      </c>
      <c r="C2382" s="2">
        <f t="shared" si="1282"/>
        <v>118344.94622031</v>
      </c>
      <c r="D2382" s="2">
        <f>SUM(Y2382:Y$2591)</f>
        <v>25036.975249389998</v>
      </c>
      <c r="E2382" s="11">
        <f t="shared" si="1268"/>
        <v>93307.970970919996</v>
      </c>
      <c r="F2382" s="99">
        <f t="shared" si="1263"/>
        <v>5100.6099999999997</v>
      </c>
      <c r="G2382" s="3">
        <f>IF(N2382=1,VLOOKUP(A2381,[1]Plan1!$BG$69:$BI$188,3),G2381)</f>
        <v>5116.93</v>
      </c>
      <c r="H2382" s="200">
        <f t="shared" si="1264"/>
        <v>43436</v>
      </c>
      <c r="I2382" s="200">
        <f t="shared" si="1265"/>
        <v>43467</v>
      </c>
      <c r="J2382" s="27">
        <f t="shared" si="1269"/>
        <v>3.199617300675861E-3</v>
      </c>
      <c r="K2382" s="12">
        <f t="shared" si="1283"/>
        <v>43525</v>
      </c>
      <c r="L2382" s="12">
        <f t="shared" si="1270"/>
        <v>43525</v>
      </c>
      <c r="M2382" s="1">
        <f t="shared" si="1284"/>
        <v>20</v>
      </c>
      <c r="N2382" s="1">
        <f t="shared" si="1271"/>
        <v>2</v>
      </c>
      <c r="O2382" s="2">
        <f t="shared" si="1272"/>
        <v>1.0003195</v>
      </c>
      <c r="P2382" s="11">
        <f t="shared" si="1262"/>
        <v>1.0015000999999999</v>
      </c>
      <c r="Q2382" s="11">
        <f t="shared" si="1256"/>
        <v>1.4709926476913218</v>
      </c>
      <c r="R2382" s="2">
        <f t="shared" si="1261"/>
        <v>1.4714626200000001</v>
      </c>
      <c r="S2382" s="2">
        <f t="shared" si="1254"/>
        <v>1.4582888599999999</v>
      </c>
      <c r="T2382" s="2">
        <f t="shared" si="1273"/>
        <v>172581.11671037</v>
      </c>
      <c r="U2382" s="2">
        <f t="shared" si="1274"/>
        <v>11474.166844891155</v>
      </c>
      <c r="V2382" s="2">
        <f t="shared" si="1275"/>
        <v>43991.220460833887</v>
      </c>
      <c r="W2382" s="2">
        <f t="shared" si="1276"/>
        <v>173810.33352603504</v>
      </c>
      <c r="X2382" s="29">
        <f t="shared" si="1277"/>
        <v>0</v>
      </c>
      <c r="Y2382" s="2">
        <f t="shared" si="1255"/>
        <v>0</v>
      </c>
      <c r="Z2382" s="82">
        <f t="shared" si="1278"/>
        <v>0</v>
      </c>
      <c r="AA2382" s="2">
        <f t="shared" si="1259"/>
        <v>0</v>
      </c>
      <c r="AB2382" s="27">
        <f t="shared" si="1285"/>
        <v>6.7299999999999999E-2</v>
      </c>
      <c r="AC2382" s="29">
        <f t="shared" si="1266"/>
        <v>2</v>
      </c>
      <c r="AD2382" s="29">
        <v>252</v>
      </c>
      <c r="AE2382" s="11">
        <f t="shared" si="1257"/>
        <v>1.000517055</v>
      </c>
      <c r="AF2382" s="2">
        <f t="shared" si="1260"/>
        <v>89.2339293</v>
      </c>
      <c r="AG2382" s="2">
        <f t="shared" si="1279"/>
        <v>89.869501999999997</v>
      </c>
      <c r="AH2382" s="3">
        <f t="shared" si="1280"/>
        <v>0</v>
      </c>
      <c r="AI2382" s="4" t="str">
        <f t="shared" si="1258"/>
        <v>A+J=</v>
      </c>
      <c r="AJ2382" s="12">
        <f t="shared" si="1286"/>
        <v>43525</v>
      </c>
      <c r="AK2382" s="12"/>
      <c r="AL2382" s="4"/>
      <c r="AM2382" s="1"/>
      <c r="AN2382" s="12"/>
      <c r="AO2382" s="1"/>
      <c r="AP2382" s="1"/>
      <c r="AQ2382" s="3"/>
      <c r="AR2382" s="3"/>
      <c r="AS2382" s="7"/>
      <c r="AT2382" s="1"/>
      <c r="AU2382" s="1"/>
      <c r="AV2382" s="1"/>
      <c r="AW2382" s="1"/>
      <c r="AX2382" s="1"/>
      <c r="AY2382" s="1"/>
      <c r="AZ2382" s="1"/>
      <c r="BA2382" s="1"/>
      <c r="BB2382" s="1"/>
    </row>
    <row r="2383" spans="1:54" x14ac:dyDescent="0.2">
      <c r="A2383" s="178">
        <f t="shared" si="1281"/>
        <v>43502</v>
      </c>
      <c r="B2383" s="2">
        <f t="shared" si="1267"/>
        <v>173967.10429785174</v>
      </c>
      <c r="C2383" s="2">
        <f t="shared" si="1282"/>
        <v>118344.94622031</v>
      </c>
      <c r="D2383" s="2">
        <f>SUM(Y2383:Y$2591)</f>
        <v>25036.975249389998</v>
      </c>
      <c r="E2383" s="11">
        <f t="shared" si="1268"/>
        <v>93307.970970919996</v>
      </c>
      <c r="F2383" s="99">
        <f t="shared" si="1263"/>
        <v>5100.6099999999997</v>
      </c>
      <c r="G2383" s="3">
        <f>IF(N2383=1,VLOOKUP(A2382,[1]Plan1!$BG$69:$BI$188,3),G2382)</f>
        <v>5116.93</v>
      </c>
      <c r="H2383" s="200">
        <f t="shared" si="1264"/>
        <v>43436</v>
      </c>
      <c r="I2383" s="200">
        <f t="shared" si="1265"/>
        <v>43467</v>
      </c>
      <c r="J2383" s="27">
        <f t="shared" si="1269"/>
        <v>3.199617300675861E-3</v>
      </c>
      <c r="K2383" s="12">
        <f t="shared" si="1283"/>
        <v>43525</v>
      </c>
      <c r="L2383" s="12">
        <f t="shared" si="1270"/>
        <v>43525</v>
      </c>
      <c r="M2383" s="1">
        <f t="shared" si="1284"/>
        <v>20</v>
      </c>
      <c r="N2383" s="1">
        <f t="shared" si="1271"/>
        <v>3</v>
      </c>
      <c r="O2383" s="2">
        <f t="shared" si="1272"/>
        <v>1.0004792899999999</v>
      </c>
      <c r="P2383" s="11">
        <f t="shared" si="1262"/>
        <v>1.0015000999999999</v>
      </c>
      <c r="Q2383" s="11">
        <f t="shared" si="1256"/>
        <v>1.4709926476913218</v>
      </c>
      <c r="R2383" s="2">
        <f t="shared" si="1261"/>
        <v>1.47169767</v>
      </c>
      <c r="S2383" s="2">
        <f t="shared" si="1254"/>
        <v>1.4582888599999999</v>
      </c>
      <c r="T2383" s="2">
        <f t="shared" si="1273"/>
        <v>172581.11671037</v>
      </c>
      <c r="U2383" s="2">
        <f t="shared" si="1274"/>
        <v>11474.166844891155</v>
      </c>
      <c r="V2383" s="2">
        <f t="shared" si="1275"/>
        <v>44013.152499410593</v>
      </c>
      <c r="W2383" s="2">
        <f t="shared" si="1276"/>
        <v>173832.26556461173</v>
      </c>
      <c r="X2383" s="29">
        <f t="shared" si="1277"/>
        <v>0</v>
      </c>
      <c r="Y2383" s="2">
        <f t="shared" si="1255"/>
        <v>0</v>
      </c>
      <c r="Z2383" s="82">
        <f t="shared" si="1278"/>
        <v>0</v>
      </c>
      <c r="AA2383" s="2">
        <f t="shared" si="1259"/>
        <v>0</v>
      </c>
      <c r="AB2383" s="27">
        <f t="shared" si="1285"/>
        <v>6.7299999999999999E-2</v>
      </c>
      <c r="AC2383" s="29">
        <f t="shared" si="1266"/>
        <v>3</v>
      </c>
      <c r="AD2383" s="29">
        <v>252</v>
      </c>
      <c r="AE2383" s="11">
        <f t="shared" si="1257"/>
        <v>1.0007756830000001</v>
      </c>
      <c r="AF2383" s="2">
        <f t="shared" si="1260"/>
        <v>133.86823835000001</v>
      </c>
      <c r="AG2383" s="2">
        <f t="shared" si="1279"/>
        <v>134.83873324000001</v>
      </c>
      <c r="AH2383" s="3">
        <f t="shared" si="1280"/>
        <v>0</v>
      </c>
      <c r="AI2383" s="4" t="str">
        <f t="shared" si="1258"/>
        <v>A+J=</v>
      </c>
      <c r="AJ2383" s="12">
        <f t="shared" si="1286"/>
        <v>43525</v>
      </c>
      <c r="AK2383" s="12"/>
      <c r="AL2383" s="4"/>
      <c r="AM2383" s="1"/>
      <c r="AN2383" s="12"/>
      <c r="AO2383" s="1"/>
      <c r="AP2383" s="1"/>
      <c r="AQ2383" s="3"/>
      <c r="AR2383" s="3"/>
      <c r="AS2383" s="7"/>
      <c r="AT2383" s="1"/>
      <c r="AU2383" s="1"/>
      <c r="AV2383" s="1"/>
      <c r="AW2383" s="1"/>
      <c r="AX2383" s="1"/>
      <c r="AY2383" s="1"/>
      <c r="AZ2383" s="1"/>
      <c r="BA2383" s="1"/>
      <c r="BB2383" s="1"/>
    </row>
    <row r="2384" spans="1:54" x14ac:dyDescent="0.2">
      <c r="A2384" s="178">
        <f t="shared" si="1281"/>
        <v>43503</v>
      </c>
      <c r="B2384" s="2">
        <f t="shared" si="1267"/>
        <v>174034.03118866758</v>
      </c>
      <c r="C2384" s="2">
        <f t="shared" si="1282"/>
        <v>118344.94622031</v>
      </c>
      <c r="D2384" s="2">
        <f>SUM(Y2384:Y$2591)</f>
        <v>25036.975249389998</v>
      </c>
      <c r="E2384" s="11">
        <f t="shared" si="1268"/>
        <v>93307.970970919996</v>
      </c>
      <c r="F2384" s="99">
        <f t="shared" si="1263"/>
        <v>5100.6099999999997</v>
      </c>
      <c r="G2384" s="3">
        <f>IF(N2384=1,VLOOKUP(A2383,[1]Plan1!$BG$69:$BI$188,3),G2383)</f>
        <v>5116.93</v>
      </c>
      <c r="H2384" s="200">
        <f t="shared" si="1264"/>
        <v>43436</v>
      </c>
      <c r="I2384" s="200">
        <f t="shared" si="1265"/>
        <v>43467</v>
      </c>
      <c r="J2384" s="27">
        <f t="shared" si="1269"/>
        <v>3.199617300675861E-3</v>
      </c>
      <c r="K2384" s="12">
        <f t="shared" si="1283"/>
        <v>43525</v>
      </c>
      <c r="L2384" s="12">
        <f t="shared" si="1270"/>
        <v>43525</v>
      </c>
      <c r="M2384" s="1">
        <f t="shared" si="1284"/>
        <v>20</v>
      </c>
      <c r="N2384" s="1">
        <f t="shared" si="1271"/>
        <v>4</v>
      </c>
      <c r="O2384" s="2">
        <f t="shared" si="1272"/>
        <v>1.0006390999999999</v>
      </c>
      <c r="P2384" s="11">
        <f t="shared" si="1262"/>
        <v>1.0015000999999999</v>
      </c>
      <c r="Q2384" s="11">
        <f t="shared" si="1256"/>
        <v>1.4709926476913218</v>
      </c>
      <c r="R2384" s="2">
        <f t="shared" si="1261"/>
        <v>1.4719327499999999</v>
      </c>
      <c r="S2384" s="2">
        <f t="shared" si="1254"/>
        <v>1.4582888599999999</v>
      </c>
      <c r="T2384" s="2">
        <f t="shared" si="1273"/>
        <v>172581.11671037</v>
      </c>
      <c r="U2384" s="2">
        <f t="shared" si="1274"/>
        <v>11474.166844891155</v>
      </c>
      <c r="V2384" s="2">
        <f t="shared" si="1275"/>
        <v>44035.087337226432</v>
      </c>
      <c r="W2384" s="2">
        <f t="shared" si="1276"/>
        <v>173854.20040242758</v>
      </c>
      <c r="X2384" s="29">
        <f t="shared" si="1277"/>
        <v>0</v>
      </c>
      <c r="Y2384" s="2">
        <f t="shared" si="1255"/>
        <v>0</v>
      </c>
      <c r="Z2384" s="82">
        <f t="shared" si="1278"/>
        <v>0</v>
      </c>
      <c r="AA2384" s="2">
        <f t="shared" si="1259"/>
        <v>0</v>
      </c>
      <c r="AB2384" s="27">
        <f t="shared" si="1285"/>
        <v>6.7299999999999999E-2</v>
      </c>
      <c r="AC2384" s="29">
        <f t="shared" si="1266"/>
        <v>4</v>
      </c>
      <c r="AD2384" s="29">
        <v>252</v>
      </c>
      <c r="AE2384" s="11">
        <f t="shared" si="1257"/>
        <v>1.0010343770000001</v>
      </c>
      <c r="AF2384" s="2">
        <f t="shared" si="1260"/>
        <v>178.51393775</v>
      </c>
      <c r="AG2384" s="2">
        <f t="shared" si="1279"/>
        <v>179.83078624000001</v>
      </c>
      <c r="AH2384" s="3">
        <f t="shared" si="1280"/>
        <v>0</v>
      </c>
      <c r="AI2384" s="4" t="str">
        <f t="shared" si="1258"/>
        <v>A+J=</v>
      </c>
      <c r="AJ2384" s="12">
        <f t="shared" si="1286"/>
        <v>43525</v>
      </c>
      <c r="AK2384" s="12"/>
      <c r="AL2384" s="4"/>
      <c r="AM2384" s="1"/>
      <c r="AN2384" s="12"/>
      <c r="AO2384" s="1"/>
      <c r="AP2384" s="1"/>
      <c r="AQ2384" s="3"/>
      <c r="AR2384" s="3"/>
      <c r="AS2384" s="7"/>
      <c r="AT2384" s="1"/>
      <c r="AU2384" s="1"/>
      <c r="AV2384" s="1"/>
      <c r="AW2384" s="1"/>
      <c r="AX2384" s="1"/>
      <c r="AY2384" s="1"/>
      <c r="AZ2384" s="1"/>
      <c r="BA2384" s="1"/>
      <c r="BB2384" s="1"/>
    </row>
    <row r="2385" spans="1:54" x14ac:dyDescent="0.2">
      <c r="A2385" s="178">
        <f t="shared" si="1281"/>
        <v>43504</v>
      </c>
      <c r="B2385" s="2">
        <f t="shared" si="1267"/>
        <v>174100.985923322</v>
      </c>
      <c r="C2385" s="2">
        <f t="shared" si="1282"/>
        <v>118344.94622031</v>
      </c>
      <c r="D2385" s="2">
        <f>SUM(Y2385:Y$2591)</f>
        <v>25036.975249389998</v>
      </c>
      <c r="E2385" s="11">
        <f t="shared" si="1268"/>
        <v>93307.970970919996</v>
      </c>
      <c r="F2385" s="99">
        <f t="shared" si="1263"/>
        <v>5100.6099999999997</v>
      </c>
      <c r="G2385" s="3">
        <f>IF(N2385=1,VLOOKUP(A2384,[1]Plan1!$BG$69:$BI$188,3),G2384)</f>
        <v>5116.93</v>
      </c>
      <c r="H2385" s="200">
        <f t="shared" si="1264"/>
        <v>43436</v>
      </c>
      <c r="I2385" s="200">
        <f t="shared" si="1265"/>
        <v>43467</v>
      </c>
      <c r="J2385" s="27">
        <f t="shared" si="1269"/>
        <v>3.199617300675861E-3</v>
      </c>
      <c r="K2385" s="12">
        <f t="shared" si="1283"/>
        <v>43525</v>
      </c>
      <c r="L2385" s="12">
        <f t="shared" si="1270"/>
        <v>43525</v>
      </c>
      <c r="M2385" s="1">
        <f t="shared" si="1284"/>
        <v>20</v>
      </c>
      <c r="N2385" s="1">
        <f t="shared" si="1271"/>
        <v>5</v>
      </c>
      <c r="O2385" s="2">
        <f t="shared" si="1272"/>
        <v>1.0007989399999999</v>
      </c>
      <c r="P2385" s="11">
        <f t="shared" si="1262"/>
        <v>1.0015000999999999</v>
      </c>
      <c r="Q2385" s="11">
        <f t="shared" si="1256"/>
        <v>1.4709926476913218</v>
      </c>
      <c r="R2385" s="2">
        <f t="shared" si="1261"/>
        <v>1.47216788</v>
      </c>
      <c r="S2385" s="2">
        <f t="shared" si="1254"/>
        <v>1.4582888599999999</v>
      </c>
      <c r="T2385" s="2">
        <f t="shared" si="1273"/>
        <v>172581.11671037</v>
      </c>
      <c r="U2385" s="2">
        <f t="shared" si="1274"/>
        <v>11474.166844891155</v>
      </c>
      <c r="V2385" s="2">
        <f t="shared" si="1275"/>
        <v>44057.026840440834</v>
      </c>
      <c r="W2385" s="2">
        <f t="shared" si="1276"/>
        <v>173876.13990564199</v>
      </c>
      <c r="X2385" s="29">
        <f t="shared" si="1277"/>
        <v>0</v>
      </c>
      <c r="Y2385" s="2">
        <f t="shared" si="1255"/>
        <v>0</v>
      </c>
      <c r="Z2385" s="82">
        <f t="shared" si="1278"/>
        <v>0</v>
      </c>
      <c r="AA2385" s="2">
        <f t="shared" si="1259"/>
        <v>0</v>
      </c>
      <c r="AB2385" s="27">
        <f t="shared" si="1285"/>
        <v>6.7299999999999999E-2</v>
      </c>
      <c r="AC2385" s="29">
        <f t="shared" si="1266"/>
        <v>5</v>
      </c>
      <c r="AD2385" s="29">
        <v>252</v>
      </c>
      <c r="AE2385" s="11">
        <f t="shared" si="1257"/>
        <v>1.0012931389999999</v>
      </c>
      <c r="AF2385" s="2">
        <f t="shared" si="1260"/>
        <v>223.17137267999999</v>
      </c>
      <c r="AG2385" s="2">
        <f t="shared" si="1279"/>
        <v>224.84601767999999</v>
      </c>
      <c r="AH2385" s="3">
        <f t="shared" si="1280"/>
        <v>0</v>
      </c>
      <c r="AI2385" s="4" t="str">
        <f t="shared" si="1258"/>
        <v>A+J=</v>
      </c>
      <c r="AJ2385" s="12">
        <f t="shared" si="1286"/>
        <v>43525</v>
      </c>
      <c r="AK2385" s="12"/>
      <c r="AL2385" s="4"/>
      <c r="AM2385" s="1"/>
      <c r="AN2385" s="12"/>
      <c r="AO2385" s="1"/>
      <c r="AP2385" s="1"/>
      <c r="AQ2385" s="3"/>
      <c r="AR2385" s="3"/>
      <c r="AS2385" s="7"/>
      <c r="AT2385" s="1"/>
      <c r="AU2385" s="1"/>
      <c r="AV2385" s="1"/>
      <c r="AW2385" s="1"/>
      <c r="AX2385" s="1"/>
      <c r="AY2385" s="1"/>
      <c r="AZ2385" s="1"/>
      <c r="BA2385" s="1"/>
      <c r="BB2385" s="1"/>
    </row>
    <row r="2386" spans="1:54" x14ac:dyDescent="0.2">
      <c r="A2386" s="178">
        <f t="shared" si="1281"/>
        <v>43505</v>
      </c>
      <c r="B2386" s="2">
        <f t="shared" si="1267"/>
        <v>174167.96722756521</v>
      </c>
      <c r="C2386" s="2">
        <f t="shared" si="1282"/>
        <v>118344.94622031</v>
      </c>
      <c r="D2386" s="2">
        <f>SUM(Y2386:Y$2591)</f>
        <v>25036.975249389998</v>
      </c>
      <c r="E2386" s="11">
        <f t="shared" si="1268"/>
        <v>93307.970970919996</v>
      </c>
      <c r="F2386" s="99">
        <f t="shared" si="1263"/>
        <v>5100.6099999999997</v>
      </c>
      <c r="G2386" s="3">
        <f>IF(N2386=1,VLOOKUP(A2385,[1]Plan1!$BG$69:$BI$188,3),G2385)</f>
        <v>5116.93</v>
      </c>
      <c r="H2386" s="200">
        <f t="shared" si="1264"/>
        <v>43436</v>
      </c>
      <c r="I2386" s="200">
        <f t="shared" si="1265"/>
        <v>43467</v>
      </c>
      <c r="J2386" s="27">
        <f t="shared" si="1269"/>
        <v>3.199617300675861E-3</v>
      </c>
      <c r="K2386" s="12">
        <f t="shared" si="1283"/>
        <v>43525</v>
      </c>
      <c r="L2386" s="12">
        <f t="shared" si="1270"/>
        <v>43525</v>
      </c>
      <c r="M2386" s="1">
        <f t="shared" si="1284"/>
        <v>20</v>
      </c>
      <c r="N2386" s="1">
        <f t="shared" si="1271"/>
        <v>6</v>
      </c>
      <c r="O2386" s="2">
        <f t="shared" si="1272"/>
        <v>1.00095881</v>
      </c>
      <c r="P2386" s="11">
        <f t="shared" si="1262"/>
        <v>1.0015000999999999</v>
      </c>
      <c r="Q2386" s="11">
        <f t="shared" si="1256"/>
        <v>1.4709926476913218</v>
      </c>
      <c r="R2386" s="2">
        <f t="shared" si="1261"/>
        <v>1.47240305</v>
      </c>
      <c r="S2386" s="2">
        <f t="shared" si="1254"/>
        <v>1.4582888599999999</v>
      </c>
      <c r="T2386" s="2">
        <f t="shared" si="1273"/>
        <v>172581.11671037</v>
      </c>
      <c r="U2386" s="2">
        <f t="shared" si="1274"/>
        <v>11474.166844891155</v>
      </c>
      <c r="V2386" s="2">
        <f t="shared" si="1275"/>
        <v>44078.970075974074</v>
      </c>
      <c r="W2386" s="2">
        <f t="shared" si="1276"/>
        <v>173898.08314117522</v>
      </c>
      <c r="X2386" s="29">
        <f t="shared" si="1277"/>
        <v>0</v>
      </c>
      <c r="Y2386" s="2">
        <f t="shared" si="1255"/>
        <v>0</v>
      </c>
      <c r="Z2386" s="82">
        <f t="shared" si="1278"/>
        <v>0</v>
      </c>
      <c r="AA2386" s="2">
        <f t="shared" si="1259"/>
        <v>0</v>
      </c>
      <c r="AB2386" s="27">
        <f t="shared" si="1285"/>
        <v>6.7299999999999999E-2</v>
      </c>
      <c r="AC2386" s="29">
        <f t="shared" si="1266"/>
        <v>6</v>
      </c>
      <c r="AD2386" s="29">
        <v>252</v>
      </c>
      <c r="AE2386" s="11">
        <f t="shared" si="1257"/>
        <v>1.0015519669999999</v>
      </c>
      <c r="AF2386" s="2">
        <f t="shared" si="1260"/>
        <v>267.84019795</v>
      </c>
      <c r="AG2386" s="2">
        <f t="shared" si="1279"/>
        <v>269.88408638999999</v>
      </c>
      <c r="AH2386" s="3">
        <f t="shared" si="1280"/>
        <v>0</v>
      </c>
      <c r="AI2386" s="4" t="str">
        <f t="shared" si="1258"/>
        <v>A+J=</v>
      </c>
      <c r="AJ2386" s="12">
        <f t="shared" si="1286"/>
        <v>43525</v>
      </c>
      <c r="AK2386" s="12"/>
      <c r="AL2386" s="4"/>
      <c r="AM2386" s="1"/>
      <c r="AN2386" s="12"/>
      <c r="AO2386" s="1"/>
      <c r="AP2386" s="1"/>
      <c r="AQ2386" s="3"/>
      <c r="AR2386" s="3"/>
      <c r="AS2386" s="7"/>
      <c r="AT2386" s="1"/>
      <c r="AU2386" s="1"/>
      <c r="AV2386" s="1"/>
      <c r="AW2386" s="1"/>
      <c r="AX2386" s="1"/>
      <c r="AY2386" s="1"/>
      <c r="AZ2386" s="1"/>
      <c r="BA2386" s="1"/>
      <c r="BB2386" s="1"/>
    </row>
    <row r="2387" spans="1:54" x14ac:dyDescent="0.2">
      <c r="A2387" s="178">
        <f t="shared" si="1281"/>
        <v>43506</v>
      </c>
      <c r="B2387" s="2">
        <f t="shared" si="1267"/>
        <v>174167.96722756521</v>
      </c>
      <c r="C2387" s="2">
        <f t="shared" si="1282"/>
        <v>118344.94622031</v>
      </c>
      <c r="D2387" s="2">
        <f>SUM(Y2387:Y$2591)</f>
        <v>25036.975249389998</v>
      </c>
      <c r="E2387" s="11">
        <f t="shared" si="1268"/>
        <v>93307.970970919996</v>
      </c>
      <c r="F2387" s="99">
        <f t="shared" si="1263"/>
        <v>5100.6099999999997</v>
      </c>
      <c r="G2387" s="3">
        <f>IF(N2387=1,VLOOKUP(A2386,[1]Plan1!$BG$69:$BI$188,3),G2386)</f>
        <v>5116.93</v>
      </c>
      <c r="H2387" s="200">
        <f t="shared" si="1264"/>
        <v>43436</v>
      </c>
      <c r="I2387" s="200">
        <f t="shared" si="1265"/>
        <v>43467</v>
      </c>
      <c r="J2387" s="27">
        <f t="shared" si="1269"/>
        <v>3.199617300675861E-3</v>
      </c>
      <c r="K2387" s="12">
        <f t="shared" si="1283"/>
        <v>43525</v>
      </c>
      <c r="L2387" s="12">
        <f t="shared" si="1270"/>
        <v>43525</v>
      </c>
      <c r="M2387" s="1">
        <f t="shared" si="1284"/>
        <v>20</v>
      </c>
      <c r="N2387" s="1">
        <f t="shared" si="1271"/>
        <v>6</v>
      </c>
      <c r="O2387" s="2">
        <f t="shared" si="1272"/>
        <v>1.00095881</v>
      </c>
      <c r="P2387" s="11">
        <f t="shared" si="1262"/>
        <v>1.0015000999999999</v>
      </c>
      <c r="Q2387" s="11">
        <f t="shared" si="1256"/>
        <v>1.4709926476913218</v>
      </c>
      <c r="R2387" s="2">
        <f t="shared" si="1261"/>
        <v>1.47240305</v>
      </c>
      <c r="S2387" s="2">
        <f t="shared" si="1254"/>
        <v>1.4582888599999999</v>
      </c>
      <c r="T2387" s="2">
        <f t="shared" si="1273"/>
        <v>172581.11671037</v>
      </c>
      <c r="U2387" s="2">
        <f t="shared" si="1274"/>
        <v>11474.166844891155</v>
      </c>
      <c r="V2387" s="2">
        <f t="shared" si="1275"/>
        <v>44078.970075974074</v>
      </c>
      <c r="W2387" s="2">
        <f t="shared" si="1276"/>
        <v>173898.08314117522</v>
      </c>
      <c r="X2387" s="29">
        <f t="shared" si="1277"/>
        <v>0</v>
      </c>
      <c r="Y2387" s="2">
        <f t="shared" si="1255"/>
        <v>0</v>
      </c>
      <c r="Z2387" s="82">
        <f t="shared" si="1278"/>
        <v>0</v>
      </c>
      <c r="AA2387" s="2">
        <f t="shared" si="1259"/>
        <v>0</v>
      </c>
      <c r="AB2387" s="27">
        <f t="shared" si="1285"/>
        <v>6.7299999999999999E-2</v>
      </c>
      <c r="AC2387" s="29">
        <f t="shared" si="1266"/>
        <v>6</v>
      </c>
      <c r="AD2387" s="29">
        <v>252</v>
      </c>
      <c r="AE2387" s="11">
        <f t="shared" si="1257"/>
        <v>1.0015519669999999</v>
      </c>
      <c r="AF2387" s="2">
        <f t="shared" si="1260"/>
        <v>267.84019795</v>
      </c>
      <c r="AG2387" s="2">
        <f t="shared" si="1279"/>
        <v>269.88408638999999</v>
      </c>
      <c r="AH2387" s="3">
        <f t="shared" si="1280"/>
        <v>0</v>
      </c>
      <c r="AI2387" s="4" t="str">
        <f t="shared" si="1258"/>
        <v>A+J=</v>
      </c>
      <c r="AJ2387" s="12">
        <f t="shared" si="1286"/>
        <v>43525</v>
      </c>
      <c r="AK2387" s="12"/>
      <c r="AL2387" s="4"/>
      <c r="AM2387" s="1"/>
      <c r="AN2387" s="12"/>
      <c r="AO2387" s="1"/>
      <c r="AP2387" s="1"/>
      <c r="AQ2387" s="3"/>
      <c r="AR2387" s="3"/>
      <c r="AS2387" s="7"/>
      <c r="AT2387" s="1"/>
      <c r="AU2387" s="1"/>
      <c r="AV2387" s="1"/>
      <c r="AW2387" s="1"/>
      <c r="AX2387" s="1"/>
      <c r="AY2387" s="1"/>
      <c r="AZ2387" s="1"/>
      <c r="BA2387" s="1"/>
      <c r="BB2387" s="1"/>
    </row>
    <row r="2388" spans="1:54" x14ac:dyDescent="0.2">
      <c r="A2388" s="178">
        <f t="shared" si="1281"/>
        <v>43507</v>
      </c>
      <c r="B2388" s="2">
        <f t="shared" si="1267"/>
        <v>174167.96722756521</v>
      </c>
      <c r="C2388" s="2">
        <f t="shared" si="1282"/>
        <v>118344.94622031</v>
      </c>
      <c r="D2388" s="2">
        <f>SUM(Y2388:Y$2591)</f>
        <v>25036.975249389998</v>
      </c>
      <c r="E2388" s="11">
        <f t="shared" si="1268"/>
        <v>93307.970970919996</v>
      </c>
      <c r="F2388" s="99">
        <f t="shared" si="1263"/>
        <v>5100.6099999999997</v>
      </c>
      <c r="G2388" s="3">
        <f>IF(N2388=1,VLOOKUP(A2387,[1]Plan1!$BG$69:$BI$188,3),G2387)</f>
        <v>5116.93</v>
      </c>
      <c r="H2388" s="200">
        <f t="shared" si="1264"/>
        <v>43436</v>
      </c>
      <c r="I2388" s="200">
        <f t="shared" si="1265"/>
        <v>43467</v>
      </c>
      <c r="J2388" s="27">
        <f t="shared" si="1269"/>
        <v>3.199617300675861E-3</v>
      </c>
      <c r="K2388" s="12">
        <f t="shared" si="1283"/>
        <v>43525</v>
      </c>
      <c r="L2388" s="12">
        <f t="shared" si="1270"/>
        <v>43525</v>
      </c>
      <c r="M2388" s="1">
        <f t="shared" si="1284"/>
        <v>20</v>
      </c>
      <c r="N2388" s="1">
        <f t="shared" si="1271"/>
        <v>6</v>
      </c>
      <c r="O2388" s="2">
        <f t="shared" si="1272"/>
        <v>1.00095881</v>
      </c>
      <c r="P2388" s="11">
        <f t="shared" si="1262"/>
        <v>1.0015000999999999</v>
      </c>
      <c r="Q2388" s="11">
        <f t="shared" si="1256"/>
        <v>1.4709926476913218</v>
      </c>
      <c r="R2388" s="2">
        <f t="shared" si="1261"/>
        <v>1.47240305</v>
      </c>
      <c r="S2388" s="2">
        <f t="shared" si="1254"/>
        <v>1.4582888599999999</v>
      </c>
      <c r="T2388" s="2">
        <f t="shared" si="1273"/>
        <v>172581.11671037</v>
      </c>
      <c r="U2388" s="2">
        <f t="shared" si="1274"/>
        <v>11474.166844891155</v>
      </c>
      <c r="V2388" s="2">
        <f t="shared" si="1275"/>
        <v>44078.970075974074</v>
      </c>
      <c r="W2388" s="2">
        <f t="shared" si="1276"/>
        <v>173898.08314117522</v>
      </c>
      <c r="X2388" s="29">
        <f t="shared" si="1277"/>
        <v>0</v>
      </c>
      <c r="Y2388" s="2">
        <f t="shared" si="1255"/>
        <v>0</v>
      </c>
      <c r="Z2388" s="82">
        <f t="shared" si="1278"/>
        <v>0</v>
      </c>
      <c r="AA2388" s="2">
        <f t="shared" si="1259"/>
        <v>0</v>
      </c>
      <c r="AB2388" s="27">
        <f t="shared" si="1285"/>
        <v>6.7299999999999999E-2</v>
      </c>
      <c r="AC2388" s="29">
        <f t="shared" si="1266"/>
        <v>6</v>
      </c>
      <c r="AD2388" s="29">
        <v>252</v>
      </c>
      <c r="AE2388" s="11">
        <f t="shared" si="1257"/>
        <v>1.0015519669999999</v>
      </c>
      <c r="AF2388" s="2">
        <f t="shared" si="1260"/>
        <v>267.84019795</v>
      </c>
      <c r="AG2388" s="2">
        <f t="shared" si="1279"/>
        <v>269.88408638999999</v>
      </c>
      <c r="AH2388" s="3">
        <f t="shared" si="1280"/>
        <v>0</v>
      </c>
      <c r="AI2388" s="4" t="str">
        <f t="shared" si="1258"/>
        <v>A+J=</v>
      </c>
      <c r="AJ2388" s="12">
        <f t="shared" si="1286"/>
        <v>43525</v>
      </c>
      <c r="AK2388" s="12"/>
      <c r="AL2388" s="4"/>
      <c r="AM2388" s="1"/>
      <c r="AN2388" s="12"/>
      <c r="AO2388" s="1"/>
      <c r="AP2388" s="1"/>
      <c r="AQ2388" s="3"/>
      <c r="AR2388" s="3"/>
      <c r="AS2388" s="7"/>
      <c r="AT2388" s="1"/>
      <c r="AU2388" s="1"/>
      <c r="AV2388" s="1"/>
      <c r="AW2388" s="1"/>
      <c r="AX2388" s="1"/>
      <c r="AY2388" s="1"/>
      <c r="AZ2388" s="1"/>
      <c r="BA2388" s="1"/>
      <c r="BB2388" s="1"/>
    </row>
    <row r="2389" spans="1:54" x14ac:dyDescent="0.2">
      <c r="A2389" s="178">
        <f t="shared" si="1281"/>
        <v>43508</v>
      </c>
      <c r="B2389" s="2">
        <f t="shared" si="1267"/>
        <v>174234.97341304788</v>
      </c>
      <c r="C2389" s="2">
        <f t="shared" si="1282"/>
        <v>118344.94622031</v>
      </c>
      <c r="D2389" s="2">
        <f>SUM(Y2389:Y$2591)</f>
        <v>25036.975249389998</v>
      </c>
      <c r="E2389" s="11">
        <f t="shared" si="1268"/>
        <v>93307.970970919996</v>
      </c>
      <c r="F2389" s="99">
        <f t="shared" si="1263"/>
        <v>5100.6099999999997</v>
      </c>
      <c r="G2389" s="3">
        <f>IF(N2389=1,VLOOKUP(A2388,[1]Plan1!$BG$69:$BI$188,3),G2388)</f>
        <v>5116.93</v>
      </c>
      <c r="H2389" s="200">
        <f t="shared" si="1264"/>
        <v>43436</v>
      </c>
      <c r="I2389" s="200">
        <f t="shared" si="1265"/>
        <v>43467</v>
      </c>
      <c r="J2389" s="27">
        <f t="shared" si="1269"/>
        <v>3.199617300675861E-3</v>
      </c>
      <c r="K2389" s="12">
        <f t="shared" si="1283"/>
        <v>43525</v>
      </c>
      <c r="L2389" s="12">
        <f t="shared" si="1270"/>
        <v>43525</v>
      </c>
      <c r="M2389" s="1">
        <f t="shared" si="1284"/>
        <v>20</v>
      </c>
      <c r="N2389" s="1">
        <f t="shared" si="1271"/>
        <v>7</v>
      </c>
      <c r="O2389" s="2">
        <f t="shared" si="1272"/>
        <v>1.0011186999999999</v>
      </c>
      <c r="P2389" s="11">
        <f t="shared" si="1262"/>
        <v>1.0015000999999999</v>
      </c>
      <c r="Q2389" s="11">
        <f t="shared" si="1256"/>
        <v>1.4709926476913218</v>
      </c>
      <c r="R2389" s="2">
        <f t="shared" si="1261"/>
        <v>1.47263824</v>
      </c>
      <c r="S2389" s="2">
        <f t="shared" si="1254"/>
        <v>1.4582888599999999</v>
      </c>
      <c r="T2389" s="2">
        <f t="shared" si="1273"/>
        <v>172581.11671037</v>
      </c>
      <c r="U2389" s="2">
        <f t="shared" si="1274"/>
        <v>11474.166844891155</v>
      </c>
      <c r="V2389" s="2">
        <f t="shared" si="1275"/>
        <v>44100.91517766672</v>
      </c>
      <c r="W2389" s="2">
        <f t="shared" si="1276"/>
        <v>173920.02824286788</v>
      </c>
      <c r="X2389" s="29">
        <f t="shared" si="1277"/>
        <v>0</v>
      </c>
      <c r="Y2389" s="2">
        <f t="shared" si="1255"/>
        <v>0</v>
      </c>
      <c r="Z2389" s="82">
        <f t="shared" si="1278"/>
        <v>0</v>
      </c>
      <c r="AA2389" s="2">
        <f t="shared" si="1259"/>
        <v>0</v>
      </c>
      <c r="AB2389" s="27">
        <f t="shared" si="1285"/>
        <v>6.7299999999999999E-2</v>
      </c>
      <c r="AC2389" s="29">
        <f t="shared" si="1266"/>
        <v>7</v>
      </c>
      <c r="AD2389" s="29">
        <v>252</v>
      </c>
      <c r="AE2389" s="11">
        <f t="shared" si="1257"/>
        <v>1.0018108619999999</v>
      </c>
      <c r="AF2389" s="2">
        <f t="shared" si="1260"/>
        <v>312.52058615999999</v>
      </c>
      <c r="AG2389" s="2">
        <f t="shared" si="1279"/>
        <v>314.94517017999999</v>
      </c>
      <c r="AH2389" s="3">
        <f t="shared" si="1280"/>
        <v>0</v>
      </c>
      <c r="AI2389" s="4" t="str">
        <f t="shared" si="1258"/>
        <v>A+J=</v>
      </c>
      <c r="AJ2389" s="12">
        <f t="shared" si="1286"/>
        <v>43525</v>
      </c>
      <c r="AK2389" s="12"/>
      <c r="AL2389" s="4"/>
      <c r="AM2389" s="1"/>
      <c r="AN2389" s="12"/>
      <c r="AO2389" s="1"/>
      <c r="AP2389" s="1"/>
      <c r="AQ2389" s="3"/>
      <c r="AR2389" s="3"/>
      <c r="AS2389" s="7"/>
      <c r="AT2389" s="1"/>
      <c r="AU2389" s="1"/>
      <c r="AV2389" s="1"/>
      <c r="AW2389" s="1"/>
      <c r="AX2389" s="1"/>
      <c r="AY2389" s="1"/>
      <c r="AZ2389" s="1"/>
      <c r="BA2389" s="1"/>
      <c r="BB2389" s="1"/>
    </row>
    <row r="2390" spans="1:54" x14ac:dyDescent="0.2">
      <c r="A2390" s="178">
        <f t="shared" si="1281"/>
        <v>43509</v>
      </c>
      <c r="B2390" s="2">
        <f t="shared" si="1267"/>
        <v>174302.00746458909</v>
      </c>
      <c r="C2390" s="2">
        <f t="shared" si="1282"/>
        <v>118344.94622031</v>
      </c>
      <c r="D2390" s="2">
        <f>SUM(Y2390:Y$2591)</f>
        <v>25036.975249389998</v>
      </c>
      <c r="E2390" s="11">
        <f t="shared" si="1268"/>
        <v>93307.970970919996</v>
      </c>
      <c r="F2390" s="99">
        <f t="shared" si="1263"/>
        <v>5100.6099999999997</v>
      </c>
      <c r="G2390" s="3">
        <f>IF(N2390=1,VLOOKUP(A2389,[1]Plan1!$BG$69:$BI$188,3),G2389)</f>
        <v>5116.93</v>
      </c>
      <c r="H2390" s="200">
        <f t="shared" si="1264"/>
        <v>43436</v>
      </c>
      <c r="I2390" s="200">
        <f t="shared" si="1265"/>
        <v>43467</v>
      </c>
      <c r="J2390" s="27">
        <f t="shared" si="1269"/>
        <v>3.199617300675861E-3</v>
      </c>
      <c r="K2390" s="12">
        <f t="shared" si="1283"/>
        <v>43525</v>
      </c>
      <c r="L2390" s="12">
        <f t="shared" si="1270"/>
        <v>43525</v>
      </c>
      <c r="M2390" s="1">
        <f t="shared" si="1284"/>
        <v>20</v>
      </c>
      <c r="N2390" s="1">
        <f t="shared" si="1271"/>
        <v>8</v>
      </c>
      <c r="O2390" s="2">
        <f t="shared" si="1272"/>
        <v>1.0012786199999999</v>
      </c>
      <c r="P2390" s="11">
        <f t="shared" si="1262"/>
        <v>1.0015000999999999</v>
      </c>
      <c r="Q2390" s="11">
        <f t="shared" si="1256"/>
        <v>1.4709926476913218</v>
      </c>
      <c r="R2390" s="2">
        <f t="shared" si="1261"/>
        <v>1.4728734800000001</v>
      </c>
      <c r="S2390" s="2">
        <f t="shared" si="1254"/>
        <v>1.4582888599999999</v>
      </c>
      <c r="T2390" s="2">
        <f t="shared" si="1273"/>
        <v>172581.11671037</v>
      </c>
      <c r="U2390" s="2">
        <f t="shared" si="1274"/>
        <v>11474.166844891155</v>
      </c>
      <c r="V2390" s="2">
        <f t="shared" si="1275"/>
        <v>44122.864944757923</v>
      </c>
      <c r="W2390" s="2">
        <f t="shared" si="1276"/>
        <v>173941.97800995907</v>
      </c>
      <c r="X2390" s="29">
        <f t="shared" si="1277"/>
        <v>0</v>
      </c>
      <c r="Y2390" s="2">
        <f t="shared" si="1255"/>
        <v>0</v>
      </c>
      <c r="Z2390" s="82">
        <f t="shared" si="1278"/>
        <v>0</v>
      </c>
      <c r="AA2390" s="2">
        <f>IF(Z2390&gt;0,TRUNC(Z2390*T2386,8),0)</f>
        <v>0</v>
      </c>
      <c r="AB2390" s="27">
        <f t="shared" si="1285"/>
        <v>6.7299999999999999E-2</v>
      </c>
      <c r="AC2390" s="29">
        <f t="shared" si="1266"/>
        <v>8</v>
      </c>
      <c r="AD2390" s="29">
        <v>252</v>
      </c>
      <c r="AE2390" s="11">
        <f t="shared" si="1257"/>
        <v>1.002069825</v>
      </c>
      <c r="AF2390" s="2">
        <f>TRUNC((T2386*(AE2390-1)),8)</f>
        <v>357.21270988999999</v>
      </c>
      <c r="AG2390" s="2">
        <f t="shared" si="1279"/>
        <v>360.02945462999998</v>
      </c>
      <c r="AH2390" s="3">
        <f t="shared" si="1280"/>
        <v>0</v>
      </c>
      <c r="AI2390" s="4" t="str">
        <f t="shared" si="1258"/>
        <v>A+J=</v>
      </c>
      <c r="AJ2390" s="12">
        <f t="shared" si="1286"/>
        <v>43525</v>
      </c>
      <c r="AK2390" s="16"/>
      <c r="AL2390" s="98"/>
      <c r="AM2390" s="38"/>
      <c r="AN2390" s="16"/>
      <c r="AO2390" s="38"/>
      <c r="AP2390" s="38"/>
      <c r="AQ2390" s="49"/>
      <c r="AR2390" s="49"/>
      <c r="AS2390" s="80"/>
      <c r="AT2390" s="38"/>
      <c r="AU2390" s="38"/>
      <c r="AV2390" s="38"/>
      <c r="AW2390" s="38"/>
      <c r="AX2390" s="38"/>
      <c r="AY2390" s="38"/>
      <c r="AZ2390" s="38"/>
      <c r="BA2390" s="38"/>
      <c r="BB2390" s="38"/>
    </row>
    <row r="2391" spans="1:54" x14ac:dyDescent="0.2">
      <c r="A2391" s="178">
        <f t="shared" si="1281"/>
        <v>43510</v>
      </c>
      <c r="B2391" s="2">
        <f t="shared" si="1267"/>
        <v>174369.06717185938</v>
      </c>
      <c r="C2391" s="2">
        <f t="shared" si="1282"/>
        <v>118344.94622031</v>
      </c>
      <c r="D2391" s="2">
        <f>SUM(Y2391:Y$2591)</f>
        <v>25036.975249389998</v>
      </c>
      <c r="E2391" s="11">
        <f t="shared" si="1268"/>
        <v>93307.970970919996</v>
      </c>
      <c r="F2391" s="99">
        <f t="shared" si="1263"/>
        <v>5100.6099999999997</v>
      </c>
      <c r="G2391" s="3">
        <f>IF(N2391=1,VLOOKUP(A2390,[1]Plan1!$BG$69:$BI$188,3),G2390)</f>
        <v>5116.93</v>
      </c>
      <c r="H2391" s="200">
        <f t="shared" si="1264"/>
        <v>43436</v>
      </c>
      <c r="I2391" s="200">
        <f t="shared" si="1265"/>
        <v>43467</v>
      </c>
      <c r="J2391" s="27">
        <f t="shared" si="1269"/>
        <v>3.199617300675861E-3</v>
      </c>
      <c r="K2391" s="12">
        <f t="shared" si="1283"/>
        <v>43525</v>
      </c>
      <c r="L2391" s="12">
        <f t="shared" si="1270"/>
        <v>43525</v>
      </c>
      <c r="M2391" s="1">
        <f t="shared" si="1284"/>
        <v>20</v>
      </c>
      <c r="N2391" s="1">
        <f t="shared" si="1271"/>
        <v>9</v>
      </c>
      <c r="O2391" s="2">
        <f t="shared" si="1272"/>
        <v>1.00143856</v>
      </c>
      <c r="P2391" s="11">
        <f t="shared" si="1262"/>
        <v>1.0015000999999999</v>
      </c>
      <c r="Q2391" s="11">
        <f t="shared" si="1256"/>
        <v>1.4709926476913218</v>
      </c>
      <c r="R2391" s="2">
        <f t="shared" si="1261"/>
        <v>1.47310875</v>
      </c>
      <c r="S2391" s="2">
        <f t="shared" si="1254"/>
        <v>1.4582888599999999</v>
      </c>
      <c r="T2391" s="2">
        <f t="shared" si="1273"/>
        <v>172581.11671037</v>
      </c>
      <c r="U2391" s="2">
        <f t="shared" si="1274"/>
        <v>11474.166844891155</v>
      </c>
      <c r="V2391" s="2">
        <f t="shared" si="1275"/>
        <v>44144.817511088244</v>
      </c>
      <c r="W2391" s="2">
        <f t="shared" si="1276"/>
        <v>173963.93057628939</v>
      </c>
      <c r="X2391" s="29">
        <f t="shared" si="1277"/>
        <v>0</v>
      </c>
      <c r="Y2391" s="2">
        <f t="shared" si="1255"/>
        <v>0</v>
      </c>
      <c r="Z2391" s="82">
        <f t="shared" si="1278"/>
        <v>0</v>
      </c>
      <c r="AA2391" s="2">
        <f t="shared" ref="AA2391:AA2454" si="1287">IF(Z2391&gt;0,TRUNC(Z2391*T2391,8),0)</f>
        <v>0</v>
      </c>
      <c r="AB2391" s="27">
        <f t="shared" si="1285"/>
        <v>6.7299999999999999E-2</v>
      </c>
      <c r="AC2391" s="29">
        <f t="shared" si="1266"/>
        <v>9</v>
      </c>
      <c r="AD2391" s="29">
        <v>252</v>
      </c>
      <c r="AE2391" s="11">
        <f t="shared" si="1257"/>
        <v>1.0023288539999999</v>
      </c>
      <c r="AF2391" s="2">
        <f t="shared" ref="AF2391:AF2454" si="1288">TRUNC((T2391*(AE2391-1)),8)</f>
        <v>401.91622396999998</v>
      </c>
      <c r="AG2391" s="2">
        <f t="shared" si="1279"/>
        <v>405.13659557</v>
      </c>
      <c r="AH2391" s="3">
        <f t="shared" si="1280"/>
        <v>0</v>
      </c>
      <c r="AI2391" s="4" t="str">
        <f t="shared" si="1258"/>
        <v>A+J=</v>
      </c>
      <c r="AJ2391" s="12">
        <f t="shared" si="1286"/>
        <v>43525</v>
      </c>
      <c r="AK2391" s="12"/>
      <c r="AL2391" s="4"/>
      <c r="AM2391" s="1"/>
      <c r="AN2391" s="12"/>
      <c r="AO2391" s="1"/>
      <c r="AP2391" s="1"/>
      <c r="AQ2391" s="3"/>
      <c r="AR2391" s="3"/>
      <c r="AS2391" s="7"/>
      <c r="AT2391" s="1"/>
      <c r="AU2391" s="1"/>
      <c r="AV2391" s="1"/>
      <c r="AW2391" s="1"/>
      <c r="AX2391" s="1"/>
      <c r="AY2391" s="1"/>
      <c r="AZ2391" s="1"/>
      <c r="BA2391" s="1"/>
      <c r="BB2391" s="1"/>
    </row>
    <row r="2392" spans="1:54" x14ac:dyDescent="0.2">
      <c r="A2392" s="178">
        <f t="shared" si="1281"/>
        <v>43511</v>
      </c>
      <c r="B2392" s="2">
        <f t="shared" si="1267"/>
        <v>174436.15458636827</v>
      </c>
      <c r="C2392" s="2">
        <f t="shared" si="1282"/>
        <v>118344.94622031</v>
      </c>
      <c r="D2392" s="2">
        <f>SUM(Y2392:Y$2591)</f>
        <v>25036.975249389998</v>
      </c>
      <c r="E2392" s="11">
        <f t="shared" si="1268"/>
        <v>93307.970970919996</v>
      </c>
      <c r="F2392" s="99">
        <f t="shared" si="1263"/>
        <v>5100.6099999999997</v>
      </c>
      <c r="G2392" s="3">
        <f>IF(N2392=1,VLOOKUP(A2391,[1]Plan1!$BG$69:$BI$188,3),G2391)</f>
        <v>5116.93</v>
      </c>
      <c r="H2392" s="200">
        <f t="shared" si="1264"/>
        <v>43436</v>
      </c>
      <c r="I2392" s="200">
        <f t="shared" si="1265"/>
        <v>43467</v>
      </c>
      <c r="J2392" s="27">
        <f t="shared" si="1269"/>
        <v>3.199617300675861E-3</v>
      </c>
      <c r="K2392" s="12">
        <f t="shared" si="1283"/>
        <v>43525</v>
      </c>
      <c r="L2392" s="12">
        <f t="shared" si="1270"/>
        <v>43525</v>
      </c>
      <c r="M2392" s="1">
        <f t="shared" si="1284"/>
        <v>20</v>
      </c>
      <c r="N2392" s="1">
        <f t="shared" si="1271"/>
        <v>10</v>
      </c>
      <c r="O2392" s="2">
        <f t="shared" si="1272"/>
        <v>1.0015985300000001</v>
      </c>
      <c r="P2392" s="11">
        <f t="shared" si="1262"/>
        <v>1.0015000999999999</v>
      </c>
      <c r="Q2392" s="11">
        <f t="shared" si="1256"/>
        <v>1.4709926476913218</v>
      </c>
      <c r="R2392" s="2">
        <f t="shared" si="1261"/>
        <v>1.47334407</v>
      </c>
      <c r="S2392" s="2">
        <f t="shared" si="1254"/>
        <v>1.4582888599999999</v>
      </c>
      <c r="T2392" s="2">
        <f t="shared" si="1273"/>
        <v>172581.11671037</v>
      </c>
      <c r="U2392" s="2">
        <f t="shared" si="1274"/>
        <v>11474.166844891155</v>
      </c>
      <c r="V2392" s="2">
        <f t="shared" si="1275"/>
        <v>44166.774742817121</v>
      </c>
      <c r="W2392" s="2">
        <f t="shared" si="1276"/>
        <v>173985.88780801828</v>
      </c>
      <c r="X2392" s="29">
        <f t="shared" si="1277"/>
        <v>0</v>
      </c>
      <c r="Y2392" s="2">
        <f t="shared" si="1255"/>
        <v>0</v>
      </c>
      <c r="Z2392" s="82">
        <f t="shared" si="1278"/>
        <v>0</v>
      </c>
      <c r="AA2392" s="2">
        <f t="shared" si="1287"/>
        <v>0</v>
      </c>
      <c r="AB2392" s="27">
        <f t="shared" si="1285"/>
        <v>6.7299999999999999E-2</v>
      </c>
      <c r="AC2392" s="29">
        <f t="shared" si="1266"/>
        <v>10</v>
      </c>
      <c r="AD2392" s="29">
        <v>252</v>
      </c>
      <c r="AE2392" s="11">
        <f t="shared" si="1257"/>
        <v>1.0025879499999999</v>
      </c>
      <c r="AF2392" s="2">
        <f t="shared" si="1288"/>
        <v>446.63130099</v>
      </c>
      <c r="AG2392" s="2">
        <f t="shared" si="1279"/>
        <v>450.26677834999998</v>
      </c>
      <c r="AH2392" s="3">
        <f t="shared" si="1280"/>
        <v>0</v>
      </c>
      <c r="AI2392" s="4" t="str">
        <f t="shared" si="1258"/>
        <v>A+J=</v>
      </c>
      <c r="AJ2392" s="12">
        <f t="shared" si="1286"/>
        <v>43525</v>
      </c>
      <c r="AK2392" s="12"/>
      <c r="AL2392" s="4"/>
      <c r="AM2392" s="1"/>
      <c r="AN2392" s="12"/>
      <c r="AO2392" s="1"/>
      <c r="AP2392" s="1"/>
      <c r="AQ2392" s="3"/>
      <c r="AR2392" s="3"/>
      <c r="AS2392" s="7"/>
      <c r="AT2392" s="1"/>
      <c r="AU2392" s="1"/>
      <c r="AV2392" s="1"/>
      <c r="AW2392" s="1"/>
      <c r="AX2392" s="1"/>
      <c r="AY2392" s="1"/>
      <c r="AZ2392" s="1"/>
      <c r="BA2392" s="1"/>
      <c r="BB2392" s="1"/>
    </row>
    <row r="2393" spans="1:54" x14ac:dyDescent="0.2">
      <c r="A2393" s="178">
        <f t="shared" si="1281"/>
        <v>43512</v>
      </c>
      <c r="B2393" s="2">
        <f t="shared" si="1267"/>
        <v>174503.26690892657</v>
      </c>
      <c r="C2393" s="2">
        <f t="shared" si="1282"/>
        <v>118344.94622031</v>
      </c>
      <c r="D2393" s="2">
        <f>SUM(Y2393:Y$2591)</f>
        <v>25036.975249389998</v>
      </c>
      <c r="E2393" s="11">
        <f t="shared" si="1268"/>
        <v>93307.970970919996</v>
      </c>
      <c r="F2393" s="99">
        <f t="shared" si="1263"/>
        <v>5100.6099999999997</v>
      </c>
      <c r="G2393" s="3">
        <f>IF(N2393=1,VLOOKUP(A2392,[1]Plan1!$BG$69:$BI$188,3),G2392)</f>
        <v>5116.93</v>
      </c>
      <c r="H2393" s="200">
        <f t="shared" si="1264"/>
        <v>43436</v>
      </c>
      <c r="I2393" s="200">
        <f t="shared" si="1265"/>
        <v>43467</v>
      </c>
      <c r="J2393" s="27">
        <f t="shared" si="1269"/>
        <v>3.199617300675861E-3</v>
      </c>
      <c r="K2393" s="12">
        <f t="shared" si="1283"/>
        <v>43525</v>
      </c>
      <c r="L2393" s="12">
        <f t="shared" si="1270"/>
        <v>43525</v>
      </c>
      <c r="M2393" s="1">
        <f t="shared" si="1284"/>
        <v>20</v>
      </c>
      <c r="N2393" s="1">
        <f t="shared" si="1271"/>
        <v>11</v>
      </c>
      <c r="O2393" s="2">
        <f t="shared" si="1272"/>
        <v>1.0017585200000001</v>
      </c>
      <c r="P2393" s="11">
        <f t="shared" si="1262"/>
        <v>1.0015000999999999</v>
      </c>
      <c r="Q2393" s="11">
        <f t="shared" si="1256"/>
        <v>1.4709926476913218</v>
      </c>
      <c r="R2393" s="2">
        <f t="shared" si="1261"/>
        <v>1.4735794099999999</v>
      </c>
      <c r="S2393" s="2">
        <f t="shared" si="1254"/>
        <v>1.4582888599999999</v>
      </c>
      <c r="T2393" s="2">
        <f t="shared" si="1273"/>
        <v>172581.11671037</v>
      </c>
      <c r="U2393" s="2">
        <f t="shared" si="1274"/>
        <v>11474.166844891155</v>
      </c>
      <c r="V2393" s="2">
        <f t="shared" si="1275"/>
        <v>44188.733840705412</v>
      </c>
      <c r="W2393" s="2">
        <f t="shared" si="1276"/>
        <v>174007.84690590657</v>
      </c>
      <c r="X2393" s="29">
        <f t="shared" si="1277"/>
        <v>0</v>
      </c>
      <c r="Y2393" s="2">
        <f t="shared" si="1255"/>
        <v>0</v>
      </c>
      <c r="Z2393" s="82">
        <f t="shared" si="1278"/>
        <v>0</v>
      </c>
      <c r="AA2393" s="2">
        <f t="shared" si="1287"/>
        <v>0</v>
      </c>
      <c r="AB2393" s="27">
        <f t="shared" si="1285"/>
        <v>6.7299999999999999E-2</v>
      </c>
      <c r="AC2393" s="29">
        <f t="shared" si="1266"/>
        <v>11</v>
      </c>
      <c r="AD2393" s="29">
        <v>252</v>
      </c>
      <c r="AE2393" s="11">
        <f t="shared" si="1257"/>
        <v>1.0028471130000001</v>
      </c>
      <c r="AF2393" s="2">
        <f t="shared" si="1288"/>
        <v>491.35794093999999</v>
      </c>
      <c r="AG2393" s="2">
        <f t="shared" si="1279"/>
        <v>495.42000302000002</v>
      </c>
      <c r="AH2393" s="3">
        <f t="shared" si="1280"/>
        <v>0</v>
      </c>
      <c r="AI2393" s="4" t="str">
        <f t="shared" si="1258"/>
        <v>A+J=</v>
      </c>
      <c r="AJ2393" s="12">
        <f t="shared" si="1286"/>
        <v>43525</v>
      </c>
      <c r="AK2393" s="12"/>
      <c r="AL2393" s="4"/>
      <c r="AM2393" s="1"/>
      <c r="AN2393" s="12"/>
      <c r="AO2393" s="1"/>
      <c r="AP2393" s="1"/>
      <c r="AQ2393" s="3"/>
      <c r="AR2393" s="3"/>
      <c r="AS2393" s="7"/>
      <c r="AT2393" s="1"/>
      <c r="AU2393" s="1"/>
      <c r="AV2393" s="1"/>
      <c r="AW2393" s="1"/>
      <c r="AX2393" s="1"/>
      <c r="AY2393" s="1"/>
      <c r="AZ2393" s="1"/>
      <c r="BA2393" s="1"/>
      <c r="BB2393" s="1"/>
    </row>
    <row r="2394" spans="1:54" x14ac:dyDescent="0.2">
      <c r="A2394" s="178">
        <f t="shared" si="1281"/>
        <v>43513</v>
      </c>
      <c r="B2394" s="2">
        <f t="shared" si="1267"/>
        <v>174503.26690892657</v>
      </c>
      <c r="C2394" s="2">
        <f t="shared" si="1282"/>
        <v>118344.94622031</v>
      </c>
      <c r="D2394" s="2">
        <f>SUM(Y2394:Y$2591)</f>
        <v>25036.975249389998</v>
      </c>
      <c r="E2394" s="11">
        <f t="shared" si="1268"/>
        <v>93307.970970919996</v>
      </c>
      <c r="F2394" s="99">
        <f t="shared" si="1263"/>
        <v>5100.6099999999997</v>
      </c>
      <c r="G2394" s="3">
        <f>IF(N2394=1,VLOOKUP(A2393,[1]Plan1!$BG$69:$BI$188,3),G2393)</f>
        <v>5116.93</v>
      </c>
      <c r="H2394" s="200">
        <f t="shared" si="1264"/>
        <v>43436</v>
      </c>
      <c r="I2394" s="200">
        <f t="shared" si="1265"/>
        <v>43467</v>
      </c>
      <c r="J2394" s="27">
        <f t="shared" si="1269"/>
        <v>3.199617300675861E-3</v>
      </c>
      <c r="K2394" s="12">
        <f t="shared" si="1283"/>
        <v>43525</v>
      </c>
      <c r="L2394" s="12">
        <f t="shared" si="1270"/>
        <v>43525</v>
      </c>
      <c r="M2394" s="1">
        <f t="shared" si="1284"/>
        <v>20</v>
      </c>
      <c r="N2394" s="1">
        <f t="shared" si="1271"/>
        <v>11</v>
      </c>
      <c r="O2394" s="2">
        <f t="shared" si="1272"/>
        <v>1.0017585200000001</v>
      </c>
      <c r="P2394" s="11">
        <f t="shared" si="1262"/>
        <v>1.0015000999999999</v>
      </c>
      <c r="Q2394" s="11">
        <f t="shared" si="1256"/>
        <v>1.4709926476913218</v>
      </c>
      <c r="R2394" s="2">
        <f t="shared" si="1261"/>
        <v>1.4735794099999999</v>
      </c>
      <c r="S2394" s="2">
        <f t="shared" si="1254"/>
        <v>1.4582888599999999</v>
      </c>
      <c r="T2394" s="2">
        <f t="shared" si="1273"/>
        <v>172581.11671037</v>
      </c>
      <c r="U2394" s="2">
        <f t="shared" si="1274"/>
        <v>11474.166844891155</v>
      </c>
      <c r="V2394" s="2">
        <f t="shared" si="1275"/>
        <v>44188.733840705412</v>
      </c>
      <c r="W2394" s="2">
        <f t="shared" si="1276"/>
        <v>174007.84690590657</v>
      </c>
      <c r="X2394" s="29">
        <f t="shared" si="1277"/>
        <v>0</v>
      </c>
      <c r="Y2394" s="2">
        <f t="shared" si="1255"/>
        <v>0</v>
      </c>
      <c r="Z2394" s="82">
        <f t="shared" si="1278"/>
        <v>0</v>
      </c>
      <c r="AA2394" s="2">
        <f t="shared" si="1287"/>
        <v>0</v>
      </c>
      <c r="AB2394" s="27">
        <f t="shared" si="1285"/>
        <v>6.7299999999999999E-2</v>
      </c>
      <c r="AC2394" s="29">
        <f t="shared" si="1266"/>
        <v>11</v>
      </c>
      <c r="AD2394" s="29">
        <v>252</v>
      </c>
      <c r="AE2394" s="11">
        <f t="shared" si="1257"/>
        <v>1.0028471130000001</v>
      </c>
      <c r="AF2394" s="2">
        <f t="shared" si="1288"/>
        <v>491.35794093999999</v>
      </c>
      <c r="AG2394" s="2">
        <f t="shared" si="1279"/>
        <v>495.42000302000002</v>
      </c>
      <c r="AH2394" s="3">
        <f t="shared" si="1280"/>
        <v>0</v>
      </c>
      <c r="AI2394" s="4" t="str">
        <f t="shared" si="1258"/>
        <v>A+J=</v>
      </c>
      <c r="AJ2394" s="12">
        <f t="shared" si="1286"/>
        <v>43525</v>
      </c>
      <c r="AK2394" s="12"/>
      <c r="AL2394" s="4"/>
      <c r="AM2394" s="1"/>
      <c r="AN2394" s="12"/>
      <c r="AO2394" s="1"/>
      <c r="AP2394" s="1"/>
      <c r="AQ2394" s="3"/>
      <c r="AR2394" s="3"/>
      <c r="AS2394" s="7"/>
      <c r="AT2394" s="1"/>
      <c r="AU2394" s="1"/>
      <c r="AV2394" s="1"/>
      <c r="AW2394" s="1"/>
      <c r="AX2394" s="1"/>
      <c r="AY2394" s="1"/>
      <c r="AZ2394" s="1"/>
      <c r="BA2394" s="1"/>
      <c r="BB2394" s="1"/>
    </row>
    <row r="2395" spans="1:54" x14ac:dyDescent="0.2">
      <c r="A2395" s="178">
        <f t="shared" si="1281"/>
        <v>43514</v>
      </c>
      <c r="B2395" s="2">
        <f t="shared" si="1267"/>
        <v>174503.26690892657</v>
      </c>
      <c r="C2395" s="2">
        <f t="shared" si="1282"/>
        <v>118344.94622031</v>
      </c>
      <c r="D2395" s="2">
        <f>SUM(Y2395:Y$2591)</f>
        <v>25036.975249389998</v>
      </c>
      <c r="E2395" s="11">
        <f t="shared" si="1268"/>
        <v>93307.970970919996</v>
      </c>
      <c r="F2395" s="99">
        <f t="shared" si="1263"/>
        <v>5100.6099999999997</v>
      </c>
      <c r="G2395" s="3">
        <f>IF(N2395=1,VLOOKUP(A2394,[1]Plan1!$BG$69:$BI$188,3),G2394)</f>
        <v>5116.93</v>
      </c>
      <c r="H2395" s="200">
        <f t="shared" si="1264"/>
        <v>43436</v>
      </c>
      <c r="I2395" s="200">
        <f t="shared" si="1265"/>
        <v>43467</v>
      </c>
      <c r="J2395" s="27">
        <f t="shared" si="1269"/>
        <v>3.199617300675861E-3</v>
      </c>
      <c r="K2395" s="12">
        <f t="shared" si="1283"/>
        <v>43525</v>
      </c>
      <c r="L2395" s="12">
        <f t="shared" si="1270"/>
        <v>43525</v>
      </c>
      <c r="M2395" s="1">
        <f t="shared" si="1284"/>
        <v>20</v>
      </c>
      <c r="N2395" s="1">
        <f t="shared" si="1271"/>
        <v>11</v>
      </c>
      <c r="O2395" s="2">
        <f t="shared" si="1272"/>
        <v>1.0017585200000001</v>
      </c>
      <c r="P2395" s="11">
        <f t="shared" si="1262"/>
        <v>1.0015000999999999</v>
      </c>
      <c r="Q2395" s="11">
        <f t="shared" si="1256"/>
        <v>1.4709926476913218</v>
      </c>
      <c r="R2395" s="2">
        <f t="shared" si="1261"/>
        <v>1.4735794099999999</v>
      </c>
      <c r="S2395" s="2">
        <f t="shared" si="1254"/>
        <v>1.4582888599999999</v>
      </c>
      <c r="T2395" s="2">
        <f t="shared" si="1273"/>
        <v>172581.11671037</v>
      </c>
      <c r="U2395" s="2">
        <f t="shared" si="1274"/>
        <v>11474.166844891155</v>
      </c>
      <c r="V2395" s="2">
        <f t="shared" si="1275"/>
        <v>44188.733840705412</v>
      </c>
      <c r="W2395" s="2">
        <f t="shared" si="1276"/>
        <v>174007.84690590657</v>
      </c>
      <c r="X2395" s="29">
        <f t="shared" si="1277"/>
        <v>0</v>
      </c>
      <c r="Y2395" s="2">
        <f t="shared" si="1255"/>
        <v>0</v>
      </c>
      <c r="Z2395" s="82">
        <f t="shared" si="1278"/>
        <v>0</v>
      </c>
      <c r="AA2395" s="2">
        <f t="shared" si="1287"/>
        <v>0</v>
      </c>
      <c r="AB2395" s="27">
        <f t="shared" si="1285"/>
        <v>6.7299999999999999E-2</v>
      </c>
      <c r="AC2395" s="29">
        <f t="shared" si="1266"/>
        <v>11</v>
      </c>
      <c r="AD2395" s="29">
        <v>252</v>
      </c>
      <c r="AE2395" s="11">
        <f t="shared" si="1257"/>
        <v>1.0028471130000001</v>
      </c>
      <c r="AF2395" s="2">
        <f t="shared" si="1288"/>
        <v>491.35794093999999</v>
      </c>
      <c r="AG2395" s="2">
        <f t="shared" si="1279"/>
        <v>495.42000302000002</v>
      </c>
      <c r="AH2395" s="3">
        <f t="shared" si="1280"/>
        <v>0</v>
      </c>
      <c r="AI2395" s="4" t="str">
        <f t="shared" si="1258"/>
        <v>A+J=</v>
      </c>
      <c r="AJ2395" s="12">
        <f t="shared" si="1286"/>
        <v>43525</v>
      </c>
      <c r="AK2395" s="12"/>
      <c r="AL2395" s="4"/>
      <c r="AM2395" s="1"/>
      <c r="AN2395" s="12"/>
      <c r="AO2395" s="1"/>
      <c r="AP2395" s="1"/>
      <c r="AQ2395" s="3"/>
      <c r="AR2395" s="3"/>
      <c r="AS2395" s="7"/>
      <c r="AT2395" s="1"/>
      <c r="AU2395" s="1"/>
      <c r="AV2395" s="1"/>
      <c r="AW2395" s="1"/>
      <c r="AX2395" s="1"/>
      <c r="AY2395" s="1"/>
      <c r="AZ2395" s="1"/>
      <c r="BA2395" s="1"/>
      <c r="BB2395" s="1"/>
    </row>
    <row r="2396" spans="1:54" x14ac:dyDescent="0.2">
      <c r="A2396" s="178">
        <f t="shared" si="1281"/>
        <v>43515</v>
      </c>
      <c r="B2396" s="2">
        <f t="shared" si="1267"/>
        <v>174570.40695335341</v>
      </c>
      <c r="C2396" s="2">
        <f t="shared" si="1282"/>
        <v>118344.94622031</v>
      </c>
      <c r="D2396" s="2">
        <f>SUM(Y2396:Y$2591)</f>
        <v>25036.975249389998</v>
      </c>
      <c r="E2396" s="11">
        <f t="shared" si="1268"/>
        <v>93307.970970919996</v>
      </c>
      <c r="F2396" s="99">
        <f t="shared" si="1263"/>
        <v>5100.6099999999997</v>
      </c>
      <c r="G2396" s="3">
        <f>IF(N2396=1,VLOOKUP(A2395,[1]Plan1!$BG$69:$BI$188,3),G2395)</f>
        <v>5116.93</v>
      </c>
      <c r="H2396" s="200">
        <f t="shared" si="1264"/>
        <v>43436</v>
      </c>
      <c r="I2396" s="200">
        <f t="shared" si="1265"/>
        <v>43467</v>
      </c>
      <c r="J2396" s="27">
        <f t="shared" si="1269"/>
        <v>3.199617300675861E-3</v>
      </c>
      <c r="K2396" s="12">
        <f t="shared" si="1283"/>
        <v>43525</v>
      </c>
      <c r="L2396" s="12">
        <f t="shared" si="1270"/>
        <v>43525</v>
      </c>
      <c r="M2396" s="1">
        <f t="shared" si="1284"/>
        <v>20</v>
      </c>
      <c r="N2396" s="1">
        <f t="shared" si="1271"/>
        <v>12</v>
      </c>
      <c r="O2396" s="2">
        <f t="shared" si="1272"/>
        <v>1.0019185399999999</v>
      </c>
      <c r="P2396" s="11">
        <f t="shared" si="1262"/>
        <v>1.0015000999999999</v>
      </c>
      <c r="Q2396" s="11">
        <f t="shared" si="1256"/>
        <v>1.4709926476913218</v>
      </c>
      <c r="R2396" s="2">
        <f t="shared" si="1261"/>
        <v>1.4738148</v>
      </c>
      <c r="S2396" s="2">
        <f t="shared" si="1254"/>
        <v>1.4582888599999999</v>
      </c>
      <c r="T2396" s="2">
        <f t="shared" si="1273"/>
        <v>172581.11671037</v>
      </c>
      <c r="U2396" s="2">
        <f t="shared" si="1274"/>
        <v>11474.166844891155</v>
      </c>
      <c r="V2396" s="2">
        <f t="shared" si="1275"/>
        <v>44210.697603992259</v>
      </c>
      <c r="W2396" s="2">
        <f t="shared" si="1276"/>
        <v>174029.81066919339</v>
      </c>
      <c r="X2396" s="29">
        <f t="shared" si="1277"/>
        <v>0</v>
      </c>
      <c r="Y2396" s="2">
        <f t="shared" si="1255"/>
        <v>0</v>
      </c>
      <c r="Z2396" s="82">
        <f t="shared" si="1278"/>
        <v>0</v>
      </c>
      <c r="AA2396" s="2">
        <f t="shared" si="1287"/>
        <v>0</v>
      </c>
      <c r="AB2396" s="27">
        <f t="shared" si="1285"/>
        <v>6.7299999999999999E-2</v>
      </c>
      <c r="AC2396" s="29">
        <f t="shared" si="1266"/>
        <v>12</v>
      </c>
      <c r="AD2396" s="29">
        <v>252</v>
      </c>
      <c r="AE2396" s="11">
        <f t="shared" si="1257"/>
        <v>1.003106343</v>
      </c>
      <c r="AF2396" s="2">
        <f t="shared" si="1288"/>
        <v>536.09614381999995</v>
      </c>
      <c r="AG2396" s="2">
        <f t="shared" si="1279"/>
        <v>540.59628415999998</v>
      </c>
      <c r="AH2396" s="3">
        <f t="shared" si="1280"/>
        <v>0</v>
      </c>
      <c r="AI2396" s="4" t="str">
        <f t="shared" si="1258"/>
        <v>A+J=</v>
      </c>
      <c r="AJ2396" s="12">
        <f t="shared" si="1286"/>
        <v>43525</v>
      </c>
      <c r="AK2396" s="12"/>
      <c r="AL2396" s="4"/>
      <c r="AM2396" s="1"/>
      <c r="AN2396" s="12"/>
      <c r="AO2396" s="1"/>
      <c r="AP2396" s="1"/>
      <c r="AQ2396" s="3"/>
      <c r="AR2396" s="3"/>
      <c r="AS2396" s="7"/>
      <c r="AT2396" s="1"/>
      <c r="AU2396" s="1"/>
      <c r="AV2396" s="1"/>
      <c r="AW2396" s="1"/>
      <c r="AX2396" s="1"/>
      <c r="AY2396" s="1"/>
      <c r="AZ2396" s="1"/>
      <c r="BA2396" s="1"/>
      <c r="BB2396" s="1"/>
    </row>
    <row r="2397" spans="1:54" x14ac:dyDescent="0.2">
      <c r="A2397" s="178">
        <f t="shared" si="1281"/>
        <v>43516</v>
      </c>
      <c r="B2397" s="2">
        <f t="shared" si="1267"/>
        <v>174637.57285523941</v>
      </c>
      <c r="C2397" s="2">
        <f t="shared" si="1282"/>
        <v>118344.94622031</v>
      </c>
      <c r="D2397" s="2">
        <f>SUM(Y2397:Y$2591)</f>
        <v>25036.975249389998</v>
      </c>
      <c r="E2397" s="11">
        <f t="shared" si="1268"/>
        <v>93307.970970919996</v>
      </c>
      <c r="F2397" s="99">
        <f t="shared" si="1263"/>
        <v>5100.6099999999997</v>
      </c>
      <c r="G2397" s="3">
        <f>IF(N2397=1,VLOOKUP(A2396,[1]Plan1!$BG$69:$BI$188,3),G2396)</f>
        <v>5116.93</v>
      </c>
      <c r="H2397" s="200">
        <f t="shared" si="1264"/>
        <v>43436</v>
      </c>
      <c r="I2397" s="200">
        <f t="shared" si="1265"/>
        <v>43467</v>
      </c>
      <c r="J2397" s="27">
        <f t="shared" si="1269"/>
        <v>3.199617300675861E-3</v>
      </c>
      <c r="K2397" s="12">
        <f t="shared" si="1283"/>
        <v>43525</v>
      </c>
      <c r="L2397" s="12">
        <f t="shared" si="1270"/>
        <v>43525</v>
      </c>
      <c r="M2397" s="1">
        <f t="shared" si="1284"/>
        <v>20</v>
      </c>
      <c r="N2397" s="1">
        <f t="shared" si="1271"/>
        <v>13</v>
      </c>
      <c r="O2397" s="2">
        <f t="shared" si="1272"/>
        <v>1.0020785800000001</v>
      </c>
      <c r="P2397" s="11">
        <f t="shared" si="1262"/>
        <v>1.0015000999999999</v>
      </c>
      <c r="Q2397" s="11">
        <f t="shared" si="1256"/>
        <v>1.4709926476913218</v>
      </c>
      <c r="R2397" s="2">
        <f t="shared" si="1261"/>
        <v>1.4740502200000001</v>
      </c>
      <c r="S2397" s="2">
        <f t="shared" si="1254"/>
        <v>1.4582888599999999</v>
      </c>
      <c r="T2397" s="2">
        <f t="shared" si="1273"/>
        <v>172581.11671037</v>
      </c>
      <c r="U2397" s="2">
        <f t="shared" si="1274"/>
        <v>11474.166844891155</v>
      </c>
      <c r="V2397" s="2">
        <f t="shared" si="1275"/>
        <v>44232.664166518247</v>
      </c>
      <c r="W2397" s="2">
        <f t="shared" si="1276"/>
        <v>174051.7772317194</v>
      </c>
      <c r="X2397" s="29">
        <f t="shared" si="1277"/>
        <v>0</v>
      </c>
      <c r="Y2397" s="2">
        <f t="shared" si="1255"/>
        <v>0</v>
      </c>
      <c r="Z2397" s="82">
        <f t="shared" si="1278"/>
        <v>0</v>
      </c>
      <c r="AA2397" s="2">
        <f t="shared" si="1287"/>
        <v>0</v>
      </c>
      <c r="AB2397" s="27">
        <f t="shared" si="1285"/>
        <v>6.7299999999999999E-2</v>
      </c>
      <c r="AC2397" s="29">
        <f t="shared" si="1266"/>
        <v>13</v>
      </c>
      <c r="AD2397" s="29">
        <v>252</v>
      </c>
      <c r="AE2397" s="11">
        <f t="shared" si="1257"/>
        <v>1.0033656399999999</v>
      </c>
      <c r="AF2397" s="2">
        <f t="shared" si="1288"/>
        <v>580.84590963999995</v>
      </c>
      <c r="AG2397" s="2">
        <f t="shared" si="1279"/>
        <v>585.79562352000005</v>
      </c>
      <c r="AH2397" s="3">
        <f t="shared" si="1280"/>
        <v>0</v>
      </c>
      <c r="AI2397" s="4" t="str">
        <f t="shared" si="1258"/>
        <v>A+J=</v>
      </c>
      <c r="AJ2397" s="12">
        <f t="shared" si="1286"/>
        <v>43525</v>
      </c>
      <c r="AK2397" s="12"/>
      <c r="AL2397" s="4"/>
      <c r="AM2397" s="1"/>
      <c r="AN2397" s="12"/>
      <c r="AO2397" s="1"/>
      <c r="AP2397" s="1"/>
      <c r="AQ2397" s="3"/>
      <c r="AR2397" s="3"/>
      <c r="AS2397" s="7"/>
      <c r="AT2397" s="1"/>
      <c r="AU2397" s="1"/>
      <c r="AV2397" s="1"/>
      <c r="AW2397" s="1"/>
      <c r="AX2397" s="1"/>
      <c r="AY2397" s="1"/>
      <c r="AZ2397" s="1"/>
      <c r="BA2397" s="1"/>
      <c r="BB2397" s="1"/>
    </row>
    <row r="2398" spans="1:54" x14ac:dyDescent="0.2">
      <c r="A2398" s="178">
        <f t="shared" si="1281"/>
        <v>43517</v>
      </c>
      <c r="B2398" s="2">
        <f t="shared" si="1267"/>
        <v>174704.76555763421</v>
      </c>
      <c r="C2398" s="2">
        <f t="shared" si="1282"/>
        <v>118344.94622031</v>
      </c>
      <c r="D2398" s="2">
        <f>SUM(Y2398:Y$2591)</f>
        <v>25036.975249389998</v>
      </c>
      <c r="E2398" s="11">
        <f t="shared" si="1268"/>
        <v>93307.970970919996</v>
      </c>
      <c r="F2398" s="99">
        <f t="shared" si="1263"/>
        <v>5100.6099999999997</v>
      </c>
      <c r="G2398" s="3">
        <f>IF(N2398=1,VLOOKUP(A2397,[1]Plan1!$BG$69:$BI$188,3),G2397)</f>
        <v>5116.93</v>
      </c>
      <c r="H2398" s="200">
        <f t="shared" si="1264"/>
        <v>43436</v>
      </c>
      <c r="I2398" s="200">
        <f t="shared" si="1265"/>
        <v>43467</v>
      </c>
      <c r="J2398" s="27">
        <f t="shared" si="1269"/>
        <v>3.199617300675861E-3</v>
      </c>
      <c r="K2398" s="12">
        <f t="shared" si="1283"/>
        <v>43525</v>
      </c>
      <c r="L2398" s="12">
        <f t="shared" si="1270"/>
        <v>43525</v>
      </c>
      <c r="M2398" s="1">
        <f t="shared" si="1284"/>
        <v>20</v>
      </c>
      <c r="N2398" s="1">
        <f t="shared" si="1271"/>
        <v>14</v>
      </c>
      <c r="O2398" s="2">
        <f t="shared" si="1272"/>
        <v>1.00223865</v>
      </c>
      <c r="P2398" s="11">
        <f t="shared" si="1262"/>
        <v>1.0015000999999999</v>
      </c>
      <c r="Q2398" s="11">
        <f t="shared" si="1256"/>
        <v>1.4709926476913218</v>
      </c>
      <c r="R2398" s="2">
        <f t="shared" si="1261"/>
        <v>1.4742856799999999</v>
      </c>
      <c r="S2398" s="2">
        <f t="shared" ref="S2398:S2461" si="1289">IF(AND(X2398&gt;0,MONTH(A2398)=10),R2398,S2397)</f>
        <v>1.4582888599999999</v>
      </c>
      <c r="T2398" s="2">
        <f t="shared" si="1273"/>
        <v>172581.11671037</v>
      </c>
      <c r="U2398" s="2">
        <f t="shared" si="1274"/>
        <v>11474.166844891155</v>
      </c>
      <c r="V2398" s="2">
        <f t="shared" si="1275"/>
        <v>44254.634461363043</v>
      </c>
      <c r="W2398" s="2">
        <f t="shared" si="1276"/>
        <v>174073.7475265642</v>
      </c>
      <c r="X2398" s="29">
        <f t="shared" si="1277"/>
        <v>0</v>
      </c>
      <c r="Y2398" s="2">
        <f t="shared" ref="Y2398:Y2461" si="1290">IF(X2398&gt;0,VLOOKUP(A2398,AN$12:AR$131,5),0)</f>
        <v>0</v>
      </c>
      <c r="Z2398" s="82">
        <f t="shared" si="1278"/>
        <v>0</v>
      </c>
      <c r="AA2398" s="2">
        <f t="shared" si="1287"/>
        <v>0</v>
      </c>
      <c r="AB2398" s="27">
        <f t="shared" si="1285"/>
        <v>6.7299999999999999E-2</v>
      </c>
      <c r="AC2398" s="29">
        <f t="shared" si="1266"/>
        <v>14</v>
      </c>
      <c r="AD2398" s="29">
        <v>252</v>
      </c>
      <c r="AE2398" s="11">
        <f t="shared" si="1257"/>
        <v>1.0036250040000001</v>
      </c>
      <c r="AF2398" s="2">
        <f t="shared" si="1288"/>
        <v>625.60723839000002</v>
      </c>
      <c r="AG2398" s="2">
        <f t="shared" si="1279"/>
        <v>631.01803107000001</v>
      </c>
      <c r="AH2398" s="3">
        <f t="shared" si="1280"/>
        <v>0</v>
      </c>
      <c r="AI2398" s="4" t="str">
        <f t="shared" si="1258"/>
        <v>A+J=</v>
      </c>
      <c r="AJ2398" s="12">
        <f t="shared" si="1286"/>
        <v>43525</v>
      </c>
      <c r="AK2398" s="12"/>
      <c r="AL2398" s="4"/>
      <c r="AM2398" s="1"/>
      <c r="AN2398" s="12"/>
      <c r="AO2398" s="1"/>
      <c r="AP2398" s="1"/>
      <c r="AQ2398" s="3"/>
      <c r="AR2398" s="3"/>
      <c r="AS2398" s="7"/>
      <c r="AT2398" s="1"/>
      <c r="AU2398" s="1"/>
      <c r="AV2398" s="1"/>
      <c r="AW2398" s="1"/>
      <c r="AX2398" s="1"/>
      <c r="AY2398" s="1"/>
      <c r="AZ2398" s="1"/>
      <c r="BA2398" s="1"/>
      <c r="BB2398" s="1"/>
    </row>
    <row r="2399" spans="1:54" x14ac:dyDescent="0.2">
      <c r="A2399" s="178">
        <f t="shared" si="1281"/>
        <v>43518</v>
      </c>
      <c r="B2399" s="2">
        <f t="shared" si="1267"/>
        <v>174771.98600457757</v>
      </c>
      <c r="C2399" s="2">
        <f t="shared" si="1282"/>
        <v>118344.94622031</v>
      </c>
      <c r="D2399" s="2">
        <f>SUM(Y2399:Y$2591)</f>
        <v>25036.975249389998</v>
      </c>
      <c r="E2399" s="11">
        <f t="shared" si="1268"/>
        <v>93307.970970919996</v>
      </c>
      <c r="F2399" s="99">
        <f t="shared" si="1263"/>
        <v>5100.6099999999997</v>
      </c>
      <c r="G2399" s="3">
        <f>IF(N2399=1,VLOOKUP(A2398,[1]Plan1!$BG$69:$BI$188,3),G2398)</f>
        <v>5116.93</v>
      </c>
      <c r="H2399" s="200">
        <f t="shared" si="1264"/>
        <v>43436</v>
      </c>
      <c r="I2399" s="200">
        <f t="shared" si="1265"/>
        <v>43467</v>
      </c>
      <c r="J2399" s="27">
        <f t="shared" si="1269"/>
        <v>3.199617300675861E-3</v>
      </c>
      <c r="K2399" s="12">
        <f t="shared" si="1283"/>
        <v>43525</v>
      </c>
      <c r="L2399" s="12">
        <f t="shared" si="1270"/>
        <v>43525</v>
      </c>
      <c r="M2399" s="1">
        <f t="shared" si="1284"/>
        <v>20</v>
      </c>
      <c r="N2399" s="1">
        <f t="shared" si="1271"/>
        <v>15</v>
      </c>
      <c r="O2399" s="2">
        <f t="shared" si="1272"/>
        <v>1.00239875</v>
      </c>
      <c r="P2399" s="11">
        <f t="shared" si="1262"/>
        <v>1.0015000999999999</v>
      </c>
      <c r="Q2399" s="11">
        <f t="shared" ref="Q2399:Q2462" si="1291">IF(L2399&gt;L2398,Q2398*P2399,Q2398)</f>
        <v>1.4709926476913218</v>
      </c>
      <c r="R2399" s="2">
        <f t="shared" si="1261"/>
        <v>1.4745211899999999</v>
      </c>
      <c r="S2399" s="2">
        <f t="shared" si="1289"/>
        <v>1.4582888599999999</v>
      </c>
      <c r="T2399" s="2">
        <f t="shared" si="1273"/>
        <v>172581.11671037</v>
      </c>
      <c r="U2399" s="2">
        <f t="shared" si="1274"/>
        <v>11474.166844891155</v>
      </c>
      <c r="V2399" s="2">
        <f t="shared" si="1275"/>
        <v>44276.609421606408</v>
      </c>
      <c r="W2399" s="2">
        <f t="shared" si="1276"/>
        <v>174095.72248680756</v>
      </c>
      <c r="X2399" s="29">
        <f t="shared" si="1277"/>
        <v>0</v>
      </c>
      <c r="Y2399" s="2">
        <f t="shared" si="1290"/>
        <v>0</v>
      </c>
      <c r="Z2399" s="82">
        <f t="shared" si="1278"/>
        <v>0</v>
      </c>
      <c r="AA2399" s="2">
        <f t="shared" si="1287"/>
        <v>0</v>
      </c>
      <c r="AB2399" s="27">
        <f t="shared" si="1285"/>
        <v>6.7299999999999999E-2</v>
      </c>
      <c r="AC2399" s="29">
        <f t="shared" si="1266"/>
        <v>15</v>
      </c>
      <c r="AD2399" s="29">
        <v>252</v>
      </c>
      <c r="AE2399" s="11">
        <f t="shared" ref="AE2399:AE2462" si="1292">ROUND((1+AB2399)^TRUNC((AC2399/AD2399),9),9)</f>
        <v>1.003884435</v>
      </c>
      <c r="AF2399" s="2">
        <f t="shared" si="1288"/>
        <v>670.38013007999996</v>
      </c>
      <c r="AG2399" s="2">
        <f t="shared" si="1279"/>
        <v>676.26351777000002</v>
      </c>
      <c r="AH2399" s="3">
        <f t="shared" si="1280"/>
        <v>0</v>
      </c>
      <c r="AI2399" s="4" t="str">
        <f t="shared" si="1258"/>
        <v>A+J=</v>
      </c>
      <c r="AJ2399" s="12">
        <f t="shared" si="1286"/>
        <v>43525</v>
      </c>
      <c r="AK2399" s="12"/>
      <c r="AL2399" s="4"/>
      <c r="AM2399" s="1"/>
      <c r="AN2399" s="12"/>
      <c r="AO2399" s="1"/>
      <c r="AP2399" s="1"/>
      <c r="AQ2399" s="3"/>
      <c r="AR2399" s="3"/>
      <c r="AS2399" s="7"/>
      <c r="AT2399" s="1"/>
      <c r="AU2399" s="1"/>
      <c r="AV2399" s="1"/>
      <c r="AW2399" s="1"/>
      <c r="AX2399" s="1"/>
      <c r="AY2399" s="1"/>
      <c r="AZ2399" s="1"/>
      <c r="BA2399" s="1"/>
      <c r="BB2399" s="1"/>
    </row>
    <row r="2400" spans="1:54" x14ac:dyDescent="0.2">
      <c r="A2400" s="178">
        <f t="shared" si="1281"/>
        <v>43519</v>
      </c>
      <c r="B2400" s="2">
        <f t="shared" si="1267"/>
        <v>174839.23156739035</v>
      </c>
      <c r="C2400" s="2">
        <f t="shared" si="1282"/>
        <v>118344.94622031</v>
      </c>
      <c r="D2400" s="2">
        <f>SUM(Y2400:Y$2591)</f>
        <v>25036.975249389998</v>
      </c>
      <c r="E2400" s="11">
        <f t="shared" si="1268"/>
        <v>93307.970970919996</v>
      </c>
      <c r="F2400" s="99">
        <f t="shared" si="1263"/>
        <v>5100.6099999999997</v>
      </c>
      <c r="G2400" s="3">
        <f>IF(N2400=1,VLOOKUP(A2399,[1]Plan1!$BG$69:$BI$188,3),G2399)</f>
        <v>5116.93</v>
      </c>
      <c r="H2400" s="200">
        <f t="shared" si="1264"/>
        <v>43436</v>
      </c>
      <c r="I2400" s="200">
        <f t="shared" si="1265"/>
        <v>43467</v>
      </c>
      <c r="J2400" s="27">
        <f t="shared" si="1269"/>
        <v>3.199617300675861E-3</v>
      </c>
      <c r="K2400" s="12">
        <f t="shared" si="1283"/>
        <v>43525</v>
      </c>
      <c r="L2400" s="12">
        <f t="shared" si="1270"/>
        <v>43525</v>
      </c>
      <c r="M2400" s="1">
        <f t="shared" si="1284"/>
        <v>20</v>
      </c>
      <c r="N2400" s="1">
        <f t="shared" si="1271"/>
        <v>16</v>
      </c>
      <c r="O2400" s="2">
        <f t="shared" si="1272"/>
        <v>1.0025588700000001</v>
      </c>
      <c r="P2400" s="11">
        <f t="shared" si="1262"/>
        <v>1.0015000999999999</v>
      </c>
      <c r="Q2400" s="11">
        <f t="shared" si="1291"/>
        <v>1.4709926476913218</v>
      </c>
      <c r="R2400" s="2">
        <f t="shared" si="1261"/>
        <v>1.47475672</v>
      </c>
      <c r="S2400" s="2">
        <f t="shared" si="1289"/>
        <v>1.4582888599999999</v>
      </c>
      <c r="T2400" s="2">
        <f t="shared" si="1273"/>
        <v>172581.11671037</v>
      </c>
      <c r="U2400" s="2">
        <f t="shared" si="1274"/>
        <v>11474.166844891155</v>
      </c>
      <c r="V2400" s="2">
        <f t="shared" si="1275"/>
        <v>44298.586248009196</v>
      </c>
      <c r="W2400" s="2">
        <f t="shared" si="1276"/>
        <v>174117.69931321035</v>
      </c>
      <c r="X2400" s="29">
        <f t="shared" si="1277"/>
        <v>0</v>
      </c>
      <c r="Y2400" s="2">
        <f t="shared" si="1290"/>
        <v>0</v>
      </c>
      <c r="Z2400" s="82">
        <f t="shared" si="1278"/>
        <v>0</v>
      </c>
      <c r="AA2400" s="2">
        <f t="shared" si="1287"/>
        <v>0</v>
      </c>
      <c r="AB2400" s="27">
        <f t="shared" si="1285"/>
        <v>6.7299999999999999E-2</v>
      </c>
      <c r="AC2400" s="29">
        <f t="shared" si="1266"/>
        <v>16</v>
      </c>
      <c r="AD2400" s="29">
        <v>252</v>
      </c>
      <c r="AE2400" s="11">
        <f t="shared" si="1292"/>
        <v>1.004143934</v>
      </c>
      <c r="AF2400" s="2">
        <f t="shared" si="1288"/>
        <v>715.16475729000001</v>
      </c>
      <c r="AG2400" s="2">
        <f t="shared" si="1279"/>
        <v>721.53225418</v>
      </c>
      <c r="AH2400" s="3">
        <f t="shared" si="1280"/>
        <v>0</v>
      </c>
      <c r="AI2400" s="4" t="str">
        <f t="shared" si="1258"/>
        <v>A+J=</v>
      </c>
      <c r="AJ2400" s="12">
        <f t="shared" si="1286"/>
        <v>43525</v>
      </c>
      <c r="AK2400" s="12"/>
      <c r="AL2400" s="4"/>
      <c r="AM2400" s="1"/>
      <c r="AN2400" s="12"/>
      <c r="AO2400" s="1"/>
      <c r="AP2400" s="1"/>
      <c r="AQ2400" s="3"/>
      <c r="AR2400" s="3"/>
      <c r="AS2400" s="7"/>
      <c r="AT2400" s="1"/>
      <c r="AU2400" s="1"/>
      <c r="AV2400" s="1"/>
      <c r="AW2400" s="1"/>
      <c r="AX2400" s="1"/>
      <c r="AY2400" s="1"/>
      <c r="AZ2400" s="1"/>
      <c r="BA2400" s="1"/>
      <c r="BB2400" s="1"/>
    </row>
    <row r="2401" spans="1:54" x14ac:dyDescent="0.2">
      <c r="A2401" s="178">
        <f t="shared" si="1281"/>
        <v>43520</v>
      </c>
      <c r="B2401" s="2">
        <f t="shared" si="1267"/>
        <v>174839.23156739035</v>
      </c>
      <c r="C2401" s="2">
        <f t="shared" si="1282"/>
        <v>118344.94622031</v>
      </c>
      <c r="D2401" s="2">
        <f>SUM(Y2401:Y$2591)</f>
        <v>25036.975249389998</v>
      </c>
      <c r="E2401" s="11">
        <f t="shared" si="1268"/>
        <v>93307.970970919996</v>
      </c>
      <c r="F2401" s="99">
        <f t="shared" si="1263"/>
        <v>5100.6099999999997</v>
      </c>
      <c r="G2401" s="3">
        <f>IF(N2401=1,VLOOKUP(A2400,[1]Plan1!$BG$69:$BI$188,3),G2400)</f>
        <v>5116.93</v>
      </c>
      <c r="H2401" s="200">
        <f t="shared" si="1264"/>
        <v>43436</v>
      </c>
      <c r="I2401" s="200">
        <f t="shared" si="1265"/>
        <v>43467</v>
      </c>
      <c r="J2401" s="27">
        <f t="shared" si="1269"/>
        <v>3.199617300675861E-3</v>
      </c>
      <c r="K2401" s="12">
        <f t="shared" si="1283"/>
        <v>43525</v>
      </c>
      <c r="L2401" s="12">
        <f t="shared" si="1270"/>
        <v>43525</v>
      </c>
      <c r="M2401" s="1">
        <f t="shared" si="1284"/>
        <v>20</v>
      </c>
      <c r="N2401" s="1">
        <f t="shared" si="1271"/>
        <v>16</v>
      </c>
      <c r="O2401" s="2">
        <f t="shared" si="1272"/>
        <v>1.0025588700000001</v>
      </c>
      <c r="P2401" s="11">
        <f t="shared" si="1262"/>
        <v>1.0015000999999999</v>
      </c>
      <c r="Q2401" s="11">
        <f t="shared" si="1291"/>
        <v>1.4709926476913218</v>
      </c>
      <c r="R2401" s="2">
        <f t="shared" si="1261"/>
        <v>1.47475672</v>
      </c>
      <c r="S2401" s="2">
        <f t="shared" si="1289"/>
        <v>1.4582888599999999</v>
      </c>
      <c r="T2401" s="2">
        <f t="shared" si="1273"/>
        <v>172581.11671037</v>
      </c>
      <c r="U2401" s="2">
        <f t="shared" si="1274"/>
        <v>11474.166844891155</v>
      </c>
      <c r="V2401" s="2">
        <f t="shared" si="1275"/>
        <v>44298.586248009196</v>
      </c>
      <c r="W2401" s="2">
        <f t="shared" si="1276"/>
        <v>174117.69931321035</v>
      </c>
      <c r="X2401" s="29">
        <f t="shared" si="1277"/>
        <v>0</v>
      </c>
      <c r="Y2401" s="2">
        <f t="shared" si="1290"/>
        <v>0</v>
      </c>
      <c r="Z2401" s="82">
        <f t="shared" si="1278"/>
        <v>0</v>
      </c>
      <c r="AA2401" s="2">
        <f t="shared" si="1287"/>
        <v>0</v>
      </c>
      <c r="AB2401" s="27">
        <f t="shared" si="1285"/>
        <v>6.7299999999999999E-2</v>
      </c>
      <c r="AC2401" s="29">
        <f t="shared" si="1266"/>
        <v>16</v>
      </c>
      <c r="AD2401" s="29">
        <v>252</v>
      </c>
      <c r="AE2401" s="11">
        <f t="shared" si="1292"/>
        <v>1.004143934</v>
      </c>
      <c r="AF2401" s="2">
        <f t="shared" si="1288"/>
        <v>715.16475729000001</v>
      </c>
      <c r="AG2401" s="2">
        <f t="shared" si="1279"/>
        <v>721.53225418</v>
      </c>
      <c r="AH2401" s="3">
        <f t="shared" si="1280"/>
        <v>0</v>
      </c>
      <c r="AI2401" s="4" t="str">
        <f t="shared" si="1258"/>
        <v>A+J=</v>
      </c>
      <c r="AJ2401" s="12">
        <f t="shared" si="1286"/>
        <v>43525</v>
      </c>
      <c r="AK2401" s="12"/>
      <c r="AL2401" s="4"/>
      <c r="AM2401" s="1"/>
      <c r="AN2401" s="12"/>
      <c r="AO2401" s="1"/>
      <c r="AP2401" s="1"/>
      <c r="AQ2401" s="3"/>
      <c r="AR2401" s="3"/>
      <c r="AS2401" s="7"/>
      <c r="AT2401" s="1"/>
      <c r="AU2401" s="1"/>
      <c r="AV2401" s="1"/>
      <c r="AW2401" s="1"/>
      <c r="AX2401" s="1"/>
      <c r="AY2401" s="1"/>
      <c r="AZ2401" s="1"/>
      <c r="BA2401" s="1"/>
      <c r="BB2401" s="1"/>
    </row>
    <row r="2402" spans="1:54" x14ac:dyDescent="0.2">
      <c r="A2402" s="178">
        <f t="shared" si="1281"/>
        <v>43521</v>
      </c>
      <c r="B2402" s="2">
        <f t="shared" si="1267"/>
        <v>174839.23156739035</v>
      </c>
      <c r="C2402" s="2">
        <f t="shared" si="1282"/>
        <v>118344.94622031</v>
      </c>
      <c r="D2402" s="2">
        <f>SUM(Y2402:Y$2591)</f>
        <v>25036.975249389998</v>
      </c>
      <c r="E2402" s="11">
        <f t="shared" si="1268"/>
        <v>93307.970970919996</v>
      </c>
      <c r="F2402" s="99">
        <f t="shared" si="1263"/>
        <v>5100.6099999999997</v>
      </c>
      <c r="G2402" s="3">
        <f>IF(N2402=1,VLOOKUP(A2401,[1]Plan1!$BG$69:$BI$188,3),G2401)</f>
        <v>5116.93</v>
      </c>
      <c r="H2402" s="200">
        <f t="shared" si="1264"/>
        <v>43436</v>
      </c>
      <c r="I2402" s="200">
        <f t="shared" si="1265"/>
        <v>43467</v>
      </c>
      <c r="J2402" s="27">
        <f t="shared" si="1269"/>
        <v>3.199617300675861E-3</v>
      </c>
      <c r="K2402" s="12">
        <f t="shared" si="1283"/>
        <v>43525</v>
      </c>
      <c r="L2402" s="12">
        <f t="shared" si="1270"/>
        <v>43525</v>
      </c>
      <c r="M2402" s="1">
        <f t="shared" si="1284"/>
        <v>20</v>
      </c>
      <c r="N2402" s="1">
        <f t="shared" si="1271"/>
        <v>16</v>
      </c>
      <c r="O2402" s="2">
        <f t="shared" si="1272"/>
        <v>1.0025588700000001</v>
      </c>
      <c r="P2402" s="11">
        <f t="shared" si="1262"/>
        <v>1.0015000999999999</v>
      </c>
      <c r="Q2402" s="11">
        <f t="shared" si="1291"/>
        <v>1.4709926476913218</v>
      </c>
      <c r="R2402" s="2">
        <f t="shared" si="1261"/>
        <v>1.47475672</v>
      </c>
      <c r="S2402" s="2">
        <f t="shared" si="1289"/>
        <v>1.4582888599999999</v>
      </c>
      <c r="T2402" s="2">
        <f t="shared" si="1273"/>
        <v>172581.11671037</v>
      </c>
      <c r="U2402" s="2">
        <f t="shared" si="1274"/>
        <v>11474.166844891155</v>
      </c>
      <c r="V2402" s="2">
        <f t="shared" si="1275"/>
        <v>44298.586248009196</v>
      </c>
      <c r="W2402" s="2">
        <f t="shared" si="1276"/>
        <v>174117.69931321035</v>
      </c>
      <c r="X2402" s="29">
        <f t="shared" si="1277"/>
        <v>0</v>
      </c>
      <c r="Y2402" s="2">
        <f t="shared" si="1290"/>
        <v>0</v>
      </c>
      <c r="Z2402" s="82">
        <f t="shared" si="1278"/>
        <v>0</v>
      </c>
      <c r="AA2402" s="2">
        <f t="shared" si="1287"/>
        <v>0</v>
      </c>
      <c r="AB2402" s="27">
        <f t="shared" si="1285"/>
        <v>6.7299999999999999E-2</v>
      </c>
      <c r="AC2402" s="29">
        <f t="shared" si="1266"/>
        <v>16</v>
      </c>
      <c r="AD2402" s="29">
        <v>252</v>
      </c>
      <c r="AE2402" s="11">
        <f t="shared" si="1292"/>
        <v>1.004143934</v>
      </c>
      <c r="AF2402" s="2">
        <f t="shared" si="1288"/>
        <v>715.16475729000001</v>
      </c>
      <c r="AG2402" s="2">
        <f t="shared" si="1279"/>
        <v>721.53225418</v>
      </c>
      <c r="AH2402" s="3">
        <f t="shared" si="1280"/>
        <v>0</v>
      </c>
      <c r="AI2402" s="4" t="str">
        <f t="shared" ref="AI2402:AI2465" si="1293">AI2401</f>
        <v>A+J=</v>
      </c>
      <c r="AJ2402" s="12">
        <f t="shared" si="1286"/>
        <v>43525</v>
      </c>
      <c r="AK2402" s="12"/>
      <c r="AL2402" s="4"/>
      <c r="AM2402" s="1"/>
      <c r="AN2402" s="12"/>
      <c r="AO2402" s="1"/>
      <c r="AP2402" s="1"/>
      <c r="AQ2402" s="3"/>
      <c r="AR2402" s="3"/>
      <c r="AS2402" s="7"/>
      <c r="AT2402" s="1"/>
      <c r="AU2402" s="1"/>
      <c r="AV2402" s="1"/>
      <c r="AW2402" s="1"/>
      <c r="AX2402" s="1"/>
      <c r="AY2402" s="1"/>
      <c r="AZ2402" s="1"/>
      <c r="BA2402" s="1"/>
      <c r="BB2402" s="1"/>
    </row>
    <row r="2403" spans="1:54" x14ac:dyDescent="0.2">
      <c r="A2403" s="178">
        <f t="shared" si="1281"/>
        <v>43522</v>
      </c>
      <c r="B2403" s="2">
        <f t="shared" si="1267"/>
        <v>174906.5047152917</v>
      </c>
      <c r="C2403" s="2">
        <f t="shared" si="1282"/>
        <v>118344.94622031</v>
      </c>
      <c r="D2403" s="2">
        <f>SUM(Y2403:Y$2591)</f>
        <v>25036.975249389998</v>
      </c>
      <c r="E2403" s="11">
        <f t="shared" si="1268"/>
        <v>93307.970970919996</v>
      </c>
      <c r="F2403" s="99">
        <f t="shared" si="1263"/>
        <v>5100.6099999999997</v>
      </c>
      <c r="G2403" s="3">
        <f>IF(N2403=1,VLOOKUP(A2402,[1]Plan1!$BG$69:$BI$188,3),G2402)</f>
        <v>5116.93</v>
      </c>
      <c r="H2403" s="200">
        <f t="shared" si="1264"/>
        <v>43436</v>
      </c>
      <c r="I2403" s="200">
        <f t="shared" si="1265"/>
        <v>43467</v>
      </c>
      <c r="J2403" s="27">
        <f t="shared" si="1269"/>
        <v>3.199617300675861E-3</v>
      </c>
      <c r="K2403" s="12">
        <f t="shared" si="1283"/>
        <v>43525</v>
      </c>
      <c r="L2403" s="12">
        <f t="shared" si="1270"/>
        <v>43525</v>
      </c>
      <c r="M2403" s="1">
        <f t="shared" si="1284"/>
        <v>20</v>
      </c>
      <c r="N2403" s="1">
        <f t="shared" si="1271"/>
        <v>17</v>
      </c>
      <c r="O2403" s="2">
        <f t="shared" si="1272"/>
        <v>1.00271902</v>
      </c>
      <c r="P2403" s="11">
        <f t="shared" si="1262"/>
        <v>1.0015000999999999</v>
      </c>
      <c r="Q2403" s="11">
        <f t="shared" si="1291"/>
        <v>1.4709926476913218</v>
      </c>
      <c r="R2403" s="2">
        <f t="shared" si="1261"/>
        <v>1.4749923</v>
      </c>
      <c r="S2403" s="2">
        <f t="shared" si="1289"/>
        <v>1.4582888599999999</v>
      </c>
      <c r="T2403" s="2">
        <f t="shared" si="1273"/>
        <v>172581.11671037</v>
      </c>
      <c r="U2403" s="2">
        <f t="shared" si="1274"/>
        <v>11474.166844891155</v>
      </c>
      <c r="V2403" s="2">
        <f t="shared" si="1275"/>
        <v>44320.567739810525</v>
      </c>
      <c r="W2403" s="2">
        <f t="shared" si="1276"/>
        <v>174139.68080501168</v>
      </c>
      <c r="X2403" s="29">
        <f t="shared" si="1277"/>
        <v>0</v>
      </c>
      <c r="Y2403" s="2">
        <f t="shared" si="1290"/>
        <v>0</v>
      </c>
      <c r="Z2403" s="82">
        <f t="shared" si="1278"/>
        <v>0</v>
      </c>
      <c r="AA2403" s="2">
        <f t="shared" si="1287"/>
        <v>0</v>
      </c>
      <c r="AB2403" s="27">
        <f t="shared" si="1285"/>
        <v>6.7299999999999999E-2</v>
      </c>
      <c r="AC2403" s="29">
        <f t="shared" si="1266"/>
        <v>17</v>
      </c>
      <c r="AD2403" s="29">
        <v>252</v>
      </c>
      <c r="AE2403" s="11">
        <f t="shared" si="1292"/>
        <v>1.0044034989999999</v>
      </c>
      <c r="AF2403" s="2">
        <f t="shared" si="1288"/>
        <v>759.96077485000001</v>
      </c>
      <c r="AG2403" s="2">
        <f t="shared" si="1279"/>
        <v>766.82391027999995</v>
      </c>
      <c r="AH2403" s="3">
        <f t="shared" si="1280"/>
        <v>0</v>
      </c>
      <c r="AI2403" s="4" t="str">
        <f t="shared" si="1293"/>
        <v>A+J=</v>
      </c>
      <c r="AJ2403" s="12">
        <f t="shared" si="1286"/>
        <v>43525</v>
      </c>
      <c r="AK2403" s="12"/>
      <c r="AL2403" s="4"/>
      <c r="AM2403" s="1"/>
      <c r="AN2403" s="12"/>
      <c r="AO2403" s="1"/>
      <c r="AP2403" s="1"/>
      <c r="AQ2403" s="3"/>
      <c r="AR2403" s="3"/>
      <c r="AS2403" s="7"/>
      <c r="AT2403" s="1"/>
      <c r="AU2403" s="1"/>
      <c r="AV2403" s="1"/>
      <c r="AW2403" s="1"/>
      <c r="AX2403" s="1"/>
      <c r="AY2403" s="1"/>
      <c r="AZ2403" s="1"/>
      <c r="BA2403" s="1"/>
      <c r="BB2403" s="1"/>
    </row>
    <row r="2404" spans="1:54" x14ac:dyDescent="0.2">
      <c r="A2404" s="178">
        <f t="shared" si="1281"/>
        <v>43523</v>
      </c>
      <c r="B2404" s="2">
        <f t="shared" si="1267"/>
        <v>174973.80375557212</v>
      </c>
      <c r="C2404" s="2">
        <f t="shared" si="1282"/>
        <v>118344.94622031</v>
      </c>
      <c r="D2404" s="2">
        <f>SUM(Y2404:Y$2591)</f>
        <v>25036.975249389998</v>
      </c>
      <c r="E2404" s="11">
        <f t="shared" si="1268"/>
        <v>93307.970970919996</v>
      </c>
      <c r="F2404" s="99">
        <f t="shared" si="1263"/>
        <v>5100.6099999999997</v>
      </c>
      <c r="G2404" s="3">
        <f>IF(N2404=1,VLOOKUP(A2403,[1]Plan1!$BG$69:$BI$188,3),G2403)</f>
        <v>5116.93</v>
      </c>
      <c r="H2404" s="200">
        <f t="shared" si="1264"/>
        <v>43436</v>
      </c>
      <c r="I2404" s="200">
        <f t="shared" si="1265"/>
        <v>43467</v>
      </c>
      <c r="J2404" s="27">
        <f t="shared" si="1269"/>
        <v>3.199617300675861E-3</v>
      </c>
      <c r="K2404" s="12">
        <f t="shared" si="1283"/>
        <v>43525</v>
      </c>
      <c r="L2404" s="12">
        <f t="shared" si="1270"/>
        <v>43525</v>
      </c>
      <c r="M2404" s="1">
        <f t="shared" si="1284"/>
        <v>20</v>
      </c>
      <c r="N2404" s="1">
        <f t="shared" si="1271"/>
        <v>18</v>
      </c>
      <c r="O2404" s="2">
        <f t="shared" si="1272"/>
        <v>1.00287919</v>
      </c>
      <c r="P2404" s="11">
        <f t="shared" si="1262"/>
        <v>1.0015000999999999</v>
      </c>
      <c r="Q2404" s="11">
        <f t="shared" si="1291"/>
        <v>1.4709926476913218</v>
      </c>
      <c r="R2404" s="2">
        <f t="shared" si="1261"/>
        <v>1.4752279100000001</v>
      </c>
      <c r="S2404" s="2">
        <f t="shared" si="1289"/>
        <v>1.4582888599999999</v>
      </c>
      <c r="T2404" s="2">
        <f t="shared" si="1273"/>
        <v>172581.11671037</v>
      </c>
      <c r="U2404" s="2">
        <f t="shared" si="1274"/>
        <v>11474.166844891155</v>
      </c>
      <c r="V2404" s="2">
        <f t="shared" si="1275"/>
        <v>44342.552030850988</v>
      </c>
      <c r="W2404" s="2">
        <f t="shared" si="1276"/>
        <v>174161.66509605214</v>
      </c>
      <c r="X2404" s="29">
        <f t="shared" si="1277"/>
        <v>0</v>
      </c>
      <c r="Y2404" s="2">
        <f t="shared" si="1290"/>
        <v>0</v>
      </c>
      <c r="Z2404" s="82">
        <f t="shared" si="1278"/>
        <v>0</v>
      </c>
      <c r="AA2404" s="2">
        <f t="shared" si="1287"/>
        <v>0</v>
      </c>
      <c r="AB2404" s="27">
        <f t="shared" si="1285"/>
        <v>6.7299999999999999E-2</v>
      </c>
      <c r="AC2404" s="29">
        <f t="shared" si="1266"/>
        <v>18</v>
      </c>
      <c r="AD2404" s="29">
        <v>252</v>
      </c>
      <c r="AE2404" s="11">
        <f t="shared" si="1292"/>
        <v>1.004663131</v>
      </c>
      <c r="AF2404" s="2">
        <f t="shared" si="1288"/>
        <v>804.76835533999997</v>
      </c>
      <c r="AG2404" s="2">
        <f t="shared" si="1279"/>
        <v>812.13865952000003</v>
      </c>
      <c r="AH2404" s="3">
        <f t="shared" si="1280"/>
        <v>0</v>
      </c>
      <c r="AI2404" s="4" t="str">
        <f t="shared" si="1293"/>
        <v>A+J=</v>
      </c>
      <c r="AJ2404" s="12">
        <f t="shared" si="1286"/>
        <v>43525</v>
      </c>
      <c r="AK2404" s="12"/>
      <c r="AL2404" s="4"/>
      <c r="AM2404" s="1"/>
      <c r="AN2404" s="12"/>
      <c r="AO2404" s="1"/>
      <c r="AP2404" s="1"/>
      <c r="AQ2404" s="3"/>
      <c r="AR2404" s="3"/>
      <c r="AS2404" s="7"/>
      <c r="AT2404" s="1"/>
      <c r="AU2404" s="1"/>
      <c r="AV2404" s="1"/>
      <c r="AW2404" s="1"/>
      <c r="AX2404" s="1"/>
      <c r="AY2404" s="1"/>
      <c r="AZ2404" s="1"/>
      <c r="BA2404" s="1"/>
      <c r="BB2404" s="1"/>
    </row>
    <row r="2405" spans="1:54" x14ac:dyDescent="0.2">
      <c r="A2405" s="178">
        <f t="shared" si="1281"/>
        <v>43524</v>
      </c>
      <c r="B2405" s="2">
        <f t="shared" si="1267"/>
        <v>175041.12980667141</v>
      </c>
      <c r="C2405" s="2">
        <f t="shared" si="1282"/>
        <v>118344.94622031</v>
      </c>
      <c r="D2405" s="2">
        <f>SUM(Y2405:Y$2591)</f>
        <v>25036.975249389998</v>
      </c>
      <c r="E2405" s="11">
        <f t="shared" si="1268"/>
        <v>93307.970970919996</v>
      </c>
      <c r="F2405" s="99">
        <f t="shared" si="1263"/>
        <v>5100.6099999999997</v>
      </c>
      <c r="G2405" s="3">
        <f>IF(N2405=1,VLOOKUP(A2404,[1]Plan1!$BG$69:$BI$188,3),G2404)</f>
        <v>5116.93</v>
      </c>
      <c r="H2405" s="200">
        <f t="shared" si="1264"/>
        <v>43436</v>
      </c>
      <c r="I2405" s="200">
        <f t="shared" si="1265"/>
        <v>43467</v>
      </c>
      <c r="J2405" s="27">
        <f t="shared" si="1269"/>
        <v>3.199617300675861E-3</v>
      </c>
      <c r="K2405" s="12">
        <f t="shared" si="1283"/>
        <v>43525</v>
      </c>
      <c r="L2405" s="12">
        <f t="shared" si="1270"/>
        <v>43525</v>
      </c>
      <c r="M2405" s="1">
        <f t="shared" si="1284"/>
        <v>20</v>
      </c>
      <c r="N2405" s="1">
        <f t="shared" si="1271"/>
        <v>19</v>
      </c>
      <c r="O2405" s="2">
        <f t="shared" si="1272"/>
        <v>1.0030393900000001</v>
      </c>
      <c r="P2405" s="11">
        <f t="shared" si="1262"/>
        <v>1.0015000999999999</v>
      </c>
      <c r="Q2405" s="11">
        <f t="shared" si="1291"/>
        <v>1.4709926476913218</v>
      </c>
      <c r="R2405" s="2">
        <f t="shared" si="1261"/>
        <v>1.4754635599999999</v>
      </c>
      <c r="S2405" s="2">
        <f t="shared" si="1289"/>
        <v>1.4582888599999999</v>
      </c>
      <c r="T2405" s="2">
        <f t="shared" si="1273"/>
        <v>172581.11671037</v>
      </c>
      <c r="U2405" s="2">
        <f t="shared" si="1274"/>
        <v>11474.166844891155</v>
      </c>
      <c r="V2405" s="2">
        <f t="shared" si="1275"/>
        <v>44364.540054210265</v>
      </c>
      <c r="W2405" s="2">
        <f t="shared" si="1276"/>
        <v>174183.65311941141</v>
      </c>
      <c r="X2405" s="29">
        <f t="shared" si="1277"/>
        <v>0</v>
      </c>
      <c r="Y2405" s="2">
        <f t="shared" si="1290"/>
        <v>0</v>
      </c>
      <c r="Z2405" s="82">
        <f t="shared" si="1278"/>
        <v>0</v>
      </c>
      <c r="AA2405" s="2">
        <f t="shared" si="1287"/>
        <v>0</v>
      </c>
      <c r="AB2405" s="27">
        <f t="shared" si="1285"/>
        <v>6.7299999999999999E-2</v>
      </c>
      <c r="AC2405" s="29">
        <f t="shared" si="1266"/>
        <v>19</v>
      </c>
      <c r="AD2405" s="29">
        <v>252</v>
      </c>
      <c r="AE2405" s="11">
        <f t="shared" si="1292"/>
        <v>1.004922831</v>
      </c>
      <c r="AF2405" s="2">
        <f t="shared" si="1288"/>
        <v>849.58767135000005</v>
      </c>
      <c r="AG2405" s="2">
        <f t="shared" si="1279"/>
        <v>857.47668725999995</v>
      </c>
      <c r="AH2405" s="3">
        <f t="shared" si="1280"/>
        <v>0</v>
      </c>
      <c r="AI2405" s="4" t="str">
        <f t="shared" si="1293"/>
        <v>A+J=</v>
      </c>
      <c r="AJ2405" s="12">
        <f t="shared" si="1286"/>
        <v>43525</v>
      </c>
      <c r="AK2405" s="12"/>
      <c r="AL2405" s="4"/>
      <c r="AM2405" s="1"/>
      <c r="AN2405" s="12"/>
      <c r="AO2405" s="1"/>
      <c r="AP2405" s="1"/>
      <c r="AQ2405" s="3"/>
      <c r="AR2405" s="3"/>
      <c r="AS2405" s="7"/>
      <c r="AT2405" s="1"/>
      <c r="AU2405" s="1"/>
      <c r="AV2405" s="1"/>
      <c r="AW2405" s="1"/>
      <c r="AX2405" s="1"/>
      <c r="AY2405" s="1"/>
      <c r="AZ2405" s="1"/>
      <c r="BA2405" s="1"/>
      <c r="BB2405" s="1"/>
    </row>
    <row r="2406" spans="1:54" x14ac:dyDescent="0.2">
      <c r="A2406" s="178">
        <f t="shared" si="1281"/>
        <v>43525</v>
      </c>
      <c r="B2406" s="2">
        <f t="shared" si="1267"/>
        <v>175108.48252759955</v>
      </c>
      <c r="C2406" s="2">
        <f t="shared" si="1282"/>
        <v>118344.94622031</v>
      </c>
      <c r="D2406" s="2">
        <f>SUM(Y2406:Y$2591)</f>
        <v>25036.975249389998</v>
      </c>
      <c r="E2406" s="11">
        <f t="shared" si="1268"/>
        <v>93307.970970919996</v>
      </c>
      <c r="F2406" s="99">
        <f t="shared" si="1263"/>
        <v>5100.6099999999997</v>
      </c>
      <c r="G2406" s="3">
        <f>IF(N2406=1,VLOOKUP(A2405,[1]Plan1!$BG$69:$BI$188,3),G2405)</f>
        <v>5116.93</v>
      </c>
      <c r="H2406" s="200">
        <f t="shared" si="1264"/>
        <v>43436</v>
      </c>
      <c r="I2406" s="200">
        <f t="shared" si="1265"/>
        <v>43467</v>
      </c>
      <c r="J2406" s="27">
        <f t="shared" si="1269"/>
        <v>3.199617300675861E-3</v>
      </c>
      <c r="K2406" s="12">
        <f t="shared" si="1283"/>
        <v>43556</v>
      </c>
      <c r="L2406" s="12">
        <f t="shared" si="1270"/>
        <v>43525</v>
      </c>
      <c r="M2406" s="1">
        <f t="shared" si="1284"/>
        <v>20</v>
      </c>
      <c r="N2406" s="1">
        <f t="shared" si="1271"/>
        <v>20</v>
      </c>
      <c r="O2406" s="2">
        <f t="shared" si="1272"/>
        <v>1.00319961</v>
      </c>
      <c r="P2406" s="11">
        <f t="shared" si="1262"/>
        <v>1.0015000999999999</v>
      </c>
      <c r="Q2406" s="11">
        <f t="shared" si="1291"/>
        <v>1.4709926476913218</v>
      </c>
      <c r="R2406" s="2">
        <f t="shared" si="1261"/>
        <v>1.4756992499999999</v>
      </c>
      <c r="S2406" s="2">
        <f t="shared" si="1289"/>
        <v>1.4582888599999999</v>
      </c>
      <c r="T2406" s="2">
        <f t="shared" si="1273"/>
        <v>172581.11671037</v>
      </c>
      <c r="U2406" s="2">
        <f t="shared" si="1274"/>
        <v>11474.166844891155</v>
      </c>
      <c r="V2406" s="2">
        <f t="shared" si="1275"/>
        <v>44386.531809888402</v>
      </c>
      <c r="W2406" s="2">
        <f t="shared" si="1276"/>
        <v>174205.64487508955</v>
      </c>
      <c r="X2406" s="29">
        <f t="shared" si="1277"/>
        <v>79</v>
      </c>
      <c r="Y2406" s="2">
        <f t="shared" si="1290"/>
        <v>3543.63822815</v>
      </c>
      <c r="Z2406" s="82">
        <f t="shared" si="1278"/>
        <v>2.9943299999999999E-2</v>
      </c>
      <c r="AA2406" s="2">
        <f t="shared" si="1287"/>
        <v>5167.6481519899999</v>
      </c>
      <c r="AB2406" s="27">
        <f t="shared" si="1285"/>
        <v>6.7299999999999999E-2</v>
      </c>
      <c r="AC2406" s="29">
        <f t="shared" si="1266"/>
        <v>20</v>
      </c>
      <c r="AD2406" s="29">
        <v>252</v>
      </c>
      <c r="AE2406" s="11">
        <f t="shared" si="1292"/>
        <v>1.0051825969999999</v>
      </c>
      <c r="AF2406" s="2">
        <f t="shared" si="1288"/>
        <v>894.41837770999996</v>
      </c>
      <c r="AG2406" s="2">
        <f t="shared" si="1279"/>
        <v>902.83765251</v>
      </c>
      <c r="AH2406" s="3">
        <f t="shared" si="1280"/>
        <v>6062.0665296999996</v>
      </c>
      <c r="AI2406" s="4" t="str">
        <f t="shared" si="1293"/>
        <v>A+J=</v>
      </c>
      <c r="AJ2406" s="12">
        <f t="shared" si="1286"/>
        <v>43525</v>
      </c>
      <c r="AK2406" s="12"/>
      <c r="AL2406" s="4"/>
      <c r="AM2406" s="1"/>
      <c r="AN2406" s="12"/>
      <c r="AO2406" s="1"/>
      <c r="AP2406" s="1"/>
      <c r="AQ2406" s="3"/>
      <c r="AR2406" s="3"/>
      <c r="AS2406" s="7"/>
      <c r="AT2406" s="1"/>
      <c r="AU2406" s="1"/>
      <c r="AV2406" s="1"/>
      <c r="AW2406" s="1"/>
      <c r="AX2406" s="1"/>
      <c r="AY2406" s="1"/>
      <c r="AZ2406" s="1"/>
      <c r="BA2406" s="1"/>
      <c r="BB2406" s="1"/>
    </row>
    <row r="2407" spans="1:54" x14ac:dyDescent="0.2">
      <c r="A2407" s="178">
        <f t="shared" si="1281"/>
        <v>43526</v>
      </c>
      <c r="B2407" s="2">
        <f t="shared" si="1267"/>
        <v>169112.79401687463</v>
      </c>
      <c r="C2407" s="2">
        <f t="shared" si="1282"/>
        <v>114801.30799216</v>
      </c>
      <c r="D2407" s="2">
        <f>SUM(Y2407:Y$2591)</f>
        <v>21493.33702124</v>
      </c>
      <c r="E2407" s="11">
        <f t="shared" si="1268"/>
        <v>93307.970970919996</v>
      </c>
      <c r="F2407" s="99">
        <f t="shared" si="1263"/>
        <v>5116.93</v>
      </c>
      <c r="G2407" s="3">
        <f>IF(N2407=1,VLOOKUP(A2406,[1]Plan1!$BG$69:$BI$188,3),G2406)</f>
        <v>5138.93</v>
      </c>
      <c r="H2407" s="200">
        <f t="shared" si="1264"/>
        <v>43467</v>
      </c>
      <c r="I2407" s="200">
        <f t="shared" si="1265"/>
        <v>43498</v>
      </c>
      <c r="J2407" s="27">
        <f t="shared" si="1269"/>
        <v>4.2994529923214841E-3</v>
      </c>
      <c r="K2407" s="12">
        <f t="shared" si="1283"/>
        <v>43556</v>
      </c>
      <c r="L2407" s="12">
        <f t="shared" si="1270"/>
        <v>43556</v>
      </c>
      <c r="M2407" s="1">
        <f t="shared" si="1284"/>
        <v>19</v>
      </c>
      <c r="N2407" s="1">
        <f t="shared" si="1271"/>
        <v>1</v>
      </c>
      <c r="O2407" s="2">
        <f t="shared" si="1272"/>
        <v>1.00022582</v>
      </c>
      <c r="P2407" s="11">
        <f t="shared" si="1262"/>
        <v>1.00319961</v>
      </c>
      <c r="Q2407" s="11">
        <f t="shared" si="1291"/>
        <v>1.4756992504768014</v>
      </c>
      <c r="R2407" s="2">
        <f t="shared" si="1261"/>
        <v>1.4760324899999999</v>
      </c>
      <c r="S2407" s="2">
        <f t="shared" si="1289"/>
        <v>1.4582888599999999</v>
      </c>
      <c r="T2407" s="2">
        <f t="shared" si="1273"/>
        <v>167413.46855839001</v>
      </c>
      <c r="U2407" s="2">
        <f t="shared" si="1274"/>
        <v>9850.1569210598736</v>
      </c>
      <c r="V2407" s="2">
        <f t="shared" si="1275"/>
        <v>44417.625758134753</v>
      </c>
      <c r="W2407" s="2">
        <f t="shared" si="1276"/>
        <v>169069.09067135461</v>
      </c>
      <c r="X2407" s="29">
        <f t="shared" si="1277"/>
        <v>0</v>
      </c>
      <c r="Y2407" s="2">
        <f t="shared" si="1290"/>
        <v>0</v>
      </c>
      <c r="Z2407" s="82">
        <f t="shared" si="1278"/>
        <v>0</v>
      </c>
      <c r="AA2407" s="2">
        <f t="shared" si="1287"/>
        <v>0</v>
      </c>
      <c r="AB2407" s="27">
        <f t="shared" si="1285"/>
        <v>6.7299999999999999E-2</v>
      </c>
      <c r="AC2407" s="29">
        <f t="shared" si="1266"/>
        <v>1</v>
      </c>
      <c r="AD2407" s="29">
        <v>252</v>
      </c>
      <c r="AE2407" s="11">
        <f t="shared" si="1292"/>
        <v>1.0002584940000001</v>
      </c>
      <c r="AF2407" s="2">
        <f t="shared" si="1288"/>
        <v>43.275377140000003</v>
      </c>
      <c r="AG2407" s="2">
        <f t="shared" si="1279"/>
        <v>43.703345519999999</v>
      </c>
      <c r="AH2407" s="3">
        <f t="shared" si="1280"/>
        <v>0</v>
      </c>
      <c r="AI2407" s="4" t="str">
        <f t="shared" si="1293"/>
        <v>A+J=</v>
      </c>
      <c r="AJ2407" s="12">
        <f t="shared" si="1286"/>
        <v>43556</v>
      </c>
      <c r="AK2407" s="12"/>
      <c r="AL2407" s="4"/>
      <c r="AM2407" s="1"/>
      <c r="AN2407" s="12"/>
      <c r="AO2407" s="1"/>
      <c r="AP2407" s="1"/>
      <c r="AQ2407" s="3"/>
      <c r="AR2407" s="3"/>
      <c r="AS2407" s="7"/>
      <c r="AT2407" s="1"/>
      <c r="AU2407" s="1"/>
      <c r="AV2407" s="1"/>
      <c r="AW2407" s="1"/>
      <c r="AX2407" s="1"/>
      <c r="AY2407" s="1"/>
      <c r="AZ2407" s="1"/>
      <c r="BA2407" s="1"/>
      <c r="BB2407" s="1"/>
    </row>
    <row r="2408" spans="1:54" x14ac:dyDescent="0.2">
      <c r="A2408" s="178">
        <f t="shared" si="1281"/>
        <v>43527</v>
      </c>
      <c r="B2408" s="2">
        <f t="shared" si="1267"/>
        <v>169112.79401687463</v>
      </c>
      <c r="C2408" s="2">
        <f t="shared" si="1282"/>
        <v>114801.30799216</v>
      </c>
      <c r="D2408" s="2">
        <f>SUM(Y2408:Y$2591)</f>
        <v>21493.33702124</v>
      </c>
      <c r="E2408" s="11">
        <f t="shared" si="1268"/>
        <v>93307.970970919996</v>
      </c>
      <c r="F2408" s="99">
        <f t="shared" si="1263"/>
        <v>5116.93</v>
      </c>
      <c r="G2408" s="3">
        <f>IF(N2408=1,VLOOKUP(A2407,[1]Plan1!$BG$69:$BI$188,3),G2407)</f>
        <v>5138.93</v>
      </c>
      <c r="H2408" s="200">
        <f t="shared" si="1264"/>
        <v>43467</v>
      </c>
      <c r="I2408" s="200">
        <f t="shared" si="1265"/>
        <v>43498</v>
      </c>
      <c r="J2408" s="27">
        <f t="shared" si="1269"/>
        <v>4.2994529923214841E-3</v>
      </c>
      <c r="K2408" s="12">
        <f t="shared" si="1283"/>
        <v>43556</v>
      </c>
      <c r="L2408" s="12">
        <f t="shared" si="1270"/>
        <v>43556</v>
      </c>
      <c r="M2408" s="1">
        <f t="shared" si="1284"/>
        <v>19</v>
      </c>
      <c r="N2408" s="1">
        <f t="shared" si="1271"/>
        <v>1</v>
      </c>
      <c r="O2408" s="2">
        <f t="shared" si="1272"/>
        <v>1.00022582</v>
      </c>
      <c r="P2408" s="11">
        <f t="shared" si="1262"/>
        <v>1.00319961</v>
      </c>
      <c r="Q2408" s="11">
        <f t="shared" si="1291"/>
        <v>1.4756992504768014</v>
      </c>
      <c r="R2408" s="2">
        <f t="shared" si="1261"/>
        <v>1.4760324899999999</v>
      </c>
      <c r="S2408" s="2">
        <f t="shared" si="1289"/>
        <v>1.4582888599999999</v>
      </c>
      <c r="T2408" s="2">
        <f t="shared" si="1273"/>
        <v>167413.46855839001</v>
      </c>
      <c r="U2408" s="2">
        <f t="shared" si="1274"/>
        <v>9850.1569210598736</v>
      </c>
      <c r="V2408" s="2">
        <f t="shared" si="1275"/>
        <v>44417.625758134753</v>
      </c>
      <c r="W2408" s="2">
        <f t="shared" si="1276"/>
        <v>169069.09067135461</v>
      </c>
      <c r="X2408" s="29">
        <f t="shared" si="1277"/>
        <v>0</v>
      </c>
      <c r="Y2408" s="2">
        <f t="shared" si="1290"/>
        <v>0</v>
      </c>
      <c r="Z2408" s="82">
        <f t="shared" si="1278"/>
        <v>0</v>
      </c>
      <c r="AA2408" s="2">
        <f t="shared" si="1287"/>
        <v>0</v>
      </c>
      <c r="AB2408" s="27">
        <f t="shared" si="1285"/>
        <v>6.7299999999999999E-2</v>
      </c>
      <c r="AC2408" s="29">
        <f t="shared" si="1266"/>
        <v>1</v>
      </c>
      <c r="AD2408" s="29">
        <v>252</v>
      </c>
      <c r="AE2408" s="11">
        <f t="shared" si="1292"/>
        <v>1.0002584940000001</v>
      </c>
      <c r="AF2408" s="2">
        <f t="shared" si="1288"/>
        <v>43.275377140000003</v>
      </c>
      <c r="AG2408" s="2">
        <f t="shared" si="1279"/>
        <v>43.703345519999999</v>
      </c>
      <c r="AH2408" s="3">
        <f t="shared" si="1280"/>
        <v>0</v>
      </c>
      <c r="AI2408" s="4" t="str">
        <f t="shared" si="1293"/>
        <v>A+J=</v>
      </c>
      <c r="AJ2408" s="12">
        <f t="shared" si="1286"/>
        <v>43556</v>
      </c>
      <c r="AK2408" s="12"/>
      <c r="AL2408" s="4"/>
      <c r="AM2408" s="1"/>
      <c r="AN2408" s="12"/>
      <c r="AO2408" s="1"/>
      <c r="AP2408" s="1"/>
      <c r="AQ2408" s="3"/>
      <c r="AR2408" s="3"/>
      <c r="AS2408" s="7"/>
      <c r="AT2408" s="1"/>
      <c r="AU2408" s="1"/>
      <c r="AV2408" s="1"/>
      <c r="AW2408" s="1"/>
      <c r="AX2408" s="1"/>
      <c r="AY2408" s="1"/>
      <c r="AZ2408" s="1"/>
      <c r="BA2408" s="1"/>
      <c r="BB2408" s="1"/>
    </row>
    <row r="2409" spans="1:54" x14ac:dyDescent="0.2">
      <c r="A2409" s="178">
        <f t="shared" si="1281"/>
        <v>43528</v>
      </c>
      <c r="B2409" s="2">
        <f t="shared" si="1267"/>
        <v>169112.79401687463</v>
      </c>
      <c r="C2409" s="2">
        <f t="shared" si="1282"/>
        <v>114801.30799216</v>
      </c>
      <c r="D2409" s="2">
        <f>SUM(Y2409:Y$2591)</f>
        <v>21493.33702124</v>
      </c>
      <c r="E2409" s="11">
        <f t="shared" si="1268"/>
        <v>93307.970970919996</v>
      </c>
      <c r="F2409" s="99">
        <f t="shared" si="1263"/>
        <v>5116.93</v>
      </c>
      <c r="G2409" s="3">
        <f>IF(N2409=1,VLOOKUP(A2408,[1]Plan1!$BG$69:$BI$188,3),G2408)</f>
        <v>5138.93</v>
      </c>
      <c r="H2409" s="200">
        <f t="shared" si="1264"/>
        <v>43467</v>
      </c>
      <c r="I2409" s="200">
        <f t="shared" si="1265"/>
        <v>43498</v>
      </c>
      <c r="J2409" s="27">
        <f t="shared" si="1269"/>
        <v>4.2994529923214841E-3</v>
      </c>
      <c r="K2409" s="12">
        <f t="shared" si="1283"/>
        <v>43556</v>
      </c>
      <c r="L2409" s="12">
        <f t="shared" si="1270"/>
        <v>43556</v>
      </c>
      <c r="M2409" s="1">
        <f t="shared" si="1284"/>
        <v>19</v>
      </c>
      <c r="N2409" s="1">
        <f t="shared" si="1271"/>
        <v>1</v>
      </c>
      <c r="O2409" s="2">
        <f t="shared" si="1272"/>
        <v>1.00022582</v>
      </c>
      <c r="P2409" s="11">
        <f t="shared" si="1262"/>
        <v>1.00319961</v>
      </c>
      <c r="Q2409" s="11">
        <f t="shared" si="1291"/>
        <v>1.4756992504768014</v>
      </c>
      <c r="R2409" s="2">
        <f t="shared" ref="R2409:R2472" si="1294">TRUNC(TRUNC((O2409*Q2409),15),8)</f>
        <v>1.4760324899999999</v>
      </c>
      <c r="S2409" s="2">
        <f t="shared" si="1289"/>
        <v>1.4582888599999999</v>
      </c>
      <c r="T2409" s="2">
        <f t="shared" si="1273"/>
        <v>167413.46855839001</v>
      </c>
      <c r="U2409" s="2">
        <f t="shared" si="1274"/>
        <v>9850.1569210598736</v>
      </c>
      <c r="V2409" s="2">
        <f t="shared" si="1275"/>
        <v>44417.625758134753</v>
      </c>
      <c r="W2409" s="2">
        <f t="shared" si="1276"/>
        <v>169069.09067135461</v>
      </c>
      <c r="X2409" s="29">
        <f t="shared" si="1277"/>
        <v>0</v>
      </c>
      <c r="Y2409" s="2">
        <f t="shared" si="1290"/>
        <v>0</v>
      </c>
      <c r="Z2409" s="82">
        <f t="shared" si="1278"/>
        <v>0</v>
      </c>
      <c r="AA2409" s="2">
        <f t="shared" si="1287"/>
        <v>0</v>
      </c>
      <c r="AB2409" s="27">
        <f t="shared" si="1285"/>
        <v>6.7299999999999999E-2</v>
      </c>
      <c r="AC2409" s="29">
        <f t="shared" si="1266"/>
        <v>1</v>
      </c>
      <c r="AD2409" s="29">
        <v>252</v>
      </c>
      <c r="AE2409" s="11">
        <f t="shared" si="1292"/>
        <v>1.0002584940000001</v>
      </c>
      <c r="AF2409" s="2">
        <f t="shared" si="1288"/>
        <v>43.275377140000003</v>
      </c>
      <c r="AG2409" s="2">
        <f t="shared" si="1279"/>
        <v>43.703345519999999</v>
      </c>
      <c r="AH2409" s="3">
        <f t="shared" si="1280"/>
        <v>0</v>
      </c>
      <c r="AI2409" s="4" t="str">
        <f t="shared" si="1293"/>
        <v>A+J=</v>
      </c>
      <c r="AJ2409" s="12">
        <f t="shared" si="1286"/>
        <v>43556</v>
      </c>
      <c r="AK2409" s="12"/>
      <c r="AL2409" s="4"/>
      <c r="AM2409" s="1"/>
      <c r="AN2409" s="12"/>
      <c r="AO2409" s="1"/>
      <c r="AP2409" s="1"/>
      <c r="AQ2409" s="3"/>
      <c r="AR2409" s="3"/>
      <c r="AS2409" s="7"/>
      <c r="AT2409" s="1"/>
      <c r="AU2409" s="1"/>
      <c r="AV2409" s="1"/>
      <c r="AW2409" s="1"/>
      <c r="AX2409" s="1"/>
      <c r="AY2409" s="1"/>
      <c r="AZ2409" s="1"/>
      <c r="BA2409" s="1"/>
      <c r="BB2409" s="1"/>
    </row>
    <row r="2410" spans="1:54" x14ac:dyDescent="0.2">
      <c r="A2410" s="178">
        <f t="shared" si="1281"/>
        <v>43529</v>
      </c>
      <c r="B2410" s="2">
        <f t="shared" si="1267"/>
        <v>169112.79401687463</v>
      </c>
      <c r="C2410" s="2">
        <f t="shared" si="1282"/>
        <v>114801.30799216</v>
      </c>
      <c r="D2410" s="2">
        <f>SUM(Y2410:Y$2591)</f>
        <v>21493.33702124</v>
      </c>
      <c r="E2410" s="11">
        <f t="shared" si="1268"/>
        <v>93307.970970919996</v>
      </c>
      <c r="F2410" s="99">
        <f t="shared" si="1263"/>
        <v>5116.93</v>
      </c>
      <c r="G2410" s="3">
        <f>IF(N2410=1,VLOOKUP(A2409,[1]Plan1!$BG$69:$BI$188,3),G2409)</f>
        <v>5138.93</v>
      </c>
      <c r="H2410" s="200">
        <f t="shared" si="1264"/>
        <v>43467</v>
      </c>
      <c r="I2410" s="200">
        <f t="shared" si="1265"/>
        <v>43498</v>
      </c>
      <c r="J2410" s="27">
        <f t="shared" si="1269"/>
        <v>4.2994529923214841E-3</v>
      </c>
      <c r="K2410" s="12">
        <f t="shared" si="1283"/>
        <v>43556</v>
      </c>
      <c r="L2410" s="12">
        <f t="shared" si="1270"/>
        <v>43556</v>
      </c>
      <c r="M2410" s="1">
        <f t="shared" si="1284"/>
        <v>19</v>
      </c>
      <c r="N2410" s="1">
        <f t="shared" si="1271"/>
        <v>1</v>
      </c>
      <c r="O2410" s="2">
        <f t="shared" si="1272"/>
        <v>1.00022582</v>
      </c>
      <c r="P2410" s="11">
        <f t="shared" ref="P2410:P2473" si="1295">IF(L2410&gt;L2409,O2409,P2409)</f>
        <v>1.00319961</v>
      </c>
      <c r="Q2410" s="11">
        <f t="shared" si="1291"/>
        <v>1.4756992504768014</v>
      </c>
      <c r="R2410" s="2">
        <f t="shared" si="1294"/>
        <v>1.4760324899999999</v>
      </c>
      <c r="S2410" s="2">
        <f t="shared" si="1289"/>
        <v>1.4582888599999999</v>
      </c>
      <c r="T2410" s="2">
        <f t="shared" si="1273"/>
        <v>167413.46855839001</v>
      </c>
      <c r="U2410" s="2">
        <f t="shared" si="1274"/>
        <v>9850.1569210598736</v>
      </c>
      <c r="V2410" s="2">
        <f t="shared" si="1275"/>
        <v>44417.625758134753</v>
      </c>
      <c r="W2410" s="2">
        <f t="shared" si="1276"/>
        <v>169069.09067135461</v>
      </c>
      <c r="X2410" s="29">
        <f t="shared" si="1277"/>
        <v>0</v>
      </c>
      <c r="Y2410" s="2">
        <f t="shared" si="1290"/>
        <v>0</v>
      </c>
      <c r="Z2410" s="82">
        <f t="shared" si="1278"/>
        <v>0</v>
      </c>
      <c r="AA2410" s="2">
        <f t="shared" si="1287"/>
        <v>0</v>
      </c>
      <c r="AB2410" s="27">
        <f t="shared" si="1285"/>
        <v>6.7299999999999999E-2</v>
      </c>
      <c r="AC2410" s="29">
        <f t="shared" si="1266"/>
        <v>1</v>
      </c>
      <c r="AD2410" s="29">
        <v>252</v>
      </c>
      <c r="AE2410" s="11">
        <f t="shared" si="1292"/>
        <v>1.0002584940000001</v>
      </c>
      <c r="AF2410" s="2">
        <f t="shared" si="1288"/>
        <v>43.275377140000003</v>
      </c>
      <c r="AG2410" s="2">
        <f t="shared" si="1279"/>
        <v>43.703345519999999</v>
      </c>
      <c r="AH2410" s="3">
        <f t="shared" si="1280"/>
        <v>0</v>
      </c>
      <c r="AI2410" s="4" t="str">
        <f t="shared" si="1293"/>
        <v>A+J=</v>
      </c>
      <c r="AJ2410" s="12">
        <f t="shared" si="1286"/>
        <v>43556</v>
      </c>
      <c r="AK2410" s="12"/>
      <c r="AL2410" s="4"/>
      <c r="AM2410" s="1"/>
      <c r="AN2410" s="12"/>
      <c r="AO2410" s="1"/>
      <c r="AP2410" s="1"/>
      <c r="AQ2410" s="3"/>
      <c r="AR2410" s="3"/>
      <c r="AS2410" s="7"/>
      <c r="AT2410" s="1"/>
      <c r="AU2410" s="1"/>
      <c r="AV2410" s="1"/>
      <c r="AW2410" s="1"/>
      <c r="AX2410" s="1"/>
      <c r="AY2410" s="1"/>
      <c r="AZ2410" s="1"/>
      <c r="BA2410" s="1"/>
      <c r="BB2410" s="1"/>
    </row>
    <row r="2411" spans="1:54" x14ac:dyDescent="0.2">
      <c r="A2411" s="178">
        <f t="shared" si="1281"/>
        <v>43530</v>
      </c>
      <c r="B2411" s="2">
        <f t="shared" si="1267"/>
        <v>169112.79401687463</v>
      </c>
      <c r="C2411" s="2">
        <f t="shared" si="1282"/>
        <v>114801.30799216</v>
      </c>
      <c r="D2411" s="2">
        <f>SUM(Y2411:Y$2591)</f>
        <v>21493.33702124</v>
      </c>
      <c r="E2411" s="11">
        <f t="shared" si="1268"/>
        <v>93307.970970919996</v>
      </c>
      <c r="F2411" s="99">
        <f t="shared" si="1263"/>
        <v>5116.93</v>
      </c>
      <c r="G2411" s="3">
        <f>IF(N2411=1,VLOOKUP(A2410,[1]Plan1!$BG$69:$BI$188,3),G2410)</f>
        <v>5138.93</v>
      </c>
      <c r="H2411" s="200">
        <f t="shared" si="1264"/>
        <v>43467</v>
      </c>
      <c r="I2411" s="200">
        <f t="shared" si="1265"/>
        <v>43498</v>
      </c>
      <c r="J2411" s="27">
        <f t="shared" si="1269"/>
        <v>4.2994529923214841E-3</v>
      </c>
      <c r="K2411" s="12">
        <f t="shared" si="1283"/>
        <v>43556</v>
      </c>
      <c r="L2411" s="12">
        <f t="shared" si="1270"/>
        <v>43556</v>
      </c>
      <c r="M2411" s="1">
        <f t="shared" si="1284"/>
        <v>19</v>
      </c>
      <c r="N2411" s="1">
        <f t="shared" si="1271"/>
        <v>1</v>
      </c>
      <c r="O2411" s="2">
        <f t="shared" si="1272"/>
        <v>1.00022582</v>
      </c>
      <c r="P2411" s="11">
        <f t="shared" si="1295"/>
        <v>1.00319961</v>
      </c>
      <c r="Q2411" s="11">
        <f t="shared" si="1291"/>
        <v>1.4756992504768014</v>
      </c>
      <c r="R2411" s="2">
        <f t="shared" si="1294"/>
        <v>1.4760324899999999</v>
      </c>
      <c r="S2411" s="2">
        <f t="shared" si="1289"/>
        <v>1.4582888599999999</v>
      </c>
      <c r="T2411" s="2">
        <f t="shared" si="1273"/>
        <v>167413.46855839001</v>
      </c>
      <c r="U2411" s="2">
        <f t="shared" si="1274"/>
        <v>9850.1569210598736</v>
      </c>
      <c r="V2411" s="2">
        <f t="shared" si="1275"/>
        <v>44417.625758134753</v>
      </c>
      <c r="W2411" s="2">
        <f t="shared" si="1276"/>
        <v>169069.09067135461</v>
      </c>
      <c r="X2411" s="29">
        <f t="shared" si="1277"/>
        <v>0</v>
      </c>
      <c r="Y2411" s="2">
        <f t="shared" si="1290"/>
        <v>0</v>
      </c>
      <c r="Z2411" s="82">
        <f t="shared" si="1278"/>
        <v>0</v>
      </c>
      <c r="AA2411" s="2">
        <f t="shared" si="1287"/>
        <v>0</v>
      </c>
      <c r="AB2411" s="27">
        <f t="shared" si="1285"/>
        <v>6.7299999999999999E-2</v>
      </c>
      <c r="AC2411" s="29">
        <f t="shared" si="1266"/>
        <v>1</v>
      </c>
      <c r="AD2411" s="29">
        <v>252</v>
      </c>
      <c r="AE2411" s="11">
        <f t="shared" si="1292"/>
        <v>1.0002584940000001</v>
      </c>
      <c r="AF2411" s="2">
        <f t="shared" si="1288"/>
        <v>43.275377140000003</v>
      </c>
      <c r="AG2411" s="2">
        <f t="shared" si="1279"/>
        <v>43.703345519999999</v>
      </c>
      <c r="AH2411" s="3">
        <f t="shared" si="1280"/>
        <v>0</v>
      </c>
      <c r="AI2411" s="4" t="str">
        <f t="shared" si="1293"/>
        <v>A+J=</v>
      </c>
      <c r="AJ2411" s="12">
        <f t="shared" si="1286"/>
        <v>43556</v>
      </c>
      <c r="AK2411" s="12"/>
      <c r="AL2411" s="4"/>
      <c r="AM2411" s="1"/>
      <c r="AN2411" s="12"/>
      <c r="AO2411" s="1"/>
      <c r="AP2411" s="1"/>
      <c r="AQ2411" s="3"/>
      <c r="AR2411" s="3"/>
      <c r="AS2411" s="7"/>
      <c r="AT2411" s="1"/>
      <c r="AU2411" s="1"/>
      <c r="AV2411" s="1"/>
      <c r="AW2411" s="1"/>
      <c r="AX2411" s="1"/>
      <c r="AY2411" s="1"/>
      <c r="AZ2411" s="1"/>
      <c r="BA2411" s="1"/>
      <c r="BB2411" s="1"/>
    </row>
    <row r="2412" spans="1:54" x14ac:dyDescent="0.2">
      <c r="A2412" s="178">
        <f t="shared" si="1281"/>
        <v>43531</v>
      </c>
      <c r="B2412" s="2">
        <f t="shared" si="1267"/>
        <v>169187.62711761837</v>
      </c>
      <c r="C2412" s="2">
        <f t="shared" si="1282"/>
        <v>114801.30799216</v>
      </c>
      <c r="D2412" s="2">
        <f>SUM(Y2412:Y$2591)</f>
        <v>21493.33702124</v>
      </c>
      <c r="E2412" s="11">
        <f t="shared" si="1268"/>
        <v>93307.970970919996</v>
      </c>
      <c r="F2412" s="99">
        <f t="shared" si="1263"/>
        <v>5116.93</v>
      </c>
      <c r="G2412" s="3">
        <f>IF(N2412=1,VLOOKUP(A2411,[1]Plan1!$BG$69:$BI$188,3),G2411)</f>
        <v>5138.93</v>
      </c>
      <c r="H2412" s="200">
        <f t="shared" si="1264"/>
        <v>43467</v>
      </c>
      <c r="I2412" s="200">
        <f t="shared" si="1265"/>
        <v>43498</v>
      </c>
      <c r="J2412" s="27">
        <f t="shared" si="1269"/>
        <v>4.2994529923214841E-3</v>
      </c>
      <c r="K2412" s="12">
        <f t="shared" si="1283"/>
        <v>43556</v>
      </c>
      <c r="L2412" s="12">
        <f t="shared" si="1270"/>
        <v>43556</v>
      </c>
      <c r="M2412" s="1">
        <f t="shared" si="1284"/>
        <v>19</v>
      </c>
      <c r="N2412" s="1">
        <f t="shared" si="1271"/>
        <v>2</v>
      </c>
      <c r="O2412" s="2">
        <f t="shared" si="1272"/>
        <v>1.0004516999999999</v>
      </c>
      <c r="P2412" s="11">
        <f t="shared" si="1295"/>
        <v>1.00319961</v>
      </c>
      <c r="Q2412" s="11">
        <f t="shared" si="1291"/>
        <v>1.4756992504768014</v>
      </c>
      <c r="R2412" s="2">
        <f t="shared" si="1294"/>
        <v>1.4763658200000001</v>
      </c>
      <c r="S2412" s="2">
        <f t="shared" si="1289"/>
        <v>1.4582888599999999</v>
      </c>
      <c r="T2412" s="2">
        <f t="shared" si="1273"/>
        <v>167413.46855839001</v>
      </c>
      <c r="U2412" s="2">
        <f t="shared" si="1274"/>
        <v>9850.1569210598736</v>
      </c>
      <c r="V2412" s="2">
        <f t="shared" si="1275"/>
        <v>44448.728104098504</v>
      </c>
      <c r="W2412" s="2">
        <f t="shared" si="1276"/>
        <v>169100.19301731838</v>
      </c>
      <c r="X2412" s="29">
        <f t="shared" si="1277"/>
        <v>0</v>
      </c>
      <c r="Y2412" s="2">
        <f t="shared" si="1290"/>
        <v>0</v>
      </c>
      <c r="Z2412" s="82">
        <f t="shared" si="1278"/>
        <v>0</v>
      </c>
      <c r="AA2412" s="2">
        <f t="shared" si="1287"/>
        <v>0</v>
      </c>
      <c r="AB2412" s="27">
        <f t="shared" si="1285"/>
        <v>6.7299999999999999E-2</v>
      </c>
      <c r="AC2412" s="29">
        <f t="shared" si="1266"/>
        <v>2</v>
      </c>
      <c r="AD2412" s="29">
        <v>252</v>
      </c>
      <c r="AE2412" s="11">
        <f t="shared" si="1292"/>
        <v>1.000517055</v>
      </c>
      <c r="AF2412" s="2">
        <f t="shared" si="1288"/>
        <v>86.561970979999998</v>
      </c>
      <c r="AG2412" s="2">
        <f t="shared" si="1279"/>
        <v>87.434100299999997</v>
      </c>
      <c r="AH2412" s="3">
        <f t="shared" si="1280"/>
        <v>0</v>
      </c>
      <c r="AI2412" s="4" t="str">
        <f t="shared" si="1293"/>
        <v>A+J=</v>
      </c>
      <c r="AJ2412" s="12">
        <f t="shared" si="1286"/>
        <v>43556</v>
      </c>
      <c r="AK2412" s="12"/>
      <c r="AL2412" s="4"/>
      <c r="AM2412" s="1"/>
      <c r="AN2412" s="12"/>
      <c r="AO2412" s="1"/>
      <c r="AP2412" s="1"/>
      <c r="AQ2412" s="3"/>
      <c r="AR2412" s="3"/>
      <c r="AS2412" s="7"/>
      <c r="AT2412" s="1"/>
      <c r="AU2412" s="1"/>
      <c r="AV2412" s="1"/>
      <c r="AW2412" s="1"/>
      <c r="AX2412" s="1"/>
      <c r="AY2412" s="1"/>
      <c r="AZ2412" s="1"/>
      <c r="BA2412" s="1"/>
      <c r="BB2412" s="1"/>
    </row>
    <row r="2413" spans="1:54" x14ac:dyDescent="0.2">
      <c r="A2413" s="178">
        <f t="shared" si="1281"/>
        <v>43532</v>
      </c>
      <c r="B2413" s="2">
        <f t="shared" si="1267"/>
        <v>169262.49417048009</v>
      </c>
      <c r="C2413" s="2">
        <f t="shared" si="1282"/>
        <v>114801.30799216</v>
      </c>
      <c r="D2413" s="2">
        <f>SUM(Y2413:Y$2591)</f>
        <v>21493.33702124</v>
      </c>
      <c r="E2413" s="11">
        <f t="shared" si="1268"/>
        <v>93307.970970919996</v>
      </c>
      <c r="F2413" s="99">
        <f t="shared" si="1263"/>
        <v>5116.93</v>
      </c>
      <c r="G2413" s="3">
        <f>IF(N2413=1,VLOOKUP(A2412,[1]Plan1!$BG$69:$BI$188,3),G2412)</f>
        <v>5138.93</v>
      </c>
      <c r="H2413" s="200">
        <f t="shared" si="1264"/>
        <v>43467</v>
      </c>
      <c r="I2413" s="200">
        <f t="shared" si="1265"/>
        <v>43498</v>
      </c>
      <c r="J2413" s="27">
        <f t="shared" si="1269"/>
        <v>4.2994529923214841E-3</v>
      </c>
      <c r="K2413" s="12">
        <f t="shared" si="1283"/>
        <v>43556</v>
      </c>
      <c r="L2413" s="12">
        <f t="shared" si="1270"/>
        <v>43556</v>
      </c>
      <c r="M2413" s="1">
        <f t="shared" si="1284"/>
        <v>19</v>
      </c>
      <c r="N2413" s="1">
        <f t="shared" si="1271"/>
        <v>3</v>
      </c>
      <c r="O2413" s="2">
        <f t="shared" si="1272"/>
        <v>1.00067763</v>
      </c>
      <c r="P2413" s="11">
        <f t="shared" si="1295"/>
        <v>1.00319961</v>
      </c>
      <c r="Q2413" s="11">
        <f t="shared" si="1291"/>
        <v>1.4756992504768014</v>
      </c>
      <c r="R2413" s="2">
        <f t="shared" si="1294"/>
        <v>1.47669922</v>
      </c>
      <c r="S2413" s="2">
        <f t="shared" si="1289"/>
        <v>1.4582888599999999</v>
      </c>
      <c r="T2413" s="2">
        <f t="shared" si="1273"/>
        <v>167413.46855839001</v>
      </c>
      <c r="U2413" s="2">
        <f t="shared" si="1274"/>
        <v>9850.1569210598736</v>
      </c>
      <c r="V2413" s="2">
        <f t="shared" si="1275"/>
        <v>44479.836981620203</v>
      </c>
      <c r="W2413" s="2">
        <f t="shared" si="1276"/>
        <v>169131.30189484009</v>
      </c>
      <c r="X2413" s="29">
        <f t="shared" si="1277"/>
        <v>0</v>
      </c>
      <c r="Y2413" s="2">
        <f t="shared" si="1290"/>
        <v>0</v>
      </c>
      <c r="Z2413" s="82">
        <f t="shared" si="1278"/>
        <v>0</v>
      </c>
      <c r="AA2413" s="2">
        <f t="shared" si="1287"/>
        <v>0</v>
      </c>
      <c r="AB2413" s="27">
        <f t="shared" si="1285"/>
        <v>6.7299999999999999E-2</v>
      </c>
      <c r="AC2413" s="29">
        <f t="shared" si="1266"/>
        <v>3</v>
      </c>
      <c r="AD2413" s="29">
        <v>252</v>
      </c>
      <c r="AE2413" s="11">
        <f t="shared" si="1292"/>
        <v>1.0007756830000001</v>
      </c>
      <c r="AF2413" s="2">
        <f t="shared" si="1288"/>
        <v>129.85978152999999</v>
      </c>
      <c r="AG2413" s="2">
        <f t="shared" si="1279"/>
        <v>131.19227563999999</v>
      </c>
      <c r="AH2413" s="3">
        <f t="shared" si="1280"/>
        <v>0</v>
      </c>
      <c r="AI2413" s="4" t="str">
        <f t="shared" si="1293"/>
        <v>A+J=</v>
      </c>
      <c r="AJ2413" s="12">
        <f t="shared" si="1286"/>
        <v>43556</v>
      </c>
      <c r="AK2413" s="12"/>
      <c r="AL2413" s="4"/>
      <c r="AM2413" s="1"/>
      <c r="AN2413" s="12"/>
      <c r="AO2413" s="1"/>
      <c r="AP2413" s="1"/>
      <c r="AQ2413" s="3"/>
      <c r="AR2413" s="3"/>
      <c r="AS2413" s="7"/>
      <c r="AT2413" s="1"/>
      <c r="AU2413" s="1"/>
      <c r="AV2413" s="1"/>
      <c r="AW2413" s="1"/>
      <c r="AX2413" s="1"/>
      <c r="AY2413" s="1"/>
      <c r="AZ2413" s="1"/>
      <c r="BA2413" s="1"/>
      <c r="BB2413" s="1"/>
    </row>
    <row r="2414" spans="1:54" x14ac:dyDescent="0.2">
      <c r="A2414" s="178">
        <f t="shared" si="1281"/>
        <v>43533</v>
      </c>
      <c r="B2414" s="2">
        <f t="shared" si="1267"/>
        <v>169337.39595167947</v>
      </c>
      <c r="C2414" s="2">
        <f t="shared" si="1282"/>
        <v>114801.30799216</v>
      </c>
      <c r="D2414" s="2">
        <f>SUM(Y2414:Y$2591)</f>
        <v>21493.33702124</v>
      </c>
      <c r="E2414" s="11">
        <f t="shared" si="1268"/>
        <v>93307.970970919996</v>
      </c>
      <c r="F2414" s="99">
        <f t="shared" si="1263"/>
        <v>5116.93</v>
      </c>
      <c r="G2414" s="3">
        <f>IF(N2414=1,VLOOKUP(A2413,[1]Plan1!$BG$69:$BI$188,3),G2413)</f>
        <v>5138.93</v>
      </c>
      <c r="H2414" s="200">
        <f t="shared" si="1264"/>
        <v>43467</v>
      </c>
      <c r="I2414" s="200">
        <f t="shared" si="1265"/>
        <v>43498</v>
      </c>
      <c r="J2414" s="27">
        <f t="shared" si="1269"/>
        <v>4.2994529923214841E-3</v>
      </c>
      <c r="K2414" s="12">
        <f t="shared" si="1283"/>
        <v>43556</v>
      </c>
      <c r="L2414" s="12">
        <f t="shared" si="1270"/>
        <v>43556</v>
      </c>
      <c r="M2414" s="1">
        <f t="shared" si="1284"/>
        <v>19</v>
      </c>
      <c r="N2414" s="1">
        <f t="shared" si="1271"/>
        <v>4</v>
      </c>
      <c r="O2414" s="2">
        <f t="shared" si="1272"/>
        <v>1.0009036099999999</v>
      </c>
      <c r="P2414" s="11">
        <f t="shared" si="1295"/>
        <v>1.00319961</v>
      </c>
      <c r="Q2414" s="11">
        <f t="shared" si="1291"/>
        <v>1.4756992504768014</v>
      </c>
      <c r="R2414" s="2">
        <f t="shared" si="1294"/>
        <v>1.4770327000000001</v>
      </c>
      <c r="S2414" s="2">
        <f t="shared" si="1289"/>
        <v>1.4582888599999999</v>
      </c>
      <c r="T2414" s="2">
        <f t="shared" si="1273"/>
        <v>167413.46855839001</v>
      </c>
      <c r="U2414" s="2">
        <f t="shared" si="1274"/>
        <v>9850.1569210598736</v>
      </c>
      <c r="V2414" s="2">
        <f t="shared" si="1275"/>
        <v>44510.953323779599</v>
      </c>
      <c r="W2414" s="2">
        <f t="shared" si="1276"/>
        <v>169162.41823699948</v>
      </c>
      <c r="X2414" s="29">
        <f t="shared" si="1277"/>
        <v>0</v>
      </c>
      <c r="Y2414" s="2">
        <f t="shared" si="1290"/>
        <v>0</v>
      </c>
      <c r="Z2414" s="82">
        <f t="shared" si="1278"/>
        <v>0</v>
      </c>
      <c r="AA2414" s="2">
        <f t="shared" si="1287"/>
        <v>0</v>
      </c>
      <c r="AB2414" s="27">
        <f t="shared" si="1285"/>
        <v>6.7299999999999999E-2</v>
      </c>
      <c r="AC2414" s="29">
        <f t="shared" si="1266"/>
        <v>4</v>
      </c>
      <c r="AD2414" s="29">
        <v>252</v>
      </c>
      <c r="AE2414" s="11">
        <f t="shared" si="1292"/>
        <v>1.0010343770000001</v>
      </c>
      <c r="AF2414" s="2">
        <f t="shared" si="1288"/>
        <v>173.16864136000001</v>
      </c>
      <c r="AG2414" s="2">
        <f t="shared" si="1279"/>
        <v>174.97771467999999</v>
      </c>
      <c r="AH2414" s="3">
        <f t="shared" si="1280"/>
        <v>0</v>
      </c>
      <c r="AI2414" s="4" t="str">
        <f t="shared" si="1293"/>
        <v>A+J=</v>
      </c>
      <c r="AJ2414" s="12">
        <f t="shared" si="1286"/>
        <v>43556</v>
      </c>
      <c r="AK2414" s="12"/>
      <c r="AL2414" s="4"/>
      <c r="AM2414" s="1"/>
      <c r="AN2414" s="12"/>
      <c r="AO2414" s="1"/>
      <c r="AP2414" s="1"/>
      <c r="AQ2414" s="3"/>
      <c r="AR2414" s="3"/>
      <c r="AS2414" s="7"/>
      <c r="AT2414" s="1"/>
      <c r="AU2414" s="1"/>
      <c r="AV2414" s="1"/>
      <c r="AW2414" s="1"/>
      <c r="AX2414" s="1"/>
      <c r="AY2414" s="1"/>
      <c r="AZ2414" s="1"/>
      <c r="BA2414" s="1"/>
      <c r="BB2414" s="1"/>
    </row>
    <row r="2415" spans="1:54" x14ac:dyDescent="0.2">
      <c r="A2415" s="178">
        <f t="shared" si="1281"/>
        <v>43534</v>
      </c>
      <c r="B2415" s="2">
        <f t="shared" si="1267"/>
        <v>169337.39595167947</v>
      </c>
      <c r="C2415" s="2">
        <f t="shared" si="1282"/>
        <v>114801.30799216</v>
      </c>
      <c r="D2415" s="2">
        <f>SUM(Y2415:Y$2591)</f>
        <v>21493.33702124</v>
      </c>
      <c r="E2415" s="11">
        <f t="shared" si="1268"/>
        <v>93307.970970919996</v>
      </c>
      <c r="F2415" s="99">
        <f t="shared" si="1263"/>
        <v>5116.93</v>
      </c>
      <c r="G2415" s="3">
        <f>IF(N2415=1,VLOOKUP(A2414,[1]Plan1!$BG$69:$BI$188,3),G2414)</f>
        <v>5138.93</v>
      </c>
      <c r="H2415" s="200">
        <f t="shared" si="1264"/>
        <v>43467</v>
      </c>
      <c r="I2415" s="200">
        <f t="shared" si="1265"/>
        <v>43498</v>
      </c>
      <c r="J2415" s="27">
        <f t="shared" si="1269"/>
        <v>4.2994529923214841E-3</v>
      </c>
      <c r="K2415" s="12">
        <f t="shared" si="1283"/>
        <v>43556</v>
      </c>
      <c r="L2415" s="12">
        <f t="shared" si="1270"/>
        <v>43556</v>
      </c>
      <c r="M2415" s="1">
        <f t="shared" si="1284"/>
        <v>19</v>
      </c>
      <c r="N2415" s="1">
        <f t="shared" si="1271"/>
        <v>4</v>
      </c>
      <c r="O2415" s="2">
        <f t="shared" si="1272"/>
        <v>1.0009036099999999</v>
      </c>
      <c r="P2415" s="11">
        <f t="shared" si="1295"/>
        <v>1.00319961</v>
      </c>
      <c r="Q2415" s="11">
        <f t="shared" si="1291"/>
        <v>1.4756992504768014</v>
      </c>
      <c r="R2415" s="2">
        <f t="shared" si="1294"/>
        <v>1.4770327000000001</v>
      </c>
      <c r="S2415" s="2">
        <f t="shared" si="1289"/>
        <v>1.4582888599999999</v>
      </c>
      <c r="T2415" s="2">
        <f t="shared" si="1273"/>
        <v>167413.46855839001</v>
      </c>
      <c r="U2415" s="2">
        <f t="shared" si="1274"/>
        <v>9850.1569210598736</v>
      </c>
      <c r="V2415" s="2">
        <f t="shared" si="1275"/>
        <v>44510.953323779599</v>
      </c>
      <c r="W2415" s="2">
        <f t="shared" si="1276"/>
        <v>169162.41823699948</v>
      </c>
      <c r="X2415" s="29">
        <f t="shared" si="1277"/>
        <v>0</v>
      </c>
      <c r="Y2415" s="2">
        <f t="shared" si="1290"/>
        <v>0</v>
      </c>
      <c r="Z2415" s="82">
        <f t="shared" si="1278"/>
        <v>0</v>
      </c>
      <c r="AA2415" s="2">
        <f t="shared" si="1287"/>
        <v>0</v>
      </c>
      <c r="AB2415" s="27">
        <f t="shared" si="1285"/>
        <v>6.7299999999999999E-2</v>
      </c>
      <c r="AC2415" s="29">
        <f t="shared" si="1266"/>
        <v>4</v>
      </c>
      <c r="AD2415" s="29">
        <v>252</v>
      </c>
      <c r="AE2415" s="11">
        <f t="shared" si="1292"/>
        <v>1.0010343770000001</v>
      </c>
      <c r="AF2415" s="2">
        <f t="shared" si="1288"/>
        <v>173.16864136000001</v>
      </c>
      <c r="AG2415" s="2">
        <f t="shared" si="1279"/>
        <v>174.97771467999999</v>
      </c>
      <c r="AH2415" s="3">
        <f t="shared" si="1280"/>
        <v>0</v>
      </c>
      <c r="AI2415" s="4" t="str">
        <f t="shared" si="1293"/>
        <v>A+J=</v>
      </c>
      <c r="AJ2415" s="12">
        <f t="shared" si="1286"/>
        <v>43556</v>
      </c>
      <c r="AK2415" s="12"/>
      <c r="AL2415" s="4"/>
      <c r="AM2415" s="1"/>
      <c r="AN2415" s="12"/>
      <c r="AO2415" s="1"/>
      <c r="AP2415" s="1"/>
      <c r="AQ2415" s="3"/>
      <c r="AR2415" s="3"/>
      <c r="AS2415" s="7"/>
      <c r="AT2415" s="1"/>
      <c r="AU2415" s="1"/>
      <c r="AV2415" s="1"/>
      <c r="AW2415" s="1"/>
      <c r="AX2415" s="1"/>
      <c r="AY2415" s="1"/>
      <c r="AZ2415" s="1"/>
      <c r="BA2415" s="1"/>
      <c r="BB2415" s="1"/>
    </row>
    <row r="2416" spans="1:54" x14ac:dyDescent="0.2">
      <c r="A2416" s="178">
        <f t="shared" si="1281"/>
        <v>43535</v>
      </c>
      <c r="B2416" s="2">
        <f t="shared" si="1267"/>
        <v>169337.39595167947</v>
      </c>
      <c r="C2416" s="2">
        <f t="shared" si="1282"/>
        <v>114801.30799216</v>
      </c>
      <c r="D2416" s="2">
        <f>SUM(Y2416:Y$2591)</f>
        <v>21493.33702124</v>
      </c>
      <c r="E2416" s="11">
        <f t="shared" si="1268"/>
        <v>93307.970970919996</v>
      </c>
      <c r="F2416" s="99">
        <f t="shared" si="1263"/>
        <v>5116.93</v>
      </c>
      <c r="G2416" s="3">
        <f>IF(N2416=1,VLOOKUP(A2415,[1]Plan1!$BG$69:$BI$188,3),G2415)</f>
        <v>5138.93</v>
      </c>
      <c r="H2416" s="200">
        <f t="shared" si="1264"/>
        <v>43467</v>
      </c>
      <c r="I2416" s="200">
        <f t="shared" si="1265"/>
        <v>43498</v>
      </c>
      <c r="J2416" s="27">
        <f t="shared" si="1269"/>
        <v>4.2994529923214841E-3</v>
      </c>
      <c r="K2416" s="12">
        <f t="shared" si="1283"/>
        <v>43556</v>
      </c>
      <c r="L2416" s="12">
        <f t="shared" si="1270"/>
        <v>43556</v>
      </c>
      <c r="M2416" s="1">
        <f t="shared" si="1284"/>
        <v>19</v>
      </c>
      <c r="N2416" s="1">
        <f t="shared" si="1271"/>
        <v>4</v>
      </c>
      <c r="O2416" s="2">
        <f t="shared" si="1272"/>
        <v>1.0009036099999999</v>
      </c>
      <c r="P2416" s="11">
        <f t="shared" si="1295"/>
        <v>1.00319961</v>
      </c>
      <c r="Q2416" s="11">
        <f t="shared" si="1291"/>
        <v>1.4756992504768014</v>
      </c>
      <c r="R2416" s="2">
        <f t="shared" si="1294"/>
        <v>1.4770327000000001</v>
      </c>
      <c r="S2416" s="2">
        <f t="shared" si="1289"/>
        <v>1.4582888599999999</v>
      </c>
      <c r="T2416" s="2">
        <f t="shared" si="1273"/>
        <v>167413.46855839001</v>
      </c>
      <c r="U2416" s="2">
        <f t="shared" si="1274"/>
        <v>9850.1569210598736</v>
      </c>
      <c r="V2416" s="2">
        <f t="shared" si="1275"/>
        <v>44510.953323779599</v>
      </c>
      <c r="W2416" s="2">
        <f t="shared" si="1276"/>
        <v>169162.41823699948</v>
      </c>
      <c r="X2416" s="29">
        <f t="shared" si="1277"/>
        <v>0</v>
      </c>
      <c r="Y2416" s="2">
        <f t="shared" si="1290"/>
        <v>0</v>
      </c>
      <c r="Z2416" s="82">
        <f t="shared" si="1278"/>
        <v>0</v>
      </c>
      <c r="AA2416" s="2">
        <f t="shared" si="1287"/>
        <v>0</v>
      </c>
      <c r="AB2416" s="27">
        <f t="shared" si="1285"/>
        <v>6.7299999999999999E-2</v>
      </c>
      <c r="AC2416" s="29">
        <f t="shared" si="1266"/>
        <v>4</v>
      </c>
      <c r="AD2416" s="29">
        <v>252</v>
      </c>
      <c r="AE2416" s="11">
        <f t="shared" si="1292"/>
        <v>1.0010343770000001</v>
      </c>
      <c r="AF2416" s="2">
        <f t="shared" si="1288"/>
        <v>173.16864136000001</v>
      </c>
      <c r="AG2416" s="2">
        <f t="shared" si="1279"/>
        <v>174.97771467999999</v>
      </c>
      <c r="AH2416" s="3">
        <f t="shared" si="1280"/>
        <v>0</v>
      </c>
      <c r="AI2416" s="4" t="str">
        <f t="shared" si="1293"/>
        <v>A+J=</v>
      </c>
      <c r="AJ2416" s="12">
        <f t="shared" si="1286"/>
        <v>43556</v>
      </c>
      <c r="AK2416" s="12"/>
      <c r="AL2416" s="4"/>
      <c r="AM2416" s="1"/>
      <c r="AN2416" s="12"/>
      <c r="AO2416" s="1"/>
      <c r="AP2416" s="1"/>
      <c r="AQ2416" s="3"/>
      <c r="AR2416" s="3"/>
      <c r="AS2416" s="7"/>
      <c r="AT2416" s="1"/>
      <c r="AU2416" s="1"/>
      <c r="AV2416" s="1"/>
      <c r="AW2416" s="1"/>
      <c r="AX2416" s="1"/>
      <c r="AY2416" s="1"/>
      <c r="AZ2416" s="1"/>
      <c r="BA2416" s="1"/>
      <c r="BB2416" s="1"/>
    </row>
    <row r="2417" spans="1:54" x14ac:dyDescent="0.2">
      <c r="A2417" s="178">
        <f t="shared" si="1281"/>
        <v>43536</v>
      </c>
      <c r="B2417" s="2">
        <f t="shared" si="1267"/>
        <v>169412.33187726681</v>
      </c>
      <c r="C2417" s="2">
        <f t="shared" si="1282"/>
        <v>114801.30799216</v>
      </c>
      <c r="D2417" s="2">
        <f>SUM(Y2417:Y$2591)</f>
        <v>21493.33702124</v>
      </c>
      <c r="E2417" s="11">
        <f t="shared" si="1268"/>
        <v>93307.970970919996</v>
      </c>
      <c r="F2417" s="99">
        <f t="shared" si="1263"/>
        <v>5116.93</v>
      </c>
      <c r="G2417" s="3">
        <f>IF(N2417=1,VLOOKUP(A2416,[1]Plan1!$BG$69:$BI$188,3),G2416)</f>
        <v>5138.93</v>
      </c>
      <c r="H2417" s="200">
        <f t="shared" si="1264"/>
        <v>43467</v>
      </c>
      <c r="I2417" s="200">
        <f t="shared" si="1265"/>
        <v>43498</v>
      </c>
      <c r="J2417" s="27">
        <f t="shared" si="1269"/>
        <v>4.2994529923214841E-3</v>
      </c>
      <c r="K2417" s="12">
        <f t="shared" si="1283"/>
        <v>43556</v>
      </c>
      <c r="L2417" s="12">
        <f t="shared" si="1270"/>
        <v>43556</v>
      </c>
      <c r="M2417" s="1">
        <f t="shared" si="1284"/>
        <v>19</v>
      </c>
      <c r="N2417" s="1">
        <f t="shared" si="1271"/>
        <v>5</v>
      </c>
      <c r="O2417" s="2">
        <f t="shared" si="1272"/>
        <v>1.00112964</v>
      </c>
      <c r="P2417" s="11">
        <f t="shared" si="1295"/>
        <v>1.00319961</v>
      </c>
      <c r="Q2417" s="11">
        <f t="shared" si="1291"/>
        <v>1.4756992504768014</v>
      </c>
      <c r="R2417" s="2">
        <f t="shared" si="1294"/>
        <v>1.47736625</v>
      </c>
      <c r="S2417" s="2">
        <f t="shared" si="1289"/>
        <v>1.4582888599999999</v>
      </c>
      <c r="T2417" s="2">
        <f t="shared" si="1273"/>
        <v>167413.46855839001</v>
      </c>
      <c r="U2417" s="2">
        <f t="shared" si="1274"/>
        <v>9850.1569210598736</v>
      </c>
      <c r="V2417" s="2">
        <f t="shared" si="1275"/>
        <v>44542.076197496935</v>
      </c>
      <c r="W2417" s="2">
        <f t="shared" si="1276"/>
        <v>169193.54111071682</v>
      </c>
      <c r="X2417" s="29">
        <f t="shared" si="1277"/>
        <v>0</v>
      </c>
      <c r="Y2417" s="2">
        <f t="shared" si="1290"/>
        <v>0</v>
      </c>
      <c r="Z2417" s="82">
        <f t="shared" si="1278"/>
        <v>0</v>
      </c>
      <c r="AA2417" s="2">
        <f t="shared" si="1287"/>
        <v>0</v>
      </c>
      <c r="AB2417" s="27">
        <f t="shared" si="1285"/>
        <v>6.7299999999999999E-2</v>
      </c>
      <c r="AC2417" s="29">
        <f t="shared" si="1266"/>
        <v>5</v>
      </c>
      <c r="AD2417" s="29">
        <v>252</v>
      </c>
      <c r="AE2417" s="11">
        <f t="shared" si="1292"/>
        <v>1.0012931389999999</v>
      </c>
      <c r="AF2417" s="2">
        <f t="shared" si="1288"/>
        <v>216.48888531</v>
      </c>
      <c r="AG2417" s="2">
        <f t="shared" si="1279"/>
        <v>218.79076655</v>
      </c>
      <c r="AH2417" s="3">
        <f t="shared" si="1280"/>
        <v>0</v>
      </c>
      <c r="AI2417" s="4" t="str">
        <f t="shared" si="1293"/>
        <v>A+J=</v>
      </c>
      <c r="AJ2417" s="12">
        <f t="shared" si="1286"/>
        <v>43556</v>
      </c>
      <c r="AK2417" s="12"/>
      <c r="AL2417" s="4"/>
      <c r="AM2417" s="1"/>
      <c r="AN2417" s="12"/>
      <c r="AO2417" s="1"/>
      <c r="AP2417" s="1"/>
      <c r="AQ2417" s="3"/>
      <c r="AR2417" s="3"/>
      <c r="AS2417" s="7"/>
      <c r="AT2417" s="1"/>
      <c r="AU2417" s="1"/>
      <c r="AV2417" s="1"/>
      <c r="AW2417" s="1"/>
      <c r="AX2417" s="1"/>
      <c r="AY2417" s="1"/>
      <c r="AZ2417" s="1"/>
      <c r="BA2417" s="1"/>
      <c r="BB2417" s="1"/>
    </row>
    <row r="2418" spans="1:54" x14ac:dyDescent="0.2">
      <c r="A2418" s="178">
        <f t="shared" si="1281"/>
        <v>43537</v>
      </c>
      <c r="B2418" s="2">
        <f t="shared" si="1267"/>
        <v>169487.30255474185</v>
      </c>
      <c r="C2418" s="2">
        <f t="shared" si="1282"/>
        <v>114801.30799216</v>
      </c>
      <c r="D2418" s="2">
        <f>SUM(Y2418:Y$2591)</f>
        <v>21493.33702124</v>
      </c>
      <c r="E2418" s="11">
        <f t="shared" si="1268"/>
        <v>93307.970970919996</v>
      </c>
      <c r="F2418" s="99">
        <f t="shared" si="1263"/>
        <v>5116.93</v>
      </c>
      <c r="G2418" s="3">
        <f>IF(N2418=1,VLOOKUP(A2417,[1]Plan1!$BG$69:$BI$188,3),G2417)</f>
        <v>5138.93</v>
      </c>
      <c r="H2418" s="200">
        <f t="shared" si="1264"/>
        <v>43467</v>
      </c>
      <c r="I2418" s="200">
        <f t="shared" si="1265"/>
        <v>43498</v>
      </c>
      <c r="J2418" s="27">
        <f t="shared" si="1269"/>
        <v>4.2994529923214841E-3</v>
      </c>
      <c r="K2418" s="12">
        <f t="shared" si="1283"/>
        <v>43556</v>
      </c>
      <c r="L2418" s="12">
        <f t="shared" si="1270"/>
        <v>43556</v>
      </c>
      <c r="M2418" s="1">
        <f t="shared" si="1284"/>
        <v>19</v>
      </c>
      <c r="N2418" s="1">
        <f t="shared" si="1271"/>
        <v>6</v>
      </c>
      <c r="O2418" s="2">
        <f t="shared" si="1272"/>
        <v>1.0013557200000001</v>
      </c>
      <c r="P2418" s="11">
        <f t="shared" si="1295"/>
        <v>1.00319961</v>
      </c>
      <c r="Q2418" s="11">
        <f t="shared" si="1291"/>
        <v>1.4756992504768014</v>
      </c>
      <c r="R2418" s="2">
        <f t="shared" si="1294"/>
        <v>1.4776998800000001</v>
      </c>
      <c r="S2418" s="2">
        <f t="shared" si="1289"/>
        <v>1.4582888599999999</v>
      </c>
      <c r="T2418" s="2">
        <f t="shared" si="1273"/>
        <v>167413.46855839001</v>
      </c>
      <c r="U2418" s="2">
        <f t="shared" si="1274"/>
        <v>9850.1569210598736</v>
      </c>
      <c r="V2418" s="2">
        <f t="shared" si="1275"/>
        <v>44573.206535851976</v>
      </c>
      <c r="W2418" s="2">
        <f t="shared" si="1276"/>
        <v>169224.67144907184</v>
      </c>
      <c r="X2418" s="29">
        <f t="shared" si="1277"/>
        <v>0</v>
      </c>
      <c r="Y2418" s="2">
        <f t="shared" si="1290"/>
        <v>0</v>
      </c>
      <c r="Z2418" s="82">
        <f t="shared" si="1278"/>
        <v>0</v>
      </c>
      <c r="AA2418" s="2">
        <f t="shared" si="1287"/>
        <v>0</v>
      </c>
      <c r="AB2418" s="27">
        <f t="shared" si="1285"/>
        <v>6.7299999999999999E-2</v>
      </c>
      <c r="AC2418" s="29">
        <f t="shared" si="1266"/>
        <v>6</v>
      </c>
      <c r="AD2418" s="29">
        <v>252</v>
      </c>
      <c r="AE2418" s="11">
        <f t="shared" si="1292"/>
        <v>1.0015519669999999</v>
      </c>
      <c r="AF2418" s="2">
        <f t="shared" si="1288"/>
        <v>259.82017854999998</v>
      </c>
      <c r="AG2418" s="2">
        <f t="shared" si="1279"/>
        <v>262.63110567000001</v>
      </c>
      <c r="AH2418" s="3">
        <f t="shared" si="1280"/>
        <v>0</v>
      </c>
      <c r="AI2418" s="4" t="str">
        <f t="shared" si="1293"/>
        <v>A+J=</v>
      </c>
      <c r="AJ2418" s="12">
        <f t="shared" si="1286"/>
        <v>43556</v>
      </c>
      <c r="AK2418" s="12"/>
      <c r="AL2418" s="4"/>
      <c r="AM2418" s="1"/>
      <c r="AN2418" s="12"/>
      <c r="AO2418" s="1"/>
      <c r="AP2418" s="1"/>
      <c r="AQ2418" s="3"/>
      <c r="AR2418" s="3"/>
      <c r="AS2418" s="7"/>
      <c r="AT2418" s="1"/>
      <c r="AU2418" s="1"/>
      <c r="AV2418" s="1"/>
      <c r="AW2418" s="1"/>
      <c r="AX2418" s="1"/>
      <c r="AY2418" s="1"/>
      <c r="AZ2418" s="1"/>
      <c r="BA2418" s="1"/>
      <c r="BB2418" s="1"/>
    </row>
    <row r="2419" spans="1:54" x14ac:dyDescent="0.2">
      <c r="A2419" s="178">
        <f t="shared" si="1281"/>
        <v>43538</v>
      </c>
      <c r="B2419" s="2">
        <f t="shared" si="1267"/>
        <v>169562.30910008424</v>
      </c>
      <c r="C2419" s="2">
        <f t="shared" si="1282"/>
        <v>114801.30799216</v>
      </c>
      <c r="D2419" s="2">
        <f>SUM(Y2419:Y$2591)</f>
        <v>21493.33702124</v>
      </c>
      <c r="E2419" s="11">
        <f t="shared" si="1268"/>
        <v>93307.970970919996</v>
      </c>
      <c r="F2419" s="99">
        <f t="shared" si="1263"/>
        <v>5116.93</v>
      </c>
      <c r="G2419" s="3">
        <f>IF(N2419=1,VLOOKUP(A2418,[1]Plan1!$BG$69:$BI$188,3),G2418)</f>
        <v>5138.93</v>
      </c>
      <c r="H2419" s="200">
        <f t="shared" si="1264"/>
        <v>43467</v>
      </c>
      <c r="I2419" s="200">
        <f t="shared" si="1265"/>
        <v>43498</v>
      </c>
      <c r="J2419" s="27">
        <f t="shared" si="1269"/>
        <v>4.2994529923214841E-3</v>
      </c>
      <c r="K2419" s="12">
        <f t="shared" si="1283"/>
        <v>43556</v>
      </c>
      <c r="L2419" s="12">
        <f t="shared" si="1270"/>
        <v>43556</v>
      </c>
      <c r="M2419" s="1">
        <f t="shared" si="1284"/>
        <v>19</v>
      </c>
      <c r="N2419" s="1">
        <f t="shared" si="1271"/>
        <v>7</v>
      </c>
      <c r="O2419" s="2">
        <f t="shared" si="1272"/>
        <v>1.0015818599999999</v>
      </c>
      <c r="P2419" s="11">
        <f t="shared" si="1295"/>
        <v>1.00319961</v>
      </c>
      <c r="Q2419" s="11">
        <f t="shared" si="1291"/>
        <v>1.4756992504768014</v>
      </c>
      <c r="R2419" s="2">
        <f t="shared" si="1294"/>
        <v>1.4780336000000001</v>
      </c>
      <c r="S2419" s="2">
        <f t="shared" si="1289"/>
        <v>1.4582888599999999</v>
      </c>
      <c r="T2419" s="2">
        <f t="shared" si="1273"/>
        <v>167413.46855839001</v>
      </c>
      <c r="U2419" s="2">
        <f t="shared" si="1274"/>
        <v>9850.1569210598736</v>
      </c>
      <c r="V2419" s="2">
        <f t="shared" si="1275"/>
        <v>44604.345271924387</v>
      </c>
      <c r="W2419" s="2">
        <f t="shared" si="1276"/>
        <v>169255.81018514425</v>
      </c>
      <c r="X2419" s="29">
        <f t="shared" si="1277"/>
        <v>0</v>
      </c>
      <c r="Y2419" s="2">
        <f t="shared" si="1290"/>
        <v>0</v>
      </c>
      <c r="Z2419" s="82">
        <f t="shared" si="1278"/>
        <v>0</v>
      </c>
      <c r="AA2419" s="2">
        <f t="shared" si="1287"/>
        <v>0</v>
      </c>
      <c r="AB2419" s="27">
        <f t="shared" si="1285"/>
        <v>6.7299999999999999E-2</v>
      </c>
      <c r="AC2419" s="29">
        <f t="shared" si="1266"/>
        <v>7</v>
      </c>
      <c r="AD2419" s="29">
        <v>252</v>
      </c>
      <c r="AE2419" s="11">
        <f t="shared" si="1292"/>
        <v>1.0018108619999999</v>
      </c>
      <c r="AF2419" s="2">
        <f t="shared" si="1288"/>
        <v>303.1626885</v>
      </c>
      <c r="AG2419" s="2">
        <f t="shared" si="1279"/>
        <v>306.49891494000002</v>
      </c>
      <c r="AH2419" s="3">
        <f t="shared" si="1280"/>
        <v>0</v>
      </c>
      <c r="AI2419" s="4" t="str">
        <f t="shared" si="1293"/>
        <v>A+J=</v>
      </c>
      <c r="AJ2419" s="12">
        <f t="shared" si="1286"/>
        <v>43556</v>
      </c>
      <c r="AK2419" s="12"/>
      <c r="AL2419" s="4"/>
      <c r="AM2419" s="1"/>
      <c r="AN2419" s="12"/>
      <c r="AO2419" s="1"/>
      <c r="AP2419" s="1"/>
      <c r="AQ2419" s="3"/>
      <c r="AR2419" s="3"/>
      <c r="AS2419" s="7"/>
      <c r="AT2419" s="1"/>
      <c r="AU2419" s="1"/>
      <c r="AV2419" s="1"/>
      <c r="AW2419" s="1"/>
      <c r="AX2419" s="1"/>
      <c r="AY2419" s="1"/>
      <c r="AZ2419" s="1"/>
      <c r="BA2419" s="1"/>
      <c r="BB2419" s="1"/>
    </row>
    <row r="2420" spans="1:54" x14ac:dyDescent="0.2">
      <c r="A2420" s="178">
        <f t="shared" si="1281"/>
        <v>43539</v>
      </c>
      <c r="B2420" s="2">
        <f t="shared" si="1267"/>
        <v>169637.34795531523</v>
      </c>
      <c r="C2420" s="2">
        <f t="shared" si="1282"/>
        <v>114801.30799216</v>
      </c>
      <c r="D2420" s="2">
        <f>SUM(Y2420:Y$2591)</f>
        <v>21493.33702124</v>
      </c>
      <c r="E2420" s="11">
        <f t="shared" si="1268"/>
        <v>93307.970970919996</v>
      </c>
      <c r="F2420" s="99">
        <f t="shared" si="1263"/>
        <v>5116.93</v>
      </c>
      <c r="G2420" s="3">
        <f>IF(N2420=1,VLOOKUP(A2419,[1]Plan1!$BG$69:$BI$188,3),G2419)</f>
        <v>5138.93</v>
      </c>
      <c r="H2420" s="200">
        <f t="shared" si="1264"/>
        <v>43467</v>
      </c>
      <c r="I2420" s="200">
        <f t="shared" si="1265"/>
        <v>43498</v>
      </c>
      <c r="J2420" s="27">
        <f t="shared" si="1269"/>
        <v>4.2994529923214841E-3</v>
      </c>
      <c r="K2420" s="12">
        <f t="shared" si="1283"/>
        <v>43556</v>
      </c>
      <c r="L2420" s="12">
        <f t="shared" si="1270"/>
        <v>43556</v>
      </c>
      <c r="M2420" s="1">
        <f t="shared" si="1284"/>
        <v>19</v>
      </c>
      <c r="N2420" s="1">
        <f t="shared" si="1271"/>
        <v>8</v>
      </c>
      <c r="O2420" s="2">
        <f t="shared" si="1272"/>
        <v>1.00180804</v>
      </c>
      <c r="P2420" s="11">
        <f t="shared" si="1295"/>
        <v>1.00319961</v>
      </c>
      <c r="Q2420" s="11">
        <f t="shared" si="1291"/>
        <v>1.4756992504768014</v>
      </c>
      <c r="R2420" s="2">
        <f t="shared" si="1294"/>
        <v>1.47836737</v>
      </c>
      <c r="S2420" s="2">
        <f t="shared" si="1289"/>
        <v>1.4582888599999999</v>
      </c>
      <c r="T2420" s="2">
        <f t="shared" si="1273"/>
        <v>167413.46855839001</v>
      </c>
      <c r="U2420" s="2">
        <f t="shared" si="1274"/>
        <v>9850.1569210598736</v>
      </c>
      <c r="V2420" s="2">
        <f t="shared" si="1275"/>
        <v>44635.488673395339</v>
      </c>
      <c r="W2420" s="2">
        <f t="shared" si="1276"/>
        <v>169286.95358661521</v>
      </c>
      <c r="X2420" s="29">
        <f t="shared" si="1277"/>
        <v>0</v>
      </c>
      <c r="Y2420" s="2">
        <f t="shared" si="1290"/>
        <v>0</v>
      </c>
      <c r="Z2420" s="82">
        <f t="shared" si="1278"/>
        <v>0</v>
      </c>
      <c r="AA2420" s="2">
        <f t="shared" si="1287"/>
        <v>0</v>
      </c>
      <c r="AB2420" s="27">
        <f t="shared" si="1285"/>
        <v>6.7299999999999999E-2</v>
      </c>
      <c r="AC2420" s="29">
        <f t="shared" si="1266"/>
        <v>8</v>
      </c>
      <c r="AD2420" s="29">
        <v>252</v>
      </c>
      <c r="AE2420" s="11">
        <f t="shared" si="1292"/>
        <v>1.002069825</v>
      </c>
      <c r="AF2420" s="2">
        <f t="shared" si="1288"/>
        <v>346.51658255000001</v>
      </c>
      <c r="AG2420" s="2">
        <f t="shared" si="1279"/>
        <v>350.39436869999997</v>
      </c>
      <c r="AH2420" s="3">
        <f t="shared" si="1280"/>
        <v>0</v>
      </c>
      <c r="AI2420" s="4" t="str">
        <f t="shared" si="1293"/>
        <v>A+J=</v>
      </c>
      <c r="AJ2420" s="12">
        <f t="shared" si="1286"/>
        <v>43556</v>
      </c>
      <c r="AK2420" s="12"/>
      <c r="AL2420" s="4"/>
      <c r="AM2420" s="1"/>
      <c r="AN2420" s="12"/>
      <c r="AO2420" s="1"/>
      <c r="AP2420" s="1"/>
      <c r="AQ2420" s="3"/>
      <c r="AR2420" s="3"/>
      <c r="AS2420" s="7"/>
      <c r="AT2420" s="1"/>
      <c r="AU2420" s="1"/>
      <c r="AV2420" s="1"/>
      <c r="AW2420" s="1"/>
      <c r="AX2420" s="1"/>
      <c r="AY2420" s="1"/>
      <c r="AZ2420" s="1"/>
      <c r="BA2420" s="1"/>
      <c r="BB2420" s="1"/>
    </row>
    <row r="2421" spans="1:54" x14ac:dyDescent="0.2">
      <c r="A2421" s="178">
        <f t="shared" si="1281"/>
        <v>43540</v>
      </c>
      <c r="B2421" s="2">
        <f t="shared" si="1267"/>
        <v>169712.42253280355</v>
      </c>
      <c r="C2421" s="2">
        <f t="shared" si="1282"/>
        <v>114801.30799216</v>
      </c>
      <c r="D2421" s="2">
        <f>SUM(Y2421:Y$2591)</f>
        <v>21493.33702124</v>
      </c>
      <c r="E2421" s="11">
        <f t="shared" si="1268"/>
        <v>93307.970970919996</v>
      </c>
      <c r="F2421" s="99">
        <f t="shared" si="1263"/>
        <v>5116.93</v>
      </c>
      <c r="G2421" s="3">
        <f>IF(N2421=1,VLOOKUP(A2420,[1]Plan1!$BG$69:$BI$188,3),G2420)</f>
        <v>5138.93</v>
      </c>
      <c r="H2421" s="200">
        <f t="shared" si="1264"/>
        <v>43467</v>
      </c>
      <c r="I2421" s="200">
        <f t="shared" si="1265"/>
        <v>43498</v>
      </c>
      <c r="J2421" s="27">
        <f t="shared" si="1269"/>
        <v>4.2994529923214841E-3</v>
      </c>
      <c r="K2421" s="12">
        <f t="shared" si="1283"/>
        <v>43556</v>
      </c>
      <c r="L2421" s="12">
        <f t="shared" si="1270"/>
        <v>43556</v>
      </c>
      <c r="M2421" s="1">
        <f t="shared" si="1284"/>
        <v>19</v>
      </c>
      <c r="N2421" s="1">
        <f t="shared" si="1271"/>
        <v>9</v>
      </c>
      <c r="O2421" s="2">
        <f t="shared" si="1272"/>
        <v>1.0020342799999999</v>
      </c>
      <c r="P2421" s="11">
        <f t="shared" si="1295"/>
        <v>1.00319961</v>
      </c>
      <c r="Q2421" s="11">
        <f t="shared" si="1291"/>
        <v>1.4756992504768014</v>
      </c>
      <c r="R2421" s="2">
        <f t="shared" si="1294"/>
        <v>1.47870123</v>
      </c>
      <c r="S2421" s="2">
        <f t="shared" si="1289"/>
        <v>1.4582888599999999</v>
      </c>
      <c r="T2421" s="2">
        <f t="shared" si="1273"/>
        <v>167413.46855839001</v>
      </c>
      <c r="U2421" s="2">
        <f t="shared" si="1274"/>
        <v>9850.1569210598736</v>
      </c>
      <c r="V2421" s="2">
        <f t="shared" si="1275"/>
        <v>44666.640472583691</v>
      </c>
      <c r="W2421" s="2">
        <f t="shared" si="1276"/>
        <v>169318.10538580356</v>
      </c>
      <c r="X2421" s="29">
        <f t="shared" si="1277"/>
        <v>0</v>
      </c>
      <c r="Y2421" s="2">
        <f t="shared" si="1290"/>
        <v>0</v>
      </c>
      <c r="Z2421" s="82">
        <f t="shared" si="1278"/>
        <v>0</v>
      </c>
      <c r="AA2421" s="2">
        <f t="shared" si="1287"/>
        <v>0</v>
      </c>
      <c r="AB2421" s="27">
        <f t="shared" si="1285"/>
        <v>6.7299999999999999E-2</v>
      </c>
      <c r="AC2421" s="29">
        <f t="shared" si="1266"/>
        <v>9</v>
      </c>
      <c r="AD2421" s="29">
        <v>252</v>
      </c>
      <c r="AE2421" s="11">
        <f t="shared" si="1292"/>
        <v>1.0023288539999999</v>
      </c>
      <c r="AF2421" s="2">
        <f t="shared" si="1288"/>
        <v>389.88152589999999</v>
      </c>
      <c r="AG2421" s="2">
        <f t="shared" si="1279"/>
        <v>394.31714699999998</v>
      </c>
      <c r="AH2421" s="3">
        <f t="shared" si="1280"/>
        <v>0</v>
      </c>
      <c r="AI2421" s="4" t="str">
        <f t="shared" si="1293"/>
        <v>A+J=</v>
      </c>
      <c r="AJ2421" s="12">
        <f t="shared" si="1286"/>
        <v>43556</v>
      </c>
      <c r="AK2421" s="12"/>
      <c r="AL2421" s="4"/>
      <c r="AM2421" s="1"/>
      <c r="AN2421" s="12"/>
      <c r="AO2421" s="1"/>
      <c r="AP2421" s="1"/>
      <c r="AQ2421" s="3"/>
      <c r="AR2421" s="3"/>
      <c r="AS2421" s="7"/>
      <c r="AT2421" s="1"/>
      <c r="AU2421" s="1"/>
      <c r="AV2421" s="1"/>
      <c r="AW2421" s="1"/>
      <c r="AX2421" s="1"/>
      <c r="AY2421" s="1"/>
      <c r="AZ2421" s="1"/>
      <c r="BA2421" s="1"/>
      <c r="BB2421" s="1"/>
    </row>
    <row r="2422" spans="1:54" x14ac:dyDescent="0.2">
      <c r="A2422" s="178">
        <f t="shared" si="1281"/>
        <v>43541</v>
      </c>
      <c r="B2422" s="2">
        <f t="shared" si="1267"/>
        <v>169712.42253280355</v>
      </c>
      <c r="C2422" s="2">
        <f t="shared" si="1282"/>
        <v>114801.30799216</v>
      </c>
      <c r="D2422" s="2">
        <f>SUM(Y2422:Y$2591)</f>
        <v>21493.33702124</v>
      </c>
      <c r="E2422" s="11">
        <f t="shared" si="1268"/>
        <v>93307.970970919996</v>
      </c>
      <c r="F2422" s="99">
        <f t="shared" si="1263"/>
        <v>5116.93</v>
      </c>
      <c r="G2422" s="3">
        <f>IF(N2422=1,VLOOKUP(A2421,[1]Plan1!$BG$69:$BI$188,3),G2421)</f>
        <v>5138.93</v>
      </c>
      <c r="H2422" s="200">
        <f t="shared" si="1264"/>
        <v>43467</v>
      </c>
      <c r="I2422" s="200">
        <f t="shared" si="1265"/>
        <v>43498</v>
      </c>
      <c r="J2422" s="27">
        <f t="shared" si="1269"/>
        <v>4.2994529923214841E-3</v>
      </c>
      <c r="K2422" s="12">
        <f t="shared" si="1283"/>
        <v>43556</v>
      </c>
      <c r="L2422" s="12">
        <f t="shared" si="1270"/>
        <v>43556</v>
      </c>
      <c r="M2422" s="1">
        <f t="shared" si="1284"/>
        <v>19</v>
      </c>
      <c r="N2422" s="1">
        <f t="shared" si="1271"/>
        <v>9</v>
      </c>
      <c r="O2422" s="2">
        <f t="shared" si="1272"/>
        <v>1.0020342799999999</v>
      </c>
      <c r="P2422" s="11">
        <f t="shared" si="1295"/>
        <v>1.00319961</v>
      </c>
      <c r="Q2422" s="11">
        <f t="shared" si="1291"/>
        <v>1.4756992504768014</v>
      </c>
      <c r="R2422" s="2">
        <f t="shared" si="1294"/>
        <v>1.47870123</v>
      </c>
      <c r="S2422" s="2">
        <f t="shared" si="1289"/>
        <v>1.4582888599999999</v>
      </c>
      <c r="T2422" s="2">
        <f t="shared" si="1273"/>
        <v>167413.46855839001</v>
      </c>
      <c r="U2422" s="2">
        <f t="shared" si="1274"/>
        <v>9850.1569210598736</v>
      </c>
      <c r="V2422" s="2">
        <f t="shared" si="1275"/>
        <v>44666.640472583691</v>
      </c>
      <c r="W2422" s="2">
        <f t="shared" si="1276"/>
        <v>169318.10538580356</v>
      </c>
      <c r="X2422" s="29">
        <f t="shared" si="1277"/>
        <v>0</v>
      </c>
      <c r="Y2422" s="2">
        <f t="shared" si="1290"/>
        <v>0</v>
      </c>
      <c r="Z2422" s="82">
        <f t="shared" si="1278"/>
        <v>0</v>
      </c>
      <c r="AA2422" s="2">
        <f t="shared" si="1287"/>
        <v>0</v>
      </c>
      <c r="AB2422" s="27">
        <f t="shared" si="1285"/>
        <v>6.7299999999999999E-2</v>
      </c>
      <c r="AC2422" s="29">
        <f t="shared" si="1266"/>
        <v>9</v>
      </c>
      <c r="AD2422" s="29">
        <v>252</v>
      </c>
      <c r="AE2422" s="11">
        <f t="shared" si="1292"/>
        <v>1.0023288539999999</v>
      </c>
      <c r="AF2422" s="2">
        <f t="shared" si="1288"/>
        <v>389.88152589999999</v>
      </c>
      <c r="AG2422" s="2">
        <f t="shared" si="1279"/>
        <v>394.31714699999998</v>
      </c>
      <c r="AH2422" s="3">
        <f t="shared" si="1280"/>
        <v>0</v>
      </c>
      <c r="AI2422" s="4" t="str">
        <f t="shared" si="1293"/>
        <v>A+J=</v>
      </c>
      <c r="AJ2422" s="12">
        <f t="shared" si="1286"/>
        <v>43556</v>
      </c>
      <c r="AK2422" s="12"/>
      <c r="AL2422" s="4"/>
      <c r="AM2422" s="1"/>
      <c r="AN2422" s="12"/>
      <c r="AO2422" s="1"/>
      <c r="AP2422" s="1"/>
      <c r="AQ2422" s="3"/>
      <c r="AR2422" s="3"/>
      <c r="AS2422" s="7"/>
      <c r="AT2422" s="1"/>
      <c r="AU2422" s="1"/>
      <c r="AV2422" s="1"/>
      <c r="AW2422" s="1"/>
      <c r="AX2422" s="1"/>
      <c r="AY2422" s="1"/>
      <c r="AZ2422" s="1"/>
      <c r="BA2422" s="1"/>
      <c r="BB2422" s="1"/>
    </row>
    <row r="2423" spans="1:54" x14ac:dyDescent="0.2">
      <c r="A2423" s="178">
        <f t="shared" si="1281"/>
        <v>43542</v>
      </c>
      <c r="B2423" s="2">
        <f t="shared" si="1267"/>
        <v>169712.42253280355</v>
      </c>
      <c r="C2423" s="2">
        <f t="shared" si="1282"/>
        <v>114801.30799216</v>
      </c>
      <c r="D2423" s="2">
        <f>SUM(Y2423:Y$2591)</f>
        <v>21493.33702124</v>
      </c>
      <c r="E2423" s="11">
        <f t="shared" si="1268"/>
        <v>93307.970970919996</v>
      </c>
      <c r="F2423" s="99">
        <f t="shared" si="1263"/>
        <v>5116.93</v>
      </c>
      <c r="G2423" s="3">
        <f>IF(N2423=1,VLOOKUP(A2422,[1]Plan1!$BG$69:$BI$188,3),G2422)</f>
        <v>5138.93</v>
      </c>
      <c r="H2423" s="200">
        <f t="shared" si="1264"/>
        <v>43467</v>
      </c>
      <c r="I2423" s="200">
        <f t="shared" si="1265"/>
        <v>43498</v>
      </c>
      <c r="J2423" s="27">
        <f t="shared" si="1269"/>
        <v>4.2994529923214841E-3</v>
      </c>
      <c r="K2423" s="12">
        <f t="shared" si="1283"/>
        <v>43556</v>
      </c>
      <c r="L2423" s="12">
        <f t="shared" si="1270"/>
        <v>43556</v>
      </c>
      <c r="M2423" s="1">
        <f t="shared" si="1284"/>
        <v>19</v>
      </c>
      <c r="N2423" s="1">
        <f t="shared" si="1271"/>
        <v>9</v>
      </c>
      <c r="O2423" s="2">
        <f t="shared" si="1272"/>
        <v>1.0020342799999999</v>
      </c>
      <c r="P2423" s="11">
        <f t="shared" si="1295"/>
        <v>1.00319961</v>
      </c>
      <c r="Q2423" s="11">
        <f t="shared" si="1291"/>
        <v>1.4756992504768014</v>
      </c>
      <c r="R2423" s="2">
        <f t="shared" si="1294"/>
        <v>1.47870123</v>
      </c>
      <c r="S2423" s="2">
        <f t="shared" si="1289"/>
        <v>1.4582888599999999</v>
      </c>
      <c r="T2423" s="2">
        <f t="shared" si="1273"/>
        <v>167413.46855839001</v>
      </c>
      <c r="U2423" s="2">
        <f t="shared" si="1274"/>
        <v>9850.1569210598736</v>
      </c>
      <c r="V2423" s="2">
        <f t="shared" si="1275"/>
        <v>44666.640472583691</v>
      </c>
      <c r="W2423" s="2">
        <f t="shared" si="1276"/>
        <v>169318.10538580356</v>
      </c>
      <c r="X2423" s="29">
        <f t="shared" si="1277"/>
        <v>0</v>
      </c>
      <c r="Y2423" s="2">
        <f t="shared" si="1290"/>
        <v>0</v>
      </c>
      <c r="Z2423" s="82">
        <f t="shared" si="1278"/>
        <v>0</v>
      </c>
      <c r="AA2423" s="2">
        <f t="shared" si="1287"/>
        <v>0</v>
      </c>
      <c r="AB2423" s="27">
        <f t="shared" si="1285"/>
        <v>6.7299999999999999E-2</v>
      </c>
      <c r="AC2423" s="29">
        <f t="shared" si="1266"/>
        <v>9</v>
      </c>
      <c r="AD2423" s="29">
        <v>252</v>
      </c>
      <c r="AE2423" s="11">
        <f t="shared" si="1292"/>
        <v>1.0023288539999999</v>
      </c>
      <c r="AF2423" s="2">
        <f t="shared" si="1288"/>
        <v>389.88152589999999</v>
      </c>
      <c r="AG2423" s="2">
        <f t="shared" si="1279"/>
        <v>394.31714699999998</v>
      </c>
      <c r="AH2423" s="3">
        <f t="shared" si="1280"/>
        <v>0</v>
      </c>
      <c r="AI2423" s="4" t="str">
        <f t="shared" si="1293"/>
        <v>A+J=</v>
      </c>
      <c r="AJ2423" s="12">
        <f t="shared" si="1286"/>
        <v>43556</v>
      </c>
      <c r="AK2423" s="12"/>
      <c r="AL2423" s="4"/>
      <c r="AM2423" s="1"/>
      <c r="AN2423" s="12"/>
      <c r="AO2423" s="1"/>
      <c r="AP2423" s="1"/>
      <c r="AQ2423" s="3"/>
      <c r="AR2423" s="3"/>
      <c r="AS2423" s="7"/>
      <c r="AT2423" s="1"/>
      <c r="AU2423" s="1"/>
      <c r="AV2423" s="1"/>
      <c r="AW2423" s="1"/>
      <c r="AX2423" s="1"/>
      <c r="AY2423" s="1"/>
      <c r="AZ2423" s="1"/>
      <c r="BA2423" s="1"/>
      <c r="BB2423" s="1"/>
    </row>
    <row r="2424" spans="1:54" x14ac:dyDescent="0.2">
      <c r="A2424" s="178">
        <f t="shared" si="1281"/>
        <v>43543</v>
      </c>
      <c r="B2424" s="2">
        <f t="shared" si="1267"/>
        <v>169787.53207906958</v>
      </c>
      <c r="C2424" s="2">
        <f t="shared" si="1282"/>
        <v>114801.30799216</v>
      </c>
      <c r="D2424" s="2">
        <f>SUM(Y2424:Y$2591)</f>
        <v>21493.33702124</v>
      </c>
      <c r="E2424" s="11">
        <f t="shared" si="1268"/>
        <v>93307.970970919996</v>
      </c>
      <c r="F2424" s="99">
        <f t="shared" si="1263"/>
        <v>5116.93</v>
      </c>
      <c r="G2424" s="3">
        <f>IF(N2424=1,VLOOKUP(A2423,[1]Plan1!$BG$69:$BI$188,3),G2423)</f>
        <v>5138.93</v>
      </c>
      <c r="H2424" s="200">
        <f t="shared" si="1264"/>
        <v>43467</v>
      </c>
      <c r="I2424" s="200">
        <f t="shared" si="1265"/>
        <v>43498</v>
      </c>
      <c r="J2424" s="27">
        <f t="shared" si="1269"/>
        <v>4.2994529923214841E-3</v>
      </c>
      <c r="K2424" s="12">
        <f t="shared" si="1283"/>
        <v>43556</v>
      </c>
      <c r="L2424" s="12">
        <f t="shared" si="1270"/>
        <v>43556</v>
      </c>
      <c r="M2424" s="1">
        <f t="shared" si="1284"/>
        <v>19</v>
      </c>
      <c r="N2424" s="1">
        <f t="shared" si="1271"/>
        <v>10</v>
      </c>
      <c r="O2424" s="2">
        <f t="shared" si="1272"/>
        <v>1.00226057</v>
      </c>
      <c r="P2424" s="11">
        <f t="shared" si="1295"/>
        <v>1.00319961</v>
      </c>
      <c r="Q2424" s="11">
        <f t="shared" si="1291"/>
        <v>1.4756992504768014</v>
      </c>
      <c r="R2424" s="2">
        <f t="shared" si="1294"/>
        <v>1.47903517</v>
      </c>
      <c r="S2424" s="2">
        <f t="shared" si="1289"/>
        <v>1.4582888599999999</v>
      </c>
      <c r="T2424" s="2">
        <f t="shared" si="1273"/>
        <v>167413.46855839001</v>
      </c>
      <c r="U2424" s="2">
        <f t="shared" si="1274"/>
        <v>9850.1569210598736</v>
      </c>
      <c r="V2424" s="2">
        <f t="shared" si="1275"/>
        <v>44697.799736409725</v>
      </c>
      <c r="W2424" s="2">
        <f t="shared" si="1276"/>
        <v>169349.26464962959</v>
      </c>
      <c r="X2424" s="29">
        <f t="shared" si="1277"/>
        <v>0</v>
      </c>
      <c r="Y2424" s="2">
        <f t="shared" si="1290"/>
        <v>0</v>
      </c>
      <c r="Z2424" s="82">
        <f t="shared" si="1278"/>
        <v>0</v>
      </c>
      <c r="AA2424" s="2">
        <f t="shared" si="1287"/>
        <v>0</v>
      </c>
      <c r="AB2424" s="27">
        <f t="shared" si="1285"/>
        <v>6.7299999999999999E-2</v>
      </c>
      <c r="AC2424" s="29">
        <f t="shared" si="1266"/>
        <v>10</v>
      </c>
      <c r="AD2424" s="29">
        <v>252</v>
      </c>
      <c r="AE2424" s="11">
        <f t="shared" si="1292"/>
        <v>1.0025879499999999</v>
      </c>
      <c r="AF2424" s="2">
        <f t="shared" si="1288"/>
        <v>433.25768595</v>
      </c>
      <c r="AG2424" s="2">
        <f t="shared" si="1279"/>
        <v>438.26742944</v>
      </c>
      <c r="AH2424" s="3">
        <f t="shared" si="1280"/>
        <v>0</v>
      </c>
      <c r="AI2424" s="4" t="str">
        <f t="shared" si="1293"/>
        <v>A+J=</v>
      </c>
      <c r="AJ2424" s="12">
        <f t="shared" si="1286"/>
        <v>43556</v>
      </c>
      <c r="AK2424" s="12"/>
      <c r="AL2424" s="4"/>
      <c r="AM2424" s="1"/>
      <c r="AN2424" s="12"/>
      <c r="AO2424" s="1"/>
      <c r="AP2424" s="1"/>
      <c r="AQ2424" s="3"/>
      <c r="AR2424" s="3"/>
      <c r="AS2424" s="7"/>
      <c r="AT2424" s="1"/>
      <c r="AU2424" s="1"/>
      <c r="AV2424" s="1"/>
      <c r="AW2424" s="1"/>
      <c r="AX2424" s="1"/>
      <c r="AY2424" s="1"/>
      <c r="AZ2424" s="1"/>
      <c r="BA2424" s="1"/>
      <c r="BB2424" s="1"/>
    </row>
    <row r="2425" spans="1:54" x14ac:dyDescent="0.2">
      <c r="A2425" s="178">
        <f t="shared" si="1281"/>
        <v>43544</v>
      </c>
      <c r="B2425" s="2">
        <f t="shared" si="1267"/>
        <v>169862.6737990042</v>
      </c>
      <c r="C2425" s="2">
        <f t="shared" si="1282"/>
        <v>114801.30799216</v>
      </c>
      <c r="D2425" s="2">
        <f>SUM(Y2425:Y$2591)</f>
        <v>21493.33702124</v>
      </c>
      <c r="E2425" s="11">
        <f t="shared" si="1268"/>
        <v>93307.970970919996</v>
      </c>
      <c r="F2425" s="99">
        <f t="shared" si="1263"/>
        <v>5116.93</v>
      </c>
      <c r="G2425" s="3">
        <f>IF(N2425=1,VLOOKUP(A2424,[1]Plan1!$BG$69:$BI$188,3),G2424)</f>
        <v>5138.93</v>
      </c>
      <c r="H2425" s="200">
        <f t="shared" si="1264"/>
        <v>43467</v>
      </c>
      <c r="I2425" s="200">
        <f t="shared" si="1265"/>
        <v>43498</v>
      </c>
      <c r="J2425" s="27">
        <f t="shared" si="1269"/>
        <v>4.2994529923214841E-3</v>
      </c>
      <c r="K2425" s="12">
        <f t="shared" si="1283"/>
        <v>43556</v>
      </c>
      <c r="L2425" s="12">
        <f t="shared" si="1270"/>
        <v>43556</v>
      </c>
      <c r="M2425" s="1">
        <f t="shared" si="1284"/>
        <v>19</v>
      </c>
      <c r="N2425" s="1">
        <f t="shared" si="1271"/>
        <v>11</v>
      </c>
      <c r="O2425" s="2">
        <f t="shared" si="1272"/>
        <v>1.0024869000000001</v>
      </c>
      <c r="P2425" s="11">
        <f t="shared" si="1295"/>
        <v>1.00319961</v>
      </c>
      <c r="Q2425" s="11">
        <f t="shared" si="1291"/>
        <v>1.4756992504768014</v>
      </c>
      <c r="R2425" s="2">
        <f t="shared" si="1294"/>
        <v>1.4793691600000001</v>
      </c>
      <c r="S2425" s="2">
        <f t="shared" si="1289"/>
        <v>1.4582888599999999</v>
      </c>
      <c r="T2425" s="2">
        <f t="shared" si="1273"/>
        <v>167413.46855839001</v>
      </c>
      <c r="U2425" s="2">
        <f t="shared" si="1274"/>
        <v>9850.1569210598736</v>
      </c>
      <c r="V2425" s="2">
        <f t="shared" si="1275"/>
        <v>44728.963665634306</v>
      </c>
      <c r="W2425" s="2">
        <f t="shared" si="1276"/>
        <v>169380.42857885419</v>
      </c>
      <c r="X2425" s="29">
        <f t="shared" si="1277"/>
        <v>0</v>
      </c>
      <c r="Y2425" s="2">
        <f t="shared" si="1290"/>
        <v>0</v>
      </c>
      <c r="Z2425" s="82">
        <f t="shared" si="1278"/>
        <v>0</v>
      </c>
      <c r="AA2425" s="2">
        <f t="shared" si="1287"/>
        <v>0</v>
      </c>
      <c r="AB2425" s="27">
        <f t="shared" si="1285"/>
        <v>6.7299999999999999E-2</v>
      </c>
      <c r="AC2425" s="29">
        <f t="shared" si="1266"/>
        <v>11</v>
      </c>
      <c r="AD2425" s="29">
        <v>252</v>
      </c>
      <c r="AE2425" s="11">
        <f t="shared" si="1292"/>
        <v>1.0028471130000001</v>
      </c>
      <c r="AF2425" s="2">
        <f t="shared" si="1288"/>
        <v>476.64506269999998</v>
      </c>
      <c r="AG2425" s="2">
        <f t="shared" si="1279"/>
        <v>482.24522015000002</v>
      </c>
      <c r="AH2425" s="3">
        <f t="shared" si="1280"/>
        <v>0</v>
      </c>
      <c r="AI2425" s="4" t="str">
        <f t="shared" si="1293"/>
        <v>A+J=</v>
      </c>
      <c r="AJ2425" s="12">
        <f t="shared" si="1286"/>
        <v>43556</v>
      </c>
      <c r="AK2425" s="12"/>
      <c r="AL2425" s="4"/>
      <c r="AM2425" s="1"/>
      <c r="AN2425" s="12"/>
      <c r="AO2425" s="1"/>
      <c r="AP2425" s="1"/>
      <c r="AQ2425" s="3"/>
      <c r="AR2425" s="3"/>
      <c r="AS2425" s="7"/>
      <c r="AT2425" s="1"/>
      <c r="AU2425" s="1"/>
      <c r="AV2425" s="1"/>
      <c r="AW2425" s="1"/>
      <c r="AX2425" s="1"/>
      <c r="AY2425" s="1"/>
      <c r="AZ2425" s="1"/>
      <c r="BA2425" s="1"/>
      <c r="BB2425" s="1"/>
    </row>
    <row r="2426" spans="1:54" x14ac:dyDescent="0.2">
      <c r="A2426" s="178">
        <f t="shared" si="1281"/>
        <v>43545</v>
      </c>
      <c r="B2426" s="2">
        <f t="shared" si="1267"/>
        <v>169937.85238236585</v>
      </c>
      <c r="C2426" s="2">
        <f t="shared" si="1282"/>
        <v>114801.30799216</v>
      </c>
      <c r="D2426" s="2">
        <f>SUM(Y2426:Y$2591)</f>
        <v>21493.33702124</v>
      </c>
      <c r="E2426" s="11">
        <f t="shared" si="1268"/>
        <v>93307.970970919996</v>
      </c>
      <c r="F2426" s="99">
        <f t="shared" si="1263"/>
        <v>5116.93</v>
      </c>
      <c r="G2426" s="3">
        <f>IF(N2426=1,VLOOKUP(A2425,[1]Plan1!$BG$69:$BI$188,3),G2425)</f>
        <v>5138.93</v>
      </c>
      <c r="H2426" s="200">
        <f t="shared" si="1264"/>
        <v>43467</v>
      </c>
      <c r="I2426" s="200">
        <f t="shared" si="1265"/>
        <v>43498</v>
      </c>
      <c r="J2426" s="27">
        <f t="shared" si="1269"/>
        <v>4.2994529923214841E-3</v>
      </c>
      <c r="K2426" s="12">
        <f t="shared" si="1283"/>
        <v>43556</v>
      </c>
      <c r="L2426" s="12">
        <f t="shared" si="1270"/>
        <v>43556</v>
      </c>
      <c r="M2426" s="1">
        <f t="shared" si="1284"/>
        <v>19</v>
      </c>
      <c r="N2426" s="1">
        <f t="shared" si="1271"/>
        <v>12</v>
      </c>
      <c r="O2426" s="2">
        <f t="shared" si="1272"/>
        <v>1.00271329</v>
      </c>
      <c r="P2426" s="11">
        <f t="shared" si="1295"/>
        <v>1.00319961</v>
      </c>
      <c r="Q2426" s="11">
        <f t="shared" si="1291"/>
        <v>1.4756992504768014</v>
      </c>
      <c r="R2426" s="2">
        <f t="shared" si="1294"/>
        <v>1.47970325</v>
      </c>
      <c r="S2426" s="2">
        <f t="shared" si="1289"/>
        <v>1.4582888599999999</v>
      </c>
      <c r="T2426" s="2">
        <f t="shared" si="1273"/>
        <v>167413.46855839001</v>
      </c>
      <c r="U2426" s="2">
        <f t="shared" si="1274"/>
        <v>9850.1569210598736</v>
      </c>
      <c r="V2426" s="2">
        <f t="shared" si="1275"/>
        <v>44760.136925655977</v>
      </c>
      <c r="W2426" s="2">
        <f t="shared" si="1276"/>
        <v>169411.60183887585</v>
      </c>
      <c r="X2426" s="29">
        <f t="shared" si="1277"/>
        <v>0</v>
      </c>
      <c r="Y2426" s="2">
        <f t="shared" si="1290"/>
        <v>0</v>
      </c>
      <c r="Z2426" s="82">
        <f t="shared" si="1278"/>
        <v>0</v>
      </c>
      <c r="AA2426" s="2">
        <f t="shared" si="1287"/>
        <v>0</v>
      </c>
      <c r="AB2426" s="27">
        <f t="shared" si="1285"/>
        <v>6.7299999999999999E-2</v>
      </c>
      <c r="AC2426" s="29">
        <f t="shared" si="1266"/>
        <v>12</v>
      </c>
      <c r="AD2426" s="29">
        <v>252</v>
      </c>
      <c r="AE2426" s="11">
        <f t="shared" si="1292"/>
        <v>1.003106343</v>
      </c>
      <c r="AF2426" s="2">
        <f t="shared" si="1288"/>
        <v>520.04365615999995</v>
      </c>
      <c r="AG2426" s="2">
        <f t="shared" si="1279"/>
        <v>526.25054349000004</v>
      </c>
      <c r="AH2426" s="3">
        <f t="shared" si="1280"/>
        <v>0</v>
      </c>
      <c r="AI2426" s="4" t="str">
        <f t="shared" si="1293"/>
        <v>A+J=</v>
      </c>
      <c r="AJ2426" s="12">
        <f t="shared" si="1286"/>
        <v>43556</v>
      </c>
      <c r="AK2426" s="12"/>
      <c r="AL2426" s="4"/>
      <c r="AM2426" s="1"/>
      <c r="AN2426" s="12"/>
      <c r="AO2426" s="1"/>
      <c r="AP2426" s="1"/>
      <c r="AQ2426" s="3"/>
      <c r="AR2426" s="3"/>
      <c r="AS2426" s="7"/>
      <c r="AT2426" s="1"/>
      <c r="AU2426" s="1"/>
      <c r="AV2426" s="1"/>
      <c r="AW2426" s="1"/>
      <c r="AX2426" s="1"/>
      <c r="AY2426" s="1"/>
      <c r="AZ2426" s="1"/>
      <c r="BA2426" s="1"/>
      <c r="BB2426" s="1"/>
    </row>
    <row r="2427" spans="1:54" x14ac:dyDescent="0.2">
      <c r="A2427" s="178">
        <f t="shared" si="1281"/>
        <v>43546</v>
      </c>
      <c r="B2427" s="2">
        <f t="shared" si="1267"/>
        <v>170013.06409779578</v>
      </c>
      <c r="C2427" s="2">
        <f t="shared" si="1282"/>
        <v>114801.30799216</v>
      </c>
      <c r="D2427" s="2">
        <f>SUM(Y2427:Y$2591)</f>
        <v>21493.33702124</v>
      </c>
      <c r="E2427" s="11">
        <f t="shared" si="1268"/>
        <v>93307.970970919996</v>
      </c>
      <c r="F2427" s="99">
        <f t="shared" si="1263"/>
        <v>5116.93</v>
      </c>
      <c r="G2427" s="3">
        <f>IF(N2427=1,VLOOKUP(A2426,[1]Plan1!$BG$69:$BI$188,3),G2426)</f>
        <v>5138.93</v>
      </c>
      <c r="H2427" s="200">
        <f t="shared" si="1264"/>
        <v>43467</v>
      </c>
      <c r="I2427" s="200">
        <f t="shared" si="1265"/>
        <v>43498</v>
      </c>
      <c r="J2427" s="27">
        <f t="shared" si="1269"/>
        <v>4.2994529923214841E-3</v>
      </c>
      <c r="K2427" s="12">
        <f t="shared" si="1283"/>
        <v>43556</v>
      </c>
      <c r="L2427" s="12">
        <f t="shared" si="1270"/>
        <v>43556</v>
      </c>
      <c r="M2427" s="1">
        <f t="shared" si="1284"/>
        <v>19</v>
      </c>
      <c r="N2427" s="1">
        <f t="shared" si="1271"/>
        <v>13</v>
      </c>
      <c r="O2427" s="2">
        <f t="shared" si="1272"/>
        <v>1.00293973</v>
      </c>
      <c r="P2427" s="11">
        <f t="shared" si="1295"/>
        <v>1.00319961</v>
      </c>
      <c r="Q2427" s="11">
        <f t="shared" si="1291"/>
        <v>1.4756992504768014</v>
      </c>
      <c r="R2427" s="2">
        <f t="shared" si="1294"/>
        <v>1.4800374000000001</v>
      </c>
      <c r="S2427" s="2">
        <f t="shared" si="1289"/>
        <v>1.4582888599999999</v>
      </c>
      <c r="T2427" s="2">
        <f t="shared" si="1273"/>
        <v>167413.46855839001</v>
      </c>
      <c r="U2427" s="2">
        <f t="shared" si="1274"/>
        <v>9850.1569210598736</v>
      </c>
      <c r="V2427" s="2">
        <f t="shared" si="1275"/>
        <v>44791.315784155915</v>
      </c>
      <c r="W2427" s="2">
        <f t="shared" si="1276"/>
        <v>169442.78069737577</v>
      </c>
      <c r="X2427" s="29">
        <f t="shared" si="1277"/>
        <v>0</v>
      </c>
      <c r="Y2427" s="2">
        <f t="shared" si="1290"/>
        <v>0</v>
      </c>
      <c r="Z2427" s="82">
        <f t="shared" si="1278"/>
        <v>0</v>
      </c>
      <c r="AA2427" s="2">
        <f t="shared" si="1287"/>
        <v>0</v>
      </c>
      <c r="AB2427" s="27">
        <f t="shared" si="1285"/>
        <v>6.7299999999999999E-2</v>
      </c>
      <c r="AC2427" s="29">
        <f t="shared" si="1266"/>
        <v>13</v>
      </c>
      <c r="AD2427" s="29">
        <v>252</v>
      </c>
      <c r="AE2427" s="11">
        <f t="shared" si="1292"/>
        <v>1.0033656399999999</v>
      </c>
      <c r="AF2427" s="2">
        <f t="shared" si="1288"/>
        <v>563.45346630999995</v>
      </c>
      <c r="AG2427" s="2">
        <f t="shared" si="1279"/>
        <v>570.28340042000002</v>
      </c>
      <c r="AH2427" s="3">
        <f t="shared" si="1280"/>
        <v>0</v>
      </c>
      <c r="AI2427" s="4" t="str">
        <f t="shared" si="1293"/>
        <v>A+J=</v>
      </c>
      <c r="AJ2427" s="12">
        <f t="shared" si="1286"/>
        <v>43556</v>
      </c>
      <c r="AK2427" s="12"/>
      <c r="AL2427" s="4"/>
      <c r="AM2427" s="1"/>
      <c r="AN2427" s="12"/>
      <c r="AO2427" s="1"/>
      <c r="AP2427" s="1"/>
      <c r="AQ2427" s="3"/>
      <c r="AR2427" s="3"/>
      <c r="AS2427" s="7"/>
      <c r="AT2427" s="1"/>
      <c r="AU2427" s="1"/>
      <c r="AV2427" s="1"/>
      <c r="AW2427" s="1"/>
      <c r="AX2427" s="1"/>
      <c r="AY2427" s="1"/>
      <c r="AZ2427" s="1"/>
      <c r="BA2427" s="1"/>
      <c r="BB2427" s="1"/>
    </row>
    <row r="2428" spans="1:54" x14ac:dyDescent="0.2">
      <c r="A2428" s="178">
        <f t="shared" si="1281"/>
        <v>43547</v>
      </c>
      <c r="B2428" s="2">
        <f t="shared" si="1267"/>
        <v>170088.3108288534</v>
      </c>
      <c r="C2428" s="2">
        <f t="shared" si="1282"/>
        <v>114801.30799216</v>
      </c>
      <c r="D2428" s="2">
        <f>SUM(Y2428:Y$2591)</f>
        <v>21493.33702124</v>
      </c>
      <c r="E2428" s="11">
        <f t="shared" si="1268"/>
        <v>93307.970970919996</v>
      </c>
      <c r="F2428" s="99">
        <f t="shared" si="1263"/>
        <v>5116.93</v>
      </c>
      <c r="G2428" s="3">
        <f>IF(N2428=1,VLOOKUP(A2427,[1]Plan1!$BG$69:$BI$188,3),G2427)</f>
        <v>5138.93</v>
      </c>
      <c r="H2428" s="200">
        <f t="shared" si="1264"/>
        <v>43467</v>
      </c>
      <c r="I2428" s="200">
        <f t="shared" si="1265"/>
        <v>43498</v>
      </c>
      <c r="J2428" s="27">
        <f t="shared" si="1269"/>
        <v>4.2994529923214841E-3</v>
      </c>
      <c r="K2428" s="12">
        <f t="shared" si="1283"/>
        <v>43556</v>
      </c>
      <c r="L2428" s="12">
        <f t="shared" si="1270"/>
        <v>43556</v>
      </c>
      <c r="M2428" s="1">
        <f t="shared" si="1284"/>
        <v>19</v>
      </c>
      <c r="N2428" s="1">
        <f t="shared" si="1271"/>
        <v>14</v>
      </c>
      <c r="O2428" s="2">
        <f t="shared" si="1272"/>
        <v>1.00316622</v>
      </c>
      <c r="P2428" s="11">
        <f t="shared" si="1295"/>
        <v>1.00319961</v>
      </c>
      <c r="Q2428" s="11">
        <f t="shared" si="1291"/>
        <v>1.4756992504768014</v>
      </c>
      <c r="R2428" s="2">
        <f t="shared" si="1294"/>
        <v>1.48037163</v>
      </c>
      <c r="S2428" s="2">
        <f t="shared" si="1289"/>
        <v>1.4582888599999999</v>
      </c>
      <c r="T2428" s="2">
        <f t="shared" si="1273"/>
        <v>167413.46855839001</v>
      </c>
      <c r="U2428" s="2">
        <f t="shared" si="1274"/>
        <v>9850.1569210598736</v>
      </c>
      <c r="V2428" s="2">
        <f t="shared" si="1275"/>
        <v>44822.502107293527</v>
      </c>
      <c r="W2428" s="2">
        <f t="shared" si="1276"/>
        <v>169473.9670205134</v>
      </c>
      <c r="X2428" s="29">
        <f t="shared" si="1277"/>
        <v>0</v>
      </c>
      <c r="Y2428" s="2">
        <f t="shared" si="1290"/>
        <v>0</v>
      </c>
      <c r="Z2428" s="82">
        <f t="shared" si="1278"/>
        <v>0</v>
      </c>
      <c r="AA2428" s="2">
        <f t="shared" si="1287"/>
        <v>0</v>
      </c>
      <c r="AB2428" s="27">
        <f t="shared" si="1285"/>
        <v>6.7299999999999999E-2</v>
      </c>
      <c r="AC2428" s="29">
        <f t="shared" si="1266"/>
        <v>14</v>
      </c>
      <c r="AD2428" s="29">
        <v>252</v>
      </c>
      <c r="AE2428" s="11">
        <f t="shared" si="1292"/>
        <v>1.0036250040000001</v>
      </c>
      <c r="AF2428" s="2">
        <f t="shared" si="1288"/>
        <v>606.87449317000005</v>
      </c>
      <c r="AG2428" s="2">
        <f t="shared" si="1279"/>
        <v>614.34380834000001</v>
      </c>
      <c r="AH2428" s="3">
        <f t="shared" si="1280"/>
        <v>0</v>
      </c>
      <c r="AI2428" s="4" t="str">
        <f t="shared" si="1293"/>
        <v>A+J=</v>
      </c>
      <c r="AJ2428" s="12">
        <f t="shared" si="1286"/>
        <v>43556</v>
      </c>
      <c r="AK2428" s="12"/>
      <c r="AL2428" s="4"/>
      <c r="AM2428" s="1"/>
      <c r="AN2428" s="12"/>
      <c r="AO2428" s="1"/>
      <c r="AP2428" s="1"/>
      <c r="AQ2428" s="3"/>
      <c r="AR2428" s="3"/>
      <c r="AS2428" s="7"/>
      <c r="AT2428" s="1"/>
      <c r="AU2428" s="1"/>
      <c r="AV2428" s="1"/>
      <c r="AW2428" s="1"/>
      <c r="AX2428" s="1"/>
      <c r="AY2428" s="1"/>
      <c r="AZ2428" s="1"/>
      <c r="BA2428" s="1"/>
      <c r="BB2428" s="1"/>
    </row>
    <row r="2429" spans="1:54" x14ac:dyDescent="0.2">
      <c r="A2429" s="178">
        <f t="shared" si="1281"/>
        <v>43548</v>
      </c>
      <c r="B2429" s="2">
        <f t="shared" si="1267"/>
        <v>170088.3108288534</v>
      </c>
      <c r="C2429" s="2">
        <f t="shared" si="1282"/>
        <v>114801.30799216</v>
      </c>
      <c r="D2429" s="2">
        <f>SUM(Y2429:Y$2591)</f>
        <v>21493.33702124</v>
      </c>
      <c r="E2429" s="11">
        <f t="shared" si="1268"/>
        <v>93307.970970919996</v>
      </c>
      <c r="F2429" s="99">
        <f t="shared" si="1263"/>
        <v>5116.93</v>
      </c>
      <c r="G2429" s="3">
        <f>IF(N2429=1,VLOOKUP(A2428,[1]Plan1!$BG$69:$BI$188,3),G2428)</f>
        <v>5138.93</v>
      </c>
      <c r="H2429" s="200">
        <f t="shared" si="1264"/>
        <v>43467</v>
      </c>
      <c r="I2429" s="200">
        <f t="shared" si="1265"/>
        <v>43498</v>
      </c>
      <c r="J2429" s="27">
        <f t="shared" si="1269"/>
        <v>4.2994529923214841E-3</v>
      </c>
      <c r="K2429" s="12">
        <f t="shared" si="1283"/>
        <v>43556</v>
      </c>
      <c r="L2429" s="12">
        <f t="shared" si="1270"/>
        <v>43556</v>
      </c>
      <c r="M2429" s="1">
        <f t="shared" si="1284"/>
        <v>19</v>
      </c>
      <c r="N2429" s="1">
        <f t="shared" si="1271"/>
        <v>14</v>
      </c>
      <c r="O2429" s="2">
        <f t="shared" si="1272"/>
        <v>1.00316622</v>
      </c>
      <c r="P2429" s="11">
        <f t="shared" si="1295"/>
        <v>1.00319961</v>
      </c>
      <c r="Q2429" s="11">
        <f t="shared" si="1291"/>
        <v>1.4756992504768014</v>
      </c>
      <c r="R2429" s="2">
        <f t="shared" si="1294"/>
        <v>1.48037163</v>
      </c>
      <c r="S2429" s="2">
        <f t="shared" si="1289"/>
        <v>1.4582888599999999</v>
      </c>
      <c r="T2429" s="2">
        <f t="shared" si="1273"/>
        <v>167413.46855839001</v>
      </c>
      <c r="U2429" s="2">
        <f t="shared" si="1274"/>
        <v>9850.1569210598736</v>
      </c>
      <c r="V2429" s="2">
        <f t="shared" si="1275"/>
        <v>44822.502107293527</v>
      </c>
      <c r="W2429" s="2">
        <f t="shared" si="1276"/>
        <v>169473.9670205134</v>
      </c>
      <c r="X2429" s="29">
        <f t="shared" si="1277"/>
        <v>0</v>
      </c>
      <c r="Y2429" s="2">
        <f t="shared" si="1290"/>
        <v>0</v>
      </c>
      <c r="Z2429" s="82">
        <f t="shared" si="1278"/>
        <v>0</v>
      </c>
      <c r="AA2429" s="2">
        <f t="shared" si="1287"/>
        <v>0</v>
      </c>
      <c r="AB2429" s="27">
        <f t="shared" si="1285"/>
        <v>6.7299999999999999E-2</v>
      </c>
      <c r="AC2429" s="29">
        <f t="shared" si="1266"/>
        <v>14</v>
      </c>
      <c r="AD2429" s="29">
        <v>252</v>
      </c>
      <c r="AE2429" s="11">
        <f t="shared" si="1292"/>
        <v>1.0036250040000001</v>
      </c>
      <c r="AF2429" s="2">
        <f t="shared" si="1288"/>
        <v>606.87449317000005</v>
      </c>
      <c r="AG2429" s="2">
        <f t="shared" si="1279"/>
        <v>614.34380834000001</v>
      </c>
      <c r="AH2429" s="3">
        <f t="shared" si="1280"/>
        <v>0</v>
      </c>
      <c r="AI2429" s="4" t="str">
        <f t="shared" si="1293"/>
        <v>A+J=</v>
      </c>
      <c r="AJ2429" s="12">
        <f t="shared" si="1286"/>
        <v>43556</v>
      </c>
      <c r="AK2429" s="12"/>
      <c r="AL2429" s="4"/>
      <c r="AM2429" s="1"/>
      <c r="AN2429" s="12"/>
      <c r="AO2429" s="1"/>
      <c r="AP2429" s="1"/>
      <c r="AQ2429" s="3"/>
      <c r="AR2429" s="3"/>
      <c r="AS2429" s="7"/>
      <c r="AT2429" s="1"/>
      <c r="AU2429" s="1"/>
      <c r="AV2429" s="1"/>
      <c r="AW2429" s="1"/>
      <c r="AX2429" s="1"/>
      <c r="AY2429" s="1"/>
      <c r="AZ2429" s="1"/>
      <c r="BA2429" s="1"/>
      <c r="BB2429" s="1"/>
    </row>
    <row r="2430" spans="1:54" x14ac:dyDescent="0.2">
      <c r="A2430" s="178">
        <f t="shared" si="1281"/>
        <v>43549</v>
      </c>
      <c r="B2430" s="2">
        <f t="shared" si="1267"/>
        <v>170088.3108288534</v>
      </c>
      <c r="C2430" s="2">
        <f t="shared" si="1282"/>
        <v>114801.30799216</v>
      </c>
      <c r="D2430" s="2">
        <f>SUM(Y2430:Y$2591)</f>
        <v>21493.33702124</v>
      </c>
      <c r="E2430" s="11">
        <f t="shared" si="1268"/>
        <v>93307.970970919996</v>
      </c>
      <c r="F2430" s="99">
        <f t="shared" si="1263"/>
        <v>5116.93</v>
      </c>
      <c r="G2430" s="3">
        <f>IF(N2430=1,VLOOKUP(A2429,[1]Plan1!$BG$69:$BI$188,3),G2429)</f>
        <v>5138.93</v>
      </c>
      <c r="H2430" s="200">
        <f t="shared" si="1264"/>
        <v>43467</v>
      </c>
      <c r="I2430" s="200">
        <f t="shared" si="1265"/>
        <v>43498</v>
      </c>
      <c r="J2430" s="27">
        <f t="shared" si="1269"/>
        <v>4.2994529923214841E-3</v>
      </c>
      <c r="K2430" s="12">
        <f t="shared" si="1283"/>
        <v>43556</v>
      </c>
      <c r="L2430" s="12">
        <f t="shared" si="1270"/>
        <v>43556</v>
      </c>
      <c r="M2430" s="1">
        <f t="shared" si="1284"/>
        <v>19</v>
      </c>
      <c r="N2430" s="1">
        <f t="shared" si="1271"/>
        <v>14</v>
      </c>
      <c r="O2430" s="2">
        <f t="shared" si="1272"/>
        <v>1.00316622</v>
      </c>
      <c r="P2430" s="11">
        <f t="shared" si="1295"/>
        <v>1.00319961</v>
      </c>
      <c r="Q2430" s="11">
        <f t="shared" si="1291"/>
        <v>1.4756992504768014</v>
      </c>
      <c r="R2430" s="2">
        <f t="shared" si="1294"/>
        <v>1.48037163</v>
      </c>
      <c r="S2430" s="2">
        <f t="shared" si="1289"/>
        <v>1.4582888599999999</v>
      </c>
      <c r="T2430" s="2">
        <f t="shared" si="1273"/>
        <v>167413.46855839001</v>
      </c>
      <c r="U2430" s="2">
        <f t="shared" si="1274"/>
        <v>9850.1569210598736</v>
      </c>
      <c r="V2430" s="2">
        <f t="shared" si="1275"/>
        <v>44822.502107293527</v>
      </c>
      <c r="W2430" s="2">
        <f t="shared" si="1276"/>
        <v>169473.9670205134</v>
      </c>
      <c r="X2430" s="29">
        <f t="shared" si="1277"/>
        <v>0</v>
      </c>
      <c r="Y2430" s="2">
        <f t="shared" si="1290"/>
        <v>0</v>
      </c>
      <c r="Z2430" s="82">
        <f t="shared" si="1278"/>
        <v>0</v>
      </c>
      <c r="AA2430" s="2">
        <f t="shared" si="1287"/>
        <v>0</v>
      </c>
      <c r="AB2430" s="27">
        <f t="shared" si="1285"/>
        <v>6.7299999999999999E-2</v>
      </c>
      <c r="AC2430" s="29">
        <f t="shared" si="1266"/>
        <v>14</v>
      </c>
      <c r="AD2430" s="29">
        <v>252</v>
      </c>
      <c r="AE2430" s="11">
        <f t="shared" si="1292"/>
        <v>1.0036250040000001</v>
      </c>
      <c r="AF2430" s="2">
        <f t="shared" si="1288"/>
        <v>606.87449317000005</v>
      </c>
      <c r="AG2430" s="2">
        <f t="shared" si="1279"/>
        <v>614.34380834000001</v>
      </c>
      <c r="AH2430" s="3">
        <f t="shared" si="1280"/>
        <v>0</v>
      </c>
      <c r="AI2430" s="4" t="str">
        <f t="shared" si="1293"/>
        <v>A+J=</v>
      </c>
      <c r="AJ2430" s="12">
        <f t="shared" si="1286"/>
        <v>43556</v>
      </c>
      <c r="AK2430" s="12"/>
      <c r="AL2430" s="4"/>
      <c r="AM2430" s="1"/>
      <c r="AN2430" s="12"/>
      <c r="AO2430" s="1"/>
      <c r="AP2430" s="1"/>
      <c r="AQ2430" s="3"/>
      <c r="AR2430" s="3"/>
      <c r="AS2430" s="7"/>
      <c r="AT2430" s="1"/>
      <c r="AU2430" s="1"/>
      <c r="AV2430" s="1"/>
      <c r="AW2430" s="1"/>
      <c r="AX2430" s="1"/>
      <c r="AY2430" s="1"/>
      <c r="AZ2430" s="1"/>
      <c r="BA2430" s="1"/>
      <c r="BB2430" s="1"/>
    </row>
    <row r="2431" spans="1:54" x14ac:dyDescent="0.2">
      <c r="A2431" s="178">
        <f t="shared" si="1281"/>
        <v>43550</v>
      </c>
      <c r="B2431" s="2">
        <f t="shared" si="1267"/>
        <v>170163.59352430838</v>
      </c>
      <c r="C2431" s="2">
        <f t="shared" si="1282"/>
        <v>114801.30799216</v>
      </c>
      <c r="D2431" s="2">
        <f>SUM(Y2431:Y$2591)</f>
        <v>21493.33702124</v>
      </c>
      <c r="E2431" s="11">
        <f t="shared" si="1268"/>
        <v>93307.970970919996</v>
      </c>
      <c r="F2431" s="99">
        <f t="shared" si="1263"/>
        <v>5116.93</v>
      </c>
      <c r="G2431" s="3">
        <f>IF(N2431=1,VLOOKUP(A2430,[1]Plan1!$BG$69:$BI$188,3),G2430)</f>
        <v>5138.93</v>
      </c>
      <c r="H2431" s="200">
        <f t="shared" si="1264"/>
        <v>43467</v>
      </c>
      <c r="I2431" s="200">
        <f t="shared" si="1265"/>
        <v>43498</v>
      </c>
      <c r="J2431" s="27">
        <f t="shared" si="1269"/>
        <v>4.2994529923214841E-3</v>
      </c>
      <c r="K2431" s="12">
        <f t="shared" si="1283"/>
        <v>43556</v>
      </c>
      <c r="L2431" s="12">
        <f t="shared" si="1270"/>
        <v>43556</v>
      </c>
      <c r="M2431" s="1">
        <f t="shared" si="1284"/>
        <v>19</v>
      </c>
      <c r="N2431" s="1">
        <f t="shared" si="1271"/>
        <v>15</v>
      </c>
      <c r="O2431" s="2">
        <f t="shared" si="1272"/>
        <v>1.00339277</v>
      </c>
      <c r="P2431" s="11">
        <f t="shared" si="1295"/>
        <v>1.00319961</v>
      </c>
      <c r="Q2431" s="11">
        <f t="shared" si="1291"/>
        <v>1.4756992504768014</v>
      </c>
      <c r="R2431" s="2">
        <f t="shared" si="1294"/>
        <v>1.4807059499999999</v>
      </c>
      <c r="S2431" s="2">
        <f t="shared" si="1289"/>
        <v>1.4582888599999999</v>
      </c>
      <c r="T2431" s="2">
        <f t="shared" si="1273"/>
        <v>167413.46855839001</v>
      </c>
      <c r="U2431" s="2">
        <f t="shared" si="1274"/>
        <v>9850.1569210598736</v>
      </c>
      <c r="V2431" s="2">
        <f t="shared" si="1275"/>
        <v>44853.69682814851</v>
      </c>
      <c r="W2431" s="2">
        <f t="shared" si="1276"/>
        <v>169505.16174136839</v>
      </c>
      <c r="X2431" s="29">
        <f t="shared" si="1277"/>
        <v>0</v>
      </c>
      <c r="Y2431" s="2">
        <f t="shared" si="1290"/>
        <v>0</v>
      </c>
      <c r="Z2431" s="82">
        <f t="shared" si="1278"/>
        <v>0</v>
      </c>
      <c r="AA2431" s="2">
        <f t="shared" si="1287"/>
        <v>0</v>
      </c>
      <c r="AB2431" s="27">
        <f t="shared" si="1285"/>
        <v>6.7299999999999999E-2</v>
      </c>
      <c r="AC2431" s="29">
        <f t="shared" si="1266"/>
        <v>15</v>
      </c>
      <c r="AD2431" s="29">
        <v>252</v>
      </c>
      <c r="AE2431" s="11">
        <f t="shared" si="1292"/>
        <v>1.003884435</v>
      </c>
      <c r="AF2431" s="2">
        <f t="shared" si="1288"/>
        <v>650.30673673000001</v>
      </c>
      <c r="AG2431" s="2">
        <f t="shared" si="1279"/>
        <v>658.43178293999995</v>
      </c>
      <c r="AH2431" s="3">
        <f t="shared" si="1280"/>
        <v>0</v>
      </c>
      <c r="AI2431" s="4" t="str">
        <f t="shared" si="1293"/>
        <v>A+J=</v>
      </c>
      <c r="AJ2431" s="12">
        <f t="shared" si="1286"/>
        <v>43556</v>
      </c>
      <c r="AK2431" s="12"/>
      <c r="AL2431" s="4"/>
      <c r="AM2431" s="1"/>
      <c r="AN2431" s="12"/>
      <c r="AO2431" s="1"/>
      <c r="AP2431" s="1"/>
      <c r="AQ2431" s="3"/>
      <c r="AR2431" s="3"/>
      <c r="AS2431" s="7"/>
      <c r="AT2431" s="1"/>
      <c r="AU2431" s="1"/>
      <c r="AV2431" s="1"/>
      <c r="AW2431" s="1"/>
      <c r="AX2431" s="1"/>
      <c r="AY2431" s="1"/>
      <c r="AZ2431" s="1"/>
      <c r="BA2431" s="1"/>
      <c r="BB2431" s="1"/>
    </row>
    <row r="2432" spans="1:54" x14ac:dyDescent="0.2">
      <c r="A2432" s="178">
        <f t="shared" si="1281"/>
        <v>43551</v>
      </c>
      <c r="B2432" s="2">
        <f t="shared" si="1267"/>
        <v>170238.90955567165</v>
      </c>
      <c r="C2432" s="2">
        <f t="shared" si="1282"/>
        <v>114801.30799216</v>
      </c>
      <c r="D2432" s="2">
        <f>SUM(Y2432:Y$2591)</f>
        <v>21493.33702124</v>
      </c>
      <c r="E2432" s="11">
        <f t="shared" si="1268"/>
        <v>93307.970970919996</v>
      </c>
      <c r="F2432" s="99">
        <f t="shared" si="1263"/>
        <v>5116.93</v>
      </c>
      <c r="G2432" s="3">
        <f>IF(N2432=1,VLOOKUP(A2431,[1]Plan1!$BG$69:$BI$188,3),G2431)</f>
        <v>5138.93</v>
      </c>
      <c r="H2432" s="200">
        <f t="shared" si="1264"/>
        <v>43467</v>
      </c>
      <c r="I2432" s="200">
        <f t="shared" si="1265"/>
        <v>43498</v>
      </c>
      <c r="J2432" s="27">
        <f t="shared" si="1269"/>
        <v>4.2994529923214841E-3</v>
      </c>
      <c r="K2432" s="12">
        <f t="shared" si="1283"/>
        <v>43556</v>
      </c>
      <c r="L2432" s="12">
        <f t="shared" si="1270"/>
        <v>43556</v>
      </c>
      <c r="M2432" s="1">
        <f t="shared" si="1284"/>
        <v>19</v>
      </c>
      <c r="N2432" s="1">
        <f t="shared" si="1271"/>
        <v>16</v>
      </c>
      <c r="O2432" s="2">
        <f t="shared" si="1272"/>
        <v>1.0036193600000001</v>
      </c>
      <c r="P2432" s="11">
        <f t="shared" si="1295"/>
        <v>1.00319961</v>
      </c>
      <c r="Q2432" s="11">
        <f t="shared" si="1291"/>
        <v>1.4756992504768014</v>
      </c>
      <c r="R2432" s="2">
        <f t="shared" si="1294"/>
        <v>1.4810403299999999</v>
      </c>
      <c r="S2432" s="2">
        <f t="shared" si="1289"/>
        <v>1.4582888599999999</v>
      </c>
      <c r="T2432" s="2">
        <f t="shared" si="1273"/>
        <v>167413.46855839001</v>
      </c>
      <c r="U2432" s="2">
        <f t="shared" si="1274"/>
        <v>9850.1569210598736</v>
      </c>
      <c r="V2432" s="2">
        <f t="shared" si="1275"/>
        <v>44884.897147481766</v>
      </c>
      <c r="W2432" s="2">
        <f t="shared" si="1276"/>
        <v>169536.36206070165</v>
      </c>
      <c r="X2432" s="29">
        <f t="shared" si="1277"/>
        <v>0</v>
      </c>
      <c r="Y2432" s="2">
        <f t="shared" si="1290"/>
        <v>0</v>
      </c>
      <c r="Z2432" s="82">
        <f t="shared" si="1278"/>
        <v>0</v>
      </c>
      <c r="AA2432" s="2">
        <f t="shared" si="1287"/>
        <v>0</v>
      </c>
      <c r="AB2432" s="27">
        <f t="shared" si="1285"/>
        <v>6.7299999999999999E-2</v>
      </c>
      <c r="AC2432" s="29">
        <f t="shared" si="1266"/>
        <v>16</v>
      </c>
      <c r="AD2432" s="29">
        <v>252</v>
      </c>
      <c r="AE2432" s="11">
        <f t="shared" si="1292"/>
        <v>1.004143934</v>
      </c>
      <c r="AF2432" s="2">
        <f t="shared" si="1288"/>
        <v>693.75036440999997</v>
      </c>
      <c r="AG2432" s="2">
        <f t="shared" si="1279"/>
        <v>702.54749497</v>
      </c>
      <c r="AH2432" s="3">
        <f t="shared" si="1280"/>
        <v>0</v>
      </c>
      <c r="AI2432" s="4" t="str">
        <f t="shared" si="1293"/>
        <v>A+J=</v>
      </c>
      <c r="AJ2432" s="12">
        <f t="shared" si="1286"/>
        <v>43556</v>
      </c>
      <c r="AK2432" s="12"/>
      <c r="AL2432" s="4"/>
      <c r="AM2432" s="1"/>
      <c r="AN2432" s="12"/>
      <c r="AO2432" s="1"/>
      <c r="AP2432" s="1"/>
      <c r="AQ2432" s="3"/>
      <c r="AR2432" s="3"/>
      <c r="AS2432" s="7"/>
      <c r="AT2432" s="1"/>
      <c r="AU2432" s="1"/>
      <c r="AV2432" s="1"/>
      <c r="AW2432" s="1"/>
      <c r="AX2432" s="1"/>
      <c r="AY2432" s="1"/>
      <c r="AZ2432" s="1"/>
      <c r="BA2432" s="1"/>
      <c r="BB2432" s="1"/>
    </row>
    <row r="2433" spans="1:54" x14ac:dyDescent="0.2">
      <c r="A2433" s="178">
        <f t="shared" si="1281"/>
        <v>43552</v>
      </c>
      <c r="B2433" s="2">
        <f t="shared" si="1267"/>
        <v>170314.25953172284</v>
      </c>
      <c r="C2433" s="2">
        <f t="shared" si="1282"/>
        <v>114801.30799216</v>
      </c>
      <c r="D2433" s="2">
        <f>SUM(Y2433:Y$2591)</f>
        <v>21493.33702124</v>
      </c>
      <c r="E2433" s="11">
        <f t="shared" si="1268"/>
        <v>93307.970970919996</v>
      </c>
      <c r="F2433" s="99">
        <f t="shared" ref="F2433:F2496" si="1296">IF(G2433=G2432,F2432,G2432)</f>
        <v>5116.93</v>
      </c>
      <c r="G2433" s="3">
        <f>IF(N2433=1,VLOOKUP(A2432,[1]Plan1!$BG$69:$BI$188,3),G2432)</f>
        <v>5138.93</v>
      </c>
      <c r="H2433" s="200">
        <f t="shared" ref="H2433:H2496" si="1297">EDATE(I2433,-1)</f>
        <v>43467</v>
      </c>
      <c r="I2433" s="200">
        <f t="shared" ref="I2433:I2496" si="1298">IF(X2432&gt;0,EDATE(A2433,-1),+I2432)</f>
        <v>43498</v>
      </c>
      <c r="J2433" s="27">
        <f t="shared" si="1269"/>
        <v>4.2994529923214841E-3</v>
      </c>
      <c r="K2433" s="12">
        <f t="shared" si="1283"/>
        <v>43556</v>
      </c>
      <c r="L2433" s="12">
        <f t="shared" si="1270"/>
        <v>43556</v>
      </c>
      <c r="M2433" s="1">
        <f t="shared" si="1284"/>
        <v>19</v>
      </c>
      <c r="N2433" s="1">
        <f t="shared" si="1271"/>
        <v>17</v>
      </c>
      <c r="O2433" s="2">
        <f t="shared" si="1272"/>
        <v>1.003846</v>
      </c>
      <c r="P2433" s="11">
        <f t="shared" si="1295"/>
        <v>1.00319961</v>
      </c>
      <c r="Q2433" s="11">
        <f t="shared" si="1291"/>
        <v>1.4756992504768014</v>
      </c>
      <c r="R2433" s="2">
        <f t="shared" si="1294"/>
        <v>1.4813747799999999</v>
      </c>
      <c r="S2433" s="2">
        <f t="shared" si="1289"/>
        <v>1.4582888599999999</v>
      </c>
      <c r="T2433" s="2">
        <f t="shared" si="1273"/>
        <v>167413.46855839001</v>
      </c>
      <c r="U2433" s="2">
        <f t="shared" si="1274"/>
        <v>9850.1569210598736</v>
      </c>
      <c r="V2433" s="2">
        <f t="shared" si="1275"/>
        <v>44916.103998372986</v>
      </c>
      <c r="W2433" s="2">
        <f t="shared" si="1276"/>
        <v>169567.56891159285</v>
      </c>
      <c r="X2433" s="29">
        <f t="shared" si="1277"/>
        <v>0</v>
      </c>
      <c r="Y2433" s="2">
        <f t="shared" si="1290"/>
        <v>0</v>
      </c>
      <c r="Z2433" s="82">
        <f t="shared" si="1278"/>
        <v>0</v>
      </c>
      <c r="AA2433" s="2">
        <f t="shared" si="1287"/>
        <v>0</v>
      </c>
      <c r="AB2433" s="27">
        <f t="shared" si="1285"/>
        <v>6.7299999999999999E-2</v>
      </c>
      <c r="AC2433" s="29">
        <f t="shared" ref="AC2433:AC2496" si="1299">N2433</f>
        <v>17</v>
      </c>
      <c r="AD2433" s="29">
        <v>252</v>
      </c>
      <c r="AE2433" s="11">
        <f t="shared" si="1292"/>
        <v>1.0044034989999999</v>
      </c>
      <c r="AF2433" s="2">
        <f t="shared" si="1288"/>
        <v>737.20504138000001</v>
      </c>
      <c r="AG2433" s="2">
        <f t="shared" si="1279"/>
        <v>746.69062012999996</v>
      </c>
      <c r="AH2433" s="3">
        <f t="shared" si="1280"/>
        <v>0</v>
      </c>
      <c r="AI2433" s="4" t="str">
        <f t="shared" si="1293"/>
        <v>A+J=</v>
      </c>
      <c r="AJ2433" s="12">
        <f t="shared" si="1286"/>
        <v>43556</v>
      </c>
      <c r="AK2433" s="12"/>
      <c r="AL2433" s="4"/>
      <c r="AM2433" s="1"/>
      <c r="AN2433" s="12"/>
      <c r="AO2433" s="1"/>
      <c r="AP2433" s="1"/>
      <c r="AQ2433" s="3"/>
      <c r="AR2433" s="3"/>
      <c r="AS2433" s="7"/>
      <c r="AT2433" s="1"/>
      <c r="AU2433" s="1"/>
      <c r="AV2433" s="1"/>
      <c r="AW2433" s="1"/>
      <c r="AX2433" s="1"/>
      <c r="AY2433" s="1"/>
      <c r="AZ2433" s="1"/>
      <c r="BA2433" s="1"/>
      <c r="BB2433" s="1"/>
    </row>
    <row r="2434" spans="1:54" x14ac:dyDescent="0.2">
      <c r="A2434" s="178">
        <f t="shared" si="1281"/>
        <v>43553</v>
      </c>
      <c r="B2434" s="2">
        <f t="shared" si="1267"/>
        <v>170389.64644561117</v>
      </c>
      <c r="C2434" s="2">
        <f t="shared" si="1282"/>
        <v>114801.30799216</v>
      </c>
      <c r="D2434" s="2">
        <f>SUM(Y2434:Y$2591)</f>
        <v>21493.33702124</v>
      </c>
      <c r="E2434" s="11">
        <f t="shared" si="1268"/>
        <v>93307.970970919996</v>
      </c>
      <c r="F2434" s="99">
        <f t="shared" si="1296"/>
        <v>5116.93</v>
      </c>
      <c r="G2434" s="3">
        <f>IF(N2434=1,VLOOKUP(A2433,[1]Plan1!$BG$69:$BI$188,3),G2433)</f>
        <v>5138.93</v>
      </c>
      <c r="H2434" s="200">
        <f t="shared" si="1297"/>
        <v>43467</v>
      </c>
      <c r="I2434" s="200">
        <f t="shared" si="1298"/>
        <v>43498</v>
      </c>
      <c r="J2434" s="27">
        <f t="shared" si="1269"/>
        <v>4.2994529923214841E-3</v>
      </c>
      <c r="K2434" s="12">
        <f t="shared" si="1283"/>
        <v>43556</v>
      </c>
      <c r="L2434" s="12">
        <f t="shared" si="1270"/>
        <v>43556</v>
      </c>
      <c r="M2434" s="1">
        <f t="shared" si="1284"/>
        <v>19</v>
      </c>
      <c r="N2434" s="1">
        <f t="shared" si="1271"/>
        <v>18</v>
      </c>
      <c r="O2434" s="2">
        <f t="shared" si="1272"/>
        <v>1.0040727</v>
      </c>
      <c r="P2434" s="11">
        <f t="shared" si="1295"/>
        <v>1.00319961</v>
      </c>
      <c r="Q2434" s="11">
        <f t="shared" si="1291"/>
        <v>1.4756992504768014</v>
      </c>
      <c r="R2434" s="2">
        <f t="shared" si="1294"/>
        <v>1.4817093299999999</v>
      </c>
      <c r="S2434" s="2">
        <f t="shared" si="1289"/>
        <v>1.4582888599999999</v>
      </c>
      <c r="T2434" s="2">
        <f t="shared" si="1273"/>
        <v>167413.46855839001</v>
      </c>
      <c r="U2434" s="2">
        <f t="shared" si="1274"/>
        <v>9850.1569210598736</v>
      </c>
      <c r="V2434" s="2">
        <f t="shared" si="1275"/>
        <v>44947.320180061317</v>
      </c>
      <c r="W2434" s="2">
        <f t="shared" si="1276"/>
        <v>169598.78509328119</v>
      </c>
      <c r="X2434" s="29">
        <f t="shared" si="1277"/>
        <v>0</v>
      </c>
      <c r="Y2434" s="2">
        <f t="shared" si="1290"/>
        <v>0</v>
      </c>
      <c r="Z2434" s="82">
        <f t="shared" si="1278"/>
        <v>0</v>
      </c>
      <c r="AA2434" s="2">
        <f t="shared" si="1287"/>
        <v>0</v>
      </c>
      <c r="AB2434" s="27">
        <f t="shared" si="1285"/>
        <v>6.7299999999999999E-2</v>
      </c>
      <c r="AC2434" s="29">
        <f t="shared" si="1299"/>
        <v>18</v>
      </c>
      <c r="AD2434" s="29">
        <v>252</v>
      </c>
      <c r="AE2434" s="11">
        <f t="shared" si="1292"/>
        <v>1.004663131</v>
      </c>
      <c r="AF2434" s="2">
        <f t="shared" si="1288"/>
        <v>780.67093505000003</v>
      </c>
      <c r="AG2434" s="2">
        <f t="shared" si="1279"/>
        <v>790.86135233000005</v>
      </c>
      <c r="AH2434" s="3">
        <f t="shared" si="1280"/>
        <v>0</v>
      </c>
      <c r="AI2434" s="4" t="str">
        <f t="shared" si="1293"/>
        <v>A+J=</v>
      </c>
      <c r="AJ2434" s="12">
        <f t="shared" si="1286"/>
        <v>43556</v>
      </c>
      <c r="AK2434" s="12"/>
      <c r="AL2434" s="4"/>
      <c r="AM2434" s="1"/>
      <c r="AN2434" s="12"/>
      <c r="AO2434" s="1"/>
      <c r="AP2434" s="1"/>
      <c r="AQ2434" s="3"/>
      <c r="AR2434" s="3"/>
      <c r="AS2434" s="7"/>
      <c r="AT2434" s="1"/>
      <c r="AU2434" s="1"/>
      <c r="AV2434" s="1"/>
      <c r="AW2434" s="1"/>
      <c r="AX2434" s="1"/>
      <c r="AY2434" s="1"/>
      <c r="AZ2434" s="1"/>
      <c r="BA2434" s="1"/>
      <c r="BB2434" s="1"/>
    </row>
    <row r="2435" spans="1:54" x14ac:dyDescent="0.2">
      <c r="A2435" s="178">
        <f t="shared" si="1281"/>
        <v>43554</v>
      </c>
      <c r="B2435" s="2">
        <f t="shared" si="1267"/>
        <v>170465.06672980776</v>
      </c>
      <c r="C2435" s="2">
        <f t="shared" si="1282"/>
        <v>114801.30799216</v>
      </c>
      <c r="D2435" s="2">
        <f>SUM(Y2435:Y$2591)</f>
        <v>21493.33702124</v>
      </c>
      <c r="E2435" s="11">
        <f t="shared" si="1268"/>
        <v>93307.970970919996</v>
      </c>
      <c r="F2435" s="99">
        <f t="shared" si="1296"/>
        <v>5116.93</v>
      </c>
      <c r="G2435" s="3">
        <f>IF(N2435=1,VLOOKUP(A2434,[1]Plan1!$BG$69:$BI$188,3),G2434)</f>
        <v>5138.93</v>
      </c>
      <c r="H2435" s="200">
        <f t="shared" si="1297"/>
        <v>43467</v>
      </c>
      <c r="I2435" s="200">
        <f t="shared" si="1298"/>
        <v>43498</v>
      </c>
      <c r="J2435" s="27">
        <f t="shared" si="1269"/>
        <v>4.2994529923214841E-3</v>
      </c>
      <c r="K2435" s="12">
        <f t="shared" si="1283"/>
        <v>43556</v>
      </c>
      <c r="L2435" s="12">
        <f t="shared" si="1270"/>
        <v>43556</v>
      </c>
      <c r="M2435" s="1">
        <f t="shared" si="1284"/>
        <v>19</v>
      </c>
      <c r="N2435" s="1">
        <f t="shared" si="1271"/>
        <v>19</v>
      </c>
      <c r="O2435" s="2">
        <f t="shared" si="1272"/>
        <v>1.00429945</v>
      </c>
      <c r="P2435" s="11">
        <f t="shared" si="1295"/>
        <v>1.00319961</v>
      </c>
      <c r="Q2435" s="11">
        <f t="shared" si="1291"/>
        <v>1.4756992504768014</v>
      </c>
      <c r="R2435" s="2">
        <f t="shared" si="1294"/>
        <v>1.4820439400000001</v>
      </c>
      <c r="S2435" s="2">
        <f t="shared" si="1289"/>
        <v>1.4582888599999999</v>
      </c>
      <c r="T2435" s="2">
        <f t="shared" si="1273"/>
        <v>167413.46855839001</v>
      </c>
      <c r="U2435" s="2">
        <f t="shared" si="1274"/>
        <v>9850.1569210598736</v>
      </c>
      <c r="V2435" s="2">
        <f t="shared" si="1275"/>
        <v>44978.541960227907</v>
      </c>
      <c r="W2435" s="2">
        <f t="shared" si="1276"/>
        <v>169630.00687344777</v>
      </c>
      <c r="X2435" s="29">
        <f t="shared" si="1277"/>
        <v>0</v>
      </c>
      <c r="Y2435" s="2">
        <f t="shared" si="1290"/>
        <v>0</v>
      </c>
      <c r="Z2435" s="82">
        <f t="shared" si="1278"/>
        <v>0</v>
      </c>
      <c r="AA2435" s="2">
        <f t="shared" si="1287"/>
        <v>0</v>
      </c>
      <c r="AB2435" s="27">
        <f t="shared" si="1285"/>
        <v>6.7299999999999999E-2</v>
      </c>
      <c r="AC2435" s="29">
        <f t="shared" si="1299"/>
        <v>19</v>
      </c>
      <c r="AD2435" s="29">
        <v>252</v>
      </c>
      <c r="AE2435" s="11">
        <f t="shared" si="1292"/>
        <v>1.004922831</v>
      </c>
      <c r="AF2435" s="2">
        <f t="shared" si="1288"/>
        <v>824.14821283000003</v>
      </c>
      <c r="AG2435" s="2">
        <f t="shared" si="1279"/>
        <v>835.05985636000003</v>
      </c>
      <c r="AH2435" s="3">
        <f t="shared" si="1280"/>
        <v>0</v>
      </c>
      <c r="AI2435" s="4" t="str">
        <f t="shared" si="1293"/>
        <v>A+J=</v>
      </c>
      <c r="AJ2435" s="12">
        <f t="shared" si="1286"/>
        <v>43556</v>
      </c>
      <c r="AK2435" s="12"/>
      <c r="AL2435" s="4"/>
      <c r="AM2435" s="1"/>
      <c r="AN2435" s="12"/>
      <c r="AO2435" s="1"/>
      <c r="AP2435" s="1"/>
      <c r="AQ2435" s="3"/>
      <c r="AR2435" s="3"/>
      <c r="AS2435" s="7"/>
      <c r="AT2435" s="1"/>
      <c r="AU2435" s="1"/>
      <c r="AV2435" s="1"/>
      <c r="AW2435" s="1"/>
      <c r="AX2435" s="1"/>
      <c r="AY2435" s="1"/>
      <c r="AZ2435" s="1"/>
      <c r="BA2435" s="1"/>
      <c r="BB2435" s="1"/>
    </row>
    <row r="2436" spans="1:54" x14ac:dyDescent="0.2">
      <c r="A2436" s="178">
        <f t="shared" si="1281"/>
        <v>43555</v>
      </c>
      <c r="B2436" s="2">
        <f t="shared" si="1267"/>
        <v>170465.06672980776</v>
      </c>
      <c r="C2436" s="2">
        <f t="shared" si="1282"/>
        <v>114801.30799216</v>
      </c>
      <c r="D2436" s="2">
        <f>SUM(Y2436:Y$2591)</f>
        <v>21493.33702124</v>
      </c>
      <c r="E2436" s="11">
        <f t="shared" si="1268"/>
        <v>93307.970970919996</v>
      </c>
      <c r="F2436" s="99">
        <f t="shared" si="1296"/>
        <v>5116.93</v>
      </c>
      <c r="G2436" s="3">
        <f>IF(N2436=1,VLOOKUP(A2435,[1]Plan1!$BG$69:$BI$188,3),G2435)</f>
        <v>5138.93</v>
      </c>
      <c r="H2436" s="200">
        <f t="shared" si="1297"/>
        <v>43467</v>
      </c>
      <c r="I2436" s="200">
        <f t="shared" si="1298"/>
        <v>43498</v>
      </c>
      <c r="J2436" s="27">
        <f t="shared" si="1269"/>
        <v>4.2994529923214841E-3</v>
      </c>
      <c r="K2436" s="12">
        <f t="shared" si="1283"/>
        <v>43556</v>
      </c>
      <c r="L2436" s="12">
        <f t="shared" si="1270"/>
        <v>43556</v>
      </c>
      <c r="M2436" s="1">
        <f t="shared" si="1284"/>
        <v>19</v>
      </c>
      <c r="N2436" s="1">
        <f t="shared" si="1271"/>
        <v>19</v>
      </c>
      <c r="O2436" s="2">
        <f t="shared" si="1272"/>
        <v>1.00429945</v>
      </c>
      <c r="P2436" s="11">
        <f t="shared" si="1295"/>
        <v>1.00319961</v>
      </c>
      <c r="Q2436" s="11">
        <f t="shared" si="1291"/>
        <v>1.4756992504768014</v>
      </c>
      <c r="R2436" s="2">
        <f t="shared" si="1294"/>
        <v>1.4820439400000001</v>
      </c>
      <c r="S2436" s="2">
        <f t="shared" si="1289"/>
        <v>1.4582888599999999</v>
      </c>
      <c r="T2436" s="2">
        <f t="shared" si="1273"/>
        <v>167413.46855839001</v>
      </c>
      <c r="U2436" s="2">
        <f t="shared" si="1274"/>
        <v>9850.1569210598736</v>
      </c>
      <c r="V2436" s="2">
        <f t="shared" si="1275"/>
        <v>44978.541960227907</v>
      </c>
      <c r="W2436" s="2">
        <f t="shared" si="1276"/>
        <v>169630.00687344777</v>
      </c>
      <c r="X2436" s="29">
        <f t="shared" si="1277"/>
        <v>0</v>
      </c>
      <c r="Y2436" s="2">
        <f t="shared" si="1290"/>
        <v>0</v>
      </c>
      <c r="Z2436" s="82">
        <f t="shared" si="1278"/>
        <v>0</v>
      </c>
      <c r="AA2436" s="2">
        <f t="shared" si="1287"/>
        <v>0</v>
      </c>
      <c r="AB2436" s="27">
        <f t="shared" si="1285"/>
        <v>6.7299999999999999E-2</v>
      </c>
      <c r="AC2436" s="29">
        <f t="shared" si="1299"/>
        <v>19</v>
      </c>
      <c r="AD2436" s="29">
        <v>252</v>
      </c>
      <c r="AE2436" s="11">
        <f t="shared" si="1292"/>
        <v>1.004922831</v>
      </c>
      <c r="AF2436" s="2">
        <f t="shared" si="1288"/>
        <v>824.14821283000003</v>
      </c>
      <c r="AG2436" s="2">
        <f t="shared" si="1279"/>
        <v>835.05985636000003</v>
      </c>
      <c r="AH2436" s="3">
        <f t="shared" si="1280"/>
        <v>0</v>
      </c>
      <c r="AI2436" s="4" t="str">
        <f t="shared" si="1293"/>
        <v>A+J=</v>
      </c>
      <c r="AJ2436" s="12">
        <f t="shared" si="1286"/>
        <v>43556</v>
      </c>
      <c r="AK2436" s="12"/>
      <c r="AL2436" s="4"/>
      <c r="AM2436" s="1"/>
      <c r="AN2436" s="12"/>
      <c r="AO2436" s="1"/>
      <c r="AP2436" s="1"/>
      <c r="AQ2436" s="3"/>
      <c r="AR2436" s="3"/>
      <c r="AS2436" s="7"/>
      <c r="AT2436" s="1"/>
      <c r="AU2436" s="1"/>
      <c r="AV2436" s="1"/>
      <c r="AW2436" s="1"/>
      <c r="AX2436" s="1"/>
      <c r="AY2436" s="1"/>
      <c r="AZ2436" s="1"/>
      <c r="BA2436" s="1"/>
      <c r="BB2436" s="1"/>
    </row>
    <row r="2437" spans="1:54" x14ac:dyDescent="0.2">
      <c r="A2437" s="178">
        <f t="shared" si="1281"/>
        <v>43556</v>
      </c>
      <c r="B2437" s="2">
        <f t="shared" si="1267"/>
        <v>170465.06672980776</v>
      </c>
      <c r="C2437" s="2">
        <f t="shared" si="1282"/>
        <v>114801.30799216</v>
      </c>
      <c r="D2437" s="2">
        <f>SUM(Y2437:Y$2591)</f>
        <v>21493.33702124</v>
      </c>
      <c r="E2437" s="11">
        <f t="shared" si="1268"/>
        <v>93307.970970919996</v>
      </c>
      <c r="F2437" s="99">
        <f t="shared" si="1296"/>
        <v>5116.93</v>
      </c>
      <c r="G2437" s="3">
        <f>IF(N2437=1,VLOOKUP(A2436,[1]Plan1!$BG$69:$BI$188,3),G2436)</f>
        <v>5138.93</v>
      </c>
      <c r="H2437" s="200">
        <f t="shared" si="1297"/>
        <v>43467</v>
      </c>
      <c r="I2437" s="200">
        <f t="shared" si="1298"/>
        <v>43498</v>
      </c>
      <c r="J2437" s="27">
        <f t="shared" si="1269"/>
        <v>4.2994529923214841E-3</v>
      </c>
      <c r="K2437" s="12">
        <f t="shared" si="1283"/>
        <v>43587</v>
      </c>
      <c r="L2437" s="12">
        <f t="shared" si="1270"/>
        <v>43556</v>
      </c>
      <c r="M2437" s="1">
        <f t="shared" si="1284"/>
        <v>19</v>
      </c>
      <c r="N2437" s="1">
        <f t="shared" si="1271"/>
        <v>19</v>
      </c>
      <c r="O2437" s="2">
        <f t="shared" si="1272"/>
        <v>1.00429945</v>
      </c>
      <c r="P2437" s="11">
        <f t="shared" si="1295"/>
        <v>1.00319961</v>
      </c>
      <c r="Q2437" s="11">
        <f t="shared" si="1291"/>
        <v>1.4756992504768014</v>
      </c>
      <c r="R2437" s="2">
        <f t="shared" si="1294"/>
        <v>1.4820439400000001</v>
      </c>
      <c r="S2437" s="2">
        <f t="shared" si="1289"/>
        <v>1.4582888599999999</v>
      </c>
      <c r="T2437" s="2">
        <f t="shared" si="1273"/>
        <v>167413.46855839001</v>
      </c>
      <c r="U2437" s="2">
        <f t="shared" si="1274"/>
        <v>9850.1569210598736</v>
      </c>
      <c r="V2437" s="2">
        <f t="shared" si="1275"/>
        <v>44978.541960227907</v>
      </c>
      <c r="W2437" s="2">
        <f t="shared" si="1276"/>
        <v>169630.00687344777</v>
      </c>
      <c r="X2437" s="29">
        <f t="shared" si="1277"/>
        <v>80</v>
      </c>
      <c r="Y2437" s="2">
        <f t="shared" si="1290"/>
        <v>3591.8252595600002</v>
      </c>
      <c r="Z2437" s="82">
        <f t="shared" si="1278"/>
        <v>3.128732E-2</v>
      </c>
      <c r="AA2437" s="2">
        <f t="shared" si="1287"/>
        <v>5237.9187630899996</v>
      </c>
      <c r="AB2437" s="27">
        <f t="shared" si="1285"/>
        <v>6.7299999999999999E-2</v>
      </c>
      <c r="AC2437" s="29">
        <f t="shared" si="1299"/>
        <v>19</v>
      </c>
      <c r="AD2437" s="29">
        <v>252</v>
      </c>
      <c r="AE2437" s="11">
        <f t="shared" si="1292"/>
        <v>1.004922831</v>
      </c>
      <c r="AF2437" s="2">
        <f t="shared" si="1288"/>
        <v>824.14821283000003</v>
      </c>
      <c r="AG2437" s="2">
        <f t="shared" si="1279"/>
        <v>835.05985636000003</v>
      </c>
      <c r="AH2437" s="3">
        <f t="shared" si="1280"/>
        <v>6062.06697592</v>
      </c>
      <c r="AI2437" s="4" t="str">
        <f t="shared" si="1293"/>
        <v>A+J=</v>
      </c>
      <c r="AJ2437" s="12">
        <f t="shared" si="1286"/>
        <v>43556</v>
      </c>
      <c r="AK2437" s="12"/>
      <c r="AL2437" s="4"/>
      <c r="AM2437" s="1"/>
      <c r="AN2437" s="12"/>
      <c r="AO2437" s="1"/>
      <c r="AP2437" s="1"/>
      <c r="AQ2437" s="3"/>
      <c r="AR2437" s="3"/>
      <c r="AS2437" s="7"/>
      <c r="AT2437" s="1"/>
      <c r="AU2437" s="1"/>
      <c r="AV2437" s="1"/>
      <c r="AW2437" s="1"/>
      <c r="AX2437" s="1"/>
      <c r="AY2437" s="1"/>
      <c r="AZ2437" s="1"/>
      <c r="BA2437" s="1"/>
      <c r="BB2437" s="1"/>
    </row>
    <row r="2438" spans="1:54" x14ac:dyDescent="0.2">
      <c r="A2438" s="178">
        <f t="shared" si="1281"/>
        <v>43557</v>
      </c>
      <c r="B2438" s="2">
        <f t="shared" si="1267"/>
        <v>164483.80489000518</v>
      </c>
      <c r="C2438" s="2">
        <f t="shared" si="1282"/>
        <v>111209.48273259999</v>
      </c>
      <c r="D2438" s="2">
        <f>SUM(Y2438:Y$2591)</f>
        <v>17901.511761679998</v>
      </c>
      <c r="E2438" s="11">
        <f t="shared" si="1268"/>
        <v>93307.970970919996</v>
      </c>
      <c r="F2438" s="99">
        <f t="shared" si="1296"/>
        <v>5138.93</v>
      </c>
      <c r="G2438" s="3">
        <f>IF(N2438=1,VLOOKUP(A2437,[1]Plan1!$BG$69:$BI$188,3),G2437)</f>
        <v>5177.47</v>
      </c>
      <c r="H2438" s="200">
        <f t="shared" si="1297"/>
        <v>43498</v>
      </c>
      <c r="I2438" s="200">
        <f t="shared" si="1298"/>
        <v>43526</v>
      </c>
      <c r="J2438" s="27">
        <f t="shared" si="1269"/>
        <v>7.4996156787503487E-3</v>
      </c>
      <c r="K2438" s="12">
        <f t="shared" si="1283"/>
        <v>43587</v>
      </c>
      <c r="L2438" s="12">
        <f t="shared" si="1270"/>
        <v>43587</v>
      </c>
      <c r="M2438" s="1">
        <f t="shared" si="1284"/>
        <v>21</v>
      </c>
      <c r="N2438" s="1">
        <f t="shared" si="1271"/>
        <v>1</v>
      </c>
      <c r="O2438" s="2">
        <f t="shared" si="1272"/>
        <v>1.00035585</v>
      </c>
      <c r="P2438" s="11">
        <f t="shared" si="1295"/>
        <v>1.00429945</v>
      </c>
      <c r="Q2438" s="11">
        <f t="shared" si="1291"/>
        <v>1.4820439456192638</v>
      </c>
      <c r="R2438" s="2">
        <f t="shared" si="1294"/>
        <v>1.4825713300000001</v>
      </c>
      <c r="S2438" s="2">
        <f t="shared" si="1289"/>
        <v>1.4582888599999999</v>
      </c>
      <c r="T2438" s="2">
        <f t="shared" si="1273"/>
        <v>162175.54979531001</v>
      </c>
      <c r="U2438" s="2">
        <f t="shared" si="1274"/>
        <v>8204.0634175369159</v>
      </c>
      <c r="V2438" s="2">
        <f t="shared" si="1275"/>
        <v>45027.751651038263</v>
      </c>
      <c r="W2438" s="2">
        <f t="shared" si="1276"/>
        <v>164441.29780117518</v>
      </c>
      <c r="X2438" s="29">
        <f t="shared" si="1277"/>
        <v>0</v>
      </c>
      <c r="Y2438" s="2">
        <f t="shared" si="1290"/>
        <v>0</v>
      </c>
      <c r="Z2438" s="82">
        <f t="shared" si="1278"/>
        <v>0</v>
      </c>
      <c r="AA2438" s="2">
        <f t="shared" si="1287"/>
        <v>0</v>
      </c>
      <c r="AB2438" s="27">
        <f t="shared" si="1285"/>
        <v>6.7299999999999999E-2</v>
      </c>
      <c r="AC2438" s="29">
        <f t="shared" si="1299"/>
        <v>1</v>
      </c>
      <c r="AD2438" s="29">
        <v>252</v>
      </c>
      <c r="AE2438" s="11">
        <f t="shared" si="1292"/>
        <v>1.0002584940000001</v>
      </c>
      <c r="AF2438" s="2">
        <f t="shared" si="1288"/>
        <v>41.921406560000001</v>
      </c>
      <c r="AG2438" s="2">
        <f t="shared" si="1279"/>
        <v>42.507088830000001</v>
      </c>
      <c r="AH2438" s="3">
        <f t="shared" si="1280"/>
        <v>0</v>
      </c>
      <c r="AI2438" s="4" t="str">
        <f t="shared" si="1293"/>
        <v>A+J=</v>
      </c>
      <c r="AJ2438" s="12">
        <f t="shared" si="1286"/>
        <v>43587</v>
      </c>
      <c r="AK2438" s="12"/>
      <c r="AL2438" s="4"/>
      <c r="AM2438" s="1"/>
      <c r="AN2438" s="12"/>
      <c r="AO2438" s="1"/>
      <c r="AP2438" s="1"/>
      <c r="AQ2438" s="3"/>
      <c r="AR2438" s="3"/>
      <c r="AS2438" s="7"/>
      <c r="AT2438" s="1"/>
      <c r="AU2438" s="1"/>
      <c r="AV2438" s="1"/>
      <c r="AW2438" s="1"/>
      <c r="AX2438" s="1"/>
      <c r="AY2438" s="1"/>
      <c r="AZ2438" s="1"/>
      <c r="BA2438" s="1"/>
      <c r="BB2438" s="1"/>
    </row>
    <row r="2439" spans="1:54" x14ac:dyDescent="0.2">
      <c r="A2439" s="178">
        <f t="shared" si="1281"/>
        <v>43558</v>
      </c>
      <c r="B2439" s="2">
        <f t="shared" si="1267"/>
        <v>164575.57493545031</v>
      </c>
      <c r="C2439" s="2">
        <f t="shared" si="1282"/>
        <v>111209.48273259999</v>
      </c>
      <c r="D2439" s="2">
        <f>SUM(Y2439:Y$2591)</f>
        <v>17901.511761679998</v>
      </c>
      <c r="E2439" s="11">
        <f t="shared" si="1268"/>
        <v>93307.970970919996</v>
      </c>
      <c r="F2439" s="99">
        <f t="shared" si="1296"/>
        <v>5138.93</v>
      </c>
      <c r="G2439" s="3">
        <f>IF(N2439=1,VLOOKUP(A2438,[1]Plan1!$BG$69:$BI$188,3),G2438)</f>
        <v>5177.47</v>
      </c>
      <c r="H2439" s="200">
        <f t="shared" si="1297"/>
        <v>43498</v>
      </c>
      <c r="I2439" s="200">
        <f t="shared" si="1298"/>
        <v>43526</v>
      </c>
      <c r="J2439" s="27">
        <f t="shared" si="1269"/>
        <v>7.4996156787503487E-3</v>
      </c>
      <c r="K2439" s="12">
        <f t="shared" si="1283"/>
        <v>43587</v>
      </c>
      <c r="L2439" s="12">
        <f t="shared" si="1270"/>
        <v>43587</v>
      </c>
      <c r="M2439" s="1">
        <f t="shared" si="1284"/>
        <v>21</v>
      </c>
      <c r="N2439" s="1">
        <f t="shared" si="1271"/>
        <v>2</v>
      </c>
      <c r="O2439" s="2">
        <f t="shared" si="1272"/>
        <v>1.00071183</v>
      </c>
      <c r="P2439" s="11">
        <f t="shared" si="1295"/>
        <v>1.00429945</v>
      </c>
      <c r="Q2439" s="11">
        <f t="shared" si="1291"/>
        <v>1.4820439456192638</v>
      </c>
      <c r="R2439" s="2">
        <f t="shared" si="1294"/>
        <v>1.4830989000000001</v>
      </c>
      <c r="S2439" s="2">
        <f t="shared" si="1289"/>
        <v>1.4582888599999999</v>
      </c>
      <c r="T2439" s="2">
        <f t="shared" si="1273"/>
        <v>162175.54979531001</v>
      </c>
      <c r="U2439" s="2">
        <f t="shared" si="1274"/>
        <v>8204.0634175369159</v>
      </c>
      <c r="V2439" s="2">
        <f t="shared" si="1275"/>
        <v>45076.97813728339</v>
      </c>
      <c r="W2439" s="2">
        <f t="shared" si="1276"/>
        <v>164490.5242874203</v>
      </c>
      <c r="X2439" s="29">
        <f t="shared" si="1277"/>
        <v>0</v>
      </c>
      <c r="Y2439" s="2">
        <f t="shared" si="1290"/>
        <v>0</v>
      </c>
      <c r="Z2439" s="82">
        <f t="shared" si="1278"/>
        <v>0</v>
      </c>
      <c r="AA2439" s="2">
        <f t="shared" si="1287"/>
        <v>0</v>
      </c>
      <c r="AB2439" s="27">
        <f t="shared" si="1285"/>
        <v>6.7299999999999999E-2</v>
      </c>
      <c r="AC2439" s="29">
        <f t="shared" si="1299"/>
        <v>2</v>
      </c>
      <c r="AD2439" s="29">
        <v>252</v>
      </c>
      <c r="AE2439" s="11">
        <f t="shared" si="1292"/>
        <v>1.000517055</v>
      </c>
      <c r="AF2439" s="2">
        <f t="shared" si="1288"/>
        <v>83.853678889999998</v>
      </c>
      <c r="AG2439" s="2">
        <f t="shared" si="1279"/>
        <v>85.050648030000005</v>
      </c>
      <c r="AH2439" s="3">
        <f t="shared" si="1280"/>
        <v>0</v>
      </c>
      <c r="AI2439" s="4" t="str">
        <f t="shared" si="1293"/>
        <v>A+J=</v>
      </c>
      <c r="AJ2439" s="12">
        <f t="shared" si="1286"/>
        <v>43587</v>
      </c>
      <c r="AK2439" s="12"/>
      <c r="AL2439" s="4"/>
      <c r="AM2439" s="1"/>
      <c r="AN2439" s="12"/>
      <c r="AO2439" s="1"/>
      <c r="AP2439" s="1"/>
      <c r="AQ2439" s="3"/>
      <c r="AR2439" s="3"/>
      <c r="AS2439" s="7"/>
      <c r="AT2439" s="1"/>
      <c r="AU2439" s="1"/>
      <c r="AV2439" s="1"/>
      <c r="AW2439" s="1"/>
      <c r="AX2439" s="1"/>
      <c r="AY2439" s="1"/>
      <c r="AZ2439" s="1"/>
      <c r="BA2439" s="1"/>
      <c r="BB2439" s="1"/>
    </row>
    <row r="2440" spans="1:54" x14ac:dyDescent="0.2">
      <c r="A2440" s="178">
        <f t="shared" si="1281"/>
        <v>43559</v>
      </c>
      <c r="B2440" s="2">
        <f t="shared" si="1267"/>
        <v>164667.40013722962</v>
      </c>
      <c r="C2440" s="2">
        <f t="shared" si="1282"/>
        <v>111209.48273259999</v>
      </c>
      <c r="D2440" s="2">
        <f>SUM(Y2440:Y$2591)</f>
        <v>17901.511761679998</v>
      </c>
      <c r="E2440" s="11">
        <f t="shared" si="1268"/>
        <v>93307.970970919996</v>
      </c>
      <c r="F2440" s="99">
        <f t="shared" si="1296"/>
        <v>5138.93</v>
      </c>
      <c r="G2440" s="3">
        <f>IF(N2440=1,VLOOKUP(A2439,[1]Plan1!$BG$69:$BI$188,3),G2439)</f>
        <v>5177.47</v>
      </c>
      <c r="H2440" s="200">
        <f t="shared" si="1297"/>
        <v>43498</v>
      </c>
      <c r="I2440" s="200">
        <f t="shared" si="1298"/>
        <v>43526</v>
      </c>
      <c r="J2440" s="27">
        <f t="shared" si="1269"/>
        <v>7.4996156787503487E-3</v>
      </c>
      <c r="K2440" s="12">
        <f t="shared" si="1283"/>
        <v>43587</v>
      </c>
      <c r="L2440" s="12">
        <f t="shared" si="1270"/>
        <v>43587</v>
      </c>
      <c r="M2440" s="1">
        <f t="shared" si="1284"/>
        <v>21</v>
      </c>
      <c r="N2440" s="1">
        <f t="shared" si="1271"/>
        <v>3</v>
      </c>
      <c r="O2440" s="2">
        <f t="shared" si="1272"/>
        <v>1.00106794</v>
      </c>
      <c r="P2440" s="11">
        <f t="shared" si="1295"/>
        <v>1.00429945</v>
      </c>
      <c r="Q2440" s="11">
        <f t="shared" si="1291"/>
        <v>1.4820439456192638</v>
      </c>
      <c r="R2440" s="2">
        <f t="shared" si="1294"/>
        <v>1.48362667</v>
      </c>
      <c r="S2440" s="2">
        <f t="shared" si="1289"/>
        <v>1.4582888599999999</v>
      </c>
      <c r="T2440" s="2">
        <f t="shared" si="1273"/>
        <v>162175.54979531001</v>
      </c>
      <c r="U2440" s="2">
        <f t="shared" si="1274"/>
        <v>8204.0634175369159</v>
      </c>
      <c r="V2440" s="2">
        <f t="shared" si="1275"/>
        <v>45126.223285122709</v>
      </c>
      <c r="W2440" s="2">
        <f t="shared" si="1276"/>
        <v>164539.76943525963</v>
      </c>
      <c r="X2440" s="29">
        <f t="shared" si="1277"/>
        <v>0</v>
      </c>
      <c r="Y2440" s="2">
        <f t="shared" si="1290"/>
        <v>0</v>
      </c>
      <c r="Z2440" s="82">
        <f t="shared" si="1278"/>
        <v>0</v>
      </c>
      <c r="AA2440" s="2">
        <f t="shared" si="1287"/>
        <v>0</v>
      </c>
      <c r="AB2440" s="27">
        <f t="shared" si="1285"/>
        <v>6.7299999999999999E-2</v>
      </c>
      <c r="AC2440" s="29">
        <f t="shared" si="1299"/>
        <v>3</v>
      </c>
      <c r="AD2440" s="29">
        <v>252</v>
      </c>
      <c r="AE2440" s="11">
        <f t="shared" si="1292"/>
        <v>1.0007756830000001</v>
      </c>
      <c r="AF2440" s="2">
        <f t="shared" si="1288"/>
        <v>125.79681699</v>
      </c>
      <c r="AG2440" s="2">
        <f t="shared" si="1279"/>
        <v>127.63070197</v>
      </c>
      <c r="AH2440" s="3">
        <f t="shared" si="1280"/>
        <v>0</v>
      </c>
      <c r="AI2440" s="4" t="str">
        <f t="shared" si="1293"/>
        <v>A+J=</v>
      </c>
      <c r="AJ2440" s="12">
        <f t="shared" si="1286"/>
        <v>43587</v>
      </c>
      <c r="AK2440" s="12"/>
      <c r="AL2440" s="4"/>
      <c r="AM2440" s="1"/>
      <c r="AN2440" s="12"/>
      <c r="AO2440" s="1"/>
      <c r="AP2440" s="1"/>
      <c r="AQ2440" s="3"/>
      <c r="AR2440" s="3"/>
      <c r="AS2440" s="7"/>
      <c r="AT2440" s="1"/>
      <c r="AU2440" s="1"/>
      <c r="AV2440" s="1"/>
      <c r="AW2440" s="1"/>
      <c r="AX2440" s="1"/>
      <c r="AY2440" s="1"/>
      <c r="AZ2440" s="1"/>
      <c r="BA2440" s="1"/>
      <c r="BB2440" s="1"/>
    </row>
    <row r="2441" spans="1:54" x14ac:dyDescent="0.2">
      <c r="A2441" s="178">
        <f t="shared" si="1281"/>
        <v>43560</v>
      </c>
      <c r="B2441" s="2">
        <f t="shared" si="1267"/>
        <v>164759.28035513312</v>
      </c>
      <c r="C2441" s="2">
        <f t="shared" si="1282"/>
        <v>111209.48273259999</v>
      </c>
      <c r="D2441" s="2">
        <f>SUM(Y2441:Y$2591)</f>
        <v>17901.511761679998</v>
      </c>
      <c r="E2441" s="11">
        <f t="shared" si="1268"/>
        <v>93307.970970919996</v>
      </c>
      <c r="F2441" s="99">
        <f t="shared" si="1296"/>
        <v>5138.93</v>
      </c>
      <c r="G2441" s="3">
        <f>IF(N2441=1,VLOOKUP(A2440,[1]Plan1!$BG$69:$BI$188,3),G2440)</f>
        <v>5177.47</v>
      </c>
      <c r="H2441" s="200">
        <f t="shared" si="1297"/>
        <v>43498</v>
      </c>
      <c r="I2441" s="200">
        <f t="shared" si="1298"/>
        <v>43526</v>
      </c>
      <c r="J2441" s="27">
        <f t="shared" si="1269"/>
        <v>7.4996156787503487E-3</v>
      </c>
      <c r="K2441" s="12">
        <f t="shared" si="1283"/>
        <v>43587</v>
      </c>
      <c r="L2441" s="12">
        <f t="shared" si="1270"/>
        <v>43587</v>
      </c>
      <c r="M2441" s="1">
        <f t="shared" si="1284"/>
        <v>21</v>
      </c>
      <c r="N2441" s="1">
        <f t="shared" si="1271"/>
        <v>4</v>
      </c>
      <c r="O2441" s="2">
        <f t="shared" si="1272"/>
        <v>1.0014241800000001</v>
      </c>
      <c r="P2441" s="11">
        <f t="shared" si="1295"/>
        <v>1.00429945</v>
      </c>
      <c r="Q2441" s="11">
        <f t="shared" si="1291"/>
        <v>1.4820439456192638</v>
      </c>
      <c r="R2441" s="2">
        <f t="shared" si="1294"/>
        <v>1.4841546400000001</v>
      </c>
      <c r="S2441" s="2">
        <f t="shared" si="1289"/>
        <v>1.4582888599999999</v>
      </c>
      <c r="T2441" s="2">
        <f t="shared" si="1273"/>
        <v>162175.54979531001</v>
      </c>
      <c r="U2441" s="2">
        <f t="shared" si="1274"/>
        <v>8204.0634175369159</v>
      </c>
      <c r="V2441" s="2">
        <f t="shared" si="1275"/>
        <v>45175.487094556229</v>
      </c>
      <c r="W2441" s="2">
        <f t="shared" si="1276"/>
        <v>164589.03324469313</v>
      </c>
      <c r="X2441" s="29">
        <f t="shared" si="1277"/>
        <v>0</v>
      </c>
      <c r="Y2441" s="2">
        <f t="shared" si="1290"/>
        <v>0</v>
      </c>
      <c r="Z2441" s="82">
        <f t="shared" si="1278"/>
        <v>0</v>
      </c>
      <c r="AA2441" s="2">
        <f t="shared" si="1287"/>
        <v>0</v>
      </c>
      <c r="AB2441" s="27">
        <f t="shared" si="1285"/>
        <v>6.7299999999999999E-2</v>
      </c>
      <c r="AC2441" s="29">
        <f t="shared" si="1299"/>
        <v>4</v>
      </c>
      <c r="AD2441" s="29">
        <v>252</v>
      </c>
      <c r="AE2441" s="11">
        <f t="shared" si="1292"/>
        <v>1.0010343770000001</v>
      </c>
      <c r="AF2441" s="2">
        <f t="shared" si="1288"/>
        <v>167.75065867000001</v>
      </c>
      <c r="AG2441" s="2">
        <f t="shared" si="1279"/>
        <v>170.24711044</v>
      </c>
      <c r="AH2441" s="3">
        <f t="shared" si="1280"/>
        <v>0</v>
      </c>
      <c r="AI2441" s="4" t="str">
        <f t="shared" si="1293"/>
        <v>A+J=</v>
      </c>
      <c r="AJ2441" s="12">
        <f t="shared" si="1286"/>
        <v>43587</v>
      </c>
      <c r="AK2441" s="12"/>
      <c r="AL2441" s="4"/>
      <c r="AM2441" s="1"/>
      <c r="AN2441" s="12"/>
      <c r="AO2441" s="1"/>
      <c r="AP2441" s="1"/>
      <c r="AQ2441" s="3"/>
      <c r="AR2441" s="3"/>
      <c r="AS2441" s="7"/>
      <c r="AT2441" s="1"/>
      <c r="AU2441" s="1"/>
      <c r="AV2441" s="1"/>
      <c r="AW2441" s="1"/>
      <c r="AX2441" s="1"/>
      <c r="AY2441" s="1"/>
      <c r="AZ2441" s="1"/>
      <c r="BA2441" s="1"/>
      <c r="BB2441" s="1"/>
    </row>
    <row r="2442" spans="1:54" x14ac:dyDescent="0.2">
      <c r="A2442" s="178">
        <f t="shared" si="1281"/>
        <v>43561</v>
      </c>
      <c r="B2442" s="2">
        <f t="shared" ref="B2442:B2505" si="1300">(W2442+AG2442)</f>
        <v>164851.21313980172</v>
      </c>
      <c r="C2442" s="2">
        <f t="shared" si="1282"/>
        <v>111209.48273259999</v>
      </c>
      <c r="D2442" s="2">
        <f>SUM(Y2442:Y$2591)</f>
        <v>17901.511761679998</v>
      </c>
      <c r="E2442" s="11">
        <f t="shared" ref="E2442:E2505" si="1301">(C2442-D2442)</f>
        <v>93307.970970919996</v>
      </c>
      <c r="F2442" s="99">
        <f t="shared" si="1296"/>
        <v>5138.93</v>
      </c>
      <c r="G2442" s="3">
        <f>IF(N2442=1,VLOOKUP(A2441,[1]Plan1!$BG$69:$BI$188,3),G2441)</f>
        <v>5177.47</v>
      </c>
      <c r="H2442" s="200">
        <f t="shared" si="1297"/>
        <v>43498</v>
      </c>
      <c r="I2442" s="200">
        <f t="shared" si="1298"/>
        <v>43526</v>
      </c>
      <c r="J2442" s="27">
        <f t="shared" ref="J2442:J2505" si="1302">(G2442/F2442)-1</f>
        <v>7.4996156787503487E-3</v>
      </c>
      <c r="K2442" s="12">
        <f t="shared" si="1283"/>
        <v>43587</v>
      </c>
      <c r="L2442" s="12">
        <f t="shared" ref="L2442:L2505" si="1303">IF(A2442&gt;L2441,K2442,L2441)</f>
        <v>43587</v>
      </c>
      <c r="M2442" s="1">
        <f t="shared" si="1284"/>
        <v>21</v>
      </c>
      <c r="N2442" s="1">
        <f t="shared" ref="N2442:N2505" si="1304">(M2442-(NETWORKDAYS(A2442,L2442,AN$137:AN$327)-1))</f>
        <v>5</v>
      </c>
      <c r="O2442" s="2">
        <f t="shared" ref="O2442:O2505" si="1305">TRUNC((G2442/F2442)^TRUNC((N2442/M2442),9),8)</f>
        <v>1.0017805399999999</v>
      </c>
      <c r="P2442" s="11">
        <f t="shared" si="1295"/>
        <v>1.00429945</v>
      </c>
      <c r="Q2442" s="11">
        <f t="shared" si="1291"/>
        <v>1.4820439456192638</v>
      </c>
      <c r="R2442" s="2">
        <f t="shared" si="1294"/>
        <v>1.48468278</v>
      </c>
      <c r="S2442" s="2">
        <f t="shared" si="1289"/>
        <v>1.4582888599999999</v>
      </c>
      <c r="T2442" s="2">
        <f t="shared" ref="T2442:T2505" si="1306">TRUNC(C2442*S2442,8)</f>
        <v>162175.54979531001</v>
      </c>
      <c r="U2442" s="2">
        <f t="shared" ref="U2442:U2505" si="1307">(D2442*(S2442-1))</f>
        <v>8204.0634175369159</v>
      </c>
      <c r="V2442" s="2">
        <f t="shared" ref="V2442:V2505" si="1308">(E2442*(R2442-1))</f>
        <v>45224.766766344801</v>
      </c>
      <c r="W2442" s="2">
        <f t="shared" ref="W2442:W2505" si="1309">(C2442+U2442+V2442)</f>
        <v>164638.31291648172</v>
      </c>
      <c r="X2442" s="29">
        <f t="shared" ref="X2442:X2505" si="1310">IF(VLOOKUP(A2442,AN$10:AU$131,8)=VLOOKUP(A2441,AN$10:AU$131,8),0,VLOOKUP(A2442,AN$10:AU$131,8))</f>
        <v>0</v>
      </c>
      <c r="Y2442" s="2">
        <f t="shared" si="1290"/>
        <v>0</v>
      </c>
      <c r="Z2442" s="82">
        <f t="shared" ref="Z2442:Z2505" si="1311">IF(X2442&gt;0,VLOOKUP($A2442,$AN$10:$AS$131,6),0)</f>
        <v>0</v>
      </c>
      <c r="AA2442" s="2">
        <f t="shared" si="1287"/>
        <v>0</v>
      </c>
      <c r="AB2442" s="27">
        <f t="shared" si="1285"/>
        <v>6.7299999999999999E-2</v>
      </c>
      <c r="AC2442" s="29">
        <f t="shared" si="1299"/>
        <v>5</v>
      </c>
      <c r="AD2442" s="29">
        <v>252</v>
      </c>
      <c r="AE2442" s="11">
        <f t="shared" si="1292"/>
        <v>1.0012931389999999</v>
      </c>
      <c r="AF2442" s="2">
        <f t="shared" si="1288"/>
        <v>209.71552828</v>
      </c>
      <c r="AG2442" s="2">
        <f t="shared" ref="AG2442:AG2505" si="1312">TRUNC((W2442*(AE2442-1)),8)</f>
        <v>212.90022332000001</v>
      </c>
      <c r="AH2442" s="3">
        <f t="shared" ref="AH2442:AH2505" si="1313">IF(AA2442&gt;0,AA2442+AF2442,0)</f>
        <v>0</v>
      </c>
      <c r="AI2442" s="4" t="str">
        <f t="shared" si="1293"/>
        <v>A+J=</v>
      </c>
      <c r="AJ2442" s="12">
        <f t="shared" si="1286"/>
        <v>43587</v>
      </c>
      <c r="AK2442" s="12"/>
      <c r="AL2442" s="4"/>
      <c r="AM2442" s="1"/>
      <c r="AN2442" s="12"/>
      <c r="AO2442" s="1"/>
      <c r="AP2442" s="1"/>
      <c r="AQ2442" s="3"/>
      <c r="AR2442" s="3"/>
      <c r="AS2442" s="7"/>
      <c r="AT2442" s="1"/>
      <c r="AU2442" s="1"/>
      <c r="AV2442" s="1"/>
      <c r="AW2442" s="1"/>
      <c r="AX2442" s="1"/>
      <c r="AY2442" s="1"/>
      <c r="AZ2442" s="1"/>
      <c r="BA2442" s="1"/>
      <c r="BB2442" s="1"/>
    </row>
    <row r="2443" spans="1:54" x14ac:dyDescent="0.2">
      <c r="A2443" s="178">
        <f t="shared" ref="A2443:A2506" si="1314">(A2442+1)</f>
        <v>43562</v>
      </c>
      <c r="B2443" s="2">
        <f t="shared" si="1300"/>
        <v>164851.21313980172</v>
      </c>
      <c r="C2443" s="2">
        <f t="shared" ref="C2443:C2506" si="1315">TRUNC(IF(X2442&gt;0,VLOOKUP(A2442,$AN$12:$AO$131,2),C2442),8)</f>
        <v>111209.48273259999</v>
      </c>
      <c r="D2443" s="2">
        <f>SUM(Y2443:Y$2591)</f>
        <v>17901.511761679998</v>
      </c>
      <c r="E2443" s="11">
        <f t="shared" si="1301"/>
        <v>93307.970970919996</v>
      </c>
      <c r="F2443" s="99">
        <f t="shared" si="1296"/>
        <v>5138.93</v>
      </c>
      <c r="G2443" s="3">
        <f>IF(N2443=1,VLOOKUP(A2442,[1]Plan1!$BG$69:$BI$188,3),G2442)</f>
        <v>5177.47</v>
      </c>
      <c r="H2443" s="200">
        <f t="shared" si="1297"/>
        <v>43498</v>
      </c>
      <c r="I2443" s="200">
        <f t="shared" si="1298"/>
        <v>43526</v>
      </c>
      <c r="J2443" s="27">
        <f t="shared" si="1302"/>
        <v>7.4996156787503487E-3</v>
      </c>
      <c r="K2443" s="12">
        <f t="shared" ref="K2443:K2506" si="1316">IF(DAY(A2443)=1,VLOOKUP(A2443,AR$137:AW$275,4),K2442)</f>
        <v>43587</v>
      </c>
      <c r="L2443" s="12">
        <f t="shared" si="1303"/>
        <v>43587</v>
      </c>
      <c r="M2443" s="1">
        <f t="shared" ref="M2443:M2506" si="1317">IF(L2443=L2442,M2442,NETWORKDAYS(L2442,L2443,$AN$137:$AN$327)-1)</f>
        <v>21</v>
      </c>
      <c r="N2443" s="1">
        <f t="shared" si="1304"/>
        <v>5</v>
      </c>
      <c r="O2443" s="2">
        <f t="shared" si="1305"/>
        <v>1.0017805399999999</v>
      </c>
      <c r="P2443" s="11">
        <f t="shared" si="1295"/>
        <v>1.00429945</v>
      </c>
      <c r="Q2443" s="11">
        <f t="shared" si="1291"/>
        <v>1.4820439456192638</v>
      </c>
      <c r="R2443" s="2">
        <f t="shared" si="1294"/>
        <v>1.48468278</v>
      </c>
      <c r="S2443" s="2">
        <f t="shared" si="1289"/>
        <v>1.4582888599999999</v>
      </c>
      <c r="T2443" s="2">
        <f t="shared" si="1306"/>
        <v>162175.54979531001</v>
      </c>
      <c r="U2443" s="2">
        <f t="shared" si="1307"/>
        <v>8204.0634175369159</v>
      </c>
      <c r="V2443" s="2">
        <f t="shared" si="1308"/>
        <v>45224.766766344801</v>
      </c>
      <c r="W2443" s="2">
        <f t="shared" si="1309"/>
        <v>164638.31291648172</v>
      </c>
      <c r="X2443" s="29">
        <f t="shared" si="1310"/>
        <v>0</v>
      </c>
      <c r="Y2443" s="2">
        <f t="shared" si="1290"/>
        <v>0</v>
      </c>
      <c r="Z2443" s="82">
        <f t="shared" si="1311"/>
        <v>0</v>
      </c>
      <c r="AA2443" s="2">
        <f t="shared" si="1287"/>
        <v>0</v>
      </c>
      <c r="AB2443" s="27">
        <f t="shared" ref="AB2443:AB2506" si="1318">(AB2442)</f>
        <v>6.7299999999999999E-2</v>
      </c>
      <c r="AC2443" s="29">
        <f t="shared" si="1299"/>
        <v>5</v>
      </c>
      <c r="AD2443" s="29">
        <v>252</v>
      </c>
      <c r="AE2443" s="11">
        <f t="shared" si="1292"/>
        <v>1.0012931389999999</v>
      </c>
      <c r="AF2443" s="2">
        <f t="shared" si="1288"/>
        <v>209.71552828</v>
      </c>
      <c r="AG2443" s="2">
        <f t="shared" si="1312"/>
        <v>212.90022332000001</v>
      </c>
      <c r="AH2443" s="3">
        <f t="shared" si="1313"/>
        <v>0</v>
      </c>
      <c r="AI2443" s="4" t="str">
        <f t="shared" si="1293"/>
        <v>A+J=</v>
      </c>
      <c r="AJ2443" s="12">
        <f t="shared" ref="AJ2443:AJ2506" si="1319">IF(X2442&gt;0,VLOOKUP(A2442,$AN$10:$AW$130,9),AJ2442)</f>
        <v>43587</v>
      </c>
      <c r="AK2443" s="12"/>
      <c r="AL2443" s="4"/>
      <c r="AM2443" s="1"/>
      <c r="AN2443" s="12"/>
      <c r="AO2443" s="1"/>
      <c r="AP2443" s="1"/>
      <c r="AQ2443" s="3"/>
      <c r="AR2443" s="3"/>
      <c r="AS2443" s="7"/>
      <c r="AT2443" s="1"/>
      <c r="AU2443" s="1"/>
      <c r="AV2443" s="1"/>
      <c r="AW2443" s="1"/>
      <c r="AX2443" s="1"/>
      <c r="AY2443" s="1"/>
      <c r="AZ2443" s="1"/>
      <c r="BA2443" s="1"/>
      <c r="BB2443" s="1"/>
    </row>
    <row r="2444" spans="1:54" x14ac:dyDescent="0.2">
      <c r="A2444" s="178">
        <f t="shared" si="1314"/>
        <v>43563</v>
      </c>
      <c r="B2444" s="2">
        <f t="shared" si="1300"/>
        <v>164851.21313980172</v>
      </c>
      <c r="C2444" s="2">
        <f t="shared" si="1315"/>
        <v>111209.48273259999</v>
      </c>
      <c r="D2444" s="2">
        <f>SUM(Y2444:Y$2591)</f>
        <v>17901.511761679998</v>
      </c>
      <c r="E2444" s="11">
        <f t="shared" si="1301"/>
        <v>93307.970970919996</v>
      </c>
      <c r="F2444" s="99">
        <f t="shared" si="1296"/>
        <v>5138.93</v>
      </c>
      <c r="G2444" s="3">
        <f>IF(N2444=1,VLOOKUP(A2443,[1]Plan1!$BG$69:$BI$188,3),G2443)</f>
        <v>5177.47</v>
      </c>
      <c r="H2444" s="200">
        <f t="shared" si="1297"/>
        <v>43498</v>
      </c>
      <c r="I2444" s="200">
        <f t="shared" si="1298"/>
        <v>43526</v>
      </c>
      <c r="J2444" s="27">
        <f t="shared" si="1302"/>
        <v>7.4996156787503487E-3</v>
      </c>
      <c r="K2444" s="12">
        <f t="shared" si="1316"/>
        <v>43587</v>
      </c>
      <c r="L2444" s="12">
        <f t="shared" si="1303"/>
        <v>43587</v>
      </c>
      <c r="M2444" s="1">
        <f t="shared" si="1317"/>
        <v>21</v>
      </c>
      <c r="N2444" s="1">
        <f t="shared" si="1304"/>
        <v>5</v>
      </c>
      <c r="O2444" s="2">
        <f t="shared" si="1305"/>
        <v>1.0017805399999999</v>
      </c>
      <c r="P2444" s="11">
        <f t="shared" si="1295"/>
        <v>1.00429945</v>
      </c>
      <c r="Q2444" s="11">
        <f t="shared" si="1291"/>
        <v>1.4820439456192638</v>
      </c>
      <c r="R2444" s="2">
        <f t="shared" si="1294"/>
        <v>1.48468278</v>
      </c>
      <c r="S2444" s="2">
        <f t="shared" si="1289"/>
        <v>1.4582888599999999</v>
      </c>
      <c r="T2444" s="2">
        <f t="shared" si="1306"/>
        <v>162175.54979531001</v>
      </c>
      <c r="U2444" s="2">
        <f t="shared" si="1307"/>
        <v>8204.0634175369159</v>
      </c>
      <c r="V2444" s="2">
        <f t="shared" si="1308"/>
        <v>45224.766766344801</v>
      </c>
      <c r="W2444" s="2">
        <f t="shared" si="1309"/>
        <v>164638.31291648172</v>
      </c>
      <c r="X2444" s="29">
        <f t="shared" si="1310"/>
        <v>0</v>
      </c>
      <c r="Y2444" s="2">
        <f t="shared" si="1290"/>
        <v>0</v>
      </c>
      <c r="Z2444" s="82">
        <f t="shared" si="1311"/>
        <v>0</v>
      </c>
      <c r="AA2444" s="2">
        <f t="shared" si="1287"/>
        <v>0</v>
      </c>
      <c r="AB2444" s="27">
        <f t="shared" si="1318"/>
        <v>6.7299999999999999E-2</v>
      </c>
      <c r="AC2444" s="29">
        <f t="shared" si="1299"/>
        <v>5</v>
      </c>
      <c r="AD2444" s="29">
        <v>252</v>
      </c>
      <c r="AE2444" s="11">
        <f t="shared" si="1292"/>
        <v>1.0012931389999999</v>
      </c>
      <c r="AF2444" s="2">
        <f t="shared" si="1288"/>
        <v>209.71552828</v>
      </c>
      <c r="AG2444" s="2">
        <f t="shared" si="1312"/>
        <v>212.90022332000001</v>
      </c>
      <c r="AH2444" s="3">
        <f t="shared" si="1313"/>
        <v>0</v>
      </c>
      <c r="AI2444" s="4" t="str">
        <f t="shared" si="1293"/>
        <v>A+J=</v>
      </c>
      <c r="AJ2444" s="12">
        <f t="shared" si="1319"/>
        <v>43587</v>
      </c>
      <c r="AK2444" s="12"/>
      <c r="AL2444" s="4"/>
      <c r="AM2444" s="1"/>
      <c r="AN2444" s="12"/>
      <c r="AO2444" s="1"/>
      <c r="AP2444" s="1"/>
      <c r="AQ2444" s="3"/>
      <c r="AR2444" s="3"/>
      <c r="AS2444" s="7"/>
      <c r="AT2444" s="1"/>
      <c r="AU2444" s="1"/>
      <c r="AV2444" s="1"/>
      <c r="AW2444" s="1"/>
      <c r="AX2444" s="1"/>
      <c r="AY2444" s="1"/>
      <c r="AZ2444" s="1"/>
      <c r="BA2444" s="1"/>
      <c r="BB2444" s="1"/>
    </row>
    <row r="2445" spans="1:54" x14ac:dyDescent="0.2">
      <c r="A2445" s="178">
        <f t="shared" si="1314"/>
        <v>43564</v>
      </c>
      <c r="B2445" s="2">
        <f t="shared" si="1300"/>
        <v>164943.20005330478</v>
      </c>
      <c r="C2445" s="2">
        <f t="shared" si="1315"/>
        <v>111209.48273259999</v>
      </c>
      <c r="D2445" s="2">
        <f>SUM(Y2445:Y$2591)</f>
        <v>17901.511761679998</v>
      </c>
      <c r="E2445" s="11">
        <f t="shared" si="1301"/>
        <v>93307.970970919996</v>
      </c>
      <c r="F2445" s="99">
        <f t="shared" si="1296"/>
        <v>5138.93</v>
      </c>
      <c r="G2445" s="3">
        <f>IF(N2445=1,VLOOKUP(A2444,[1]Plan1!$BG$69:$BI$188,3),G2444)</f>
        <v>5177.47</v>
      </c>
      <c r="H2445" s="200">
        <f t="shared" si="1297"/>
        <v>43498</v>
      </c>
      <c r="I2445" s="200">
        <f t="shared" si="1298"/>
        <v>43526</v>
      </c>
      <c r="J2445" s="27">
        <f t="shared" si="1302"/>
        <v>7.4996156787503487E-3</v>
      </c>
      <c r="K2445" s="12">
        <f t="shared" si="1316"/>
        <v>43587</v>
      </c>
      <c r="L2445" s="12">
        <f t="shared" si="1303"/>
        <v>43587</v>
      </c>
      <c r="M2445" s="1">
        <f t="shared" si="1317"/>
        <v>21</v>
      </c>
      <c r="N2445" s="1">
        <f t="shared" si="1304"/>
        <v>6</v>
      </c>
      <c r="O2445" s="2">
        <f t="shared" si="1305"/>
        <v>1.0021370300000001</v>
      </c>
      <c r="P2445" s="11">
        <f t="shared" si="1295"/>
        <v>1.00429945</v>
      </c>
      <c r="Q2445" s="11">
        <f t="shared" si="1291"/>
        <v>1.4820439456192638</v>
      </c>
      <c r="R2445" s="2">
        <f t="shared" si="1294"/>
        <v>1.4852111100000001</v>
      </c>
      <c r="S2445" s="2">
        <f t="shared" si="1289"/>
        <v>1.4582888599999999</v>
      </c>
      <c r="T2445" s="2">
        <f t="shared" si="1306"/>
        <v>162175.54979531001</v>
      </c>
      <c r="U2445" s="2">
        <f t="shared" si="1307"/>
        <v>8204.0634175369159</v>
      </c>
      <c r="V2445" s="2">
        <f t="shared" si="1308"/>
        <v>45274.064166647877</v>
      </c>
      <c r="W2445" s="2">
        <f t="shared" si="1309"/>
        <v>164687.61031678479</v>
      </c>
      <c r="X2445" s="29">
        <f t="shared" si="1310"/>
        <v>0</v>
      </c>
      <c r="Y2445" s="2">
        <f t="shared" si="1290"/>
        <v>0</v>
      </c>
      <c r="Z2445" s="82">
        <f t="shared" si="1311"/>
        <v>0</v>
      </c>
      <c r="AA2445" s="2">
        <f t="shared" si="1287"/>
        <v>0</v>
      </c>
      <c r="AB2445" s="27">
        <f t="shared" si="1318"/>
        <v>6.7299999999999999E-2</v>
      </c>
      <c r="AC2445" s="29">
        <f t="shared" si="1299"/>
        <v>6</v>
      </c>
      <c r="AD2445" s="29">
        <v>252</v>
      </c>
      <c r="AE2445" s="11">
        <f t="shared" si="1292"/>
        <v>1.0015519669999999</v>
      </c>
      <c r="AF2445" s="2">
        <f t="shared" si="1288"/>
        <v>251.69110147999999</v>
      </c>
      <c r="AG2445" s="2">
        <f t="shared" si="1312"/>
        <v>255.58973652</v>
      </c>
      <c r="AH2445" s="3">
        <f t="shared" si="1313"/>
        <v>0</v>
      </c>
      <c r="AI2445" s="4" t="str">
        <f t="shared" si="1293"/>
        <v>A+J=</v>
      </c>
      <c r="AJ2445" s="12">
        <f t="shared" si="1319"/>
        <v>43587</v>
      </c>
      <c r="AK2445" s="12"/>
      <c r="AL2445" s="4"/>
      <c r="AM2445" s="1"/>
      <c r="AN2445" s="12"/>
      <c r="AO2445" s="1"/>
      <c r="AP2445" s="1"/>
      <c r="AQ2445" s="3"/>
      <c r="AR2445" s="3"/>
      <c r="AS2445" s="7"/>
      <c r="AT2445" s="1"/>
      <c r="AU2445" s="1"/>
      <c r="AV2445" s="1"/>
      <c r="AW2445" s="1"/>
      <c r="AX2445" s="1"/>
      <c r="AY2445" s="1"/>
      <c r="AZ2445" s="1"/>
      <c r="BA2445" s="1"/>
      <c r="BB2445" s="1"/>
    </row>
    <row r="2446" spans="1:54" x14ac:dyDescent="0.2">
      <c r="A2446" s="178">
        <f t="shared" si="1314"/>
        <v>43565</v>
      </c>
      <c r="B2446" s="2">
        <f t="shared" si="1300"/>
        <v>165035.2403491126</v>
      </c>
      <c r="C2446" s="2">
        <f t="shared" si="1315"/>
        <v>111209.48273259999</v>
      </c>
      <c r="D2446" s="2">
        <f>SUM(Y2446:Y$2591)</f>
        <v>17901.511761679998</v>
      </c>
      <c r="E2446" s="11">
        <f t="shared" si="1301"/>
        <v>93307.970970919996</v>
      </c>
      <c r="F2446" s="99">
        <f t="shared" si="1296"/>
        <v>5138.93</v>
      </c>
      <c r="G2446" s="3">
        <f>IF(N2446=1,VLOOKUP(A2445,[1]Plan1!$BG$69:$BI$188,3),G2445)</f>
        <v>5177.47</v>
      </c>
      <c r="H2446" s="200">
        <f t="shared" si="1297"/>
        <v>43498</v>
      </c>
      <c r="I2446" s="200">
        <f t="shared" si="1298"/>
        <v>43526</v>
      </c>
      <c r="J2446" s="27">
        <f t="shared" si="1302"/>
        <v>7.4996156787503487E-3</v>
      </c>
      <c r="K2446" s="12">
        <f t="shared" si="1316"/>
        <v>43587</v>
      </c>
      <c r="L2446" s="12">
        <f t="shared" si="1303"/>
        <v>43587</v>
      </c>
      <c r="M2446" s="1">
        <f t="shared" si="1317"/>
        <v>21</v>
      </c>
      <c r="N2446" s="1">
        <f t="shared" si="1304"/>
        <v>7</v>
      </c>
      <c r="O2446" s="2">
        <f t="shared" si="1305"/>
        <v>1.00249364</v>
      </c>
      <c r="P2446" s="11">
        <f t="shared" si="1295"/>
        <v>1.00429945</v>
      </c>
      <c r="Q2446" s="11">
        <f t="shared" si="1291"/>
        <v>1.4820439456192638</v>
      </c>
      <c r="R2446" s="2">
        <f t="shared" si="1294"/>
        <v>1.4857396199999999</v>
      </c>
      <c r="S2446" s="2">
        <f t="shared" si="1289"/>
        <v>1.4582888599999999</v>
      </c>
      <c r="T2446" s="2">
        <f t="shared" si="1306"/>
        <v>162175.54979531001</v>
      </c>
      <c r="U2446" s="2">
        <f t="shared" si="1307"/>
        <v>8204.0634175369159</v>
      </c>
      <c r="V2446" s="2">
        <f t="shared" si="1308"/>
        <v>45323.378362385702</v>
      </c>
      <c r="W2446" s="2">
        <f t="shared" si="1309"/>
        <v>164736.92451252262</v>
      </c>
      <c r="X2446" s="29">
        <f t="shared" si="1310"/>
        <v>0</v>
      </c>
      <c r="Y2446" s="2">
        <f t="shared" si="1290"/>
        <v>0</v>
      </c>
      <c r="Z2446" s="82">
        <f t="shared" si="1311"/>
        <v>0</v>
      </c>
      <c r="AA2446" s="2">
        <f t="shared" si="1287"/>
        <v>0</v>
      </c>
      <c r="AB2446" s="27">
        <f t="shared" si="1318"/>
        <v>6.7299999999999999E-2</v>
      </c>
      <c r="AC2446" s="29">
        <f t="shared" si="1299"/>
        <v>7</v>
      </c>
      <c r="AD2446" s="29">
        <v>252</v>
      </c>
      <c r="AE2446" s="11">
        <f t="shared" si="1292"/>
        <v>1.0018108619999999</v>
      </c>
      <c r="AF2446" s="2">
        <f t="shared" si="1288"/>
        <v>293.67754044999998</v>
      </c>
      <c r="AG2446" s="2">
        <f t="shared" si="1312"/>
        <v>298.31583659</v>
      </c>
      <c r="AH2446" s="3">
        <f t="shared" si="1313"/>
        <v>0</v>
      </c>
      <c r="AI2446" s="4" t="str">
        <f t="shared" si="1293"/>
        <v>A+J=</v>
      </c>
      <c r="AJ2446" s="12">
        <f t="shared" si="1319"/>
        <v>43587</v>
      </c>
      <c r="AK2446" s="12"/>
      <c r="AL2446" s="4"/>
      <c r="AM2446" s="1"/>
      <c r="AN2446" s="12"/>
      <c r="AO2446" s="1"/>
      <c r="AP2446" s="1"/>
      <c r="AQ2446" s="3"/>
      <c r="AR2446" s="3"/>
      <c r="AS2446" s="7"/>
      <c r="AT2446" s="1"/>
      <c r="AU2446" s="1"/>
      <c r="AV2446" s="1"/>
      <c r="AW2446" s="1"/>
      <c r="AX2446" s="1"/>
      <c r="AY2446" s="1"/>
      <c r="AZ2446" s="1"/>
      <c r="BA2446" s="1"/>
      <c r="BB2446" s="1"/>
    </row>
    <row r="2447" spans="1:54" x14ac:dyDescent="0.2">
      <c r="A2447" s="178">
        <f t="shared" si="1314"/>
        <v>43566</v>
      </c>
      <c r="B2447" s="2">
        <f t="shared" si="1300"/>
        <v>165127.33702002437</v>
      </c>
      <c r="C2447" s="2">
        <f t="shared" si="1315"/>
        <v>111209.48273259999</v>
      </c>
      <c r="D2447" s="2">
        <f>SUM(Y2447:Y$2591)</f>
        <v>17901.511761679998</v>
      </c>
      <c r="E2447" s="11">
        <f t="shared" si="1301"/>
        <v>93307.970970919996</v>
      </c>
      <c r="F2447" s="99">
        <f t="shared" si="1296"/>
        <v>5138.93</v>
      </c>
      <c r="G2447" s="3">
        <f>IF(N2447=1,VLOOKUP(A2446,[1]Plan1!$BG$69:$BI$188,3),G2446)</f>
        <v>5177.47</v>
      </c>
      <c r="H2447" s="200">
        <f t="shared" si="1297"/>
        <v>43498</v>
      </c>
      <c r="I2447" s="200">
        <f t="shared" si="1298"/>
        <v>43526</v>
      </c>
      <c r="J2447" s="27">
        <f t="shared" si="1302"/>
        <v>7.4996156787503487E-3</v>
      </c>
      <c r="K2447" s="12">
        <f t="shared" si="1316"/>
        <v>43587</v>
      </c>
      <c r="L2447" s="12">
        <f t="shared" si="1303"/>
        <v>43587</v>
      </c>
      <c r="M2447" s="1">
        <f t="shared" si="1317"/>
        <v>21</v>
      </c>
      <c r="N2447" s="1">
        <f t="shared" si="1304"/>
        <v>8</v>
      </c>
      <c r="O2447" s="2">
        <f t="shared" si="1305"/>
        <v>1.0028503900000001</v>
      </c>
      <c r="P2447" s="11">
        <f t="shared" si="1295"/>
        <v>1.00429945</v>
      </c>
      <c r="Q2447" s="11">
        <f t="shared" si="1291"/>
        <v>1.4820439456192638</v>
      </c>
      <c r="R2447" s="2">
        <f t="shared" si="1294"/>
        <v>1.4862683400000001</v>
      </c>
      <c r="S2447" s="2">
        <f t="shared" si="1289"/>
        <v>1.4582888599999999</v>
      </c>
      <c r="T2447" s="2">
        <f t="shared" si="1306"/>
        <v>162175.54979531001</v>
      </c>
      <c r="U2447" s="2">
        <f t="shared" si="1307"/>
        <v>8204.0634175369159</v>
      </c>
      <c r="V2447" s="2">
        <f t="shared" si="1308"/>
        <v>45372.71215279746</v>
      </c>
      <c r="W2447" s="2">
        <f t="shared" si="1309"/>
        <v>164786.25830293438</v>
      </c>
      <c r="X2447" s="29">
        <f t="shared" si="1310"/>
        <v>0</v>
      </c>
      <c r="Y2447" s="2">
        <f t="shared" si="1290"/>
        <v>0</v>
      </c>
      <c r="Z2447" s="82">
        <f t="shared" si="1311"/>
        <v>0</v>
      </c>
      <c r="AA2447" s="2">
        <f t="shared" si="1287"/>
        <v>0</v>
      </c>
      <c r="AB2447" s="27">
        <f t="shared" si="1318"/>
        <v>6.7299999999999999E-2</v>
      </c>
      <c r="AC2447" s="29">
        <f t="shared" si="1299"/>
        <v>8</v>
      </c>
      <c r="AD2447" s="29">
        <v>252</v>
      </c>
      <c r="AE2447" s="11">
        <f t="shared" si="1292"/>
        <v>1.002069825</v>
      </c>
      <c r="AF2447" s="2">
        <f t="shared" si="1288"/>
        <v>335.67500734999999</v>
      </c>
      <c r="AG2447" s="2">
        <f t="shared" si="1312"/>
        <v>341.07871709</v>
      </c>
      <c r="AH2447" s="3">
        <f t="shared" si="1313"/>
        <v>0</v>
      </c>
      <c r="AI2447" s="4" t="str">
        <f t="shared" si="1293"/>
        <v>A+J=</v>
      </c>
      <c r="AJ2447" s="12">
        <f t="shared" si="1319"/>
        <v>43587</v>
      </c>
      <c r="AK2447" s="12"/>
      <c r="AL2447" s="4"/>
      <c r="AM2447" s="1"/>
      <c r="AN2447" s="12"/>
      <c r="AO2447" s="1"/>
      <c r="AP2447" s="1"/>
      <c r="AQ2447" s="3"/>
      <c r="AR2447" s="3"/>
      <c r="AS2447" s="7"/>
      <c r="AT2447" s="1"/>
      <c r="AU2447" s="1"/>
      <c r="AV2447" s="1"/>
      <c r="AW2447" s="1"/>
      <c r="AX2447" s="1"/>
      <c r="AY2447" s="1"/>
      <c r="AZ2447" s="1"/>
      <c r="BA2447" s="1"/>
      <c r="BB2447" s="1"/>
    </row>
    <row r="2448" spans="1:54" x14ac:dyDescent="0.2">
      <c r="A2448" s="178">
        <f t="shared" si="1314"/>
        <v>43567</v>
      </c>
      <c r="B2448" s="2">
        <f t="shared" si="1300"/>
        <v>165219.48695588089</v>
      </c>
      <c r="C2448" s="2">
        <f t="shared" si="1315"/>
        <v>111209.48273259999</v>
      </c>
      <c r="D2448" s="2">
        <f>SUM(Y2448:Y$2591)</f>
        <v>17901.511761679998</v>
      </c>
      <c r="E2448" s="11">
        <f t="shared" si="1301"/>
        <v>93307.970970919996</v>
      </c>
      <c r="F2448" s="99">
        <f t="shared" si="1296"/>
        <v>5138.93</v>
      </c>
      <c r="G2448" s="3">
        <f>IF(N2448=1,VLOOKUP(A2447,[1]Plan1!$BG$69:$BI$188,3),G2447)</f>
        <v>5177.47</v>
      </c>
      <c r="H2448" s="200">
        <f t="shared" si="1297"/>
        <v>43498</v>
      </c>
      <c r="I2448" s="200">
        <f t="shared" si="1298"/>
        <v>43526</v>
      </c>
      <c r="J2448" s="27">
        <f t="shared" si="1302"/>
        <v>7.4996156787503487E-3</v>
      </c>
      <c r="K2448" s="12">
        <f t="shared" si="1316"/>
        <v>43587</v>
      </c>
      <c r="L2448" s="12">
        <f t="shared" si="1303"/>
        <v>43587</v>
      </c>
      <c r="M2448" s="1">
        <f t="shared" si="1317"/>
        <v>21</v>
      </c>
      <c r="N2448" s="1">
        <f t="shared" si="1304"/>
        <v>9</v>
      </c>
      <c r="O2448" s="2">
        <f t="shared" si="1305"/>
        <v>1.0032072599999999</v>
      </c>
      <c r="P2448" s="11">
        <f t="shared" si="1295"/>
        <v>1.00429945</v>
      </c>
      <c r="Q2448" s="11">
        <f t="shared" si="1291"/>
        <v>1.4820439456192638</v>
      </c>
      <c r="R2448" s="2">
        <f t="shared" si="1294"/>
        <v>1.48679724</v>
      </c>
      <c r="S2448" s="2">
        <f t="shared" si="1289"/>
        <v>1.4582888599999999</v>
      </c>
      <c r="T2448" s="2">
        <f t="shared" si="1306"/>
        <v>162175.54979531001</v>
      </c>
      <c r="U2448" s="2">
        <f t="shared" si="1307"/>
        <v>8204.0634175369159</v>
      </c>
      <c r="V2448" s="2">
        <f t="shared" si="1308"/>
        <v>45422.062738643974</v>
      </c>
      <c r="W2448" s="2">
        <f t="shared" si="1309"/>
        <v>164835.60888878087</v>
      </c>
      <c r="X2448" s="29">
        <f t="shared" si="1310"/>
        <v>0</v>
      </c>
      <c r="Y2448" s="2">
        <f t="shared" si="1290"/>
        <v>0</v>
      </c>
      <c r="Z2448" s="82">
        <f t="shared" si="1311"/>
        <v>0</v>
      </c>
      <c r="AA2448" s="2">
        <f t="shared" si="1287"/>
        <v>0</v>
      </c>
      <c r="AB2448" s="27">
        <f t="shared" si="1318"/>
        <v>6.7299999999999999E-2</v>
      </c>
      <c r="AC2448" s="29">
        <f t="shared" si="1299"/>
        <v>9</v>
      </c>
      <c r="AD2448" s="29">
        <v>252</v>
      </c>
      <c r="AE2448" s="11">
        <f t="shared" si="1292"/>
        <v>1.0023288539999999</v>
      </c>
      <c r="AF2448" s="2">
        <f t="shared" si="1288"/>
        <v>377.68317783999998</v>
      </c>
      <c r="AG2448" s="2">
        <f t="shared" si="1312"/>
        <v>383.87806710000001</v>
      </c>
      <c r="AH2448" s="3">
        <f t="shared" si="1313"/>
        <v>0</v>
      </c>
      <c r="AI2448" s="4" t="str">
        <f t="shared" si="1293"/>
        <v>A+J=</v>
      </c>
      <c r="AJ2448" s="12">
        <f t="shared" si="1319"/>
        <v>43587</v>
      </c>
      <c r="AK2448" s="12"/>
      <c r="AL2448" s="4"/>
      <c r="AM2448" s="1"/>
      <c r="AN2448" s="12"/>
      <c r="AO2448" s="1"/>
      <c r="AP2448" s="1"/>
      <c r="AQ2448" s="3"/>
      <c r="AR2448" s="3"/>
      <c r="AS2448" s="7"/>
      <c r="AT2448" s="1"/>
      <c r="AU2448" s="1"/>
      <c r="AV2448" s="1"/>
      <c r="AW2448" s="1"/>
      <c r="AX2448" s="1"/>
      <c r="AY2448" s="1"/>
      <c r="AZ2448" s="1"/>
      <c r="BA2448" s="1"/>
      <c r="BB2448" s="1"/>
    </row>
    <row r="2449" spans="1:54" x14ac:dyDescent="0.2">
      <c r="A2449" s="178">
        <f t="shared" si="1314"/>
        <v>43568</v>
      </c>
      <c r="B2449" s="2">
        <f t="shared" si="1300"/>
        <v>165311.69034439218</v>
      </c>
      <c r="C2449" s="2">
        <f t="shared" si="1315"/>
        <v>111209.48273259999</v>
      </c>
      <c r="D2449" s="2">
        <f>SUM(Y2449:Y$2591)</f>
        <v>17901.511761679998</v>
      </c>
      <c r="E2449" s="11">
        <f t="shared" si="1301"/>
        <v>93307.970970919996</v>
      </c>
      <c r="F2449" s="99">
        <f t="shared" si="1296"/>
        <v>5138.93</v>
      </c>
      <c r="G2449" s="3">
        <f>IF(N2449=1,VLOOKUP(A2448,[1]Plan1!$BG$69:$BI$188,3),G2448)</f>
        <v>5177.47</v>
      </c>
      <c r="H2449" s="200">
        <f t="shared" si="1297"/>
        <v>43498</v>
      </c>
      <c r="I2449" s="200">
        <f t="shared" si="1298"/>
        <v>43526</v>
      </c>
      <c r="J2449" s="27">
        <f t="shared" si="1302"/>
        <v>7.4996156787503487E-3</v>
      </c>
      <c r="K2449" s="12">
        <f t="shared" si="1316"/>
        <v>43587</v>
      </c>
      <c r="L2449" s="12">
        <f t="shared" si="1303"/>
        <v>43587</v>
      </c>
      <c r="M2449" s="1">
        <f t="shared" si="1317"/>
        <v>21</v>
      </c>
      <c r="N2449" s="1">
        <f t="shared" si="1304"/>
        <v>10</v>
      </c>
      <c r="O2449" s="2">
        <f t="shared" si="1305"/>
        <v>1.0035642499999999</v>
      </c>
      <c r="P2449" s="11">
        <f t="shared" si="1295"/>
        <v>1.00429945</v>
      </c>
      <c r="Q2449" s="11">
        <f t="shared" si="1291"/>
        <v>1.4820439456192638</v>
      </c>
      <c r="R2449" s="2">
        <f t="shared" si="1294"/>
        <v>1.48732632</v>
      </c>
      <c r="S2449" s="2">
        <f t="shared" si="1289"/>
        <v>1.4582888599999999</v>
      </c>
      <c r="T2449" s="2">
        <f t="shared" si="1306"/>
        <v>162175.54979531001</v>
      </c>
      <c r="U2449" s="2">
        <f t="shared" si="1307"/>
        <v>8204.0634175369159</v>
      </c>
      <c r="V2449" s="2">
        <f t="shared" si="1308"/>
        <v>45471.430119925266</v>
      </c>
      <c r="W2449" s="2">
        <f t="shared" si="1309"/>
        <v>164884.97627006218</v>
      </c>
      <c r="X2449" s="29">
        <f t="shared" si="1310"/>
        <v>0</v>
      </c>
      <c r="Y2449" s="2">
        <f t="shared" si="1290"/>
        <v>0</v>
      </c>
      <c r="Z2449" s="82">
        <f t="shared" si="1311"/>
        <v>0</v>
      </c>
      <c r="AA2449" s="2">
        <f t="shared" si="1287"/>
        <v>0</v>
      </c>
      <c r="AB2449" s="27">
        <f t="shared" si="1318"/>
        <v>6.7299999999999999E-2</v>
      </c>
      <c r="AC2449" s="29">
        <f t="shared" si="1299"/>
        <v>10</v>
      </c>
      <c r="AD2449" s="29">
        <v>252</v>
      </c>
      <c r="AE2449" s="11">
        <f t="shared" si="1292"/>
        <v>1.0025879499999999</v>
      </c>
      <c r="AF2449" s="2">
        <f t="shared" si="1288"/>
        <v>419.70221408999998</v>
      </c>
      <c r="AG2449" s="2">
        <f t="shared" si="1312"/>
        <v>426.71407433000002</v>
      </c>
      <c r="AH2449" s="3">
        <f t="shared" si="1313"/>
        <v>0</v>
      </c>
      <c r="AI2449" s="4" t="str">
        <f t="shared" si="1293"/>
        <v>A+J=</v>
      </c>
      <c r="AJ2449" s="12">
        <f t="shared" si="1319"/>
        <v>43587</v>
      </c>
      <c r="AK2449" s="12"/>
      <c r="AL2449" s="4"/>
      <c r="AM2449" s="1"/>
      <c r="AN2449" s="12"/>
      <c r="AO2449" s="1"/>
      <c r="AP2449" s="1"/>
      <c r="AQ2449" s="3"/>
      <c r="AR2449" s="3"/>
      <c r="AS2449" s="7"/>
      <c r="AT2449" s="1"/>
      <c r="AU2449" s="1"/>
      <c r="AV2449" s="1"/>
      <c r="AW2449" s="1"/>
      <c r="AX2449" s="1"/>
      <c r="AY2449" s="1"/>
      <c r="AZ2449" s="1"/>
      <c r="BA2449" s="1"/>
      <c r="BB2449" s="1"/>
    </row>
    <row r="2450" spans="1:54" x14ac:dyDescent="0.2">
      <c r="A2450" s="178">
        <f t="shared" si="1314"/>
        <v>43569</v>
      </c>
      <c r="B2450" s="2">
        <f t="shared" si="1300"/>
        <v>165311.69034439218</v>
      </c>
      <c r="C2450" s="2">
        <f t="shared" si="1315"/>
        <v>111209.48273259999</v>
      </c>
      <c r="D2450" s="2">
        <f>SUM(Y2450:Y$2591)</f>
        <v>17901.511761679998</v>
      </c>
      <c r="E2450" s="11">
        <f t="shared" si="1301"/>
        <v>93307.970970919996</v>
      </c>
      <c r="F2450" s="99">
        <f t="shared" si="1296"/>
        <v>5138.93</v>
      </c>
      <c r="G2450" s="3">
        <f>IF(N2450=1,VLOOKUP(A2449,[1]Plan1!$BG$69:$BI$188,3),G2449)</f>
        <v>5177.47</v>
      </c>
      <c r="H2450" s="200">
        <f t="shared" si="1297"/>
        <v>43498</v>
      </c>
      <c r="I2450" s="200">
        <f t="shared" si="1298"/>
        <v>43526</v>
      </c>
      <c r="J2450" s="27">
        <f t="shared" si="1302"/>
        <v>7.4996156787503487E-3</v>
      </c>
      <c r="K2450" s="12">
        <f t="shared" si="1316"/>
        <v>43587</v>
      </c>
      <c r="L2450" s="12">
        <f t="shared" si="1303"/>
        <v>43587</v>
      </c>
      <c r="M2450" s="1">
        <f t="shared" si="1317"/>
        <v>21</v>
      </c>
      <c r="N2450" s="1">
        <f t="shared" si="1304"/>
        <v>10</v>
      </c>
      <c r="O2450" s="2">
        <f t="shared" si="1305"/>
        <v>1.0035642499999999</v>
      </c>
      <c r="P2450" s="11">
        <f t="shared" si="1295"/>
        <v>1.00429945</v>
      </c>
      <c r="Q2450" s="11">
        <f t="shared" si="1291"/>
        <v>1.4820439456192638</v>
      </c>
      <c r="R2450" s="2">
        <f t="shared" si="1294"/>
        <v>1.48732632</v>
      </c>
      <c r="S2450" s="2">
        <f t="shared" si="1289"/>
        <v>1.4582888599999999</v>
      </c>
      <c r="T2450" s="2">
        <f t="shared" si="1306"/>
        <v>162175.54979531001</v>
      </c>
      <c r="U2450" s="2">
        <f t="shared" si="1307"/>
        <v>8204.0634175369159</v>
      </c>
      <c r="V2450" s="2">
        <f t="shared" si="1308"/>
        <v>45471.430119925266</v>
      </c>
      <c r="W2450" s="2">
        <f t="shared" si="1309"/>
        <v>164884.97627006218</v>
      </c>
      <c r="X2450" s="29">
        <f t="shared" si="1310"/>
        <v>0</v>
      </c>
      <c r="Y2450" s="2">
        <f t="shared" si="1290"/>
        <v>0</v>
      </c>
      <c r="Z2450" s="82">
        <f t="shared" si="1311"/>
        <v>0</v>
      </c>
      <c r="AA2450" s="2">
        <f t="shared" si="1287"/>
        <v>0</v>
      </c>
      <c r="AB2450" s="27">
        <f t="shared" si="1318"/>
        <v>6.7299999999999999E-2</v>
      </c>
      <c r="AC2450" s="29">
        <f t="shared" si="1299"/>
        <v>10</v>
      </c>
      <c r="AD2450" s="29">
        <v>252</v>
      </c>
      <c r="AE2450" s="11">
        <f t="shared" si="1292"/>
        <v>1.0025879499999999</v>
      </c>
      <c r="AF2450" s="2">
        <f t="shared" si="1288"/>
        <v>419.70221408999998</v>
      </c>
      <c r="AG2450" s="2">
        <f t="shared" si="1312"/>
        <v>426.71407433000002</v>
      </c>
      <c r="AH2450" s="3">
        <f t="shared" si="1313"/>
        <v>0</v>
      </c>
      <c r="AI2450" s="4" t="str">
        <f t="shared" si="1293"/>
        <v>A+J=</v>
      </c>
      <c r="AJ2450" s="12">
        <f t="shared" si="1319"/>
        <v>43587</v>
      </c>
      <c r="AK2450" s="12"/>
      <c r="AL2450" s="4"/>
      <c r="AM2450" s="1"/>
      <c r="AN2450" s="12"/>
      <c r="AO2450" s="1"/>
      <c r="AP2450" s="1"/>
      <c r="AQ2450" s="3"/>
      <c r="AR2450" s="3"/>
      <c r="AS2450" s="7"/>
      <c r="AT2450" s="1"/>
      <c r="AU2450" s="1"/>
      <c r="AV2450" s="1"/>
      <c r="AW2450" s="1"/>
      <c r="AX2450" s="1"/>
      <c r="AY2450" s="1"/>
      <c r="AZ2450" s="1"/>
      <c r="BA2450" s="1"/>
      <c r="BB2450" s="1"/>
    </row>
    <row r="2451" spans="1:54" x14ac:dyDescent="0.2">
      <c r="A2451" s="178">
        <f t="shared" si="1314"/>
        <v>43570</v>
      </c>
      <c r="B2451" s="2">
        <f t="shared" si="1300"/>
        <v>165311.69034439218</v>
      </c>
      <c r="C2451" s="2">
        <f t="shared" si="1315"/>
        <v>111209.48273259999</v>
      </c>
      <c r="D2451" s="2">
        <f>SUM(Y2451:Y$2591)</f>
        <v>17901.511761679998</v>
      </c>
      <c r="E2451" s="11">
        <f t="shared" si="1301"/>
        <v>93307.970970919996</v>
      </c>
      <c r="F2451" s="99">
        <f t="shared" si="1296"/>
        <v>5138.93</v>
      </c>
      <c r="G2451" s="3">
        <f>IF(N2451=1,VLOOKUP(A2450,[1]Plan1!$BG$69:$BI$188,3),G2450)</f>
        <v>5177.47</v>
      </c>
      <c r="H2451" s="200">
        <f t="shared" si="1297"/>
        <v>43498</v>
      </c>
      <c r="I2451" s="200">
        <f t="shared" si="1298"/>
        <v>43526</v>
      </c>
      <c r="J2451" s="27">
        <f t="shared" si="1302"/>
        <v>7.4996156787503487E-3</v>
      </c>
      <c r="K2451" s="12">
        <f t="shared" si="1316"/>
        <v>43587</v>
      </c>
      <c r="L2451" s="12">
        <f t="shared" si="1303"/>
        <v>43587</v>
      </c>
      <c r="M2451" s="1">
        <f t="shared" si="1317"/>
        <v>21</v>
      </c>
      <c r="N2451" s="1">
        <f t="shared" si="1304"/>
        <v>10</v>
      </c>
      <c r="O2451" s="2">
        <f t="shared" si="1305"/>
        <v>1.0035642499999999</v>
      </c>
      <c r="P2451" s="11">
        <f t="shared" si="1295"/>
        <v>1.00429945</v>
      </c>
      <c r="Q2451" s="11">
        <f t="shared" si="1291"/>
        <v>1.4820439456192638</v>
      </c>
      <c r="R2451" s="2">
        <f t="shared" si="1294"/>
        <v>1.48732632</v>
      </c>
      <c r="S2451" s="2">
        <f t="shared" si="1289"/>
        <v>1.4582888599999999</v>
      </c>
      <c r="T2451" s="2">
        <f t="shared" si="1306"/>
        <v>162175.54979531001</v>
      </c>
      <c r="U2451" s="2">
        <f t="shared" si="1307"/>
        <v>8204.0634175369159</v>
      </c>
      <c r="V2451" s="2">
        <f t="shared" si="1308"/>
        <v>45471.430119925266</v>
      </c>
      <c r="W2451" s="2">
        <f t="shared" si="1309"/>
        <v>164884.97627006218</v>
      </c>
      <c r="X2451" s="29">
        <f t="shared" si="1310"/>
        <v>0</v>
      </c>
      <c r="Y2451" s="2">
        <f t="shared" si="1290"/>
        <v>0</v>
      </c>
      <c r="Z2451" s="82">
        <f t="shared" si="1311"/>
        <v>0</v>
      </c>
      <c r="AA2451" s="2">
        <f t="shared" si="1287"/>
        <v>0</v>
      </c>
      <c r="AB2451" s="27">
        <f t="shared" si="1318"/>
        <v>6.7299999999999999E-2</v>
      </c>
      <c r="AC2451" s="29">
        <f t="shared" si="1299"/>
        <v>10</v>
      </c>
      <c r="AD2451" s="29">
        <v>252</v>
      </c>
      <c r="AE2451" s="11">
        <f t="shared" si="1292"/>
        <v>1.0025879499999999</v>
      </c>
      <c r="AF2451" s="2">
        <f t="shared" si="1288"/>
        <v>419.70221408999998</v>
      </c>
      <c r="AG2451" s="2">
        <f t="shared" si="1312"/>
        <v>426.71407433000002</v>
      </c>
      <c r="AH2451" s="3">
        <f t="shared" si="1313"/>
        <v>0</v>
      </c>
      <c r="AI2451" s="4" t="str">
        <f t="shared" si="1293"/>
        <v>A+J=</v>
      </c>
      <c r="AJ2451" s="12">
        <f t="shared" si="1319"/>
        <v>43587</v>
      </c>
      <c r="AK2451" s="12"/>
      <c r="AL2451" s="4"/>
      <c r="AM2451" s="1"/>
      <c r="AN2451" s="12"/>
      <c r="AO2451" s="1"/>
      <c r="AP2451" s="1"/>
      <c r="AQ2451" s="3"/>
      <c r="AR2451" s="3"/>
      <c r="AS2451" s="7"/>
      <c r="AT2451" s="1"/>
      <c r="AU2451" s="1"/>
      <c r="AV2451" s="1"/>
      <c r="AW2451" s="1"/>
      <c r="AX2451" s="1"/>
      <c r="AY2451" s="1"/>
      <c r="AZ2451" s="1"/>
      <c r="BA2451" s="1"/>
      <c r="BB2451" s="1"/>
    </row>
    <row r="2452" spans="1:54" x14ac:dyDescent="0.2">
      <c r="A2452" s="178">
        <f t="shared" si="1314"/>
        <v>43571</v>
      </c>
      <c r="B2452" s="2">
        <f t="shared" si="1300"/>
        <v>165403.94908001769</v>
      </c>
      <c r="C2452" s="2">
        <f t="shared" si="1315"/>
        <v>111209.48273259999</v>
      </c>
      <c r="D2452" s="2">
        <f>SUM(Y2452:Y$2591)</f>
        <v>17901.511761679998</v>
      </c>
      <c r="E2452" s="11">
        <f t="shared" si="1301"/>
        <v>93307.970970919996</v>
      </c>
      <c r="F2452" s="99">
        <f t="shared" si="1296"/>
        <v>5138.93</v>
      </c>
      <c r="G2452" s="3">
        <f>IF(N2452=1,VLOOKUP(A2451,[1]Plan1!$BG$69:$BI$188,3),G2451)</f>
        <v>5177.47</v>
      </c>
      <c r="H2452" s="200">
        <f t="shared" si="1297"/>
        <v>43498</v>
      </c>
      <c r="I2452" s="200">
        <f t="shared" si="1298"/>
        <v>43526</v>
      </c>
      <c r="J2452" s="27">
        <f t="shared" si="1302"/>
        <v>7.4996156787503487E-3</v>
      </c>
      <c r="K2452" s="12">
        <f t="shared" si="1316"/>
        <v>43587</v>
      </c>
      <c r="L2452" s="12">
        <f t="shared" si="1303"/>
        <v>43587</v>
      </c>
      <c r="M2452" s="1">
        <f t="shared" si="1317"/>
        <v>21</v>
      </c>
      <c r="N2452" s="1">
        <f t="shared" si="1304"/>
        <v>11</v>
      </c>
      <c r="O2452" s="2">
        <f t="shared" si="1305"/>
        <v>1.00392138</v>
      </c>
      <c r="P2452" s="11">
        <f t="shared" si="1295"/>
        <v>1.00429945</v>
      </c>
      <c r="Q2452" s="11">
        <f t="shared" si="1291"/>
        <v>1.4820439456192638</v>
      </c>
      <c r="R2452" s="2">
        <f t="shared" si="1294"/>
        <v>1.4878556000000001</v>
      </c>
      <c r="S2452" s="2">
        <f t="shared" si="1289"/>
        <v>1.4582888599999999</v>
      </c>
      <c r="T2452" s="2">
        <f t="shared" si="1306"/>
        <v>162175.54979531001</v>
      </c>
      <c r="U2452" s="2">
        <f t="shared" si="1307"/>
        <v>8204.0634175369159</v>
      </c>
      <c r="V2452" s="2">
        <f t="shared" si="1308"/>
        <v>45520.816162800766</v>
      </c>
      <c r="W2452" s="2">
        <f t="shared" si="1309"/>
        <v>164934.36231293768</v>
      </c>
      <c r="X2452" s="29">
        <f t="shared" si="1310"/>
        <v>0</v>
      </c>
      <c r="Y2452" s="2">
        <f t="shared" si="1290"/>
        <v>0</v>
      </c>
      <c r="Z2452" s="82">
        <f t="shared" si="1311"/>
        <v>0</v>
      </c>
      <c r="AA2452" s="2">
        <f t="shared" si="1287"/>
        <v>0</v>
      </c>
      <c r="AB2452" s="27">
        <f t="shared" si="1318"/>
        <v>6.7299999999999999E-2</v>
      </c>
      <c r="AC2452" s="29">
        <f t="shared" si="1299"/>
        <v>11</v>
      </c>
      <c r="AD2452" s="29">
        <v>252</v>
      </c>
      <c r="AE2452" s="11">
        <f t="shared" si="1292"/>
        <v>1.0028471130000001</v>
      </c>
      <c r="AF2452" s="2">
        <f t="shared" si="1288"/>
        <v>461.73211609999998</v>
      </c>
      <c r="AG2452" s="2">
        <f t="shared" si="1312"/>
        <v>469.58676708000002</v>
      </c>
      <c r="AH2452" s="3">
        <f t="shared" si="1313"/>
        <v>0</v>
      </c>
      <c r="AI2452" s="4" t="str">
        <f t="shared" si="1293"/>
        <v>A+J=</v>
      </c>
      <c r="AJ2452" s="12">
        <f t="shared" si="1319"/>
        <v>43587</v>
      </c>
      <c r="AK2452" s="12"/>
      <c r="AL2452" s="4"/>
      <c r="AM2452" s="1"/>
      <c r="AN2452" s="12"/>
      <c r="AO2452" s="1"/>
      <c r="AP2452" s="1"/>
      <c r="AQ2452" s="3"/>
      <c r="AR2452" s="3"/>
      <c r="AS2452" s="7"/>
      <c r="AT2452" s="1"/>
      <c r="AU2452" s="1"/>
      <c r="AV2452" s="1"/>
      <c r="AW2452" s="1"/>
      <c r="AX2452" s="1"/>
      <c r="AY2452" s="1"/>
      <c r="AZ2452" s="1"/>
      <c r="BA2452" s="1"/>
      <c r="BB2452" s="1"/>
    </row>
    <row r="2453" spans="1:54" x14ac:dyDescent="0.2">
      <c r="A2453" s="178">
        <f t="shared" si="1314"/>
        <v>43572</v>
      </c>
      <c r="B2453" s="2">
        <f t="shared" si="1300"/>
        <v>165496.26131523793</v>
      </c>
      <c r="C2453" s="2">
        <f t="shared" si="1315"/>
        <v>111209.48273259999</v>
      </c>
      <c r="D2453" s="2">
        <f>SUM(Y2453:Y$2591)</f>
        <v>17901.511761679998</v>
      </c>
      <c r="E2453" s="11">
        <f t="shared" si="1301"/>
        <v>93307.970970919996</v>
      </c>
      <c r="F2453" s="99">
        <f t="shared" si="1296"/>
        <v>5138.93</v>
      </c>
      <c r="G2453" s="3">
        <f>IF(N2453=1,VLOOKUP(A2452,[1]Plan1!$BG$69:$BI$188,3),G2452)</f>
        <v>5177.47</v>
      </c>
      <c r="H2453" s="200">
        <f t="shared" si="1297"/>
        <v>43498</v>
      </c>
      <c r="I2453" s="200">
        <f t="shared" si="1298"/>
        <v>43526</v>
      </c>
      <c r="J2453" s="27">
        <f t="shared" si="1302"/>
        <v>7.4996156787503487E-3</v>
      </c>
      <c r="K2453" s="12">
        <f t="shared" si="1316"/>
        <v>43587</v>
      </c>
      <c r="L2453" s="12">
        <f t="shared" si="1303"/>
        <v>43587</v>
      </c>
      <c r="M2453" s="1">
        <f t="shared" si="1317"/>
        <v>21</v>
      </c>
      <c r="N2453" s="1">
        <f t="shared" si="1304"/>
        <v>12</v>
      </c>
      <c r="O2453" s="2">
        <f t="shared" si="1305"/>
        <v>1.0042786299999999</v>
      </c>
      <c r="P2453" s="11">
        <f t="shared" si="1295"/>
        <v>1.00429945</v>
      </c>
      <c r="Q2453" s="11">
        <f t="shared" si="1291"/>
        <v>1.4820439456192638</v>
      </c>
      <c r="R2453" s="2">
        <f t="shared" si="1294"/>
        <v>1.4883850599999999</v>
      </c>
      <c r="S2453" s="2">
        <f t="shared" si="1289"/>
        <v>1.4582888599999999</v>
      </c>
      <c r="T2453" s="2">
        <f t="shared" si="1306"/>
        <v>162175.54979531001</v>
      </c>
      <c r="U2453" s="2">
        <f t="shared" si="1307"/>
        <v>8204.0634175369159</v>
      </c>
      <c r="V2453" s="2">
        <f t="shared" si="1308"/>
        <v>45570.219001111014</v>
      </c>
      <c r="W2453" s="2">
        <f t="shared" si="1309"/>
        <v>164983.76515124794</v>
      </c>
      <c r="X2453" s="29">
        <f t="shared" si="1310"/>
        <v>0</v>
      </c>
      <c r="Y2453" s="2">
        <f t="shared" si="1290"/>
        <v>0</v>
      </c>
      <c r="Z2453" s="82">
        <f t="shared" si="1311"/>
        <v>0</v>
      </c>
      <c r="AA2453" s="2">
        <f t="shared" si="1287"/>
        <v>0</v>
      </c>
      <c r="AB2453" s="27">
        <f t="shared" si="1318"/>
        <v>6.7299999999999999E-2</v>
      </c>
      <c r="AC2453" s="29">
        <f t="shared" si="1299"/>
        <v>12</v>
      </c>
      <c r="AD2453" s="29">
        <v>252</v>
      </c>
      <c r="AE2453" s="11">
        <f t="shared" si="1292"/>
        <v>1.003106343</v>
      </c>
      <c r="AF2453" s="2">
        <f t="shared" si="1288"/>
        <v>503.77288386999999</v>
      </c>
      <c r="AG2453" s="2">
        <f t="shared" si="1312"/>
        <v>512.49616399000001</v>
      </c>
      <c r="AH2453" s="3">
        <f t="shared" si="1313"/>
        <v>0</v>
      </c>
      <c r="AI2453" s="4" t="str">
        <f t="shared" si="1293"/>
        <v>A+J=</v>
      </c>
      <c r="AJ2453" s="12">
        <f t="shared" si="1319"/>
        <v>43587</v>
      </c>
      <c r="AK2453" s="12"/>
      <c r="AL2453" s="4"/>
      <c r="AM2453" s="1"/>
      <c r="AN2453" s="12"/>
      <c r="AO2453" s="1"/>
      <c r="AP2453" s="1"/>
      <c r="AQ2453" s="3"/>
      <c r="AR2453" s="3"/>
      <c r="AS2453" s="7"/>
      <c r="AT2453" s="1"/>
      <c r="AU2453" s="1"/>
      <c r="AV2453" s="1"/>
      <c r="AW2453" s="1"/>
      <c r="AX2453" s="1"/>
      <c r="AY2453" s="1"/>
      <c r="AZ2453" s="1"/>
      <c r="BA2453" s="1"/>
      <c r="BB2453" s="1"/>
    </row>
    <row r="2454" spans="1:54" x14ac:dyDescent="0.2">
      <c r="A2454" s="178">
        <f t="shared" si="1314"/>
        <v>43573</v>
      </c>
      <c r="B2454" s="2">
        <f t="shared" si="1300"/>
        <v>165588.62800925269</v>
      </c>
      <c r="C2454" s="2">
        <f t="shared" si="1315"/>
        <v>111209.48273259999</v>
      </c>
      <c r="D2454" s="2">
        <f>SUM(Y2454:Y$2591)</f>
        <v>17901.511761679998</v>
      </c>
      <c r="E2454" s="11">
        <f t="shared" si="1301"/>
        <v>93307.970970919996</v>
      </c>
      <c r="F2454" s="99">
        <f t="shared" si="1296"/>
        <v>5138.93</v>
      </c>
      <c r="G2454" s="3">
        <f>IF(N2454=1,VLOOKUP(A2453,[1]Plan1!$BG$69:$BI$188,3),G2453)</f>
        <v>5177.47</v>
      </c>
      <c r="H2454" s="200">
        <f t="shared" si="1297"/>
        <v>43498</v>
      </c>
      <c r="I2454" s="200">
        <f t="shared" si="1298"/>
        <v>43526</v>
      </c>
      <c r="J2454" s="27">
        <f t="shared" si="1302"/>
        <v>7.4996156787503487E-3</v>
      </c>
      <c r="K2454" s="12">
        <f t="shared" si="1316"/>
        <v>43587</v>
      </c>
      <c r="L2454" s="12">
        <f t="shared" si="1303"/>
        <v>43587</v>
      </c>
      <c r="M2454" s="1">
        <f t="shared" si="1317"/>
        <v>21</v>
      </c>
      <c r="N2454" s="1">
        <f t="shared" si="1304"/>
        <v>13</v>
      </c>
      <c r="O2454" s="2">
        <f t="shared" si="1305"/>
        <v>1.00463601</v>
      </c>
      <c r="P2454" s="11">
        <f t="shared" si="1295"/>
        <v>1.00429945</v>
      </c>
      <c r="Q2454" s="11">
        <f t="shared" si="1291"/>
        <v>1.4820439456192638</v>
      </c>
      <c r="R2454" s="2">
        <f t="shared" si="1294"/>
        <v>1.48891471</v>
      </c>
      <c r="S2454" s="2">
        <f t="shared" si="1289"/>
        <v>1.4582888599999999</v>
      </c>
      <c r="T2454" s="2">
        <f t="shared" si="1306"/>
        <v>162175.54979531001</v>
      </c>
      <c r="U2454" s="2">
        <f t="shared" si="1307"/>
        <v>8204.0634175369159</v>
      </c>
      <c r="V2454" s="2">
        <f t="shared" si="1308"/>
        <v>45619.639567935767</v>
      </c>
      <c r="W2454" s="2">
        <f t="shared" si="1309"/>
        <v>165033.18571807269</v>
      </c>
      <c r="X2454" s="29">
        <f t="shared" si="1310"/>
        <v>0</v>
      </c>
      <c r="Y2454" s="2">
        <f t="shared" si="1290"/>
        <v>0</v>
      </c>
      <c r="Z2454" s="82">
        <f t="shared" si="1311"/>
        <v>0</v>
      </c>
      <c r="AA2454" s="2">
        <f t="shared" si="1287"/>
        <v>0</v>
      </c>
      <c r="AB2454" s="27">
        <f t="shared" si="1318"/>
        <v>6.7299999999999999E-2</v>
      </c>
      <c r="AC2454" s="29">
        <f t="shared" si="1299"/>
        <v>13</v>
      </c>
      <c r="AD2454" s="29">
        <v>252</v>
      </c>
      <c r="AE2454" s="11">
        <f t="shared" si="1292"/>
        <v>1.0033656399999999</v>
      </c>
      <c r="AF2454" s="2">
        <f t="shared" si="1288"/>
        <v>545.82451741</v>
      </c>
      <c r="AG2454" s="2">
        <f t="shared" si="1312"/>
        <v>555.44229117999998</v>
      </c>
      <c r="AH2454" s="3">
        <f t="shared" si="1313"/>
        <v>0</v>
      </c>
      <c r="AI2454" s="4" t="str">
        <f t="shared" si="1293"/>
        <v>A+J=</v>
      </c>
      <c r="AJ2454" s="12">
        <f t="shared" si="1319"/>
        <v>43587</v>
      </c>
      <c r="AK2454" s="12"/>
      <c r="AL2454" s="4"/>
      <c r="AM2454" s="1"/>
      <c r="AN2454" s="12"/>
      <c r="AO2454" s="1"/>
      <c r="AP2454" s="1"/>
      <c r="AQ2454" s="3"/>
      <c r="AR2454" s="3"/>
      <c r="AS2454" s="7"/>
      <c r="AT2454" s="1"/>
      <c r="AU2454" s="1"/>
      <c r="AV2454" s="1"/>
      <c r="AW2454" s="1"/>
      <c r="AX2454" s="1"/>
      <c r="AY2454" s="1"/>
      <c r="AZ2454" s="1"/>
      <c r="BA2454" s="1"/>
      <c r="BB2454" s="1"/>
    </row>
    <row r="2455" spans="1:54" x14ac:dyDescent="0.2">
      <c r="A2455" s="178">
        <f t="shared" si="1314"/>
        <v>43574</v>
      </c>
      <c r="B2455" s="2">
        <f t="shared" si="1300"/>
        <v>165681.04824932222</v>
      </c>
      <c r="C2455" s="2">
        <f t="shared" si="1315"/>
        <v>111209.48273259999</v>
      </c>
      <c r="D2455" s="2">
        <f>SUM(Y2455:Y$2591)</f>
        <v>17901.511761679998</v>
      </c>
      <c r="E2455" s="11">
        <f t="shared" si="1301"/>
        <v>93307.970970919996</v>
      </c>
      <c r="F2455" s="99">
        <f t="shared" si="1296"/>
        <v>5138.93</v>
      </c>
      <c r="G2455" s="3">
        <f>IF(N2455=1,VLOOKUP(A2454,[1]Plan1!$BG$69:$BI$188,3),G2454)</f>
        <v>5177.47</v>
      </c>
      <c r="H2455" s="200">
        <f t="shared" si="1297"/>
        <v>43498</v>
      </c>
      <c r="I2455" s="200">
        <f t="shared" si="1298"/>
        <v>43526</v>
      </c>
      <c r="J2455" s="27">
        <f t="shared" si="1302"/>
        <v>7.4996156787503487E-3</v>
      </c>
      <c r="K2455" s="12">
        <f t="shared" si="1316"/>
        <v>43587</v>
      </c>
      <c r="L2455" s="12">
        <f t="shared" si="1303"/>
        <v>43587</v>
      </c>
      <c r="M2455" s="1">
        <f t="shared" si="1317"/>
        <v>21</v>
      </c>
      <c r="N2455" s="1">
        <f t="shared" si="1304"/>
        <v>14</v>
      </c>
      <c r="O2455" s="2">
        <f t="shared" si="1305"/>
        <v>1.00499351</v>
      </c>
      <c r="P2455" s="11">
        <f t="shared" si="1295"/>
        <v>1.00429945</v>
      </c>
      <c r="Q2455" s="11">
        <f t="shared" si="1291"/>
        <v>1.4820439456192638</v>
      </c>
      <c r="R2455" s="2">
        <f t="shared" si="1294"/>
        <v>1.48944454</v>
      </c>
      <c r="S2455" s="2">
        <f t="shared" si="1289"/>
        <v>1.4582888599999999</v>
      </c>
      <c r="T2455" s="2">
        <f t="shared" si="1306"/>
        <v>162175.54979531001</v>
      </c>
      <c r="U2455" s="2">
        <f t="shared" si="1307"/>
        <v>8204.0634175369159</v>
      </c>
      <c r="V2455" s="2">
        <f t="shared" si="1308"/>
        <v>45669.076930195297</v>
      </c>
      <c r="W2455" s="2">
        <f t="shared" si="1309"/>
        <v>165082.62308033221</v>
      </c>
      <c r="X2455" s="29">
        <f t="shared" si="1310"/>
        <v>0</v>
      </c>
      <c r="Y2455" s="2">
        <f t="shared" si="1290"/>
        <v>0</v>
      </c>
      <c r="Z2455" s="82">
        <f t="shared" si="1311"/>
        <v>0</v>
      </c>
      <c r="AA2455" s="2">
        <f t="shared" ref="AA2455:AA2518" si="1320">IF(Z2455&gt;0,TRUNC(Z2455*T2455,8),0)</f>
        <v>0</v>
      </c>
      <c r="AB2455" s="27">
        <f t="shared" si="1318"/>
        <v>6.7299999999999999E-2</v>
      </c>
      <c r="AC2455" s="29">
        <f t="shared" si="1299"/>
        <v>14</v>
      </c>
      <c r="AD2455" s="29">
        <v>252</v>
      </c>
      <c r="AE2455" s="11">
        <f t="shared" si="1292"/>
        <v>1.0036250040000001</v>
      </c>
      <c r="AF2455" s="2">
        <f t="shared" ref="AF2455:AF2518" si="1321">TRUNC((T2455*(AE2455-1)),8)</f>
        <v>587.88701671000001</v>
      </c>
      <c r="AG2455" s="2">
        <f t="shared" si="1312"/>
        <v>598.42516898999997</v>
      </c>
      <c r="AH2455" s="3">
        <f t="shared" si="1313"/>
        <v>0</v>
      </c>
      <c r="AI2455" s="4" t="str">
        <f t="shared" si="1293"/>
        <v>A+J=</v>
      </c>
      <c r="AJ2455" s="12">
        <f t="shared" si="1319"/>
        <v>43587</v>
      </c>
      <c r="AK2455" s="12"/>
      <c r="AL2455" s="4"/>
      <c r="AM2455" s="1"/>
      <c r="AN2455" s="12"/>
      <c r="AO2455" s="1"/>
      <c r="AP2455" s="1"/>
      <c r="AQ2455" s="3"/>
      <c r="AR2455" s="3"/>
      <c r="AS2455" s="7"/>
      <c r="AT2455" s="1"/>
      <c r="AU2455" s="1"/>
      <c r="AV2455" s="1"/>
      <c r="AW2455" s="1"/>
      <c r="AX2455" s="1"/>
      <c r="AY2455" s="1"/>
      <c r="AZ2455" s="1"/>
      <c r="BA2455" s="1"/>
      <c r="BB2455" s="1"/>
    </row>
    <row r="2456" spans="1:54" x14ac:dyDescent="0.2">
      <c r="A2456" s="178">
        <f t="shared" si="1314"/>
        <v>43575</v>
      </c>
      <c r="B2456" s="2">
        <f t="shared" si="1300"/>
        <v>165681.04824932222</v>
      </c>
      <c r="C2456" s="2">
        <f t="shared" si="1315"/>
        <v>111209.48273259999</v>
      </c>
      <c r="D2456" s="2">
        <f>SUM(Y2456:Y$2591)</f>
        <v>17901.511761679998</v>
      </c>
      <c r="E2456" s="11">
        <f t="shared" si="1301"/>
        <v>93307.970970919996</v>
      </c>
      <c r="F2456" s="99">
        <f t="shared" si="1296"/>
        <v>5138.93</v>
      </c>
      <c r="G2456" s="3">
        <f>IF(N2456=1,VLOOKUP(A2455,[1]Plan1!$BG$69:$BI$188,3),G2455)</f>
        <v>5177.47</v>
      </c>
      <c r="H2456" s="200">
        <f t="shared" si="1297"/>
        <v>43498</v>
      </c>
      <c r="I2456" s="200">
        <f t="shared" si="1298"/>
        <v>43526</v>
      </c>
      <c r="J2456" s="27">
        <f t="shared" si="1302"/>
        <v>7.4996156787503487E-3</v>
      </c>
      <c r="K2456" s="12">
        <f t="shared" si="1316"/>
        <v>43587</v>
      </c>
      <c r="L2456" s="12">
        <f t="shared" si="1303"/>
        <v>43587</v>
      </c>
      <c r="M2456" s="1">
        <f t="shared" si="1317"/>
        <v>21</v>
      </c>
      <c r="N2456" s="1">
        <f t="shared" si="1304"/>
        <v>14</v>
      </c>
      <c r="O2456" s="2">
        <f t="shared" si="1305"/>
        <v>1.00499351</v>
      </c>
      <c r="P2456" s="11">
        <f t="shared" si="1295"/>
        <v>1.00429945</v>
      </c>
      <c r="Q2456" s="11">
        <f t="shared" si="1291"/>
        <v>1.4820439456192638</v>
      </c>
      <c r="R2456" s="2">
        <f t="shared" si="1294"/>
        <v>1.48944454</v>
      </c>
      <c r="S2456" s="2">
        <f t="shared" si="1289"/>
        <v>1.4582888599999999</v>
      </c>
      <c r="T2456" s="2">
        <f t="shared" si="1306"/>
        <v>162175.54979531001</v>
      </c>
      <c r="U2456" s="2">
        <f t="shared" si="1307"/>
        <v>8204.0634175369159</v>
      </c>
      <c r="V2456" s="2">
        <f t="shared" si="1308"/>
        <v>45669.076930195297</v>
      </c>
      <c r="W2456" s="2">
        <f t="shared" si="1309"/>
        <v>165082.62308033221</v>
      </c>
      <c r="X2456" s="29">
        <f t="shared" si="1310"/>
        <v>0</v>
      </c>
      <c r="Y2456" s="2">
        <f t="shared" si="1290"/>
        <v>0</v>
      </c>
      <c r="Z2456" s="82">
        <f t="shared" si="1311"/>
        <v>0</v>
      </c>
      <c r="AA2456" s="2">
        <f t="shared" si="1320"/>
        <v>0</v>
      </c>
      <c r="AB2456" s="27">
        <f t="shared" si="1318"/>
        <v>6.7299999999999999E-2</v>
      </c>
      <c r="AC2456" s="29">
        <f t="shared" si="1299"/>
        <v>14</v>
      </c>
      <c r="AD2456" s="29">
        <v>252</v>
      </c>
      <c r="AE2456" s="11">
        <f t="shared" si="1292"/>
        <v>1.0036250040000001</v>
      </c>
      <c r="AF2456" s="2">
        <f t="shared" si="1321"/>
        <v>587.88701671000001</v>
      </c>
      <c r="AG2456" s="2">
        <f t="shared" si="1312"/>
        <v>598.42516898999997</v>
      </c>
      <c r="AH2456" s="3">
        <f t="shared" si="1313"/>
        <v>0</v>
      </c>
      <c r="AI2456" s="4" t="str">
        <f t="shared" si="1293"/>
        <v>A+J=</v>
      </c>
      <c r="AJ2456" s="12">
        <f t="shared" si="1319"/>
        <v>43587</v>
      </c>
      <c r="AK2456" s="12"/>
      <c r="AL2456" s="4"/>
      <c r="AM2456" s="1"/>
      <c r="AN2456" s="12"/>
      <c r="AO2456" s="1"/>
      <c r="AP2456" s="1"/>
      <c r="AQ2456" s="3"/>
      <c r="AR2456" s="3"/>
      <c r="AS2456" s="7"/>
      <c r="AT2456" s="1"/>
      <c r="AU2456" s="1"/>
      <c r="AV2456" s="1"/>
      <c r="AW2456" s="1"/>
      <c r="AX2456" s="1"/>
      <c r="AY2456" s="1"/>
      <c r="AZ2456" s="1"/>
      <c r="BA2456" s="1"/>
      <c r="BB2456" s="1"/>
    </row>
    <row r="2457" spans="1:54" x14ac:dyDescent="0.2">
      <c r="A2457" s="178">
        <f t="shared" si="1314"/>
        <v>43576</v>
      </c>
      <c r="B2457" s="2">
        <f t="shared" si="1300"/>
        <v>165681.04824932222</v>
      </c>
      <c r="C2457" s="2">
        <f t="shared" si="1315"/>
        <v>111209.48273259999</v>
      </c>
      <c r="D2457" s="2">
        <f>SUM(Y2457:Y$2591)</f>
        <v>17901.511761679998</v>
      </c>
      <c r="E2457" s="11">
        <f t="shared" si="1301"/>
        <v>93307.970970919996</v>
      </c>
      <c r="F2457" s="99">
        <f t="shared" si="1296"/>
        <v>5138.93</v>
      </c>
      <c r="G2457" s="3">
        <f>IF(N2457=1,VLOOKUP(A2456,[1]Plan1!$BG$69:$BI$188,3),G2456)</f>
        <v>5177.47</v>
      </c>
      <c r="H2457" s="200">
        <f t="shared" si="1297"/>
        <v>43498</v>
      </c>
      <c r="I2457" s="200">
        <f t="shared" si="1298"/>
        <v>43526</v>
      </c>
      <c r="J2457" s="27">
        <f t="shared" si="1302"/>
        <v>7.4996156787503487E-3</v>
      </c>
      <c r="K2457" s="12">
        <f t="shared" si="1316"/>
        <v>43587</v>
      </c>
      <c r="L2457" s="12">
        <f t="shared" si="1303"/>
        <v>43587</v>
      </c>
      <c r="M2457" s="1">
        <f t="shared" si="1317"/>
        <v>21</v>
      </c>
      <c r="N2457" s="1">
        <f t="shared" si="1304"/>
        <v>14</v>
      </c>
      <c r="O2457" s="2">
        <f t="shared" si="1305"/>
        <v>1.00499351</v>
      </c>
      <c r="P2457" s="11">
        <f t="shared" si="1295"/>
        <v>1.00429945</v>
      </c>
      <c r="Q2457" s="11">
        <f t="shared" si="1291"/>
        <v>1.4820439456192638</v>
      </c>
      <c r="R2457" s="2">
        <f t="shared" si="1294"/>
        <v>1.48944454</v>
      </c>
      <c r="S2457" s="2">
        <f t="shared" si="1289"/>
        <v>1.4582888599999999</v>
      </c>
      <c r="T2457" s="2">
        <f t="shared" si="1306"/>
        <v>162175.54979531001</v>
      </c>
      <c r="U2457" s="2">
        <f t="shared" si="1307"/>
        <v>8204.0634175369159</v>
      </c>
      <c r="V2457" s="2">
        <f t="shared" si="1308"/>
        <v>45669.076930195297</v>
      </c>
      <c r="W2457" s="2">
        <f t="shared" si="1309"/>
        <v>165082.62308033221</v>
      </c>
      <c r="X2457" s="29">
        <f t="shared" si="1310"/>
        <v>0</v>
      </c>
      <c r="Y2457" s="2">
        <f t="shared" si="1290"/>
        <v>0</v>
      </c>
      <c r="Z2457" s="82">
        <f t="shared" si="1311"/>
        <v>0</v>
      </c>
      <c r="AA2457" s="2">
        <f t="shared" si="1320"/>
        <v>0</v>
      </c>
      <c r="AB2457" s="27">
        <f t="shared" si="1318"/>
        <v>6.7299999999999999E-2</v>
      </c>
      <c r="AC2457" s="29">
        <f t="shared" si="1299"/>
        <v>14</v>
      </c>
      <c r="AD2457" s="29">
        <v>252</v>
      </c>
      <c r="AE2457" s="11">
        <f t="shared" si="1292"/>
        <v>1.0036250040000001</v>
      </c>
      <c r="AF2457" s="2">
        <f t="shared" si="1321"/>
        <v>587.88701671000001</v>
      </c>
      <c r="AG2457" s="2">
        <f t="shared" si="1312"/>
        <v>598.42516898999997</v>
      </c>
      <c r="AH2457" s="3">
        <f t="shared" si="1313"/>
        <v>0</v>
      </c>
      <c r="AI2457" s="4" t="str">
        <f t="shared" si="1293"/>
        <v>A+J=</v>
      </c>
      <c r="AJ2457" s="12">
        <f t="shared" si="1319"/>
        <v>43587</v>
      </c>
      <c r="AK2457" s="12"/>
      <c r="AL2457" s="4"/>
      <c r="AM2457" s="1"/>
      <c r="AN2457" s="12"/>
      <c r="AO2457" s="1"/>
      <c r="AP2457" s="1"/>
      <c r="AQ2457" s="3"/>
      <c r="AR2457" s="3"/>
      <c r="AS2457" s="7"/>
      <c r="AT2457" s="1"/>
      <c r="AU2457" s="1"/>
      <c r="AV2457" s="1"/>
      <c r="AW2457" s="1"/>
      <c r="AX2457" s="1"/>
      <c r="AY2457" s="1"/>
      <c r="AZ2457" s="1"/>
      <c r="BA2457" s="1"/>
      <c r="BB2457" s="1"/>
    </row>
    <row r="2458" spans="1:54" x14ac:dyDescent="0.2">
      <c r="A2458" s="178">
        <f t="shared" si="1314"/>
        <v>43577</v>
      </c>
      <c r="B2458" s="2">
        <f t="shared" si="1300"/>
        <v>165681.04824932222</v>
      </c>
      <c r="C2458" s="2">
        <f t="shared" si="1315"/>
        <v>111209.48273259999</v>
      </c>
      <c r="D2458" s="2">
        <f>SUM(Y2458:Y$2591)</f>
        <v>17901.511761679998</v>
      </c>
      <c r="E2458" s="11">
        <f t="shared" si="1301"/>
        <v>93307.970970919996</v>
      </c>
      <c r="F2458" s="99">
        <f t="shared" si="1296"/>
        <v>5138.93</v>
      </c>
      <c r="G2458" s="3">
        <f>IF(N2458=1,VLOOKUP(A2457,[1]Plan1!$BG$69:$BI$188,3),G2457)</f>
        <v>5177.47</v>
      </c>
      <c r="H2458" s="200">
        <f t="shared" si="1297"/>
        <v>43498</v>
      </c>
      <c r="I2458" s="200">
        <f t="shared" si="1298"/>
        <v>43526</v>
      </c>
      <c r="J2458" s="27">
        <f t="shared" si="1302"/>
        <v>7.4996156787503487E-3</v>
      </c>
      <c r="K2458" s="12">
        <f t="shared" si="1316"/>
        <v>43587</v>
      </c>
      <c r="L2458" s="12">
        <f t="shared" si="1303"/>
        <v>43587</v>
      </c>
      <c r="M2458" s="1">
        <f t="shared" si="1317"/>
        <v>21</v>
      </c>
      <c r="N2458" s="1">
        <f t="shared" si="1304"/>
        <v>14</v>
      </c>
      <c r="O2458" s="2">
        <f t="shared" si="1305"/>
        <v>1.00499351</v>
      </c>
      <c r="P2458" s="11">
        <f t="shared" si="1295"/>
        <v>1.00429945</v>
      </c>
      <c r="Q2458" s="11">
        <f t="shared" si="1291"/>
        <v>1.4820439456192638</v>
      </c>
      <c r="R2458" s="2">
        <f t="shared" si="1294"/>
        <v>1.48944454</v>
      </c>
      <c r="S2458" s="2">
        <f t="shared" si="1289"/>
        <v>1.4582888599999999</v>
      </c>
      <c r="T2458" s="2">
        <f t="shared" si="1306"/>
        <v>162175.54979531001</v>
      </c>
      <c r="U2458" s="2">
        <f t="shared" si="1307"/>
        <v>8204.0634175369159</v>
      </c>
      <c r="V2458" s="2">
        <f t="shared" si="1308"/>
        <v>45669.076930195297</v>
      </c>
      <c r="W2458" s="2">
        <f t="shared" si="1309"/>
        <v>165082.62308033221</v>
      </c>
      <c r="X2458" s="29">
        <f t="shared" si="1310"/>
        <v>0</v>
      </c>
      <c r="Y2458" s="2">
        <f t="shared" si="1290"/>
        <v>0</v>
      </c>
      <c r="Z2458" s="82">
        <f t="shared" si="1311"/>
        <v>0</v>
      </c>
      <c r="AA2458" s="2">
        <f t="shared" si="1320"/>
        <v>0</v>
      </c>
      <c r="AB2458" s="27">
        <f t="shared" si="1318"/>
        <v>6.7299999999999999E-2</v>
      </c>
      <c r="AC2458" s="29">
        <f t="shared" si="1299"/>
        <v>14</v>
      </c>
      <c r="AD2458" s="29">
        <v>252</v>
      </c>
      <c r="AE2458" s="11">
        <f t="shared" si="1292"/>
        <v>1.0036250040000001</v>
      </c>
      <c r="AF2458" s="2">
        <f t="shared" si="1321"/>
        <v>587.88701671000001</v>
      </c>
      <c r="AG2458" s="2">
        <f t="shared" si="1312"/>
        <v>598.42516898999997</v>
      </c>
      <c r="AH2458" s="3">
        <f t="shared" si="1313"/>
        <v>0</v>
      </c>
      <c r="AI2458" s="4" t="str">
        <f t="shared" si="1293"/>
        <v>A+J=</v>
      </c>
      <c r="AJ2458" s="12">
        <f t="shared" si="1319"/>
        <v>43587</v>
      </c>
      <c r="AK2458" s="12"/>
      <c r="AL2458" s="4"/>
      <c r="AM2458" s="1"/>
      <c r="AN2458" s="12"/>
      <c r="AO2458" s="1"/>
      <c r="AP2458" s="1"/>
      <c r="AQ2458" s="3"/>
      <c r="AR2458" s="3"/>
      <c r="AS2458" s="7"/>
      <c r="AT2458" s="1"/>
      <c r="AU2458" s="1"/>
      <c r="AV2458" s="1"/>
      <c r="AW2458" s="1"/>
      <c r="AX2458" s="1"/>
      <c r="AY2458" s="1"/>
      <c r="AZ2458" s="1"/>
      <c r="BA2458" s="1"/>
      <c r="BB2458" s="1"/>
    </row>
    <row r="2459" spans="1:54" x14ac:dyDescent="0.2">
      <c r="A2459" s="178">
        <f t="shared" si="1314"/>
        <v>43578</v>
      </c>
      <c r="B2459" s="2">
        <f t="shared" si="1300"/>
        <v>165773.52393187591</v>
      </c>
      <c r="C2459" s="2">
        <f t="shared" si="1315"/>
        <v>111209.48273259999</v>
      </c>
      <c r="D2459" s="2">
        <f>SUM(Y2459:Y$2591)</f>
        <v>17901.511761679998</v>
      </c>
      <c r="E2459" s="11">
        <f t="shared" si="1301"/>
        <v>93307.970970919996</v>
      </c>
      <c r="F2459" s="99">
        <f t="shared" si="1296"/>
        <v>5138.93</v>
      </c>
      <c r="G2459" s="3">
        <f>IF(N2459=1,VLOOKUP(A2458,[1]Plan1!$BG$69:$BI$188,3),G2458)</f>
        <v>5177.47</v>
      </c>
      <c r="H2459" s="200">
        <f t="shared" si="1297"/>
        <v>43498</v>
      </c>
      <c r="I2459" s="200">
        <f t="shared" si="1298"/>
        <v>43526</v>
      </c>
      <c r="J2459" s="27">
        <f t="shared" si="1302"/>
        <v>7.4996156787503487E-3</v>
      </c>
      <c r="K2459" s="12">
        <f t="shared" si="1316"/>
        <v>43587</v>
      </c>
      <c r="L2459" s="12">
        <f t="shared" si="1303"/>
        <v>43587</v>
      </c>
      <c r="M2459" s="1">
        <f t="shared" si="1317"/>
        <v>21</v>
      </c>
      <c r="N2459" s="1">
        <f t="shared" si="1304"/>
        <v>15</v>
      </c>
      <c r="O2459" s="2">
        <f t="shared" si="1305"/>
        <v>1.0053511399999999</v>
      </c>
      <c r="P2459" s="11">
        <f t="shared" si="1295"/>
        <v>1.00429945</v>
      </c>
      <c r="Q2459" s="11">
        <f t="shared" si="1291"/>
        <v>1.4820439456192638</v>
      </c>
      <c r="R2459" s="2">
        <f t="shared" si="1294"/>
        <v>1.48997457</v>
      </c>
      <c r="S2459" s="2">
        <f t="shared" si="1289"/>
        <v>1.4582888599999999</v>
      </c>
      <c r="T2459" s="2">
        <f t="shared" si="1306"/>
        <v>162175.54979531001</v>
      </c>
      <c r="U2459" s="2">
        <f t="shared" si="1307"/>
        <v>8204.0634175369159</v>
      </c>
      <c r="V2459" s="2">
        <f t="shared" si="1308"/>
        <v>45718.532954049006</v>
      </c>
      <c r="W2459" s="2">
        <f t="shared" si="1309"/>
        <v>165132.07910418592</v>
      </c>
      <c r="X2459" s="29">
        <f t="shared" si="1310"/>
        <v>0</v>
      </c>
      <c r="Y2459" s="2">
        <f t="shared" si="1290"/>
        <v>0</v>
      </c>
      <c r="Z2459" s="82">
        <f t="shared" si="1311"/>
        <v>0</v>
      </c>
      <c r="AA2459" s="2">
        <f t="shared" si="1320"/>
        <v>0</v>
      </c>
      <c r="AB2459" s="27">
        <f t="shared" si="1318"/>
        <v>6.7299999999999999E-2</v>
      </c>
      <c r="AC2459" s="29">
        <f t="shared" si="1299"/>
        <v>15</v>
      </c>
      <c r="AD2459" s="29">
        <v>252</v>
      </c>
      <c r="AE2459" s="11">
        <f t="shared" si="1292"/>
        <v>1.003884435</v>
      </c>
      <c r="AF2459" s="2">
        <f t="shared" si="1321"/>
        <v>629.96038176000002</v>
      </c>
      <c r="AG2459" s="2">
        <f t="shared" si="1312"/>
        <v>641.44482769000001</v>
      </c>
      <c r="AH2459" s="3">
        <f t="shared" si="1313"/>
        <v>0</v>
      </c>
      <c r="AI2459" s="4" t="str">
        <f t="shared" si="1293"/>
        <v>A+J=</v>
      </c>
      <c r="AJ2459" s="12">
        <f t="shared" si="1319"/>
        <v>43587</v>
      </c>
      <c r="AK2459" s="12"/>
      <c r="AL2459" s="4"/>
      <c r="AM2459" s="1"/>
      <c r="AN2459" s="12"/>
      <c r="AO2459" s="1"/>
      <c r="AP2459" s="1"/>
      <c r="AQ2459" s="3"/>
      <c r="AR2459" s="3"/>
      <c r="AS2459" s="7"/>
      <c r="AT2459" s="1"/>
      <c r="AU2459" s="1"/>
      <c r="AV2459" s="1"/>
      <c r="AW2459" s="1"/>
      <c r="AX2459" s="1"/>
      <c r="AY2459" s="1"/>
      <c r="AZ2459" s="1"/>
      <c r="BA2459" s="1"/>
      <c r="BB2459" s="1"/>
    </row>
    <row r="2460" spans="1:54" x14ac:dyDescent="0.2">
      <c r="A2460" s="178">
        <f t="shared" si="1314"/>
        <v>43579</v>
      </c>
      <c r="B2460" s="2">
        <f t="shared" si="1300"/>
        <v>165866.05337265442</v>
      </c>
      <c r="C2460" s="2">
        <f t="shared" si="1315"/>
        <v>111209.48273259999</v>
      </c>
      <c r="D2460" s="2">
        <f>SUM(Y2460:Y$2591)</f>
        <v>17901.511761679998</v>
      </c>
      <c r="E2460" s="11">
        <f t="shared" si="1301"/>
        <v>93307.970970919996</v>
      </c>
      <c r="F2460" s="99">
        <f t="shared" si="1296"/>
        <v>5138.93</v>
      </c>
      <c r="G2460" s="3">
        <f>IF(N2460=1,VLOOKUP(A2459,[1]Plan1!$BG$69:$BI$188,3),G2459)</f>
        <v>5177.47</v>
      </c>
      <c r="H2460" s="200">
        <f t="shared" si="1297"/>
        <v>43498</v>
      </c>
      <c r="I2460" s="200">
        <f t="shared" si="1298"/>
        <v>43526</v>
      </c>
      <c r="J2460" s="27">
        <f t="shared" si="1302"/>
        <v>7.4996156787503487E-3</v>
      </c>
      <c r="K2460" s="12">
        <f t="shared" si="1316"/>
        <v>43587</v>
      </c>
      <c r="L2460" s="12">
        <f t="shared" si="1303"/>
        <v>43587</v>
      </c>
      <c r="M2460" s="1">
        <f t="shared" si="1317"/>
        <v>21</v>
      </c>
      <c r="N2460" s="1">
        <f t="shared" si="1304"/>
        <v>16</v>
      </c>
      <c r="O2460" s="2">
        <f t="shared" si="1305"/>
        <v>1.0057088999999999</v>
      </c>
      <c r="P2460" s="11">
        <f t="shared" si="1295"/>
        <v>1.00429945</v>
      </c>
      <c r="Q2460" s="11">
        <f t="shared" si="1291"/>
        <v>1.4820439456192638</v>
      </c>
      <c r="R2460" s="2">
        <f t="shared" si="1294"/>
        <v>1.49050478</v>
      </c>
      <c r="S2460" s="2">
        <f t="shared" si="1289"/>
        <v>1.4582888599999999</v>
      </c>
      <c r="T2460" s="2">
        <f t="shared" si="1306"/>
        <v>162175.54979531001</v>
      </c>
      <c r="U2460" s="2">
        <f t="shared" si="1307"/>
        <v>8204.0634175369159</v>
      </c>
      <c r="V2460" s="2">
        <f t="shared" si="1308"/>
        <v>45768.0057733375</v>
      </c>
      <c r="W2460" s="2">
        <f t="shared" si="1309"/>
        <v>165181.55192347441</v>
      </c>
      <c r="X2460" s="29">
        <f t="shared" si="1310"/>
        <v>0</v>
      </c>
      <c r="Y2460" s="2">
        <f t="shared" si="1290"/>
        <v>0</v>
      </c>
      <c r="Z2460" s="82">
        <f t="shared" si="1311"/>
        <v>0</v>
      </c>
      <c r="AA2460" s="2">
        <f t="shared" si="1320"/>
        <v>0</v>
      </c>
      <c r="AB2460" s="27">
        <f t="shared" si="1318"/>
        <v>6.7299999999999999E-2</v>
      </c>
      <c r="AC2460" s="29">
        <f t="shared" si="1299"/>
        <v>16</v>
      </c>
      <c r="AD2460" s="29">
        <v>252</v>
      </c>
      <c r="AE2460" s="11">
        <f t="shared" si="1292"/>
        <v>1.004143934</v>
      </c>
      <c r="AF2460" s="2">
        <f t="shared" si="1321"/>
        <v>672.04477476</v>
      </c>
      <c r="AG2460" s="2">
        <f t="shared" si="1312"/>
        <v>684.50144918000001</v>
      </c>
      <c r="AH2460" s="3">
        <f t="shared" si="1313"/>
        <v>0</v>
      </c>
      <c r="AI2460" s="4" t="str">
        <f t="shared" si="1293"/>
        <v>A+J=</v>
      </c>
      <c r="AJ2460" s="12">
        <f t="shared" si="1319"/>
        <v>43587</v>
      </c>
      <c r="AK2460" s="12"/>
      <c r="AL2460" s="4"/>
      <c r="AM2460" s="1"/>
      <c r="AN2460" s="12"/>
      <c r="AO2460" s="1"/>
      <c r="AP2460" s="1"/>
      <c r="AQ2460" s="3"/>
      <c r="AR2460" s="3"/>
      <c r="AS2460" s="7"/>
      <c r="AT2460" s="1"/>
      <c r="AU2460" s="1"/>
      <c r="AV2460" s="1"/>
      <c r="AW2460" s="1"/>
      <c r="AX2460" s="1"/>
      <c r="AY2460" s="1"/>
      <c r="AZ2460" s="1"/>
      <c r="BA2460" s="1"/>
      <c r="BB2460" s="1"/>
    </row>
    <row r="2461" spans="1:54" x14ac:dyDescent="0.2">
      <c r="A2461" s="178">
        <f t="shared" si="1314"/>
        <v>43580</v>
      </c>
      <c r="B2461" s="2">
        <f t="shared" si="1300"/>
        <v>165958.63813875709</v>
      </c>
      <c r="C2461" s="2">
        <f t="shared" si="1315"/>
        <v>111209.48273259999</v>
      </c>
      <c r="D2461" s="2">
        <f>SUM(Y2461:Y$2591)</f>
        <v>17901.511761679998</v>
      </c>
      <c r="E2461" s="11">
        <f t="shared" si="1301"/>
        <v>93307.970970919996</v>
      </c>
      <c r="F2461" s="99">
        <f t="shared" si="1296"/>
        <v>5138.93</v>
      </c>
      <c r="G2461" s="3">
        <f>IF(N2461=1,VLOOKUP(A2460,[1]Plan1!$BG$69:$BI$188,3),G2460)</f>
        <v>5177.47</v>
      </c>
      <c r="H2461" s="200">
        <f t="shared" si="1297"/>
        <v>43498</v>
      </c>
      <c r="I2461" s="200">
        <f t="shared" si="1298"/>
        <v>43526</v>
      </c>
      <c r="J2461" s="27">
        <f t="shared" si="1302"/>
        <v>7.4996156787503487E-3</v>
      </c>
      <c r="K2461" s="12">
        <f t="shared" si="1316"/>
        <v>43587</v>
      </c>
      <c r="L2461" s="12">
        <f t="shared" si="1303"/>
        <v>43587</v>
      </c>
      <c r="M2461" s="1">
        <f t="shared" si="1317"/>
        <v>21</v>
      </c>
      <c r="N2461" s="1">
        <f t="shared" si="1304"/>
        <v>17</v>
      </c>
      <c r="O2461" s="2">
        <f t="shared" si="1305"/>
        <v>1.00606679</v>
      </c>
      <c r="P2461" s="11">
        <f t="shared" si="1295"/>
        <v>1.00429945</v>
      </c>
      <c r="Q2461" s="11">
        <f t="shared" si="1291"/>
        <v>1.4820439456192638</v>
      </c>
      <c r="R2461" s="2">
        <f t="shared" si="1294"/>
        <v>1.4910351900000001</v>
      </c>
      <c r="S2461" s="2">
        <f t="shared" si="1289"/>
        <v>1.4582888599999999</v>
      </c>
      <c r="T2461" s="2">
        <f t="shared" si="1306"/>
        <v>162175.54979531001</v>
      </c>
      <c r="U2461" s="2">
        <f t="shared" si="1307"/>
        <v>8204.0634175369159</v>
      </c>
      <c r="V2461" s="2">
        <f t="shared" si="1308"/>
        <v>45817.497254220194</v>
      </c>
      <c r="W2461" s="2">
        <f t="shared" si="1309"/>
        <v>165231.0434043571</v>
      </c>
      <c r="X2461" s="29">
        <f t="shared" si="1310"/>
        <v>0</v>
      </c>
      <c r="Y2461" s="2">
        <f t="shared" si="1290"/>
        <v>0</v>
      </c>
      <c r="Z2461" s="82">
        <f t="shared" si="1311"/>
        <v>0</v>
      </c>
      <c r="AA2461" s="2">
        <f t="shared" si="1320"/>
        <v>0</v>
      </c>
      <c r="AB2461" s="27">
        <f t="shared" si="1318"/>
        <v>6.7299999999999999E-2</v>
      </c>
      <c r="AC2461" s="29">
        <f t="shared" si="1299"/>
        <v>17</v>
      </c>
      <c r="AD2461" s="29">
        <v>252</v>
      </c>
      <c r="AE2461" s="11">
        <f t="shared" si="1292"/>
        <v>1.0044034989999999</v>
      </c>
      <c r="AF2461" s="2">
        <f t="shared" si="1321"/>
        <v>714.13987134000001</v>
      </c>
      <c r="AG2461" s="2">
        <f t="shared" si="1312"/>
        <v>727.59473439999999</v>
      </c>
      <c r="AH2461" s="3">
        <f t="shared" si="1313"/>
        <v>0</v>
      </c>
      <c r="AI2461" s="4" t="str">
        <f t="shared" si="1293"/>
        <v>A+J=</v>
      </c>
      <c r="AJ2461" s="12">
        <f t="shared" si="1319"/>
        <v>43587</v>
      </c>
      <c r="AK2461" s="12"/>
      <c r="AL2461" s="4"/>
      <c r="AM2461" s="1"/>
      <c r="AN2461" s="12"/>
      <c r="AO2461" s="1"/>
      <c r="AP2461" s="1"/>
      <c r="AQ2461" s="3"/>
      <c r="AR2461" s="3"/>
      <c r="AS2461" s="7"/>
      <c r="AT2461" s="1"/>
      <c r="AU2461" s="1"/>
      <c r="AV2461" s="1"/>
      <c r="AW2461" s="1"/>
      <c r="AX2461" s="1"/>
      <c r="AY2461" s="1"/>
      <c r="AZ2461" s="1"/>
      <c r="BA2461" s="1"/>
      <c r="BB2461" s="1"/>
    </row>
    <row r="2462" spans="1:54" x14ac:dyDescent="0.2">
      <c r="A2462" s="178">
        <f t="shared" si="1314"/>
        <v>43581</v>
      </c>
      <c r="B2462" s="2">
        <f t="shared" si="1300"/>
        <v>166051.27654490454</v>
      </c>
      <c r="C2462" s="2">
        <f t="shared" si="1315"/>
        <v>111209.48273259999</v>
      </c>
      <c r="D2462" s="2">
        <f>SUM(Y2462:Y$2591)</f>
        <v>17901.511761679998</v>
      </c>
      <c r="E2462" s="11">
        <f t="shared" si="1301"/>
        <v>93307.970970919996</v>
      </c>
      <c r="F2462" s="99">
        <f t="shared" si="1296"/>
        <v>5138.93</v>
      </c>
      <c r="G2462" s="3">
        <f>IF(N2462=1,VLOOKUP(A2461,[1]Plan1!$BG$69:$BI$188,3),G2461)</f>
        <v>5177.47</v>
      </c>
      <c r="H2462" s="200">
        <f t="shared" si="1297"/>
        <v>43498</v>
      </c>
      <c r="I2462" s="200">
        <f t="shared" si="1298"/>
        <v>43526</v>
      </c>
      <c r="J2462" s="27">
        <f t="shared" si="1302"/>
        <v>7.4996156787503487E-3</v>
      </c>
      <c r="K2462" s="12">
        <f t="shared" si="1316"/>
        <v>43587</v>
      </c>
      <c r="L2462" s="12">
        <f t="shared" si="1303"/>
        <v>43587</v>
      </c>
      <c r="M2462" s="1">
        <f t="shared" si="1317"/>
        <v>21</v>
      </c>
      <c r="N2462" s="1">
        <f t="shared" si="1304"/>
        <v>18</v>
      </c>
      <c r="O2462" s="2">
        <f t="shared" si="1305"/>
        <v>1.0064248</v>
      </c>
      <c r="P2462" s="11">
        <f t="shared" si="1295"/>
        <v>1.00429945</v>
      </c>
      <c r="Q2462" s="11">
        <f t="shared" si="1291"/>
        <v>1.4820439456192638</v>
      </c>
      <c r="R2462" s="2">
        <f t="shared" si="1294"/>
        <v>1.49156578</v>
      </c>
      <c r="S2462" s="2">
        <f t="shared" ref="S2462:S2525" si="1322">IF(AND(X2462&gt;0,MONTH(A2462)=10),R2462,S2461)</f>
        <v>1.4582888599999999</v>
      </c>
      <c r="T2462" s="2">
        <f t="shared" si="1306"/>
        <v>162175.54979531001</v>
      </c>
      <c r="U2462" s="2">
        <f t="shared" si="1307"/>
        <v>8204.0634175369159</v>
      </c>
      <c r="V2462" s="2">
        <f t="shared" si="1308"/>
        <v>45867.005530537637</v>
      </c>
      <c r="W2462" s="2">
        <f t="shared" si="1309"/>
        <v>165280.55168067454</v>
      </c>
      <c r="X2462" s="29">
        <f t="shared" si="1310"/>
        <v>0</v>
      </c>
      <c r="Y2462" s="2">
        <f t="shared" ref="Y2462:Y2525" si="1323">IF(X2462&gt;0,VLOOKUP(A2462,AN$12:AR$131,5),0)</f>
        <v>0</v>
      </c>
      <c r="Z2462" s="82">
        <f t="shared" si="1311"/>
        <v>0</v>
      </c>
      <c r="AA2462" s="2">
        <f t="shared" si="1320"/>
        <v>0</v>
      </c>
      <c r="AB2462" s="27">
        <f t="shared" si="1318"/>
        <v>6.7299999999999999E-2</v>
      </c>
      <c r="AC2462" s="29">
        <f t="shared" si="1299"/>
        <v>18</v>
      </c>
      <c r="AD2462" s="29">
        <v>252</v>
      </c>
      <c r="AE2462" s="11">
        <f t="shared" si="1292"/>
        <v>1.004663131</v>
      </c>
      <c r="AF2462" s="2">
        <f t="shared" si="1321"/>
        <v>756.24583369000004</v>
      </c>
      <c r="AG2462" s="2">
        <f t="shared" si="1312"/>
        <v>770.72486422999998</v>
      </c>
      <c r="AH2462" s="3">
        <f t="shared" si="1313"/>
        <v>0</v>
      </c>
      <c r="AI2462" s="4" t="str">
        <f t="shared" si="1293"/>
        <v>A+J=</v>
      </c>
      <c r="AJ2462" s="12">
        <f t="shared" si="1319"/>
        <v>43587</v>
      </c>
      <c r="AK2462" s="12"/>
      <c r="AL2462" s="4"/>
      <c r="AM2462" s="1"/>
      <c r="AN2462" s="12"/>
      <c r="AO2462" s="1"/>
      <c r="AP2462" s="1"/>
      <c r="AQ2462" s="3"/>
      <c r="AR2462" s="3"/>
      <c r="AS2462" s="7"/>
      <c r="AT2462" s="1"/>
      <c r="AU2462" s="1"/>
      <c r="AV2462" s="1"/>
      <c r="AW2462" s="1"/>
      <c r="AX2462" s="1"/>
      <c r="AY2462" s="1"/>
      <c r="AZ2462" s="1"/>
      <c r="BA2462" s="1"/>
      <c r="BB2462" s="1"/>
    </row>
    <row r="2463" spans="1:54" x14ac:dyDescent="0.2">
      <c r="A2463" s="178">
        <f t="shared" si="1314"/>
        <v>43582</v>
      </c>
      <c r="B2463" s="2">
        <f t="shared" si="1300"/>
        <v>166143.9697171665</v>
      </c>
      <c r="C2463" s="2">
        <f t="shared" si="1315"/>
        <v>111209.48273259999</v>
      </c>
      <c r="D2463" s="2">
        <f>SUM(Y2463:Y$2591)</f>
        <v>17901.511761679998</v>
      </c>
      <c r="E2463" s="11">
        <f t="shared" si="1301"/>
        <v>93307.970970919996</v>
      </c>
      <c r="F2463" s="99">
        <f t="shared" si="1296"/>
        <v>5138.93</v>
      </c>
      <c r="G2463" s="3">
        <f>IF(N2463=1,VLOOKUP(A2462,[1]Plan1!$BG$69:$BI$188,3),G2462)</f>
        <v>5177.47</v>
      </c>
      <c r="H2463" s="200">
        <f t="shared" si="1297"/>
        <v>43498</v>
      </c>
      <c r="I2463" s="200">
        <f t="shared" si="1298"/>
        <v>43526</v>
      </c>
      <c r="J2463" s="27">
        <f t="shared" si="1302"/>
        <v>7.4996156787503487E-3</v>
      </c>
      <c r="K2463" s="12">
        <f t="shared" si="1316"/>
        <v>43587</v>
      </c>
      <c r="L2463" s="12">
        <f t="shared" si="1303"/>
        <v>43587</v>
      </c>
      <c r="M2463" s="1">
        <f t="shared" si="1317"/>
        <v>21</v>
      </c>
      <c r="N2463" s="1">
        <f t="shared" si="1304"/>
        <v>19</v>
      </c>
      <c r="O2463" s="2">
        <f t="shared" si="1305"/>
        <v>1.0067829399999999</v>
      </c>
      <c r="P2463" s="11">
        <f t="shared" si="1295"/>
        <v>1.00429945</v>
      </c>
      <c r="Q2463" s="11">
        <f t="shared" ref="Q2463:Q2526" si="1324">IF(L2463&gt;L2462,Q2462*P2463,Q2462)</f>
        <v>1.4820439456192638</v>
      </c>
      <c r="R2463" s="2">
        <f t="shared" si="1294"/>
        <v>1.49209656</v>
      </c>
      <c r="S2463" s="2">
        <f t="shared" si="1322"/>
        <v>1.4582888599999999</v>
      </c>
      <c r="T2463" s="2">
        <f t="shared" si="1306"/>
        <v>162175.54979531001</v>
      </c>
      <c r="U2463" s="2">
        <f t="shared" si="1307"/>
        <v>8204.0634175369159</v>
      </c>
      <c r="V2463" s="2">
        <f t="shared" si="1308"/>
        <v>45916.531535369591</v>
      </c>
      <c r="W2463" s="2">
        <f t="shared" si="1309"/>
        <v>165330.07768550649</v>
      </c>
      <c r="X2463" s="29">
        <f t="shared" si="1310"/>
        <v>0</v>
      </c>
      <c r="Y2463" s="2">
        <f t="shared" si="1323"/>
        <v>0</v>
      </c>
      <c r="Z2463" s="82">
        <f t="shared" si="1311"/>
        <v>0</v>
      </c>
      <c r="AA2463" s="2">
        <f t="shared" si="1320"/>
        <v>0</v>
      </c>
      <c r="AB2463" s="27">
        <f t="shared" si="1318"/>
        <v>6.7299999999999999E-2</v>
      </c>
      <c r="AC2463" s="29">
        <f t="shared" si="1299"/>
        <v>19</v>
      </c>
      <c r="AD2463" s="29">
        <v>252</v>
      </c>
      <c r="AE2463" s="11">
        <f t="shared" ref="AE2463:AE2526" si="1325">ROUND((1+AB2463)^TRUNC((AC2463/AD2463),9),9)</f>
        <v>1.004922831</v>
      </c>
      <c r="AF2463" s="2">
        <f t="shared" si="1321"/>
        <v>798.36282397000002</v>
      </c>
      <c r="AG2463" s="2">
        <f t="shared" si="1312"/>
        <v>813.89203166000004</v>
      </c>
      <c r="AH2463" s="3">
        <f t="shared" si="1313"/>
        <v>0</v>
      </c>
      <c r="AI2463" s="4" t="str">
        <f t="shared" si="1293"/>
        <v>A+J=</v>
      </c>
      <c r="AJ2463" s="12">
        <f t="shared" si="1319"/>
        <v>43587</v>
      </c>
      <c r="AK2463" s="12"/>
      <c r="AL2463" s="4"/>
      <c r="AM2463" s="1"/>
      <c r="AN2463" s="12"/>
      <c r="AO2463" s="1"/>
      <c r="AP2463" s="1"/>
      <c r="AQ2463" s="3"/>
      <c r="AR2463" s="3"/>
      <c r="AS2463" s="7"/>
      <c r="AT2463" s="1"/>
      <c r="AU2463" s="1"/>
      <c r="AV2463" s="1"/>
      <c r="AW2463" s="1"/>
      <c r="AX2463" s="1"/>
      <c r="AY2463" s="1"/>
      <c r="AZ2463" s="1"/>
      <c r="BA2463" s="1"/>
      <c r="BB2463" s="1"/>
    </row>
    <row r="2464" spans="1:54" x14ac:dyDescent="0.2">
      <c r="A2464" s="178">
        <f t="shared" si="1314"/>
        <v>43583</v>
      </c>
      <c r="B2464" s="2">
        <f t="shared" si="1300"/>
        <v>166143.9697171665</v>
      </c>
      <c r="C2464" s="2">
        <f t="shared" si="1315"/>
        <v>111209.48273259999</v>
      </c>
      <c r="D2464" s="2">
        <f>SUM(Y2464:Y$2591)</f>
        <v>17901.511761679998</v>
      </c>
      <c r="E2464" s="11">
        <f t="shared" si="1301"/>
        <v>93307.970970919996</v>
      </c>
      <c r="F2464" s="99">
        <f t="shared" si="1296"/>
        <v>5138.93</v>
      </c>
      <c r="G2464" s="3">
        <f>IF(N2464=1,VLOOKUP(A2463,[1]Plan1!$BG$69:$BI$188,3),G2463)</f>
        <v>5177.47</v>
      </c>
      <c r="H2464" s="200">
        <f t="shared" si="1297"/>
        <v>43498</v>
      </c>
      <c r="I2464" s="200">
        <f t="shared" si="1298"/>
        <v>43526</v>
      </c>
      <c r="J2464" s="27">
        <f t="shared" si="1302"/>
        <v>7.4996156787503487E-3</v>
      </c>
      <c r="K2464" s="12">
        <f t="shared" si="1316"/>
        <v>43587</v>
      </c>
      <c r="L2464" s="12">
        <f t="shared" si="1303"/>
        <v>43587</v>
      </c>
      <c r="M2464" s="1">
        <f t="shared" si="1317"/>
        <v>21</v>
      </c>
      <c r="N2464" s="1">
        <f t="shared" si="1304"/>
        <v>19</v>
      </c>
      <c r="O2464" s="2">
        <f t="shared" si="1305"/>
        <v>1.0067829399999999</v>
      </c>
      <c r="P2464" s="11">
        <f t="shared" si="1295"/>
        <v>1.00429945</v>
      </c>
      <c r="Q2464" s="11">
        <f t="shared" si="1324"/>
        <v>1.4820439456192638</v>
      </c>
      <c r="R2464" s="2">
        <f t="shared" si="1294"/>
        <v>1.49209656</v>
      </c>
      <c r="S2464" s="2">
        <f t="shared" si="1322"/>
        <v>1.4582888599999999</v>
      </c>
      <c r="T2464" s="2">
        <f t="shared" si="1306"/>
        <v>162175.54979531001</v>
      </c>
      <c r="U2464" s="2">
        <f t="shared" si="1307"/>
        <v>8204.0634175369159</v>
      </c>
      <c r="V2464" s="2">
        <f t="shared" si="1308"/>
        <v>45916.531535369591</v>
      </c>
      <c r="W2464" s="2">
        <f t="shared" si="1309"/>
        <v>165330.07768550649</v>
      </c>
      <c r="X2464" s="29">
        <f t="shared" si="1310"/>
        <v>0</v>
      </c>
      <c r="Y2464" s="2">
        <f t="shared" si="1323"/>
        <v>0</v>
      </c>
      <c r="Z2464" s="82">
        <f t="shared" si="1311"/>
        <v>0</v>
      </c>
      <c r="AA2464" s="2">
        <f t="shared" si="1320"/>
        <v>0</v>
      </c>
      <c r="AB2464" s="27">
        <f t="shared" si="1318"/>
        <v>6.7299999999999999E-2</v>
      </c>
      <c r="AC2464" s="29">
        <f t="shared" si="1299"/>
        <v>19</v>
      </c>
      <c r="AD2464" s="29">
        <v>252</v>
      </c>
      <c r="AE2464" s="11">
        <f t="shared" si="1325"/>
        <v>1.004922831</v>
      </c>
      <c r="AF2464" s="2">
        <f t="shared" si="1321"/>
        <v>798.36282397000002</v>
      </c>
      <c r="AG2464" s="2">
        <f t="shared" si="1312"/>
        <v>813.89203166000004</v>
      </c>
      <c r="AH2464" s="3">
        <f t="shared" si="1313"/>
        <v>0</v>
      </c>
      <c r="AI2464" s="4" t="str">
        <f t="shared" si="1293"/>
        <v>A+J=</v>
      </c>
      <c r="AJ2464" s="12">
        <f t="shared" si="1319"/>
        <v>43587</v>
      </c>
      <c r="AK2464" s="12"/>
      <c r="AL2464" s="4"/>
      <c r="AM2464" s="1"/>
      <c r="AN2464" s="12"/>
      <c r="AO2464" s="1"/>
      <c r="AP2464" s="1"/>
      <c r="AQ2464" s="3"/>
      <c r="AR2464" s="3"/>
      <c r="AS2464" s="7"/>
      <c r="AT2464" s="1"/>
      <c r="AU2464" s="1"/>
      <c r="AV2464" s="1"/>
      <c r="AW2464" s="1"/>
      <c r="AX2464" s="1"/>
      <c r="AY2464" s="1"/>
      <c r="AZ2464" s="1"/>
      <c r="BA2464" s="1"/>
      <c r="BB2464" s="1"/>
    </row>
    <row r="2465" spans="1:54" x14ac:dyDescent="0.2">
      <c r="A2465" s="178">
        <f t="shared" si="1314"/>
        <v>43584</v>
      </c>
      <c r="B2465" s="2">
        <f t="shared" si="1300"/>
        <v>166143.9697171665</v>
      </c>
      <c r="C2465" s="2">
        <f t="shared" si="1315"/>
        <v>111209.48273259999</v>
      </c>
      <c r="D2465" s="2">
        <f>SUM(Y2465:Y$2591)</f>
        <v>17901.511761679998</v>
      </c>
      <c r="E2465" s="11">
        <f t="shared" si="1301"/>
        <v>93307.970970919996</v>
      </c>
      <c r="F2465" s="99">
        <f t="shared" si="1296"/>
        <v>5138.93</v>
      </c>
      <c r="G2465" s="3">
        <f>IF(N2465=1,VLOOKUP(A2464,[1]Plan1!$BG$69:$BI$188,3),G2464)</f>
        <v>5177.47</v>
      </c>
      <c r="H2465" s="200">
        <f t="shared" si="1297"/>
        <v>43498</v>
      </c>
      <c r="I2465" s="200">
        <f t="shared" si="1298"/>
        <v>43526</v>
      </c>
      <c r="J2465" s="27">
        <f t="shared" si="1302"/>
        <v>7.4996156787503487E-3</v>
      </c>
      <c r="K2465" s="12">
        <f t="shared" si="1316"/>
        <v>43587</v>
      </c>
      <c r="L2465" s="12">
        <f t="shared" si="1303"/>
        <v>43587</v>
      </c>
      <c r="M2465" s="1">
        <f t="shared" si="1317"/>
        <v>21</v>
      </c>
      <c r="N2465" s="1">
        <f t="shared" si="1304"/>
        <v>19</v>
      </c>
      <c r="O2465" s="2">
        <f t="shared" si="1305"/>
        <v>1.0067829399999999</v>
      </c>
      <c r="P2465" s="11">
        <f t="shared" si="1295"/>
        <v>1.00429945</v>
      </c>
      <c r="Q2465" s="11">
        <f t="shared" si="1324"/>
        <v>1.4820439456192638</v>
      </c>
      <c r="R2465" s="2">
        <f t="shared" si="1294"/>
        <v>1.49209656</v>
      </c>
      <c r="S2465" s="2">
        <f t="shared" si="1322"/>
        <v>1.4582888599999999</v>
      </c>
      <c r="T2465" s="2">
        <f t="shared" si="1306"/>
        <v>162175.54979531001</v>
      </c>
      <c r="U2465" s="2">
        <f t="shared" si="1307"/>
        <v>8204.0634175369159</v>
      </c>
      <c r="V2465" s="2">
        <f t="shared" si="1308"/>
        <v>45916.531535369591</v>
      </c>
      <c r="W2465" s="2">
        <f t="shared" si="1309"/>
        <v>165330.07768550649</v>
      </c>
      <c r="X2465" s="29">
        <f t="shared" si="1310"/>
        <v>0</v>
      </c>
      <c r="Y2465" s="2">
        <f t="shared" si="1323"/>
        <v>0</v>
      </c>
      <c r="Z2465" s="82">
        <f t="shared" si="1311"/>
        <v>0</v>
      </c>
      <c r="AA2465" s="2">
        <f t="shared" si="1320"/>
        <v>0</v>
      </c>
      <c r="AB2465" s="27">
        <f t="shared" si="1318"/>
        <v>6.7299999999999999E-2</v>
      </c>
      <c r="AC2465" s="29">
        <f t="shared" si="1299"/>
        <v>19</v>
      </c>
      <c r="AD2465" s="29">
        <v>252</v>
      </c>
      <c r="AE2465" s="11">
        <f t="shared" si="1325"/>
        <v>1.004922831</v>
      </c>
      <c r="AF2465" s="2">
        <f t="shared" si="1321"/>
        <v>798.36282397000002</v>
      </c>
      <c r="AG2465" s="2">
        <f t="shared" si="1312"/>
        <v>813.89203166000004</v>
      </c>
      <c r="AH2465" s="3">
        <f t="shared" si="1313"/>
        <v>0</v>
      </c>
      <c r="AI2465" s="4" t="str">
        <f t="shared" si="1293"/>
        <v>A+J=</v>
      </c>
      <c r="AJ2465" s="12">
        <f t="shared" si="1319"/>
        <v>43587</v>
      </c>
      <c r="AK2465" s="12"/>
      <c r="AL2465" s="4"/>
      <c r="AM2465" s="1"/>
      <c r="AN2465" s="12"/>
      <c r="AO2465" s="1"/>
      <c r="AP2465" s="1"/>
      <c r="AQ2465" s="3"/>
      <c r="AR2465" s="3"/>
      <c r="AS2465" s="7"/>
      <c r="AT2465" s="1"/>
      <c r="AU2465" s="1"/>
      <c r="AV2465" s="1"/>
      <c r="AW2465" s="1"/>
      <c r="AX2465" s="1"/>
      <c r="AY2465" s="1"/>
      <c r="AZ2465" s="1"/>
      <c r="BA2465" s="1"/>
      <c r="BB2465" s="1"/>
    </row>
    <row r="2466" spans="1:54" x14ac:dyDescent="0.2">
      <c r="A2466" s="178">
        <f t="shared" si="1314"/>
        <v>43585</v>
      </c>
      <c r="B2466" s="2">
        <f t="shared" si="1300"/>
        <v>166236.71734867294</v>
      </c>
      <c r="C2466" s="2">
        <f t="shared" si="1315"/>
        <v>111209.48273259999</v>
      </c>
      <c r="D2466" s="2">
        <f>SUM(Y2466:Y$2591)</f>
        <v>17901.511761679998</v>
      </c>
      <c r="E2466" s="11">
        <f t="shared" si="1301"/>
        <v>93307.970970919996</v>
      </c>
      <c r="F2466" s="99">
        <f t="shared" si="1296"/>
        <v>5138.93</v>
      </c>
      <c r="G2466" s="3">
        <f>IF(N2466=1,VLOOKUP(A2465,[1]Plan1!$BG$69:$BI$188,3),G2465)</f>
        <v>5177.47</v>
      </c>
      <c r="H2466" s="200">
        <f t="shared" si="1297"/>
        <v>43498</v>
      </c>
      <c r="I2466" s="200">
        <f t="shared" si="1298"/>
        <v>43526</v>
      </c>
      <c r="J2466" s="27">
        <f t="shared" si="1302"/>
        <v>7.4996156787503487E-3</v>
      </c>
      <c r="K2466" s="12">
        <f t="shared" si="1316"/>
        <v>43587</v>
      </c>
      <c r="L2466" s="12">
        <f t="shared" si="1303"/>
        <v>43587</v>
      </c>
      <c r="M2466" s="1">
        <f t="shared" si="1317"/>
        <v>21</v>
      </c>
      <c r="N2466" s="1">
        <f t="shared" si="1304"/>
        <v>20</v>
      </c>
      <c r="O2466" s="2">
        <f t="shared" si="1305"/>
        <v>1.0071412099999999</v>
      </c>
      <c r="P2466" s="11">
        <f t="shared" si="1295"/>
        <v>1.00429945</v>
      </c>
      <c r="Q2466" s="11">
        <f t="shared" si="1324"/>
        <v>1.4820439456192638</v>
      </c>
      <c r="R2466" s="2">
        <f t="shared" si="1294"/>
        <v>1.49262753</v>
      </c>
      <c r="S2466" s="2">
        <f t="shared" si="1322"/>
        <v>1.4582888599999999</v>
      </c>
      <c r="T2466" s="2">
        <f t="shared" si="1306"/>
        <v>162175.54979531001</v>
      </c>
      <c r="U2466" s="2">
        <f t="shared" si="1307"/>
        <v>8204.0634175369159</v>
      </c>
      <c r="V2466" s="2">
        <f t="shared" si="1308"/>
        <v>45966.07526871602</v>
      </c>
      <c r="W2466" s="2">
        <f t="shared" si="1309"/>
        <v>165379.62141885294</v>
      </c>
      <c r="X2466" s="29">
        <f t="shared" si="1310"/>
        <v>0</v>
      </c>
      <c r="Y2466" s="2">
        <f t="shared" si="1323"/>
        <v>0</v>
      </c>
      <c r="Z2466" s="82">
        <f t="shared" si="1311"/>
        <v>0</v>
      </c>
      <c r="AA2466" s="2">
        <f t="shared" si="1320"/>
        <v>0</v>
      </c>
      <c r="AB2466" s="27">
        <f t="shared" si="1318"/>
        <v>6.7299999999999999E-2</v>
      </c>
      <c r="AC2466" s="29">
        <f t="shared" si="1299"/>
        <v>20</v>
      </c>
      <c r="AD2466" s="29">
        <v>252</v>
      </c>
      <c r="AE2466" s="11">
        <f t="shared" si="1325"/>
        <v>1.0051825969999999</v>
      </c>
      <c r="AF2466" s="2">
        <f t="shared" si="1321"/>
        <v>840.49051784000005</v>
      </c>
      <c r="AG2466" s="2">
        <f t="shared" si="1312"/>
        <v>857.09592982000004</v>
      </c>
      <c r="AH2466" s="3">
        <f t="shared" si="1313"/>
        <v>0</v>
      </c>
      <c r="AI2466" s="4" t="str">
        <f t="shared" ref="AI2466:AI2529" si="1326">AI2465</f>
        <v>A+J=</v>
      </c>
      <c r="AJ2466" s="12">
        <f t="shared" si="1319"/>
        <v>43587</v>
      </c>
      <c r="AK2466" s="12"/>
      <c r="AL2466" s="4"/>
      <c r="AM2466" s="1"/>
      <c r="AN2466" s="12"/>
      <c r="AO2466" s="1"/>
      <c r="AP2466" s="1"/>
      <c r="AQ2466" s="3"/>
      <c r="AR2466" s="3"/>
      <c r="AS2466" s="7"/>
      <c r="AT2466" s="1"/>
      <c r="AU2466" s="1"/>
      <c r="AV2466" s="1"/>
      <c r="AW2466" s="1"/>
      <c r="AX2466" s="1"/>
      <c r="AY2466" s="1"/>
      <c r="AZ2466" s="1"/>
      <c r="BA2466" s="1"/>
      <c r="BB2466" s="1"/>
    </row>
    <row r="2467" spans="1:54" x14ac:dyDescent="0.2">
      <c r="A2467" s="178">
        <f t="shared" si="1314"/>
        <v>43586</v>
      </c>
      <c r="B2467" s="2">
        <f t="shared" si="1300"/>
        <v>166329.51979392383</v>
      </c>
      <c r="C2467" s="2">
        <f t="shared" si="1315"/>
        <v>111209.48273259999</v>
      </c>
      <c r="D2467" s="2">
        <f>SUM(Y2467:Y$2591)</f>
        <v>17901.511761679998</v>
      </c>
      <c r="E2467" s="11">
        <f t="shared" si="1301"/>
        <v>93307.970970919996</v>
      </c>
      <c r="F2467" s="99">
        <f t="shared" si="1296"/>
        <v>5138.93</v>
      </c>
      <c r="G2467" s="3">
        <f>IF(N2467=1,VLOOKUP(A2466,[1]Plan1!$BG$69:$BI$188,3),G2466)</f>
        <v>5177.47</v>
      </c>
      <c r="H2467" s="200">
        <f t="shared" si="1297"/>
        <v>43498</v>
      </c>
      <c r="I2467" s="200">
        <f t="shared" si="1298"/>
        <v>43526</v>
      </c>
      <c r="J2467" s="27">
        <f t="shared" si="1302"/>
        <v>7.4996156787503487E-3</v>
      </c>
      <c r="K2467" s="12">
        <f t="shared" si="1316"/>
        <v>43619</v>
      </c>
      <c r="L2467" s="12">
        <f t="shared" si="1303"/>
        <v>43587</v>
      </c>
      <c r="M2467" s="1">
        <f t="shared" si="1317"/>
        <v>21</v>
      </c>
      <c r="N2467" s="1">
        <f t="shared" si="1304"/>
        <v>21</v>
      </c>
      <c r="O2467" s="2">
        <f t="shared" si="1305"/>
        <v>1.00749961</v>
      </c>
      <c r="P2467" s="11">
        <f t="shared" si="1295"/>
        <v>1.00429945</v>
      </c>
      <c r="Q2467" s="11">
        <f t="shared" si="1324"/>
        <v>1.4820439456192638</v>
      </c>
      <c r="R2467" s="2">
        <f t="shared" si="1294"/>
        <v>1.49315869</v>
      </c>
      <c r="S2467" s="2">
        <f t="shared" si="1322"/>
        <v>1.4582888599999999</v>
      </c>
      <c r="T2467" s="2">
        <f t="shared" si="1306"/>
        <v>162175.54979531001</v>
      </c>
      <c r="U2467" s="2">
        <f t="shared" si="1307"/>
        <v>8204.0634175369159</v>
      </c>
      <c r="V2467" s="2">
        <f t="shared" si="1308"/>
        <v>46015.636730576931</v>
      </c>
      <c r="W2467" s="2">
        <f t="shared" si="1309"/>
        <v>165429.18288071384</v>
      </c>
      <c r="X2467" s="29">
        <f t="shared" si="1310"/>
        <v>0</v>
      </c>
      <c r="Y2467" s="2">
        <f t="shared" si="1323"/>
        <v>0</v>
      </c>
      <c r="Z2467" s="82">
        <f t="shared" si="1311"/>
        <v>0</v>
      </c>
      <c r="AA2467" s="2">
        <f t="shared" si="1320"/>
        <v>0</v>
      </c>
      <c r="AB2467" s="27">
        <f t="shared" si="1318"/>
        <v>6.7299999999999999E-2</v>
      </c>
      <c r="AC2467" s="29">
        <f t="shared" si="1299"/>
        <v>21</v>
      </c>
      <c r="AD2467" s="29">
        <v>252</v>
      </c>
      <c r="AE2467" s="11">
        <f t="shared" si="1325"/>
        <v>1.0054424310000001</v>
      </c>
      <c r="AF2467" s="2">
        <f t="shared" si="1321"/>
        <v>882.62923964000004</v>
      </c>
      <c r="AG2467" s="2">
        <f t="shared" si="1312"/>
        <v>900.33691321000003</v>
      </c>
      <c r="AH2467" s="3">
        <f t="shared" si="1313"/>
        <v>0</v>
      </c>
      <c r="AI2467" s="4" t="str">
        <f t="shared" si="1326"/>
        <v>A+J=</v>
      </c>
      <c r="AJ2467" s="12">
        <f t="shared" si="1319"/>
        <v>43587</v>
      </c>
      <c r="AK2467" s="12"/>
      <c r="AL2467" s="4"/>
      <c r="AM2467" s="1"/>
      <c r="AN2467" s="12"/>
      <c r="AO2467" s="1"/>
      <c r="AP2467" s="1"/>
      <c r="AQ2467" s="3"/>
      <c r="AR2467" s="3"/>
      <c r="AS2467" s="7"/>
      <c r="AT2467" s="1"/>
      <c r="AU2467" s="1"/>
      <c r="AV2467" s="1"/>
      <c r="AW2467" s="1"/>
      <c r="AX2467" s="1"/>
      <c r="AY2467" s="1"/>
      <c r="AZ2467" s="1"/>
      <c r="BA2467" s="1"/>
      <c r="BB2467" s="1"/>
    </row>
    <row r="2468" spans="1:54" x14ac:dyDescent="0.2">
      <c r="A2468" s="178">
        <f t="shared" si="1314"/>
        <v>43587</v>
      </c>
      <c r="B2468" s="2">
        <f t="shared" si="1300"/>
        <v>166329.51979392383</v>
      </c>
      <c r="C2468" s="2">
        <f t="shared" si="1315"/>
        <v>111209.48273259999</v>
      </c>
      <c r="D2468" s="2">
        <f>SUM(Y2468:Y$2591)</f>
        <v>17901.511761679998</v>
      </c>
      <c r="E2468" s="11">
        <f t="shared" si="1301"/>
        <v>93307.970970919996</v>
      </c>
      <c r="F2468" s="99">
        <f t="shared" si="1296"/>
        <v>5138.93</v>
      </c>
      <c r="G2468" s="3">
        <f>IF(N2468=1,VLOOKUP(A2467,[1]Plan1!$BG$69:$BI$188,3),G2467)</f>
        <v>5177.47</v>
      </c>
      <c r="H2468" s="200">
        <f t="shared" si="1297"/>
        <v>43498</v>
      </c>
      <c r="I2468" s="200">
        <f t="shared" si="1298"/>
        <v>43526</v>
      </c>
      <c r="J2468" s="27">
        <f t="shared" si="1302"/>
        <v>7.4996156787503487E-3</v>
      </c>
      <c r="K2468" s="12">
        <f t="shared" si="1316"/>
        <v>43619</v>
      </c>
      <c r="L2468" s="12">
        <f t="shared" si="1303"/>
        <v>43587</v>
      </c>
      <c r="M2468" s="1">
        <f t="shared" si="1317"/>
        <v>21</v>
      </c>
      <c r="N2468" s="1">
        <f t="shared" si="1304"/>
        <v>21</v>
      </c>
      <c r="O2468" s="2">
        <f t="shared" si="1305"/>
        <v>1.00749961</v>
      </c>
      <c r="P2468" s="11">
        <f t="shared" si="1295"/>
        <v>1.00429945</v>
      </c>
      <c r="Q2468" s="11">
        <f t="shared" si="1324"/>
        <v>1.4820439456192638</v>
      </c>
      <c r="R2468" s="2">
        <f t="shared" si="1294"/>
        <v>1.49315869</v>
      </c>
      <c r="S2468" s="2">
        <f t="shared" si="1322"/>
        <v>1.4582888599999999</v>
      </c>
      <c r="T2468" s="2">
        <f t="shared" si="1306"/>
        <v>162175.54979531001</v>
      </c>
      <c r="U2468" s="2">
        <f t="shared" si="1307"/>
        <v>8204.0634175369159</v>
      </c>
      <c r="V2468" s="2">
        <f t="shared" si="1308"/>
        <v>46015.636730576931</v>
      </c>
      <c r="W2468" s="2">
        <f t="shared" si="1309"/>
        <v>165429.18288071384</v>
      </c>
      <c r="X2468" s="29">
        <f t="shared" si="1310"/>
        <v>81</v>
      </c>
      <c r="Y2468" s="2">
        <f t="shared" si="1323"/>
        <v>3551.7217161100002</v>
      </c>
      <c r="Z2468" s="82">
        <f t="shared" si="1311"/>
        <v>3.1937220000000002E-2</v>
      </c>
      <c r="AA2468" s="2">
        <f t="shared" si="1320"/>
        <v>5179.4362124299996</v>
      </c>
      <c r="AB2468" s="27">
        <f t="shared" si="1318"/>
        <v>6.7299999999999999E-2</v>
      </c>
      <c r="AC2468" s="29">
        <f t="shared" si="1299"/>
        <v>21</v>
      </c>
      <c r="AD2468" s="29">
        <v>252</v>
      </c>
      <c r="AE2468" s="11">
        <f t="shared" si="1325"/>
        <v>1.0054424310000001</v>
      </c>
      <c r="AF2468" s="2">
        <f t="shared" si="1321"/>
        <v>882.62923964000004</v>
      </c>
      <c r="AG2468" s="2">
        <f t="shared" si="1312"/>
        <v>900.33691321000003</v>
      </c>
      <c r="AH2468" s="3">
        <f t="shared" si="1313"/>
        <v>6062.06545207</v>
      </c>
      <c r="AI2468" s="4" t="str">
        <f t="shared" si="1326"/>
        <v>A+J=</v>
      </c>
      <c r="AJ2468" s="12">
        <f t="shared" si="1319"/>
        <v>43587</v>
      </c>
      <c r="AK2468" s="12"/>
      <c r="AL2468" s="4"/>
      <c r="AM2468" s="1"/>
      <c r="AN2468" s="12"/>
      <c r="AO2468" s="1"/>
      <c r="AP2468" s="1"/>
      <c r="AQ2468" s="3"/>
      <c r="AR2468" s="3"/>
      <c r="AS2468" s="7"/>
      <c r="AT2468" s="1"/>
      <c r="AU2468" s="1"/>
      <c r="AV2468" s="1"/>
      <c r="AW2468" s="1"/>
      <c r="AX2468" s="1"/>
      <c r="AY2468" s="1"/>
      <c r="AZ2468" s="1"/>
      <c r="BA2468" s="1"/>
      <c r="BB2468" s="1"/>
    </row>
    <row r="2469" spans="1:54" x14ac:dyDescent="0.2">
      <c r="A2469" s="178">
        <f t="shared" si="1314"/>
        <v>43588</v>
      </c>
      <c r="B2469" s="2">
        <f t="shared" si="1300"/>
        <v>160327.17685350141</v>
      </c>
      <c r="C2469" s="2">
        <f t="shared" si="1315"/>
        <v>107657.76101649</v>
      </c>
      <c r="D2469" s="2">
        <f>SUM(Y2469:Y$2591)</f>
        <v>14349.79004557</v>
      </c>
      <c r="E2469" s="11">
        <f t="shared" si="1301"/>
        <v>93307.970970919996</v>
      </c>
      <c r="F2469" s="99">
        <f t="shared" si="1296"/>
        <v>5177.47</v>
      </c>
      <c r="G2469" s="3">
        <f>IF(N2469=1,VLOOKUP(A2468,[1]Plan1!$BG$69:$BI$188,3),G2468)</f>
        <v>5206.9799999999996</v>
      </c>
      <c r="H2469" s="200">
        <f t="shared" si="1297"/>
        <v>43527</v>
      </c>
      <c r="I2469" s="200">
        <f t="shared" si="1298"/>
        <v>43558</v>
      </c>
      <c r="J2469" s="27">
        <f t="shared" si="1302"/>
        <v>5.6996950247900635E-3</v>
      </c>
      <c r="K2469" s="12">
        <f t="shared" si="1316"/>
        <v>43619</v>
      </c>
      <c r="L2469" s="12">
        <f t="shared" si="1303"/>
        <v>43619</v>
      </c>
      <c r="M2469" s="1">
        <f t="shared" si="1317"/>
        <v>22</v>
      </c>
      <c r="N2469" s="1">
        <f t="shared" si="1304"/>
        <v>1</v>
      </c>
      <c r="O2469" s="2">
        <f t="shared" si="1305"/>
        <v>1.0002583700000001</v>
      </c>
      <c r="P2469" s="11">
        <f t="shared" si="1295"/>
        <v>1.00749961</v>
      </c>
      <c r="Q2469" s="11">
        <f t="shared" si="1324"/>
        <v>1.4931586972142694</v>
      </c>
      <c r="R2469" s="2">
        <f t="shared" si="1294"/>
        <v>1.49354448</v>
      </c>
      <c r="S2469" s="2">
        <f t="shared" si="1322"/>
        <v>1.4582888599999999</v>
      </c>
      <c r="T2469" s="2">
        <f t="shared" si="1306"/>
        <v>156996.11358288999</v>
      </c>
      <c r="U2469" s="2">
        <f t="shared" si="1307"/>
        <v>6576.3489212236218</v>
      </c>
      <c r="V2469" s="2">
        <f t="shared" si="1308"/>
        <v>46051.634012697803</v>
      </c>
      <c r="W2469" s="2">
        <f t="shared" si="1309"/>
        <v>160285.74395041142</v>
      </c>
      <c r="X2469" s="29">
        <f t="shared" si="1310"/>
        <v>0</v>
      </c>
      <c r="Y2469" s="2">
        <f t="shared" si="1323"/>
        <v>0</v>
      </c>
      <c r="Z2469" s="82">
        <f t="shared" si="1311"/>
        <v>0</v>
      </c>
      <c r="AA2469" s="2">
        <f t="shared" si="1320"/>
        <v>0</v>
      </c>
      <c r="AB2469" s="27">
        <f t="shared" si="1318"/>
        <v>6.7299999999999999E-2</v>
      </c>
      <c r="AC2469" s="29">
        <f t="shared" si="1299"/>
        <v>1</v>
      </c>
      <c r="AD2469" s="29">
        <v>252</v>
      </c>
      <c r="AE2469" s="11">
        <f t="shared" si="1325"/>
        <v>1.0002584940000001</v>
      </c>
      <c r="AF2469" s="2">
        <f t="shared" si="1321"/>
        <v>40.58255338</v>
      </c>
      <c r="AG2469" s="2">
        <f t="shared" si="1312"/>
        <v>41.432903090000003</v>
      </c>
      <c r="AH2469" s="3">
        <f t="shared" si="1313"/>
        <v>0</v>
      </c>
      <c r="AI2469" s="4" t="str">
        <f t="shared" si="1326"/>
        <v>A+J=</v>
      </c>
      <c r="AJ2469" s="12">
        <f t="shared" si="1319"/>
        <v>43619</v>
      </c>
      <c r="AK2469" s="12"/>
      <c r="AL2469" s="4"/>
      <c r="AM2469" s="1"/>
      <c r="AN2469" s="12"/>
      <c r="AO2469" s="1"/>
      <c r="AP2469" s="1"/>
      <c r="AQ2469" s="3"/>
      <c r="AR2469" s="3"/>
      <c r="AS2469" s="7"/>
      <c r="AT2469" s="1"/>
      <c r="AU2469" s="1"/>
      <c r="AV2469" s="1"/>
      <c r="AW2469" s="1"/>
      <c r="AX2469" s="1"/>
      <c r="AY2469" s="1"/>
      <c r="AZ2469" s="1"/>
      <c r="BA2469" s="1"/>
      <c r="BB2469" s="1"/>
    </row>
    <row r="2470" spans="1:54" x14ac:dyDescent="0.2">
      <c r="A2470" s="178">
        <f t="shared" si="1314"/>
        <v>43589</v>
      </c>
      <c r="B2470" s="2">
        <f t="shared" si="1300"/>
        <v>160404.64572605939</v>
      </c>
      <c r="C2470" s="2">
        <f t="shared" si="1315"/>
        <v>107657.76101649</v>
      </c>
      <c r="D2470" s="2">
        <f>SUM(Y2470:Y$2591)</f>
        <v>14349.79004557</v>
      </c>
      <c r="E2470" s="11">
        <f t="shared" si="1301"/>
        <v>93307.970970919996</v>
      </c>
      <c r="F2470" s="99">
        <f t="shared" si="1296"/>
        <v>5177.47</v>
      </c>
      <c r="G2470" s="3">
        <f>IF(N2470=1,VLOOKUP(A2469,[1]Plan1!$BG$69:$BI$188,3),G2469)</f>
        <v>5206.9799999999996</v>
      </c>
      <c r="H2470" s="200">
        <f t="shared" si="1297"/>
        <v>43527</v>
      </c>
      <c r="I2470" s="200">
        <f t="shared" si="1298"/>
        <v>43558</v>
      </c>
      <c r="J2470" s="27">
        <f t="shared" si="1302"/>
        <v>5.6996950247900635E-3</v>
      </c>
      <c r="K2470" s="12">
        <f t="shared" si="1316"/>
        <v>43619</v>
      </c>
      <c r="L2470" s="12">
        <f t="shared" si="1303"/>
        <v>43619</v>
      </c>
      <c r="M2470" s="1">
        <f t="shared" si="1317"/>
        <v>22</v>
      </c>
      <c r="N2470" s="1">
        <f t="shared" si="1304"/>
        <v>2</v>
      </c>
      <c r="O2470" s="2">
        <f t="shared" si="1305"/>
        <v>1.0005168099999999</v>
      </c>
      <c r="P2470" s="11">
        <f t="shared" si="1295"/>
        <v>1.00749961</v>
      </c>
      <c r="Q2470" s="11">
        <f t="shared" si="1324"/>
        <v>1.4931586972142694</v>
      </c>
      <c r="R2470" s="2">
        <f t="shared" si="1294"/>
        <v>1.49393037</v>
      </c>
      <c r="S2470" s="2">
        <f t="shared" si="1322"/>
        <v>1.4582888599999999</v>
      </c>
      <c r="T2470" s="2">
        <f t="shared" si="1306"/>
        <v>156996.11358288999</v>
      </c>
      <c r="U2470" s="2">
        <f t="shared" si="1307"/>
        <v>6576.3489212236218</v>
      </c>
      <c r="V2470" s="2">
        <f t="shared" si="1308"/>
        <v>46087.640625615772</v>
      </c>
      <c r="W2470" s="2">
        <f t="shared" si="1309"/>
        <v>160321.75056332938</v>
      </c>
      <c r="X2470" s="29">
        <f t="shared" si="1310"/>
        <v>0</v>
      </c>
      <c r="Y2470" s="2">
        <f t="shared" si="1323"/>
        <v>0</v>
      </c>
      <c r="Z2470" s="82">
        <f t="shared" si="1311"/>
        <v>0</v>
      </c>
      <c r="AA2470" s="2">
        <f t="shared" si="1320"/>
        <v>0</v>
      </c>
      <c r="AB2470" s="27">
        <f t="shared" si="1318"/>
        <v>6.7299999999999999E-2</v>
      </c>
      <c r="AC2470" s="29">
        <f t="shared" si="1299"/>
        <v>2</v>
      </c>
      <c r="AD2470" s="29">
        <v>252</v>
      </c>
      <c r="AE2470" s="11">
        <f t="shared" si="1325"/>
        <v>1.000517055</v>
      </c>
      <c r="AF2470" s="2">
        <f t="shared" si="1321"/>
        <v>81.175625499999995</v>
      </c>
      <c r="AG2470" s="2">
        <f t="shared" si="1312"/>
        <v>82.895162729999996</v>
      </c>
      <c r="AH2470" s="3">
        <f t="shared" si="1313"/>
        <v>0</v>
      </c>
      <c r="AI2470" s="4" t="str">
        <f t="shared" si="1326"/>
        <v>A+J=</v>
      </c>
      <c r="AJ2470" s="12">
        <f t="shared" si="1319"/>
        <v>43619</v>
      </c>
      <c r="AK2470" s="12"/>
      <c r="AL2470" s="4"/>
      <c r="AM2470" s="1"/>
      <c r="AN2470" s="12"/>
      <c r="AO2470" s="1"/>
      <c r="AP2470" s="1"/>
      <c r="AQ2470" s="3"/>
      <c r="AR2470" s="3"/>
      <c r="AS2470" s="7"/>
      <c r="AT2470" s="1"/>
      <c r="AU2470" s="1"/>
      <c r="AV2470" s="1"/>
      <c r="AW2470" s="1"/>
      <c r="AX2470" s="1"/>
      <c r="AY2470" s="1"/>
      <c r="AZ2470" s="1"/>
      <c r="BA2470" s="1"/>
      <c r="BB2470" s="1"/>
    </row>
    <row r="2471" spans="1:54" x14ac:dyDescent="0.2">
      <c r="A2471" s="178">
        <f t="shared" si="1314"/>
        <v>43590</v>
      </c>
      <c r="B2471" s="2">
        <f t="shared" si="1300"/>
        <v>160404.64572605939</v>
      </c>
      <c r="C2471" s="2">
        <f t="shared" si="1315"/>
        <v>107657.76101649</v>
      </c>
      <c r="D2471" s="2">
        <f>SUM(Y2471:Y$2591)</f>
        <v>14349.79004557</v>
      </c>
      <c r="E2471" s="11">
        <f t="shared" si="1301"/>
        <v>93307.970970919996</v>
      </c>
      <c r="F2471" s="99">
        <f t="shared" si="1296"/>
        <v>5177.47</v>
      </c>
      <c r="G2471" s="3">
        <f>IF(N2471=1,VLOOKUP(A2470,[1]Plan1!$BG$69:$BI$188,3),G2470)</f>
        <v>5206.9799999999996</v>
      </c>
      <c r="H2471" s="200">
        <f t="shared" si="1297"/>
        <v>43527</v>
      </c>
      <c r="I2471" s="200">
        <f t="shared" si="1298"/>
        <v>43558</v>
      </c>
      <c r="J2471" s="27">
        <f t="shared" si="1302"/>
        <v>5.6996950247900635E-3</v>
      </c>
      <c r="K2471" s="12">
        <f t="shared" si="1316"/>
        <v>43619</v>
      </c>
      <c r="L2471" s="12">
        <f t="shared" si="1303"/>
        <v>43619</v>
      </c>
      <c r="M2471" s="1">
        <f t="shared" si="1317"/>
        <v>22</v>
      </c>
      <c r="N2471" s="1">
        <f t="shared" si="1304"/>
        <v>2</v>
      </c>
      <c r="O2471" s="2">
        <f t="shared" si="1305"/>
        <v>1.0005168099999999</v>
      </c>
      <c r="P2471" s="11">
        <f t="shared" si="1295"/>
        <v>1.00749961</v>
      </c>
      <c r="Q2471" s="11">
        <f t="shared" si="1324"/>
        <v>1.4931586972142694</v>
      </c>
      <c r="R2471" s="2">
        <f t="shared" si="1294"/>
        <v>1.49393037</v>
      </c>
      <c r="S2471" s="2">
        <f t="shared" si="1322"/>
        <v>1.4582888599999999</v>
      </c>
      <c r="T2471" s="2">
        <f t="shared" si="1306"/>
        <v>156996.11358288999</v>
      </c>
      <c r="U2471" s="2">
        <f t="shared" si="1307"/>
        <v>6576.3489212236218</v>
      </c>
      <c r="V2471" s="2">
        <f t="shared" si="1308"/>
        <v>46087.640625615772</v>
      </c>
      <c r="W2471" s="2">
        <f t="shared" si="1309"/>
        <v>160321.75056332938</v>
      </c>
      <c r="X2471" s="29">
        <f t="shared" si="1310"/>
        <v>0</v>
      </c>
      <c r="Y2471" s="2">
        <f t="shared" si="1323"/>
        <v>0</v>
      </c>
      <c r="Z2471" s="82">
        <f t="shared" si="1311"/>
        <v>0</v>
      </c>
      <c r="AA2471" s="2">
        <f t="shared" si="1320"/>
        <v>0</v>
      </c>
      <c r="AB2471" s="27">
        <f t="shared" si="1318"/>
        <v>6.7299999999999999E-2</v>
      </c>
      <c r="AC2471" s="29">
        <f t="shared" si="1299"/>
        <v>2</v>
      </c>
      <c r="AD2471" s="29">
        <v>252</v>
      </c>
      <c r="AE2471" s="11">
        <f t="shared" si="1325"/>
        <v>1.000517055</v>
      </c>
      <c r="AF2471" s="2">
        <f t="shared" si="1321"/>
        <v>81.175625499999995</v>
      </c>
      <c r="AG2471" s="2">
        <f t="shared" si="1312"/>
        <v>82.895162729999996</v>
      </c>
      <c r="AH2471" s="3">
        <f t="shared" si="1313"/>
        <v>0</v>
      </c>
      <c r="AI2471" s="4" t="str">
        <f t="shared" si="1326"/>
        <v>A+J=</v>
      </c>
      <c r="AJ2471" s="12">
        <f t="shared" si="1319"/>
        <v>43619</v>
      </c>
      <c r="AK2471" s="12"/>
      <c r="AL2471" s="4"/>
      <c r="AM2471" s="1"/>
      <c r="AN2471" s="12"/>
      <c r="AO2471" s="1"/>
      <c r="AP2471" s="1"/>
      <c r="AQ2471" s="3"/>
      <c r="AR2471" s="3"/>
      <c r="AS2471" s="7"/>
      <c r="AT2471" s="1"/>
      <c r="AU2471" s="1"/>
      <c r="AV2471" s="1"/>
      <c r="AW2471" s="1"/>
      <c r="AX2471" s="1"/>
      <c r="AY2471" s="1"/>
      <c r="AZ2471" s="1"/>
      <c r="BA2471" s="1"/>
      <c r="BB2471" s="1"/>
    </row>
    <row r="2472" spans="1:54" x14ac:dyDescent="0.2">
      <c r="A2472" s="178">
        <f t="shared" si="1314"/>
        <v>43591</v>
      </c>
      <c r="B2472" s="2">
        <f t="shared" si="1300"/>
        <v>160404.64572605939</v>
      </c>
      <c r="C2472" s="2">
        <f t="shared" si="1315"/>
        <v>107657.76101649</v>
      </c>
      <c r="D2472" s="2">
        <f>SUM(Y2472:Y$2591)</f>
        <v>14349.79004557</v>
      </c>
      <c r="E2472" s="11">
        <f t="shared" si="1301"/>
        <v>93307.970970919996</v>
      </c>
      <c r="F2472" s="99">
        <f t="shared" si="1296"/>
        <v>5177.47</v>
      </c>
      <c r="G2472" s="3">
        <f>IF(N2472=1,VLOOKUP(A2471,[1]Plan1!$BG$69:$BI$188,3),G2471)</f>
        <v>5206.9799999999996</v>
      </c>
      <c r="H2472" s="200">
        <f t="shared" si="1297"/>
        <v>43527</v>
      </c>
      <c r="I2472" s="200">
        <f t="shared" si="1298"/>
        <v>43558</v>
      </c>
      <c r="J2472" s="27">
        <f t="shared" si="1302"/>
        <v>5.6996950247900635E-3</v>
      </c>
      <c r="K2472" s="12">
        <f t="shared" si="1316"/>
        <v>43619</v>
      </c>
      <c r="L2472" s="12">
        <f t="shared" si="1303"/>
        <v>43619</v>
      </c>
      <c r="M2472" s="1">
        <f t="shared" si="1317"/>
        <v>22</v>
      </c>
      <c r="N2472" s="1">
        <f t="shared" si="1304"/>
        <v>2</v>
      </c>
      <c r="O2472" s="2">
        <f t="shared" si="1305"/>
        <v>1.0005168099999999</v>
      </c>
      <c r="P2472" s="11">
        <f t="shared" si="1295"/>
        <v>1.00749961</v>
      </c>
      <c r="Q2472" s="11">
        <f t="shared" si="1324"/>
        <v>1.4931586972142694</v>
      </c>
      <c r="R2472" s="2">
        <f t="shared" si="1294"/>
        <v>1.49393037</v>
      </c>
      <c r="S2472" s="2">
        <f t="shared" si="1322"/>
        <v>1.4582888599999999</v>
      </c>
      <c r="T2472" s="2">
        <f t="shared" si="1306"/>
        <v>156996.11358288999</v>
      </c>
      <c r="U2472" s="2">
        <f t="shared" si="1307"/>
        <v>6576.3489212236218</v>
      </c>
      <c r="V2472" s="2">
        <f t="shared" si="1308"/>
        <v>46087.640625615772</v>
      </c>
      <c r="W2472" s="2">
        <f t="shared" si="1309"/>
        <v>160321.75056332938</v>
      </c>
      <c r="X2472" s="29">
        <f t="shared" si="1310"/>
        <v>0</v>
      </c>
      <c r="Y2472" s="2">
        <f t="shared" si="1323"/>
        <v>0</v>
      </c>
      <c r="Z2472" s="82">
        <f t="shared" si="1311"/>
        <v>0</v>
      </c>
      <c r="AA2472" s="2">
        <f t="shared" si="1320"/>
        <v>0</v>
      </c>
      <c r="AB2472" s="27">
        <f t="shared" si="1318"/>
        <v>6.7299999999999999E-2</v>
      </c>
      <c r="AC2472" s="29">
        <f t="shared" si="1299"/>
        <v>2</v>
      </c>
      <c r="AD2472" s="29">
        <v>252</v>
      </c>
      <c r="AE2472" s="11">
        <f t="shared" si="1325"/>
        <v>1.000517055</v>
      </c>
      <c r="AF2472" s="2">
        <f t="shared" si="1321"/>
        <v>81.175625499999995</v>
      </c>
      <c r="AG2472" s="2">
        <f t="shared" si="1312"/>
        <v>82.895162729999996</v>
      </c>
      <c r="AH2472" s="3">
        <f t="shared" si="1313"/>
        <v>0</v>
      </c>
      <c r="AI2472" s="4" t="str">
        <f t="shared" si="1326"/>
        <v>A+J=</v>
      </c>
      <c r="AJ2472" s="12">
        <f t="shared" si="1319"/>
        <v>43619</v>
      </c>
      <c r="AK2472" s="12"/>
      <c r="AL2472" s="4"/>
      <c r="AM2472" s="1"/>
      <c r="AN2472" s="12"/>
      <c r="AO2472" s="1"/>
      <c r="AP2472" s="1"/>
      <c r="AQ2472" s="3"/>
      <c r="AR2472" s="3"/>
      <c r="AS2472" s="7"/>
      <c r="AT2472" s="1"/>
      <c r="AU2472" s="1"/>
      <c r="AV2472" s="1"/>
      <c r="AW2472" s="1"/>
      <c r="AX2472" s="1"/>
      <c r="AY2472" s="1"/>
      <c r="AZ2472" s="1"/>
      <c r="BA2472" s="1"/>
      <c r="BB2472" s="1"/>
    </row>
    <row r="2473" spans="1:54" x14ac:dyDescent="0.2">
      <c r="A2473" s="178">
        <f t="shared" si="1314"/>
        <v>43592</v>
      </c>
      <c r="B2473" s="2">
        <f t="shared" si="1300"/>
        <v>160482.15423424414</v>
      </c>
      <c r="C2473" s="2">
        <f t="shared" si="1315"/>
        <v>107657.76101649</v>
      </c>
      <c r="D2473" s="2">
        <f>SUM(Y2473:Y$2591)</f>
        <v>14349.79004557</v>
      </c>
      <c r="E2473" s="11">
        <f t="shared" si="1301"/>
        <v>93307.970970919996</v>
      </c>
      <c r="F2473" s="99">
        <f t="shared" si="1296"/>
        <v>5177.47</v>
      </c>
      <c r="G2473" s="3">
        <f>IF(N2473=1,VLOOKUP(A2472,[1]Plan1!$BG$69:$BI$188,3),G2472)</f>
        <v>5206.9799999999996</v>
      </c>
      <c r="H2473" s="200">
        <f t="shared" si="1297"/>
        <v>43527</v>
      </c>
      <c r="I2473" s="200">
        <f t="shared" si="1298"/>
        <v>43558</v>
      </c>
      <c r="J2473" s="27">
        <f t="shared" si="1302"/>
        <v>5.6996950247900635E-3</v>
      </c>
      <c r="K2473" s="12">
        <f t="shared" si="1316"/>
        <v>43619</v>
      </c>
      <c r="L2473" s="12">
        <f t="shared" si="1303"/>
        <v>43619</v>
      </c>
      <c r="M2473" s="1">
        <f t="shared" si="1317"/>
        <v>22</v>
      </c>
      <c r="N2473" s="1">
        <f t="shared" si="1304"/>
        <v>3</v>
      </c>
      <c r="O2473" s="2">
        <f t="shared" si="1305"/>
        <v>1.00077532</v>
      </c>
      <c r="P2473" s="11">
        <f t="shared" si="1295"/>
        <v>1.00749961</v>
      </c>
      <c r="Q2473" s="11">
        <f t="shared" si="1324"/>
        <v>1.4931586972142694</v>
      </c>
      <c r="R2473" s="2">
        <f t="shared" ref="R2473:R2536" si="1327">TRUNC(TRUNC((O2473*Q2473),15),8)</f>
        <v>1.4943163699999999</v>
      </c>
      <c r="S2473" s="2">
        <f t="shared" si="1322"/>
        <v>1.4582888599999999</v>
      </c>
      <c r="T2473" s="2">
        <f t="shared" si="1306"/>
        <v>156996.11358288999</v>
      </c>
      <c r="U2473" s="2">
        <f t="shared" si="1307"/>
        <v>6576.3489212236218</v>
      </c>
      <c r="V2473" s="2">
        <f t="shared" si="1308"/>
        <v>46123.65750241054</v>
      </c>
      <c r="W2473" s="2">
        <f t="shared" si="1309"/>
        <v>160357.76744012415</v>
      </c>
      <c r="X2473" s="29">
        <f t="shared" si="1310"/>
        <v>0</v>
      </c>
      <c r="Y2473" s="2">
        <f t="shared" si="1323"/>
        <v>0</v>
      </c>
      <c r="Z2473" s="82">
        <f t="shared" si="1311"/>
        <v>0</v>
      </c>
      <c r="AA2473" s="2">
        <f t="shared" si="1320"/>
        <v>0</v>
      </c>
      <c r="AB2473" s="27">
        <f t="shared" si="1318"/>
        <v>6.7299999999999999E-2</v>
      </c>
      <c r="AC2473" s="29">
        <f t="shared" si="1299"/>
        <v>3</v>
      </c>
      <c r="AD2473" s="29">
        <v>252</v>
      </c>
      <c r="AE2473" s="11">
        <f t="shared" si="1325"/>
        <v>1.0007756830000001</v>
      </c>
      <c r="AF2473" s="2">
        <f t="shared" si="1321"/>
        <v>121.77921637</v>
      </c>
      <c r="AG2473" s="2">
        <f t="shared" si="1312"/>
        <v>124.38679412</v>
      </c>
      <c r="AH2473" s="3">
        <f t="shared" si="1313"/>
        <v>0</v>
      </c>
      <c r="AI2473" s="4" t="str">
        <f t="shared" si="1326"/>
        <v>A+J=</v>
      </c>
      <c r="AJ2473" s="12">
        <f t="shared" si="1319"/>
        <v>43619</v>
      </c>
      <c r="AK2473" s="12"/>
      <c r="AL2473" s="4"/>
      <c r="AM2473" s="1"/>
      <c r="AN2473" s="12"/>
      <c r="AO2473" s="1"/>
      <c r="AP2473" s="1"/>
      <c r="AQ2473" s="3"/>
      <c r="AR2473" s="3"/>
      <c r="AS2473" s="7"/>
      <c r="AT2473" s="1"/>
      <c r="AU2473" s="1"/>
      <c r="AV2473" s="1"/>
      <c r="AW2473" s="1"/>
      <c r="AX2473" s="1"/>
      <c r="AY2473" s="1"/>
      <c r="AZ2473" s="1"/>
      <c r="BA2473" s="1"/>
      <c r="BB2473" s="1"/>
    </row>
    <row r="2474" spans="1:54" x14ac:dyDescent="0.2">
      <c r="A2474" s="178">
        <f t="shared" si="1314"/>
        <v>43593</v>
      </c>
      <c r="B2474" s="2">
        <f t="shared" si="1300"/>
        <v>160559.70129880603</v>
      </c>
      <c r="C2474" s="2">
        <f t="shared" si="1315"/>
        <v>107657.76101649</v>
      </c>
      <c r="D2474" s="2">
        <f>SUM(Y2474:Y$2591)</f>
        <v>14349.79004557</v>
      </c>
      <c r="E2474" s="11">
        <f t="shared" si="1301"/>
        <v>93307.970970919996</v>
      </c>
      <c r="F2474" s="99">
        <f t="shared" si="1296"/>
        <v>5177.47</v>
      </c>
      <c r="G2474" s="3">
        <f>IF(N2474=1,VLOOKUP(A2473,[1]Plan1!$BG$69:$BI$188,3),G2473)</f>
        <v>5206.9799999999996</v>
      </c>
      <c r="H2474" s="200">
        <f t="shared" si="1297"/>
        <v>43527</v>
      </c>
      <c r="I2474" s="200">
        <f t="shared" si="1298"/>
        <v>43558</v>
      </c>
      <c r="J2474" s="27">
        <f t="shared" si="1302"/>
        <v>5.6996950247900635E-3</v>
      </c>
      <c r="K2474" s="12">
        <f t="shared" si="1316"/>
        <v>43619</v>
      </c>
      <c r="L2474" s="12">
        <f t="shared" si="1303"/>
        <v>43619</v>
      </c>
      <c r="M2474" s="1">
        <f t="shared" si="1317"/>
        <v>22</v>
      </c>
      <c r="N2474" s="1">
        <f t="shared" si="1304"/>
        <v>4</v>
      </c>
      <c r="O2474" s="2">
        <f t="shared" si="1305"/>
        <v>1.0010338999999999</v>
      </c>
      <c r="P2474" s="11">
        <f t="shared" ref="P2474:P2537" si="1328">IF(L2474&gt;L2473,O2473,P2473)</f>
        <v>1.00749961</v>
      </c>
      <c r="Q2474" s="11">
        <f t="shared" si="1324"/>
        <v>1.4931586972142694</v>
      </c>
      <c r="R2474" s="2">
        <f t="shared" si="1327"/>
        <v>1.49470247</v>
      </c>
      <c r="S2474" s="2">
        <f t="shared" si="1322"/>
        <v>1.4582888599999999</v>
      </c>
      <c r="T2474" s="2">
        <f t="shared" si="1306"/>
        <v>156996.11358288999</v>
      </c>
      <c r="U2474" s="2">
        <f t="shared" si="1307"/>
        <v>6576.3489212236218</v>
      </c>
      <c r="V2474" s="2">
        <f t="shared" si="1308"/>
        <v>46159.68371000242</v>
      </c>
      <c r="W2474" s="2">
        <f t="shared" si="1309"/>
        <v>160393.79364771603</v>
      </c>
      <c r="X2474" s="29">
        <f t="shared" si="1310"/>
        <v>0</v>
      </c>
      <c r="Y2474" s="2">
        <f t="shared" si="1323"/>
        <v>0</v>
      </c>
      <c r="Z2474" s="82">
        <f t="shared" si="1311"/>
        <v>0</v>
      </c>
      <c r="AA2474" s="2">
        <f t="shared" si="1320"/>
        <v>0</v>
      </c>
      <c r="AB2474" s="27">
        <f t="shared" si="1318"/>
        <v>6.7299999999999999E-2</v>
      </c>
      <c r="AC2474" s="29">
        <f t="shared" si="1299"/>
        <v>4</v>
      </c>
      <c r="AD2474" s="29">
        <v>252</v>
      </c>
      <c r="AE2474" s="11">
        <f t="shared" si="1325"/>
        <v>1.0010343770000001</v>
      </c>
      <c r="AF2474" s="2">
        <f t="shared" si="1321"/>
        <v>162.39316897</v>
      </c>
      <c r="AG2474" s="2">
        <f t="shared" si="1312"/>
        <v>165.90765109</v>
      </c>
      <c r="AH2474" s="3">
        <f t="shared" si="1313"/>
        <v>0</v>
      </c>
      <c r="AI2474" s="4" t="str">
        <f t="shared" si="1326"/>
        <v>A+J=</v>
      </c>
      <c r="AJ2474" s="12">
        <f t="shared" si="1319"/>
        <v>43619</v>
      </c>
      <c r="AK2474" s="12"/>
      <c r="AL2474" s="4"/>
      <c r="AM2474" s="1"/>
      <c r="AN2474" s="12"/>
      <c r="AO2474" s="1"/>
      <c r="AP2474" s="1"/>
      <c r="AQ2474" s="3"/>
      <c r="AR2474" s="3"/>
      <c r="AS2474" s="7"/>
      <c r="AT2474" s="1"/>
      <c r="AU2474" s="1"/>
      <c r="AV2474" s="1"/>
      <c r="AW2474" s="1"/>
      <c r="AX2474" s="1"/>
      <c r="AY2474" s="1"/>
      <c r="AZ2474" s="1"/>
      <c r="BA2474" s="1"/>
      <c r="BB2474" s="1"/>
    </row>
    <row r="2475" spans="1:54" x14ac:dyDescent="0.2">
      <c r="A2475" s="178">
        <f t="shared" si="1314"/>
        <v>43594</v>
      </c>
      <c r="B2475" s="2">
        <f t="shared" si="1300"/>
        <v>160637.2863206953</v>
      </c>
      <c r="C2475" s="2">
        <f t="shared" si="1315"/>
        <v>107657.76101649</v>
      </c>
      <c r="D2475" s="2">
        <f>SUM(Y2475:Y$2591)</f>
        <v>14349.79004557</v>
      </c>
      <c r="E2475" s="11">
        <f t="shared" si="1301"/>
        <v>93307.970970919996</v>
      </c>
      <c r="F2475" s="99">
        <f t="shared" si="1296"/>
        <v>5177.47</v>
      </c>
      <c r="G2475" s="3">
        <f>IF(N2475=1,VLOOKUP(A2474,[1]Plan1!$BG$69:$BI$188,3),G2474)</f>
        <v>5206.9799999999996</v>
      </c>
      <c r="H2475" s="200">
        <f t="shared" si="1297"/>
        <v>43527</v>
      </c>
      <c r="I2475" s="200">
        <f t="shared" si="1298"/>
        <v>43558</v>
      </c>
      <c r="J2475" s="27">
        <f t="shared" si="1302"/>
        <v>5.6996950247900635E-3</v>
      </c>
      <c r="K2475" s="12">
        <f t="shared" si="1316"/>
        <v>43619</v>
      </c>
      <c r="L2475" s="12">
        <f t="shared" si="1303"/>
        <v>43619</v>
      </c>
      <c r="M2475" s="1">
        <f t="shared" si="1317"/>
        <v>22</v>
      </c>
      <c r="N2475" s="1">
        <f t="shared" si="1304"/>
        <v>5</v>
      </c>
      <c r="O2475" s="2">
        <f t="shared" si="1305"/>
        <v>1.0012925399999999</v>
      </c>
      <c r="P2475" s="11">
        <f t="shared" si="1328"/>
        <v>1.00749961</v>
      </c>
      <c r="Q2475" s="11">
        <f t="shared" si="1324"/>
        <v>1.4931586972142694</v>
      </c>
      <c r="R2475" s="2">
        <f t="shared" si="1327"/>
        <v>1.49508866</v>
      </c>
      <c r="S2475" s="2">
        <f t="shared" si="1322"/>
        <v>1.4582888599999999</v>
      </c>
      <c r="T2475" s="2">
        <f t="shared" si="1306"/>
        <v>156996.11358288999</v>
      </c>
      <c r="U2475" s="2">
        <f t="shared" si="1307"/>
        <v>6576.3489212236218</v>
      </c>
      <c r="V2475" s="2">
        <f t="shared" si="1308"/>
        <v>46195.718315311678</v>
      </c>
      <c r="W2475" s="2">
        <f t="shared" si="1309"/>
        <v>160429.82825302531</v>
      </c>
      <c r="X2475" s="29">
        <f t="shared" si="1310"/>
        <v>0</v>
      </c>
      <c r="Y2475" s="2">
        <f t="shared" si="1323"/>
        <v>0</v>
      </c>
      <c r="Z2475" s="82">
        <f t="shared" si="1311"/>
        <v>0</v>
      </c>
      <c r="AA2475" s="2">
        <f t="shared" si="1320"/>
        <v>0</v>
      </c>
      <c r="AB2475" s="27">
        <f t="shared" si="1318"/>
        <v>6.7299999999999999E-2</v>
      </c>
      <c r="AC2475" s="29">
        <f t="shared" si="1299"/>
        <v>5</v>
      </c>
      <c r="AD2475" s="29">
        <v>252</v>
      </c>
      <c r="AE2475" s="11">
        <f t="shared" si="1325"/>
        <v>1.0012931389999999</v>
      </c>
      <c r="AF2475" s="2">
        <f t="shared" si="1321"/>
        <v>203.01779732</v>
      </c>
      <c r="AG2475" s="2">
        <f t="shared" si="1312"/>
        <v>207.45806766999999</v>
      </c>
      <c r="AH2475" s="3">
        <f t="shared" si="1313"/>
        <v>0</v>
      </c>
      <c r="AI2475" s="4" t="str">
        <f t="shared" si="1326"/>
        <v>A+J=</v>
      </c>
      <c r="AJ2475" s="12">
        <f t="shared" si="1319"/>
        <v>43619</v>
      </c>
      <c r="AK2475" s="12"/>
      <c r="AL2475" s="4"/>
      <c r="AM2475" s="1"/>
      <c r="AN2475" s="12"/>
      <c r="AO2475" s="1"/>
      <c r="AP2475" s="1"/>
      <c r="AQ2475" s="3"/>
      <c r="AR2475" s="3"/>
      <c r="AS2475" s="7"/>
      <c r="AT2475" s="1"/>
      <c r="AU2475" s="1"/>
      <c r="AV2475" s="1"/>
      <c r="AW2475" s="1"/>
      <c r="AX2475" s="1"/>
      <c r="AY2475" s="1"/>
      <c r="AZ2475" s="1"/>
      <c r="BA2475" s="1"/>
      <c r="BB2475" s="1"/>
    </row>
    <row r="2476" spans="1:54" x14ac:dyDescent="0.2">
      <c r="A2476" s="178">
        <f t="shared" si="1314"/>
        <v>43595</v>
      </c>
      <c r="B2476" s="2">
        <f t="shared" si="1300"/>
        <v>160714.90992739165</v>
      </c>
      <c r="C2476" s="2">
        <f t="shared" si="1315"/>
        <v>107657.76101649</v>
      </c>
      <c r="D2476" s="2">
        <f>SUM(Y2476:Y$2591)</f>
        <v>14349.79004557</v>
      </c>
      <c r="E2476" s="11">
        <f t="shared" si="1301"/>
        <v>93307.970970919996</v>
      </c>
      <c r="F2476" s="99">
        <f t="shared" si="1296"/>
        <v>5177.47</v>
      </c>
      <c r="G2476" s="3">
        <f>IF(N2476=1,VLOOKUP(A2475,[1]Plan1!$BG$69:$BI$188,3),G2475)</f>
        <v>5206.9799999999996</v>
      </c>
      <c r="H2476" s="200">
        <f t="shared" si="1297"/>
        <v>43527</v>
      </c>
      <c r="I2476" s="200">
        <f t="shared" si="1298"/>
        <v>43558</v>
      </c>
      <c r="J2476" s="27">
        <f t="shared" si="1302"/>
        <v>5.6996950247900635E-3</v>
      </c>
      <c r="K2476" s="12">
        <f t="shared" si="1316"/>
        <v>43619</v>
      </c>
      <c r="L2476" s="12">
        <f t="shared" si="1303"/>
        <v>43619</v>
      </c>
      <c r="M2476" s="1">
        <f t="shared" si="1317"/>
        <v>22</v>
      </c>
      <c r="N2476" s="1">
        <f t="shared" si="1304"/>
        <v>6</v>
      </c>
      <c r="O2476" s="2">
        <f t="shared" si="1305"/>
        <v>1.0015512499999999</v>
      </c>
      <c r="P2476" s="11">
        <f t="shared" si="1328"/>
        <v>1.00749961</v>
      </c>
      <c r="Q2476" s="11">
        <f t="shared" si="1324"/>
        <v>1.4931586972142694</v>
      </c>
      <c r="R2476" s="2">
        <f t="shared" si="1327"/>
        <v>1.49547495</v>
      </c>
      <c r="S2476" s="2">
        <f t="shared" si="1322"/>
        <v>1.4582888599999999</v>
      </c>
      <c r="T2476" s="2">
        <f t="shared" si="1306"/>
        <v>156996.11358288999</v>
      </c>
      <c r="U2476" s="2">
        <f t="shared" si="1307"/>
        <v>6576.3489212236218</v>
      </c>
      <c r="V2476" s="2">
        <f t="shared" si="1308"/>
        <v>46231.762251418033</v>
      </c>
      <c r="W2476" s="2">
        <f t="shared" si="1309"/>
        <v>160465.87218913165</v>
      </c>
      <c r="X2476" s="29">
        <f t="shared" si="1310"/>
        <v>0</v>
      </c>
      <c r="Y2476" s="2">
        <f t="shared" si="1323"/>
        <v>0</v>
      </c>
      <c r="Z2476" s="82">
        <f t="shared" si="1311"/>
        <v>0</v>
      </c>
      <c r="AA2476" s="2">
        <f t="shared" si="1320"/>
        <v>0</v>
      </c>
      <c r="AB2476" s="27">
        <f t="shared" si="1318"/>
        <v>6.7299999999999999E-2</v>
      </c>
      <c r="AC2476" s="29">
        <f t="shared" si="1299"/>
        <v>6</v>
      </c>
      <c r="AD2476" s="29">
        <v>252</v>
      </c>
      <c r="AE2476" s="11">
        <f t="shared" si="1325"/>
        <v>1.0015519669999999</v>
      </c>
      <c r="AF2476" s="2">
        <f t="shared" si="1321"/>
        <v>243.65278739999999</v>
      </c>
      <c r="AG2476" s="2">
        <f t="shared" si="1312"/>
        <v>249.03773826</v>
      </c>
      <c r="AH2476" s="3">
        <f t="shared" si="1313"/>
        <v>0</v>
      </c>
      <c r="AI2476" s="4" t="str">
        <f t="shared" si="1326"/>
        <v>A+J=</v>
      </c>
      <c r="AJ2476" s="12">
        <f t="shared" si="1319"/>
        <v>43619</v>
      </c>
      <c r="AK2476" s="12"/>
      <c r="AL2476" s="4"/>
      <c r="AM2476" s="1"/>
      <c r="AN2476" s="12"/>
      <c r="AO2476" s="1"/>
      <c r="AP2476" s="1"/>
      <c r="AQ2476" s="3"/>
      <c r="AR2476" s="3"/>
      <c r="AS2476" s="7"/>
      <c r="AT2476" s="1"/>
      <c r="AU2476" s="1"/>
      <c r="AV2476" s="1"/>
      <c r="AW2476" s="1"/>
      <c r="AX2476" s="1"/>
      <c r="AY2476" s="1"/>
      <c r="AZ2476" s="1"/>
      <c r="BA2476" s="1"/>
      <c r="BB2476" s="1"/>
    </row>
    <row r="2477" spans="1:54" x14ac:dyDescent="0.2">
      <c r="A2477" s="178">
        <f t="shared" si="1314"/>
        <v>43596</v>
      </c>
      <c r="B2477" s="2">
        <f t="shared" si="1300"/>
        <v>160792.57229376509</v>
      </c>
      <c r="C2477" s="2">
        <f t="shared" si="1315"/>
        <v>107657.76101649</v>
      </c>
      <c r="D2477" s="2">
        <f>SUM(Y2477:Y$2591)</f>
        <v>14349.79004557</v>
      </c>
      <c r="E2477" s="11">
        <f t="shared" si="1301"/>
        <v>93307.970970919996</v>
      </c>
      <c r="F2477" s="99">
        <f t="shared" si="1296"/>
        <v>5177.47</v>
      </c>
      <c r="G2477" s="3">
        <f>IF(N2477=1,VLOOKUP(A2476,[1]Plan1!$BG$69:$BI$188,3),G2476)</f>
        <v>5206.9799999999996</v>
      </c>
      <c r="H2477" s="200">
        <f t="shared" si="1297"/>
        <v>43527</v>
      </c>
      <c r="I2477" s="200">
        <f t="shared" si="1298"/>
        <v>43558</v>
      </c>
      <c r="J2477" s="27">
        <f t="shared" si="1302"/>
        <v>5.6996950247900635E-3</v>
      </c>
      <c r="K2477" s="12">
        <f t="shared" si="1316"/>
        <v>43619</v>
      </c>
      <c r="L2477" s="12">
        <f t="shared" si="1303"/>
        <v>43619</v>
      </c>
      <c r="M2477" s="1">
        <f t="shared" si="1317"/>
        <v>22</v>
      </c>
      <c r="N2477" s="1">
        <f t="shared" si="1304"/>
        <v>7</v>
      </c>
      <c r="O2477" s="2">
        <f t="shared" si="1305"/>
        <v>1.00181002</v>
      </c>
      <c r="P2477" s="11">
        <f t="shared" si="1328"/>
        <v>1.00749961</v>
      </c>
      <c r="Q2477" s="11">
        <f t="shared" si="1324"/>
        <v>1.4931586972142694</v>
      </c>
      <c r="R2477" s="2">
        <f t="shared" si="1327"/>
        <v>1.49586134</v>
      </c>
      <c r="S2477" s="2">
        <f t="shared" si="1322"/>
        <v>1.4582888599999999</v>
      </c>
      <c r="T2477" s="2">
        <f t="shared" si="1306"/>
        <v>156996.11358288999</v>
      </c>
      <c r="U2477" s="2">
        <f t="shared" si="1307"/>
        <v>6576.3489212236218</v>
      </c>
      <c r="V2477" s="2">
        <f t="shared" si="1308"/>
        <v>46267.815518321491</v>
      </c>
      <c r="W2477" s="2">
        <f t="shared" si="1309"/>
        <v>160501.9254560351</v>
      </c>
      <c r="X2477" s="29">
        <f t="shared" si="1310"/>
        <v>0</v>
      </c>
      <c r="Y2477" s="2">
        <f t="shared" si="1323"/>
        <v>0</v>
      </c>
      <c r="Z2477" s="82">
        <f t="shared" si="1311"/>
        <v>0</v>
      </c>
      <c r="AA2477" s="2">
        <f t="shared" si="1320"/>
        <v>0</v>
      </c>
      <c r="AB2477" s="27">
        <f t="shared" si="1318"/>
        <v>6.7299999999999999E-2</v>
      </c>
      <c r="AC2477" s="29">
        <f t="shared" si="1299"/>
        <v>7</v>
      </c>
      <c r="AD2477" s="29">
        <v>252</v>
      </c>
      <c r="AE2477" s="11">
        <f t="shared" si="1325"/>
        <v>1.0018108619999999</v>
      </c>
      <c r="AF2477" s="2">
        <f t="shared" si="1321"/>
        <v>284.29829623000001</v>
      </c>
      <c r="AG2477" s="2">
        <f t="shared" si="1312"/>
        <v>290.64683773000002</v>
      </c>
      <c r="AH2477" s="3">
        <f t="shared" si="1313"/>
        <v>0</v>
      </c>
      <c r="AI2477" s="4" t="str">
        <f t="shared" si="1326"/>
        <v>A+J=</v>
      </c>
      <c r="AJ2477" s="12">
        <f t="shared" si="1319"/>
        <v>43619</v>
      </c>
      <c r="AK2477" s="12"/>
      <c r="AL2477" s="4"/>
      <c r="AM2477" s="1"/>
      <c r="AN2477" s="12"/>
      <c r="AO2477" s="1"/>
      <c r="AP2477" s="1"/>
      <c r="AQ2477" s="3"/>
      <c r="AR2477" s="3"/>
      <c r="AS2477" s="7"/>
      <c r="AT2477" s="1"/>
      <c r="AU2477" s="1"/>
      <c r="AV2477" s="1"/>
      <c r="AW2477" s="1"/>
      <c r="AX2477" s="1"/>
      <c r="AY2477" s="1"/>
      <c r="AZ2477" s="1"/>
      <c r="BA2477" s="1"/>
      <c r="BB2477" s="1"/>
    </row>
    <row r="2478" spans="1:54" x14ac:dyDescent="0.2">
      <c r="A2478" s="178">
        <f t="shared" si="1314"/>
        <v>43597</v>
      </c>
      <c r="B2478" s="2">
        <f t="shared" si="1300"/>
        <v>160792.57229376509</v>
      </c>
      <c r="C2478" s="2">
        <f t="shared" si="1315"/>
        <v>107657.76101649</v>
      </c>
      <c r="D2478" s="2">
        <f>SUM(Y2478:Y$2591)</f>
        <v>14349.79004557</v>
      </c>
      <c r="E2478" s="11">
        <f t="shared" si="1301"/>
        <v>93307.970970919996</v>
      </c>
      <c r="F2478" s="99">
        <f t="shared" si="1296"/>
        <v>5177.47</v>
      </c>
      <c r="G2478" s="3">
        <f>IF(N2478=1,VLOOKUP(A2477,[1]Plan1!$BG$69:$BI$188,3),G2477)</f>
        <v>5206.9799999999996</v>
      </c>
      <c r="H2478" s="200">
        <f t="shared" si="1297"/>
        <v>43527</v>
      </c>
      <c r="I2478" s="200">
        <f t="shared" si="1298"/>
        <v>43558</v>
      </c>
      <c r="J2478" s="27">
        <f t="shared" si="1302"/>
        <v>5.6996950247900635E-3</v>
      </c>
      <c r="K2478" s="12">
        <f t="shared" si="1316"/>
        <v>43619</v>
      </c>
      <c r="L2478" s="12">
        <f t="shared" si="1303"/>
        <v>43619</v>
      </c>
      <c r="M2478" s="1">
        <f t="shared" si="1317"/>
        <v>22</v>
      </c>
      <c r="N2478" s="1">
        <f t="shared" si="1304"/>
        <v>7</v>
      </c>
      <c r="O2478" s="2">
        <f t="shared" si="1305"/>
        <v>1.00181002</v>
      </c>
      <c r="P2478" s="11">
        <f t="shared" si="1328"/>
        <v>1.00749961</v>
      </c>
      <c r="Q2478" s="11">
        <f t="shared" si="1324"/>
        <v>1.4931586972142694</v>
      </c>
      <c r="R2478" s="2">
        <f t="shared" si="1327"/>
        <v>1.49586134</v>
      </c>
      <c r="S2478" s="2">
        <f t="shared" si="1322"/>
        <v>1.4582888599999999</v>
      </c>
      <c r="T2478" s="2">
        <f t="shared" si="1306"/>
        <v>156996.11358288999</v>
      </c>
      <c r="U2478" s="2">
        <f t="shared" si="1307"/>
        <v>6576.3489212236218</v>
      </c>
      <c r="V2478" s="2">
        <f t="shared" si="1308"/>
        <v>46267.815518321491</v>
      </c>
      <c r="W2478" s="2">
        <f t="shared" si="1309"/>
        <v>160501.9254560351</v>
      </c>
      <c r="X2478" s="29">
        <f t="shared" si="1310"/>
        <v>0</v>
      </c>
      <c r="Y2478" s="2">
        <f t="shared" si="1323"/>
        <v>0</v>
      </c>
      <c r="Z2478" s="82">
        <f t="shared" si="1311"/>
        <v>0</v>
      </c>
      <c r="AA2478" s="2">
        <f t="shared" si="1320"/>
        <v>0</v>
      </c>
      <c r="AB2478" s="27">
        <f t="shared" si="1318"/>
        <v>6.7299999999999999E-2</v>
      </c>
      <c r="AC2478" s="29">
        <f t="shared" si="1299"/>
        <v>7</v>
      </c>
      <c r="AD2478" s="29">
        <v>252</v>
      </c>
      <c r="AE2478" s="11">
        <f t="shared" si="1325"/>
        <v>1.0018108619999999</v>
      </c>
      <c r="AF2478" s="2">
        <f t="shared" si="1321"/>
        <v>284.29829623000001</v>
      </c>
      <c r="AG2478" s="2">
        <f t="shared" si="1312"/>
        <v>290.64683773000002</v>
      </c>
      <c r="AH2478" s="3">
        <f t="shared" si="1313"/>
        <v>0</v>
      </c>
      <c r="AI2478" s="4" t="str">
        <f t="shared" si="1326"/>
        <v>A+J=</v>
      </c>
      <c r="AJ2478" s="12">
        <f t="shared" si="1319"/>
        <v>43619</v>
      </c>
      <c r="AK2478" s="12"/>
      <c r="AL2478" s="4"/>
      <c r="AM2478" s="1"/>
      <c r="AN2478" s="12"/>
      <c r="AO2478" s="1"/>
      <c r="AP2478" s="1"/>
      <c r="AQ2478" s="3"/>
      <c r="AR2478" s="3"/>
      <c r="AS2478" s="7"/>
      <c r="AT2478" s="1"/>
      <c r="AU2478" s="1"/>
      <c r="AV2478" s="1"/>
      <c r="AW2478" s="1"/>
      <c r="AX2478" s="1"/>
      <c r="AY2478" s="1"/>
      <c r="AZ2478" s="1"/>
      <c r="BA2478" s="1"/>
      <c r="BB2478" s="1"/>
    </row>
    <row r="2479" spans="1:54" x14ac:dyDescent="0.2">
      <c r="A2479" s="178">
        <f t="shared" si="1314"/>
        <v>43598</v>
      </c>
      <c r="B2479" s="2">
        <f t="shared" si="1300"/>
        <v>160792.57229376509</v>
      </c>
      <c r="C2479" s="2">
        <f t="shared" si="1315"/>
        <v>107657.76101649</v>
      </c>
      <c r="D2479" s="2">
        <f>SUM(Y2479:Y$2591)</f>
        <v>14349.79004557</v>
      </c>
      <c r="E2479" s="11">
        <f t="shared" si="1301"/>
        <v>93307.970970919996</v>
      </c>
      <c r="F2479" s="99">
        <f t="shared" si="1296"/>
        <v>5177.47</v>
      </c>
      <c r="G2479" s="3">
        <f>IF(N2479=1,VLOOKUP(A2478,[1]Plan1!$BG$69:$BI$188,3),G2478)</f>
        <v>5206.9799999999996</v>
      </c>
      <c r="H2479" s="200">
        <f t="shared" si="1297"/>
        <v>43527</v>
      </c>
      <c r="I2479" s="200">
        <f t="shared" si="1298"/>
        <v>43558</v>
      </c>
      <c r="J2479" s="27">
        <f t="shared" si="1302"/>
        <v>5.6996950247900635E-3</v>
      </c>
      <c r="K2479" s="12">
        <f t="shared" si="1316"/>
        <v>43619</v>
      </c>
      <c r="L2479" s="12">
        <f t="shared" si="1303"/>
        <v>43619</v>
      </c>
      <c r="M2479" s="1">
        <f t="shared" si="1317"/>
        <v>22</v>
      </c>
      <c r="N2479" s="1">
        <f t="shared" si="1304"/>
        <v>7</v>
      </c>
      <c r="O2479" s="2">
        <f t="shared" si="1305"/>
        <v>1.00181002</v>
      </c>
      <c r="P2479" s="11">
        <f t="shared" si="1328"/>
        <v>1.00749961</v>
      </c>
      <c r="Q2479" s="11">
        <f t="shared" si="1324"/>
        <v>1.4931586972142694</v>
      </c>
      <c r="R2479" s="2">
        <f t="shared" si="1327"/>
        <v>1.49586134</v>
      </c>
      <c r="S2479" s="2">
        <f t="shared" si="1322"/>
        <v>1.4582888599999999</v>
      </c>
      <c r="T2479" s="2">
        <f t="shared" si="1306"/>
        <v>156996.11358288999</v>
      </c>
      <c r="U2479" s="2">
        <f t="shared" si="1307"/>
        <v>6576.3489212236218</v>
      </c>
      <c r="V2479" s="2">
        <f t="shared" si="1308"/>
        <v>46267.815518321491</v>
      </c>
      <c r="W2479" s="2">
        <f t="shared" si="1309"/>
        <v>160501.9254560351</v>
      </c>
      <c r="X2479" s="29">
        <f t="shared" si="1310"/>
        <v>0</v>
      </c>
      <c r="Y2479" s="2">
        <f t="shared" si="1323"/>
        <v>0</v>
      </c>
      <c r="Z2479" s="82">
        <f t="shared" si="1311"/>
        <v>0</v>
      </c>
      <c r="AA2479" s="2">
        <f t="shared" si="1320"/>
        <v>0</v>
      </c>
      <c r="AB2479" s="27">
        <f t="shared" si="1318"/>
        <v>6.7299999999999999E-2</v>
      </c>
      <c r="AC2479" s="29">
        <f t="shared" si="1299"/>
        <v>7</v>
      </c>
      <c r="AD2479" s="29">
        <v>252</v>
      </c>
      <c r="AE2479" s="11">
        <f t="shared" si="1325"/>
        <v>1.0018108619999999</v>
      </c>
      <c r="AF2479" s="2">
        <f t="shared" si="1321"/>
        <v>284.29829623000001</v>
      </c>
      <c r="AG2479" s="2">
        <f t="shared" si="1312"/>
        <v>290.64683773000002</v>
      </c>
      <c r="AH2479" s="3">
        <f t="shared" si="1313"/>
        <v>0</v>
      </c>
      <c r="AI2479" s="4" t="str">
        <f t="shared" si="1326"/>
        <v>A+J=</v>
      </c>
      <c r="AJ2479" s="12">
        <f t="shared" si="1319"/>
        <v>43619</v>
      </c>
      <c r="AK2479" s="12"/>
      <c r="AL2479" s="4"/>
      <c r="AM2479" s="1"/>
      <c r="AN2479" s="12"/>
      <c r="AO2479" s="1"/>
      <c r="AP2479" s="1"/>
      <c r="AQ2479" s="3"/>
      <c r="AR2479" s="3"/>
      <c r="AS2479" s="7"/>
      <c r="AT2479" s="1"/>
      <c r="AU2479" s="1"/>
      <c r="AV2479" s="1"/>
      <c r="AW2479" s="1"/>
      <c r="AX2479" s="1"/>
      <c r="AY2479" s="1"/>
      <c r="AZ2479" s="1"/>
      <c r="BA2479" s="1"/>
      <c r="BB2479" s="1"/>
    </row>
    <row r="2480" spans="1:54" x14ac:dyDescent="0.2">
      <c r="A2480" s="178">
        <f t="shared" si="1314"/>
        <v>43599</v>
      </c>
      <c r="B2480" s="2">
        <f t="shared" si="1300"/>
        <v>160870.27359485565</v>
      </c>
      <c r="C2480" s="2">
        <f t="shared" si="1315"/>
        <v>107657.76101649</v>
      </c>
      <c r="D2480" s="2">
        <f>SUM(Y2480:Y$2591)</f>
        <v>14349.79004557</v>
      </c>
      <c r="E2480" s="11">
        <f t="shared" si="1301"/>
        <v>93307.970970919996</v>
      </c>
      <c r="F2480" s="99">
        <f t="shared" si="1296"/>
        <v>5177.47</v>
      </c>
      <c r="G2480" s="3">
        <f>IF(N2480=1,VLOOKUP(A2479,[1]Plan1!$BG$69:$BI$188,3),G2479)</f>
        <v>5206.9799999999996</v>
      </c>
      <c r="H2480" s="200">
        <f t="shared" si="1297"/>
        <v>43527</v>
      </c>
      <c r="I2480" s="200">
        <f t="shared" si="1298"/>
        <v>43558</v>
      </c>
      <c r="J2480" s="27">
        <f t="shared" si="1302"/>
        <v>5.6996950247900635E-3</v>
      </c>
      <c r="K2480" s="12">
        <f t="shared" si="1316"/>
        <v>43619</v>
      </c>
      <c r="L2480" s="12">
        <f t="shared" si="1303"/>
        <v>43619</v>
      </c>
      <c r="M2480" s="1">
        <f t="shared" si="1317"/>
        <v>22</v>
      </c>
      <c r="N2480" s="1">
        <f t="shared" si="1304"/>
        <v>8</v>
      </c>
      <c r="O2480" s="2">
        <f t="shared" si="1305"/>
        <v>1.0020688600000001</v>
      </c>
      <c r="P2480" s="11">
        <f t="shared" si="1328"/>
        <v>1.00749961</v>
      </c>
      <c r="Q2480" s="11">
        <f t="shared" si="1324"/>
        <v>1.4931586972142694</v>
      </c>
      <c r="R2480" s="2">
        <f t="shared" si="1327"/>
        <v>1.4962478299999999</v>
      </c>
      <c r="S2480" s="2">
        <f t="shared" si="1322"/>
        <v>1.4582888599999999</v>
      </c>
      <c r="T2480" s="2">
        <f t="shared" si="1306"/>
        <v>156996.11358288999</v>
      </c>
      <c r="U2480" s="2">
        <f t="shared" si="1307"/>
        <v>6576.3489212236218</v>
      </c>
      <c r="V2480" s="2">
        <f t="shared" si="1308"/>
        <v>46303.878116022039</v>
      </c>
      <c r="W2480" s="2">
        <f t="shared" si="1309"/>
        <v>160537.98805373564</v>
      </c>
      <c r="X2480" s="29">
        <f t="shared" si="1310"/>
        <v>0</v>
      </c>
      <c r="Y2480" s="2">
        <f t="shared" si="1323"/>
        <v>0</v>
      </c>
      <c r="Z2480" s="82">
        <f t="shared" si="1311"/>
        <v>0</v>
      </c>
      <c r="AA2480" s="2">
        <f t="shared" si="1320"/>
        <v>0</v>
      </c>
      <c r="AB2480" s="27">
        <f t="shared" si="1318"/>
        <v>6.7299999999999999E-2</v>
      </c>
      <c r="AC2480" s="29">
        <f t="shared" si="1299"/>
        <v>8</v>
      </c>
      <c r="AD2480" s="29">
        <v>252</v>
      </c>
      <c r="AE2480" s="11">
        <f t="shared" si="1325"/>
        <v>1.002069825</v>
      </c>
      <c r="AF2480" s="2">
        <f t="shared" si="1321"/>
        <v>324.95448078999999</v>
      </c>
      <c r="AG2480" s="2">
        <f t="shared" si="1312"/>
        <v>332.28554112</v>
      </c>
      <c r="AH2480" s="3">
        <f t="shared" si="1313"/>
        <v>0</v>
      </c>
      <c r="AI2480" s="4" t="str">
        <f t="shared" si="1326"/>
        <v>A+J=</v>
      </c>
      <c r="AJ2480" s="12">
        <f t="shared" si="1319"/>
        <v>43619</v>
      </c>
      <c r="AK2480" s="12"/>
      <c r="AL2480" s="4"/>
      <c r="AM2480" s="1"/>
      <c r="AN2480" s="12"/>
      <c r="AO2480" s="1"/>
      <c r="AP2480" s="1"/>
      <c r="AQ2480" s="3"/>
      <c r="AR2480" s="3"/>
      <c r="AS2480" s="7"/>
      <c r="AT2480" s="1"/>
      <c r="AU2480" s="1"/>
      <c r="AV2480" s="1"/>
      <c r="AW2480" s="1"/>
      <c r="AX2480" s="1"/>
      <c r="AY2480" s="1"/>
      <c r="AZ2480" s="1"/>
      <c r="BA2480" s="1"/>
      <c r="BB2480" s="1"/>
    </row>
    <row r="2481" spans="1:54" x14ac:dyDescent="0.2">
      <c r="A2481" s="178">
        <f t="shared" si="1314"/>
        <v>43600</v>
      </c>
      <c r="B2481" s="2">
        <f t="shared" si="1300"/>
        <v>160948.01352411331</v>
      </c>
      <c r="C2481" s="2">
        <f t="shared" si="1315"/>
        <v>107657.76101649</v>
      </c>
      <c r="D2481" s="2">
        <f>SUM(Y2481:Y$2591)</f>
        <v>14349.79004557</v>
      </c>
      <c r="E2481" s="11">
        <f t="shared" si="1301"/>
        <v>93307.970970919996</v>
      </c>
      <c r="F2481" s="99">
        <f t="shared" si="1296"/>
        <v>5177.47</v>
      </c>
      <c r="G2481" s="3">
        <f>IF(N2481=1,VLOOKUP(A2480,[1]Plan1!$BG$69:$BI$188,3),G2480)</f>
        <v>5206.9799999999996</v>
      </c>
      <c r="H2481" s="200">
        <f t="shared" si="1297"/>
        <v>43527</v>
      </c>
      <c r="I2481" s="200">
        <f t="shared" si="1298"/>
        <v>43558</v>
      </c>
      <c r="J2481" s="27">
        <f t="shared" si="1302"/>
        <v>5.6996950247900635E-3</v>
      </c>
      <c r="K2481" s="12">
        <f t="shared" si="1316"/>
        <v>43619</v>
      </c>
      <c r="L2481" s="12">
        <f t="shared" si="1303"/>
        <v>43619</v>
      </c>
      <c r="M2481" s="1">
        <f t="shared" si="1317"/>
        <v>22</v>
      </c>
      <c r="N2481" s="1">
        <f t="shared" si="1304"/>
        <v>9</v>
      </c>
      <c r="O2481" s="2">
        <f t="shared" si="1305"/>
        <v>1.00232777</v>
      </c>
      <c r="P2481" s="11">
        <f t="shared" si="1328"/>
        <v>1.00749961</v>
      </c>
      <c r="Q2481" s="11">
        <f t="shared" si="1324"/>
        <v>1.4931586972142694</v>
      </c>
      <c r="R2481" s="2">
        <f t="shared" si="1327"/>
        <v>1.4966344199999999</v>
      </c>
      <c r="S2481" s="2">
        <f t="shared" si="1322"/>
        <v>1.4582888599999999</v>
      </c>
      <c r="T2481" s="2">
        <f t="shared" si="1306"/>
        <v>156996.11358288999</v>
      </c>
      <c r="U2481" s="2">
        <f t="shared" si="1307"/>
        <v>6576.3489212236218</v>
      </c>
      <c r="V2481" s="2">
        <f t="shared" si="1308"/>
        <v>46339.950044519683</v>
      </c>
      <c r="W2481" s="2">
        <f t="shared" si="1309"/>
        <v>160574.0599822333</v>
      </c>
      <c r="X2481" s="29">
        <f t="shared" si="1310"/>
        <v>0</v>
      </c>
      <c r="Y2481" s="2">
        <f t="shared" si="1323"/>
        <v>0</v>
      </c>
      <c r="Z2481" s="82">
        <f t="shared" si="1311"/>
        <v>0</v>
      </c>
      <c r="AA2481" s="2">
        <f t="shared" si="1320"/>
        <v>0</v>
      </c>
      <c r="AB2481" s="27">
        <f t="shared" si="1318"/>
        <v>6.7299999999999999E-2</v>
      </c>
      <c r="AC2481" s="29">
        <f t="shared" si="1299"/>
        <v>9</v>
      </c>
      <c r="AD2481" s="29">
        <v>252</v>
      </c>
      <c r="AE2481" s="11">
        <f t="shared" si="1325"/>
        <v>1.0023288539999999</v>
      </c>
      <c r="AF2481" s="2">
        <f t="shared" si="1321"/>
        <v>365.62102709999999</v>
      </c>
      <c r="AG2481" s="2">
        <f t="shared" si="1312"/>
        <v>373.95354187999999</v>
      </c>
      <c r="AH2481" s="3">
        <f t="shared" si="1313"/>
        <v>0</v>
      </c>
      <c r="AI2481" s="4" t="str">
        <f t="shared" si="1326"/>
        <v>A+J=</v>
      </c>
      <c r="AJ2481" s="12">
        <f t="shared" si="1319"/>
        <v>43619</v>
      </c>
      <c r="AK2481" s="12"/>
      <c r="AL2481" s="4"/>
      <c r="AM2481" s="1"/>
      <c r="AN2481" s="12"/>
      <c r="AO2481" s="1"/>
      <c r="AP2481" s="1"/>
      <c r="AQ2481" s="3"/>
      <c r="AR2481" s="3"/>
      <c r="AS2481" s="7"/>
      <c r="AT2481" s="1"/>
      <c r="AU2481" s="1"/>
      <c r="AV2481" s="1"/>
      <c r="AW2481" s="1"/>
      <c r="AX2481" s="1"/>
      <c r="AY2481" s="1"/>
      <c r="AZ2481" s="1"/>
      <c r="BA2481" s="1"/>
      <c r="BB2481" s="1"/>
    </row>
    <row r="2482" spans="1:54" x14ac:dyDescent="0.2">
      <c r="A2482" s="178">
        <f t="shared" si="1314"/>
        <v>43601</v>
      </c>
      <c r="B2482" s="2">
        <f t="shared" si="1300"/>
        <v>161025.79319204777</v>
      </c>
      <c r="C2482" s="2">
        <f t="shared" si="1315"/>
        <v>107657.76101649</v>
      </c>
      <c r="D2482" s="2">
        <f>SUM(Y2482:Y$2591)</f>
        <v>14349.79004557</v>
      </c>
      <c r="E2482" s="11">
        <f t="shared" si="1301"/>
        <v>93307.970970919996</v>
      </c>
      <c r="F2482" s="99">
        <f t="shared" si="1296"/>
        <v>5177.47</v>
      </c>
      <c r="G2482" s="3">
        <f>IF(N2482=1,VLOOKUP(A2481,[1]Plan1!$BG$69:$BI$188,3),G2481)</f>
        <v>5206.9799999999996</v>
      </c>
      <c r="H2482" s="200">
        <f t="shared" si="1297"/>
        <v>43527</v>
      </c>
      <c r="I2482" s="200">
        <f t="shared" si="1298"/>
        <v>43558</v>
      </c>
      <c r="J2482" s="27">
        <f t="shared" si="1302"/>
        <v>5.6996950247900635E-3</v>
      </c>
      <c r="K2482" s="12">
        <f t="shared" si="1316"/>
        <v>43619</v>
      </c>
      <c r="L2482" s="12">
        <f t="shared" si="1303"/>
        <v>43619</v>
      </c>
      <c r="M2482" s="1">
        <f t="shared" si="1317"/>
        <v>22</v>
      </c>
      <c r="N2482" s="1">
        <f t="shared" si="1304"/>
        <v>10</v>
      </c>
      <c r="O2482" s="2">
        <f t="shared" si="1305"/>
        <v>1.0025867500000001</v>
      </c>
      <c r="P2482" s="11">
        <f t="shared" si="1328"/>
        <v>1.00749961</v>
      </c>
      <c r="Q2482" s="11">
        <f t="shared" si="1324"/>
        <v>1.4931586972142694</v>
      </c>
      <c r="R2482" s="2">
        <f t="shared" si="1327"/>
        <v>1.4970211200000001</v>
      </c>
      <c r="S2482" s="2">
        <f t="shared" si="1322"/>
        <v>1.4582888599999999</v>
      </c>
      <c r="T2482" s="2">
        <f t="shared" si="1306"/>
        <v>156996.11358288999</v>
      </c>
      <c r="U2482" s="2">
        <f t="shared" si="1307"/>
        <v>6576.3489212236218</v>
      </c>
      <c r="V2482" s="2">
        <f t="shared" si="1308"/>
        <v>46376.032236894156</v>
      </c>
      <c r="W2482" s="2">
        <f t="shared" si="1309"/>
        <v>160610.14217460778</v>
      </c>
      <c r="X2482" s="29">
        <f t="shared" si="1310"/>
        <v>0</v>
      </c>
      <c r="Y2482" s="2">
        <f t="shared" si="1323"/>
        <v>0</v>
      </c>
      <c r="Z2482" s="82">
        <f t="shared" si="1311"/>
        <v>0</v>
      </c>
      <c r="AA2482" s="2">
        <f t="shared" si="1320"/>
        <v>0</v>
      </c>
      <c r="AB2482" s="27">
        <f t="shared" si="1318"/>
        <v>6.7299999999999999E-2</v>
      </c>
      <c r="AC2482" s="29">
        <f t="shared" si="1299"/>
        <v>10</v>
      </c>
      <c r="AD2482" s="29">
        <v>252</v>
      </c>
      <c r="AE2482" s="11">
        <f t="shared" si="1325"/>
        <v>1.0025879499999999</v>
      </c>
      <c r="AF2482" s="2">
        <f t="shared" si="1321"/>
        <v>406.29809213999999</v>
      </c>
      <c r="AG2482" s="2">
        <f t="shared" si="1312"/>
        <v>415.65101743999998</v>
      </c>
      <c r="AH2482" s="3">
        <f t="shared" si="1313"/>
        <v>0</v>
      </c>
      <c r="AI2482" s="4" t="str">
        <f t="shared" si="1326"/>
        <v>A+J=</v>
      </c>
      <c r="AJ2482" s="12">
        <f t="shared" si="1319"/>
        <v>43619</v>
      </c>
      <c r="AK2482" s="12"/>
      <c r="AL2482" s="4"/>
      <c r="AM2482" s="1"/>
      <c r="AN2482" s="12"/>
      <c r="AO2482" s="1"/>
      <c r="AP2482" s="1"/>
      <c r="AQ2482" s="3"/>
      <c r="AR2482" s="3"/>
      <c r="AS2482" s="7"/>
      <c r="AT2482" s="1"/>
      <c r="AU2482" s="1"/>
      <c r="AV2482" s="1"/>
      <c r="AW2482" s="1"/>
      <c r="AX2482" s="1"/>
      <c r="AY2482" s="1"/>
      <c r="AZ2482" s="1"/>
      <c r="BA2482" s="1"/>
      <c r="BB2482" s="1"/>
    </row>
    <row r="2483" spans="1:54" x14ac:dyDescent="0.2">
      <c r="A2483" s="178">
        <f t="shared" si="1314"/>
        <v>43602</v>
      </c>
      <c r="B2483" s="2">
        <f t="shared" si="1300"/>
        <v>161103.61074239959</v>
      </c>
      <c r="C2483" s="2">
        <f t="shared" si="1315"/>
        <v>107657.76101649</v>
      </c>
      <c r="D2483" s="2">
        <f>SUM(Y2483:Y$2591)</f>
        <v>14349.79004557</v>
      </c>
      <c r="E2483" s="11">
        <f t="shared" si="1301"/>
        <v>93307.970970919996</v>
      </c>
      <c r="F2483" s="99">
        <f t="shared" si="1296"/>
        <v>5177.47</v>
      </c>
      <c r="G2483" s="3">
        <f>IF(N2483=1,VLOOKUP(A2482,[1]Plan1!$BG$69:$BI$188,3),G2482)</f>
        <v>5206.9799999999996</v>
      </c>
      <c r="H2483" s="200">
        <f t="shared" si="1297"/>
        <v>43527</v>
      </c>
      <c r="I2483" s="200">
        <f t="shared" si="1298"/>
        <v>43558</v>
      </c>
      <c r="J2483" s="27">
        <f t="shared" si="1302"/>
        <v>5.6996950247900635E-3</v>
      </c>
      <c r="K2483" s="12">
        <f t="shared" si="1316"/>
        <v>43619</v>
      </c>
      <c r="L2483" s="12">
        <f t="shared" si="1303"/>
        <v>43619</v>
      </c>
      <c r="M2483" s="1">
        <f t="shared" si="1317"/>
        <v>22</v>
      </c>
      <c r="N2483" s="1">
        <f t="shared" si="1304"/>
        <v>11</v>
      </c>
      <c r="O2483" s="2">
        <f t="shared" si="1305"/>
        <v>1.0028457900000001</v>
      </c>
      <c r="P2483" s="11">
        <f t="shared" si="1328"/>
        <v>1.00749961</v>
      </c>
      <c r="Q2483" s="11">
        <f t="shared" si="1324"/>
        <v>1.4931586972142694</v>
      </c>
      <c r="R2483" s="2">
        <f t="shared" si="1327"/>
        <v>1.49740791</v>
      </c>
      <c r="S2483" s="2">
        <f t="shared" si="1322"/>
        <v>1.4582888599999999</v>
      </c>
      <c r="T2483" s="2">
        <f t="shared" si="1306"/>
        <v>156996.11358288999</v>
      </c>
      <c r="U2483" s="2">
        <f t="shared" si="1307"/>
        <v>6576.3489212236218</v>
      </c>
      <c r="V2483" s="2">
        <f t="shared" si="1308"/>
        <v>46412.122826985978</v>
      </c>
      <c r="W2483" s="2">
        <f t="shared" si="1309"/>
        <v>160646.23276469958</v>
      </c>
      <c r="X2483" s="29">
        <f t="shared" si="1310"/>
        <v>0</v>
      </c>
      <c r="Y2483" s="2">
        <f t="shared" si="1323"/>
        <v>0</v>
      </c>
      <c r="Z2483" s="82">
        <f t="shared" si="1311"/>
        <v>0</v>
      </c>
      <c r="AA2483" s="2">
        <f t="shared" si="1320"/>
        <v>0</v>
      </c>
      <c r="AB2483" s="27">
        <f t="shared" si="1318"/>
        <v>6.7299999999999999E-2</v>
      </c>
      <c r="AC2483" s="29">
        <f t="shared" si="1299"/>
        <v>11</v>
      </c>
      <c r="AD2483" s="29">
        <v>252</v>
      </c>
      <c r="AE2483" s="11">
        <f t="shared" si="1325"/>
        <v>1.0028471130000001</v>
      </c>
      <c r="AF2483" s="2">
        <f t="shared" si="1321"/>
        <v>446.98567593000001</v>
      </c>
      <c r="AG2483" s="2">
        <f t="shared" si="1312"/>
        <v>457.37797769999997</v>
      </c>
      <c r="AH2483" s="3">
        <f t="shared" si="1313"/>
        <v>0</v>
      </c>
      <c r="AI2483" s="4" t="str">
        <f t="shared" si="1326"/>
        <v>A+J=</v>
      </c>
      <c r="AJ2483" s="12">
        <f t="shared" si="1319"/>
        <v>43619</v>
      </c>
      <c r="AK2483" s="12"/>
      <c r="AL2483" s="4"/>
      <c r="AM2483" s="1"/>
      <c r="AN2483" s="12"/>
      <c r="AO2483" s="1"/>
      <c r="AP2483" s="1"/>
      <c r="AQ2483" s="3"/>
      <c r="AR2483" s="3"/>
      <c r="AS2483" s="7"/>
      <c r="AT2483" s="1"/>
      <c r="AU2483" s="1"/>
      <c r="AV2483" s="1"/>
      <c r="AW2483" s="1"/>
      <c r="AX2483" s="1"/>
      <c r="AY2483" s="1"/>
      <c r="AZ2483" s="1"/>
      <c r="BA2483" s="1"/>
      <c r="BB2483" s="1"/>
    </row>
    <row r="2484" spans="1:54" x14ac:dyDescent="0.2">
      <c r="A2484" s="178">
        <f t="shared" si="1314"/>
        <v>43603</v>
      </c>
      <c r="B2484" s="2">
        <f t="shared" si="1300"/>
        <v>161181.46712494854</v>
      </c>
      <c r="C2484" s="2">
        <f t="shared" si="1315"/>
        <v>107657.76101649</v>
      </c>
      <c r="D2484" s="2">
        <f>SUM(Y2484:Y$2591)</f>
        <v>14349.79004557</v>
      </c>
      <c r="E2484" s="11">
        <f t="shared" si="1301"/>
        <v>93307.970970919996</v>
      </c>
      <c r="F2484" s="99">
        <f t="shared" si="1296"/>
        <v>5177.47</v>
      </c>
      <c r="G2484" s="3">
        <f>IF(N2484=1,VLOOKUP(A2483,[1]Plan1!$BG$69:$BI$188,3),G2483)</f>
        <v>5206.9799999999996</v>
      </c>
      <c r="H2484" s="200">
        <f t="shared" si="1297"/>
        <v>43527</v>
      </c>
      <c r="I2484" s="200">
        <f t="shared" si="1298"/>
        <v>43558</v>
      </c>
      <c r="J2484" s="27">
        <f t="shared" si="1302"/>
        <v>5.6996950247900635E-3</v>
      </c>
      <c r="K2484" s="12">
        <f t="shared" si="1316"/>
        <v>43619</v>
      </c>
      <c r="L2484" s="12">
        <f t="shared" si="1303"/>
        <v>43619</v>
      </c>
      <c r="M2484" s="1">
        <f t="shared" si="1317"/>
        <v>22</v>
      </c>
      <c r="N2484" s="1">
        <f t="shared" si="1304"/>
        <v>12</v>
      </c>
      <c r="O2484" s="2">
        <f t="shared" si="1305"/>
        <v>1.0031049000000001</v>
      </c>
      <c r="P2484" s="11">
        <f t="shared" si="1328"/>
        <v>1.00749961</v>
      </c>
      <c r="Q2484" s="11">
        <f t="shared" si="1324"/>
        <v>1.4931586972142694</v>
      </c>
      <c r="R2484" s="2">
        <f t="shared" si="1327"/>
        <v>1.4977948000000001</v>
      </c>
      <c r="S2484" s="2">
        <f t="shared" si="1322"/>
        <v>1.4582888599999999</v>
      </c>
      <c r="T2484" s="2">
        <f t="shared" si="1306"/>
        <v>156996.11358288999</v>
      </c>
      <c r="U2484" s="2">
        <f t="shared" si="1307"/>
        <v>6576.3489212236218</v>
      </c>
      <c r="V2484" s="2">
        <f t="shared" si="1308"/>
        <v>46448.222747874934</v>
      </c>
      <c r="W2484" s="2">
        <f t="shared" si="1309"/>
        <v>160682.33268558854</v>
      </c>
      <c r="X2484" s="29">
        <f t="shared" si="1310"/>
        <v>0</v>
      </c>
      <c r="Y2484" s="2">
        <f t="shared" si="1323"/>
        <v>0</v>
      </c>
      <c r="Z2484" s="82">
        <f t="shared" si="1311"/>
        <v>0</v>
      </c>
      <c r="AA2484" s="2">
        <f t="shared" si="1320"/>
        <v>0</v>
      </c>
      <c r="AB2484" s="27">
        <f t="shared" si="1318"/>
        <v>6.7299999999999999E-2</v>
      </c>
      <c r="AC2484" s="29">
        <f t="shared" si="1299"/>
        <v>12</v>
      </c>
      <c r="AD2484" s="29">
        <v>252</v>
      </c>
      <c r="AE2484" s="11">
        <f t="shared" si="1325"/>
        <v>1.003106343</v>
      </c>
      <c r="AF2484" s="2">
        <f t="shared" si="1321"/>
        <v>487.68377844999998</v>
      </c>
      <c r="AG2484" s="2">
        <f t="shared" si="1312"/>
        <v>499.13443935999999</v>
      </c>
      <c r="AH2484" s="3">
        <f t="shared" si="1313"/>
        <v>0</v>
      </c>
      <c r="AI2484" s="4" t="str">
        <f t="shared" si="1326"/>
        <v>A+J=</v>
      </c>
      <c r="AJ2484" s="12">
        <f t="shared" si="1319"/>
        <v>43619</v>
      </c>
      <c r="AK2484" s="12"/>
      <c r="AL2484" s="4"/>
      <c r="AM2484" s="1"/>
      <c r="AN2484" s="12"/>
      <c r="AO2484" s="1"/>
      <c r="AP2484" s="1"/>
      <c r="AQ2484" s="3"/>
      <c r="AR2484" s="3"/>
      <c r="AS2484" s="7"/>
      <c r="AT2484" s="1"/>
      <c r="AU2484" s="1"/>
      <c r="AV2484" s="1"/>
      <c r="AW2484" s="1"/>
      <c r="AX2484" s="1"/>
      <c r="AY2484" s="1"/>
      <c r="AZ2484" s="1"/>
      <c r="BA2484" s="1"/>
      <c r="BB2484" s="1"/>
    </row>
    <row r="2485" spans="1:54" x14ac:dyDescent="0.2">
      <c r="A2485" s="178">
        <f t="shared" si="1314"/>
        <v>43604</v>
      </c>
      <c r="B2485" s="2">
        <f t="shared" si="1300"/>
        <v>161181.46712494854</v>
      </c>
      <c r="C2485" s="2">
        <f t="shared" si="1315"/>
        <v>107657.76101649</v>
      </c>
      <c r="D2485" s="2">
        <f>SUM(Y2485:Y$2591)</f>
        <v>14349.79004557</v>
      </c>
      <c r="E2485" s="11">
        <f t="shared" si="1301"/>
        <v>93307.970970919996</v>
      </c>
      <c r="F2485" s="99">
        <f t="shared" si="1296"/>
        <v>5177.47</v>
      </c>
      <c r="G2485" s="3">
        <f>IF(N2485=1,VLOOKUP(A2484,[1]Plan1!$BG$69:$BI$188,3),G2484)</f>
        <v>5206.9799999999996</v>
      </c>
      <c r="H2485" s="200">
        <f t="shared" si="1297"/>
        <v>43527</v>
      </c>
      <c r="I2485" s="200">
        <f t="shared" si="1298"/>
        <v>43558</v>
      </c>
      <c r="J2485" s="27">
        <f t="shared" si="1302"/>
        <v>5.6996950247900635E-3</v>
      </c>
      <c r="K2485" s="12">
        <f t="shared" si="1316"/>
        <v>43619</v>
      </c>
      <c r="L2485" s="12">
        <f t="shared" si="1303"/>
        <v>43619</v>
      </c>
      <c r="M2485" s="1">
        <f t="shared" si="1317"/>
        <v>22</v>
      </c>
      <c r="N2485" s="1">
        <f t="shared" si="1304"/>
        <v>12</v>
      </c>
      <c r="O2485" s="2">
        <f t="shared" si="1305"/>
        <v>1.0031049000000001</v>
      </c>
      <c r="P2485" s="11">
        <f t="shared" si="1328"/>
        <v>1.00749961</v>
      </c>
      <c r="Q2485" s="11">
        <f t="shared" si="1324"/>
        <v>1.4931586972142694</v>
      </c>
      <c r="R2485" s="2">
        <f t="shared" si="1327"/>
        <v>1.4977948000000001</v>
      </c>
      <c r="S2485" s="2">
        <f t="shared" si="1322"/>
        <v>1.4582888599999999</v>
      </c>
      <c r="T2485" s="2">
        <f t="shared" si="1306"/>
        <v>156996.11358288999</v>
      </c>
      <c r="U2485" s="2">
        <f t="shared" si="1307"/>
        <v>6576.3489212236218</v>
      </c>
      <c r="V2485" s="2">
        <f t="shared" si="1308"/>
        <v>46448.222747874934</v>
      </c>
      <c r="W2485" s="2">
        <f t="shared" si="1309"/>
        <v>160682.33268558854</v>
      </c>
      <c r="X2485" s="29">
        <f t="shared" si="1310"/>
        <v>0</v>
      </c>
      <c r="Y2485" s="2">
        <f t="shared" si="1323"/>
        <v>0</v>
      </c>
      <c r="Z2485" s="82">
        <f t="shared" si="1311"/>
        <v>0</v>
      </c>
      <c r="AA2485" s="2">
        <f t="shared" si="1320"/>
        <v>0</v>
      </c>
      <c r="AB2485" s="27">
        <f t="shared" si="1318"/>
        <v>6.7299999999999999E-2</v>
      </c>
      <c r="AC2485" s="29">
        <f t="shared" si="1299"/>
        <v>12</v>
      </c>
      <c r="AD2485" s="29">
        <v>252</v>
      </c>
      <c r="AE2485" s="11">
        <f t="shared" si="1325"/>
        <v>1.003106343</v>
      </c>
      <c r="AF2485" s="2">
        <f t="shared" si="1321"/>
        <v>487.68377844999998</v>
      </c>
      <c r="AG2485" s="2">
        <f t="shared" si="1312"/>
        <v>499.13443935999999</v>
      </c>
      <c r="AH2485" s="3">
        <f t="shared" si="1313"/>
        <v>0</v>
      </c>
      <c r="AI2485" s="4" t="str">
        <f t="shared" si="1326"/>
        <v>A+J=</v>
      </c>
      <c r="AJ2485" s="12">
        <f t="shared" si="1319"/>
        <v>43619</v>
      </c>
      <c r="AK2485" s="12"/>
      <c r="AL2485" s="4"/>
      <c r="AM2485" s="1"/>
      <c r="AN2485" s="12"/>
      <c r="AO2485" s="1"/>
      <c r="AP2485" s="1"/>
      <c r="AQ2485" s="3"/>
      <c r="AR2485" s="3"/>
      <c r="AS2485" s="7"/>
      <c r="AT2485" s="1"/>
      <c r="AU2485" s="1"/>
      <c r="AV2485" s="1"/>
      <c r="AW2485" s="1"/>
      <c r="AX2485" s="1"/>
      <c r="AY2485" s="1"/>
      <c r="AZ2485" s="1"/>
      <c r="BA2485" s="1"/>
      <c r="BB2485" s="1"/>
    </row>
    <row r="2486" spans="1:54" x14ac:dyDescent="0.2">
      <c r="A2486" s="178">
        <f t="shared" si="1314"/>
        <v>43605</v>
      </c>
      <c r="B2486" s="2">
        <f t="shared" si="1300"/>
        <v>161181.46712494854</v>
      </c>
      <c r="C2486" s="2">
        <f t="shared" si="1315"/>
        <v>107657.76101649</v>
      </c>
      <c r="D2486" s="2">
        <f>SUM(Y2486:Y$2591)</f>
        <v>14349.79004557</v>
      </c>
      <c r="E2486" s="11">
        <f t="shared" si="1301"/>
        <v>93307.970970919996</v>
      </c>
      <c r="F2486" s="99">
        <f t="shared" si="1296"/>
        <v>5177.47</v>
      </c>
      <c r="G2486" s="3">
        <f>IF(N2486=1,VLOOKUP(A2485,[1]Plan1!$BG$69:$BI$188,3),G2485)</f>
        <v>5206.9799999999996</v>
      </c>
      <c r="H2486" s="200">
        <f t="shared" si="1297"/>
        <v>43527</v>
      </c>
      <c r="I2486" s="200">
        <f t="shared" si="1298"/>
        <v>43558</v>
      </c>
      <c r="J2486" s="27">
        <f t="shared" si="1302"/>
        <v>5.6996950247900635E-3</v>
      </c>
      <c r="K2486" s="12">
        <f t="shared" si="1316"/>
        <v>43619</v>
      </c>
      <c r="L2486" s="12">
        <f t="shared" si="1303"/>
        <v>43619</v>
      </c>
      <c r="M2486" s="1">
        <f t="shared" si="1317"/>
        <v>22</v>
      </c>
      <c r="N2486" s="1">
        <f t="shared" si="1304"/>
        <v>12</v>
      </c>
      <c r="O2486" s="2">
        <f t="shared" si="1305"/>
        <v>1.0031049000000001</v>
      </c>
      <c r="P2486" s="11">
        <f t="shared" si="1328"/>
        <v>1.00749961</v>
      </c>
      <c r="Q2486" s="11">
        <f t="shared" si="1324"/>
        <v>1.4931586972142694</v>
      </c>
      <c r="R2486" s="2">
        <f t="shared" si="1327"/>
        <v>1.4977948000000001</v>
      </c>
      <c r="S2486" s="2">
        <f t="shared" si="1322"/>
        <v>1.4582888599999999</v>
      </c>
      <c r="T2486" s="2">
        <f t="shared" si="1306"/>
        <v>156996.11358288999</v>
      </c>
      <c r="U2486" s="2">
        <f t="shared" si="1307"/>
        <v>6576.3489212236218</v>
      </c>
      <c r="V2486" s="2">
        <f t="shared" si="1308"/>
        <v>46448.222747874934</v>
      </c>
      <c r="W2486" s="2">
        <f t="shared" si="1309"/>
        <v>160682.33268558854</v>
      </c>
      <c r="X2486" s="29">
        <f t="shared" si="1310"/>
        <v>0</v>
      </c>
      <c r="Y2486" s="2">
        <f t="shared" si="1323"/>
        <v>0</v>
      </c>
      <c r="Z2486" s="82">
        <f t="shared" si="1311"/>
        <v>0</v>
      </c>
      <c r="AA2486" s="2">
        <f t="shared" si="1320"/>
        <v>0</v>
      </c>
      <c r="AB2486" s="27">
        <f t="shared" si="1318"/>
        <v>6.7299999999999999E-2</v>
      </c>
      <c r="AC2486" s="29">
        <f t="shared" si="1299"/>
        <v>12</v>
      </c>
      <c r="AD2486" s="29">
        <v>252</v>
      </c>
      <c r="AE2486" s="11">
        <f t="shared" si="1325"/>
        <v>1.003106343</v>
      </c>
      <c r="AF2486" s="2">
        <f t="shared" si="1321"/>
        <v>487.68377844999998</v>
      </c>
      <c r="AG2486" s="2">
        <f t="shared" si="1312"/>
        <v>499.13443935999999</v>
      </c>
      <c r="AH2486" s="3">
        <f t="shared" si="1313"/>
        <v>0</v>
      </c>
      <c r="AI2486" s="4" t="str">
        <f t="shared" si="1326"/>
        <v>A+J=</v>
      </c>
      <c r="AJ2486" s="12">
        <f t="shared" si="1319"/>
        <v>43619</v>
      </c>
      <c r="AK2486" s="12"/>
      <c r="AL2486" s="4"/>
      <c r="AM2486" s="1"/>
      <c r="AN2486" s="12"/>
      <c r="AO2486" s="1"/>
      <c r="AP2486" s="1"/>
      <c r="AQ2486" s="3"/>
      <c r="AR2486" s="3"/>
      <c r="AS2486" s="7"/>
      <c r="AT2486" s="1"/>
      <c r="AU2486" s="1"/>
      <c r="AV2486" s="1"/>
      <c r="AW2486" s="1"/>
      <c r="AX2486" s="1"/>
      <c r="AY2486" s="1"/>
      <c r="AZ2486" s="1"/>
      <c r="BA2486" s="1"/>
      <c r="BB2486" s="1"/>
    </row>
    <row r="2487" spans="1:54" x14ac:dyDescent="0.2">
      <c r="A2487" s="178">
        <f t="shared" si="1314"/>
        <v>43606</v>
      </c>
      <c r="B2487" s="2">
        <f t="shared" si="1300"/>
        <v>161259.36329041427</v>
      </c>
      <c r="C2487" s="2">
        <f t="shared" si="1315"/>
        <v>107657.76101649</v>
      </c>
      <c r="D2487" s="2">
        <f>SUM(Y2487:Y$2591)</f>
        <v>14349.79004557</v>
      </c>
      <c r="E2487" s="11">
        <f t="shared" si="1301"/>
        <v>93307.970970919996</v>
      </c>
      <c r="F2487" s="99">
        <f t="shared" si="1296"/>
        <v>5177.47</v>
      </c>
      <c r="G2487" s="3">
        <f>IF(N2487=1,VLOOKUP(A2486,[1]Plan1!$BG$69:$BI$188,3),G2486)</f>
        <v>5206.9799999999996</v>
      </c>
      <c r="H2487" s="200">
        <f t="shared" si="1297"/>
        <v>43527</v>
      </c>
      <c r="I2487" s="200">
        <f t="shared" si="1298"/>
        <v>43558</v>
      </c>
      <c r="J2487" s="27">
        <f t="shared" si="1302"/>
        <v>5.6996950247900635E-3</v>
      </c>
      <c r="K2487" s="12">
        <f t="shared" si="1316"/>
        <v>43619</v>
      </c>
      <c r="L2487" s="12">
        <f t="shared" si="1303"/>
        <v>43619</v>
      </c>
      <c r="M2487" s="1">
        <f t="shared" si="1317"/>
        <v>22</v>
      </c>
      <c r="N2487" s="1">
        <f t="shared" si="1304"/>
        <v>13</v>
      </c>
      <c r="O2487" s="2">
        <f t="shared" si="1305"/>
        <v>1.0033640800000001</v>
      </c>
      <c r="P2487" s="11">
        <f t="shared" si="1328"/>
        <v>1.00749961</v>
      </c>
      <c r="Q2487" s="11">
        <f t="shared" si="1324"/>
        <v>1.4931586972142694</v>
      </c>
      <c r="R2487" s="2">
        <f t="shared" si="1327"/>
        <v>1.4981818</v>
      </c>
      <c r="S2487" s="2">
        <f t="shared" si="1322"/>
        <v>1.4582888599999999</v>
      </c>
      <c r="T2487" s="2">
        <f t="shared" si="1306"/>
        <v>156996.11358288999</v>
      </c>
      <c r="U2487" s="2">
        <f t="shared" si="1307"/>
        <v>6576.3489212236218</v>
      </c>
      <c r="V2487" s="2">
        <f t="shared" si="1308"/>
        <v>46484.332932640675</v>
      </c>
      <c r="W2487" s="2">
        <f t="shared" si="1309"/>
        <v>160718.44287035428</v>
      </c>
      <c r="X2487" s="29">
        <f t="shared" si="1310"/>
        <v>0</v>
      </c>
      <c r="Y2487" s="2">
        <f t="shared" si="1323"/>
        <v>0</v>
      </c>
      <c r="Z2487" s="82">
        <f t="shared" si="1311"/>
        <v>0</v>
      </c>
      <c r="AA2487" s="2">
        <f t="shared" si="1320"/>
        <v>0</v>
      </c>
      <c r="AB2487" s="27">
        <f t="shared" si="1318"/>
        <v>6.7299999999999999E-2</v>
      </c>
      <c r="AC2487" s="29">
        <f t="shared" si="1299"/>
        <v>13</v>
      </c>
      <c r="AD2487" s="29">
        <v>252</v>
      </c>
      <c r="AE2487" s="11">
        <f t="shared" si="1325"/>
        <v>1.0033656399999999</v>
      </c>
      <c r="AF2487" s="2">
        <f t="shared" si="1321"/>
        <v>528.39239970999995</v>
      </c>
      <c r="AG2487" s="2">
        <f t="shared" si="1312"/>
        <v>540.92042005999997</v>
      </c>
      <c r="AH2487" s="3">
        <f t="shared" si="1313"/>
        <v>0</v>
      </c>
      <c r="AI2487" s="4" t="str">
        <f t="shared" si="1326"/>
        <v>A+J=</v>
      </c>
      <c r="AJ2487" s="12">
        <f t="shared" si="1319"/>
        <v>43619</v>
      </c>
      <c r="AK2487" s="12"/>
      <c r="AL2487" s="4"/>
      <c r="AM2487" s="1"/>
      <c r="AN2487" s="12"/>
      <c r="AO2487" s="1"/>
      <c r="AP2487" s="1"/>
      <c r="AQ2487" s="3"/>
      <c r="AR2487" s="3"/>
      <c r="AS2487" s="7"/>
      <c r="AT2487" s="1"/>
      <c r="AU2487" s="1"/>
      <c r="AV2487" s="1"/>
      <c r="AW2487" s="1"/>
      <c r="AX2487" s="1"/>
      <c r="AY2487" s="1"/>
      <c r="AZ2487" s="1"/>
      <c r="BA2487" s="1"/>
      <c r="BB2487" s="1"/>
    </row>
    <row r="2488" spans="1:54" x14ac:dyDescent="0.2">
      <c r="A2488" s="178">
        <f t="shared" si="1314"/>
        <v>43607</v>
      </c>
      <c r="B2488" s="2">
        <f t="shared" si="1300"/>
        <v>161337.2964446577</v>
      </c>
      <c r="C2488" s="2">
        <f t="shared" si="1315"/>
        <v>107657.76101649</v>
      </c>
      <c r="D2488" s="2">
        <f>SUM(Y2488:Y$2591)</f>
        <v>14349.79004557</v>
      </c>
      <c r="E2488" s="11">
        <f t="shared" si="1301"/>
        <v>93307.970970919996</v>
      </c>
      <c r="F2488" s="99">
        <f t="shared" si="1296"/>
        <v>5177.47</v>
      </c>
      <c r="G2488" s="3">
        <f>IF(N2488=1,VLOOKUP(A2487,[1]Plan1!$BG$69:$BI$188,3),G2487)</f>
        <v>5206.9799999999996</v>
      </c>
      <c r="H2488" s="200">
        <f t="shared" si="1297"/>
        <v>43527</v>
      </c>
      <c r="I2488" s="200">
        <f t="shared" si="1298"/>
        <v>43558</v>
      </c>
      <c r="J2488" s="27">
        <f t="shared" si="1302"/>
        <v>5.6996950247900635E-3</v>
      </c>
      <c r="K2488" s="12">
        <f t="shared" si="1316"/>
        <v>43619</v>
      </c>
      <c r="L2488" s="12">
        <f t="shared" si="1303"/>
        <v>43619</v>
      </c>
      <c r="M2488" s="1">
        <f t="shared" si="1317"/>
        <v>22</v>
      </c>
      <c r="N2488" s="1">
        <f t="shared" si="1304"/>
        <v>14</v>
      </c>
      <c r="O2488" s="2">
        <f t="shared" si="1305"/>
        <v>1.00362332</v>
      </c>
      <c r="P2488" s="11">
        <f t="shared" si="1328"/>
        <v>1.00749961</v>
      </c>
      <c r="Q2488" s="11">
        <f t="shared" si="1324"/>
        <v>1.4931586972142694</v>
      </c>
      <c r="R2488" s="2">
        <f t="shared" si="1327"/>
        <v>1.4985688800000001</v>
      </c>
      <c r="S2488" s="2">
        <f t="shared" si="1322"/>
        <v>1.4582888599999999</v>
      </c>
      <c r="T2488" s="2">
        <f t="shared" si="1306"/>
        <v>156996.11358288999</v>
      </c>
      <c r="U2488" s="2">
        <f t="shared" si="1307"/>
        <v>6576.3489212236218</v>
      </c>
      <c r="V2488" s="2">
        <f t="shared" si="1308"/>
        <v>46520.450582044105</v>
      </c>
      <c r="W2488" s="2">
        <f t="shared" si="1309"/>
        <v>160754.56051975771</v>
      </c>
      <c r="X2488" s="29">
        <f t="shared" si="1310"/>
        <v>0</v>
      </c>
      <c r="Y2488" s="2">
        <f t="shared" si="1323"/>
        <v>0</v>
      </c>
      <c r="Z2488" s="82">
        <f t="shared" si="1311"/>
        <v>0</v>
      </c>
      <c r="AA2488" s="2">
        <f t="shared" si="1320"/>
        <v>0</v>
      </c>
      <c r="AB2488" s="27">
        <f t="shared" si="1318"/>
        <v>6.7299999999999999E-2</v>
      </c>
      <c r="AC2488" s="29">
        <f t="shared" si="1299"/>
        <v>14</v>
      </c>
      <c r="AD2488" s="29">
        <v>252</v>
      </c>
      <c r="AE2488" s="11">
        <f t="shared" si="1325"/>
        <v>1.0036250040000001</v>
      </c>
      <c r="AF2488" s="2">
        <f t="shared" si="1321"/>
        <v>569.11153972</v>
      </c>
      <c r="AG2488" s="2">
        <f t="shared" si="1312"/>
        <v>582.73592489999999</v>
      </c>
      <c r="AH2488" s="3">
        <f t="shared" si="1313"/>
        <v>0</v>
      </c>
      <c r="AI2488" s="4" t="str">
        <f t="shared" si="1326"/>
        <v>A+J=</v>
      </c>
      <c r="AJ2488" s="12">
        <f t="shared" si="1319"/>
        <v>43619</v>
      </c>
      <c r="AK2488" s="12"/>
      <c r="AL2488" s="4"/>
      <c r="AM2488" s="1"/>
      <c r="AN2488" s="12"/>
      <c r="AO2488" s="1"/>
      <c r="AP2488" s="1"/>
      <c r="AQ2488" s="3"/>
      <c r="AR2488" s="3"/>
      <c r="AS2488" s="7"/>
      <c r="AT2488" s="1"/>
      <c r="AU2488" s="1"/>
      <c r="AV2488" s="1"/>
      <c r="AW2488" s="1"/>
      <c r="AX2488" s="1"/>
      <c r="AY2488" s="1"/>
      <c r="AZ2488" s="1"/>
      <c r="BA2488" s="1"/>
      <c r="BB2488" s="1"/>
    </row>
    <row r="2489" spans="1:54" x14ac:dyDescent="0.2">
      <c r="A2489" s="178">
        <f t="shared" si="1314"/>
        <v>43608</v>
      </c>
      <c r="B2489" s="2">
        <f t="shared" si="1300"/>
        <v>161415.27128426736</v>
      </c>
      <c r="C2489" s="2">
        <f t="shared" si="1315"/>
        <v>107657.76101649</v>
      </c>
      <c r="D2489" s="2">
        <f>SUM(Y2489:Y$2591)</f>
        <v>14349.79004557</v>
      </c>
      <c r="E2489" s="11">
        <f t="shared" si="1301"/>
        <v>93307.970970919996</v>
      </c>
      <c r="F2489" s="99">
        <f t="shared" si="1296"/>
        <v>5177.47</v>
      </c>
      <c r="G2489" s="3">
        <f>IF(N2489=1,VLOOKUP(A2488,[1]Plan1!$BG$69:$BI$188,3),G2488)</f>
        <v>5206.9799999999996</v>
      </c>
      <c r="H2489" s="200">
        <f t="shared" si="1297"/>
        <v>43527</v>
      </c>
      <c r="I2489" s="200">
        <f t="shared" si="1298"/>
        <v>43558</v>
      </c>
      <c r="J2489" s="27">
        <f t="shared" si="1302"/>
        <v>5.6996950247900635E-3</v>
      </c>
      <c r="K2489" s="12">
        <f t="shared" si="1316"/>
        <v>43619</v>
      </c>
      <c r="L2489" s="12">
        <f t="shared" si="1303"/>
        <v>43619</v>
      </c>
      <c r="M2489" s="1">
        <f t="shared" si="1317"/>
        <v>22</v>
      </c>
      <c r="N2489" s="1">
        <f t="shared" si="1304"/>
        <v>15</v>
      </c>
      <c r="O2489" s="2">
        <f t="shared" si="1305"/>
        <v>1.00388264</v>
      </c>
      <c r="P2489" s="11">
        <f t="shared" si="1328"/>
        <v>1.00749961</v>
      </c>
      <c r="Q2489" s="11">
        <f t="shared" si="1324"/>
        <v>1.4931586972142694</v>
      </c>
      <c r="R2489" s="2">
        <f t="shared" si="1327"/>
        <v>1.4989560900000001</v>
      </c>
      <c r="S2489" s="2">
        <f t="shared" si="1322"/>
        <v>1.4582888599999999</v>
      </c>
      <c r="T2489" s="2">
        <f t="shared" si="1306"/>
        <v>156996.11358288999</v>
      </c>
      <c r="U2489" s="2">
        <f t="shared" si="1307"/>
        <v>6576.3489212236218</v>
      </c>
      <c r="V2489" s="2">
        <f t="shared" si="1308"/>
        <v>46556.58036148375</v>
      </c>
      <c r="W2489" s="2">
        <f t="shared" si="1309"/>
        <v>160790.69029919736</v>
      </c>
      <c r="X2489" s="29">
        <f t="shared" si="1310"/>
        <v>0</v>
      </c>
      <c r="Y2489" s="2">
        <f t="shared" si="1323"/>
        <v>0</v>
      </c>
      <c r="Z2489" s="82">
        <f t="shared" si="1311"/>
        <v>0</v>
      </c>
      <c r="AA2489" s="2">
        <f t="shared" si="1320"/>
        <v>0</v>
      </c>
      <c r="AB2489" s="27">
        <f t="shared" si="1318"/>
        <v>6.7299999999999999E-2</v>
      </c>
      <c r="AC2489" s="29">
        <f t="shared" si="1299"/>
        <v>15</v>
      </c>
      <c r="AD2489" s="29">
        <v>252</v>
      </c>
      <c r="AE2489" s="11">
        <f t="shared" si="1325"/>
        <v>1.003884435</v>
      </c>
      <c r="AF2489" s="2">
        <f t="shared" si="1321"/>
        <v>609.84119845999999</v>
      </c>
      <c r="AG2489" s="2">
        <f t="shared" si="1312"/>
        <v>624.58098507</v>
      </c>
      <c r="AH2489" s="3">
        <f t="shared" si="1313"/>
        <v>0</v>
      </c>
      <c r="AI2489" s="4" t="str">
        <f t="shared" si="1326"/>
        <v>A+J=</v>
      </c>
      <c r="AJ2489" s="12">
        <f t="shared" si="1319"/>
        <v>43619</v>
      </c>
      <c r="AK2489" s="12"/>
      <c r="AL2489" s="4"/>
      <c r="AM2489" s="1"/>
      <c r="AN2489" s="12"/>
      <c r="AO2489" s="1"/>
      <c r="AP2489" s="1"/>
      <c r="AQ2489" s="3"/>
      <c r="AR2489" s="3"/>
      <c r="AS2489" s="7"/>
      <c r="AT2489" s="1"/>
      <c r="AU2489" s="1"/>
      <c r="AV2489" s="1"/>
      <c r="AW2489" s="1"/>
      <c r="AX2489" s="1"/>
      <c r="AY2489" s="1"/>
      <c r="AZ2489" s="1"/>
      <c r="BA2489" s="1"/>
      <c r="BB2489" s="1"/>
    </row>
    <row r="2490" spans="1:54" x14ac:dyDescent="0.2">
      <c r="A2490" s="178">
        <f t="shared" si="1314"/>
        <v>43609</v>
      </c>
      <c r="B2490" s="2">
        <f t="shared" si="1300"/>
        <v>161493.28236509499</v>
      </c>
      <c r="C2490" s="2">
        <f t="shared" si="1315"/>
        <v>107657.76101649</v>
      </c>
      <c r="D2490" s="2">
        <f>SUM(Y2490:Y$2591)</f>
        <v>14349.79004557</v>
      </c>
      <c r="E2490" s="11">
        <f t="shared" si="1301"/>
        <v>93307.970970919996</v>
      </c>
      <c r="F2490" s="99">
        <f t="shared" si="1296"/>
        <v>5177.47</v>
      </c>
      <c r="G2490" s="3">
        <f>IF(N2490=1,VLOOKUP(A2489,[1]Plan1!$BG$69:$BI$188,3),G2489)</f>
        <v>5206.9799999999996</v>
      </c>
      <c r="H2490" s="200">
        <f t="shared" si="1297"/>
        <v>43527</v>
      </c>
      <c r="I2490" s="200">
        <f t="shared" si="1298"/>
        <v>43558</v>
      </c>
      <c r="J2490" s="27">
        <f t="shared" si="1302"/>
        <v>5.6996950247900635E-3</v>
      </c>
      <c r="K2490" s="12">
        <f t="shared" si="1316"/>
        <v>43619</v>
      </c>
      <c r="L2490" s="12">
        <f t="shared" si="1303"/>
        <v>43619</v>
      </c>
      <c r="M2490" s="1">
        <f t="shared" si="1317"/>
        <v>22</v>
      </c>
      <c r="N2490" s="1">
        <f t="shared" si="1304"/>
        <v>16</v>
      </c>
      <c r="O2490" s="2">
        <f t="shared" si="1305"/>
        <v>1.00414201</v>
      </c>
      <c r="P2490" s="11">
        <f t="shared" si="1328"/>
        <v>1.00749961</v>
      </c>
      <c r="Q2490" s="11">
        <f t="shared" si="1324"/>
        <v>1.4931586972142694</v>
      </c>
      <c r="R2490" s="2">
        <f t="shared" si="1327"/>
        <v>1.4993433700000001</v>
      </c>
      <c r="S2490" s="2">
        <f t="shared" si="1322"/>
        <v>1.4582888599999999</v>
      </c>
      <c r="T2490" s="2">
        <f t="shared" si="1306"/>
        <v>156996.11358288999</v>
      </c>
      <c r="U2490" s="2">
        <f t="shared" si="1307"/>
        <v>6576.3489212236218</v>
      </c>
      <c r="V2490" s="2">
        <f t="shared" si="1308"/>
        <v>46592.716672481372</v>
      </c>
      <c r="W2490" s="2">
        <f t="shared" si="1309"/>
        <v>160826.82661019498</v>
      </c>
      <c r="X2490" s="29">
        <f t="shared" si="1310"/>
        <v>0</v>
      </c>
      <c r="Y2490" s="2">
        <f t="shared" si="1323"/>
        <v>0</v>
      </c>
      <c r="Z2490" s="82">
        <f t="shared" si="1311"/>
        <v>0</v>
      </c>
      <c r="AA2490" s="2">
        <f t="shared" si="1320"/>
        <v>0</v>
      </c>
      <c r="AB2490" s="27">
        <f t="shared" si="1318"/>
        <v>6.7299999999999999E-2</v>
      </c>
      <c r="AC2490" s="29">
        <f t="shared" si="1299"/>
        <v>16</v>
      </c>
      <c r="AD2490" s="29">
        <v>252</v>
      </c>
      <c r="AE2490" s="11">
        <f t="shared" si="1325"/>
        <v>1.004143934</v>
      </c>
      <c r="AF2490" s="2">
        <f t="shared" si="1321"/>
        <v>650.58153293999999</v>
      </c>
      <c r="AG2490" s="2">
        <f t="shared" si="1312"/>
        <v>666.45575489999999</v>
      </c>
      <c r="AH2490" s="3">
        <f t="shared" si="1313"/>
        <v>0</v>
      </c>
      <c r="AI2490" s="4" t="str">
        <f t="shared" si="1326"/>
        <v>A+J=</v>
      </c>
      <c r="AJ2490" s="12">
        <f t="shared" si="1319"/>
        <v>43619</v>
      </c>
      <c r="AK2490" s="12"/>
      <c r="AL2490" s="4"/>
      <c r="AM2490" s="1"/>
      <c r="AN2490" s="12"/>
      <c r="AO2490" s="1"/>
      <c r="AP2490" s="1"/>
      <c r="AQ2490" s="3"/>
      <c r="AR2490" s="3"/>
      <c r="AS2490" s="7"/>
      <c r="AT2490" s="1"/>
      <c r="AU2490" s="1"/>
      <c r="AV2490" s="1"/>
      <c r="AW2490" s="1"/>
      <c r="AX2490" s="1"/>
      <c r="AY2490" s="1"/>
      <c r="AZ2490" s="1"/>
      <c r="BA2490" s="1"/>
      <c r="BB2490" s="1"/>
    </row>
    <row r="2491" spans="1:54" x14ac:dyDescent="0.2">
      <c r="A2491" s="178">
        <f t="shared" si="1314"/>
        <v>43610</v>
      </c>
      <c r="B2491" s="2">
        <f t="shared" si="1300"/>
        <v>161571.3340638091</v>
      </c>
      <c r="C2491" s="2">
        <f t="shared" si="1315"/>
        <v>107657.76101649</v>
      </c>
      <c r="D2491" s="2">
        <f>SUM(Y2491:Y$2591)</f>
        <v>14349.79004557</v>
      </c>
      <c r="E2491" s="11">
        <f t="shared" si="1301"/>
        <v>93307.970970919996</v>
      </c>
      <c r="F2491" s="99">
        <f t="shared" si="1296"/>
        <v>5177.47</v>
      </c>
      <c r="G2491" s="3">
        <f>IF(N2491=1,VLOOKUP(A2490,[1]Plan1!$BG$69:$BI$188,3),G2490)</f>
        <v>5206.9799999999996</v>
      </c>
      <c r="H2491" s="200">
        <f t="shared" si="1297"/>
        <v>43527</v>
      </c>
      <c r="I2491" s="200">
        <f t="shared" si="1298"/>
        <v>43558</v>
      </c>
      <c r="J2491" s="27">
        <f t="shared" si="1302"/>
        <v>5.6996950247900635E-3</v>
      </c>
      <c r="K2491" s="12">
        <f t="shared" si="1316"/>
        <v>43619</v>
      </c>
      <c r="L2491" s="12">
        <f t="shared" si="1303"/>
        <v>43619</v>
      </c>
      <c r="M2491" s="1">
        <f t="shared" si="1317"/>
        <v>22</v>
      </c>
      <c r="N2491" s="1">
        <f t="shared" si="1304"/>
        <v>17</v>
      </c>
      <c r="O2491" s="2">
        <f t="shared" si="1305"/>
        <v>1.00440146</v>
      </c>
      <c r="P2491" s="11">
        <f t="shared" si="1328"/>
        <v>1.00749961</v>
      </c>
      <c r="Q2491" s="11">
        <f t="shared" si="1324"/>
        <v>1.4931586972142694</v>
      </c>
      <c r="R2491" s="2">
        <f t="shared" si="1327"/>
        <v>1.49973077</v>
      </c>
      <c r="S2491" s="2">
        <f t="shared" si="1322"/>
        <v>1.4582888599999999</v>
      </c>
      <c r="T2491" s="2">
        <f t="shared" si="1306"/>
        <v>156996.11358288999</v>
      </c>
      <c r="U2491" s="2">
        <f t="shared" si="1307"/>
        <v>6576.3489212236218</v>
      </c>
      <c r="V2491" s="2">
        <f t="shared" si="1308"/>
        <v>46628.864180435499</v>
      </c>
      <c r="W2491" s="2">
        <f t="shared" si="1309"/>
        <v>160862.97411814911</v>
      </c>
      <c r="X2491" s="29">
        <f t="shared" si="1310"/>
        <v>0</v>
      </c>
      <c r="Y2491" s="2">
        <f t="shared" si="1323"/>
        <v>0</v>
      </c>
      <c r="Z2491" s="82">
        <f t="shared" si="1311"/>
        <v>0</v>
      </c>
      <c r="AA2491" s="2">
        <f t="shared" si="1320"/>
        <v>0</v>
      </c>
      <c r="AB2491" s="27">
        <f t="shared" si="1318"/>
        <v>6.7299999999999999E-2</v>
      </c>
      <c r="AC2491" s="29">
        <f t="shared" si="1299"/>
        <v>17</v>
      </c>
      <c r="AD2491" s="29">
        <v>252</v>
      </c>
      <c r="AE2491" s="11">
        <f t="shared" si="1325"/>
        <v>1.0044034989999999</v>
      </c>
      <c r="AF2491" s="2">
        <f t="shared" si="1321"/>
        <v>691.33222916</v>
      </c>
      <c r="AG2491" s="2">
        <f t="shared" si="1312"/>
        <v>708.35994565999999</v>
      </c>
      <c r="AH2491" s="3">
        <f t="shared" si="1313"/>
        <v>0</v>
      </c>
      <c r="AI2491" s="4" t="str">
        <f t="shared" si="1326"/>
        <v>A+J=</v>
      </c>
      <c r="AJ2491" s="12">
        <f t="shared" si="1319"/>
        <v>43619</v>
      </c>
      <c r="AK2491" s="12"/>
      <c r="AL2491" s="4"/>
      <c r="AM2491" s="1"/>
      <c r="AN2491" s="12"/>
      <c r="AO2491" s="1"/>
      <c r="AP2491" s="1"/>
      <c r="AQ2491" s="3"/>
      <c r="AR2491" s="3"/>
      <c r="AS2491" s="7"/>
      <c r="AT2491" s="1"/>
      <c r="AU2491" s="1"/>
      <c r="AV2491" s="1"/>
      <c r="AW2491" s="1"/>
      <c r="AX2491" s="1"/>
      <c r="AY2491" s="1"/>
      <c r="AZ2491" s="1"/>
      <c r="BA2491" s="1"/>
      <c r="BB2491" s="1"/>
    </row>
    <row r="2492" spans="1:54" x14ac:dyDescent="0.2">
      <c r="A2492" s="178">
        <f t="shared" si="1314"/>
        <v>43611</v>
      </c>
      <c r="B2492" s="2">
        <f t="shared" si="1300"/>
        <v>161571.3340638091</v>
      </c>
      <c r="C2492" s="2">
        <f t="shared" si="1315"/>
        <v>107657.76101649</v>
      </c>
      <c r="D2492" s="2">
        <f>SUM(Y2492:Y$2591)</f>
        <v>14349.79004557</v>
      </c>
      <c r="E2492" s="11">
        <f t="shared" si="1301"/>
        <v>93307.970970919996</v>
      </c>
      <c r="F2492" s="99">
        <f t="shared" si="1296"/>
        <v>5177.47</v>
      </c>
      <c r="G2492" s="3">
        <f>IF(N2492=1,VLOOKUP(A2491,[1]Plan1!$BG$69:$BI$188,3),G2491)</f>
        <v>5206.9799999999996</v>
      </c>
      <c r="H2492" s="200">
        <f t="shared" si="1297"/>
        <v>43527</v>
      </c>
      <c r="I2492" s="200">
        <f t="shared" si="1298"/>
        <v>43558</v>
      </c>
      <c r="J2492" s="27">
        <f t="shared" si="1302"/>
        <v>5.6996950247900635E-3</v>
      </c>
      <c r="K2492" s="12">
        <f t="shared" si="1316"/>
        <v>43619</v>
      </c>
      <c r="L2492" s="12">
        <f t="shared" si="1303"/>
        <v>43619</v>
      </c>
      <c r="M2492" s="1">
        <f t="shared" si="1317"/>
        <v>22</v>
      </c>
      <c r="N2492" s="1">
        <f t="shared" si="1304"/>
        <v>17</v>
      </c>
      <c r="O2492" s="2">
        <f t="shared" si="1305"/>
        <v>1.00440146</v>
      </c>
      <c r="P2492" s="11">
        <f t="shared" si="1328"/>
        <v>1.00749961</v>
      </c>
      <c r="Q2492" s="11">
        <f t="shared" si="1324"/>
        <v>1.4931586972142694</v>
      </c>
      <c r="R2492" s="2">
        <f t="shared" si="1327"/>
        <v>1.49973077</v>
      </c>
      <c r="S2492" s="2">
        <f t="shared" si="1322"/>
        <v>1.4582888599999999</v>
      </c>
      <c r="T2492" s="2">
        <f t="shared" si="1306"/>
        <v>156996.11358288999</v>
      </c>
      <c r="U2492" s="2">
        <f t="shared" si="1307"/>
        <v>6576.3489212236218</v>
      </c>
      <c r="V2492" s="2">
        <f t="shared" si="1308"/>
        <v>46628.864180435499</v>
      </c>
      <c r="W2492" s="2">
        <f t="shared" si="1309"/>
        <v>160862.97411814911</v>
      </c>
      <c r="X2492" s="29">
        <f t="shared" si="1310"/>
        <v>0</v>
      </c>
      <c r="Y2492" s="2">
        <f t="shared" si="1323"/>
        <v>0</v>
      </c>
      <c r="Z2492" s="82">
        <f t="shared" si="1311"/>
        <v>0</v>
      </c>
      <c r="AA2492" s="2">
        <f t="shared" si="1320"/>
        <v>0</v>
      </c>
      <c r="AB2492" s="27">
        <f t="shared" si="1318"/>
        <v>6.7299999999999999E-2</v>
      </c>
      <c r="AC2492" s="29">
        <f t="shared" si="1299"/>
        <v>17</v>
      </c>
      <c r="AD2492" s="29">
        <v>252</v>
      </c>
      <c r="AE2492" s="11">
        <f t="shared" si="1325"/>
        <v>1.0044034989999999</v>
      </c>
      <c r="AF2492" s="2">
        <f t="shared" si="1321"/>
        <v>691.33222916</v>
      </c>
      <c r="AG2492" s="2">
        <f t="shared" si="1312"/>
        <v>708.35994565999999</v>
      </c>
      <c r="AH2492" s="3">
        <f t="shared" si="1313"/>
        <v>0</v>
      </c>
      <c r="AI2492" s="4" t="str">
        <f t="shared" si="1326"/>
        <v>A+J=</v>
      </c>
      <c r="AJ2492" s="12">
        <f t="shared" si="1319"/>
        <v>43619</v>
      </c>
      <c r="AK2492" s="12"/>
      <c r="AL2492" s="4"/>
      <c r="AM2492" s="1"/>
      <c r="AN2492" s="12"/>
      <c r="AO2492" s="1"/>
      <c r="AP2492" s="1"/>
      <c r="AQ2492" s="3"/>
      <c r="AR2492" s="3"/>
      <c r="AS2492" s="7"/>
      <c r="AT2492" s="1"/>
      <c r="AU2492" s="1"/>
      <c r="AV2492" s="1"/>
      <c r="AW2492" s="1"/>
      <c r="AX2492" s="1"/>
      <c r="AY2492" s="1"/>
      <c r="AZ2492" s="1"/>
      <c r="BA2492" s="1"/>
      <c r="BB2492" s="1"/>
    </row>
    <row r="2493" spans="1:54" x14ac:dyDescent="0.2">
      <c r="A2493" s="178">
        <f t="shared" si="1314"/>
        <v>43612</v>
      </c>
      <c r="B2493" s="2">
        <f t="shared" si="1300"/>
        <v>161571.3340638091</v>
      </c>
      <c r="C2493" s="2">
        <f t="shared" si="1315"/>
        <v>107657.76101649</v>
      </c>
      <c r="D2493" s="2">
        <f>SUM(Y2493:Y$2591)</f>
        <v>14349.79004557</v>
      </c>
      <c r="E2493" s="11">
        <f t="shared" si="1301"/>
        <v>93307.970970919996</v>
      </c>
      <c r="F2493" s="99">
        <f t="shared" si="1296"/>
        <v>5177.47</v>
      </c>
      <c r="G2493" s="3">
        <f>IF(N2493=1,VLOOKUP(A2492,[1]Plan1!$BG$69:$BI$188,3),G2492)</f>
        <v>5206.9799999999996</v>
      </c>
      <c r="H2493" s="200">
        <f t="shared" si="1297"/>
        <v>43527</v>
      </c>
      <c r="I2493" s="200">
        <f t="shared" si="1298"/>
        <v>43558</v>
      </c>
      <c r="J2493" s="27">
        <f t="shared" si="1302"/>
        <v>5.6996950247900635E-3</v>
      </c>
      <c r="K2493" s="12">
        <f t="shared" si="1316"/>
        <v>43619</v>
      </c>
      <c r="L2493" s="12">
        <f t="shared" si="1303"/>
        <v>43619</v>
      </c>
      <c r="M2493" s="1">
        <f t="shared" si="1317"/>
        <v>22</v>
      </c>
      <c r="N2493" s="1">
        <f t="shared" si="1304"/>
        <v>17</v>
      </c>
      <c r="O2493" s="2">
        <f t="shared" si="1305"/>
        <v>1.00440146</v>
      </c>
      <c r="P2493" s="11">
        <f t="shared" si="1328"/>
        <v>1.00749961</v>
      </c>
      <c r="Q2493" s="11">
        <f t="shared" si="1324"/>
        <v>1.4931586972142694</v>
      </c>
      <c r="R2493" s="2">
        <f t="shared" si="1327"/>
        <v>1.49973077</v>
      </c>
      <c r="S2493" s="2">
        <f t="shared" si="1322"/>
        <v>1.4582888599999999</v>
      </c>
      <c r="T2493" s="2">
        <f t="shared" si="1306"/>
        <v>156996.11358288999</v>
      </c>
      <c r="U2493" s="2">
        <f t="shared" si="1307"/>
        <v>6576.3489212236218</v>
      </c>
      <c r="V2493" s="2">
        <f t="shared" si="1308"/>
        <v>46628.864180435499</v>
      </c>
      <c r="W2493" s="2">
        <f t="shared" si="1309"/>
        <v>160862.97411814911</v>
      </c>
      <c r="X2493" s="29">
        <f t="shared" si="1310"/>
        <v>0</v>
      </c>
      <c r="Y2493" s="2">
        <f t="shared" si="1323"/>
        <v>0</v>
      </c>
      <c r="Z2493" s="82">
        <f t="shared" si="1311"/>
        <v>0</v>
      </c>
      <c r="AA2493" s="2">
        <f t="shared" si="1320"/>
        <v>0</v>
      </c>
      <c r="AB2493" s="27">
        <f t="shared" si="1318"/>
        <v>6.7299999999999999E-2</v>
      </c>
      <c r="AC2493" s="29">
        <f t="shared" si="1299"/>
        <v>17</v>
      </c>
      <c r="AD2493" s="29">
        <v>252</v>
      </c>
      <c r="AE2493" s="11">
        <f t="shared" si="1325"/>
        <v>1.0044034989999999</v>
      </c>
      <c r="AF2493" s="2">
        <f t="shared" si="1321"/>
        <v>691.33222916</v>
      </c>
      <c r="AG2493" s="2">
        <f t="shared" si="1312"/>
        <v>708.35994565999999</v>
      </c>
      <c r="AH2493" s="3">
        <f t="shared" si="1313"/>
        <v>0</v>
      </c>
      <c r="AI2493" s="4" t="str">
        <f t="shared" si="1326"/>
        <v>A+J=</v>
      </c>
      <c r="AJ2493" s="12">
        <f t="shared" si="1319"/>
        <v>43619</v>
      </c>
      <c r="AK2493" s="12"/>
      <c r="AL2493" s="4"/>
      <c r="AM2493" s="1"/>
      <c r="AN2493" s="12"/>
      <c r="AO2493" s="1"/>
      <c r="AP2493" s="1"/>
      <c r="AQ2493" s="3"/>
      <c r="AR2493" s="3"/>
      <c r="AS2493" s="7"/>
      <c r="AT2493" s="1"/>
      <c r="AU2493" s="1"/>
      <c r="AV2493" s="1"/>
      <c r="AW2493" s="1"/>
      <c r="AX2493" s="1"/>
      <c r="AY2493" s="1"/>
      <c r="AZ2493" s="1"/>
      <c r="BA2493" s="1"/>
      <c r="BB2493" s="1"/>
    </row>
    <row r="2494" spans="1:54" x14ac:dyDescent="0.2">
      <c r="A2494" s="178">
        <f t="shared" si="1314"/>
        <v>43613</v>
      </c>
      <c r="B2494" s="2">
        <f t="shared" si="1300"/>
        <v>161649.42374490062</v>
      </c>
      <c r="C2494" s="2">
        <f t="shared" si="1315"/>
        <v>107657.76101649</v>
      </c>
      <c r="D2494" s="2">
        <f>SUM(Y2494:Y$2591)</f>
        <v>14349.79004557</v>
      </c>
      <c r="E2494" s="11">
        <f t="shared" si="1301"/>
        <v>93307.970970919996</v>
      </c>
      <c r="F2494" s="99">
        <f t="shared" si="1296"/>
        <v>5177.47</v>
      </c>
      <c r="G2494" s="3">
        <f>IF(N2494=1,VLOOKUP(A2493,[1]Plan1!$BG$69:$BI$188,3),G2493)</f>
        <v>5206.9799999999996</v>
      </c>
      <c r="H2494" s="200">
        <f t="shared" si="1297"/>
        <v>43527</v>
      </c>
      <c r="I2494" s="200">
        <f t="shared" si="1298"/>
        <v>43558</v>
      </c>
      <c r="J2494" s="27">
        <f t="shared" si="1302"/>
        <v>5.6996950247900635E-3</v>
      </c>
      <c r="K2494" s="12">
        <f t="shared" si="1316"/>
        <v>43619</v>
      </c>
      <c r="L2494" s="12">
        <f t="shared" si="1303"/>
        <v>43619</v>
      </c>
      <c r="M2494" s="1">
        <f t="shared" si="1317"/>
        <v>22</v>
      </c>
      <c r="N2494" s="1">
        <f t="shared" si="1304"/>
        <v>18</v>
      </c>
      <c r="O2494" s="2">
        <f t="shared" si="1305"/>
        <v>1.00466097</v>
      </c>
      <c r="P2494" s="11">
        <f t="shared" si="1328"/>
        <v>1.00749961</v>
      </c>
      <c r="Q2494" s="11">
        <f t="shared" si="1324"/>
        <v>1.4931586972142694</v>
      </c>
      <c r="R2494" s="2">
        <f t="shared" si="1327"/>
        <v>1.50011826</v>
      </c>
      <c r="S2494" s="2">
        <f t="shared" si="1322"/>
        <v>1.4582888599999999</v>
      </c>
      <c r="T2494" s="2">
        <f t="shared" si="1306"/>
        <v>156996.11358288999</v>
      </c>
      <c r="U2494" s="2">
        <f t="shared" si="1307"/>
        <v>6576.3489212236218</v>
      </c>
      <c r="V2494" s="2">
        <f t="shared" si="1308"/>
        <v>46665.020086107019</v>
      </c>
      <c r="W2494" s="2">
        <f t="shared" si="1309"/>
        <v>160899.13002382062</v>
      </c>
      <c r="X2494" s="29">
        <f t="shared" si="1310"/>
        <v>0</v>
      </c>
      <c r="Y2494" s="2">
        <f t="shared" si="1323"/>
        <v>0</v>
      </c>
      <c r="Z2494" s="82">
        <f t="shared" si="1311"/>
        <v>0</v>
      </c>
      <c r="AA2494" s="2">
        <f t="shared" si="1320"/>
        <v>0</v>
      </c>
      <c r="AB2494" s="27">
        <f t="shared" si="1318"/>
        <v>6.7299999999999999E-2</v>
      </c>
      <c r="AC2494" s="29">
        <f t="shared" si="1299"/>
        <v>18</v>
      </c>
      <c r="AD2494" s="29">
        <v>252</v>
      </c>
      <c r="AE2494" s="11">
        <f t="shared" si="1325"/>
        <v>1.004663131</v>
      </c>
      <c r="AF2494" s="2">
        <f t="shared" si="1321"/>
        <v>732.09344411999996</v>
      </c>
      <c r="AG2494" s="2">
        <f t="shared" si="1312"/>
        <v>750.29372107999995</v>
      </c>
      <c r="AH2494" s="3">
        <f t="shared" si="1313"/>
        <v>0</v>
      </c>
      <c r="AI2494" s="4" t="str">
        <f t="shared" si="1326"/>
        <v>A+J=</v>
      </c>
      <c r="AJ2494" s="12">
        <f t="shared" si="1319"/>
        <v>43619</v>
      </c>
      <c r="AK2494" s="12"/>
      <c r="AL2494" s="4"/>
      <c r="AM2494" s="1"/>
      <c r="AN2494" s="12"/>
      <c r="AO2494" s="1"/>
      <c r="AP2494" s="1"/>
      <c r="AQ2494" s="3"/>
      <c r="AR2494" s="3"/>
      <c r="AS2494" s="7"/>
      <c r="AT2494" s="1"/>
      <c r="AU2494" s="1"/>
      <c r="AV2494" s="1"/>
      <c r="AW2494" s="1"/>
      <c r="AX2494" s="1"/>
      <c r="AY2494" s="1"/>
      <c r="AZ2494" s="1"/>
      <c r="BA2494" s="1"/>
      <c r="BB2494" s="1"/>
    </row>
    <row r="2495" spans="1:54" x14ac:dyDescent="0.2">
      <c r="A2495" s="178">
        <f t="shared" si="1314"/>
        <v>43614</v>
      </c>
      <c r="B2495" s="2">
        <f t="shared" si="1300"/>
        <v>161727.55252078924</v>
      </c>
      <c r="C2495" s="2">
        <f t="shared" si="1315"/>
        <v>107657.76101649</v>
      </c>
      <c r="D2495" s="2">
        <f>SUM(Y2495:Y$2591)</f>
        <v>14349.79004557</v>
      </c>
      <c r="E2495" s="11">
        <f t="shared" si="1301"/>
        <v>93307.970970919996</v>
      </c>
      <c r="F2495" s="99">
        <f t="shared" si="1296"/>
        <v>5177.47</v>
      </c>
      <c r="G2495" s="3">
        <f>IF(N2495=1,VLOOKUP(A2494,[1]Plan1!$BG$69:$BI$188,3),G2494)</f>
        <v>5206.9799999999996</v>
      </c>
      <c r="H2495" s="200">
        <f t="shared" si="1297"/>
        <v>43527</v>
      </c>
      <c r="I2495" s="200">
        <f t="shared" si="1298"/>
        <v>43558</v>
      </c>
      <c r="J2495" s="27">
        <f t="shared" si="1302"/>
        <v>5.6996950247900635E-3</v>
      </c>
      <c r="K2495" s="12">
        <f t="shared" si="1316"/>
        <v>43619</v>
      </c>
      <c r="L2495" s="12">
        <f t="shared" si="1303"/>
        <v>43619</v>
      </c>
      <c r="M2495" s="1">
        <f t="shared" si="1317"/>
        <v>22</v>
      </c>
      <c r="N2495" s="1">
        <f t="shared" si="1304"/>
        <v>19</v>
      </c>
      <c r="O2495" s="2">
        <f t="shared" si="1305"/>
        <v>1.00492055</v>
      </c>
      <c r="P2495" s="11">
        <f t="shared" si="1328"/>
        <v>1.00749961</v>
      </c>
      <c r="Q2495" s="11">
        <f t="shared" si="1324"/>
        <v>1.4931586972142694</v>
      </c>
      <c r="R2495" s="2">
        <f t="shared" si="1327"/>
        <v>1.5005058499999999</v>
      </c>
      <c r="S2495" s="2">
        <f t="shared" si="1322"/>
        <v>1.4582888599999999</v>
      </c>
      <c r="T2495" s="2">
        <f t="shared" si="1306"/>
        <v>156996.11358288999</v>
      </c>
      <c r="U2495" s="2">
        <f t="shared" si="1307"/>
        <v>6576.3489212236218</v>
      </c>
      <c r="V2495" s="2">
        <f t="shared" si="1308"/>
        <v>46701.185322575628</v>
      </c>
      <c r="W2495" s="2">
        <f t="shared" si="1309"/>
        <v>160935.29526028925</v>
      </c>
      <c r="X2495" s="29">
        <f t="shared" si="1310"/>
        <v>0</v>
      </c>
      <c r="Y2495" s="2">
        <f t="shared" si="1323"/>
        <v>0</v>
      </c>
      <c r="Z2495" s="82">
        <f t="shared" si="1311"/>
        <v>0</v>
      </c>
      <c r="AA2495" s="2">
        <f t="shared" si="1320"/>
        <v>0</v>
      </c>
      <c r="AB2495" s="27">
        <f t="shared" si="1318"/>
        <v>6.7299999999999999E-2</v>
      </c>
      <c r="AC2495" s="29">
        <f t="shared" si="1299"/>
        <v>19</v>
      </c>
      <c r="AD2495" s="29">
        <v>252</v>
      </c>
      <c r="AE2495" s="11">
        <f t="shared" si="1325"/>
        <v>1.004922831</v>
      </c>
      <c r="AF2495" s="2">
        <f t="shared" si="1321"/>
        <v>772.86533482000004</v>
      </c>
      <c r="AG2495" s="2">
        <f t="shared" si="1312"/>
        <v>792.25726050000003</v>
      </c>
      <c r="AH2495" s="3">
        <f t="shared" si="1313"/>
        <v>0</v>
      </c>
      <c r="AI2495" s="4" t="str">
        <f t="shared" si="1326"/>
        <v>A+J=</v>
      </c>
      <c r="AJ2495" s="12">
        <f t="shared" si="1319"/>
        <v>43619</v>
      </c>
      <c r="AK2495" s="12"/>
      <c r="AL2495" s="4"/>
      <c r="AM2495" s="1"/>
      <c r="AN2495" s="12"/>
      <c r="AO2495" s="1"/>
      <c r="AP2495" s="1"/>
      <c r="AQ2495" s="3"/>
      <c r="AR2495" s="3"/>
      <c r="AS2495" s="7"/>
      <c r="AT2495" s="1"/>
      <c r="AU2495" s="1"/>
      <c r="AV2495" s="1"/>
      <c r="AW2495" s="1"/>
      <c r="AX2495" s="1"/>
      <c r="AY2495" s="1"/>
      <c r="AZ2495" s="1"/>
      <c r="BA2495" s="1"/>
      <c r="BB2495" s="1"/>
    </row>
    <row r="2496" spans="1:54" x14ac:dyDescent="0.2">
      <c r="A2496" s="178">
        <f t="shared" si="1314"/>
        <v>43615</v>
      </c>
      <c r="B2496" s="2">
        <f t="shared" si="1300"/>
        <v>161805.72102207469</v>
      </c>
      <c r="C2496" s="2">
        <f t="shared" si="1315"/>
        <v>107657.76101649</v>
      </c>
      <c r="D2496" s="2">
        <f>SUM(Y2496:Y$2591)</f>
        <v>14349.79004557</v>
      </c>
      <c r="E2496" s="11">
        <f t="shared" si="1301"/>
        <v>93307.970970919996</v>
      </c>
      <c r="F2496" s="99">
        <f t="shared" si="1296"/>
        <v>5177.47</v>
      </c>
      <c r="G2496" s="3">
        <f>IF(N2496=1,VLOOKUP(A2495,[1]Plan1!$BG$69:$BI$188,3),G2495)</f>
        <v>5206.9799999999996</v>
      </c>
      <c r="H2496" s="200">
        <f t="shared" si="1297"/>
        <v>43527</v>
      </c>
      <c r="I2496" s="200">
        <f t="shared" si="1298"/>
        <v>43558</v>
      </c>
      <c r="J2496" s="27">
        <f t="shared" si="1302"/>
        <v>5.6996950247900635E-3</v>
      </c>
      <c r="K2496" s="12">
        <f t="shared" si="1316"/>
        <v>43619</v>
      </c>
      <c r="L2496" s="12">
        <f t="shared" si="1303"/>
        <v>43619</v>
      </c>
      <c r="M2496" s="1">
        <f t="shared" si="1317"/>
        <v>22</v>
      </c>
      <c r="N2496" s="1">
        <f t="shared" si="1304"/>
        <v>20</v>
      </c>
      <c r="O2496" s="2">
        <f t="shared" si="1305"/>
        <v>1.0051802000000001</v>
      </c>
      <c r="P2496" s="11">
        <f t="shared" si="1328"/>
        <v>1.00749961</v>
      </c>
      <c r="Q2496" s="11">
        <f t="shared" si="1324"/>
        <v>1.4931586972142694</v>
      </c>
      <c r="R2496" s="2">
        <f t="shared" si="1327"/>
        <v>1.50089355</v>
      </c>
      <c r="S2496" s="2">
        <f t="shared" si="1322"/>
        <v>1.4582888599999999</v>
      </c>
      <c r="T2496" s="2">
        <f t="shared" si="1306"/>
        <v>156996.11358288999</v>
      </c>
      <c r="U2496" s="2">
        <f t="shared" si="1307"/>
        <v>6576.3489212236218</v>
      </c>
      <c r="V2496" s="2">
        <f t="shared" si="1308"/>
        <v>46737.360822921066</v>
      </c>
      <c r="W2496" s="2">
        <f t="shared" si="1309"/>
        <v>160971.47076063469</v>
      </c>
      <c r="X2496" s="29">
        <f t="shared" si="1310"/>
        <v>0</v>
      </c>
      <c r="Y2496" s="2">
        <f t="shared" si="1323"/>
        <v>0</v>
      </c>
      <c r="Z2496" s="82">
        <f t="shared" si="1311"/>
        <v>0</v>
      </c>
      <c r="AA2496" s="2">
        <f t="shared" si="1320"/>
        <v>0</v>
      </c>
      <c r="AB2496" s="27">
        <f t="shared" si="1318"/>
        <v>6.7299999999999999E-2</v>
      </c>
      <c r="AC2496" s="29">
        <f t="shared" si="1299"/>
        <v>20</v>
      </c>
      <c r="AD2496" s="29">
        <v>252</v>
      </c>
      <c r="AE2496" s="11">
        <f t="shared" si="1325"/>
        <v>1.0051825969999999</v>
      </c>
      <c r="AF2496" s="2">
        <f t="shared" si="1321"/>
        <v>813.64758726000002</v>
      </c>
      <c r="AG2496" s="2">
        <f t="shared" si="1312"/>
        <v>834.25026144000003</v>
      </c>
      <c r="AH2496" s="3">
        <f t="shared" si="1313"/>
        <v>0</v>
      </c>
      <c r="AI2496" s="4" t="str">
        <f t="shared" si="1326"/>
        <v>A+J=</v>
      </c>
      <c r="AJ2496" s="12">
        <f t="shared" si="1319"/>
        <v>43619</v>
      </c>
      <c r="AK2496" s="12"/>
      <c r="AL2496" s="4"/>
      <c r="AM2496" s="1"/>
      <c r="AN2496" s="12"/>
      <c r="AO2496" s="1"/>
      <c r="AP2496" s="1"/>
      <c r="AQ2496" s="3"/>
      <c r="AR2496" s="3"/>
      <c r="AS2496" s="7"/>
      <c r="AT2496" s="1"/>
      <c r="AU2496" s="1"/>
      <c r="AV2496" s="1"/>
      <c r="AW2496" s="1"/>
      <c r="AX2496" s="1"/>
      <c r="AY2496" s="1"/>
      <c r="AZ2496" s="1"/>
      <c r="BA2496" s="1"/>
      <c r="BB2496" s="1"/>
    </row>
    <row r="2497" spans="1:54" x14ac:dyDescent="0.2">
      <c r="A2497" s="178">
        <f t="shared" si="1314"/>
        <v>43616</v>
      </c>
      <c r="B2497" s="2">
        <f t="shared" si="1300"/>
        <v>161883.92770964748</v>
      </c>
      <c r="C2497" s="2">
        <f t="shared" si="1315"/>
        <v>107657.76101649</v>
      </c>
      <c r="D2497" s="2">
        <f>SUM(Y2497:Y$2591)</f>
        <v>14349.79004557</v>
      </c>
      <c r="E2497" s="11">
        <f t="shared" si="1301"/>
        <v>93307.970970919996</v>
      </c>
      <c r="F2497" s="99">
        <f t="shared" ref="F2497:F2560" si="1329">IF(G2497=G2496,F2496,G2496)</f>
        <v>5177.47</v>
      </c>
      <c r="G2497" s="3">
        <f>IF(N2497=1,VLOOKUP(A2496,[1]Plan1!$BG$69:$BI$188,3),G2496)</f>
        <v>5206.9799999999996</v>
      </c>
      <c r="H2497" s="200">
        <f t="shared" ref="H2497:H2560" si="1330">EDATE(I2497,-1)</f>
        <v>43527</v>
      </c>
      <c r="I2497" s="200">
        <f t="shared" ref="I2497:I2560" si="1331">IF(X2496&gt;0,EDATE(A2497,-1),+I2496)</f>
        <v>43558</v>
      </c>
      <c r="J2497" s="27">
        <f t="shared" si="1302"/>
        <v>5.6996950247900635E-3</v>
      </c>
      <c r="K2497" s="12">
        <f t="shared" si="1316"/>
        <v>43619</v>
      </c>
      <c r="L2497" s="12">
        <f t="shared" si="1303"/>
        <v>43619</v>
      </c>
      <c r="M2497" s="1">
        <f t="shared" si="1317"/>
        <v>22</v>
      </c>
      <c r="N2497" s="1">
        <f t="shared" si="1304"/>
        <v>21</v>
      </c>
      <c r="O2497" s="2">
        <f t="shared" si="1305"/>
        <v>1.00543991</v>
      </c>
      <c r="P2497" s="11">
        <f t="shared" si="1328"/>
        <v>1.00749961</v>
      </c>
      <c r="Q2497" s="11">
        <f t="shared" si="1324"/>
        <v>1.4931586972142694</v>
      </c>
      <c r="R2497" s="2">
        <f t="shared" si="1327"/>
        <v>1.50128134</v>
      </c>
      <c r="S2497" s="2">
        <f t="shared" si="1322"/>
        <v>1.4582888599999999</v>
      </c>
      <c r="T2497" s="2">
        <f t="shared" si="1306"/>
        <v>156996.11358288999</v>
      </c>
      <c r="U2497" s="2">
        <f t="shared" si="1307"/>
        <v>6576.3489212236218</v>
      </c>
      <c r="V2497" s="2">
        <f t="shared" si="1308"/>
        <v>46773.544720983875</v>
      </c>
      <c r="W2497" s="2">
        <f t="shared" si="1309"/>
        <v>161007.65465869749</v>
      </c>
      <c r="X2497" s="29">
        <f t="shared" si="1310"/>
        <v>0</v>
      </c>
      <c r="Y2497" s="2">
        <f t="shared" si="1323"/>
        <v>0</v>
      </c>
      <c r="Z2497" s="82">
        <f t="shared" si="1311"/>
        <v>0</v>
      </c>
      <c r="AA2497" s="2">
        <f t="shared" si="1320"/>
        <v>0</v>
      </c>
      <c r="AB2497" s="27">
        <f t="shared" si="1318"/>
        <v>6.7299999999999999E-2</v>
      </c>
      <c r="AC2497" s="29">
        <f t="shared" ref="AC2497:AC2560" si="1332">N2497</f>
        <v>21</v>
      </c>
      <c r="AD2497" s="29">
        <v>252</v>
      </c>
      <c r="AE2497" s="11">
        <f t="shared" si="1325"/>
        <v>1.0054424310000001</v>
      </c>
      <c r="AF2497" s="2">
        <f t="shared" si="1321"/>
        <v>854.44051544000001</v>
      </c>
      <c r="AG2497" s="2">
        <f t="shared" si="1312"/>
        <v>876.27305094999997</v>
      </c>
      <c r="AH2497" s="3">
        <f t="shared" si="1313"/>
        <v>0</v>
      </c>
      <c r="AI2497" s="4" t="str">
        <f t="shared" si="1326"/>
        <v>A+J=</v>
      </c>
      <c r="AJ2497" s="12">
        <f t="shared" si="1319"/>
        <v>43619</v>
      </c>
      <c r="AK2497" s="12"/>
      <c r="AL2497" s="4"/>
      <c r="AM2497" s="1"/>
      <c r="AN2497" s="12"/>
      <c r="AO2497" s="1"/>
      <c r="AP2497" s="1"/>
      <c r="AQ2497" s="3"/>
      <c r="AR2497" s="3"/>
      <c r="AS2497" s="7"/>
      <c r="AT2497" s="1"/>
      <c r="AU2497" s="1"/>
      <c r="AV2497" s="1"/>
      <c r="AW2497" s="1"/>
      <c r="AX2497" s="1"/>
      <c r="AY2497" s="1"/>
      <c r="AZ2497" s="1"/>
      <c r="BA2497" s="1"/>
      <c r="BB2497" s="1"/>
    </row>
    <row r="2498" spans="1:54" x14ac:dyDescent="0.2">
      <c r="A2498" s="178">
        <f t="shared" si="1314"/>
        <v>43617</v>
      </c>
      <c r="B2498" s="2">
        <f t="shared" si="1300"/>
        <v>161962.17337476742</v>
      </c>
      <c r="C2498" s="2">
        <f t="shared" si="1315"/>
        <v>107657.76101649</v>
      </c>
      <c r="D2498" s="2">
        <f>SUM(Y2498:Y$2591)</f>
        <v>14349.79004557</v>
      </c>
      <c r="E2498" s="11">
        <f t="shared" si="1301"/>
        <v>93307.970970919996</v>
      </c>
      <c r="F2498" s="99">
        <f t="shared" si="1329"/>
        <v>5177.47</v>
      </c>
      <c r="G2498" s="3">
        <f>IF(N2498=1,VLOOKUP(A2497,[1]Plan1!$BG$69:$BI$188,3),G2497)</f>
        <v>5206.9799999999996</v>
      </c>
      <c r="H2498" s="200">
        <f t="shared" si="1330"/>
        <v>43527</v>
      </c>
      <c r="I2498" s="200">
        <f t="shared" si="1331"/>
        <v>43558</v>
      </c>
      <c r="J2498" s="27">
        <f t="shared" si="1302"/>
        <v>5.6996950247900635E-3</v>
      </c>
      <c r="K2498" s="12">
        <f t="shared" si="1316"/>
        <v>43647</v>
      </c>
      <c r="L2498" s="12">
        <f t="shared" si="1303"/>
        <v>43619</v>
      </c>
      <c r="M2498" s="1">
        <f t="shared" si="1317"/>
        <v>22</v>
      </c>
      <c r="N2498" s="1">
        <f t="shared" si="1304"/>
        <v>22</v>
      </c>
      <c r="O2498" s="2">
        <f t="shared" si="1305"/>
        <v>1.0056996899999999</v>
      </c>
      <c r="P2498" s="11">
        <f t="shared" si="1328"/>
        <v>1.00749961</v>
      </c>
      <c r="Q2498" s="11">
        <f t="shared" si="1324"/>
        <v>1.4931586972142694</v>
      </c>
      <c r="R2498" s="2">
        <f t="shared" si="1327"/>
        <v>1.5016692300000001</v>
      </c>
      <c r="S2498" s="2">
        <f t="shared" si="1322"/>
        <v>1.4582888599999999</v>
      </c>
      <c r="T2498" s="2">
        <f t="shared" si="1306"/>
        <v>156996.11358288999</v>
      </c>
      <c r="U2498" s="2">
        <f t="shared" si="1307"/>
        <v>6576.3489212236218</v>
      </c>
      <c r="V2498" s="2">
        <f t="shared" si="1308"/>
        <v>46809.737949843795</v>
      </c>
      <c r="W2498" s="2">
        <f t="shared" si="1309"/>
        <v>161043.84788755741</v>
      </c>
      <c r="X2498" s="29">
        <f t="shared" si="1310"/>
        <v>0</v>
      </c>
      <c r="Y2498" s="2">
        <f t="shared" si="1323"/>
        <v>0</v>
      </c>
      <c r="Z2498" s="82">
        <f t="shared" si="1311"/>
        <v>0</v>
      </c>
      <c r="AA2498" s="2">
        <f t="shared" si="1320"/>
        <v>0</v>
      </c>
      <c r="AB2498" s="27">
        <f t="shared" si="1318"/>
        <v>6.7299999999999999E-2</v>
      </c>
      <c r="AC2498" s="29">
        <f t="shared" si="1332"/>
        <v>22</v>
      </c>
      <c r="AD2498" s="29">
        <v>252</v>
      </c>
      <c r="AE2498" s="11">
        <f t="shared" si="1325"/>
        <v>1.005702332</v>
      </c>
      <c r="AF2498" s="2">
        <f t="shared" si="1321"/>
        <v>895.24396234999995</v>
      </c>
      <c r="AG2498" s="2">
        <f t="shared" si="1312"/>
        <v>918.32548721000001</v>
      </c>
      <c r="AH2498" s="3">
        <f t="shared" si="1313"/>
        <v>0</v>
      </c>
      <c r="AI2498" s="4" t="str">
        <f t="shared" si="1326"/>
        <v>A+J=</v>
      </c>
      <c r="AJ2498" s="12">
        <f t="shared" si="1319"/>
        <v>43619</v>
      </c>
      <c r="AK2498" s="12"/>
      <c r="AL2498" s="4"/>
      <c r="AM2498" s="1"/>
      <c r="AN2498" s="12"/>
      <c r="AO2498" s="1"/>
      <c r="AP2498" s="1"/>
      <c r="AQ2498" s="3"/>
      <c r="AR2498" s="3"/>
      <c r="AS2498" s="7"/>
      <c r="AT2498" s="1"/>
      <c r="AU2498" s="1"/>
      <c r="AV2498" s="1"/>
      <c r="AW2498" s="1"/>
      <c r="AX2498" s="1"/>
      <c r="AY2498" s="1"/>
      <c r="AZ2498" s="1"/>
      <c r="BA2498" s="1"/>
      <c r="BB2498" s="1"/>
    </row>
    <row r="2499" spans="1:54" x14ac:dyDescent="0.2">
      <c r="A2499" s="178">
        <f t="shared" si="1314"/>
        <v>43618</v>
      </c>
      <c r="B2499" s="2">
        <f t="shared" si="1300"/>
        <v>161962.17337476742</v>
      </c>
      <c r="C2499" s="2">
        <f t="shared" si="1315"/>
        <v>107657.76101649</v>
      </c>
      <c r="D2499" s="2">
        <f>SUM(Y2499:Y$2591)</f>
        <v>14349.79004557</v>
      </c>
      <c r="E2499" s="11">
        <f t="shared" si="1301"/>
        <v>93307.970970919996</v>
      </c>
      <c r="F2499" s="99">
        <f t="shared" si="1329"/>
        <v>5177.47</v>
      </c>
      <c r="G2499" s="3">
        <f>IF(N2499=1,VLOOKUP(A2498,[1]Plan1!$BG$69:$BI$188,3),G2498)</f>
        <v>5206.9799999999996</v>
      </c>
      <c r="H2499" s="200">
        <f t="shared" si="1330"/>
        <v>43527</v>
      </c>
      <c r="I2499" s="200">
        <f t="shared" si="1331"/>
        <v>43558</v>
      </c>
      <c r="J2499" s="27">
        <f t="shared" si="1302"/>
        <v>5.6996950247900635E-3</v>
      </c>
      <c r="K2499" s="12">
        <f t="shared" si="1316"/>
        <v>43647</v>
      </c>
      <c r="L2499" s="12">
        <f t="shared" si="1303"/>
        <v>43619</v>
      </c>
      <c r="M2499" s="1">
        <f t="shared" si="1317"/>
        <v>22</v>
      </c>
      <c r="N2499" s="1">
        <f t="shared" si="1304"/>
        <v>22</v>
      </c>
      <c r="O2499" s="2">
        <f t="shared" si="1305"/>
        <v>1.0056996899999999</v>
      </c>
      <c r="P2499" s="11">
        <f t="shared" si="1328"/>
        <v>1.00749961</v>
      </c>
      <c r="Q2499" s="11">
        <f t="shared" si="1324"/>
        <v>1.4931586972142694</v>
      </c>
      <c r="R2499" s="2">
        <f t="shared" si="1327"/>
        <v>1.5016692300000001</v>
      </c>
      <c r="S2499" s="2">
        <f t="shared" si="1322"/>
        <v>1.4582888599999999</v>
      </c>
      <c r="T2499" s="2">
        <f t="shared" si="1306"/>
        <v>156996.11358288999</v>
      </c>
      <c r="U2499" s="2">
        <f t="shared" si="1307"/>
        <v>6576.3489212236218</v>
      </c>
      <c r="V2499" s="2">
        <f t="shared" si="1308"/>
        <v>46809.737949843795</v>
      </c>
      <c r="W2499" s="2">
        <f t="shared" si="1309"/>
        <v>161043.84788755741</v>
      </c>
      <c r="X2499" s="29">
        <f t="shared" si="1310"/>
        <v>0</v>
      </c>
      <c r="Y2499" s="2">
        <f t="shared" si="1323"/>
        <v>0</v>
      </c>
      <c r="Z2499" s="82">
        <f t="shared" si="1311"/>
        <v>0</v>
      </c>
      <c r="AA2499" s="2">
        <f t="shared" si="1320"/>
        <v>0</v>
      </c>
      <c r="AB2499" s="27">
        <f t="shared" si="1318"/>
        <v>6.7299999999999999E-2</v>
      </c>
      <c r="AC2499" s="29">
        <f t="shared" si="1332"/>
        <v>22</v>
      </c>
      <c r="AD2499" s="29">
        <v>252</v>
      </c>
      <c r="AE2499" s="11">
        <f t="shared" si="1325"/>
        <v>1.005702332</v>
      </c>
      <c r="AF2499" s="2">
        <f t="shared" si="1321"/>
        <v>895.24396234999995</v>
      </c>
      <c r="AG2499" s="2">
        <f t="shared" si="1312"/>
        <v>918.32548721000001</v>
      </c>
      <c r="AH2499" s="3">
        <f t="shared" si="1313"/>
        <v>0</v>
      </c>
      <c r="AI2499" s="4" t="str">
        <f t="shared" si="1326"/>
        <v>A+J=</v>
      </c>
      <c r="AJ2499" s="12">
        <f t="shared" si="1319"/>
        <v>43619</v>
      </c>
      <c r="AK2499" s="12"/>
      <c r="AL2499" s="4"/>
      <c r="AM2499" s="1"/>
      <c r="AN2499" s="12"/>
      <c r="AO2499" s="1"/>
      <c r="AP2499" s="1"/>
      <c r="AQ2499" s="3"/>
      <c r="AR2499" s="3"/>
      <c r="AS2499" s="7"/>
      <c r="AT2499" s="1"/>
      <c r="AU2499" s="1"/>
      <c r="AV2499" s="1"/>
      <c r="AW2499" s="1"/>
      <c r="AX2499" s="1"/>
      <c r="AY2499" s="1"/>
      <c r="AZ2499" s="1"/>
      <c r="BA2499" s="1"/>
      <c r="BB2499" s="1"/>
    </row>
    <row r="2500" spans="1:54" x14ac:dyDescent="0.2">
      <c r="A2500" s="178">
        <f t="shared" si="1314"/>
        <v>43619</v>
      </c>
      <c r="B2500" s="2">
        <f t="shared" si="1300"/>
        <v>161962.17337476742</v>
      </c>
      <c r="C2500" s="2">
        <f t="shared" si="1315"/>
        <v>107657.76101649</v>
      </c>
      <c r="D2500" s="2">
        <f>SUM(Y2500:Y$2591)</f>
        <v>14349.79004557</v>
      </c>
      <c r="E2500" s="11">
        <f t="shared" si="1301"/>
        <v>93307.970970919996</v>
      </c>
      <c r="F2500" s="99">
        <f t="shared" si="1329"/>
        <v>5177.47</v>
      </c>
      <c r="G2500" s="3">
        <f>IF(N2500=1,VLOOKUP(A2499,[1]Plan1!$BG$69:$BI$188,3),G2499)</f>
        <v>5206.9799999999996</v>
      </c>
      <c r="H2500" s="200">
        <f t="shared" si="1330"/>
        <v>43527</v>
      </c>
      <c r="I2500" s="200">
        <f t="shared" si="1331"/>
        <v>43558</v>
      </c>
      <c r="J2500" s="27">
        <f t="shared" si="1302"/>
        <v>5.6996950247900635E-3</v>
      </c>
      <c r="K2500" s="12">
        <f t="shared" si="1316"/>
        <v>43647</v>
      </c>
      <c r="L2500" s="12">
        <f t="shared" si="1303"/>
        <v>43619</v>
      </c>
      <c r="M2500" s="1">
        <f t="shared" si="1317"/>
        <v>22</v>
      </c>
      <c r="N2500" s="1">
        <f t="shared" si="1304"/>
        <v>22</v>
      </c>
      <c r="O2500" s="2">
        <f t="shared" si="1305"/>
        <v>1.0056996899999999</v>
      </c>
      <c r="P2500" s="11">
        <f t="shared" si="1328"/>
        <v>1.00749961</v>
      </c>
      <c r="Q2500" s="11">
        <f t="shared" si="1324"/>
        <v>1.4931586972142694</v>
      </c>
      <c r="R2500" s="2">
        <f t="shared" si="1327"/>
        <v>1.5016692300000001</v>
      </c>
      <c r="S2500" s="2">
        <f t="shared" si="1322"/>
        <v>1.4582888599999999</v>
      </c>
      <c r="T2500" s="2">
        <f t="shared" si="1306"/>
        <v>156996.11358288999</v>
      </c>
      <c r="U2500" s="2">
        <f t="shared" si="1307"/>
        <v>6576.3489212236218</v>
      </c>
      <c r="V2500" s="2">
        <f t="shared" si="1308"/>
        <v>46809.737949843795</v>
      </c>
      <c r="W2500" s="2">
        <f t="shared" si="1309"/>
        <v>161043.84788755741</v>
      </c>
      <c r="X2500" s="29">
        <f t="shared" si="1310"/>
        <v>82</v>
      </c>
      <c r="Y2500" s="2">
        <f t="shared" si="1323"/>
        <v>3543.0718205100002</v>
      </c>
      <c r="Z2500" s="82">
        <f t="shared" si="1311"/>
        <v>3.2910509999999997E-2</v>
      </c>
      <c r="AA2500" s="2">
        <f t="shared" si="1320"/>
        <v>5166.8221660299996</v>
      </c>
      <c r="AB2500" s="27">
        <f t="shared" si="1318"/>
        <v>6.7299999999999999E-2</v>
      </c>
      <c r="AC2500" s="29">
        <f t="shared" si="1332"/>
        <v>22</v>
      </c>
      <c r="AD2500" s="29">
        <v>252</v>
      </c>
      <c r="AE2500" s="11">
        <f t="shared" si="1325"/>
        <v>1.005702332</v>
      </c>
      <c r="AF2500" s="2">
        <f t="shared" si="1321"/>
        <v>895.24396234999995</v>
      </c>
      <c r="AG2500" s="2">
        <f t="shared" si="1312"/>
        <v>918.32548721000001</v>
      </c>
      <c r="AH2500" s="3">
        <f t="shared" si="1313"/>
        <v>6062.06612838</v>
      </c>
      <c r="AI2500" s="4" t="str">
        <f t="shared" si="1326"/>
        <v>A+J=</v>
      </c>
      <c r="AJ2500" s="12">
        <f t="shared" si="1319"/>
        <v>43619</v>
      </c>
      <c r="AK2500" s="12"/>
      <c r="AL2500" s="4"/>
      <c r="AM2500" s="1"/>
      <c r="AN2500" s="12"/>
      <c r="AO2500" s="1"/>
      <c r="AP2500" s="1"/>
      <c r="AQ2500" s="3"/>
      <c r="AR2500" s="3"/>
      <c r="AS2500" s="7"/>
      <c r="AT2500" s="1"/>
      <c r="AU2500" s="1"/>
      <c r="AV2500" s="1"/>
      <c r="AW2500" s="1"/>
      <c r="AX2500" s="1"/>
      <c r="AY2500" s="1"/>
      <c r="AZ2500" s="1"/>
      <c r="BA2500" s="1"/>
      <c r="BB2500" s="1"/>
    </row>
    <row r="2501" spans="1:54" x14ac:dyDescent="0.2">
      <c r="A2501" s="178">
        <f t="shared" si="1314"/>
        <v>43620</v>
      </c>
      <c r="B2501" s="2">
        <f t="shared" si="1300"/>
        <v>155926.90326978677</v>
      </c>
      <c r="C2501" s="2">
        <f t="shared" si="1315"/>
        <v>104114.68919598</v>
      </c>
      <c r="D2501" s="2">
        <f>SUM(Y2501:Y$2591)</f>
        <v>10806.71822506</v>
      </c>
      <c r="E2501" s="11">
        <f t="shared" si="1301"/>
        <v>93307.970970919996</v>
      </c>
      <c r="F2501" s="99">
        <f t="shared" si="1329"/>
        <v>5206.9799999999996</v>
      </c>
      <c r="G2501" s="3">
        <f>IF(N2501=1,VLOOKUP(A2500,[1]Plan1!$BG$69:$BI$188,3),G2500)</f>
        <v>5213.75</v>
      </c>
      <c r="H2501" s="200">
        <f t="shared" si="1330"/>
        <v>43559</v>
      </c>
      <c r="I2501" s="200">
        <f t="shared" si="1331"/>
        <v>43589</v>
      </c>
      <c r="J2501" s="27">
        <f t="shared" si="1302"/>
        <v>1.3001778382095708E-3</v>
      </c>
      <c r="K2501" s="12">
        <f t="shared" si="1316"/>
        <v>43647</v>
      </c>
      <c r="L2501" s="12">
        <f t="shared" si="1303"/>
        <v>43647</v>
      </c>
      <c r="M2501" s="1">
        <f t="shared" si="1317"/>
        <v>19</v>
      </c>
      <c r="N2501" s="1">
        <f t="shared" si="1304"/>
        <v>1</v>
      </c>
      <c r="O2501" s="2">
        <f t="shared" si="1305"/>
        <v>1.0000683800000001</v>
      </c>
      <c r="P2501" s="11">
        <f t="shared" si="1328"/>
        <v>1.0056996899999999</v>
      </c>
      <c r="Q2501" s="11">
        <f t="shared" si="1324"/>
        <v>1.5016692389091946</v>
      </c>
      <c r="R2501" s="2">
        <f t="shared" si="1327"/>
        <v>1.5017719199999999</v>
      </c>
      <c r="S2501" s="2">
        <f t="shared" si="1322"/>
        <v>1.4582888599999999</v>
      </c>
      <c r="T2501" s="2">
        <f t="shared" si="1306"/>
        <v>151829.29141686001</v>
      </c>
      <c r="U2501" s="2">
        <f t="shared" si="1307"/>
        <v>4952.5985757039698</v>
      </c>
      <c r="V2501" s="2">
        <f t="shared" si="1308"/>
        <v>46819.319745382782</v>
      </c>
      <c r="W2501" s="2">
        <f t="shared" si="1309"/>
        <v>155886.60751706676</v>
      </c>
      <c r="X2501" s="29">
        <f t="shared" si="1310"/>
        <v>0</v>
      </c>
      <c r="Y2501" s="2">
        <f t="shared" si="1323"/>
        <v>0</v>
      </c>
      <c r="Z2501" s="82">
        <f t="shared" si="1311"/>
        <v>0</v>
      </c>
      <c r="AA2501" s="2">
        <f t="shared" si="1320"/>
        <v>0</v>
      </c>
      <c r="AB2501" s="27">
        <f t="shared" si="1318"/>
        <v>6.7299999999999999E-2</v>
      </c>
      <c r="AC2501" s="29">
        <f t="shared" si="1332"/>
        <v>1</v>
      </c>
      <c r="AD2501" s="29">
        <v>252</v>
      </c>
      <c r="AE2501" s="11">
        <f t="shared" si="1325"/>
        <v>1.0002584940000001</v>
      </c>
      <c r="AF2501" s="2">
        <f t="shared" si="1321"/>
        <v>39.246960850000001</v>
      </c>
      <c r="AG2501" s="2">
        <f t="shared" si="1312"/>
        <v>40.295752720000003</v>
      </c>
      <c r="AH2501" s="3">
        <f t="shared" si="1313"/>
        <v>0</v>
      </c>
      <c r="AI2501" s="4" t="str">
        <f t="shared" si="1326"/>
        <v>A+J=</v>
      </c>
      <c r="AJ2501" s="12">
        <f t="shared" si="1319"/>
        <v>43647</v>
      </c>
      <c r="AK2501" s="12"/>
      <c r="AL2501" s="4"/>
      <c r="AM2501" s="1"/>
      <c r="AN2501" s="12"/>
      <c r="AO2501" s="1"/>
      <c r="AP2501" s="1"/>
      <c r="AQ2501" s="3"/>
      <c r="AR2501" s="3"/>
      <c r="AS2501" s="7"/>
      <c r="AT2501" s="1"/>
      <c r="AU2501" s="1"/>
      <c r="AV2501" s="1"/>
      <c r="AW2501" s="1"/>
      <c r="AX2501" s="1"/>
      <c r="AY2501" s="1"/>
      <c r="AZ2501" s="1"/>
      <c r="BA2501" s="1"/>
      <c r="BB2501" s="1"/>
    </row>
    <row r="2502" spans="1:54" x14ac:dyDescent="0.2">
      <c r="A2502" s="178">
        <f t="shared" si="1314"/>
        <v>43621</v>
      </c>
      <c r="B2502" s="2">
        <f t="shared" si="1300"/>
        <v>155976.79808388519</v>
      </c>
      <c r="C2502" s="2">
        <f t="shared" si="1315"/>
        <v>104114.68919598</v>
      </c>
      <c r="D2502" s="2">
        <f>SUM(Y2502:Y$2591)</f>
        <v>10806.71822506</v>
      </c>
      <c r="E2502" s="11">
        <f t="shared" si="1301"/>
        <v>93307.970970919996</v>
      </c>
      <c r="F2502" s="99">
        <f t="shared" si="1329"/>
        <v>5206.9799999999996</v>
      </c>
      <c r="G2502" s="3">
        <f>IF(N2502=1,VLOOKUP(A2501,[1]Plan1!$BG$69:$BI$188,3),G2501)</f>
        <v>5213.75</v>
      </c>
      <c r="H2502" s="200">
        <f t="shared" si="1330"/>
        <v>43559</v>
      </c>
      <c r="I2502" s="200">
        <f t="shared" si="1331"/>
        <v>43589</v>
      </c>
      <c r="J2502" s="27">
        <f t="shared" si="1302"/>
        <v>1.3001778382095708E-3</v>
      </c>
      <c r="K2502" s="12">
        <f t="shared" si="1316"/>
        <v>43647</v>
      </c>
      <c r="L2502" s="12">
        <f t="shared" si="1303"/>
        <v>43647</v>
      </c>
      <c r="M2502" s="1">
        <f t="shared" si="1317"/>
        <v>19</v>
      </c>
      <c r="N2502" s="1">
        <f t="shared" si="1304"/>
        <v>2</v>
      </c>
      <c r="O2502" s="2">
        <f t="shared" si="1305"/>
        <v>1.0001367800000001</v>
      </c>
      <c r="P2502" s="11">
        <f t="shared" si="1328"/>
        <v>1.0056996899999999</v>
      </c>
      <c r="Q2502" s="11">
        <f t="shared" si="1324"/>
        <v>1.5016692389091946</v>
      </c>
      <c r="R2502" s="2">
        <f t="shared" si="1327"/>
        <v>1.5018746300000001</v>
      </c>
      <c r="S2502" s="2">
        <f t="shared" si="1322"/>
        <v>1.4582888599999999</v>
      </c>
      <c r="T2502" s="2">
        <f t="shared" si="1306"/>
        <v>151829.29141686001</v>
      </c>
      <c r="U2502" s="2">
        <f t="shared" si="1307"/>
        <v>4952.5985757039698</v>
      </c>
      <c r="V2502" s="2">
        <f t="shared" si="1308"/>
        <v>46828.903407081219</v>
      </c>
      <c r="W2502" s="2">
        <f t="shared" si="1309"/>
        <v>155896.19117876521</v>
      </c>
      <c r="X2502" s="29">
        <f t="shared" si="1310"/>
        <v>0</v>
      </c>
      <c r="Y2502" s="2">
        <f t="shared" si="1323"/>
        <v>0</v>
      </c>
      <c r="Z2502" s="82">
        <f t="shared" si="1311"/>
        <v>0</v>
      </c>
      <c r="AA2502" s="2">
        <f t="shared" si="1320"/>
        <v>0</v>
      </c>
      <c r="AB2502" s="27">
        <f t="shared" si="1318"/>
        <v>6.7299999999999999E-2</v>
      </c>
      <c r="AC2502" s="29">
        <f t="shared" si="1332"/>
        <v>2</v>
      </c>
      <c r="AD2502" s="29">
        <v>252</v>
      </c>
      <c r="AE2502" s="11">
        <f t="shared" si="1325"/>
        <v>1.000517055</v>
      </c>
      <c r="AF2502" s="2">
        <f t="shared" si="1321"/>
        <v>78.504094269999996</v>
      </c>
      <c r="AG2502" s="2">
        <f t="shared" si="1312"/>
        <v>80.606905119999993</v>
      </c>
      <c r="AH2502" s="3">
        <f t="shared" si="1313"/>
        <v>0</v>
      </c>
      <c r="AI2502" s="4" t="str">
        <f t="shared" si="1326"/>
        <v>A+J=</v>
      </c>
      <c r="AJ2502" s="12">
        <f t="shared" si="1319"/>
        <v>43647</v>
      </c>
      <c r="AK2502" s="12"/>
      <c r="AL2502" s="4"/>
      <c r="AM2502" s="1"/>
      <c r="AN2502" s="12"/>
      <c r="AO2502" s="1"/>
      <c r="AP2502" s="1"/>
      <c r="AQ2502" s="3"/>
      <c r="AR2502" s="3"/>
      <c r="AS2502" s="7"/>
      <c r="AT2502" s="1"/>
      <c r="AU2502" s="1"/>
      <c r="AV2502" s="1"/>
      <c r="AW2502" s="1"/>
      <c r="AX2502" s="1"/>
      <c r="AY2502" s="1"/>
      <c r="AZ2502" s="1"/>
      <c r="BA2502" s="1"/>
      <c r="BB2502" s="1"/>
    </row>
    <row r="2503" spans="1:54" x14ac:dyDescent="0.2">
      <c r="A2503" s="178">
        <f t="shared" si="1314"/>
        <v>43622</v>
      </c>
      <c r="B2503" s="2">
        <f t="shared" si="1300"/>
        <v>156026.70736580392</v>
      </c>
      <c r="C2503" s="2">
        <f t="shared" si="1315"/>
        <v>104114.68919598</v>
      </c>
      <c r="D2503" s="2">
        <f>SUM(Y2503:Y$2591)</f>
        <v>10806.71822506</v>
      </c>
      <c r="E2503" s="11">
        <f t="shared" si="1301"/>
        <v>93307.970970919996</v>
      </c>
      <c r="F2503" s="99">
        <f t="shared" si="1329"/>
        <v>5206.9799999999996</v>
      </c>
      <c r="G2503" s="3">
        <f>IF(N2503=1,VLOOKUP(A2502,[1]Plan1!$BG$69:$BI$188,3),G2502)</f>
        <v>5213.75</v>
      </c>
      <c r="H2503" s="200">
        <f t="shared" si="1330"/>
        <v>43559</v>
      </c>
      <c r="I2503" s="200">
        <f t="shared" si="1331"/>
        <v>43589</v>
      </c>
      <c r="J2503" s="27">
        <f t="shared" si="1302"/>
        <v>1.3001778382095708E-3</v>
      </c>
      <c r="K2503" s="12">
        <f t="shared" si="1316"/>
        <v>43647</v>
      </c>
      <c r="L2503" s="12">
        <f t="shared" si="1303"/>
        <v>43647</v>
      </c>
      <c r="M2503" s="1">
        <f t="shared" si="1317"/>
        <v>19</v>
      </c>
      <c r="N2503" s="1">
        <f t="shared" si="1304"/>
        <v>3</v>
      </c>
      <c r="O2503" s="2">
        <f t="shared" si="1305"/>
        <v>1.0002051700000001</v>
      </c>
      <c r="P2503" s="11">
        <f t="shared" si="1328"/>
        <v>1.0056996899999999</v>
      </c>
      <c r="Q2503" s="11">
        <f t="shared" si="1324"/>
        <v>1.5016692389091946</v>
      </c>
      <c r="R2503" s="2">
        <f t="shared" si="1327"/>
        <v>1.5019773300000001</v>
      </c>
      <c r="S2503" s="2">
        <f t="shared" si="1322"/>
        <v>1.4582888599999999</v>
      </c>
      <c r="T2503" s="2">
        <f t="shared" si="1306"/>
        <v>151829.29141686001</v>
      </c>
      <c r="U2503" s="2">
        <f t="shared" si="1307"/>
        <v>4952.5985757039698</v>
      </c>
      <c r="V2503" s="2">
        <f t="shared" si="1308"/>
        <v>46838.486135699939</v>
      </c>
      <c r="W2503" s="2">
        <f t="shared" si="1309"/>
        <v>155905.7739073839</v>
      </c>
      <c r="X2503" s="29">
        <f t="shared" si="1310"/>
        <v>0</v>
      </c>
      <c r="Y2503" s="2">
        <f t="shared" si="1323"/>
        <v>0</v>
      </c>
      <c r="Z2503" s="82">
        <f t="shared" si="1311"/>
        <v>0</v>
      </c>
      <c r="AA2503" s="2">
        <f t="shared" si="1320"/>
        <v>0</v>
      </c>
      <c r="AB2503" s="27">
        <f t="shared" si="1318"/>
        <v>6.7299999999999999E-2</v>
      </c>
      <c r="AC2503" s="29">
        <f t="shared" si="1332"/>
        <v>3</v>
      </c>
      <c r="AD2503" s="29">
        <v>252</v>
      </c>
      <c r="AE2503" s="11">
        <f t="shared" si="1325"/>
        <v>1.0007756830000001</v>
      </c>
      <c r="AF2503" s="2">
        <f t="shared" si="1321"/>
        <v>117.77140025</v>
      </c>
      <c r="AG2503" s="2">
        <f t="shared" si="1312"/>
        <v>120.93345841999999</v>
      </c>
      <c r="AH2503" s="3">
        <f t="shared" si="1313"/>
        <v>0</v>
      </c>
      <c r="AI2503" s="4" t="str">
        <f t="shared" si="1326"/>
        <v>A+J=</v>
      </c>
      <c r="AJ2503" s="12">
        <f t="shared" si="1319"/>
        <v>43647</v>
      </c>
      <c r="AK2503" s="12"/>
      <c r="AL2503" s="4"/>
      <c r="AM2503" s="1"/>
      <c r="AN2503" s="12"/>
      <c r="AO2503" s="1"/>
      <c r="AP2503" s="1"/>
      <c r="AQ2503" s="3"/>
      <c r="AR2503" s="3"/>
      <c r="AS2503" s="7"/>
      <c r="AT2503" s="1"/>
      <c r="AU2503" s="1"/>
      <c r="AV2503" s="1"/>
      <c r="AW2503" s="1"/>
      <c r="AX2503" s="1"/>
      <c r="AY2503" s="1"/>
      <c r="AZ2503" s="1"/>
      <c r="BA2503" s="1"/>
      <c r="BB2503" s="1"/>
    </row>
    <row r="2504" spans="1:54" x14ac:dyDescent="0.2">
      <c r="A2504" s="178">
        <f t="shared" si="1314"/>
        <v>43623</v>
      </c>
      <c r="B2504" s="2">
        <f t="shared" si="1300"/>
        <v>156076.63469698172</v>
      </c>
      <c r="C2504" s="2">
        <f t="shared" si="1315"/>
        <v>104114.68919598</v>
      </c>
      <c r="D2504" s="2">
        <f>SUM(Y2504:Y$2591)</f>
        <v>10806.71822506</v>
      </c>
      <c r="E2504" s="11">
        <f t="shared" si="1301"/>
        <v>93307.970970919996</v>
      </c>
      <c r="F2504" s="99">
        <f t="shared" si="1329"/>
        <v>5206.9799999999996</v>
      </c>
      <c r="G2504" s="3">
        <f>IF(N2504=1,VLOOKUP(A2503,[1]Plan1!$BG$69:$BI$188,3),G2503)</f>
        <v>5213.75</v>
      </c>
      <c r="H2504" s="200">
        <f t="shared" si="1330"/>
        <v>43559</v>
      </c>
      <c r="I2504" s="200">
        <f t="shared" si="1331"/>
        <v>43589</v>
      </c>
      <c r="J2504" s="27">
        <f t="shared" si="1302"/>
        <v>1.3001778382095708E-3</v>
      </c>
      <c r="K2504" s="12">
        <f t="shared" si="1316"/>
        <v>43647</v>
      </c>
      <c r="L2504" s="12">
        <f t="shared" si="1303"/>
        <v>43647</v>
      </c>
      <c r="M2504" s="1">
        <f t="shared" si="1317"/>
        <v>19</v>
      </c>
      <c r="N2504" s="1">
        <f t="shared" si="1304"/>
        <v>4</v>
      </c>
      <c r="O2504" s="2">
        <f t="shared" si="1305"/>
        <v>1.00027358</v>
      </c>
      <c r="P2504" s="11">
        <f t="shared" si="1328"/>
        <v>1.0056996899999999</v>
      </c>
      <c r="Q2504" s="11">
        <f t="shared" si="1324"/>
        <v>1.5016692389091946</v>
      </c>
      <c r="R2504" s="2">
        <f t="shared" si="1327"/>
        <v>1.5020800599999999</v>
      </c>
      <c r="S2504" s="2">
        <f t="shared" si="1322"/>
        <v>1.4582888599999999</v>
      </c>
      <c r="T2504" s="2">
        <f t="shared" si="1306"/>
        <v>151829.29141686001</v>
      </c>
      <c r="U2504" s="2">
        <f t="shared" si="1307"/>
        <v>4952.5985757039698</v>
      </c>
      <c r="V2504" s="2">
        <f t="shared" si="1308"/>
        <v>46848.071663557763</v>
      </c>
      <c r="W2504" s="2">
        <f t="shared" si="1309"/>
        <v>155915.35943524173</v>
      </c>
      <c r="X2504" s="29">
        <f t="shared" si="1310"/>
        <v>0</v>
      </c>
      <c r="Y2504" s="2">
        <f t="shared" si="1323"/>
        <v>0</v>
      </c>
      <c r="Z2504" s="82">
        <f t="shared" si="1311"/>
        <v>0</v>
      </c>
      <c r="AA2504" s="2">
        <f t="shared" si="1320"/>
        <v>0</v>
      </c>
      <c r="AB2504" s="27">
        <f t="shared" si="1318"/>
        <v>6.7299999999999999E-2</v>
      </c>
      <c r="AC2504" s="29">
        <f t="shared" si="1332"/>
        <v>4</v>
      </c>
      <c r="AD2504" s="29">
        <v>252</v>
      </c>
      <c r="AE2504" s="11">
        <f t="shared" si="1325"/>
        <v>1.0010343770000001</v>
      </c>
      <c r="AF2504" s="2">
        <f t="shared" si="1321"/>
        <v>157.04872696000001</v>
      </c>
      <c r="AG2504" s="2">
        <f t="shared" si="1312"/>
        <v>161.27526173999999</v>
      </c>
      <c r="AH2504" s="3">
        <f t="shared" si="1313"/>
        <v>0</v>
      </c>
      <c r="AI2504" s="4" t="str">
        <f t="shared" si="1326"/>
        <v>A+J=</v>
      </c>
      <c r="AJ2504" s="12">
        <f t="shared" si="1319"/>
        <v>43647</v>
      </c>
      <c r="AK2504" s="12"/>
      <c r="AL2504" s="4"/>
      <c r="AM2504" s="1"/>
      <c r="AN2504" s="12"/>
      <c r="AO2504" s="1"/>
      <c r="AP2504" s="1"/>
      <c r="AQ2504" s="3"/>
      <c r="AR2504" s="3"/>
      <c r="AS2504" s="7"/>
      <c r="AT2504" s="1"/>
      <c r="AU2504" s="1"/>
      <c r="AV2504" s="1"/>
      <c r="AW2504" s="1"/>
      <c r="AX2504" s="1"/>
      <c r="AY2504" s="1"/>
      <c r="AZ2504" s="1"/>
      <c r="BA2504" s="1"/>
      <c r="BB2504" s="1"/>
    </row>
    <row r="2505" spans="1:54" x14ac:dyDescent="0.2">
      <c r="A2505" s="178">
        <f t="shared" si="1314"/>
        <v>43624</v>
      </c>
      <c r="B2505" s="2">
        <f t="shared" si="1300"/>
        <v>156126.57572193016</v>
      </c>
      <c r="C2505" s="2">
        <f t="shared" si="1315"/>
        <v>104114.68919598</v>
      </c>
      <c r="D2505" s="2">
        <f>SUM(Y2505:Y$2591)</f>
        <v>10806.71822506</v>
      </c>
      <c r="E2505" s="11">
        <f t="shared" si="1301"/>
        <v>93307.970970919996</v>
      </c>
      <c r="F2505" s="99">
        <f t="shared" si="1329"/>
        <v>5206.9799999999996</v>
      </c>
      <c r="G2505" s="3">
        <f>IF(N2505=1,VLOOKUP(A2504,[1]Plan1!$BG$69:$BI$188,3),G2504)</f>
        <v>5213.75</v>
      </c>
      <c r="H2505" s="200">
        <f t="shared" si="1330"/>
        <v>43559</v>
      </c>
      <c r="I2505" s="200">
        <f t="shared" si="1331"/>
        <v>43589</v>
      </c>
      <c r="J2505" s="27">
        <f t="shared" si="1302"/>
        <v>1.3001778382095708E-3</v>
      </c>
      <c r="K2505" s="12">
        <f t="shared" si="1316"/>
        <v>43647</v>
      </c>
      <c r="L2505" s="12">
        <f t="shared" si="1303"/>
        <v>43647</v>
      </c>
      <c r="M2505" s="1">
        <f t="shared" si="1317"/>
        <v>19</v>
      </c>
      <c r="N2505" s="1">
        <f t="shared" si="1304"/>
        <v>5</v>
      </c>
      <c r="O2505" s="2">
        <f t="shared" si="1305"/>
        <v>1.00034198</v>
      </c>
      <c r="P2505" s="11">
        <f t="shared" si="1328"/>
        <v>1.0056996899999999</v>
      </c>
      <c r="Q2505" s="11">
        <f t="shared" si="1324"/>
        <v>1.5016692389091946</v>
      </c>
      <c r="R2505" s="2">
        <f t="shared" si="1327"/>
        <v>1.5021827699999999</v>
      </c>
      <c r="S2505" s="2">
        <f t="shared" si="1322"/>
        <v>1.4582888599999999</v>
      </c>
      <c r="T2505" s="2">
        <f t="shared" si="1306"/>
        <v>151829.29141686001</v>
      </c>
      <c r="U2505" s="2">
        <f t="shared" si="1307"/>
        <v>4952.5985757039698</v>
      </c>
      <c r="V2505" s="2">
        <f t="shared" si="1308"/>
        <v>46857.655325256186</v>
      </c>
      <c r="W2505" s="2">
        <f t="shared" si="1309"/>
        <v>155924.94309694017</v>
      </c>
      <c r="X2505" s="29">
        <f t="shared" si="1310"/>
        <v>0</v>
      </c>
      <c r="Y2505" s="2">
        <f t="shared" si="1323"/>
        <v>0</v>
      </c>
      <c r="Z2505" s="82">
        <f t="shared" si="1311"/>
        <v>0</v>
      </c>
      <c r="AA2505" s="2">
        <f t="shared" si="1320"/>
        <v>0</v>
      </c>
      <c r="AB2505" s="27">
        <f t="shared" si="1318"/>
        <v>6.7299999999999999E-2</v>
      </c>
      <c r="AC2505" s="29">
        <f t="shared" si="1332"/>
        <v>5</v>
      </c>
      <c r="AD2505" s="29">
        <v>252</v>
      </c>
      <c r="AE2505" s="11">
        <f t="shared" si="1325"/>
        <v>1.0012931389999999</v>
      </c>
      <c r="AF2505" s="2">
        <f t="shared" si="1321"/>
        <v>196.33637806999999</v>
      </c>
      <c r="AG2505" s="2">
        <f t="shared" si="1312"/>
        <v>201.63262499000001</v>
      </c>
      <c r="AH2505" s="3">
        <f t="shared" si="1313"/>
        <v>0</v>
      </c>
      <c r="AI2505" s="4" t="str">
        <f t="shared" si="1326"/>
        <v>A+J=</v>
      </c>
      <c r="AJ2505" s="12">
        <f t="shared" si="1319"/>
        <v>43647</v>
      </c>
      <c r="AK2505" s="12"/>
      <c r="AL2505" s="4"/>
      <c r="AM2505" s="1"/>
      <c r="AN2505" s="12"/>
      <c r="AO2505" s="1"/>
      <c r="AP2505" s="1"/>
      <c r="AQ2505" s="3"/>
      <c r="AR2505" s="3"/>
      <c r="AS2505" s="7"/>
      <c r="AT2505" s="1"/>
      <c r="AU2505" s="1"/>
      <c r="AV2505" s="1"/>
      <c r="AW2505" s="1"/>
      <c r="AX2505" s="1"/>
      <c r="AY2505" s="1"/>
      <c r="AZ2505" s="1"/>
      <c r="BA2505" s="1"/>
      <c r="BB2505" s="1"/>
    </row>
    <row r="2506" spans="1:54" x14ac:dyDescent="0.2">
      <c r="A2506" s="178">
        <f t="shared" si="1314"/>
        <v>43625</v>
      </c>
      <c r="B2506" s="2">
        <f t="shared" ref="B2506:B2569" si="1333">(W2506+AG2506)</f>
        <v>156126.57572193016</v>
      </c>
      <c r="C2506" s="2">
        <f t="shared" si="1315"/>
        <v>104114.68919598</v>
      </c>
      <c r="D2506" s="2">
        <f>SUM(Y2506:Y$2591)</f>
        <v>10806.71822506</v>
      </c>
      <c r="E2506" s="11">
        <f t="shared" ref="E2506:E2569" si="1334">(C2506-D2506)</f>
        <v>93307.970970919996</v>
      </c>
      <c r="F2506" s="99">
        <f t="shared" si="1329"/>
        <v>5206.9799999999996</v>
      </c>
      <c r="G2506" s="3">
        <f>IF(N2506=1,VLOOKUP(A2505,[1]Plan1!$BG$69:$BI$188,3),G2505)</f>
        <v>5213.75</v>
      </c>
      <c r="H2506" s="200">
        <f t="shared" si="1330"/>
        <v>43559</v>
      </c>
      <c r="I2506" s="200">
        <f t="shared" si="1331"/>
        <v>43589</v>
      </c>
      <c r="J2506" s="27">
        <f t="shared" ref="J2506:J2569" si="1335">(G2506/F2506)-1</f>
        <v>1.3001778382095708E-3</v>
      </c>
      <c r="K2506" s="12">
        <f t="shared" si="1316"/>
        <v>43647</v>
      </c>
      <c r="L2506" s="12">
        <f t="shared" ref="L2506:L2569" si="1336">IF(A2506&gt;L2505,K2506,L2505)</f>
        <v>43647</v>
      </c>
      <c r="M2506" s="1">
        <f t="shared" si="1317"/>
        <v>19</v>
      </c>
      <c r="N2506" s="1">
        <f t="shared" ref="N2506:N2569" si="1337">(M2506-(NETWORKDAYS(A2506,L2506,AN$137:AN$327)-1))</f>
        <v>5</v>
      </c>
      <c r="O2506" s="2">
        <f t="shared" ref="O2506:O2569" si="1338">TRUNC((G2506/F2506)^TRUNC((N2506/M2506),9),8)</f>
        <v>1.00034198</v>
      </c>
      <c r="P2506" s="11">
        <f t="shared" si="1328"/>
        <v>1.0056996899999999</v>
      </c>
      <c r="Q2506" s="11">
        <f t="shared" si="1324"/>
        <v>1.5016692389091946</v>
      </c>
      <c r="R2506" s="2">
        <f t="shared" si="1327"/>
        <v>1.5021827699999999</v>
      </c>
      <c r="S2506" s="2">
        <f t="shared" si="1322"/>
        <v>1.4582888599999999</v>
      </c>
      <c r="T2506" s="2">
        <f t="shared" ref="T2506:T2569" si="1339">TRUNC(C2506*S2506,8)</f>
        <v>151829.29141686001</v>
      </c>
      <c r="U2506" s="2">
        <f t="shared" ref="U2506:U2569" si="1340">(D2506*(S2506-1))</f>
        <v>4952.5985757039698</v>
      </c>
      <c r="V2506" s="2">
        <f t="shared" ref="V2506:V2569" si="1341">(E2506*(R2506-1))</f>
        <v>46857.655325256186</v>
      </c>
      <c r="W2506" s="2">
        <f t="shared" ref="W2506:W2569" si="1342">(C2506+U2506+V2506)</f>
        <v>155924.94309694017</v>
      </c>
      <c r="X2506" s="29">
        <f t="shared" ref="X2506:X2569" si="1343">IF(VLOOKUP(A2506,AN$10:AU$131,8)=VLOOKUP(A2505,AN$10:AU$131,8),0,VLOOKUP(A2506,AN$10:AU$131,8))</f>
        <v>0</v>
      </c>
      <c r="Y2506" s="2">
        <f t="shared" si="1323"/>
        <v>0</v>
      </c>
      <c r="Z2506" s="82">
        <f t="shared" ref="Z2506:Z2569" si="1344">IF(X2506&gt;0,VLOOKUP($A2506,$AN$10:$AS$131,6),0)</f>
        <v>0</v>
      </c>
      <c r="AA2506" s="2">
        <f t="shared" si="1320"/>
        <v>0</v>
      </c>
      <c r="AB2506" s="27">
        <f t="shared" si="1318"/>
        <v>6.7299999999999999E-2</v>
      </c>
      <c r="AC2506" s="29">
        <f t="shared" si="1332"/>
        <v>5</v>
      </c>
      <c r="AD2506" s="29">
        <v>252</v>
      </c>
      <c r="AE2506" s="11">
        <f t="shared" si="1325"/>
        <v>1.0012931389999999</v>
      </c>
      <c r="AF2506" s="2">
        <f t="shared" si="1321"/>
        <v>196.33637806999999</v>
      </c>
      <c r="AG2506" s="2">
        <f t="shared" ref="AG2506:AG2569" si="1345">TRUNC((W2506*(AE2506-1)),8)</f>
        <v>201.63262499000001</v>
      </c>
      <c r="AH2506" s="3">
        <f t="shared" ref="AH2506:AH2569" si="1346">IF(AA2506&gt;0,AA2506+AF2506,0)</f>
        <v>0</v>
      </c>
      <c r="AI2506" s="4" t="str">
        <f t="shared" si="1326"/>
        <v>A+J=</v>
      </c>
      <c r="AJ2506" s="12">
        <f t="shared" si="1319"/>
        <v>43647</v>
      </c>
      <c r="AK2506" s="12"/>
      <c r="AL2506" s="4"/>
      <c r="AM2506" s="1"/>
      <c r="AN2506" s="12"/>
      <c r="AO2506" s="1"/>
      <c r="AP2506" s="1"/>
      <c r="AQ2506" s="3"/>
      <c r="AR2506" s="3"/>
      <c r="AS2506" s="7"/>
      <c r="AT2506" s="1"/>
      <c r="AU2506" s="1"/>
      <c r="AV2506" s="1"/>
      <c r="AW2506" s="1"/>
      <c r="AX2506" s="1"/>
      <c r="AY2506" s="1"/>
      <c r="AZ2506" s="1"/>
      <c r="BA2506" s="1"/>
      <c r="BB2506" s="1"/>
    </row>
    <row r="2507" spans="1:54" x14ac:dyDescent="0.2">
      <c r="A2507" s="178">
        <f t="shared" ref="A2507:A2570" si="1347">(A2506+1)</f>
        <v>43626</v>
      </c>
      <c r="B2507" s="2">
        <f t="shared" si="1333"/>
        <v>156126.57572193016</v>
      </c>
      <c r="C2507" s="2">
        <f t="shared" ref="C2507:C2570" si="1348">TRUNC(IF(X2506&gt;0,VLOOKUP(A2506,$AN$12:$AO$131,2),C2506),8)</f>
        <v>104114.68919598</v>
      </c>
      <c r="D2507" s="2">
        <f>SUM(Y2507:Y$2591)</f>
        <v>10806.71822506</v>
      </c>
      <c r="E2507" s="11">
        <f t="shared" si="1334"/>
        <v>93307.970970919996</v>
      </c>
      <c r="F2507" s="99">
        <f t="shared" si="1329"/>
        <v>5206.9799999999996</v>
      </c>
      <c r="G2507" s="3">
        <f>IF(N2507=1,VLOOKUP(A2506,[1]Plan1!$BG$69:$BI$188,3),G2506)</f>
        <v>5213.75</v>
      </c>
      <c r="H2507" s="200">
        <f t="shared" si="1330"/>
        <v>43559</v>
      </c>
      <c r="I2507" s="200">
        <f t="shared" si="1331"/>
        <v>43589</v>
      </c>
      <c r="J2507" s="27">
        <f t="shared" si="1335"/>
        <v>1.3001778382095708E-3</v>
      </c>
      <c r="K2507" s="12">
        <f t="shared" ref="K2507:K2570" si="1349">IF(DAY(A2507)=1,VLOOKUP(A2507,AR$137:AW$275,4),K2506)</f>
        <v>43647</v>
      </c>
      <c r="L2507" s="12">
        <f t="shared" si="1336"/>
        <v>43647</v>
      </c>
      <c r="M2507" s="1">
        <f t="shared" ref="M2507:M2570" si="1350">IF(L2507=L2506,M2506,NETWORKDAYS(L2506,L2507,$AN$137:$AN$327)-1)</f>
        <v>19</v>
      </c>
      <c r="N2507" s="1">
        <f t="shared" si="1337"/>
        <v>5</v>
      </c>
      <c r="O2507" s="2">
        <f t="shared" si="1338"/>
        <v>1.00034198</v>
      </c>
      <c r="P2507" s="11">
        <f t="shared" si="1328"/>
        <v>1.0056996899999999</v>
      </c>
      <c r="Q2507" s="11">
        <f t="shared" si="1324"/>
        <v>1.5016692389091946</v>
      </c>
      <c r="R2507" s="2">
        <f t="shared" si="1327"/>
        <v>1.5021827699999999</v>
      </c>
      <c r="S2507" s="2">
        <f t="shared" si="1322"/>
        <v>1.4582888599999999</v>
      </c>
      <c r="T2507" s="2">
        <f t="shared" si="1339"/>
        <v>151829.29141686001</v>
      </c>
      <c r="U2507" s="2">
        <f t="shared" si="1340"/>
        <v>4952.5985757039698</v>
      </c>
      <c r="V2507" s="2">
        <f t="shared" si="1341"/>
        <v>46857.655325256186</v>
      </c>
      <c r="W2507" s="2">
        <f t="shared" si="1342"/>
        <v>155924.94309694017</v>
      </c>
      <c r="X2507" s="29">
        <f t="shared" si="1343"/>
        <v>0</v>
      </c>
      <c r="Y2507" s="2">
        <f t="shared" si="1323"/>
        <v>0</v>
      </c>
      <c r="Z2507" s="82">
        <f t="shared" si="1344"/>
        <v>0</v>
      </c>
      <c r="AA2507" s="2">
        <f t="shared" si="1320"/>
        <v>0</v>
      </c>
      <c r="AB2507" s="27">
        <f t="shared" ref="AB2507:AB2570" si="1351">(AB2506)</f>
        <v>6.7299999999999999E-2</v>
      </c>
      <c r="AC2507" s="29">
        <f t="shared" si="1332"/>
        <v>5</v>
      </c>
      <c r="AD2507" s="29">
        <v>252</v>
      </c>
      <c r="AE2507" s="11">
        <f t="shared" si="1325"/>
        <v>1.0012931389999999</v>
      </c>
      <c r="AF2507" s="2">
        <f t="shared" si="1321"/>
        <v>196.33637806999999</v>
      </c>
      <c r="AG2507" s="2">
        <f t="shared" si="1345"/>
        <v>201.63262499000001</v>
      </c>
      <c r="AH2507" s="3">
        <f t="shared" si="1346"/>
        <v>0</v>
      </c>
      <c r="AI2507" s="4" t="str">
        <f t="shared" si="1326"/>
        <v>A+J=</v>
      </c>
      <c r="AJ2507" s="12">
        <f t="shared" ref="AJ2507:AJ2570" si="1352">IF(X2506&gt;0,VLOOKUP(A2506,$AN$10:$AW$130,9),AJ2506)</f>
        <v>43647</v>
      </c>
      <c r="AK2507" s="12"/>
      <c r="AL2507" s="4"/>
      <c r="AM2507" s="1"/>
      <c r="AN2507" s="12"/>
      <c r="AO2507" s="1"/>
      <c r="AP2507" s="1"/>
      <c r="AQ2507" s="3"/>
      <c r="AR2507" s="3"/>
      <c r="AS2507" s="7"/>
      <c r="AT2507" s="1"/>
      <c r="AU2507" s="1"/>
      <c r="AV2507" s="1"/>
      <c r="AW2507" s="1"/>
      <c r="AX2507" s="1"/>
      <c r="AY2507" s="1"/>
      <c r="AZ2507" s="1"/>
      <c r="BA2507" s="1"/>
      <c r="BB2507" s="1"/>
    </row>
    <row r="2508" spans="1:54" x14ac:dyDescent="0.2">
      <c r="A2508" s="178">
        <f t="shared" si="1347"/>
        <v>43627</v>
      </c>
      <c r="B2508" s="2">
        <f t="shared" si="1333"/>
        <v>156176.53386737799</v>
      </c>
      <c r="C2508" s="2">
        <f t="shared" si="1348"/>
        <v>104114.68919598</v>
      </c>
      <c r="D2508" s="2">
        <f>SUM(Y2508:Y$2591)</f>
        <v>10806.71822506</v>
      </c>
      <c r="E2508" s="11">
        <f t="shared" si="1334"/>
        <v>93307.970970919996</v>
      </c>
      <c r="F2508" s="99">
        <f t="shared" si="1329"/>
        <v>5206.9799999999996</v>
      </c>
      <c r="G2508" s="3">
        <f>IF(N2508=1,VLOOKUP(A2507,[1]Plan1!$BG$69:$BI$188,3),G2507)</f>
        <v>5213.75</v>
      </c>
      <c r="H2508" s="200">
        <f t="shared" si="1330"/>
        <v>43559</v>
      </c>
      <c r="I2508" s="200">
        <f t="shared" si="1331"/>
        <v>43589</v>
      </c>
      <c r="J2508" s="27">
        <f t="shared" si="1335"/>
        <v>1.3001778382095708E-3</v>
      </c>
      <c r="K2508" s="12">
        <f t="shared" si="1349"/>
        <v>43647</v>
      </c>
      <c r="L2508" s="12">
        <f t="shared" si="1336"/>
        <v>43647</v>
      </c>
      <c r="M2508" s="1">
        <f t="shared" si="1350"/>
        <v>19</v>
      </c>
      <c r="N2508" s="1">
        <f t="shared" si="1337"/>
        <v>6</v>
      </c>
      <c r="O2508" s="2">
        <f t="shared" si="1338"/>
        <v>1.0004103900000001</v>
      </c>
      <c r="P2508" s="11">
        <f t="shared" si="1328"/>
        <v>1.0056996899999999</v>
      </c>
      <c r="Q2508" s="11">
        <f t="shared" si="1324"/>
        <v>1.5016692389091946</v>
      </c>
      <c r="R2508" s="2">
        <f t="shared" si="1327"/>
        <v>1.5022854999999999</v>
      </c>
      <c r="S2508" s="2">
        <f t="shared" si="1322"/>
        <v>1.4582888599999999</v>
      </c>
      <c r="T2508" s="2">
        <f t="shared" si="1339"/>
        <v>151829.29141686001</v>
      </c>
      <c r="U2508" s="2">
        <f t="shared" si="1340"/>
        <v>4952.5985757039698</v>
      </c>
      <c r="V2508" s="2">
        <f t="shared" si="1341"/>
        <v>46867.240853114032</v>
      </c>
      <c r="W2508" s="2">
        <f t="shared" si="1342"/>
        <v>155934.528624798</v>
      </c>
      <c r="X2508" s="29">
        <f t="shared" si="1343"/>
        <v>0</v>
      </c>
      <c r="Y2508" s="2">
        <f t="shared" si="1323"/>
        <v>0</v>
      </c>
      <c r="Z2508" s="82">
        <f t="shared" si="1344"/>
        <v>0</v>
      </c>
      <c r="AA2508" s="2">
        <f t="shared" si="1320"/>
        <v>0</v>
      </c>
      <c r="AB2508" s="27">
        <f t="shared" si="1351"/>
        <v>6.7299999999999999E-2</v>
      </c>
      <c r="AC2508" s="29">
        <f t="shared" si="1332"/>
        <v>6</v>
      </c>
      <c r="AD2508" s="29">
        <v>252</v>
      </c>
      <c r="AE2508" s="11">
        <f t="shared" si="1325"/>
        <v>1.0015519669999999</v>
      </c>
      <c r="AF2508" s="2">
        <f t="shared" si="1321"/>
        <v>235.63404990999999</v>
      </c>
      <c r="AG2508" s="2">
        <f t="shared" si="1345"/>
        <v>242.00524257999999</v>
      </c>
      <c r="AH2508" s="3">
        <f t="shared" si="1346"/>
        <v>0</v>
      </c>
      <c r="AI2508" s="4" t="str">
        <f t="shared" si="1326"/>
        <v>A+J=</v>
      </c>
      <c r="AJ2508" s="12">
        <f t="shared" si="1352"/>
        <v>43647</v>
      </c>
      <c r="AK2508" s="12"/>
      <c r="AL2508" s="4"/>
      <c r="AM2508" s="1"/>
      <c r="AN2508" s="12"/>
      <c r="AO2508" s="1"/>
      <c r="AP2508" s="1"/>
      <c r="AQ2508" s="3"/>
      <c r="AR2508" s="3"/>
      <c r="AS2508" s="7"/>
      <c r="AT2508" s="1"/>
      <c r="AU2508" s="1"/>
      <c r="AV2508" s="1"/>
      <c r="AW2508" s="1"/>
      <c r="AX2508" s="1"/>
      <c r="AY2508" s="1"/>
      <c r="AZ2508" s="1"/>
      <c r="BA2508" s="1"/>
      <c r="BB2508" s="1"/>
    </row>
    <row r="2509" spans="1:54" x14ac:dyDescent="0.2">
      <c r="A2509" s="178">
        <f t="shared" si="1347"/>
        <v>43628</v>
      </c>
      <c r="B2509" s="2">
        <f t="shared" si="1333"/>
        <v>156226.50929263528</v>
      </c>
      <c r="C2509" s="2">
        <f t="shared" si="1348"/>
        <v>104114.68919598</v>
      </c>
      <c r="D2509" s="2">
        <f>SUM(Y2509:Y$2591)</f>
        <v>10806.71822506</v>
      </c>
      <c r="E2509" s="11">
        <f t="shared" si="1334"/>
        <v>93307.970970919996</v>
      </c>
      <c r="F2509" s="99">
        <f t="shared" si="1329"/>
        <v>5206.9799999999996</v>
      </c>
      <c r="G2509" s="3">
        <f>IF(N2509=1,VLOOKUP(A2508,[1]Plan1!$BG$69:$BI$188,3),G2508)</f>
        <v>5213.75</v>
      </c>
      <c r="H2509" s="200">
        <f t="shared" si="1330"/>
        <v>43559</v>
      </c>
      <c r="I2509" s="200">
        <f t="shared" si="1331"/>
        <v>43589</v>
      </c>
      <c r="J2509" s="27">
        <f t="shared" si="1335"/>
        <v>1.3001778382095708E-3</v>
      </c>
      <c r="K2509" s="12">
        <f t="shared" si="1349"/>
        <v>43647</v>
      </c>
      <c r="L2509" s="12">
        <f t="shared" si="1336"/>
        <v>43647</v>
      </c>
      <c r="M2509" s="1">
        <f t="shared" si="1350"/>
        <v>19</v>
      </c>
      <c r="N2509" s="1">
        <f t="shared" si="1337"/>
        <v>7</v>
      </c>
      <c r="O2509" s="2">
        <f t="shared" si="1338"/>
        <v>1.0004788099999999</v>
      </c>
      <c r="P2509" s="11">
        <f t="shared" si="1328"/>
        <v>1.0056996899999999</v>
      </c>
      <c r="Q2509" s="11">
        <f t="shared" si="1324"/>
        <v>1.5016692389091946</v>
      </c>
      <c r="R2509" s="2">
        <f t="shared" si="1327"/>
        <v>1.5023882500000001</v>
      </c>
      <c r="S2509" s="2">
        <f t="shared" si="1322"/>
        <v>1.4582888599999999</v>
      </c>
      <c r="T2509" s="2">
        <f t="shared" si="1339"/>
        <v>151829.29141686001</v>
      </c>
      <c r="U2509" s="2">
        <f t="shared" si="1340"/>
        <v>4952.5985757039698</v>
      </c>
      <c r="V2509" s="2">
        <f t="shared" si="1341"/>
        <v>46876.828247131307</v>
      </c>
      <c r="W2509" s="2">
        <f t="shared" si="1342"/>
        <v>155944.11601881529</v>
      </c>
      <c r="X2509" s="29">
        <f t="shared" si="1343"/>
        <v>0</v>
      </c>
      <c r="Y2509" s="2">
        <f t="shared" si="1323"/>
        <v>0</v>
      </c>
      <c r="Z2509" s="82">
        <f t="shared" si="1344"/>
        <v>0</v>
      </c>
      <c r="AA2509" s="2">
        <f t="shared" si="1320"/>
        <v>0</v>
      </c>
      <c r="AB2509" s="27">
        <f t="shared" si="1351"/>
        <v>6.7299999999999999E-2</v>
      </c>
      <c r="AC2509" s="29">
        <f t="shared" si="1332"/>
        <v>7</v>
      </c>
      <c r="AD2509" s="29">
        <v>252</v>
      </c>
      <c r="AE2509" s="11">
        <f t="shared" si="1325"/>
        <v>1.0018108619999999</v>
      </c>
      <c r="AF2509" s="2">
        <f t="shared" si="1321"/>
        <v>274.94189431000001</v>
      </c>
      <c r="AG2509" s="2">
        <f t="shared" si="1345"/>
        <v>282.39327381999999</v>
      </c>
      <c r="AH2509" s="3">
        <f t="shared" si="1346"/>
        <v>0</v>
      </c>
      <c r="AI2509" s="4" t="str">
        <f t="shared" si="1326"/>
        <v>A+J=</v>
      </c>
      <c r="AJ2509" s="12">
        <f t="shared" si="1352"/>
        <v>43647</v>
      </c>
      <c r="AK2509" s="12"/>
      <c r="AL2509" s="4"/>
      <c r="AM2509" s="1"/>
      <c r="AN2509" s="12"/>
      <c r="AO2509" s="1"/>
      <c r="AP2509" s="1"/>
      <c r="AQ2509" s="3"/>
      <c r="AR2509" s="3"/>
      <c r="AS2509" s="7"/>
      <c r="AT2509" s="1"/>
      <c r="AU2509" s="1"/>
      <c r="AV2509" s="1"/>
      <c r="AW2509" s="1"/>
      <c r="AX2509" s="1"/>
      <c r="AY2509" s="1"/>
      <c r="AZ2509" s="1"/>
      <c r="BA2509" s="1"/>
      <c r="BB2509" s="1"/>
    </row>
    <row r="2510" spans="1:54" x14ac:dyDescent="0.2">
      <c r="A2510" s="178">
        <f t="shared" si="1347"/>
        <v>43629</v>
      </c>
      <c r="B2510" s="2">
        <f t="shared" si="1333"/>
        <v>156276.49935198284</v>
      </c>
      <c r="C2510" s="2">
        <f t="shared" si="1348"/>
        <v>104114.68919598</v>
      </c>
      <c r="D2510" s="2">
        <f>SUM(Y2510:Y$2591)</f>
        <v>10806.71822506</v>
      </c>
      <c r="E2510" s="11">
        <f t="shared" si="1334"/>
        <v>93307.970970919996</v>
      </c>
      <c r="F2510" s="99">
        <f t="shared" si="1329"/>
        <v>5206.9799999999996</v>
      </c>
      <c r="G2510" s="3">
        <f>IF(N2510=1,VLOOKUP(A2509,[1]Plan1!$BG$69:$BI$188,3),G2509)</f>
        <v>5213.75</v>
      </c>
      <c r="H2510" s="200">
        <f t="shared" si="1330"/>
        <v>43559</v>
      </c>
      <c r="I2510" s="200">
        <f t="shared" si="1331"/>
        <v>43589</v>
      </c>
      <c r="J2510" s="27">
        <f t="shared" si="1335"/>
        <v>1.3001778382095708E-3</v>
      </c>
      <c r="K2510" s="12">
        <f t="shared" si="1349"/>
        <v>43647</v>
      </c>
      <c r="L2510" s="12">
        <f t="shared" si="1336"/>
        <v>43647</v>
      </c>
      <c r="M2510" s="1">
        <f t="shared" si="1350"/>
        <v>19</v>
      </c>
      <c r="N2510" s="1">
        <f t="shared" si="1337"/>
        <v>8</v>
      </c>
      <c r="O2510" s="2">
        <f t="shared" si="1338"/>
        <v>1.00054723</v>
      </c>
      <c r="P2510" s="11">
        <f t="shared" si="1328"/>
        <v>1.0056996899999999</v>
      </c>
      <c r="Q2510" s="11">
        <f t="shared" si="1324"/>
        <v>1.5016692389091946</v>
      </c>
      <c r="R2510" s="2">
        <f t="shared" si="1327"/>
        <v>1.5024909900000001</v>
      </c>
      <c r="S2510" s="2">
        <f t="shared" si="1322"/>
        <v>1.4582888599999999</v>
      </c>
      <c r="T2510" s="2">
        <f t="shared" si="1339"/>
        <v>151829.29141686001</v>
      </c>
      <c r="U2510" s="2">
        <f t="shared" si="1340"/>
        <v>4952.5985757039698</v>
      </c>
      <c r="V2510" s="2">
        <f t="shared" si="1341"/>
        <v>46886.414708068856</v>
      </c>
      <c r="W2510" s="2">
        <f t="shared" si="1342"/>
        <v>155953.70247975283</v>
      </c>
      <c r="X2510" s="29">
        <f t="shared" si="1343"/>
        <v>0</v>
      </c>
      <c r="Y2510" s="2">
        <f t="shared" si="1323"/>
        <v>0</v>
      </c>
      <c r="Z2510" s="82">
        <f t="shared" si="1344"/>
        <v>0</v>
      </c>
      <c r="AA2510" s="2">
        <f t="shared" si="1320"/>
        <v>0</v>
      </c>
      <c r="AB2510" s="27">
        <f t="shared" si="1351"/>
        <v>6.7299999999999999E-2</v>
      </c>
      <c r="AC2510" s="29">
        <f t="shared" si="1332"/>
        <v>8</v>
      </c>
      <c r="AD2510" s="29">
        <v>252</v>
      </c>
      <c r="AE2510" s="11">
        <f t="shared" si="1325"/>
        <v>1.002069825</v>
      </c>
      <c r="AF2510" s="2">
        <f t="shared" si="1321"/>
        <v>314.26006310000002</v>
      </c>
      <c r="AG2510" s="2">
        <f t="shared" si="1345"/>
        <v>322.79687223000002</v>
      </c>
      <c r="AH2510" s="3">
        <f t="shared" si="1346"/>
        <v>0</v>
      </c>
      <c r="AI2510" s="4" t="str">
        <f t="shared" si="1326"/>
        <v>A+J=</v>
      </c>
      <c r="AJ2510" s="12">
        <f t="shared" si="1352"/>
        <v>43647</v>
      </c>
      <c r="AK2510" s="12"/>
      <c r="AL2510" s="4"/>
      <c r="AM2510" s="1"/>
      <c r="AN2510" s="12"/>
      <c r="AO2510" s="1"/>
      <c r="AP2510" s="1"/>
      <c r="AQ2510" s="3"/>
      <c r="AR2510" s="3"/>
      <c r="AS2510" s="7"/>
      <c r="AT2510" s="1"/>
      <c r="AU2510" s="1"/>
      <c r="AV2510" s="1"/>
      <c r="AW2510" s="1"/>
      <c r="AX2510" s="1"/>
      <c r="AY2510" s="1"/>
      <c r="AZ2510" s="1"/>
      <c r="BA2510" s="1"/>
      <c r="BB2510" s="1"/>
    </row>
    <row r="2511" spans="1:54" x14ac:dyDescent="0.2">
      <c r="A2511" s="178">
        <f t="shared" si="1347"/>
        <v>43630</v>
      </c>
      <c r="B2511" s="2">
        <f t="shared" si="1333"/>
        <v>156326.50654048979</v>
      </c>
      <c r="C2511" s="2">
        <f t="shared" si="1348"/>
        <v>104114.68919598</v>
      </c>
      <c r="D2511" s="2">
        <f>SUM(Y2511:Y$2591)</f>
        <v>10806.71822506</v>
      </c>
      <c r="E2511" s="11">
        <f t="shared" si="1334"/>
        <v>93307.970970919996</v>
      </c>
      <c r="F2511" s="99">
        <f t="shared" si="1329"/>
        <v>5206.9799999999996</v>
      </c>
      <c r="G2511" s="3">
        <f>IF(N2511=1,VLOOKUP(A2510,[1]Plan1!$BG$69:$BI$188,3),G2510)</f>
        <v>5213.75</v>
      </c>
      <c r="H2511" s="200">
        <f t="shared" si="1330"/>
        <v>43559</v>
      </c>
      <c r="I2511" s="200">
        <f t="shared" si="1331"/>
        <v>43589</v>
      </c>
      <c r="J2511" s="27">
        <f t="shared" si="1335"/>
        <v>1.3001778382095708E-3</v>
      </c>
      <c r="K2511" s="12">
        <f t="shared" si="1349"/>
        <v>43647</v>
      </c>
      <c r="L2511" s="12">
        <f t="shared" si="1336"/>
        <v>43647</v>
      </c>
      <c r="M2511" s="1">
        <f t="shared" si="1350"/>
        <v>19</v>
      </c>
      <c r="N2511" s="1">
        <f t="shared" si="1337"/>
        <v>9</v>
      </c>
      <c r="O2511" s="2">
        <f t="shared" si="1338"/>
        <v>1.00061566</v>
      </c>
      <c r="P2511" s="11">
        <f t="shared" si="1328"/>
        <v>1.0056996899999999</v>
      </c>
      <c r="Q2511" s="11">
        <f t="shared" si="1324"/>
        <v>1.5016692389091946</v>
      </c>
      <c r="R2511" s="2">
        <f t="shared" si="1327"/>
        <v>1.50259375</v>
      </c>
      <c r="S2511" s="2">
        <f t="shared" si="1322"/>
        <v>1.4582888599999999</v>
      </c>
      <c r="T2511" s="2">
        <f t="shared" si="1339"/>
        <v>151829.29141686001</v>
      </c>
      <c r="U2511" s="2">
        <f t="shared" si="1340"/>
        <v>4952.5985757039698</v>
      </c>
      <c r="V2511" s="2">
        <f t="shared" si="1341"/>
        <v>46896.003035165821</v>
      </c>
      <c r="W2511" s="2">
        <f t="shared" si="1342"/>
        <v>155963.29080684978</v>
      </c>
      <c r="X2511" s="29">
        <f t="shared" si="1343"/>
        <v>0</v>
      </c>
      <c r="Y2511" s="2">
        <f t="shared" si="1323"/>
        <v>0</v>
      </c>
      <c r="Z2511" s="82">
        <f t="shared" si="1344"/>
        <v>0</v>
      </c>
      <c r="AA2511" s="2">
        <f t="shared" si="1320"/>
        <v>0</v>
      </c>
      <c r="AB2511" s="27">
        <f t="shared" si="1351"/>
        <v>6.7299999999999999E-2</v>
      </c>
      <c r="AC2511" s="29">
        <f t="shared" si="1332"/>
        <v>9</v>
      </c>
      <c r="AD2511" s="29">
        <v>252</v>
      </c>
      <c r="AE2511" s="11">
        <f t="shared" si="1325"/>
        <v>1.0023288539999999</v>
      </c>
      <c r="AF2511" s="2">
        <f t="shared" si="1321"/>
        <v>353.58825263</v>
      </c>
      <c r="AG2511" s="2">
        <f t="shared" si="1345"/>
        <v>363.21573364</v>
      </c>
      <c r="AH2511" s="3">
        <f t="shared" si="1346"/>
        <v>0</v>
      </c>
      <c r="AI2511" s="4" t="str">
        <f t="shared" si="1326"/>
        <v>A+J=</v>
      </c>
      <c r="AJ2511" s="12">
        <f t="shared" si="1352"/>
        <v>43647</v>
      </c>
      <c r="AK2511" s="12"/>
      <c r="AL2511" s="4"/>
      <c r="AM2511" s="1"/>
      <c r="AN2511" s="12"/>
      <c r="AO2511" s="1"/>
      <c r="AP2511" s="1"/>
      <c r="AQ2511" s="3"/>
      <c r="AR2511" s="3"/>
      <c r="AS2511" s="7"/>
      <c r="AT2511" s="1"/>
      <c r="AU2511" s="1"/>
      <c r="AV2511" s="1"/>
      <c r="AW2511" s="1"/>
      <c r="AX2511" s="1"/>
      <c r="AY2511" s="1"/>
      <c r="AZ2511" s="1"/>
      <c r="BA2511" s="1"/>
      <c r="BB2511" s="1"/>
    </row>
    <row r="2512" spans="1:54" x14ac:dyDescent="0.2">
      <c r="A2512" s="178">
        <f t="shared" si="1347"/>
        <v>43631</v>
      </c>
      <c r="B2512" s="2">
        <f t="shared" si="1333"/>
        <v>156376.52914649679</v>
      </c>
      <c r="C2512" s="2">
        <f t="shared" si="1348"/>
        <v>104114.68919598</v>
      </c>
      <c r="D2512" s="2">
        <f>SUM(Y2512:Y$2591)</f>
        <v>10806.71822506</v>
      </c>
      <c r="E2512" s="11">
        <f t="shared" si="1334"/>
        <v>93307.970970919996</v>
      </c>
      <c r="F2512" s="99">
        <f t="shared" si="1329"/>
        <v>5206.9799999999996</v>
      </c>
      <c r="G2512" s="3">
        <f>IF(N2512=1,VLOOKUP(A2511,[1]Plan1!$BG$69:$BI$188,3),G2511)</f>
        <v>5213.75</v>
      </c>
      <c r="H2512" s="200">
        <f t="shared" si="1330"/>
        <v>43559</v>
      </c>
      <c r="I2512" s="200">
        <f t="shared" si="1331"/>
        <v>43589</v>
      </c>
      <c r="J2512" s="27">
        <f t="shared" si="1335"/>
        <v>1.3001778382095708E-3</v>
      </c>
      <c r="K2512" s="12">
        <f t="shared" si="1349"/>
        <v>43647</v>
      </c>
      <c r="L2512" s="12">
        <f t="shared" si="1336"/>
        <v>43647</v>
      </c>
      <c r="M2512" s="1">
        <f t="shared" si="1350"/>
        <v>19</v>
      </c>
      <c r="N2512" s="1">
        <f t="shared" si="1337"/>
        <v>10</v>
      </c>
      <c r="O2512" s="2">
        <f t="shared" si="1338"/>
        <v>1.00068409</v>
      </c>
      <c r="P2512" s="11">
        <f t="shared" si="1328"/>
        <v>1.0056996899999999</v>
      </c>
      <c r="Q2512" s="11">
        <f t="shared" si="1324"/>
        <v>1.5016692389091946</v>
      </c>
      <c r="R2512" s="2">
        <f t="shared" si="1327"/>
        <v>1.50269651</v>
      </c>
      <c r="S2512" s="2">
        <f t="shared" si="1322"/>
        <v>1.4582888599999999</v>
      </c>
      <c r="T2512" s="2">
        <f t="shared" si="1339"/>
        <v>151829.29141686001</v>
      </c>
      <c r="U2512" s="2">
        <f t="shared" si="1340"/>
        <v>4952.5985757039698</v>
      </c>
      <c r="V2512" s="2">
        <f t="shared" si="1341"/>
        <v>46905.5913622628</v>
      </c>
      <c r="W2512" s="2">
        <f t="shared" si="1342"/>
        <v>155972.87913394679</v>
      </c>
      <c r="X2512" s="29">
        <f t="shared" si="1343"/>
        <v>0</v>
      </c>
      <c r="Y2512" s="2">
        <f t="shared" si="1323"/>
        <v>0</v>
      </c>
      <c r="Z2512" s="82">
        <f t="shared" si="1344"/>
        <v>0</v>
      </c>
      <c r="AA2512" s="2">
        <f t="shared" si="1320"/>
        <v>0</v>
      </c>
      <c r="AB2512" s="27">
        <f t="shared" si="1351"/>
        <v>6.7299999999999999E-2</v>
      </c>
      <c r="AC2512" s="29">
        <f t="shared" si="1332"/>
        <v>10</v>
      </c>
      <c r="AD2512" s="29">
        <v>252</v>
      </c>
      <c r="AE2512" s="11">
        <f t="shared" si="1325"/>
        <v>1.0025879499999999</v>
      </c>
      <c r="AF2512" s="2">
        <f t="shared" si="1321"/>
        <v>392.92661471999998</v>
      </c>
      <c r="AG2512" s="2">
        <f t="shared" si="1345"/>
        <v>403.65001254999999</v>
      </c>
      <c r="AH2512" s="3">
        <f t="shared" si="1346"/>
        <v>0</v>
      </c>
      <c r="AI2512" s="4" t="str">
        <f t="shared" si="1326"/>
        <v>A+J=</v>
      </c>
      <c r="AJ2512" s="12">
        <f t="shared" si="1352"/>
        <v>43647</v>
      </c>
      <c r="AK2512" s="12"/>
      <c r="AL2512" s="4"/>
      <c r="AM2512" s="1"/>
      <c r="AN2512" s="12"/>
      <c r="AO2512" s="1"/>
      <c r="AP2512" s="1"/>
      <c r="AQ2512" s="3"/>
      <c r="AR2512" s="3"/>
      <c r="AS2512" s="7"/>
      <c r="AT2512" s="1"/>
      <c r="AU2512" s="1"/>
      <c r="AV2512" s="1"/>
      <c r="AW2512" s="1"/>
      <c r="AX2512" s="1"/>
      <c r="AY2512" s="1"/>
      <c r="AZ2512" s="1"/>
      <c r="BA2512" s="1"/>
      <c r="BB2512" s="1"/>
    </row>
    <row r="2513" spans="1:54" x14ac:dyDescent="0.2">
      <c r="A2513" s="178">
        <f t="shared" si="1347"/>
        <v>43632</v>
      </c>
      <c r="B2513" s="2">
        <f t="shared" si="1333"/>
        <v>156376.52914649679</v>
      </c>
      <c r="C2513" s="2">
        <f t="shared" si="1348"/>
        <v>104114.68919598</v>
      </c>
      <c r="D2513" s="2">
        <f>SUM(Y2513:Y$2591)</f>
        <v>10806.71822506</v>
      </c>
      <c r="E2513" s="11">
        <f t="shared" si="1334"/>
        <v>93307.970970919996</v>
      </c>
      <c r="F2513" s="99">
        <f t="shared" si="1329"/>
        <v>5206.9799999999996</v>
      </c>
      <c r="G2513" s="3">
        <f>IF(N2513=1,VLOOKUP(A2512,[1]Plan1!$BG$69:$BI$188,3),G2512)</f>
        <v>5213.75</v>
      </c>
      <c r="H2513" s="200">
        <f t="shared" si="1330"/>
        <v>43559</v>
      </c>
      <c r="I2513" s="200">
        <f t="shared" si="1331"/>
        <v>43589</v>
      </c>
      <c r="J2513" s="27">
        <f t="shared" si="1335"/>
        <v>1.3001778382095708E-3</v>
      </c>
      <c r="K2513" s="12">
        <f t="shared" si="1349"/>
        <v>43647</v>
      </c>
      <c r="L2513" s="12">
        <f t="shared" si="1336"/>
        <v>43647</v>
      </c>
      <c r="M2513" s="1">
        <f t="shared" si="1350"/>
        <v>19</v>
      </c>
      <c r="N2513" s="1">
        <f t="shared" si="1337"/>
        <v>10</v>
      </c>
      <c r="O2513" s="2">
        <f t="shared" si="1338"/>
        <v>1.00068409</v>
      </c>
      <c r="P2513" s="11">
        <f t="shared" si="1328"/>
        <v>1.0056996899999999</v>
      </c>
      <c r="Q2513" s="11">
        <f t="shared" si="1324"/>
        <v>1.5016692389091946</v>
      </c>
      <c r="R2513" s="2">
        <f t="shared" si="1327"/>
        <v>1.50269651</v>
      </c>
      <c r="S2513" s="2">
        <f t="shared" si="1322"/>
        <v>1.4582888599999999</v>
      </c>
      <c r="T2513" s="2">
        <f t="shared" si="1339"/>
        <v>151829.29141686001</v>
      </c>
      <c r="U2513" s="2">
        <f t="shared" si="1340"/>
        <v>4952.5985757039698</v>
      </c>
      <c r="V2513" s="2">
        <f t="shared" si="1341"/>
        <v>46905.5913622628</v>
      </c>
      <c r="W2513" s="2">
        <f t="shared" si="1342"/>
        <v>155972.87913394679</v>
      </c>
      <c r="X2513" s="29">
        <f t="shared" si="1343"/>
        <v>0</v>
      </c>
      <c r="Y2513" s="2">
        <f t="shared" si="1323"/>
        <v>0</v>
      </c>
      <c r="Z2513" s="82">
        <f t="shared" si="1344"/>
        <v>0</v>
      </c>
      <c r="AA2513" s="2">
        <f t="shared" si="1320"/>
        <v>0</v>
      </c>
      <c r="AB2513" s="27">
        <f t="shared" si="1351"/>
        <v>6.7299999999999999E-2</v>
      </c>
      <c r="AC2513" s="29">
        <f t="shared" si="1332"/>
        <v>10</v>
      </c>
      <c r="AD2513" s="29">
        <v>252</v>
      </c>
      <c r="AE2513" s="11">
        <f t="shared" si="1325"/>
        <v>1.0025879499999999</v>
      </c>
      <c r="AF2513" s="2">
        <f t="shared" si="1321"/>
        <v>392.92661471999998</v>
      </c>
      <c r="AG2513" s="2">
        <f t="shared" si="1345"/>
        <v>403.65001254999999</v>
      </c>
      <c r="AH2513" s="3">
        <f t="shared" si="1346"/>
        <v>0</v>
      </c>
      <c r="AI2513" s="4" t="str">
        <f t="shared" si="1326"/>
        <v>A+J=</v>
      </c>
      <c r="AJ2513" s="12">
        <f t="shared" si="1352"/>
        <v>43647</v>
      </c>
      <c r="AK2513" s="12"/>
      <c r="AL2513" s="4"/>
      <c r="AM2513" s="1"/>
      <c r="AN2513" s="12"/>
      <c r="AO2513" s="1"/>
      <c r="AP2513" s="1"/>
      <c r="AQ2513" s="3"/>
      <c r="AR2513" s="3"/>
      <c r="AS2513" s="7"/>
      <c r="AT2513" s="1"/>
      <c r="AU2513" s="1"/>
      <c r="AV2513" s="1"/>
      <c r="AW2513" s="1"/>
      <c r="AX2513" s="1"/>
      <c r="AY2513" s="1"/>
      <c r="AZ2513" s="1"/>
      <c r="BA2513" s="1"/>
      <c r="BB2513" s="1"/>
    </row>
    <row r="2514" spans="1:54" x14ac:dyDescent="0.2">
      <c r="A2514" s="178">
        <f t="shared" si="1347"/>
        <v>43633</v>
      </c>
      <c r="B2514" s="2">
        <f t="shared" si="1333"/>
        <v>156376.52914649679</v>
      </c>
      <c r="C2514" s="2">
        <f t="shared" si="1348"/>
        <v>104114.68919598</v>
      </c>
      <c r="D2514" s="2">
        <f>SUM(Y2514:Y$2591)</f>
        <v>10806.71822506</v>
      </c>
      <c r="E2514" s="11">
        <f t="shared" si="1334"/>
        <v>93307.970970919996</v>
      </c>
      <c r="F2514" s="99">
        <f t="shared" si="1329"/>
        <v>5206.9799999999996</v>
      </c>
      <c r="G2514" s="3">
        <f>IF(N2514=1,VLOOKUP(A2513,[1]Plan1!$BG$69:$BI$188,3),G2513)</f>
        <v>5213.75</v>
      </c>
      <c r="H2514" s="200">
        <f t="shared" si="1330"/>
        <v>43559</v>
      </c>
      <c r="I2514" s="200">
        <f t="shared" si="1331"/>
        <v>43589</v>
      </c>
      <c r="J2514" s="27">
        <f t="shared" si="1335"/>
        <v>1.3001778382095708E-3</v>
      </c>
      <c r="K2514" s="12">
        <f t="shared" si="1349"/>
        <v>43647</v>
      </c>
      <c r="L2514" s="12">
        <f t="shared" si="1336"/>
        <v>43647</v>
      </c>
      <c r="M2514" s="1">
        <f t="shared" si="1350"/>
        <v>19</v>
      </c>
      <c r="N2514" s="1">
        <f t="shared" si="1337"/>
        <v>10</v>
      </c>
      <c r="O2514" s="2">
        <f t="shared" si="1338"/>
        <v>1.00068409</v>
      </c>
      <c r="P2514" s="11">
        <f t="shared" si="1328"/>
        <v>1.0056996899999999</v>
      </c>
      <c r="Q2514" s="11">
        <f t="shared" si="1324"/>
        <v>1.5016692389091946</v>
      </c>
      <c r="R2514" s="2">
        <f t="shared" si="1327"/>
        <v>1.50269651</v>
      </c>
      <c r="S2514" s="2">
        <f t="shared" si="1322"/>
        <v>1.4582888599999999</v>
      </c>
      <c r="T2514" s="2">
        <f t="shared" si="1339"/>
        <v>151829.29141686001</v>
      </c>
      <c r="U2514" s="2">
        <f t="shared" si="1340"/>
        <v>4952.5985757039698</v>
      </c>
      <c r="V2514" s="2">
        <f t="shared" si="1341"/>
        <v>46905.5913622628</v>
      </c>
      <c r="W2514" s="2">
        <f t="shared" si="1342"/>
        <v>155972.87913394679</v>
      </c>
      <c r="X2514" s="29">
        <f t="shared" si="1343"/>
        <v>0</v>
      </c>
      <c r="Y2514" s="2">
        <f t="shared" si="1323"/>
        <v>0</v>
      </c>
      <c r="Z2514" s="82">
        <f t="shared" si="1344"/>
        <v>0</v>
      </c>
      <c r="AA2514" s="2">
        <f t="shared" si="1320"/>
        <v>0</v>
      </c>
      <c r="AB2514" s="27">
        <f t="shared" si="1351"/>
        <v>6.7299999999999999E-2</v>
      </c>
      <c r="AC2514" s="29">
        <f t="shared" si="1332"/>
        <v>10</v>
      </c>
      <c r="AD2514" s="29">
        <v>252</v>
      </c>
      <c r="AE2514" s="11">
        <f t="shared" si="1325"/>
        <v>1.0025879499999999</v>
      </c>
      <c r="AF2514" s="2">
        <f t="shared" si="1321"/>
        <v>392.92661471999998</v>
      </c>
      <c r="AG2514" s="2">
        <f t="shared" si="1345"/>
        <v>403.65001254999999</v>
      </c>
      <c r="AH2514" s="3">
        <f t="shared" si="1346"/>
        <v>0</v>
      </c>
      <c r="AI2514" s="4" t="str">
        <f t="shared" si="1326"/>
        <v>A+J=</v>
      </c>
      <c r="AJ2514" s="12">
        <f t="shared" si="1352"/>
        <v>43647</v>
      </c>
      <c r="AK2514" s="12"/>
      <c r="AL2514" s="4"/>
      <c r="AM2514" s="1"/>
      <c r="AN2514" s="12"/>
      <c r="AO2514" s="1"/>
      <c r="AP2514" s="1"/>
      <c r="AQ2514" s="3"/>
      <c r="AR2514" s="3"/>
      <c r="AS2514" s="7"/>
      <c r="AT2514" s="1"/>
      <c r="AU2514" s="1"/>
      <c r="AV2514" s="1"/>
      <c r="AW2514" s="1"/>
      <c r="AX2514" s="1"/>
      <c r="AY2514" s="1"/>
      <c r="AZ2514" s="1"/>
      <c r="BA2514" s="1"/>
      <c r="BB2514" s="1"/>
    </row>
    <row r="2515" spans="1:54" x14ac:dyDescent="0.2">
      <c r="A2515" s="178">
        <f t="shared" si="1347"/>
        <v>43634</v>
      </c>
      <c r="B2515" s="2">
        <f t="shared" si="1333"/>
        <v>156426.56717192373</v>
      </c>
      <c r="C2515" s="2">
        <f t="shared" si="1348"/>
        <v>104114.68919598</v>
      </c>
      <c r="D2515" s="2">
        <f>SUM(Y2515:Y$2591)</f>
        <v>10806.71822506</v>
      </c>
      <c r="E2515" s="11">
        <f t="shared" si="1334"/>
        <v>93307.970970919996</v>
      </c>
      <c r="F2515" s="99">
        <f t="shared" si="1329"/>
        <v>5206.9799999999996</v>
      </c>
      <c r="G2515" s="3">
        <f>IF(N2515=1,VLOOKUP(A2514,[1]Plan1!$BG$69:$BI$188,3),G2514)</f>
        <v>5213.75</v>
      </c>
      <c r="H2515" s="200">
        <f t="shared" si="1330"/>
        <v>43559</v>
      </c>
      <c r="I2515" s="200">
        <f t="shared" si="1331"/>
        <v>43589</v>
      </c>
      <c r="J2515" s="27">
        <f t="shared" si="1335"/>
        <v>1.3001778382095708E-3</v>
      </c>
      <c r="K2515" s="12">
        <f t="shared" si="1349"/>
        <v>43647</v>
      </c>
      <c r="L2515" s="12">
        <f t="shared" si="1336"/>
        <v>43647</v>
      </c>
      <c r="M2515" s="1">
        <f t="shared" si="1350"/>
        <v>19</v>
      </c>
      <c r="N2515" s="1">
        <f t="shared" si="1337"/>
        <v>11</v>
      </c>
      <c r="O2515" s="2">
        <f t="shared" si="1338"/>
        <v>1.00075252</v>
      </c>
      <c r="P2515" s="11">
        <f t="shared" si="1328"/>
        <v>1.0056996899999999</v>
      </c>
      <c r="Q2515" s="11">
        <f t="shared" si="1324"/>
        <v>1.5016692389091946</v>
      </c>
      <c r="R2515" s="2">
        <f t="shared" si="1327"/>
        <v>1.5027992699999999</v>
      </c>
      <c r="S2515" s="2">
        <f t="shared" si="1322"/>
        <v>1.4582888599999999</v>
      </c>
      <c r="T2515" s="2">
        <f t="shared" si="1339"/>
        <v>151829.29141686001</v>
      </c>
      <c r="U2515" s="2">
        <f t="shared" si="1340"/>
        <v>4952.5985757039698</v>
      </c>
      <c r="V2515" s="2">
        <f t="shared" si="1341"/>
        <v>46915.179689359757</v>
      </c>
      <c r="W2515" s="2">
        <f t="shared" si="1342"/>
        <v>155982.46746104374</v>
      </c>
      <c r="X2515" s="29">
        <f t="shared" si="1343"/>
        <v>0</v>
      </c>
      <c r="Y2515" s="2">
        <f t="shared" si="1323"/>
        <v>0</v>
      </c>
      <c r="Z2515" s="82">
        <f t="shared" si="1344"/>
        <v>0</v>
      </c>
      <c r="AA2515" s="2">
        <f t="shared" si="1320"/>
        <v>0</v>
      </c>
      <c r="AB2515" s="27">
        <f t="shared" si="1351"/>
        <v>6.7299999999999999E-2</v>
      </c>
      <c r="AC2515" s="29">
        <f t="shared" si="1332"/>
        <v>11</v>
      </c>
      <c r="AD2515" s="29">
        <v>252</v>
      </c>
      <c r="AE2515" s="11">
        <f t="shared" si="1325"/>
        <v>1.0028471130000001</v>
      </c>
      <c r="AF2515" s="2">
        <f t="shared" si="1321"/>
        <v>432.27514937000001</v>
      </c>
      <c r="AG2515" s="2">
        <f t="shared" si="1345"/>
        <v>444.09971087999998</v>
      </c>
      <c r="AH2515" s="3">
        <f t="shared" si="1346"/>
        <v>0</v>
      </c>
      <c r="AI2515" s="4" t="str">
        <f t="shared" si="1326"/>
        <v>A+J=</v>
      </c>
      <c r="AJ2515" s="12">
        <f t="shared" si="1352"/>
        <v>43647</v>
      </c>
      <c r="AK2515" s="12"/>
      <c r="AL2515" s="4"/>
      <c r="AM2515" s="1"/>
      <c r="AN2515" s="12"/>
      <c r="AO2515" s="1"/>
      <c r="AP2515" s="1"/>
      <c r="AQ2515" s="3"/>
      <c r="AR2515" s="3"/>
      <c r="AS2515" s="7"/>
      <c r="AT2515" s="1"/>
      <c r="AU2515" s="1"/>
      <c r="AV2515" s="1"/>
      <c r="AW2515" s="1"/>
      <c r="AX2515" s="1"/>
      <c r="AY2515" s="1"/>
      <c r="AZ2515" s="1"/>
      <c r="BA2515" s="1"/>
      <c r="BB2515" s="1"/>
    </row>
    <row r="2516" spans="1:54" x14ac:dyDescent="0.2">
      <c r="A2516" s="178">
        <f t="shared" si="1347"/>
        <v>43635</v>
      </c>
      <c r="B2516" s="2">
        <f t="shared" si="1333"/>
        <v>156476.62155467039</v>
      </c>
      <c r="C2516" s="2">
        <f t="shared" si="1348"/>
        <v>104114.68919598</v>
      </c>
      <c r="D2516" s="2">
        <f>SUM(Y2516:Y$2591)</f>
        <v>10806.71822506</v>
      </c>
      <c r="E2516" s="11">
        <f t="shared" si="1334"/>
        <v>93307.970970919996</v>
      </c>
      <c r="F2516" s="99">
        <f t="shared" si="1329"/>
        <v>5206.9799999999996</v>
      </c>
      <c r="G2516" s="3">
        <f>IF(N2516=1,VLOOKUP(A2515,[1]Plan1!$BG$69:$BI$188,3),G2515)</f>
        <v>5213.75</v>
      </c>
      <c r="H2516" s="200">
        <f t="shared" si="1330"/>
        <v>43559</v>
      </c>
      <c r="I2516" s="200">
        <f t="shared" si="1331"/>
        <v>43589</v>
      </c>
      <c r="J2516" s="27">
        <f t="shared" si="1335"/>
        <v>1.3001778382095708E-3</v>
      </c>
      <c r="K2516" s="12">
        <f t="shared" si="1349"/>
        <v>43647</v>
      </c>
      <c r="L2516" s="12">
        <f t="shared" si="1336"/>
        <v>43647</v>
      </c>
      <c r="M2516" s="1">
        <f t="shared" si="1350"/>
        <v>19</v>
      </c>
      <c r="N2516" s="1">
        <f t="shared" si="1337"/>
        <v>12</v>
      </c>
      <c r="O2516" s="2">
        <f t="shared" si="1338"/>
        <v>1.00082096</v>
      </c>
      <c r="P2516" s="11">
        <f t="shared" si="1328"/>
        <v>1.0056996899999999</v>
      </c>
      <c r="Q2516" s="11">
        <f t="shared" si="1324"/>
        <v>1.5016692389091946</v>
      </c>
      <c r="R2516" s="2">
        <f t="shared" si="1327"/>
        <v>1.5029020399999999</v>
      </c>
      <c r="S2516" s="2">
        <f t="shared" si="1322"/>
        <v>1.4582888599999999</v>
      </c>
      <c r="T2516" s="2">
        <f t="shared" si="1339"/>
        <v>151829.29141686001</v>
      </c>
      <c r="U2516" s="2">
        <f t="shared" si="1340"/>
        <v>4952.5985757039698</v>
      </c>
      <c r="V2516" s="2">
        <f t="shared" si="1341"/>
        <v>46924.768949536439</v>
      </c>
      <c r="W2516" s="2">
        <f t="shared" si="1342"/>
        <v>155992.0567212204</v>
      </c>
      <c r="X2516" s="29">
        <f t="shared" si="1343"/>
        <v>0</v>
      </c>
      <c r="Y2516" s="2">
        <f t="shared" si="1323"/>
        <v>0</v>
      </c>
      <c r="Z2516" s="82">
        <f t="shared" si="1344"/>
        <v>0</v>
      </c>
      <c r="AA2516" s="2">
        <f t="shared" si="1320"/>
        <v>0</v>
      </c>
      <c r="AB2516" s="27">
        <f t="shared" si="1351"/>
        <v>6.7299999999999999E-2</v>
      </c>
      <c r="AC2516" s="29">
        <f t="shared" si="1332"/>
        <v>12</v>
      </c>
      <c r="AD2516" s="29">
        <v>252</v>
      </c>
      <c r="AE2516" s="11">
        <f t="shared" si="1325"/>
        <v>1.003106343</v>
      </c>
      <c r="AF2516" s="2">
        <f t="shared" si="1321"/>
        <v>471.63385657999999</v>
      </c>
      <c r="AG2516" s="2">
        <f t="shared" si="1345"/>
        <v>484.56483344999998</v>
      </c>
      <c r="AH2516" s="3">
        <f t="shared" si="1346"/>
        <v>0</v>
      </c>
      <c r="AI2516" s="4" t="str">
        <f t="shared" si="1326"/>
        <v>A+J=</v>
      </c>
      <c r="AJ2516" s="12">
        <f t="shared" si="1352"/>
        <v>43647</v>
      </c>
      <c r="AK2516" s="12"/>
      <c r="AL2516" s="4"/>
      <c r="AM2516" s="1"/>
      <c r="AN2516" s="12"/>
      <c r="AO2516" s="1"/>
      <c r="AP2516" s="1"/>
      <c r="AQ2516" s="3"/>
      <c r="AR2516" s="3"/>
      <c r="AS2516" s="7"/>
      <c r="AT2516" s="1"/>
      <c r="AU2516" s="1"/>
      <c r="AV2516" s="1"/>
      <c r="AW2516" s="1"/>
      <c r="AX2516" s="1"/>
      <c r="AY2516" s="1"/>
      <c r="AZ2516" s="1"/>
      <c r="BA2516" s="1"/>
      <c r="BB2516" s="1"/>
    </row>
    <row r="2517" spans="1:54" x14ac:dyDescent="0.2">
      <c r="A2517" s="178">
        <f t="shared" si="1347"/>
        <v>43636</v>
      </c>
      <c r="B2517" s="2">
        <f t="shared" si="1333"/>
        <v>156526.6932336165</v>
      </c>
      <c r="C2517" s="2">
        <f t="shared" si="1348"/>
        <v>104114.68919598</v>
      </c>
      <c r="D2517" s="2">
        <f>SUM(Y2517:Y$2591)</f>
        <v>10806.71822506</v>
      </c>
      <c r="E2517" s="11">
        <f t="shared" si="1334"/>
        <v>93307.970970919996</v>
      </c>
      <c r="F2517" s="99">
        <f t="shared" si="1329"/>
        <v>5206.9799999999996</v>
      </c>
      <c r="G2517" s="3">
        <f>IF(N2517=1,VLOOKUP(A2516,[1]Plan1!$BG$69:$BI$188,3),G2516)</f>
        <v>5213.75</v>
      </c>
      <c r="H2517" s="200">
        <f t="shared" si="1330"/>
        <v>43559</v>
      </c>
      <c r="I2517" s="200">
        <f t="shared" si="1331"/>
        <v>43589</v>
      </c>
      <c r="J2517" s="27">
        <f t="shared" si="1335"/>
        <v>1.3001778382095708E-3</v>
      </c>
      <c r="K2517" s="12">
        <f t="shared" si="1349"/>
        <v>43647</v>
      </c>
      <c r="L2517" s="12">
        <f t="shared" si="1336"/>
        <v>43647</v>
      </c>
      <c r="M2517" s="1">
        <f t="shared" si="1350"/>
        <v>19</v>
      </c>
      <c r="N2517" s="1">
        <f t="shared" si="1337"/>
        <v>13</v>
      </c>
      <c r="O2517" s="2">
        <f t="shared" si="1338"/>
        <v>1.0008894100000001</v>
      </c>
      <c r="P2517" s="11">
        <f t="shared" si="1328"/>
        <v>1.0056996899999999</v>
      </c>
      <c r="Q2517" s="11">
        <f t="shared" si="1324"/>
        <v>1.5016692389091946</v>
      </c>
      <c r="R2517" s="2">
        <f t="shared" si="1327"/>
        <v>1.5030048300000001</v>
      </c>
      <c r="S2517" s="2">
        <f t="shared" si="1322"/>
        <v>1.4582888599999999</v>
      </c>
      <c r="T2517" s="2">
        <f t="shared" si="1339"/>
        <v>151829.29141686001</v>
      </c>
      <c r="U2517" s="2">
        <f t="shared" si="1340"/>
        <v>4952.5985757039698</v>
      </c>
      <c r="V2517" s="2">
        <f t="shared" si="1341"/>
        <v>46934.360075872552</v>
      </c>
      <c r="W2517" s="2">
        <f t="shared" si="1342"/>
        <v>156001.64784755651</v>
      </c>
      <c r="X2517" s="29">
        <f t="shared" si="1343"/>
        <v>0</v>
      </c>
      <c r="Y2517" s="2">
        <f t="shared" si="1323"/>
        <v>0</v>
      </c>
      <c r="Z2517" s="82">
        <f t="shared" si="1344"/>
        <v>0</v>
      </c>
      <c r="AA2517" s="2">
        <f t="shared" si="1320"/>
        <v>0</v>
      </c>
      <c r="AB2517" s="27">
        <f t="shared" si="1351"/>
        <v>6.7299999999999999E-2</v>
      </c>
      <c r="AC2517" s="29">
        <f t="shared" si="1332"/>
        <v>13</v>
      </c>
      <c r="AD2517" s="29">
        <v>252</v>
      </c>
      <c r="AE2517" s="11">
        <f t="shared" si="1325"/>
        <v>1.0033656399999999</v>
      </c>
      <c r="AF2517" s="2">
        <f t="shared" si="1321"/>
        <v>511.00273635999997</v>
      </c>
      <c r="AG2517" s="2">
        <f t="shared" si="1345"/>
        <v>525.04538606000006</v>
      </c>
      <c r="AH2517" s="3">
        <f t="shared" si="1346"/>
        <v>0</v>
      </c>
      <c r="AI2517" s="4" t="str">
        <f t="shared" si="1326"/>
        <v>A+J=</v>
      </c>
      <c r="AJ2517" s="12">
        <f t="shared" si="1352"/>
        <v>43647</v>
      </c>
      <c r="AK2517" s="12"/>
      <c r="AL2517" s="4"/>
      <c r="AM2517" s="1"/>
      <c r="AN2517" s="12"/>
      <c r="AO2517" s="1"/>
      <c r="AP2517" s="1"/>
      <c r="AQ2517" s="3"/>
      <c r="AR2517" s="3"/>
      <c r="AS2517" s="7"/>
      <c r="AT2517" s="1"/>
      <c r="AU2517" s="1"/>
      <c r="AV2517" s="1"/>
      <c r="AW2517" s="1"/>
      <c r="AX2517" s="1"/>
      <c r="AY2517" s="1"/>
      <c r="AZ2517" s="1"/>
      <c r="BA2517" s="1"/>
      <c r="BB2517" s="1"/>
    </row>
    <row r="2518" spans="1:54" x14ac:dyDescent="0.2">
      <c r="A2518" s="178">
        <f t="shared" si="1347"/>
        <v>43637</v>
      </c>
      <c r="B2518" s="2">
        <f t="shared" si="1333"/>
        <v>156526.6932336165</v>
      </c>
      <c r="C2518" s="2">
        <f t="shared" si="1348"/>
        <v>104114.68919598</v>
      </c>
      <c r="D2518" s="2">
        <f>SUM(Y2518:Y$2591)</f>
        <v>10806.71822506</v>
      </c>
      <c r="E2518" s="11">
        <f t="shared" si="1334"/>
        <v>93307.970970919996</v>
      </c>
      <c r="F2518" s="99">
        <f t="shared" si="1329"/>
        <v>5206.9799999999996</v>
      </c>
      <c r="G2518" s="3">
        <f>IF(N2518=1,VLOOKUP(A2517,[1]Plan1!$BG$69:$BI$188,3),G2517)</f>
        <v>5213.75</v>
      </c>
      <c r="H2518" s="200">
        <f t="shared" si="1330"/>
        <v>43559</v>
      </c>
      <c r="I2518" s="200">
        <f t="shared" si="1331"/>
        <v>43589</v>
      </c>
      <c r="J2518" s="27">
        <f t="shared" si="1335"/>
        <v>1.3001778382095708E-3</v>
      </c>
      <c r="K2518" s="12">
        <f t="shared" si="1349"/>
        <v>43647</v>
      </c>
      <c r="L2518" s="12">
        <f t="shared" si="1336"/>
        <v>43647</v>
      </c>
      <c r="M2518" s="1">
        <f t="shared" si="1350"/>
        <v>19</v>
      </c>
      <c r="N2518" s="1">
        <f t="shared" si="1337"/>
        <v>13</v>
      </c>
      <c r="O2518" s="2">
        <f t="shared" si="1338"/>
        <v>1.0008894100000001</v>
      </c>
      <c r="P2518" s="11">
        <f t="shared" si="1328"/>
        <v>1.0056996899999999</v>
      </c>
      <c r="Q2518" s="11">
        <f t="shared" si="1324"/>
        <v>1.5016692389091946</v>
      </c>
      <c r="R2518" s="2">
        <f t="shared" si="1327"/>
        <v>1.5030048300000001</v>
      </c>
      <c r="S2518" s="2">
        <f t="shared" si="1322"/>
        <v>1.4582888599999999</v>
      </c>
      <c r="T2518" s="2">
        <f t="shared" si="1339"/>
        <v>151829.29141686001</v>
      </c>
      <c r="U2518" s="2">
        <f t="shared" si="1340"/>
        <v>4952.5985757039698</v>
      </c>
      <c r="V2518" s="2">
        <f t="shared" si="1341"/>
        <v>46934.360075872552</v>
      </c>
      <c r="W2518" s="2">
        <f t="shared" si="1342"/>
        <v>156001.64784755651</v>
      </c>
      <c r="X2518" s="29">
        <f t="shared" si="1343"/>
        <v>0</v>
      </c>
      <c r="Y2518" s="2">
        <f t="shared" si="1323"/>
        <v>0</v>
      </c>
      <c r="Z2518" s="82">
        <f t="shared" si="1344"/>
        <v>0</v>
      </c>
      <c r="AA2518" s="2">
        <f t="shared" si="1320"/>
        <v>0</v>
      </c>
      <c r="AB2518" s="27">
        <f t="shared" si="1351"/>
        <v>6.7299999999999999E-2</v>
      </c>
      <c r="AC2518" s="29">
        <f t="shared" si="1332"/>
        <v>13</v>
      </c>
      <c r="AD2518" s="29">
        <v>252</v>
      </c>
      <c r="AE2518" s="11">
        <f t="shared" si="1325"/>
        <v>1.0033656399999999</v>
      </c>
      <c r="AF2518" s="2">
        <f t="shared" si="1321"/>
        <v>511.00273635999997</v>
      </c>
      <c r="AG2518" s="2">
        <f t="shared" si="1345"/>
        <v>525.04538606000006</v>
      </c>
      <c r="AH2518" s="3">
        <f t="shared" si="1346"/>
        <v>0</v>
      </c>
      <c r="AI2518" s="4" t="str">
        <f t="shared" si="1326"/>
        <v>A+J=</v>
      </c>
      <c r="AJ2518" s="12">
        <f t="shared" si="1352"/>
        <v>43647</v>
      </c>
      <c r="AK2518" s="12"/>
      <c r="AL2518" s="4"/>
      <c r="AM2518" s="1"/>
      <c r="AN2518" s="12"/>
      <c r="AO2518" s="1"/>
      <c r="AP2518" s="1"/>
      <c r="AQ2518" s="3"/>
      <c r="AR2518" s="3"/>
      <c r="AS2518" s="7"/>
      <c r="AT2518" s="1"/>
      <c r="AU2518" s="1"/>
      <c r="AV2518" s="1"/>
      <c r="AW2518" s="1"/>
      <c r="AX2518" s="1"/>
      <c r="AY2518" s="1"/>
      <c r="AZ2518" s="1"/>
      <c r="BA2518" s="1"/>
      <c r="BB2518" s="1"/>
    </row>
    <row r="2519" spans="1:54" x14ac:dyDescent="0.2">
      <c r="A2519" s="178">
        <f t="shared" si="1347"/>
        <v>43638</v>
      </c>
      <c r="B2519" s="2">
        <f t="shared" si="1333"/>
        <v>156576.78033921262</v>
      </c>
      <c r="C2519" s="2">
        <f t="shared" si="1348"/>
        <v>104114.68919598</v>
      </c>
      <c r="D2519" s="2">
        <f>SUM(Y2519:Y$2591)</f>
        <v>10806.71822506</v>
      </c>
      <c r="E2519" s="11">
        <f t="shared" si="1334"/>
        <v>93307.970970919996</v>
      </c>
      <c r="F2519" s="99">
        <f t="shared" si="1329"/>
        <v>5206.9799999999996</v>
      </c>
      <c r="G2519" s="3">
        <f>IF(N2519=1,VLOOKUP(A2518,[1]Plan1!$BG$69:$BI$188,3),G2518)</f>
        <v>5213.75</v>
      </c>
      <c r="H2519" s="200">
        <f t="shared" si="1330"/>
        <v>43559</v>
      </c>
      <c r="I2519" s="200">
        <f t="shared" si="1331"/>
        <v>43589</v>
      </c>
      <c r="J2519" s="27">
        <f t="shared" si="1335"/>
        <v>1.3001778382095708E-3</v>
      </c>
      <c r="K2519" s="12">
        <f t="shared" si="1349"/>
        <v>43647</v>
      </c>
      <c r="L2519" s="12">
        <f t="shared" si="1336"/>
        <v>43647</v>
      </c>
      <c r="M2519" s="1">
        <f t="shared" si="1350"/>
        <v>19</v>
      </c>
      <c r="N2519" s="1">
        <f t="shared" si="1337"/>
        <v>14</v>
      </c>
      <c r="O2519" s="2">
        <f t="shared" si="1338"/>
        <v>1.00095786</v>
      </c>
      <c r="P2519" s="11">
        <f t="shared" si="1328"/>
        <v>1.0056996899999999</v>
      </c>
      <c r="Q2519" s="11">
        <f t="shared" si="1324"/>
        <v>1.5016692389091946</v>
      </c>
      <c r="R2519" s="2">
        <f t="shared" si="1327"/>
        <v>1.50310762</v>
      </c>
      <c r="S2519" s="2">
        <f t="shared" si="1322"/>
        <v>1.4582888599999999</v>
      </c>
      <c r="T2519" s="2">
        <f t="shared" si="1339"/>
        <v>151829.29141686001</v>
      </c>
      <c r="U2519" s="2">
        <f t="shared" si="1340"/>
        <v>4952.5985757039698</v>
      </c>
      <c r="V2519" s="2">
        <f t="shared" si="1341"/>
        <v>46943.951202208649</v>
      </c>
      <c r="W2519" s="2">
        <f t="shared" si="1342"/>
        <v>156011.23897389261</v>
      </c>
      <c r="X2519" s="29">
        <f t="shared" si="1343"/>
        <v>0</v>
      </c>
      <c r="Y2519" s="2">
        <f t="shared" si="1323"/>
        <v>0</v>
      </c>
      <c r="Z2519" s="82">
        <f t="shared" si="1344"/>
        <v>0</v>
      </c>
      <c r="AA2519" s="2">
        <f t="shared" ref="AA2519:AA2582" si="1353">IF(Z2519&gt;0,TRUNC(Z2519*T2519,8),0)</f>
        <v>0</v>
      </c>
      <c r="AB2519" s="27">
        <f t="shared" si="1351"/>
        <v>6.7299999999999999E-2</v>
      </c>
      <c r="AC2519" s="29">
        <f t="shared" si="1332"/>
        <v>14</v>
      </c>
      <c r="AD2519" s="29">
        <v>252</v>
      </c>
      <c r="AE2519" s="11">
        <f t="shared" si="1325"/>
        <v>1.0036250040000001</v>
      </c>
      <c r="AF2519" s="2">
        <f t="shared" ref="AF2519:AF2582" si="1354">TRUNC((T2519*(AE2519-1)),8)</f>
        <v>550.38178870000002</v>
      </c>
      <c r="AG2519" s="2">
        <f t="shared" si="1345"/>
        <v>565.54136531999995</v>
      </c>
      <c r="AH2519" s="3">
        <f t="shared" si="1346"/>
        <v>0</v>
      </c>
      <c r="AI2519" s="4" t="str">
        <f t="shared" si="1326"/>
        <v>A+J=</v>
      </c>
      <c r="AJ2519" s="12">
        <f t="shared" si="1352"/>
        <v>43647</v>
      </c>
      <c r="AK2519" s="12"/>
      <c r="AL2519" s="4"/>
      <c r="AM2519" s="1"/>
      <c r="AN2519" s="12"/>
      <c r="AO2519" s="1"/>
      <c r="AP2519" s="1"/>
      <c r="AQ2519" s="3"/>
      <c r="AR2519" s="3"/>
      <c r="AS2519" s="7"/>
      <c r="AT2519" s="1"/>
      <c r="AU2519" s="1"/>
      <c r="AV2519" s="1"/>
      <c r="AW2519" s="1"/>
      <c r="AX2519" s="1"/>
      <c r="AY2519" s="1"/>
      <c r="AZ2519" s="1"/>
      <c r="BA2519" s="1"/>
      <c r="BB2519" s="1"/>
    </row>
    <row r="2520" spans="1:54" x14ac:dyDescent="0.2">
      <c r="A2520" s="178">
        <f t="shared" si="1347"/>
        <v>43639</v>
      </c>
      <c r="B2520" s="2">
        <f t="shared" si="1333"/>
        <v>156576.78033921262</v>
      </c>
      <c r="C2520" s="2">
        <f t="shared" si="1348"/>
        <v>104114.68919598</v>
      </c>
      <c r="D2520" s="2">
        <f>SUM(Y2520:Y$2591)</f>
        <v>10806.71822506</v>
      </c>
      <c r="E2520" s="11">
        <f t="shared" si="1334"/>
        <v>93307.970970919996</v>
      </c>
      <c r="F2520" s="99">
        <f t="shared" si="1329"/>
        <v>5206.9799999999996</v>
      </c>
      <c r="G2520" s="3">
        <f>IF(N2520=1,VLOOKUP(A2519,[1]Plan1!$BG$69:$BI$188,3),G2519)</f>
        <v>5213.75</v>
      </c>
      <c r="H2520" s="200">
        <f t="shared" si="1330"/>
        <v>43559</v>
      </c>
      <c r="I2520" s="200">
        <f t="shared" si="1331"/>
        <v>43589</v>
      </c>
      <c r="J2520" s="27">
        <f t="shared" si="1335"/>
        <v>1.3001778382095708E-3</v>
      </c>
      <c r="K2520" s="12">
        <f t="shared" si="1349"/>
        <v>43647</v>
      </c>
      <c r="L2520" s="12">
        <f t="shared" si="1336"/>
        <v>43647</v>
      </c>
      <c r="M2520" s="1">
        <f t="shared" si="1350"/>
        <v>19</v>
      </c>
      <c r="N2520" s="1">
        <f t="shared" si="1337"/>
        <v>14</v>
      </c>
      <c r="O2520" s="2">
        <f t="shared" si="1338"/>
        <v>1.00095786</v>
      </c>
      <c r="P2520" s="11">
        <f t="shared" si="1328"/>
        <v>1.0056996899999999</v>
      </c>
      <c r="Q2520" s="11">
        <f t="shared" si="1324"/>
        <v>1.5016692389091946</v>
      </c>
      <c r="R2520" s="2">
        <f t="shared" si="1327"/>
        <v>1.50310762</v>
      </c>
      <c r="S2520" s="2">
        <f t="shared" si="1322"/>
        <v>1.4582888599999999</v>
      </c>
      <c r="T2520" s="2">
        <f t="shared" si="1339"/>
        <v>151829.29141686001</v>
      </c>
      <c r="U2520" s="2">
        <f t="shared" si="1340"/>
        <v>4952.5985757039698</v>
      </c>
      <c r="V2520" s="2">
        <f t="shared" si="1341"/>
        <v>46943.951202208649</v>
      </c>
      <c r="W2520" s="2">
        <f t="shared" si="1342"/>
        <v>156011.23897389261</v>
      </c>
      <c r="X2520" s="29">
        <f t="shared" si="1343"/>
        <v>0</v>
      </c>
      <c r="Y2520" s="2">
        <f t="shared" si="1323"/>
        <v>0</v>
      </c>
      <c r="Z2520" s="82">
        <f t="shared" si="1344"/>
        <v>0</v>
      </c>
      <c r="AA2520" s="2">
        <f t="shared" si="1353"/>
        <v>0</v>
      </c>
      <c r="AB2520" s="27">
        <f t="shared" si="1351"/>
        <v>6.7299999999999999E-2</v>
      </c>
      <c r="AC2520" s="29">
        <f t="shared" si="1332"/>
        <v>14</v>
      </c>
      <c r="AD2520" s="29">
        <v>252</v>
      </c>
      <c r="AE2520" s="11">
        <f t="shared" si="1325"/>
        <v>1.0036250040000001</v>
      </c>
      <c r="AF2520" s="2">
        <f t="shared" si="1354"/>
        <v>550.38178870000002</v>
      </c>
      <c r="AG2520" s="2">
        <f t="shared" si="1345"/>
        <v>565.54136531999995</v>
      </c>
      <c r="AH2520" s="3">
        <f t="shared" si="1346"/>
        <v>0</v>
      </c>
      <c r="AI2520" s="4" t="str">
        <f t="shared" si="1326"/>
        <v>A+J=</v>
      </c>
      <c r="AJ2520" s="12">
        <f t="shared" si="1352"/>
        <v>43647</v>
      </c>
      <c r="AK2520" s="12"/>
      <c r="AL2520" s="4"/>
      <c r="AM2520" s="1"/>
      <c r="AN2520" s="12"/>
      <c r="AO2520" s="1"/>
      <c r="AP2520" s="1"/>
      <c r="AQ2520" s="3"/>
      <c r="AR2520" s="3"/>
      <c r="AS2520" s="7"/>
      <c r="AT2520" s="1"/>
      <c r="AU2520" s="1"/>
      <c r="AV2520" s="1"/>
      <c r="AW2520" s="1"/>
      <c r="AX2520" s="1"/>
      <c r="AY2520" s="1"/>
      <c r="AZ2520" s="1"/>
      <c r="BA2520" s="1"/>
      <c r="BB2520" s="1"/>
    </row>
    <row r="2521" spans="1:54" x14ac:dyDescent="0.2">
      <c r="A2521" s="178">
        <f t="shared" si="1347"/>
        <v>43640</v>
      </c>
      <c r="B2521" s="2">
        <f t="shared" si="1333"/>
        <v>156576.78033921262</v>
      </c>
      <c r="C2521" s="2">
        <f t="shared" si="1348"/>
        <v>104114.68919598</v>
      </c>
      <c r="D2521" s="2">
        <f>SUM(Y2521:Y$2591)</f>
        <v>10806.71822506</v>
      </c>
      <c r="E2521" s="11">
        <f t="shared" si="1334"/>
        <v>93307.970970919996</v>
      </c>
      <c r="F2521" s="99">
        <f t="shared" si="1329"/>
        <v>5206.9799999999996</v>
      </c>
      <c r="G2521" s="3">
        <f>IF(N2521=1,VLOOKUP(A2520,[1]Plan1!$BG$69:$BI$188,3),G2520)</f>
        <v>5213.75</v>
      </c>
      <c r="H2521" s="200">
        <f t="shared" si="1330"/>
        <v>43559</v>
      </c>
      <c r="I2521" s="200">
        <f t="shared" si="1331"/>
        <v>43589</v>
      </c>
      <c r="J2521" s="27">
        <f t="shared" si="1335"/>
        <v>1.3001778382095708E-3</v>
      </c>
      <c r="K2521" s="12">
        <f t="shared" si="1349"/>
        <v>43647</v>
      </c>
      <c r="L2521" s="12">
        <f t="shared" si="1336"/>
        <v>43647</v>
      </c>
      <c r="M2521" s="1">
        <f t="shared" si="1350"/>
        <v>19</v>
      </c>
      <c r="N2521" s="1">
        <f t="shared" si="1337"/>
        <v>14</v>
      </c>
      <c r="O2521" s="2">
        <f t="shared" si="1338"/>
        <v>1.00095786</v>
      </c>
      <c r="P2521" s="11">
        <f t="shared" si="1328"/>
        <v>1.0056996899999999</v>
      </c>
      <c r="Q2521" s="11">
        <f t="shared" si="1324"/>
        <v>1.5016692389091946</v>
      </c>
      <c r="R2521" s="2">
        <f t="shared" si="1327"/>
        <v>1.50310762</v>
      </c>
      <c r="S2521" s="2">
        <f t="shared" si="1322"/>
        <v>1.4582888599999999</v>
      </c>
      <c r="T2521" s="2">
        <f t="shared" si="1339"/>
        <v>151829.29141686001</v>
      </c>
      <c r="U2521" s="2">
        <f t="shared" si="1340"/>
        <v>4952.5985757039698</v>
      </c>
      <c r="V2521" s="2">
        <f t="shared" si="1341"/>
        <v>46943.951202208649</v>
      </c>
      <c r="W2521" s="2">
        <f t="shared" si="1342"/>
        <v>156011.23897389261</v>
      </c>
      <c r="X2521" s="29">
        <f t="shared" si="1343"/>
        <v>0</v>
      </c>
      <c r="Y2521" s="2">
        <f t="shared" si="1323"/>
        <v>0</v>
      </c>
      <c r="Z2521" s="82">
        <f t="shared" si="1344"/>
        <v>0</v>
      </c>
      <c r="AA2521" s="2">
        <f t="shared" si="1353"/>
        <v>0</v>
      </c>
      <c r="AB2521" s="27">
        <f t="shared" si="1351"/>
        <v>6.7299999999999999E-2</v>
      </c>
      <c r="AC2521" s="29">
        <f t="shared" si="1332"/>
        <v>14</v>
      </c>
      <c r="AD2521" s="29">
        <v>252</v>
      </c>
      <c r="AE2521" s="11">
        <f t="shared" si="1325"/>
        <v>1.0036250040000001</v>
      </c>
      <c r="AF2521" s="2">
        <f t="shared" si="1354"/>
        <v>550.38178870000002</v>
      </c>
      <c r="AG2521" s="2">
        <f t="shared" si="1345"/>
        <v>565.54136531999995</v>
      </c>
      <c r="AH2521" s="3">
        <f t="shared" si="1346"/>
        <v>0</v>
      </c>
      <c r="AI2521" s="4" t="str">
        <f t="shared" si="1326"/>
        <v>A+J=</v>
      </c>
      <c r="AJ2521" s="12">
        <f t="shared" si="1352"/>
        <v>43647</v>
      </c>
      <c r="AK2521" s="12"/>
      <c r="AL2521" s="4"/>
      <c r="AM2521" s="1"/>
      <c r="AN2521" s="12"/>
      <c r="AO2521" s="1"/>
      <c r="AP2521" s="1"/>
      <c r="AQ2521" s="3"/>
      <c r="AR2521" s="3"/>
      <c r="AS2521" s="7"/>
      <c r="AT2521" s="1"/>
      <c r="AU2521" s="1"/>
      <c r="AV2521" s="1"/>
      <c r="AW2521" s="1"/>
      <c r="AX2521" s="1"/>
      <c r="AY2521" s="1"/>
      <c r="AZ2521" s="1"/>
      <c r="BA2521" s="1"/>
      <c r="BB2521" s="1"/>
    </row>
    <row r="2522" spans="1:54" x14ac:dyDescent="0.2">
      <c r="A2522" s="178">
        <f t="shared" si="1347"/>
        <v>43641</v>
      </c>
      <c r="B2522" s="2">
        <f t="shared" si="1333"/>
        <v>156626.88287339872</v>
      </c>
      <c r="C2522" s="2">
        <f t="shared" si="1348"/>
        <v>104114.68919598</v>
      </c>
      <c r="D2522" s="2">
        <f>SUM(Y2522:Y$2591)</f>
        <v>10806.71822506</v>
      </c>
      <c r="E2522" s="11">
        <f t="shared" si="1334"/>
        <v>93307.970970919996</v>
      </c>
      <c r="F2522" s="99">
        <f t="shared" si="1329"/>
        <v>5206.9799999999996</v>
      </c>
      <c r="G2522" s="3">
        <f>IF(N2522=1,VLOOKUP(A2521,[1]Plan1!$BG$69:$BI$188,3),G2521)</f>
        <v>5213.75</v>
      </c>
      <c r="H2522" s="200">
        <f t="shared" si="1330"/>
        <v>43559</v>
      </c>
      <c r="I2522" s="200">
        <f t="shared" si="1331"/>
        <v>43589</v>
      </c>
      <c r="J2522" s="27">
        <f t="shared" si="1335"/>
        <v>1.3001778382095708E-3</v>
      </c>
      <c r="K2522" s="12">
        <f t="shared" si="1349"/>
        <v>43647</v>
      </c>
      <c r="L2522" s="12">
        <f t="shared" si="1336"/>
        <v>43647</v>
      </c>
      <c r="M2522" s="1">
        <f t="shared" si="1350"/>
        <v>19</v>
      </c>
      <c r="N2522" s="1">
        <f t="shared" si="1337"/>
        <v>15</v>
      </c>
      <c r="O2522" s="2">
        <f t="shared" si="1338"/>
        <v>1.0010263100000001</v>
      </c>
      <c r="P2522" s="11">
        <f t="shared" si="1328"/>
        <v>1.0056996899999999</v>
      </c>
      <c r="Q2522" s="11">
        <f t="shared" si="1324"/>
        <v>1.5016692389091946</v>
      </c>
      <c r="R2522" s="2">
        <f t="shared" si="1327"/>
        <v>1.5032104100000001</v>
      </c>
      <c r="S2522" s="2">
        <f t="shared" si="1322"/>
        <v>1.4582888599999999</v>
      </c>
      <c r="T2522" s="2">
        <f t="shared" si="1339"/>
        <v>151829.29141686001</v>
      </c>
      <c r="U2522" s="2">
        <f t="shared" si="1340"/>
        <v>4952.5985757039698</v>
      </c>
      <c r="V2522" s="2">
        <f t="shared" si="1341"/>
        <v>46953.542328544761</v>
      </c>
      <c r="W2522" s="2">
        <f t="shared" si="1342"/>
        <v>156020.83010022872</v>
      </c>
      <c r="X2522" s="29">
        <f t="shared" si="1343"/>
        <v>0</v>
      </c>
      <c r="Y2522" s="2">
        <f t="shared" si="1323"/>
        <v>0</v>
      </c>
      <c r="Z2522" s="82">
        <f t="shared" si="1344"/>
        <v>0</v>
      </c>
      <c r="AA2522" s="2">
        <f t="shared" si="1353"/>
        <v>0</v>
      </c>
      <c r="AB2522" s="27">
        <f t="shared" si="1351"/>
        <v>6.7299999999999999E-2</v>
      </c>
      <c r="AC2522" s="29">
        <f t="shared" si="1332"/>
        <v>15</v>
      </c>
      <c r="AD2522" s="29">
        <v>252</v>
      </c>
      <c r="AE2522" s="11">
        <f t="shared" si="1325"/>
        <v>1.003884435</v>
      </c>
      <c r="AF2522" s="2">
        <f t="shared" si="1354"/>
        <v>589.77101359999995</v>
      </c>
      <c r="AG2522" s="2">
        <f t="shared" si="1345"/>
        <v>606.05277317000002</v>
      </c>
      <c r="AH2522" s="3">
        <f t="shared" si="1346"/>
        <v>0</v>
      </c>
      <c r="AI2522" s="4" t="str">
        <f t="shared" si="1326"/>
        <v>A+J=</v>
      </c>
      <c r="AJ2522" s="12">
        <f t="shared" si="1352"/>
        <v>43647</v>
      </c>
      <c r="AK2522" s="12"/>
      <c r="AL2522" s="4"/>
      <c r="AM2522" s="1"/>
      <c r="AN2522" s="12"/>
      <c r="AO2522" s="1"/>
      <c r="AP2522" s="1"/>
      <c r="AQ2522" s="3"/>
      <c r="AR2522" s="3"/>
      <c r="AS2522" s="7"/>
      <c r="AT2522" s="1"/>
      <c r="AU2522" s="1"/>
      <c r="AV2522" s="1"/>
      <c r="AW2522" s="1"/>
      <c r="AX2522" s="1"/>
      <c r="AY2522" s="1"/>
      <c r="AZ2522" s="1"/>
      <c r="BA2522" s="1"/>
      <c r="BB2522" s="1"/>
    </row>
    <row r="2523" spans="1:54" x14ac:dyDescent="0.2">
      <c r="A2523" s="178">
        <f t="shared" si="1347"/>
        <v>43642</v>
      </c>
      <c r="B2523" s="2">
        <f t="shared" si="1333"/>
        <v>156677.00286800423</v>
      </c>
      <c r="C2523" s="2">
        <f t="shared" si="1348"/>
        <v>104114.68919598</v>
      </c>
      <c r="D2523" s="2">
        <f>SUM(Y2523:Y$2591)</f>
        <v>10806.71822506</v>
      </c>
      <c r="E2523" s="11">
        <f t="shared" si="1334"/>
        <v>93307.970970919996</v>
      </c>
      <c r="F2523" s="99">
        <f t="shared" si="1329"/>
        <v>5206.9799999999996</v>
      </c>
      <c r="G2523" s="3">
        <f>IF(N2523=1,VLOOKUP(A2522,[1]Plan1!$BG$69:$BI$188,3),G2522)</f>
        <v>5213.75</v>
      </c>
      <c r="H2523" s="200">
        <f t="shared" si="1330"/>
        <v>43559</v>
      </c>
      <c r="I2523" s="200">
        <f t="shared" si="1331"/>
        <v>43589</v>
      </c>
      <c r="J2523" s="27">
        <f t="shared" si="1335"/>
        <v>1.3001778382095708E-3</v>
      </c>
      <c r="K2523" s="12">
        <f t="shared" si="1349"/>
        <v>43647</v>
      </c>
      <c r="L2523" s="12">
        <f t="shared" si="1336"/>
        <v>43647</v>
      </c>
      <c r="M2523" s="1">
        <f t="shared" si="1350"/>
        <v>19</v>
      </c>
      <c r="N2523" s="1">
        <f t="shared" si="1337"/>
        <v>16</v>
      </c>
      <c r="O2523" s="2">
        <f t="shared" si="1338"/>
        <v>1.0010947699999999</v>
      </c>
      <c r="P2523" s="11">
        <f t="shared" si="1328"/>
        <v>1.0056996899999999</v>
      </c>
      <c r="Q2523" s="11">
        <f t="shared" si="1324"/>
        <v>1.5016692389091946</v>
      </c>
      <c r="R2523" s="2">
        <f t="shared" si="1327"/>
        <v>1.5033132199999999</v>
      </c>
      <c r="S2523" s="2">
        <f t="shared" si="1322"/>
        <v>1.4582888599999999</v>
      </c>
      <c r="T2523" s="2">
        <f t="shared" si="1339"/>
        <v>151829.29141686001</v>
      </c>
      <c r="U2523" s="2">
        <f t="shared" si="1340"/>
        <v>4952.5985757039698</v>
      </c>
      <c r="V2523" s="2">
        <f t="shared" si="1341"/>
        <v>46963.135321040259</v>
      </c>
      <c r="W2523" s="2">
        <f t="shared" si="1342"/>
        <v>156030.42309272423</v>
      </c>
      <c r="X2523" s="29">
        <f t="shared" si="1343"/>
        <v>0</v>
      </c>
      <c r="Y2523" s="2">
        <f t="shared" si="1323"/>
        <v>0</v>
      </c>
      <c r="Z2523" s="82">
        <f t="shared" si="1344"/>
        <v>0</v>
      </c>
      <c r="AA2523" s="2">
        <f t="shared" si="1353"/>
        <v>0</v>
      </c>
      <c r="AB2523" s="27">
        <f t="shared" si="1351"/>
        <v>6.7299999999999999E-2</v>
      </c>
      <c r="AC2523" s="29">
        <f t="shared" si="1332"/>
        <v>16</v>
      </c>
      <c r="AD2523" s="29">
        <v>252</v>
      </c>
      <c r="AE2523" s="11">
        <f t="shared" si="1325"/>
        <v>1.004143934</v>
      </c>
      <c r="AF2523" s="2">
        <f t="shared" si="1354"/>
        <v>629.17056289000004</v>
      </c>
      <c r="AG2523" s="2">
        <f t="shared" si="1345"/>
        <v>646.57977528000004</v>
      </c>
      <c r="AH2523" s="3">
        <f t="shared" si="1346"/>
        <v>0</v>
      </c>
      <c r="AI2523" s="4" t="str">
        <f t="shared" si="1326"/>
        <v>A+J=</v>
      </c>
      <c r="AJ2523" s="12">
        <f t="shared" si="1352"/>
        <v>43647</v>
      </c>
      <c r="AK2523" s="12"/>
      <c r="AL2523" s="4"/>
      <c r="AM2523" s="1"/>
      <c r="AN2523" s="12"/>
      <c r="AO2523" s="1"/>
      <c r="AP2523" s="1"/>
      <c r="AQ2523" s="3"/>
      <c r="AR2523" s="3"/>
      <c r="AS2523" s="7"/>
      <c r="AT2523" s="1"/>
      <c r="AU2523" s="1"/>
      <c r="AV2523" s="1"/>
      <c r="AW2523" s="1"/>
      <c r="AX2523" s="1"/>
      <c r="AY2523" s="1"/>
      <c r="AZ2523" s="1"/>
      <c r="BA2523" s="1"/>
      <c r="BB2523" s="1"/>
    </row>
    <row r="2524" spans="1:54" x14ac:dyDescent="0.2">
      <c r="A2524" s="178">
        <f t="shared" si="1347"/>
        <v>43643</v>
      </c>
      <c r="B2524" s="2">
        <f t="shared" si="1333"/>
        <v>156727.13720282004</v>
      </c>
      <c r="C2524" s="2">
        <f t="shared" si="1348"/>
        <v>104114.68919598</v>
      </c>
      <c r="D2524" s="2">
        <f>SUM(Y2524:Y$2591)</f>
        <v>10806.71822506</v>
      </c>
      <c r="E2524" s="11">
        <f t="shared" si="1334"/>
        <v>93307.970970919996</v>
      </c>
      <c r="F2524" s="99">
        <f t="shared" si="1329"/>
        <v>5206.9799999999996</v>
      </c>
      <c r="G2524" s="3">
        <f>IF(N2524=1,VLOOKUP(A2523,[1]Plan1!$BG$69:$BI$188,3),G2523)</f>
        <v>5213.75</v>
      </c>
      <c r="H2524" s="200">
        <f t="shared" si="1330"/>
        <v>43559</v>
      </c>
      <c r="I2524" s="200">
        <f t="shared" si="1331"/>
        <v>43589</v>
      </c>
      <c r="J2524" s="27">
        <f t="shared" si="1335"/>
        <v>1.3001778382095708E-3</v>
      </c>
      <c r="K2524" s="12">
        <f t="shared" si="1349"/>
        <v>43647</v>
      </c>
      <c r="L2524" s="12">
        <f t="shared" si="1336"/>
        <v>43647</v>
      </c>
      <c r="M2524" s="1">
        <f t="shared" si="1350"/>
        <v>19</v>
      </c>
      <c r="N2524" s="1">
        <f t="shared" si="1337"/>
        <v>17</v>
      </c>
      <c r="O2524" s="2">
        <f t="shared" si="1338"/>
        <v>1.00116323</v>
      </c>
      <c r="P2524" s="11">
        <f t="shared" si="1328"/>
        <v>1.0056996899999999</v>
      </c>
      <c r="Q2524" s="11">
        <f t="shared" si="1324"/>
        <v>1.5016692389091946</v>
      </c>
      <c r="R2524" s="2">
        <f t="shared" si="1327"/>
        <v>1.50341602</v>
      </c>
      <c r="S2524" s="2">
        <f t="shared" si="1322"/>
        <v>1.4582888599999999</v>
      </c>
      <c r="T2524" s="2">
        <f t="shared" si="1339"/>
        <v>151829.29141686001</v>
      </c>
      <c r="U2524" s="2">
        <f t="shared" si="1340"/>
        <v>4952.5985757039698</v>
      </c>
      <c r="V2524" s="2">
        <f t="shared" si="1341"/>
        <v>46972.727380456075</v>
      </c>
      <c r="W2524" s="2">
        <f t="shared" si="1342"/>
        <v>156040.01515214005</v>
      </c>
      <c r="X2524" s="29">
        <f t="shared" si="1343"/>
        <v>0</v>
      </c>
      <c r="Y2524" s="2">
        <f t="shared" si="1323"/>
        <v>0</v>
      </c>
      <c r="Z2524" s="82">
        <f t="shared" si="1344"/>
        <v>0</v>
      </c>
      <c r="AA2524" s="2">
        <f t="shared" si="1353"/>
        <v>0</v>
      </c>
      <c r="AB2524" s="27">
        <f t="shared" si="1351"/>
        <v>6.7299999999999999E-2</v>
      </c>
      <c r="AC2524" s="29">
        <f t="shared" si="1332"/>
        <v>17</v>
      </c>
      <c r="AD2524" s="29">
        <v>252</v>
      </c>
      <c r="AE2524" s="11">
        <f t="shared" si="1325"/>
        <v>1.0044034989999999</v>
      </c>
      <c r="AF2524" s="2">
        <f t="shared" si="1354"/>
        <v>668.58013291999998</v>
      </c>
      <c r="AG2524" s="2">
        <f t="shared" si="1345"/>
        <v>687.12205068000003</v>
      </c>
      <c r="AH2524" s="3">
        <f t="shared" si="1346"/>
        <v>0</v>
      </c>
      <c r="AI2524" s="4" t="str">
        <f t="shared" si="1326"/>
        <v>A+J=</v>
      </c>
      <c r="AJ2524" s="12">
        <f t="shared" si="1352"/>
        <v>43647</v>
      </c>
      <c r="AK2524" s="12"/>
      <c r="AL2524" s="4"/>
      <c r="AM2524" s="1"/>
      <c r="AN2524" s="12"/>
      <c r="AO2524" s="1"/>
      <c r="AP2524" s="1"/>
      <c r="AQ2524" s="3"/>
      <c r="AR2524" s="3"/>
      <c r="AS2524" s="7"/>
      <c r="AT2524" s="1"/>
      <c r="AU2524" s="1"/>
      <c r="AV2524" s="1"/>
      <c r="AW2524" s="1"/>
      <c r="AX2524" s="1"/>
      <c r="AY2524" s="1"/>
      <c r="AZ2524" s="1"/>
      <c r="BA2524" s="1"/>
      <c r="BB2524" s="1"/>
    </row>
    <row r="2525" spans="1:54" x14ac:dyDescent="0.2">
      <c r="A2525" s="178">
        <f t="shared" si="1347"/>
        <v>43644</v>
      </c>
      <c r="B2525" s="2">
        <f t="shared" si="1333"/>
        <v>156777.28884733527</v>
      </c>
      <c r="C2525" s="2">
        <f t="shared" si="1348"/>
        <v>104114.68919598</v>
      </c>
      <c r="D2525" s="2">
        <f>SUM(Y2525:Y$2591)</f>
        <v>10806.71822506</v>
      </c>
      <c r="E2525" s="11">
        <f t="shared" si="1334"/>
        <v>93307.970970919996</v>
      </c>
      <c r="F2525" s="99">
        <f t="shared" si="1329"/>
        <v>5206.9799999999996</v>
      </c>
      <c r="G2525" s="3">
        <f>IF(N2525=1,VLOOKUP(A2524,[1]Plan1!$BG$69:$BI$188,3),G2524)</f>
        <v>5213.75</v>
      </c>
      <c r="H2525" s="200">
        <f t="shared" si="1330"/>
        <v>43559</v>
      </c>
      <c r="I2525" s="200">
        <f t="shared" si="1331"/>
        <v>43589</v>
      </c>
      <c r="J2525" s="27">
        <f t="shared" si="1335"/>
        <v>1.3001778382095708E-3</v>
      </c>
      <c r="K2525" s="12">
        <f t="shared" si="1349"/>
        <v>43647</v>
      </c>
      <c r="L2525" s="12">
        <f t="shared" si="1336"/>
        <v>43647</v>
      </c>
      <c r="M2525" s="1">
        <f t="shared" si="1350"/>
        <v>19</v>
      </c>
      <c r="N2525" s="1">
        <f t="shared" si="1337"/>
        <v>18</v>
      </c>
      <c r="O2525" s="2">
        <f t="shared" si="1338"/>
        <v>1.0012316999999999</v>
      </c>
      <c r="P2525" s="11">
        <f t="shared" si="1328"/>
        <v>1.0056996899999999</v>
      </c>
      <c r="Q2525" s="11">
        <f t="shared" si="1324"/>
        <v>1.5016692389091946</v>
      </c>
      <c r="R2525" s="2">
        <f t="shared" si="1327"/>
        <v>1.5035188399999999</v>
      </c>
      <c r="S2525" s="2">
        <f t="shared" si="1322"/>
        <v>1.4582888599999999</v>
      </c>
      <c r="T2525" s="2">
        <f t="shared" si="1339"/>
        <v>151829.29141686001</v>
      </c>
      <c r="U2525" s="2">
        <f t="shared" si="1340"/>
        <v>4952.5985757039698</v>
      </c>
      <c r="V2525" s="2">
        <f t="shared" si="1341"/>
        <v>46982.321306031299</v>
      </c>
      <c r="W2525" s="2">
        <f t="shared" si="1342"/>
        <v>156049.60907771526</v>
      </c>
      <c r="X2525" s="29">
        <f t="shared" si="1343"/>
        <v>0</v>
      </c>
      <c r="Y2525" s="2">
        <f t="shared" si="1323"/>
        <v>0</v>
      </c>
      <c r="Z2525" s="82">
        <f t="shared" si="1344"/>
        <v>0</v>
      </c>
      <c r="AA2525" s="2">
        <f t="shared" si="1353"/>
        <v>0</v>
      </c>
      <c r="AB2525" s="27">
        <f t="shared" si="1351"/>
        <v>6.7299999999999999E-2</v>
      </c>
      <c r="AC2525" s="29">
        <f t="shared" si="1332"/>
        <v>18</v>
      </c>
      <c r="AD2525" s="29">
        <v>252</v>
      </c>
      <c r="AE2525" s="11">
        <f t="shared" si="1325"/>
        <v>1.004663131</v>
      </c>
      <c r="AF2525" s="2">
        <f t="shared" si="1354"/>
        <v>707.99987551000004</v>
      </c>
      <c r="AG2525" s="2">
        <f t="shared" si="1345"/>
        <v>727.67976962</v>
      </c>
      <c r="AH2525" s="3">
        <f t="shared" si="1346"/>
        <v>0</v>
      </c>
      <c r="AI2525" s="4" t="str">
        <f t="shared" si="1326"/>
        <v>A+J=</v>
      </c>
      <c r="AJ2525" s="12">
        <f t="shared" si="1352"/>
        <v>43647</v>
      </c>
      <c r="AK2525" s="12"/>
      <c r="AL2525" s="4"/>
      <c r="AM2525" s="1"/>
      <c r="AN2525" s="12"/>
      <c r="AO2525" s="1"/>
      <c r="AP2525" s="1"/>
      <c r="AQ2525" s="3"/>
      <c r="AR2525" s="3"/>
      <c r="AS2525" s="7"/>
      <c r="AT2525" s="1"/>
      <c r="AU2525" s="1"/>
      <c r="AV2525" s="1"/>
      <c r="AW2525" s="1"/>
      <c r="AX2525" s="1"/>
      <c r="AY2525" s="1"/>
      <c r="AZ2525" s="1"/>
      <c r="BA2525" s="1"/>
      <c r="BB2525" s="1"/>
    </row>
    <row r="2526" spans="1:54" x14ac:dyDescent="0.2">
      <c r="A2526" s="178">
        <f t="shared" si="1347"/>
        <v>43645</v>
      </c>
      <c r="B2526" s="2">
        <f t="shared" si="1333"/>
        <v>156827.45608566052</v>
      </c>
      <c r="C2526" s="2">
        <f t="shared" si="1348"/>
        <v>104114.68919598</v>
      </c>
      <c r="D2526" s="2">
        <f>SUM(Y2526:Y$2591)</f>
        <v>10806.71822506</v>
      </c>
      <c r="E2526" s="11">
        <f t="shared" si="1334"/>
        <v>93307.970970919996</v>
      </c>
      <c r="F2526" s="99">
        <f t="shared" si="1329"/>
        <v>5206.9799999999996</v>
      </c>
      <c r="G2526" s="3">
        <f>IF(N2526=1,VLOOKUP(A2525,[1]Plan1!$BG$69:$BI$188,3),G2525)</f>
        <v>5213.75</v>
      </c>
      <c r="H2526" s="200">
        <f t="shared" si="1330"/>
        <v>43559</v>
      </c>
      <c r="I2526" s="200">
        <f t="shared" si="1331"/>
        <v>43589</v>
      </c>
      <c r="J2526" s="27">
        <f t="shared" si="1335"/>
        <v>1.3001778382095708E-3</v>
      </c>
      <c r="K2526" s="12">
        <f t="shared" si="1349"/>
        <v>43647</v>
      </c>
      <c r="L2526" s="12">
        <f t="shared" si="1336"/>
        <v>43647</v>
      </c>
      <c r="M2526" s="1">
        <f t="shared" si="1350"/>
        <v>19</v>
      </c>
      <c r="N2526" s="1">
        <f t="shared" si="1337"/>
        <v>19</v>
      </c>
      <c r="O2526" s="2">
        <f t="shared" si="1338"/>
        <v>1.0013001699999999</v>
      </c>
      <c r="P2526" s="11">
        <f t="shared" si="1328"/>
        <v>1.0056996899999999</v>
      </c>
      <c r="Q2526" s="11">
        <f t="shared" si="1324"/>
        <v>1.5016692389091946</v>
      </c>
      <c r="R2526" s="2">
        <f t="shared" si="1327"/>
        <v>1.5036216600000001</v>
      </c>
      <c r="S2526" s="2">
        <f t="shared" ref="S2526:S2589" si="1355">IF(AND(X2526&gt;0,MONTH(A2526)=10),R2526,S2525)</f>
        <v>1.4582888599999999</v>
      </c>
      <c r="T2526" s="2">
        <f t="shared" si="1339"/>
        <v>151829.29141686001</v>
      </c>
      <c r="U2526" s="2">
        <f t="shared" si="1340"/>
        <v>4952.5985757039698</v>
      </c>
      <c r="V2526" s="2">
        <f t="shared" si="1341"/>
        <v>46991.915231606545</v>
      </c>
      <c r="W2526" s="2">
        <f t="shared" si="1342"/>
        <v>156059.20300329052</v>
      </c>
      <c r="X2526" s="29">
        <f t="shared" si="1343"/>
        <v>0</v>
      </c>
      <c r="Y2526" s="2">
        <f t="shared" ref="Y2526:Y2589" si="1356">IF(X2526&gt;0,VLOOKUP(A2526,AN$12:AR$131,5),0)</f>
        <v>0</v>
      </c>
      <c r="Z2526" s="82">
        <f t="shared" si="1344"/>
        <v>0</v>
      </c>
      <c r="AA2526" s="2">
        <f t="shared" si="1353"/>
        <v>0</v>
      </c>
      <c r="AB2526" s="27">
        <f t="shared" si="1351"/>
        <v>6.7299999999999999E-2</v>
      </c>
      <c r="AC2526" s="29">
        <f t="shared" si="1332"/>
        <v>19</v>
      </c>
      <c r="AD2526" s="29">
        <v>252</v>
      </c>
      <c r="AE2526" s="11">
        <f t="shared" si="1325"/>
        <v>1.004922831</v>
      </c>
      <c r="AF2526" s="2">
        <f t="shared" si="1354"/>
        <v>747.42994249000003</v>
      </c>
      <c r="AG2526" s="2">
        <f t="shared" si="1345"/>
        <v>768.25308237000002</v>
      </c>
      <c r="AH2526" s="3">
        <f t="shared" si="1346"/>
        <v>0</v>
      </c>
      <c r="AI2526" s="4" t="str">
        <f t="shared" si="1326"/>
        <v>A+J=</v>
      </c>
      <c r="AJ2526" s="12">
        <f t="shared" si="1352"/>
        <v>43647</v>
      </c>
      <c r="AK2526" s="12"/>
      <c r="AL2526" s="4"/>
      <c r="AM2526" s="1"/>
      <c r="AN2526" s="12"/>
      <c r="AO2526" s="1"/>
      <c r="AP2526" s="1"/>
      <c r="AQ2526" s="3"/>
      <c r="AR2526" s="3"/>
      <c r="AS2526" s="7"/>
      <c r="AT2526" s="1"/>
      <c r="AU2526" s="1"/>
      <c r="AV2526" s="1"/>
      <c r="AW2526" s="1"/>
      <c r="AX2526" s="1"/>
      <c r="AY2526" s="1"/>
      <c r="AZ2526" s="1"/>
      <c r="BA2526" s="1"/>
      <c r="BB2526" s="1"/>
    </row>
    <row r="2527" spans="1:54" x14ac:dyDescent="0.2">
      <c r="A2527" s="178">
        <f t="shared" si="1347"/>
        <v>43646</v>
      </c>
      <c r="B2527" s="2">
        <f t="shared" si="1333"/>
        <v>156827.45608566052</v>
      </c>
      <c r="C2527" s="2">
        <f t="shared" si="1348"/>
        <v>104114.68919598</v>
      </c>
      <c r="D2527" s="2">
        <f>SUM(Y2527:Y$2591)</f>
        <v>10806.71822506</v>
      </c>
      <c r="E2527" s="11">
        <f t="shared" si="1334"/>
        <v>93307.970970919996</v>
      </c>
      <c r="F2527" s="99">
        <f t="shared" si="1329"/>
        <v>5206.9799999999996</v>
      </c>
      <c r="G2527" s="3">
        <f>IF(N2527=1,VLOOKUP(A2526,[1]Plan1!$BG$69:$BI$188,3),G2526)</f>
        <v>5213.75</v>
      </c>
      <c r="H2527" s="200">
        <f t="shared" si="1330"/>
        <v>43559</v>
      </c>
      <c r="I2527" s="200">
        <f t="shared" si="1331"/>
        <v>43589</v>
      </c>
      <c r="J2527" s="27">
        <f t="shared" si="1335"/>
        <v>1.3001778382095708E-3</v>
      </c>
      <c r="K2527" s="12">
        <f t="shared" si="1349"/>
        <v>43647</v>
      </c>
      <c r="L2527" s="12">
        <f t="shared" si="1336"/>
        <v>43647</v>
      </c>
      <c r="M2527" s="1">
        <f t="shared" si="1350"/>
        <v>19</v>
      </c>
      <c r="N2527" s="1">
        <f t="shared" si="1337"/>
        <v>19</v>
      </c>
      <c r="O2527" s="2">
        <f t="shared" si="1338"/>
        <v>1.0013001699999999</v>
      </c>
      <c r="P2527" s="11">
        <f t="shared" si="1328"/>
        <v>1.0056996899999999</v>
      </c>
      <c r="Q2527" s="11">
        <f t="shared" ref="Q2527:Q2590" si="1357">IF(L2527&gt;L2526,Q2526*P2527,Q2526)</f>
        <v>1.5016692389091946</v>
      </c>
      <c r="R2527" s="2">
        <f t="shared" si="1327"/>
        <v>1.5036216600000001</v>
      </c>
      <c r="S2527" s="2">
        <f t="shared" si="1355"/>
        <v>1.4582888599999999</v>
      </c>
      <c r="T2527" s="2">
        <f t="shared" si="1339"/>
        <v>151829.29141686001</v>
      </c>
      <c r="U2527" s="2">
        <f t="shared" si="1340"/>
        <v>4952.5985757039698</v>
      </c>
      <c r="V2527" s="2">
        <f t="shared" si="1341"/>
        <v>46991.915231606545</v>
      </c>
      <c r="W2527" s="2">
        <f t="shared" si="1342"/>
        <v>156059.20300329052</v>
      </c>
      <c r="X2527" s="29">
        <f t="shared" si="1343"/>
        <v>0</v>
      </c>
      <c r="Y2527" s="2">
        <f t="shared" si="1356"/>
        <v>0</v>
      </c>
      <c r="Z2527" s="82">
        <f t="shared" si="1344"/>
        <v>0</v>
      </c>
      <c r="AA2527" s="2">
        <f t="shared" si="1353"/>
        <v>0</v>
      </c>
      <c r="AB2527" s="27">
        <f t="shared" si="1351"/>
        <v>6.7299999999999999E-2</v>
      </c>
      <c r="AC2527" s="29">
        <f t="shared" si="1332"/>
        <v>19</v>
      </c>
      <c r="AD2527" s="29">
        <v>252</v>
      </c>
      <c r="AE2527" s="11">
        <f t="shared" ref="AE2527:AE2590" si="1358">ROUND((1+AB2527)^TRUNC((AC2527/AD2527),9),9)</f>
        <v>1.004922831</v>
      </c>
      <c r="AF2527" s="2">
        <f t="shared" si="1354"/>
        <v>747.42994249000003</v>
      </c>
      <c r="AG2527" s="2">
        <f t="shared" si="1345"/>
        <v>768.25308237000002</v>
      </c>
      <c r="AH2527" s="3">
        <f t="shared" si="1346"/>
        <v>0</v>
      </c>
      <c r="AI2527" s="4" t="str">
        <f t="shared" si="1326"/>
        <v>A+J=</v>
      </c>
      <c r="AJ2527" s="12">
        <f t="shared" si="1352"/>
        <v>43647</v>
      </c>
      <c r="AK2527" s="12"/>
      <c r="AL2527" s="4"/>
      <c r="AM2527" s="1"/>
      <c r="AN2527" s="12"/>
      <c r="AO2527" s="1"/>
      <c r="AP2527" s="1"/>
      <c r="AQ2527" s="3"/>
      <c r="AR2527" s="3"/>
      <c r="AS2527" s="7"/>
      <c r="AT2527" s="1"/>
      <c r="AU2527" s="1"/>
      <c r="AV2527" s="1"/>
      <c r="AW2527" s="1"/>
      <c r="AX2527" s="1"/>
      <c r="AY2527" s="1"/>
      <c r="AZ2527" s="1"/>
      <c r="BA2527" s="1"/>
      <c r="BB2527" s="1"/>
    </row>
    <row r="2528" spans="1:54" x14ac:dyDescent="0.2">
      <c r="A2528" s="178">
        <f t="shared" si="1347"/>
        <v>43647</v>
      </c>
      <c r="B2528" s="2">
        <f t="shared" si="1333"/>
        <v>156827.45608566052</v>
      </c>
      <c r="C2528" s="2">
        <f t="shared" si="1348"/>
        <v>104114.68919598</v>
      </c>
      <c r="D2528" s="2">
        <f>SUM(Y2528:Y$2591)</f>
        <v>10806.71822506</v>
      </c>
      <c r="E2528" s="11">
        <f t="shared" si="1334"/>
        <v>93307.970970919996</v>
      </c>
      <c r="F2528" s="99">
        <f t="shared" si="1329"/>
        <v>5206.9799999999996</v>
      </c>
      <c r="G2528" s="3">
        <f>IF(N2528=1,VLOOKUP(A2527,[1]Plan1!$BG$69:$BI$188,3),G2527)</f>
        <v>5213.75</v>
      </c>
      <c r="H2528" s="200">
        <f t="shared" si="1330"/>
        <v>43559</v>
      </c>
      <c r="I2528" s="200">
        <f t="shared" si="1331"/>
        <v>43589</v>
      </c>
      <c r="J2528" s="27">
        <f t="shared" si="1335"/>
        <v>1.3001778382095708E-3</v>
      </c>
      <c r="K2528" s="12">
        <f t="shared" si="1349"/>
        <v>43678</v>
      </c>
      <c r="L2528" s="12">
        <f t="shared" si="1336"/>
        <v>43647</v>
      </c>
      <c r="M2528" s="1">
        <f t="shared" si="1350"/>
        <v>19</v>
      </c>
      <c r="N2528" s="1">
        <f t="shared" si="1337"/>
        <v>19</v>
      </c>
      <c r="O2528" s="2">
        <f t="shared" si="1338"/>
        <v>1.0013001699999999</v>
      </c>
      <c r="P2528" s="11">
        <f t="shared" si="1328"/>
        <v>1.0056996899999999</v>
      </c>
      <c r="Q2528" s="11">
        <f t="shared" si="1357"/>
        <v>1.5016692389091946</v>
      </c>
      <c r="R2528" s="2">
        <f t="shared" si="1327"/>
        <v>1.5036216600000001</v>
      </c>
      <c r="S2528" s="2">
        <f t="shared" si="1355"/>
        <v>1.4582888599999999</v>
      </c>
      <c r="T2528" s="2">
        <f t="shared" si="1339"/>
        <v>151829.29141686001</v>
      </c>
      <c r="U2528" s="2">
        <f t="shared" si="1340"/>
        <v>4952.5985757039698</v>
      </c>
      <c r="V2528" s="2">
        <f t="shared" si="1341"/>
        <v>46991.915231606545</v>
      </c>
      <c r="W2528" s="2">
        <f t="shared" si="1342"/>
        <v>156059.20300329052</v>
      </c>
      <c r="X2528" s="29">
        <f t="shared" si="1343"/>
        <v>83</v>
      </c>
      <c r="Y2528" s="2">
        <f t="shared" si="1356"/>
        <v>3644.43370405</v>
      </c>
      <c r="Z2528" s="82">
        <f t="shared" si="1344"/>
        <v>3.5004029999999998E-2</v>
      </c>
      <c r="AA2528" s="2">
        <f t="shared" si="1353"/>
        <v>5314.6370716299998</v>
      </c>
      <c r="AB2528" s="27">
        <f t="shared" si="1351"/>
        <v>6.7299999999999999E-2</v>
      </c>
      <c r="AC2528" s="29">
        <f t="shared" si="1332"/>
        <v>19</v>
      </c>
      <c r="AD2528" s="29">
        <v>252</v>
      </c>
      <c r="AE2528" s="11">
        <f t="shared" si="1358"/>
        <v>1.004922831</v>
      </c>
      <c r="AF2528" s="2">
        <f t="shared" si="1354"/>
        <v>747.42994249000003</v>
      </c>
      <c r="AG2528" s="2">
        <f t="shared" si="1345"/>
        <v>768.25308237000002</v>
      </c>
      <c r="AH2528" s="3">
        <f t="shared" si="1346"/>
        <v>6062.0670141199998</v>
      </c>
      <c r="AI2528" s="4" t="str">
        <f t="shared" si="1326"/>
        <v>A+J=</v>
      </c>
      <c r="AJ2528" s="12">
        <f t="shared" si="1352"/>
        <v>43647</v>
      </c>
      <c r="AK2528" s="12"/>
      <c r="AL2528" s="4"/>
      <c r="AM2528" s="1"/>
      <c r="AN2528" s="12"/>
      <c r="AO2528" s="1"/>
      <c r="AP2528" s="1"/>
      <c r="AQ2528" s="3"/>
      <c r="AR2528" s="3"/>
      <c r="AS2528" s="7"/>
      <c r="AT2528" s="1"/>
      <c r="AU2528" s="1"/>
      <c r="AV2528" s="1"/>
      <c r="AW2528" s="1"/>
      <c r="AX2528" s="1"/>
      <c r="AY2528" s="1"/>
      <c r="AZ2528" s="1"/>
      <c r="BA2528" s="1"/>
      <c r="BB2528" s="1"/>
    </row>
    <row r="2529" spans="1:54" x14ac:dyDescent="0.2">
      <c r="A2529" s="178">
        <f t="shared" si="1347"/>
        <v>43648</v>
      </c>
      <c r="B2529" s="2">
        <f t="shared" si="1333"/>
        <v>150784.14008939688</v>
      </c>
      <c r="C2529" s="2">
        <f t="shared" si="1348"/>
        <v>100470.25549193</v>
      </c>
      <c r="D2529" s="2">
        <f>SUM(Y2529:Y$2591)</f>
        <v>7162.2845210100004</v>
      </c>
      <c r="E2529" s="11">
        <f t="shared" si="1334"/>
        <v>93307.970970919996</v>
      </c>
      <c r="F2529" s="99">
        <f t="shared" si="1329"/>
        <v>5213.75</v>
      </c>
      <c r="G2529" s="3">
        <f>IF(N2529=1,VLOOKUP(A2528,[1]Plan1!$BG$69:$BI$188,3),G2528)</f>
        <v>5214.2700000000004</v>
      </c>
      <c r="H2529" s="200">
        <f t="shared" si="1330"/>
        <v>43587</v>
      </c>
      <c r="I2529" s="200">
        <f t="shared" si="1331"/>
        <v>43618</v>
      </c>
      <c r="J2529" s="27">
        <f t="shared" si="1335"/>
        <v>9.9736274274730974E-5</v>
      </c>
      <c r="K2529" s="12">
        <f t="shared" si="1349"/>
        <v>43678</v>
      </c>
      <c r="L2529" s="12">
        <f t="shared" si="1336"/>
        <v>43678</v>
      </c>
      <c r="M2529" s="1">
        <f t="shared" si="1350"/>
        <v>23</v>
      </c>
      <c r="N2529" s="1">
        <f t="shared" si="1337"/>
        <v>1</v>
      </c>
      <c r="O2529" s="2">
        <f t="shared" si="1338"/>
        <v>1.0000043300000001</v>
      </c>
      <c r="P2529" s="11">
        <f t="shared" si="1328"/>
        <v>1.0013001699999999</v>
      </c>
      <c r="Q2529" s="11">
        <f t="shared" si="1357"/>
        <v>1.5036216642035471</v>
      </c>
      <c r="R2529" s="2">
        <f t="shared" si="1327"/>
        <v>1.50362817</v>
      </c>
      <c r="S2529" s="2">
        <f t="shared" si="1355"/>
        <v>1.4582888599999999</v>
      </c>
      <c r="T2529" s="2">
        <f t="shared" si="1339"/>
        <v>146514.65434523</v>
      </c>
      <c r="U2529" s="2">
        <f t="shared" si="1340"/>
        <v>3282.3952081293187</v>
      </c>
      <c r="V2529" s="2">
        <f t="shared" si="1341"/>
        <v>46992.522666497563</v>
      </c>
      <c r="W2529" s="2">
        <f t="shared" si="1342"/>
        <v>150745.17336655688</v>
      </c>
      <c r="X2529" s="29">
        <f t="shared" si="1343"/>
        <v>0</v>
      </c>
      <c r="Y2529" s="2">
        <f t="shared" si="1356"/>
        <v>0</v>
      </c>
      <c r="Z2529" s="82">
        <f t="shared" si="1344"/>
        <v>0</v>
      </c>
      <c r="AA2529" s="2">
        <f t="shared" si="1353"/>
        <v>0</v>
      </c>
      <c r="AB2529" s="27">
        <f t="shared" si="1351"/>
        <v>6.7299999999999999E-2</v>
      </c>
      <c r="AC2529" s="29">
        <f t="shared" si="1332"/>
        <v>1</v>
      </c>
      <c r="AD2529" s="29">
        <v>252</v>
      </c>
      <c r="AE2529" s="11">
        <f t="shared" si="1358"/>
        <v>1.0002584940000001</v>
      </c>
      <c r="AF2529" s="2">
        <f t="shared" si="1354"/>
        <v>37.873159059999999</v>
      </c>
      <c r="AG2529" s="2">
        <f t="shared" si="1345"/>
        <v>38.966722840000003</v>
      </c>
      <c r="AH2529" s="3">
        <f t="shared" si="1346"/>
        <v>0</v>
      </c>
      <c r="AI2529" s="4" t="str">
        <f t="shared" si="1326"/>
        <v>A+J=</v>
      </c>
      <c r="AJ2529" s="12">
        <f t="shared" si="1352"/>
        <v>43678</v>
      </c>
      <c r="AK2529" s="12"/>
      <c r="AL2529" s="4"/>
      <c r="AM2529" s="1"/>
      <c r="AN2529" s="12"/>
      <c r="AO2529" s="1"/>
      <c r="AP2529" s="1"/>
      <c r="AQ2529" s="3"/>
      <c r="AR2529" s="3"/>
      <c r="AS2529" s="7"/>
      <c r="AT2529" s="1"/>
      <c r="AU2529" s="1"/>
      <c r="AV2529" s="1"/>
      <c r="AW2529" s="1"/>
      <c r="AX2529" s="1"/>
      <c r="AY2529" s="1"/>
      <c r="AZ2529" s="1"/>
      <c r="BA2529" s="1"/>
      <c r="BB2529" s="1"/>
    </row>
    <row r="2530" spans="1:54" x14ac:dyDescent="0.2">
      <c r="A2530" s="178">
        <f t="shared" si="1347"/>
        <v>43649</v>
      </c>
      <c r="B2530" s="2">
        <f t="shared" si="1333"/>
        <v>150823.72652825734</v>
      </c>
      <c r="C2530" s="2">
        <f t="shared" si="1348"/>
        <v>100470.25549193</v>
      </c>
      <c r="D2530" s="2">
        <f>SUM(Y2530:Y$2591)</f>
        <v>7162.2845210100004</v>
      </c>
      <c r="E2530" s="11">
        <f t="shared" si="1334"/>
        <v>93307.970970919996</v>
      </c>
      <c r="F2530" s="99">
        <f t="shared" si="1329"/>
        <v>5213.75</v>
      </c>
      <c r="G2530" s="3">
        <f>IF(N2530=1,VLOOKUP(A2529,[1]Plan1!$BG$69:$BI$188,3),G2529)</f>
        <v>5214.2700000000004</v>
      </c>
      <c r="H2530" s="200">
        <f t="shared" si="1330"/>
        <v>43587</v>
      </c>
      <c r="I2530" s="200">
        <f t="shared" si="1331"/>
        <v>43618</v>
      </c>
      <c r="J2530" s="27">
        <f t="shared" si="1335"/>
        <v>9.9736274274730974E-5</v>
      </c>
      <c r="K2530" s="12">
        <f t="shared" si="1349"/>
        <v>43678</v>
      </c>
      <c r="L2530" s="12">
        <f t="shared" si="1336"/>
        <v>43678</v>
      </c>
      <c r="M2530" s="1">
        <f t="shared" si="1350"/>
        <v>23</v>
      </c>
      <c r="N2530" s="1">
        <f t="shared" si="1337"/>
        <v>2</v>
      </c>
      <c r="O2530" s="2">
        <f t="shared" si="1338"/>
        <v>1.0000086699999999</v>
      </c>
      <c r="P2530" s="11">
        <f t="shared" si="1328"/>
        <v>1.0013001699999999</v>
      </c>
      <c r="Q2530" s="11">
        <f t="shared" si="1357"/>
        <v>1.5036216642035471</v>
      </c>
      <c r="R2530" s="2">
        <f t="shared" si="1327"/>
        <v>1.5036347000000001</v>
      </c>
      <c r="S2530" s="2">
        <f t="shared" si="1355"/>
        <v>1.4582888599999999</v>
      </c>
      <c r="T2530" s="2">
        <f t="shared" si="1339"/>
        <v>146514.65434523</v>
      </c>
      <c r="U2530" s="2">
        <f t="shared" si="1340"/>
        <v>3282.3952081293187</v>
      </c>
      <c r="V2530" s="2">
        <f t="shared" si="1341"/>
        <v>46993.131967548012</v>
      </c>
      <c r="W2530" s="2">
        <f t="shared" si="1342"/>
        <v>150745.78266760733</v>
      </c>
      <c r="X2530" s="29">
        <f t="shared" si="1343"/>
        <v>0</v>
      </c>
      <c r="Y2530" s="2">
        <f t="shared" si="1356"/>
        <v>0</v>
      </c>
      <c r="Z2530" s="82">
        <f t="shared" si="1344"/>
        <v>0</v>
      </c>
      <c r="AA2530" s="2">
        <f t="shared" si="1353"/>
        <v>0</v>
      </c>
      <c r="AB2530" s="27">
        <f t="shared" si="1351"/>
        <v>6.7299999999999999E-2</v>
      </c>
      <c r="AC2530" s="29">
        <f t="shared" si="1332"/>
        <v>2</v>
      </c>
      <c r="AD2530" s="29">
        <v>252</v>
      </c>
      <c r="AE2530" s="11">
        <f t="shared" si="1358"/>
        <v>1.000517055</v>
      </c>
      <c r="AF2530" s="2">
        <f t="shared" si="1354"/>
        <v>75.756134599999996</v>
      </c>
      <c r="AG2530" s="2">
        <f t="shared" si="1345"/>
        <v>77.943860650000005</v>
      </c>
      <c r="AH2530" s="3">
        <f t="shared" si="1346"/>
        <v>0</v>
      </c>
      <c r="AI2530" s="4" t="str">
        <f t="shared" ref="AI2530:AI2593" si="1359">AI2529</f>
        <v>A+J=</v>
      </c>
      <c r="AJ2530" s="12">
        <f t="shared" si="1352"/>
        <v>43678</v>
      </c>
      <c r="AK2530" s="12"/>
      <c r="AL2530" s="4"/>
      <c r="AM2530" s="1"/>
      <c r="AN2530" s="12"/>
      <c r="AO2530" s="1"/>
      <c r="AP2530" s="1"/>
      <c r="AQ2530" s="3"/>
      <c r="AR2530" s="3"/>
      <c r="AS2530" s="7"/>
      <c r="AT2530" s="1"/>
      <c r="AU2530" s="1"/>
      <c r="AV2530" s="1"/>
      <c r="AW2530" s="1"/>
      <c r="AX2530" s="1"/>
      <c r="AY2530" s="1"/>
      <c r="AZ2530" s="1"/>
      <c r="BA2530" s="1"/>
      <c r="BB2530" s="1"/>
    </row>
    <row r="2531" spans="1:54" x14ac:dyDescent="0.2">
      <c r="A2531" s="178">
        <f t="shared" si="1347"/>
        <v>43650</v>
      </c>
      <c r="B2531" s="2">
        <f t="shared" si="1333"/>
        <v>150863.32151460834</v>
      </c>
      <c r="C2531" s="2">
        <f t="shared" si="1348"/>
        <v>100470.25549193</v>
      </c>
      <c r="D2531" s="2">
        <f>SUM(Y2531:Y$2591)</f>
        <v>7162.2845210100004</v>
      </c>
      <c r="E2531" s="11">
        <f t="shared" si="1334"/>
        <v>93307.970970919996</v>
      </c>
      <c r="F2531" s="99">
        <f t="shared" si="1329"/>
        <v>5213.75</v>
      </c>
      <c r="G2531" s="3">
        <f>IF(N2531=1,VLOOKUP(A2530,[1]Plan1!$BG$69:$BI$188,3),G2530)</f>
        <v>5214.2700000000004</v>
      </c>
      <c r="H2531" s="200">
        <f t="shared" si="1330"/>
        <v>43587</v>
      </c>
      <c r="I2531" s="200">
        <f t="shared" si="1331"/>
        <v>43618</v>
      </c>
      <c r="J2531" s="27">
        <f t="shared" si="1335"/>
        <v>9.9736274274730974E-5</v>
      </c>
      <c r="K2531" s="12">
        <f t="shared" si="1349"/>
        <v>43678</v>
      </c>
      <c r="L2531" s="12">
        <f t="shared" si="1336"/>
        <v>43678</v>
      </c>
      <c r="M2531" s="1">
        <f t="shared" si="1350"/>
        <v>23</v>
      </c>
      <c r="N2531" s="1">
        <f t="shared" si="1337"/>
        <v>3</v>
      </c>
      <c r="O2531" s="2">
        <f t="shared" si="1338"/>
        <v>1.000013</v>
      </c>
      <c r="P2531" s="11">
        <f t="shared" si="1328"/>
        <v>1.0013001699999999</v>
      </c>
      <c r="Q2531" s="11">
        <f t="shared" si="1357"/>
        <v>1.5036216642035471</v>
      </c>
      <c r="R2531" s="2">
        <f t="shared" si="1327"/>
        <v>1.5036412100000001</v>
      </c>
      <c r="S2531" s="2">
        <f t="shared" si="1355"/>
        <v>1.4582888599999999</v>
      </c>
      <c r="T2531" s="2">
        <f t="shared" si="1339"/>
        <v>146514.65434523</v>
      </c>
      <c r="U2531" s="2">
        <f t="shared" si="1340"/>
        <v>3282.3952081293187</v>
      </c>
      <c r="V2531" s="2">
        <f t="shared" si="1341"/>
        <v>46993.739402439031</v>
      </c>
      <c r="W2531" s="2">
        <f t="shared" si="1342"/>
        <v>150746.39010249835</v>
      </c>
      <c r="X2531" s="29">
        <f t="shared" si="1343"/>
        <v>0</v>
      </c>
      <c r="Y2531" s="2">
        <f t="shared" si="1356"/>
        <v>0</v>
      </c>
      <c r="Z2531" s="82">
        <f t="shared" si="1344"/>
        <v>0</v>
      </c>
      <c r="AA2531" s="2">
        <f t="shared" si="1353"/>
        <v>0</v>
      </c>
      <c r="AB2531" s="27">
        <f t="shared" si="1351"/>
        <v>6.7299999999999999E-2</v>
      </c>
      <c r="AC2531" s="29">
        <f t="shared" si="1332"/>
        <v>3</v>
      </c>
      <c r="AD2531" s="29">
        <v>252</v>
      </c>
      <c r="AE2531" s="11">
        <f t="shared" si="1358"/>
        <v>1.0007756830000001</v>
      </c>
      <c r="AF2531" s="2">
        <f t="shared" si="1354"/>
        <v>113.64892662</v>
      </c>
      <c r="AG2531" s="2">
        <f t="shared" si="1345"/>
        <v>116.93141211</v>
      </c>
      <c r="AH2531" s="3">
        <f t="shared" si="1346"/>
        <v>0</v>
      </c>
      <c r="AI2531" s="4" t="str">
        <f t="shared" si="1359"/>
        <v>A+J=</v>
      </c>
      <c r="AJ2531" s="12">
        <f t="shared" si="1352"/>
        <v>43678</v>
      </c>
      <c r="AK2531" s="12"/>
      <c r="AL2531" s="4"/>
      <c r="AM2531" s="1"/>
      <c r="AN2531" s="12"/>
      <c r="AO2531" s="1"/>
      <c r="AP2531" s="1"/>
      <c r="AQ2531" s="3"/>
      <c r="AR2531" s="3"/>
      <c r="AS2531" s="7"/>
      <c r="AT2531" s="1"/>
      <c r="AU2531" s="1"/>
      <c r="AV2531" s="1"/>
      <c r="AW2531" s="1"/>
      <c r="AX2531" s="1"/>
      <c r="AY2531" s="1"/>
      <c r="AZ2531" s="1"/>
      <c r="BA2531" s="1"/>
      <c r="BB2531" s="1"/>
    </row>
    <row r="2532" spans="1:54" x14ac:dyDescent="0.2">
      <c r="A2532" s="178">
        <f t="shared" si="1347"/>
        <v>43651</v>
      </c>
      <c r="B2532" s="2">
        <f t="shared" si="1333"/>
        <v>150902.92769849909</v>
      </c>
      <c r="C2532" s="2">
        <f t="shared" si="1348"/>
        <v>100470.25549193</v>
      </c>
      <c r="D2532" s="2">
        <f>SUM(Y2532:Y$2591)</f>
        <v>7162.2845210100004</v>
      </c>
      <c r="E2532" s="11">
        <f t="shared" si="1334"/>
        <v>93307.970970919996</v>
      </c>
      <c r="F2532" s="99">
        <f t="shared" si="1329"/>
        <v>5213.75</v>
      </c>
      <c r="G2532" s="3">
        <f>IF(N2532=1,VLOOKUP(A2531,[1]Plan1!$BG$69:$BI$188,3),G2531)</f>
        <v>5214.2700000000004</v>
      </c>
      <c r="H2532" s="200">
        <f t="shared" si="1330"/>
        <v>43587</v>
      </c>
      <c r="I2532" s="200">
        <f t="shared" si="1331"/>
        <v>43618</v>
      </c>
      <c r="J2532" s="27">
        <f t="shared" si="1335"/>
        <v>9.9736274274730974E-5</v>
      </c>
      <c r="K2532" s="12">
        <f t="shared" si="1349"/>
        <v>43678</v>
      </c>
      <c r="L2532" s="12">
        <f t="shared" si="1336"/>
        <v>43678</v>
      </c>
      <c r="M2532" s="1">
        <f t="shared" si="1350"/>
        <v>23</v>
      </c>
      <c r="N2532" s="1">
        <f t="shared" si="1337"/>
        <v>4</v>
      </c>
      <c r="O2532" s="2">
        <f t="shared" si="1338"/>
        <v>1.0000173400000001</v>
      </c>
      <c r="P2532" s="11">
        <f t="shared" si="1328"/>
        <v>1.0013001699999999</v>
      </c>
      <c r="Q2532" s="11">
        <f t="shared" si="1357"/>
        <v>1.5036216642035471</v>
      </c>
      <c r="R2532" s="2">
        <f t="shared" si="1327"/>
        <v>1.50364773</v>
      </c>
      <c r="S2532" s="2">
        <f t="shared" si="1355"/>
        <v>1.4582888599999999</v>
      </c>
      <c r="T2532" s="2">
        <f t="shared" si="1339"/>
        <v>146514.65434523</v>
      </c>
      <c r="U2532" s="2">
        <f t="shared" si="1340"/>
        <v>3282.3952081293187</v>
      </c>
      <c r="V2532" s="2">
        <f t="shared" si="1341"/>
        <v>46994.347770409746</v>
      </c>
      <c r="W2532" s="2">
        <f t="shared" si="1342"/>
        <v>150746.99847046909</v>
      </c>
      <c r="X2532" s="29">
        <f t="shared" si="1343"/>
        <v>0</v>
      </c>
      <c r="Y2532" s="2">
        <f t="shared" si="1356"/>
        <v>0</v>
      </c>
      <c r="Z2532" s="82">
        <f t="shared" si="1344"/>
        <v>0</v>
      </c>
      <c r="AA2532" s="2">
        <f t="shared" si="1353"/>
        <v>0</v>
      </c>
      <c r="AB2532" s="27">
        <f t="shared" si="1351"/>
        <v>6.7299999999999999E-2</v>
      </c>
      <c r="AC2532" s="29">
        <f t="shared" si="1332"/>
        <v>4</v>
      </c>
      <c r="AD2532" s="29">
        <v>252</v>
      </c>
      <c r="AE2532" s="11">
        <f t="shared" si="1358"/>
        <v>1.0010343770000001</v>
      </c>
      <c r="AF2532" s="2">
        <f t="shared" si="1354"/>
        <v>151.55138861</v>
      </c>
      <c r="AG2532" s="2">
        <f t="shared" si="1345"/>
        <v>155.92922802999999</v>
      </c>
      <c r="AH2532" s="3">
        <f t="shared" si="1346"/>
        <v>0</v>
      </c>
      <c r="AI2532" s="4" t="str">
        <f t="shared" si="1359"/>
        <v>A+J=</v>
      </c>
      <c r="AJ2532" s="12">
        <f t="shared" si="1352"/>
        <v>43678</v>
      </c>
      <c r="AK2532" s="12"/>
      <c r="AL2532" s="4"/>
      <c r="AM2532" s="1"/>
      <c r="AN2532" s="12"/>
      <c r="AO2532" s="1"/>
      <c r="AP2532" s="1"/>
      <c r="AQ2532" s="3"/>
      <c r="AR2532" s="3"/>
      <c r="AS2532" s="7"/>
      <c r="AT2532" s="1"/>
      <c r="AU2532" s="1"/>
      <c r="AV2532" s="1"/>
      <c r="AW2532" s="1"/>
      <c r="AX2532" s="1"/>
      <c r="AY2532" s="1"/>
      <c r="AZ2532" s="1"/>
      <c r="BA2532" s="1"/>
      <c r="BB2532" s="1"/>
    </row>
    <row r="2533" spans="1:54" x14ac:dyDescent="0.2">
      <c r="A2533" s="178">
        <f t="shared" si="1347"/>
        <v>43652</v>
      </c>
      <c r="B2533" s="2">
        <f t="shared" si="1333"/>
        <v>150942.54538227952</v>
      </c>
      <c r="C2533" s="2">
        <f t="shared" si="1348"/>
        <v>100470.25549193</v>
      </c>
      <c r="D2533" s="2">
        <f>SUM(Y2533:Y$2591)</f>
        <v>7162.2845210100004</v>
      </c>
      <c r="E2533" s="11">
        <f t="shared" si="1334"/>
        <v>93307.970970919996</v>
      </c>
      <c r="F2533" s="99">
        <f t="shared" si="1329"/>
        <v>5213.75</v>
      </c>
      <c r="G2533" s="3">
        <f>IF(N2533=1,VLOOKUP(A2532,[1]Plan1!$BG$69:$BI$188,3),G2532)</f>
        <v>5214.2700000000004</v>
      </c>
      <c r="H2533" s="200">
        <f t="shared" si="1330"/>
        <v>43587</v>
      </c>
      <c r="I2533" s="200">
        <f t="shared" si="1331"/>
        <v>43618</v>
      </c>
      <c r="J2533" s="27">
        <f t="shared" si="1335"/>
        <v>9.9736274274730974E-5</v>
      </c>
      <c r="K2533" s="12">
        <f t="shared" si="1349"/>
        <v>43678</v>
      </c>
      <c r="L2533" s="12">
        <f t="shared" si="1336"/>
        <v>43678</v>
      </c>
      <c r="M2533" s="1">
        <f t="shared" si="1350"/>
        <v>23</v>
      </c>
      <c r="N2533" s="1">
        <f t="shared" si="1337"/>
        <v>5</v>
      </c>
      <c r="O2533" s="2">
        <f t="shared" si="1338"/>
        <v>1.0000216799999999</v>
      </c>
      <c r="P2533" s="11">
        <f t="shared" si="1328"/>
        <v>1.0013001699999999</v>
      </c>
      <c r="Q2533" s="11">
        <f t="shared" si="1357"/>
        <v>1.5036216642035471</v>
      </c>
      <c r="R2533" s="2">
        <f t="shared" si="1327"/>
        <v>1.50365426</v>
      </c>
      <c r="S2533" s="2">
        <f t="shared" si="1355"/>
        <v>1.4582888599999999</v>
      </c>
      <c r="T2533" s="2">
        <f t="shared" si="1339"/>
        <v>146514.65434523</v>
      </c>
      <c r="U2533" s="2">
        <f t="shared" si="1340"/>
        <v>3282.3952081293187</v>
      </c>
      <c r="V2533" s="2">
        <f t="shared" si="1341"/>
        <v>46994.957071460194</v>
      </c>
      <c r="W2533" s="2">
        <f t="shared" si="1342"/>
        <v>150747.60777151951</v>
      </c>
      <c r="X2533" s="29">
        <f t="shared" si="1343"/>
        <v>0</v>
      </c>
      <c r="Y2533" s="2">
        <f t="shared" si="1356"/>
        <v>0</v>
      </c>
      <c r="Z2533" s="82">
        <f t="shared" si="1344"/>
        <v>0</v>
      </c>
      <c r="AA2533" s="2">
        <f t="shared" si="1353"/>
        <v>0</v>
      </c>
      <c r="AB2533" s="27">
        <f t="shared" si="1351"/>
        <v>6.7299999999999999E-2</v>
      </c>
      <c r="AC2533" s="29">
        <f t="shared" si="1332"/>
        <v>5</v>
      </c>
      <c r="AD2533" s="29">
        <v>252</v>
      </c>
      <c r="AE2533" s="11">
        <f t="shared" si="1358"/>
        <v>1.0012931389999999</v>
      </c>
      <c r="AF2533" s="2">
        <f t="shared" si="1354"/>
        <v>189.46381360000001</v>
      </c>
      <c r="AG2533" s="2">
        <f t="shared" si="1345"/>
        <v>194.93761076000001</v>
      </c>
      <c r="AH2533" s="3">
        <f t="shared" si="1346"/>
        <v>0</v>
      </c>
      <c r="AI2533" s="4" t="str">
        <f t="shared" si="1359"/>
        <v>A+J=</v>
      </c>
      <c r="AJ2533" s="12">
        <f t="shared" si="1352"/>
        <v>43678</v>
      </c>
      <c r="AK2533" s="12"/>
      <c r="AL2533" s="4"/>
      <c r="AM2533" s="1"/>
      <c r="AN2533" s="12"/>
      <c r="AO2533" s="1"/>
      <c r="AP2533" s="1"/>
      <c r="AQ2533" s="3"/>
      <c r="AR2533" s="3"/>
      <c r="AS2533" s="7"/>
      <c r="AT2533" s="1"/>
      <c r="AU2533" s="1"/>
      <c r="AV2533" s="1"/>
      <c r="AW2533" s="1"/>
      <c r="AX2533" s="1"/>
      <c r="AY2533" s="1"/>
      <c r="AZ2533" s="1"/>
      <c r="BA2533" s="1"/>
      <c r="BB2533" s="1"/>
    </row>
    <row r="2534" spans="1:54" x14ac:dyDescent="0.2">
      <c r="A2534" s="178">
        <f t="shared" si="1347"/>
        <v>43653</v>
      </c>
      <c r="B2534" s="2">
        <f t="shared" si="1333"/>
        <v>150942.54538227952</v>
      </c>
      <c r="C2534" s="2">
        <f t="shared" si="1348"/>
        <v>100470.25549193</v>
      </c>
      <c r="D2534" s="2">
        <f>SUM(Y2534:Y$2591)</f>
        <v>7162.2845210100004</v>
      </c>
      <c r="E2534" s="11">
        <f t="shared" si="1334"/>
        <v>93307.970970919996</v>
      </c>
      <c r="F2534" s="99">
        <f t="shared" si="1329"/>
        <v>5213.75</v>
      </c>
      <c r="G2534" s="3">
        <f>IF(N2534=1,VLOOKUP(A2533,[1]Plan1!$BG$69:$BI$188,3),G2533)</f>
        <v>5214.2700000000004</v>
      </c>
      <c r="H2534" s="200">
        <f t="shared" si="1330"/>
        <v>43587</v>
      </c>
      <c r="I2534" s="200">
        <f t="shared" si="1331"/>
        <v>43618</v>
      </c>
      <c r="J2534" s="27">
        <f t="shared" si="1335"/>
        <v>9.9736274274730974E-5</v>
      </c>
      <c r="K2534" s="12">
        <f t="shared" si="1349"/>
        <v>43678</v>
      </c>
      <c r="L2534" s="12">
        <f t="shared" si="1336"/>
        <v>43678</v>
      </c>
      <c r="M2534" s="1">
        <f t="shared" si="1350"/>
        <v>23</v>
      </c>
      <c r="N2534" s="1">
        <f t="shared" si="1337"/>
        <v>5</v>
      </c>
      <c r="O2534" s="2">
        <f t="shared" si="1338"/>
        <v>1.0000216799999999</v>
      </c>
      <c r="P2534" s="11">
        <f t="shared" si="1328"/>
        <v>1.0013001699999999</v>
      </c>
      <c r="Q2534" s="11">
        <f t="shared" si="1357"/>
        <v>1.5036216642035471</v>
      </c>
      <c r="R2534" s="2">
        <f t="shared" si="1327"/>
        <v>1.50365426</v>
      </c>
      <c r="S2534" s="2">
        <f t="shared" si="1355"/>
        <v>1.4582888599999999</v>
      </c>
      <c r="T2534" s="2">
        <f t="shared" si="1339"/>
        <v>146514.65434523</v>
      </c>
      <c r="U2534" s="2">
        <f t="shared" si="1340"/>
        <v>3282.3952081293187</v>
      </c>
      <c r="V2534" s="2">
        <f t="shared" si="1341"/>
        <v>46994.957071460194</v>
      </c>
      <c r="W2534" s="2">
        <f t="shared" si="1342"/>
        <v>150747.60777151951</v>
      </c>
      <c r="X2534" s="29">
        <f t="shared" si="1343"/>
        <v>0</v>
      </c>
      <c r="Y2534" s="2">
        <f t="shared" si="1356"/>
        <v>0</v>
      </c>
      <c r="Z2534" s="82">
        <f t="shared" si="1344"/>
        <v>0</v>
      </c>
      <c r="AA2534" s="2">
        <f t="shared" si="1353"/>
        <v>0</v>
      </c>
      <c r="AB2534" s="27">
        <f t="shared" si="1351"/>
        <v>6.7299999999999999E-2</v>
      </c>
      <c r="AC2534" s="29">
        <f t="shared" si="1332"/>
        <v>5</v>
      </c>
      <c r="AD2534" s="29">
        <v>252</v>
      </c>
      <c r="AE2534" s="11">
        <f t="shared" si="1358"/>
        <v>1.0012931389999999</v>
      </c>
      <c r="AF2534" s="2">
        <f t="shared" si="1354"/>
        <v>189.46381360000001</v>
      </c>
      <c r="AG2534" s="2">
        <f t="shared" si="1345"/>
        <v>194.93761076000001</v>
      </c>
      <c r="AH2534" s="3">
        <f t="shared" si="1346"/>
        <v>0</v>
      </c>
      <c r="AI2534" s="4" t="str">
        <f t="shared" si="1359"/>
        <v>A+J=</v>
      </c>
      <c r="AJ2534" s="12">
        <f t="shared" si="1352"/>
        <v>43678</v>
      </c>
      <c r="AK2534" s="12"/>
      <c r="AL2534" s="4"/>
      <c r="AM2534" s="1"/>
      <c r="AN2534" s="12"/>
      <c r="AO2534" s="1"/>
      <c r="AP2534" s="1"/>
      <c r="AQ2534" s="3"/>
      <c r="AR2534" s="3"/>
      <c r="AS2534" s="7"/>
      <c r="AT2534" s="1"/>
      <c r="AU2534" s="1"/>
      <c r="AV2534" s="1"/>
      <c r="AW2534" s="1"/>
      <c r="AX2534" s="1"/>
      <c r="AY2534" s="1"/>
      <c r="AZ2534" s="1"/>
      <c r="BA2534" s="1"/>
      <c r="BB2534" s="1"/>
    </row>
    <row r="2535" spans="1:54" x14ac:dyDescent="0.2">
      <c r="A2535" s="178">
        <f t="shared" si="1347"/>
        <v>43654</v>
      </c>
      <c r="B2535" s="2">
        <f t="shared" si="1333"/>
        <v>150942.54538227952</v>
      </c>
      <c r="C2535" s="2">
        <f t="shared" si="1348"/>
        <v>100470.25549193</v>
      </c>
      <c r="D2535" s="2">
        <f>SUM(Y2535:Y$2591)</f>
        <v>7162.2845210100004</v>
      </c>
      <c r="E2535" s="11">
        <f t="shared" si="1334"/>
        <v>93307.970970919996</v>
      </c>
      <c r="F2535" s="99">
        <f t="shared" si="1329"/>
        <v>5213.75</v>
      </c>
      <c r="G2535" s="3">
        <f>IF(N2535=1,VLOOKUP(A2534,[1]Plan1!$BG$69:$BI$188,3),G2534)</f>
        <v>5214.2700000000004</v>
      </c>
      <c r="H2535" s="200">
        <f t="shared" si="1330"/>
        <v>43587</v>
      </c>
      <c r="I2535" s="200">
        <f t="shared" si="1331"/>
        <v>43618</v>
      </c>
      <c r="J2535" s="27">
        <f t="shared" si="1335"/>
        <v>9.9736274274730974E-5</v>
      </c>
      <c r="K2535" s="12">
        <f t="shared" si="1349"/>
        <v>43678</v>
      </c>
      <c r="L2535" s="12">
        <f t="shared" si="1336"/>
        <v>43678</v>
      </c>
      <c r="M2535" s="1">
        <f t="shared" si="1350"/>
        <v>23</v>
      </c>
      <c r="N2535" s="1">
        <f t="shared" si="1337"/>
        <v>5</v>
      </c>
      <c r="O2535" s="2">
        <f t="shared" si="1338"/>
        <v>1.0000216799999999</v>
      </c>
      <c r="P2535" s="11">
        <f t="shared" si="1328"/>
        <v>1.0013001699999999</v>
      </c>
      <c r="Q2535" s="11">
        <f t="shared" si="1357"/>
        <v>1.5036216642035471</v>
      </c>
      <c r="R2535" s="2">
        <f t="shared" si="1327"/>
        <v>1.50365426</v>
      </c>
      <c r="S2535" s="2">
        <f t="shared" si="1355"/>
        <v>1.4582888599999999</v>
      </c>
      <c r="T2535" s="2">
        <f t="shared" si="1339"/>
        <v>146514.65434523</v>
      </c>
      <c r="U2535" s="2">
        <f t="shared" si="1340"/>
        <v>3282.3952081293187</v>
      </c>
      <c r="V2535" s="2">
        <f t="shared" si="1341"/>
        <v>46994.957071460194</v>
      </c>
      <c r="W2535" s="2">
        <f t="shared" si="1342"/>
        <v>150747.60777151951</v>
      </c>
      <c r="X2535" s="29">
        <f t="shared" si="1343"/>
        <v>0</v>
      </c>
      <c r="Y2535" s="2">
        <f t="shared" si="1356"/>
        <v>0</v>
      </c>
      <c r="Z2535" s="82">
        <f t="shared" si="1344"/>
        <v>0</v>
      </c>
      <c r="AA2535" s="2">
        <f t="shared" si="1353"/>
        <v>0</v>
      </c>
      <c r="AB2535" s="27">
        <f t="shared" si="1351"/>
        <v>6.7299999999999999E-2</v>
      </c>
      <c r="AC2535" s="29">
        <f t="shared" si="1332"/>
        <v>5</v>
      </c>
      <c r="AD2535" s="29">
        <v>252</v>
      </c>
      <c r="AE2535" s="11">
        <f t="shared" si="1358"/>
        <v>1.0012931389999999</v>
      </c>
      <c r="AF2535" s="2">
        <f t="shared" si="1354"/>
        <v>189.46381360000001</v>
      </c>
      <c r="AG2535" s="2">
        <f t="shared" si="1345"/>
        <v>194.93761076000001</v>
      </c>
      <c r="AH2535" s="3">
        <f t="shared" si="1346"/>
        <v>0</v>
      </c>
      <c r="AI2535" s="4" t="str">
        <f t="shared" si="1359"/>
        <v>A+J=</v>
      </c>
      <c r="AJ2535" s="12">
        <f t="shared" si="1352"/>
        <v>43678</v>
      </c>
      <c r="AK2535" s="12"/>
      <c r="AL2535" s="4"/>
      <c r="AM2535" s="1"/>
      <c r="AN2535" s="12"/>
      <c r="AO2535" s="1"/>
      <c r="AP2535" s="1"/>
      <c r="AQ2535" s="3"/>
      <c r="AR2535" s="3"/>
      <c r="AS2535" s="7"/>
      <c r="AT2535" s="1"/>
      <c r="AU2535" s="1"/>
      <c r="AV2535" s="1"/>
      <c r="AW2535" s="1"/>
      <c r="AX2535" s="1"/>
      <c r="AY2535" s="1"/>
      <c r="AZ2535" s="1"/>
      <c r="BA2535" s="1"/>
      <c r="BB2535" s="1"/>
    </row>
    <row r="2536" spans="1:54" x14ac:dyDescent="0.2">
      <c r="A2536" s="178">
        <f t="shared" si="1347"/>
        <v>43655</v>
      </c>
      <c r="B2536" s="2">
        <f t="shared" si="1333"/>
        <v>150982.17146171053</v>
      </c>
      <c r="C2536" s="2">
        <f t="shared" si="1348"/>
        <v>100470.25549193</v>
      </c>
      <c r="D2536" s="2">
        <f>SUM(Y2536:Y$2591)</f>
        <v>7162.2845210100004</v>
      </c>
      <c r="E2536" s="11">
        <f t="shared" si="1334"/>
        <v>93307.970970919996</v>
      </c>
      <c r="F2536" s="99">
        <f t="shared" si="1329"/>
        <v>5213.75</v>
      </c>
      <c r="G2536" s="3">
        <f>IF(N2536=1,VLOOKUP(A2535,[1]Plan1!$BG$69:$BI$188,3),G2535)</f>
        <v>5214.2700000000004</v>
      </c>
      <c r="H2536" s="200">
        <f t="shared" si="1330"/>
        <v>43587</v>
      </c>
      <c r="I2536" s="200">
        <f t="shared" si="1331"/>
        <v>43618</v>
      </c>
      <c r="J2536" s="27">
        <f t="shared" si="1335"/>
        <v>9.9736274274730974E-5</v>
      </c>
      <c r="K2536" s="12">
        <f t="shared" si="1349"/>
        <v>43678</v>
      </c>
      <c r="L2536" s="12">
        <f t="shared" si="1336"/>
        <v>43678</v>
      </c>
      <c r="M2536" s="1">
        <f t="shared" si="1350"/>
        <v>23</v>
      </c>
      <c r="N2536" s="1">
        <f t="shared" si="1337"/>
        <v>6</v>
      </c>
      <c r="O2536" s="2">
        <f t="shared" si="1338"/>
        <v>1.00002601</v>
      </c>
      <c r="P2536" s="11">
        <f t="shared" si="1328"/>
        <v>1.0013001699999999</v>
      </c>
      <c r="Q2536" s="11">
        <f t="shared" si="1357"/>
        <v>1.5036216642035471</v>
      </c>
      <c r="R2536" s="2">
        <f t="shared" si="1327"/>
        <v>1.50366077</v>
      </c>
      <c r="S2536" s="2">
        <f t="shared" si="1355"/>
        <v>1.4582888599999999</v>
      </c>
      <c r="T2536" s="2">
        <f t="shared" si="1339"/>
        <v>146514.65434523</v>
      </c>
      <c r="U2536" s="2">
        <f t="shared" si="1340"/>
        <v>3282.3952081293187</v>
      </c>
      <c r="V2536" s="2">
        <f t="shared" si="1341"/>
        <v>46995.564506351213</v>
      </c>
      <c r="W2536" s="2">
        <f t="shared" si="1342"/>
        <v>150748.21520641053</v>
      </c>
      <c r="X2536" s="29">
        <f t="shared" si="1343"/>
        <v>0</v>
      </c>
      <c r="Y2536" s="2">
        <f t="shared" si="1356"/>
        <v>0</v>
      </c>
      <c r="Z2536" s="82">
        <f t="shared" si="1344"/>
        <v>0</v>
      </c>
      <c r="AA2536" s="2">
        <f t="shared" si="1353"/>
        <v>0</v>
      </c>
      <c r="AB2536" s="27">
        <f t="shared" si="1351"/>
        <v>6.7299999999999999E-2</v>
      </c>
      <c r="AC2536" s="29">
        <f t="shared" si="1332"/>
        <v>6</v>
      </c>
      <c r="AD2536" s="29">
        <v>252</v>
      </c>
      <c r="AE2536" s="11">
        <f t="shared" si="1358"/>
        <v>1.0015519669999999</v>
      </c>
      <c r="AF2536" s="2">
        <f t="shared" si="1354"/>
        <v>227.38590855999999</v>
      </c>
      <c r="AG2536" s="2">
        <f t="shared" si="1345"/>
        <v>233.95625530000001</v>
      </c>
      <c r="AH2536" s="3">
        <f t="shared" si="1346"/>
        <v>0</v>
      </c>
      <c r="AI2536" s="4" t="str">
        <f t="shared" si="1359"/>
        <v>A+J=</v>
      </c>
      <c r="AJ2536" s="12">
        <f t="shared" si="1352"/>
        <v>43678</v>
      </c>
      <c r="AK2536" s="12"/>
      <c r="AL2536" s="4"/>
      <c r="AM2536" s="1"/>
      <c r="AN2536" s="12"/>
      <c r="AO2536" s="1"/>
      <c r="AP2536" s="1"/>
      <c r="AQ2536" s="3"/>
      <c r="AR2536" s="3"/>
      <c r="AS2536" s="7"/>
      <c r="AT2536" s="1"/>
      <c r="AU2536" s="1"/>
      <c r="AV2536" s="1"/>
      <c r="AW2536" s="1"/>
      <c r="AX2536" s="1"/>
      <c r="AY2536" s="1"/>
      <c r="AZ2536" s="1"/>
      <c r="BA2536" s="1"/>
      <c r="BB2536" s="1"/>
    </row>
    <row r="2537" spans="1:54" x14ac:dyDescent="0.2">
      <c r="A2537" s="178">
        <f t="shared" si="1347"/>
        <v>43656</v>
      </c>
      <c r="B2537" s="2">
        <f t="shared" si="1333"/>
        <v>151021.80889053128</v>
      </c>
      <c r="C2537" s="2">
        <f t="shared" si="1348"/>
        <v>100470.25549193</v>
      </c>
      <c r="D2537" s="2">
        <f>SUM(Y2537:Y$2591)</f>
        <v>7162.2845210100004</v>
      </c>
      <c r="E2537" s="11">
        <f t="shared" si="1334"/>
        <v>93307.970970919996</v>
      </c>
      <c r="F2537" s="99">
        <f t="shared" si="1329"/>
        <v>5213.75</v>
      </c>
      <c r="G2537" s="3">
        <f>IF(N2537=1,VLOOKUP(A2536,[1]Plan1!$BG$69:$BI$188,3),G2536)</f>
        <v>5214.2700000000004</v>
      </c>
      <c r="H2537" s="200">
        <f t="shared" si="1330"/>
        <v>43587</v>
      </c>
      <c r="I2537" s="200">
        <f t="shared" si="1331"/>
        <v>43618</v>
      </c>
      <c r="J2537" s="27">
        <f t="shared" si="1335"/>
        <v>9.9736274274730974E-5</v>
      </c>
      <c r="K2537" s="12">
        <f t="shared" si="1349"/>
        <v>43678</v>
      </c>
      <c r="L2537" s="12">
        <f t="shared" si="1336"/>
        <v>43678</v>
      </c>
      <c r="M2537" s="1">
        <f t="shared" si="1350"/>
        <v>23</v>
      </c>
      <c r="N2537" s="1">
        <f t="shared" si="1337"/>
        <v>7</v>
      </c>
      <c r="O2537" s="2">
        <f t="shared" si="1338"/>
        <v>1.0000303500000001</v>
      </c>
      <c r="P2537" s="11">
        <f t="shared" si="1328"/>
        <v>1.0013001699999999</v>
      </c>
      <c r="Q2537" s="11">
        <f t="shared" si="1357"/>
        <v>1.5036216642035471</v>
      </c>
      <c r="R2537" s="2">
        <f t="shared" ref="R2537:R2600" si="1360">TRUNC(TRUNC((O2537*Q2537),15),8)</f>
        <v>1.5036672900000001</v>
      </c>
      <c r="S2537" s="2">
        <f t="shared" si="1355"/>
        <v>1.4582888599999999</v>
      </c>
      <c r="T2537" s="2">
        <f t="shared" si="1339"/>
        <v>146514.65434523</v>
      </c>
      <c r="U2537" s="2">
        <f t="shared" si="1340"/>
        <v>3282.3952081293187</v>
      </c>
      <c r="V2537" s="2">
        <f t="shared" si="1341"/>
        <v>46996.17287432195</v>
      </c>
      <c r="W2537" s="2">
        <f t="shared" si="1342"/>
        <v>150748.82357438127</v>
      </c>
      <c r="X2537" s="29">
        <f t="shared" si="1343"/>
        <v>0</v>
      </c>
      <c r="Y2537" s="2">
        <f t="shared" si="1356"/>
        <v>0</v>
      </c>
      <c r="Z2537" s="82">
        <f t="shared" si="1344"/>
        <v>0</v>
      </c>
      <c r="AA2537" s="2">
        <f t="shared" si="1353"/>
        <v>0</v>
      </c>
      <c r="AB2537" s="27">
        <f t="shared" si="1351"/>
        <v>6.7299999999999999E-2</v>
      </c>
      <c r="AC2537" s="29">
        <f t="shared" si="1332"/>
        <v>7</v>
      </c>
      <c r="AD2537" s="29">
        <v>252</v>
      </c>
      <c r="AE2537" s="11">
        <f t="shared" si="1358"/>
        <v>1.0018108619999999</v>
      </c>
      <c r="AF2537" s="2">
        <f t="shared" si="1354"/>
        <v>265.31781998999998</v>
      </c>
      <c r="AG2537" s="2">
        <f t="shared" si="1345"/>
        <v>272.98531615000002</v>
      </c>
      <c r="AH2537" s="3">
        <f t="shared" si="1346"/>
        <v>0</v>
      </c>
      <c r="AI2537" s="4" t="str">
        <f t="shared" si="1359"/>
        <v>A+J=</v>
      </c>
      <c r="AJ2537" s="12">
        <f t="shared" si="1352"/>
        <v>43678</v>
      </c>
      <c r="AK2537" s="12"/>
      <c r="AL2537" s="4"/>
      <c r="AM2537" s="1"/>
      <c r="AN2537" s="12"/>
      <c r="AO2537" s="1"/>
      <c r="AP2537" s="1"/>
      <c r="AQ2537" s="3"/>
      <c r="AR2537" s="3"/>
      <c r="AS2537" s="7"/>
      <c r="AT2537" s="1"/>
      <c r="AU2537" s="1"/>
      <c r="AV2537" s="1"/>
      <c r="AW2537" s="1"/>
      <c r="AX2537" s="1"/>
      <c r="AY2537" s="1"/>
      <c r="AZ2537" s="1"/>
      <c r="BA2537" s="1"/>
      <c r="BB2537" s="1"/>
    </row>
    <row r="2538" spans="1:54" x14ac:dyDescent="0.2">
      <c r="A2538" s="178">
        <f t="shared" si="1347"/>
        <v>43657</v>
      </c>
      <c r="B2538" s="2">
        <f t="shared" si="1333"/>
        <v>151061.45595030228</v>
      </c>
      <c r="C2538" s="2">
        <f t="shared" si="1348"/>
        <v>100470.25549193</v>
      </c>
      <c r="D2538" s="2">
        <f>SUM(Y2538:Y$2591)</f>
        <v>7162.2845210100004</v>
      </c>
      <c r="E2538" s="11">
        <f t="shared" si="1334"/>
        <v>93307.970970919996</v>
      </c>
      <c r="F2538" s="99">
        <f t="shared" si="1329"/>
        <v>5213.75</v>
      </c>
      <c r="G2538" s="3">
        <f>IF(N2538=1,VLOOKUP(A2537,[1]Plan1!$BG$69:$BI$188,3),G2537)</f>
        <v>5214.2700000000004</v>
      </c>
      <c r="H2538" s="200">
        <f t="shared" si="1330"/>
        <v>43587</v>
      </c>
      <c r="I2538" s="200">
        <f t="shared" si="1331"/>
        <v>43618</v>
      </c>
      <c r="J2538" s="27">
        <f t="shared" si="1335"/>
        <v>9.9736274274730974E-5</v>
      </c>
      <c r="K2538" s="12">
        <f t="shared" si="1349"/>
        <v>43678</v>
      </c>
      <c r="L2538" s="12">
        <f t="shared" si="1336"/>
        <v>43678</v>
      </c>
      <c r="M2538" s="1">
        <f t="shared" si="1350"/>
        <v>23</v>
      </c>
      <c r="N2538" s="1">
        <f t="shared" si="1337"/>
        <v>8</v>
      </c>
      <c r="O2538" s="2">
        <f t="shared" si="1338"/>
        <v>1.00003468</v>
      </c>
      <c r="P2538" s="11">
        <f t="shared" ref="P2538:P2601" si="1361">IF(L2538&gt;L2537,O2537,P2537)</f>
        <v>1.0013001699999999</v>
      </c>
      <c r="Q2538" s="11">
        <f t="shared" si="1357"/>
        <v>1.5036216642035471</v>
      </c>
      <c r="R2538" s="2">
        <f t="shared" si="1360"/>
        <v>1.5036738000000001</v>
      </c>
      <c r="S2538" s="2">
        <f t="shared" si="1355"/>
        <v>1.4582888599999999</v>
      </c>
      <c r="T2538" s="2">
        <f t="shared" si="1339"/>
        <v>146514.65434523</v>
      </c>
      <c r="U2538" s="2">
        <f t="shared" si="1340"/>
        <v>3282.3952081293187</v>
      </c>
      <c r="V2538" s="2">
        <f t="shared" si="1341"/>
        <v>46996.780309212969</v>
      </c>
      <c r="W2538" s="2">
        <f t="shared" si="1342"/>
        <v>150749.43100927229</v>
      </c>
      <c r="X2538" s="29">
        <f t="shared" si="1343"/>
        <v>0</v>
      </c>
      <c r="Y2538" s="2">
        <f t="shared" si="1356"/>
        <v>0</v>
      </c>
      <c r="Z2538" s="82">
        <f t="shared" si="1344"/>
        <v>0</v>
      </c>
      <c r="AA2538" s="2">
        <f t="shared" si="1353"/>
        <v>0</v>
      </c>
      <c r="AB2538" s="27">
        <f t="shared" si="1351"/>
        <v>6.7299999999999999E-2</v>
      </c>
      <c r="AC2538" s="29">
        <f t="shared" si="1332"/>
        <v>8</v>
      </c>
      <c r="AD2538" s="29">
        <v>252</v>
      </c>
      <c r="AE2538" s="11">
        <f t="shared" si="1358"/>
        <v>1.002069825</v>
      </c>
      <c r="AF2538" s="2">
        <f t="shared" si="1354"/>
        <v>303.25969443000002</v>
      </c>
      <c r="AG2538" s="2">
        <f t="shared" si="1345"/>
        <v>312.02494102999998</v>
      </c>
      <c r="AH2538" s="3">
        <f t="shared" si="1346"/>
        <v>0</v>
      </c>
      <c r="AI2538" s="4" t="str">
        <f t="shared" si="1359"/>
        <v>A+J=</v>
      </c>
      <c r="AJ2538" s="12">
        <f t="shared" si="1352"/>
        <v>43678</v>
      </c>
      <c r="AK2538" s="12"/>
      <c r="AL2538" s="4"/>
      <c r="AM2538" s="1"/>
      <c r="AN2538" s="12"/>
      <c r="AO2538" s="1"/>
      <c r="AP2538" s="1"/>
      <c r="AQ2538" s="3"/>
      <c r="AR2538" s="3"/>
      <c r="AS2538" s="7"/>
      <c r="AT2538" s="1"/>
      <c r="AU2538" s="1"/>
      <c r="AV2538" s="1"/>
      <c r="AW2538" s="1"/>
      <c r="AX2538" s="1"/>
      <c r="AY2538" s="1"/>
      <c r="AZ2538" s="1"/>
      <c r="BA2538" s="1"/>
      <c r="BB2538" s="1"/>
    </row>
    <row r="2539" spans="1:54" x14ac:dyDescent="0.2">
      <c r="A2539" s="178">
        <f t="shared" si="1347"/>
        <v>43658</v>
      </c>
      <c r="B2539" s="2">
        <f t="shared" si="1333"/>
        <v>151101.11514469271</v>
      </c>
      <c r="C2539" s="2">
        <f t="shared" si="1348"/>
        <v>100470.25549193</v>
      </c>
      <c r="D2539" s="2">
        <f>SUM(Y2539:Y$2591)</f>
        <v>7162.2845210100004</v>
      </c>
      <c r="E2539" s="11">
        <f t="shared" si="1334"/>
        <v>93307.970970919996</v>
      </c>
      <c r="F2539" s="99">
        <f t="shared" si="1329"/>
        <v>5213.75</v>
      </c>
      <c r="G2539" s="3">
        <f>IF(N2539=1,VLOOKUP(A2538,[1]Plan1!$BG$69:$BI$188,3),G2538)</f>
        <v>5214.2700000000004</v>
      </c>
      <c r="H2539" s="200">
        <f t="shared" si="1330"/>
        <v>43587</v>
      </c>
      <c r="I2539" s="200">
        <f t="shared" si="1331"/>
        <v>43618</v>
      </c>
      <c r="J2539" s="27">
        <f t="shared" si="1335"/>
        <v>9.9736274274730974E-5</v>
      </c>
      <c r="K2539" s="12">
        <f t="shared" si="1349"/>
        <v>43678</v>
      </c>
      <c r="L2539" s="12">
        <f t="shared" si="1336"/>
        <v>43678</v>
      </c>
      <c r="M2539" s="1">
        <f t="shared" si="1350"/>
        <v>23</v>
      </c>
      <c r="N2539" s="1">
        <f t="shared" si="1337"/>
        <v>9</v>
      </c>
      <c r="O2539" s="2">
        <f t="shared" si="1338"/>
        <v>1.00003902</v>
      </c>
      <c r="P2539" s="11">
        <f t="shared" si="1361"/>
        <v>1.0013001699999999</v>
      </c>
      <c r="Q2539" s="11">
        <f t="shared" si="1357"/>
        <v>1.5036216642035471</v>
      </c>
      <c r="R2539" s="2">
        <f t="shared" si="1360"/>
        <v>1.5036803299999999</v>
      </c>
      <c r="S2539" s="2">
        <f t="shared" si="1355"/>
        <v>1.4582888599999999</v>
      </c>
      <c r="T2539" s="2">
        <f t="shared" si="1339"/>
        <v>146514.65434523</v>
      </c>
      <c r="U2539" s="2">
        <f t="shared" si="1340"/>
        <v>3282.3952081293187</v>
      </c>
      <c r="V2539" s="2">
        <f t="shared" si="1341"/>
        <v>46997.389610263395</v>
      </c>
      <c r="W2539" s="2">
        <f t="shared" si="1342"/>
        <v>150750.04031032271</v>
      </c>
      <c r="X2539" s="29">
        <f t="shared" si="1343"/>
        <v>0</v>
      </c>
      <c r="Y2539" s="2">
        <f t="shared" si="1356"/>
        <v>0</v>
      </c>
      <c r="Z2539" s="82">
        <f t="shared" si="1344"/>
        <v>0</v>
      </c>
      <c r="AA2539" s="2">
        <f t="shared" si="1353"/>
        <v>0</v>
      </c>
      <c r="AB2539" s="27">
        <f t="shared" si="1351"/>
        <v>6.7299999999999999E-2</v>
      </c>
      <c r="AC2539" s="29">
        <f t="shared" si="1332"/>
        <v>9</v>
      </c>
      <c r="AD2539" s="29">
        <v>252</v>
      </c>
      <c r="AE2539" s="11">
        <f t="shared" si="1358"/>
        <v>1.0023288539999999</v>
      </c>
      <c r="AF2539" s="2">
        <f t="shared" si="1354"/>
        <v>341.21123883000001</v>
      </c>
      <c r="AG2539" s="2">
        <f t="shared" si="1345"/>
        <v>351.07483437000002</v>
      </c>
      <c r="AH2539" s="3">
        <f t="shared" si="1346"/>
        <v>0</v>
      </c>
      <c r="AI2539" s="4" t="str">
        <f t="shared" si="1359"/>
        <v>A+J=</v>
      </c>
      <c r="AJ2539" s="12">
        <f t="shared" si="1352"/>
        <v>43678</v>
      </c>
      <c r="AK2539" s="12"/>
      <c r="AL2539" s="4"/>
      <c r="AM2539" s="1"/>
      <c r="AN2539" s="12"/>
      <c r="AO2539" s="1"/>
      <c r="AP2539" s="1"/>
      <c r="AQ2539" s="3"/>
      <c r="AR2539" s="3"/>
      <c r="AS2539" s="7"/>
      <c r="AT2539" s="1"/>
      <c r="AU2539" s="1"/>
      <c r="AV2539" s="1"/>
      <c r="AW2539" s="1"/>
      <c r="AX2539" s="1"/>
      <c r="AY2539" s="1"/>
      <c r="AZ2539" s="1"/>
      <c r="BA2539" s="1"/>
      <c r="BB2539" s="1"/>
    </row>
    <row r="2540" spans="1:54" x14ac:dyDescent="0.2">
      <c r="A2540" s="178">
        <f t="shared" si="1347"/>
        <v>43659</v>
      </c>
      <c r="B2540" s="2">
        <f t="shared" si="1333"/>
        <v>151140.78475503318</v>
      </c>
      <c r="C2540" s="2">
        <f t="shared" si="1348"/>
        <v>100470.25549193</v>
      </c>
      <c r="D2540" s="2">
        <f>SUM(Y2540:Y$2591)</f>
        <v>7162.2845210100004</v>
      </c>
      <c r="E2540" s="11">
        <f t="shared" si="1334"/>
        <v>93307.970970919996</v>
      </c>
      <c r="F2540" s="99">
        <f t="shared" si="1329"/>
        <v>5213.75</v>
      </c>
      <c r="G2540" s="3">
        <f>IF(N2540=1,VLOOKUP(A2539,[1]Plan1!$BG$69:$BI$188,3),G2539)</f>
        <v>5214.2700000000004</v>
      </c>
      <c r="H2540" s="200">
        <f t="shared" si="1330"/>
        <v>43587</v>
      </c>
      <c r="I2540" s="200">
        <f t="shared" si="1331"/>
        <v>43618</v>
      </c>
      <c r="J2540" s="27">
        <f t="shared" si="1335"/>
        <v>9.9736274274730974E-5</v>
      </c>
      <c r="K2540" s="12">
        <f t="shared" si="1349"/>
        <v>43678</v>
      </c>
      <c r="L2540" s="12">
        <f t="shared" si="1336"/>
        <v>43678</v>
      </c>
      <c r="M2540" s="1">
        <f t="shared" si="1350"/>
        <v>23</v>
      </c>
      <c r="N2540" s="1">
        <f t="shared" si="1337"/>
        <v>10</v>
      </c>
      <c r="O2540" s="2">
        <f t="shared" si="1338"/>
        <v>1.00004336</v>
      </c>
      <c r="P2540" s="11">
        <f t="shared" si="1361"/>
        <v>1.0013001699999999</v>
      </c>
      <c r="Q2540" s="11">
        <f t="shared" si="1357"/>
        <v>1.5036216642035471</v>
      </c>
      <c r="R2540" s="2">
        <f t="shared" si="1360"/>
        <v>1.50368686</v>
      </c>
      <c r="S2540" s="2">
        <f t="shared" si="1355"/>
        <v>1.4582888599999999</v>
      </c>
      <c r="T2540" s="2">
        <f t="shared" si="1339"/>
        <v>146514.65434523</v>
      </c>
      <c r="U2540" s="2">
        <f t="shared" si="1340"/>
        <v>3282.3952081293187</v>
      </c>
      <c r="V2540" s="2">
        <f t="shared" si="1341"/>
        <v>46997.998911313844</v>
      </c>
      <c r="W2540" s="2">
        <f t="shared" si="1342"/>
        <v>150750.64961137317</v>
      </c>
      <c r="X2540" s="29">
        <f t="shared" si="1343"/>
        <v>0</v>
      </c>
      <c r="Y2540" s="2">
        <f t="shared" si="1356"/>
        <v>0</v>
      </c>
      <c r="Z2540" s="82">
        <f t="shared" si="1344"/>
        <v>0</v>
      </c>
      <c r="AA2540" s="2">
        <f t="shared" si="1353"/>
        <v>0</v>
      </c>
      <c r="AB2540" s="27">
        <f t="shared" si="1351"/>
        <v>6.7299999999999999E-2</v>
      </c>
      <c r="AC2540" s="29">
        <f t="shared" si="1332"/>
        <v>10</v>
      </c>
      <c r="AD2540" s="29">
        <v>252</v>
      </c>
      <c r="AE2540" s="11">
        <f t="shared" si="1358"/>
        <v>1.0025879499999999</v>
      </c>
      <c r="AF2540" s="2">
        <f t="shared" si="1354"/>
        <v>379.17259970999999</v>
      </c>
      <c r="AG2540" s="2">
        <f t="shared" si="1345"/>
        <v>390.13514365999998</v>
      </c>
      <c r="AH2540" s="3">
        <f t="shared" si="1346"/>
        <v>0</v>
      </c>
      <c r="AI2540" s="4" t="str">
        <f t="shared" si="1359"/>
        <v>A+J=</v>
      </c>
      <c r="AJ2540" s="12">
        <f t="shared" si="1352"/>
        <v>43678</v>
      </c>
      <c r="AK2540" s="12"/>
      <c r="AL2540" s="4"/>
      <c r="AM2540" s="1"/>
      <c r="AN2540" s="12"/>
      <c r="AO2540" s="1"/>
      <c r="AP2540" s="1"/>
      <c r="AQ2540" s="3"/>
      <c r="AR2540" s="3"/>
      <c r="AS2540" s="7"/>
      <c r="AT2540" s="1"/>
      <c r="AU2540" s="1"/>
      <c r="AV2540" s="1"/>
      <c r="AW2540" s="1"/>
      <c r="AX2540" s="1"/>
      <c r="AY2540" s="1"/>
      <c r="AZ2540" s="1"/>
      <c r="BA2540" s="1"/>
      <c r="BB2540" s="1"/>
    </row>
    <row r="2541" spans="1:54" x14ac:dyDescent="0.2">
      <c r="A2541" s="178">
        <f t="shared" si="1347"/>
        <v>43660</v>
      </c>
      <c r="B2541" s="2">
        <f t="shared" si="1333"/>
        <v>151140.78475503318</v>
      </c>
      <c r="C2541" s="2">
        <f t="shared" si="1348"/>
        <v>100470.25549193</v>
      </c>
      <c r="D2541" s="2">
        <f>SUM(Y2541:Y$2591)</f>
        <v>7162.2845210100004</v>
      </c>
      <c r="E2541" s="11">
        <f t="shared" si="1334"/>
        <v>93307.970970919996</v>
      </c>
      <c r="F2541" s="99">
        <f t="shared" si="1329"/>
        <v>5213.75</v>
      </c>
      <c r="G2541" s="3">
        <f>IF(N2541=1,VLOOKUP(A2540,[1]Plan1!$BG$69:$BI$188,3),G2540)</f>
        <v>5214.2700000000004</v>
      </c>
      <c r="H2541" s="200">
        <f t="shared" si="1330"/>
        <v>43587</v>
      </c>
      <c r="I2541" s="200">
        <f t="shared" si="1331"/>
        <v>43618</v>
      </c>
      <c r="J2541" s="27">
        <f t="shared" si="1335"/>
        <v>9.9736274274730974E-5</v>
      </c>
      <c r="K2541" s="12">
        <f t="shared" si="1349"/>
        <v>43678</v>
      </c>
      <c r="L2541" s="12">
        <f t="shared" si="1336"/>
        <v>43678</v>
      </c>
      <c r="M2541" s="1">
        <f t="shared" si="1350"/>
        <v>23</v>
      </c>
      <c r="N2541" s="1">
        <f t="shared" si="1337"/>
        <v>10</v>
      </c>
      <c r="O2541" s="2">
        <f t="shared" si="1338"/>
        <v>1.00004336</v>
      </c>
      <c r="P2541" s="11">
        <f t="shared" si="1361"/>
        <v>1.0013001699999999</v>
      </c>
      <c r="Q2541" s="11">
        <f t="shared" si="1357"/>
        <v>1.5036216642035471</v>
      </c>
      <c r="R2541" s="2">
        <f t="shared" si="1360"/>
        <v>1.50368686</v>
      </c>
      <c r="S2541" s="2">
        <f t="shared" si="1355"/>
        <v>1.4582888599999999</v>
      </c>
      <c r="T2541" s="2">
        <f t="shared" si="1339"/>
        <v>146514.65434523</v>
      </c>
      <c r="U2541" s="2">
        <f t="shared" si="1340"/>
        <v>3282.3952081293187</v>
      </c>
      <c r="V2541" s="2">
        <f t="shared" si="1341"/>
        <v>46997.998911313844</v>
      </c>
      <c r="W2541" s="2">
        <f t="shared" si="1342"/>
        <v>150750.64961137317</v>
      </c>
      <c r="X2541" s="29">
        <f t="shared" si="1343"/>
        <v>0</v>
      </c>
      <c r="Y2541" s="2">
        <f t="shared" si="1356"/>
        <v>0</v>
      </c>
      <c r="Z2541" s="82">
        <f t="shared" si="1344"/>
        <v>0</v>
      </c>
      <c r="AA2541" s="2">
        <f t="shared" si="1353"/>
        <v>0</v>
      </c>
      <c r="AB2541" s="27">
        <f t="shared" si="1351"/>
        <v>6.7299999999999999E-2</v>
      </c>
      <c r="AC2541" s="29">
        <f t="shared" si="1332"/>
        <v>10</v>
      </c>
      <c r="AD2541" s="29">
        <v>252</v>
      </c>
      <c r="AE2541" s="11">
        <f t="shared" si="1358"/>
        <v>1.0025879499999999</v>
      </c>
      <c r="AF2541" s="2">
        <f t="shared" si="1354"/>
        <v>379.17259970999999</v>
      </c>
      <c r="AG2541" s="2">
        <f t="shared" si="1345"/>
        <v>390.13514365999998</v>
      </c>
      <c r="AH2541" s="3">
        <f t="shared" si="1346"/>
        <v>0</v>
      </c>
      <c r="AI2541" s="4" t="str">
        <f t="shared" si="1359"/>
        <v>A+J=</v>
      </c>
      <c r="AJ2541" s="12">
        <f t="shared" si="1352"/>
        <v>43678</v>
      </c>
      <c r="AK2541" s="12"/>
      <c r="AL2541" s="4"/>
      <c r="AM2541" s="1"/>
      <c r="AN2541" s="12"/>
      <c r="AO2541" s="1"/>
      <c r="AP2541" s="1"/>
      <c r="AQ2541" s="3"/>
      <c r="AR2541" s="3"/>
      <c r="AS2541" s="7"/>
      <c r="AT2541" s="1"/>
      <c r="AU2541" s="1"/>
      <c r="AV2541" s="1"/>
      <c r="AW2541" s="1"/>
      <c r="AX2541" s="1"/>
      <c r="AY2541" s="1"/>
      <c r="AZ2541" s="1"/>
      <c r="BA2541" s="1"/>
      <c r="BB2541" s="1"/>
    </row>
    <row r="2542" spans="1:54" x14ac:dyDescent="0.2">
      <c r="A2542" s="178">
        <f t="shared" si="1347"/>
        <v>43661</v>
      </c>
      <c r="B2542" s="2">
        <f t="shared" si="1333"/>
        <v>151140.78475503318</v>
      </c>
      <c r="C2542" s="2">
        <f t="shared" si="1348"/>
        <v>100470.25549193</v>
      </c>
      <c r="D2542" s="2">
        <f>SUM(Y2542:Y$2591)</f>
        <v>7162.2845210100004</v>
      </c>
      <c r="E2542" s="11">
        <f t="shared" si="1334"/>
        <v>93307.970970919996</v>
      </c>
      <c r="F2542" s="99">
        <f t="shared" si="1329"/>
        <v>5213.75</v>
      </c>
      <c r="G2542" s="3">
        <f>IF(N2542=1,VLOOKUP(A2541,[1]Plan1!$BG$69:$BI$188,3),G2541)</f>
        <v>5214.2700000000004</v>
      </c>
      <c r="H2542" s="200">
        <f t="shared" si="1330"/>
        <v>43587</v>
      </c>
      <c r="I2542" s="200">
        <f t="shared" si="1331"/>
        <v>43618</v>
      </c>
      <c r="J2542" s="27">
        <f t="shared" si="1335"/>
        <v>9.9736274274730974E-5</v>
      </c>
      <c r="K2542" s="12">
        <f t="shared" si="1349"/>
        <v>43678</v>
      </c>
      <c r="L2542" s="12">
        <f t="shared" si="1336"/>
        <v>43678</v>
      </c>
      <c r="M2542" s="1">
        <f t="shared" si="1350"/>
        <v>23</v>
      </c>
      <c r="N2542" s="1">
        <f t="shared" si="1337"/>
        <v>10</v>
      </c>
      <c r="O2542" s="2">
        <f t="shared" si="1338"/>
        <v>1.00004336</v>
      </c>
      <c r="P2542" s="11">
        <f t="shared" si="1361"/>
        <v>1.0013001699999999</v>
      </c>
      <c r="Q2542" s="11">
        <f t="shared" si="1357"/>
        <v>1.5036216642035471</v>
      </c>
      <c r="R2542" s="2">
        <f t="shared" si="1360"/>
        <v>1.50368686</v>
      </c>
      <c r="S2542" s="2">
        <f t="shared" si="1355"/>
        <v>1.4582888599999999</v>
      </c>
      <c r="T2542" s="2">
        <f t="shared" si="1339"/>
        <v>146514.65434523</v>
      </c>
      <c r="U2542" s="2">
        <f t="shared" si="1340"/>
        <v>3282.3952081293187</v>
      </c>
      <c r="V2542" s="2">
        <f t="shared" si="1341"/>
        <v>46997.998911313844</v>
      </c>
      <c r="W2542" s="2">
        <f t="shared" si="1342"/>
        <v>150750.64961137317</v>
      </c>
      <c r="X2542" s="29">
        <f t="shared" si="1343"/>
        <v>0</v>
      </c>
      <c r="Y2542" s="2">
        <f t="shared" si="1356"/>
        <v>0</v>
      </c>
      <c r="Z2542" s="82">
        <f t="shared" si="1344"/>
        <v>0</v>
      </c>
      <c r="AA2542" s="2">
        <f t="shared" si="1353"/>
        <v>0</v>
      </c>
      <c r="AB2542" s="27">
        <f t="shared" si="1351"/>
        <v>6.7299999999999999E-2</v>
      </c>
      <c r="AC2542" s="29">
        <f t="shared" si="1332"/>
        <v>10</v>
      </c>
      <c r="AD2542" s="29">
        <v>252</v>
      </c>
      <c r="AE2542" s="11">
        <f t="shared" si="1358"/>
        <v>1.0025879499999999</v>
      </c>
      <c r="AF2542" s="2">
        <f t="shared" si="1354"/>
        <v>379.17259970999999</v>
      </c>
      <c r="AG2542" s="2">
        <f t="shared" si="1345"/>
        <v>390.13514365999998</v>
      </c>
      <c r="AH2542" s="3">
        <f t="shared" si="1346"/>
        <v>0</v>
      </c>
      <c r="AI2542" s="4" t="str">
        <f t="shared" si="1359"/>
        <v>A+J=</v>
      </c>
      <c r="AJ2542" s="12">
        <f t="shared" si="1352"/>
        <v>43678</v>
      </c>
      <c r="AK2542" s="12"/>
      <c r="AL2542" s="4"/>
      <c r="AM2542" s="1"/>
      <c r="AN2542" s="12"/>
      <c r="AO2542" s="1"/>
      <c r="AP2542" s="1"/>
      <c r="AQ2542" s="3"/>
      <c r="AR2542" s="3"/>
      <c r="AS2542" s="7"/>
      <c r="AT2542" s="1"/>
      <c r="AU2542" s="1"/>
      <c r="AV2542" s="1"/>
      <c r="AW2542" s="1"/>
      <c r="AX2542" s="1"/>
      <c r="AY2542" s="1"/>
      <c r="AZ2542" s="1"/>
      <c r="BA2542" s="1"/>
      <c r="BB2542" s="1"/>
    </row>
    <row r="2543" spans="1:54" x14ac:dyDescent="0.2">
      <c r="A2543" s="178">
        <f t="shared" si="1347"/>
        <v>43662</v>
      </c>
      <c r="B2543" s="2">
        <f t="shared" si="1333"/>
        <v>151180.46290996418</v>
      </c>
      <c r="C2543" s="2">
        <f t="shared" si="1348"/>
        <v>100470.25549193</v>
      </c>
      <c r="D2543" s="2">
        <f>SUM(Y2543:Y$2591)</f>
        <v>7162.2845210100004</v>
      </c>
      <c r="E2543" s="11">
        <f t="shared" si="1334"/>
        <v>93307.970970919996</v>
      </c>
      <c r="F2543" s="99">
        <f t="shared" si="1329"/>
        <v>5213.75</v>
      </c>
      <c r="G2543" s="3">
        <f>IF(N2543=1,VLOOKUP(A2542,[1]Plan1!$BG$69:$BI$188,3),G2542)</f>
        <v>5214.2700000000004</v>
      </c>
      <c r="H2543" s="200">
        <f t="shared" si="1330"/>
        <v>43587</v>
      </c>
      <c r="I2543" s="200">
        <f t="shared" si="1331"/>
        <v>43618</v>
      </c>
      <c r="J2543" s="27">
        <f t="shared" si="1335"/>
        <v>9.9736274274730974E-5</v>
      </c>
      <c r="K2543" s="12">
        <f t="shared" si="1349"/>
        <v>43678</v>
      </c>
      <c r="L2543" s="12">
        <f t="shared" si="1336"/>
        <v>43678</v>
      </c>
      <c r="M2543" s="1">
        <f t="shared" si="1350"/>
        <v>23</v>
      </c>
      <c r="N2543" s="1">
        <f t="shared" si="1337"/>
        <v>11</v>
      </c>
      <c r="O2543" s="2">
        <f t="shared" si="1338"/>
        <v>1.0000476899999999</v>
      </c>
      <c r="P2543" s="11">
        <f t="shared" si="1361"/>
        <v>1.0013001699999999</v>
      </c>
      <c r="Q2543" s="11">
        <f t="shared" si="1357"/>
        <v>1.5036216642035471</v>
      </c>
      <c r="R2543" s="2">
        <f t="shared" si="1360"/>
        <v>1.5036933699999999</v>
      </c>
      <c r="S2543" s="2">
        <f t="shared" si="1355"/>
        <v>1.4582888599999999</v>
      </c>
      <c r="T2543" s="2">
        <f t="shared" si="1339"/>
        <v>146514.65434523</v>
      </c>
      <c r="U2543" s="2">
        <f t="shared" si="1340"/>
        <v>3282.3952081293187</v>
      </c>
      <c r="V2543" s="2">
        <f t="shared" si="1341"/>
        <v>46998.606346204855</v>
      </c>
      <c r="W2543" s="2">
        <f t="shared" si="1342"/>
        <v>150751.25704626419</v>
      </c>
      <c r="X2543" s="29">
        <f t="shared" si="1343"/>
        <v>0</v>
      </c>
      <c r="Y2543" s="2">
        <f t="shared" si="1356"/>
        <v>0</v>
      </c>
      <c r="Z2543" s="82">
        <f t="shared" si="1344"/>
        <v>0</v>
      </c>
      <c r="AA2543" s="2">
        <f t="shared" si="1353"/>
        <v>0</v>
      </c>
      <c r="AB2543" s="27">
        <f t="shared" si="1351"/>
        <v>6.7299999999999999E-2</v>
      </c>
      <c r="AC2543" s="29">
        <f t="shared" si="1332"/>
        <v>11</v>
      </c>
      <c r="AD2543" s="29">
        <v>252</v>
      </c>
      <c r="AE2543" s="11">
        <f t="shared" si="1358"/>
        <v>1.0028471130000001</v>
      </c>
      <c r="AF2543" s="2">
        <f t="shared" si="1354"/>
        <v>417.14377707</v>
      </c>
      <c r="AG2543" s="2">
        <f t="shared" si="1345"/>
        <v>429.20586370000001</v>
      </c>
      <c r="AH2543" s="3">
        <f t="shared" si="1346"/>
        <v>0</v>
      </c>
      <c r="AI2543" s="4" t="str">
        <f t="shared" si="1359"/>
        <v>A+J=</v>
      </c>
      <c r="AJ2543" s="12">
        <f t="shared" si="1352"/>
        <v>43678</v>
      </c>
      <c r="AK2543" s="12"/>
      <c r="AL2543" s="4"/>
      <c r="AM2543" s="1"/>
      <c r="AN2543" s="12"/>
      <c r="AO2543" s="1"/>
      <c r="AP2543" s="1"/>
      <c r="AQ2543" s="3"/>
      <c r="AR2543" s="3"/>
      <c r="AS2543" s="7"/>
      <c r="AT2543" s="1"/>
      <c r="AU2543" s="1"/>
      <c r="AV2543" s="1"/>
      <c r="AW2543" s="1"/>
      <c r="AX2543" s="1"/>
      <c r="AY2543" s="1"/>
      <c r="AZ2543" s="1"/>
      <c r="BA2543" s="1"/>
      <c r="BB2543" s="1"/>
    </row>
    <row r="2544" spans="1:54" x14ac:dyDescent="0.2">
      <c r="A2544" s="178">
        <f t="shared" si="1347"/>
        <v>43663</v>
      </c>
      <c r="B2544" s="2">
        <f t="shared" si="1333"/>
        <v>151220.15241609493</v>
      </c>
      <c r="C2544" s="2">
        <f t="shared" si="1348"/>
        <v>100470.25549193</v>
      </c>
      <c r="D2544" s="2">
        <f>SUM(Y2544:Y$2591)</f>
        <v>7162.2845210100004</v>
      </c>
      <c r="E2544" s="11">
        <f t="shared" si="1334"/>
        <v>93307.970970919996</v>
      </c>
      <c r="F2544" s="99">
        <f t="shared" si="1329"/>
        <v>5213.75</v>
      </c>
      <c r="G2544" s="3">
        <f>IF(N2544=1,VLOOKUP(A2543,[1]Plan1!$BG$69:$BI$188,3),G2543)</f>
        <v>5214.2700000000004</v>
      </c>
      <c r="H2544" s="200">
        <f t="shared" si="1330"/>
        <v>43587</v>
      </c>
      <c r="I2544" s="200">
        <f t="shared" si="1331"/>
        <v>43618</v>
      </c>
      <c r="J2544" s="27">
        <f t="shared" si="1335"/>
        <v>9.9736274274730974E-5</v>
      </c>
      <c r="K2544" s="12">
        <f t="shared" si="1349"/>
        <v>43678</v>
      </c>
      <c r="L2544" s="12">
        <f t="shared" si="1336"/>
        <v>43678</v>
      </c>
      <c r="M2544" s="1">
        <f t="shared" si="1350"/>
        <v>23</v>
      </c>
      <c r="N2544" s="1">
        <f t="shared" si="1337"/>
        <v>12</v>
      </c>
      <c r="O2544" s="2">
        <f t="shared" si="1338"/>
        <v>1.00005203</v>
      </c>
      <c r="P2544" s="11">
        <f t="shared" si="1361"/>
        <v>1.0013001699999999</v>
      </c>
      <c r="Q2544" s="11">
        <f t="shared" si="1357"/>
        <v>1.5036216642035471</v>
      </c>
      <c r="R2544" s="2">
        <f t="shared" si="1360"/>
        <v>1.50369989</v>
      </c>
      <c r="S2544" s="2">
        <f t="shared" si="1355"/>
        <v>1.4582888599999999</v>
      </c>
      <c r="T2544" s="2">
        <f t="shared" si="1339"/>
        <v>146514.65434523</v>
      </c>
      <c r="U2544" s="2">
        <f t="shared" si="1340"/>
        <v>3282.3952081293187</v>
      </c>
      <c r="V2544" s="2">
        <f t="shared" si="1341"/>
        <v>46999.2147141756</v>
      </c>
      <c r="W2544" s="2">
        <f t="shared" si="1342"/>
        <v>150751.86541423493</v>
      </c>
      <c r="X2544" s="29">
        <f t="shared" si="1343"/>
        <v>0</v>
      </c>
      <c r="Y2544" s="2">
        <f t="shared" si="1356"/>
        <v>0</v>
      </c>
      <c r="Z2544" s="82">
        <f t="shared" si="1344"/>
        <v>0</v>
      </c>
      <c r="AA2544" s="2">
        <f t="shared" si="1353"/>
        <v>0</v>
      </c>
      <c r="AB2544" s="27">
        <f t="shared" si="1351"/>
        <v>6.7299999999999999E-2</v>
      </c>
      <c r="AC2544" s="29">
        <f t="shared" si="1332"/>
        <v>12</v>
      </c>
      <c r="AD2544" s="29">
        <v>252</v>
      </c>
      <c r="AE2544" s="11">
        <f t="shared" si="1358"/>
        <v>1.003106343</v>
      </c>
      <c r="AF2544" s="2">
        <f t="shared" si="1354"/>
        <v>455.12477092</v>
      </c>
      <c r="AG2544" s="2">
        <f t="shared" si="1345"/>
        <v>468.28700185999998</v>
      </c>
      <c r="AH2544" s="3">
        <f t="shared" si="1346"/>
        <v>0</v>
      </c>
      <c r="AI2544" s="4" t="str">
        <f t="shared" si="1359"/>
        <v>A+J=</v>
      </c>
      <c r="AJ2544" s="12">
        <f t="shared" si="1352"/>
        <v>43678</v>
      </c>
      <c r="AK2544" s="12"/>
      <c r="AL2544" s="4"/>
      <c r="AM2544" s="1"/>
      <c r="AN2544" s="12"/>
      <c r="AO2544" s="1"/>
      <c r="AP2544" s="1"/>
      <c r="AQ2544" s="3"/>
      <c r="AR2544" s="3"/>
      <c r="AS2544" s="7"/>
      <c r="AT2544" s="1"/>
      <c r="AU2544" s="1"/>
      <c r="AV2544" s="1"/>
      <c r="AW2544" s="1"/>
      <c r="AX2544" s="1"/>
      <c r="AY2544" s="1"/>
      <c r="AZ2544" s="1"/>
      <c r="BA2544" s="1"/>
      <c r="BB2544" s="1"/>
    </row>
    <row r="2545" spans="1:54" x14ac:dyDescent="0.2">
      <c r="A2545" s="178">
        <f t="shared" si="1347"/>
        <v>43664</v>
      </c>
      <c r="B2545" s="2">
        <f t="shared" si="1333"/>
        <v>151259.85327428539</v>
      </c>
      <c r="C2545" s="2">
        <f t="shared" si="1348"/>
        <v>100470.25549193</v>
      </c>
      <c r="D2545" s="2">
        <f>SUM(Y2545:Y$2591)</f>
        <v>7162.2845210100004</v>
      </c>
      <c r="E2545" s="11">
        <f t="shared" si="1334"/>
        <v>93307.970970919996</v>
      </c>
      <c r="F2545" s="99">
        <f t="shared" si="1329"/>
        <v>5213.75</v>
      </c>
      <c r="G2545" s="3">
        <f>IF(N2545=1,VLOOKUP(A2544,[1]Plan1!$BG$69:$BI$188,3),G2544)</f>
        <v>5214.2700000000004</v>
      </c>
      <c r="H2545" s="200">
        <f t="shared" si="1330"/>
        <v>43587</v>
      </c>
      <c r="I2545" s="200">
        <f t="shared" si="1331"/>
        <v>43618</v>
      </c>
      <c r="J2545" s="27">
        <f t="shared" si="1335"/>
        <v>9.9736274274730974E-5</v>
      </c>
      <c r="K2545" s="12">
        <f t="shared" si="1349"/>
        <v>43678</v>
      </c>
      <c r="L2545" s="12">
        <f t="shared" si="1336"/>
        <v>43678</v>
      </c>
      <c r="M2545" s="1">
        <f t="shared" si="1350"/>
        <v>23</v>
      </c>
      <c r="N2545" s="1">
        <f t="shared" si="1337"/>
        <v>13</v>
      </c>
      <c r="O2545" s="2">
        <f t="shared" si="1338"/>
        <v>1.00005637</v>
      </c>
      <c r="P2545" s="11">
        <f t="shared" si="1361"/>
        <v>1.0013001699999999</v>
      </c>
      <c r="Q2545" s="11">
        <f t="shared" si="1357"/>
        <v>1.5036216642035471</v>
      </c>
      <c r="R2545" s="2">
        <f t="shared" si="1360"/>
        <v>1.5037064200000001</v>
      </c>
      <c r="S2545" s="2">
        <f t="shared" si="1355"/>
        <v>1.4582888599999999</v>
      </c>
      <c r="T2545" s="2">
        <f t="shared" si="1339"/>
        <v>146514.65434523</v>
      </c>
      <c r="U2545" s="2">
        <f t="shared" si="1340"/>
        <v>3282.3952081293187</v>
      </c>
      <c r="V2545" s="2">
        <f t="shared" si="1341"/>
        <v>46999.824015226048</v>
      </c>
      <c r="W2545" s="2">
        <f t="shared" si="1342"/>
        <v>150752.47471528538</v>
      </c>
      <c r="X2545" s="29">
        <f t="shared" si="1343"/>
        <v>0</v>
      </c>
      <c r="Y2545" s="2">
        <f t="shared" si="1356"/>
        <v>0</v>
      </c>
      <c r="Z2545" s="82">
        <f t="shared" si="1344"/>
        <v>0</v>
      </c>
      <c r="AA2545" s="2">
        <f t="shared" si="1353"/>
        <v>0</v>
      </c>
      <c r="AB2545" s="27">
        <f t="shared" si="1351"/>
        <v>6.7299999999999999E-2</v>
      </c>
      <c r="AC2545" s="29">
        <f t="shared" si="1332"/>
        <v>13</v>
      </c>
      <c r="AD2545" s="29">
        <v>252</v>
      </c>
      <c r="AE2545" s="11">
        <f t="shared" si="1358"/>
        <v>1.0033656399999999</v>
      </c>
      <c r="AF2545" s="2">
        <f t="shared" si="1354"/>
        <v>493.11558124999999</v>
      </c>
      <c r="AG2545" s="2">
        <f t="shared" si="1345"/>
        <v>507.378559</v>
      </c>
      <c r="AH2545" s="3">
        <f t="shared" si="1346"/>
        <v>0</v>
      </c>
      <c r="AI2545" s="4" t="str">
        <f t="shared" si="1359"/>
        <v>A+J=</v>
      </c>
      <c r="AJ2545" s="12">
        <f t="shared" si="1352"/>
        <v>43678</v>
      </c>
      <c r="AK2545" s="12"/>
      <c r="AL2545" s="4"/>
      <c r="AM2545" s="1"/>
      <c r="AN2545" s="12"/>
      <c r="AO2545" s="1"/>
      <c r="AP2545" s="1"/>
      <c r="AQ2545" s="3"/>
      <c r="AR2545" s="3"/>
      <c r="AS2545" s="7"/>
      <c r="AT2545" s="1"/>
      <c r="AU2545" s="1"/>
      <c r="AV2545" s="1"/>
      <c r="AW2545" s="1"/>
      <c r="AX2545" s="1"/>
      <c r="AY2545" s="1"/>
      <c r="AZ2545" s="1"/>
      <c r="BA2545" s="1"/>
      <c r="BB2545" s="1"/>
    </row>
    <row r="2546" spans="1:54" x14ac:dyDescent="0.2">
      <c r="A2546" s="178">
        <f t="shared" si="1347"/>
        <v>43665</v>
      </c>
      <c r="B2546" s="2">
        <f t="shared" si="1333"/>
        <v>151299.5626759764</v>
      </c>
      <c r="C2546" s="2">
        <f t="shared" si="1348"/>
        <v>100470.25549193</v>
      </c>
      <c r="D2546" s="2">
        <f>SUM(Y2546:Y$2591)</f>
        <v>7162.2845210100004</v>
      </c>
      <c r="E2546" s="11">
        <f t="shared" si="1334"/>
        <v>93307.970970919996</v>
      </c>
      <c r="F2546" s="99">
        <f t="shared" si="1329"/>
        <v>5213.75</v>
      </c>
      <c r="G2546" s="3">
        <f>IF(N2546=1,VLOOKUP(A2545,[1]Plan1!$BG$69:$BI$188,3),G2545)</f>
        <v>5214.2700000000004</v>
      </c>
      <c r="H2546" s="200">
        <f t="shared" si="1330"/>
        <v>43587</v>
      </c>
      <c r="I2546" s="200">
        <f t="shared" si="1331"/>
        <v>43618</v>
      </c>
      <c r="J2546" s="27">
        <f t="shared" si="1335"/>
        <v>9.9736274274730974E-5</v>
      </c>
      <c r="K2546" s="12">
        <f t="shared" si="1349"/>
        <v>43678</v>
      </c>
      <c r="L2546" s="12">
        <f t="shared" si="1336"/>
        <v>43678</v>
      </c>
      <c r="M2546" s="1">
        <f t="shared" si="1350"/>
        <v>23</v>
      </c>
      <c r="N2546" s="1">
        <f t="shared" si="1337"/>
        <v>14</v>
      </c>
      <c r="O2546" s="2">
        <f t="shared" si="1338"/>
        <v>1.0000606999999999</v>
      </c>
      <c r="P2546" s="11">
        <f t="shared" si="1361"/>
        <v>1.0013001699999999</v>
      </c>
      <c r="Q2546" s="11">
        <f t="shared" si="1357"/>
        <v>1.5036216642035471</v>
      </c>
      <c r="R2546" s="2">
        <f t="shared" si="1360"/>
        <v>1.5037129300000001</v>
      </c>
      <c r="S2546" s="2">
        <f t="shared" si="1355"/>
        <v>1.4582888599999999</v>
      </c>
      <c r="T2546" s="2">
        <f t="shared" si="1339"/>
        <v>146514.65434523</v>
      </c>
      <c r="U2546" s="2">
        <f t="shared" si="1340"/>
        <v>3282.3952081293187</v>
      </c>
      <c r="V2546" s="2">
        <f t="shared" si="1341"/>
        <v>47000.431450117059</v>
      </c>
      <c r="W2546" s="2">
        <f t="shared" si="1342"/>
        <v>150753.0821501764</v>
      </c>
      <c r="X2546" s="29">
        <f t="shared" si="1343"/>
        <v>0</v>
      </c>
      <c r="Y2546" s="2">
        <f t="shared" si="1356"/>
        <v>0</v>
      </c>
      <c r="Z2546" s="82">
        <f t="shared" si="1344"/>
        <v>0</v>
      </c>
      <c r="AA2546" s="2">
        <f t="shared" si="1353"/>
        <v>0</v>
      </c>
      <c r="AB2546" s="27">
        <f t="shared" si="1351"/>
        <v>6.7299999999999999E-2</v>
      </c>
      <c r="AC2546" s="29">
        <f t="shared" si="1332"/>
        <v>14</v>
      </c>
      <c r="AD2546" s="29">
        <v>252</v>
      </c>
      <c r="AE2546" s="11">
        <f t="shared" si="1358"/>
        <v>1.0036250040000001</v>
      </c>
      <c r="AF2546" s="2">
        <f t="shared" si="1354"/>
        <v>531.11620805999996</v>
      </c>
      <c r="AG2546" s="2">
        <f t="shared" si="1345"/>
        <v>546.48052580000001</v>
      </c>
      <c r="AH2546" s="3">
        <f t="shared" si="1346"/>
        <v>0</v>
      </c>
      <c r="AI2546" s="4" t="str">
        <f t="shared" si="1359"/>
        <v>A+J=</v>
      </c>
      <c r="AJ2546" s="12">
        <f t="shared" si="1352"/>
        <v>43678</v>
      </c>
      <c r="AK2546" s="12"/>
      <c r="AL2546" s="4"/>
      <c r="AM2546" s="1"/>
      <c r="AN2546" s="12"/>
      <c r="AO2546" s="1"/>
      <c r="AP2546" s="1"/>
      <c r="AQ2546" s="3"/>
      <c r="AR2546" s="3"/>
      <c r="AS2546" s="7"/>
      <c r="AT2546" s="1"/>
      <c r="AU2546" s="1"/>
      <c r="AV2546" s="1"/>
      <c r="AW2546" s="1"/>
      <c r="AX2546" s="1"/>
      <c r="AY2546" s="1"/>
      <c r="AZ2546" s="1"/>
      <c r="BA2546" s="1"/>
      <c r="BB2546" s="1"/>
    </row>
    <row r="2547" spans="1:54" x14ac:dyDescent="0.2">
      <c r="A2547" s="178">
        <f t="shared" si="1347"/>
        <v>43666</v>
      </c>
      <c r="B2547" s="2">
        <f t="shared" si="1333"/>
        <v>151339.28342996709</v>
      </c>
      <c r="C2547" s="2">
        <f t="shared" si="1348"/>
        <v>100470.25549193</v>
      </c>
      <c r="D2547" s="2">
        <f>SUM(Y2547:Y$2591)</f>
        <v>7162.2845210100004</v>
      </c>
      <c r="E2547" s="11">
        <f t="shared" si="1334"/>
        <v>93307.970970919996</v>
      </c>
      <c r="F2547" s="99">
        <f t="shared" si="1329"/>
        <v>5213.75</v>
      </c>
      <c r="G2547" s="3">
        <f>IF(N2547=1,VLOOKUP(A2546,[1]Plan1!$BG$69:$BI$188,3),G2546)</f>
        <v>5214.2700000000004</v>
      </c>
      <c r="H2547" s="200">
        <f t="shared" si="1330"/>
        <v>43587</v>
      </c>
      <c r="I2547" s="200">
        <f t="shared" si="1331"/>
        <v>43618</v>
      </c>
      <c r="J2547" s="27">
        <f t="shared" si="1335"/>
        <v>9.9736274274730974E-5</v>
      </c>
      <c r="K2547" s="12">
        <f t="shared" si="1349"/>
        <v>43678</v>
      </c>
      <c r="L2547" s="12">
        <f t="shared" si="1336"/>
        <v>43678</v>
      </c>
      <c r="M2547" s="1">
        <f t="shared" si="1350"/>
        <v>23</v>
      </c>
      <c r="N2547" s="1">
        <f t="shared" si="1337"/>
        <v>15</v>
      </c>
      <c r="O2547" s="2">
        <f t="shared" si="1338"/>
        <v>1.00006504</v>
      </c>
      <c r="P2547" s="11">
        <f t="shared" si="1361"/>
        <v>1.0013001699999999</v>
      </c>
      <c r="Q2547" s="11">
        <f t="shared" si="1357"/>
        <v>1.5036216642035471</v>
      </c>
      <c r="R2547" s="2">
        <f t="shared" si="1360"/>
        <v>1.50371945</v>
      </c>
      <c r="S2547" s="2">
        <f t="shared" si="1355"/>
        <v>1.4582888599999999</v>
      </c>
      <c r="T2547" s="2">
        <f t="shared" si="1339"/>
        <v>146514.65434523</v>
      </c>
      <c r="U2547" s="2">
        <f t="shared" si="1340"/>
        <v>3282.3952081293187</v>
      </c>
      <c r="V2547" s="2">
        <f t="shared" si="1341"/>
        <v>47001.039818087782</v>
      </c>
      <c r="W2547" s="2">
        <f t="shared" si="1342"/>
        <v>150753.69051814711</v>
      </c>
      <c r="X2547" s="29">
        <f t="shared" si="1343"/>
        <v>0</v>
      </c>
      <c r="Y2547" s="2">
        <f t="shared" si="1356"/>
        <v>0</v>
      </c>
      <c r="Z2547" s="82">
        <f t="shared" si="1344"/>
        <v>0</v>
      </c>
      <c r="AA2547" s="2">
        <f t="shared" si="1353"/>
        <v>0</v>
      </c>
      <c r="AB2547" s="27">
        <f t="shared" si="1351"/>
        <v>6.7299999999999999E-2</v>
      </c>
      <c r="AC2547" s="29">
        <f t="shared" si="1332"/>
        <v>15</v>
      </c>
      <c r="AD2547" s="29">
        <v>252</v>
      </c>
      <c r="AE2547" s="11">
        <f t="shared" si="1358"/>
        <v>1.003884435</v>
      </c>
      <c r="AF2547" s="2">
        <f t="shared" si="1354"/>
        <v>569.12665134999997</v>
      </c>
      <c r="AG2547" s="2">
        <f t="shared" si="1345"/>
        <v>585.59291182000004</v>
      </c>
      <c r="AH2547" s="3">
        <f t="shared" si="1346"/>
        <v>0</v>
      </c>
      <c r="AI2547" s="4" t="str">
        <f t="shared" si="1359"/>
        <v>A+J=</v>
      </c>
      <c r="AJ2547" s="12">
        <f t="shared" si="1352"/>
        <v>43678</v>
      </c>
      <c r="AK2547" s="12"/>
      <c r="AL2547" s="4"/>
      <c r="AM2547" s="1"/>
      <c r="AN2547" s="12"/>
      <c r="AO2547" s="1"/>
      <c r="AP2547" s="1"/>
      <c r="AQ2547" s="3"/>
      <c r="AR2547" s="3"/>
      <c r="AS2547" s="7"/>
      <c r="AT2547" s="1"/>
      <c r="AU2547" s="1"/>
      <c r="AV2547" s="1"/>
      <c r="AW2547" s="1"/>
      <c r="AX2547" s="1"/>
      <c r="AY2547" s="1"/>
      <c r="AZ2547" s="1"/>
      <c r="BA2547" s="1"/>
      <c r="BB2547" s="1"/>
    </row>
    <row r="2548" spans="1:54" x14ac:dyDescent="0.2">
      <c r="A2548" s="178">
        <f t="shared" si="1347"/>
        <v>43667</v>
      </c>
      <c r="B2548" s="2">
        <f t="shared" si="1333"/>
        <v>151339.28342996709</v>
      </c>
      <c r="C2548" s="2">
        <f t="shared" si="1348"/>
        <v>100470.25549193</v>
      </c>
      <c r="D2548" s="2">
        <f>SUM(Y2548:Y$2591)</f>
        <v>7162.2845210100004</v>
      </c>
      <c r="E2548" s="11">
        <f t="shared" si="1334"/>
        <v>93307.970970919996</v>
      </c>
      <c r="F2548" s="99">
        <f t="shared" si="1329"/>
        <v>5213.75</v>
      </c>
      <c r="G2548" s="3">
        <f>IF(N2548=1,VLOOKUP(A2547,[1]Plan1!$BG$69:$BI$188,3),G2547)</f>
        <v>5214.2700000000004</v>
      </c>
      <c r="H2548" s="200">
        <f t="shared" si="1330"/>
        <v>43587</v>
      </c>
      <c r="I2548" s="200">
        <f t="shared" si="1331"/>
        <v>43618</v>
      </c>
      <c r="J2548" s="27">
        <f t="shared" si="1335"/>
        <v>9.9736274274730974E-5</v>
      </c>
      <c r="K2548" s="12">
        <f t="shared" si="1349"/>
        <v>43678</v>
      </c>
      <c r="L2548" s="12">
        <f t="shared" si="1336"/>
        <v>43678</v>
      </c>
      <c r="M2548" s="1">
        <f t="shared" si="1350"/>
        <v>23</v>
      </c>
      <c r="N2548" s="1">
        <f t="shared" si="1337"/>
        <v>15</v>
      </c>
      <c r="O2548" s="2">
        <f t="shared" si="1338"/>
        <v>1.00006504</v>
      </c>
      <c r="P2548" s="11">
        <f t="shared" si="1361"/>
        <v>1.0013001699999999</v>
      </c>
      <c r="Q2548" s="11">
        <f t="shared" si="1357"/>
        <v>1.5036216642035471</v>
      </c>
      <c r="R2548" s="2">
        <f t="shared" si="1360"/>
        <v>1.50371945</v>
      </c>
      <c r="S2548" s="2">
        <f t="shared" si="1355"/>
        <v>1.4582888599999999</v>
      </c>
      <c r="T2548" s="2">
        <f t="shared" si="1339"/>
        <v>146514.65434523</v>
      </c>
      <c r="U2548" s="2">
        <f t="shared" si="1340"/>
        <v>3282.3952081293187</v>
      </c>
      <c r="V2548" s="2">
        <f t="shared" si="1341"/>
        <v>47001.039818087782</v>
      </c>
      <c r="W2548" s="2">
        <f t="shared" si="1342"/>
        <v>150753.69051814711</v>
      </c>
      <c r="X2548" s="29">
        <f t="shared" si="1343"/>
        <v>0</v>
      </c>
      <c r="Y2548" s="2">
        <f t="shared" si="1356"/>
        <v>0</v>
      </c>
      <c r="Z2548" s="82">
        <f t="shared" si="1344"/>
        <v>0</v>
      </c>
      <c r="AA2548" s="2">
        <f t="shared" si="1353"/>
        <v>0</v>
      </c>
      <c r="AB2548" s="27">
        <f t="shared" si="1351"/>
        <v>6.7299999999999999E-2</v>
      </c>
      <c r="AC2548" s="29">
        <f t="shared" si="1332"/>
        <v>15</v>
      </c>
      <c r="AD2548" s="29">
        <v>252</v>
      </c>
      <c r="AE2548" s="11">
        <f t="shared" si="1358"/>
        <v>1.003884435</v>
      </c>
      <c r="AF2548" s="2">
        <f t="shared" si="1354"/>
        <v>569.12665134999997</v>
      </c>
      <c r="AG2548" s="2">
        <f t="shared" si="1345"/>
        <v>585.59291182000004</v>
      </c>
      <c r="AH2548" s="3">
        <f t="shared" si="1346"/>
        <v>0</v>
      </c>
      <c r="AI2548" s="4" t="str">
        <f t="shared" si="1359"/>
        <v>A+J=</v>
      </c>
      <c r="AJ2548" s="12">
        <f t="shared" si="1352"/>
        <v>43678</v>
      </c>
      <c r="AK2548" s="12"/>
      <c r="AL2548" s="4"/>
      <c r="AM2548" s="1"/>
      <c r="AN2548" s="12"/>
      <c r="AO2548" s="1"/>
      <c r="AP2548" s="1"/>
      <c r="AQ2548" s="3"/>
      <c r="AR2548" s="3"/>
      <c r="AS2548" s="7"/>
      <c r="AT2548" s="1"/>
      <c r="AU2548" s="1"/>
      <c r="AV2548" s="1"/>
      <c r="AW2548" s="1"/>
      <c r="AX2548" s="1"/>
      <c r="AY2548" s="1"/>
      <c r="AZ2548" s="1"/>
      <c r="BA2548" s="1"/>
      <c r="BB2548" s="1"/>
    </row>
    <row r="2549" spans="1:54" x14ac:dyDescent="0.2">
      <c r="A2549" s="178">
        <f t="shared" si="1347"/>
        <v>43668</v>
      </c>
      <c r="B2549" s="2">
        <f t="shared" si="1333"/>
        <v>151339.28342996709</v>
      </c>
      <c r="C2549" s="2">
        <f t="shared" si="1348"/>
        <v>100470.25549193</v>
      </c>
      <c r="D2549" s="2">
        <f>SUM(Y2549:Y$2591)</f>
        <v>7162.2845210100004</v>
      </c>
      <c r="E2549" s="11">
        <f t="shared" si="1334"/>
        <v>93307.970970919996</v>
      </c>
      <c r="F2549" s="99">
        <f t="shared" si="1329"/>
        <v>5213.75</v>
      </c>
      <c r="G2549" s="3">
        <f>IF(N2549=1,VLOOKUP(A2548,[1]Plan1!$BG$69:$BI$188,3),G2548)</f>
        <v>5214.2700000000004</v>
      </c>
      <c r="H2549" s="200">
        <f t="shared" si="1330"/>
        <v>43587</v>
      </c>
      <c r="I2549" s="200">
        <f t="shared" si="1331"/>
        <v>43618</v>
      </c>
      <c r="J2549" s="27">
        <f t="shared" si="1335"/>
        <v>9.9736274274730974E-5</v>
      </c>
      <c r="K2549" s="12">
        <f t="shared" si="1349"/>
        <v>43678</v>
      </c>
      <c r="L2549" s="12">
        <f t="shared" si="1336"/>
        <v>43678</v>
      </c>
      <c r="M2549" s="1">
        <f t="shared" si="1350"/>
        <v>23</v>
      </c>
      <c r="N2549" s="1">
        <f t="shared" si="1337"/>
        <v>15</v>
      </c>
      <c r="O2549" s="2">
        <f t="shared" si="1338"/>
        <v>1.00006504</v>
      </c>
      <c r="P2549" s="11">
        <f t="shared" si="1361"/>
        <v>1.0013001699999999</v>
      </c>
      <c r="Q2549" s="11">
        <f t="shared" si="1357"/>
        <v>1.5036216642035471</v>
      </c>
      <c r="R2549" s="2">
        <f t="shared" si="1360"/>
        <v>1.50371945</v>
      </c>
      <c r="S2549" s="2">
        <f t="shared" si="1355"/>
        <v>1.4582888599999999</v>
      </c>
      <c r="T2549" s="2">
        <f t="shared" si="1339"/>
        <v>146514.65434523</v>
      </c>
      <c r="U2549" s="2">
        <f t="shared" si="1340"/>
        <v>3282.3952081293187</v>
      </c>
      <c r="V2549" s="2">
        <f t="shared" si="1341"/>
        <v>47001.039818087782</v>
      </c>
      <c r="W2549" s="2">
        <f t="shared" si="1342"/>
        <v>150753.69051814711</v>
      </c>
      <c r="X2549" s="29">
        <f t="shared" si="1343"/>
        <v>0</v>
      </c>
      <c r="Y2549" s="2">
        <f t="shared" si="1356"/>
        <v>0</v>
      </c>
      <c r="Z2549" s="82">
        <f t="shared" si="1344"/>
        <v>0</v>
      </c>
      <c r="AA2549" s="2">
        <f t="shared" si="1353"/>
        <v>0</v>
      </c>
      <c r="AB2549" s="27">
        <f t="shared" si="1351"/>
        <v>6.7299999999999999E-2</v>
      </c>
      <c r="AC2549" s="29">
        <f t="shared" si="1332"/>
        <v>15</v>
      </c>
      <c r="AD2549" s="29">
        <v>252</v>
      </c>
      <c r="AE2549" s="11">
        <f t="shared" si="1358"/>
        <v>1.003884435</v>
      </c>
      <c r="AF2549" s="2">
        <f t="shared" si="1354"/>
        <v>569.12665134999997</v>
      </c>
      <c r="AG2549" s="2">
        <f t="shared" si="1345"/>
        <v>585.59291182000004</v>
      </c>
      <c r="AH2549" s="3">
        <f t="shared" si="1346"/>
        <v>0</v>
      </c>
      <c r="AI2549" s="4" t="str">
        <f t="shared" si="1359"/>
        <v>A+J=</v>
      </c>
      <c r="AJ2549" s="12">
        <f t="shared" si="1352"/>
        <v>43678</v>
      </c>
      <c r="AK2549" s="12"/>
      <c r="AL2549" s="4"/>
      <c r="AM2549" s="1"/>
      <c r="AN2549" s="12"/>
      <c r="AO2549" s="1"/>
      <c r="AP2549" s="1"/>
      <c r="AQ2549" s="3"/>
      <c r="AR2549" s="3"/>
      <c r="AS2549" s="7"/>
      <c r="AT2549" s="1"/>
      <c r="AU2549" s="1"/>
      <c r="AV2549" s="1"/>
      <c r="AW2549" s="1"/>
      <c r="AX2549" s="1"/>
      <c r="AY2549" s="1"/>
      <c r="AZ2549" s="1"/>
      <c r="BA2549" s="1"/>
      <c r="BB2549" s="1"/>
    </row>
    <row r="2550" spans="1:54" x14ac:dyDescent="0.2">
      <c r="A2550" s="178">
        <f t="shared" si="1347"/>
        <v>43669</v>
      </c>
      <c r="B2550" s="2">
        <f t="shared" si="1333"/>
        <v>151379.01568785755</v>
      </c>
      <c r="C2550" s="2">
        <f t="shared" si="1348"/>
        <v>100470.25549193</v>
      </c>
      <c r="D2550" s="2">
        <f>SUM(Y2550:Y$2591)</f>
        <v>7162.2845210100004</v>
      </c>
      <c r="E2550" s="11">
        <f t="shared" si="1334"/>
        <v>93307.970970919996</v>
      </c>
      <c r="F2550" s="99">
        <f t="shared" si="1329"/>
        <v>5213.75</v>
      </c>
      <c r="G2550" s="3">
        <f>IF(N2550=1,VLOOKUP(A2549,[1]Plan1!$BG$69:$BI$188,3),G2549)</f>
        <v>5214.2700000000004</v>
      </c>
      <c r="H2550" s="200">
        <f t="shared" si="1330"/>
        <v>43587</v>
      </c>
      <c r="I2550" s="200">
        <f t="shared" si="1331"/>
        <v>43618</v>
      </c>
      <c r="J2550" s="27">
        <f t="shared" si="1335"/>
        <v>9.9736274274730974E-5</v>
      </c>
      <c r="K2550" s="12">
        <f t="shared" si="1349"/>
        <v>43678</v>
      </c>
      <c r="L2550" s="12">
        <f t="shared" si="1336"/>
        <v>43678</v>
      </c>
      <c r="M2550" s="1">
        <f t="shared" si="1350"/>
        <v>23</v>
      </c>
      <c r="N2550" s="1">
        <f t="shared" si="1337"/>
        <v>16</v>
      </c>
      <c r="O2550" s="2">
        <f t="shared" si="1338"/>
        <v>1.00006938</v>
      </c>
      <c r="P2550" s="11">
        <f t="shared" si="1361"/>
        <v>1.0013001699999999</v>
      </c>
      <c r="Q2550" s="11">
        <f t="shared" si="1357"/>
        <v>1.5036216642035471</v>
      </c>
      <c r="R2550" s="2">
        <f t="shared" si="1360"/>
        <v>1.50372598</v>
      </c>
      <c r="S2550" s="2">
        <f t="shared" si="1355"/>
        <v>1.4582888599999999</v>
      </c>
      <c r="T2550" s="2">
        <f t="shared" si="1339"/>
        <v>146514.65434523</v>
      </c>
      <c r="U2550" s="2">
        <f t="shared" si="1340"/>
        <v>3282.3952081293187</v>
      </c>
      <c r="V2550" s="2">
        <f t="shared" si="1341"/>
        <v>47001.64911913823</v>
      </c>
      <c r="W2550" s="2">
        <f t="shared" si="1342"/>
        <v>150754.29981919756</v>
      </c>
      <c r="X2550" s="29">
        <f t="shared" si="1343"/>
        <v>0</v>
      </c>
      <c r="Y2550" s="2">
        <f t="shared" si="1356"/>
        <v>0</v>
      </c>
      <c r="Z2550" s="82">
        <f t="shared" si="1344"/>
        <v>0</v>
      </c>
      <c r="AA2550" s="2">
        <f t="shared" si="1353"/>
        <v>0</v>
      </c>
      <c r="AB2550" s="27">
        <f t="shared" si="1351"/>
        <v>6.7299999999999999E-2</v>
      </c>
      <c r="AC2550" s="29">
        <f t="shared" si="1332"/>
        <v>16</v>
      </c>
      <c r="AD2550" s="29">
        <v>252</v>
      </c>
      <c r="AE2550" s="11">
        <f t="shared" si="1358"/>
        <v>1.004143934</v>
      </c>
      <c r="AF2550" s="2">
        <f t="shared" si="1354"/>
        <v>607.14705762999995</v>
      </c>
      <c r="AG2550" s="2">
        <f t="shared" si="1345"/>
        <v>624.71586865999996</v>
      </c>
      <c r="AH2550" s="3">
        <f t="shared" si="1346"/>
        <v>0</v>
      </c>
      <c r="AI2550" s="4" t="str">
        <f t="shared" si="1359"/>
        <v>A+J=</v>
      </c>
      <c r="AJ2550" s="12">
        <f t="shared" si="1352"/>
        <v>43678</v>
      </c>
      <c r="AK2550" s="12"/>
      <c r="AL2550" s="4"/>
      <c r="AM2550" s="1"/>
      <c r="AN2550" s="12"/>
      <c r="AO2550" s="1"/>
      <c r="AP2550" s="1"/>
      <c r="AQ2550" s="3"/>
      <c r="AR2550" s="3"/>
      <c r="AS2550" s="7"/>
      <c r="AT2550" s="1"/>
      <c r="AU2550" s="1"/>
      <c r="AV2550" s="1"/>
      <c r="AW2550" s="1"/>
      <c r="AX2550" s="1"/>
      <c r="AY2550" s="1"/>
      <c r="AZ2550" s="1"/>
      <c r="BA2550" s="1"/>
      <c r="BB2550" s="1"/>
    </row>
    <row r="2551" spans="1:54" x14ac:dyDescent="0.2">
      <c r="A2551" s="178">
        <f t="shared" si="1347"/>
        <v>43670</v>
      </c>
      <c r="B2551" s="2">
        <f t="shared" si="1333"/>
        <v>151418.75633741854</v>
      </c>
      <c r="C2551" s="2">
        <f t="shared" si="1348"/>
        <v>100470.25549193</v>
      </c>
      <c r="D2551" s="2">
        <f>SUM(Y2551:Y$2591)</f>
        <v>7162.2845210100004</v>
      </c>
      <c r="E2551" s="11">
        <f t="shared" si="1334"/>
        <v>93307.970970919996</v>
      </c>
      <c r="F2551" s="99">
        <f t="shared" si="1329"/>
        <v>5213.75</v>
      </c>
      <c r="G2551" s="3">
        <f>IF(N2551=1,VLOOKUP(A2550,[1]Plan1!$BG$69:$BI$188,3),G2550)</f>
        <v>5214.2700000000004</v>
      </c>
      <c r="H2551" s="200">
        <f t="shared" si="1330"/>
        <v>43587</v>
      </c>
      <c r="I2551" s="200">
        <f t="shared" si="1331"/>
        <v>43618</v>
      </c>
      <c r="J2551" s="27">
        <f t="shared" si="1335"/>
        <v>9.9736274274730974E-5</v>
      </c>
      <c r="K2551" s="12">
        <f t="shared" si="1349"/>
        <v>43678</v>
      </c>
      <c r="L2551" s="12">
        <f t="shared" si="1336"/>
        <v>43678</v>
      </c>
      <c r="M2551" s="1">
        <f t="shared" si="1350"/>
        <v>23</v>
      </c>
      <c r="N2551" s="1">
        <f t="shared" si="1337"/>
        <v>17</v>
      </c>
      <c r="O2551" s="2">
        <f t="shared" si="1338"/>
        <v>1.0000737099999999</v>
      </c>
      <c r="P2551" s="11">
        <f t="shared" si="1361"/>
        <v>1.0013001699999999</v>
      </c>
      <c r="Q2551" s="11">
        <f t="shared" si="1357"/>
        <v>1.5036216642035471</v>
      </c>
      <c r="R2551" s="2">
        <f t="shared" si="1360"/>
        <v>1.50373249</v>
      </c>
      <c r="S2551" s="2">
        <f t="shared" si="1355"/>
        <v>1.4582888599999999</v>
      </c>
      <c r="T2551" s="2">
        <f t="shared" si="1339"/>
        <v>146514.65434523</v>
      </c>
      <c r="U2551" s="2">
        <f t="shared" si="1340"/>
        <v>3282.3952081293187</v>
      </c>
      <c r="V2551" s="2">
        <f t="shared" si="1341"/>
        <v>47002.256554029242</v>
      </c>
      <c r="W2551" s="2">
        <f t="shared" si="1342"/>
        <v>150754.90725408855</v>
      </c>
      <c r="X2551" s="29">
        <f t="shared" si="1343"/>
        <v>0</v>
      </c>
      <c r="Y2551" s="2">
        <f t="shared" si="1356"/>
        <v>0</v>
      </c>
      <c r="Z2551" s="82">
        <f t="shared" si="1344"/>
        <v>0</v>
      </c>
      <c r="AA2551" s="2">
        <f t="shared" si="1353"/>
        <v>0</v>
      </c>
      <c r="AB2551" s="27">
        <f t="shared" si="1351"/>
        <v>6.7299999999999999E-2</v>
      </c>
      <c r="AC2551" s="29">
        <f t="shared" si="1332"/>
        <v>17</v>
      </c>
      <c r="AD2551" s="29">
        <v>252</v>
      </c>
      <c r="AE2551" s="11">
        <f t="shared" si="1358"/>
        <v>1.0044034989999999</v>
      </c>
      <c r="AF2551" s="2">
        <f t="shared" si="1354"/>
        <v>645.17713389000005</v>
      </c>
      <c r="AG2551" s="2">
        <f t="shared" si="1345"/>
        <v>663.84908332999998</v>
      </c>
      <c r="AH2551" s="3">
        <f t="shared" si="1346"/>
        <v>0</v>
      </c>
      <c r="AI2551" s="4" t="str">
        <f t="shared" si="1359"/>
        <v>A+J=</v>
      </c>
      <c r="AJ2551" s="12">
        <f t="shared" si="1352"/>
        <v>43678</v>
      </c>
      <c r="AK2551" s="12"/>
      <c r="AL2551" s="4"/>
      <c r="AM2551" s="1"/>
      <c r="AN2551" s="12"/>
      <c r="AO2551" s="1"/>
      <c r="AP2551" s="1"/>
      <c r="AQ2551" s="3"/>
      <c r="AR2551" s="3"/>
      <c r="AS2551" s="7"/>
      <c r="AT2551" s="1"/>
      <c r="AU2551" s="1"/>
      <c r="AV2551" s="1"/>
      <c r="AW2551" s="1"/>
      <c r="AX2551" s="1"/>
      <c r="AY2551" s="1"/>
      <c r="AZ2551" s="1"/>
      <c r="BA2551" s="1"/>
      <c r="BB2551" s="1"/>
    </row>
    <row r="2552" spans="1:54" x14ac:dyDescent="0.2">
      <c r="A2552" s="178">
        <f t="shared" si="1347"/>
        <v>43671</v>
      </c>
      <c r="B2552" s="2">
        <f t="shared" si="1333"/>
        <v>151458.50927779902</v>
      </c>
      <c r="C2552" s="2">
        <f t="shared" si="1348"/>
        <v>100470.25549193</v>
      </c>
      <c r="D2552" s="2">
        <f>SUM(Y2552:Y$2591)</f>
        <v>7162.2845210100004</v>
      </c>
      <c r="E2552" s="11">
        <f t="shared" si="1334"/>
        <v>93307.970970919996</v>
      </c>
      <c r="F2552" s="99">
        <f t="shared" si="1329"/>
        <v>5213.75</v>
      </c>
      <c r="G2552" s="3">
        <f>IF(N2552=1,VLOOKUP(A2551,[1]Plan1!$BG$69:$BI$188,3),G2551)</f>
        <v>5214.2700000000004</v>
      </c>
      <c r="H2552" s="200">
        <f t="shared" si="1330"/>
        <v>43587</v>
      </c>
      <c r="I2552" s="200">
        <f t="shared" si="1331"/>
        <v>43618</v>
      </c>
      <c r="J2552" s="27">
        <f t="shared" si="1335"/>
        <v>9.9736274274730974E-5</v>
      </c>
      <c r="K2552" s="12">
        <f t="shared" si="1349"/>
        <v>43678</v>
      </c>
      <c r="L2552" s="12">
        <f t="shared" si="1336"/>
        <v>43678</v>
      </c>
      <c r="M2552" s="1">
        <f t="shared" si="1350"/>
        <v>23</v>
      </c>
      <c r="N2552" s="1">
        <f t="shared" si="1337"/>
        <v>18</v>
      </c>
      <c r="O2552" s="2">
        <f t="shared" si="1338"/>
        <v>1.0000780499999999</v>
      </c>
      <c r="P2552" s="11">
        <f t="shared" si="1361"/>
        <v>1.0013001699999999</v>
      </c>
      <c r="Q2552" s="11">
        <f t="shared" si="1357"/>
        <v>1.5036216642035471</v>
      </c>
      <c r="R2552" s="2">
        <f t="shared" si="1360"/>
        <v>1.50373902</v>
      </c>
      <c r="S2552" s="2">
        <f t="shared" si="1355"/>
        <v>1.4582888599999999</v>
      </c>
      <c r="T2552" s="2">
        <f t="shared" si="1339"/>
        <v>146514.65434523</v>
      </c>
      <c r="U2552" s="2">
        <f t="shared" si="1340"/>
        <v>3282.3952081293187</v>
      </c>
      <c r="V2552" s="2">
        <f t="shared" si="1341"/>
        <v>47002.86585507969</v>
      </c>
      <c r="W2552" s="2">
        <f t="shared" si="1342"/>
        <v>150755.51655513901</v>
      </c>
      <c r="X2552" s="29">
        <f t="shared" si="1343"/>
        <v>0</v>
      </c>
      <c r="Y2552" s="2">
        <f t="shared" si="1356"/>
        <v>0</v>
      </c>
      <c r="Z2552" s="82">
        <f t="shared" si="1344"/>
        <v>0</v>
      </c>
      <c r="AA2552" s="2">
        <f t="shared" si="1353"/>
        <v>0</v>
      </c>
      <c r="AB2552" s="27">
        <f t="shared" si="1351"/>
        <v>6.7299999999999999E-2</v>
      </c>
      <c r="AC2552" s="29">
        <f t="shared" si="1332"/>
        <v>18</v>
      </c>
      <c r="AD2552" s="29">
        <v>252</v>
      </c>
      <c r="AE2552" s="11">
        <f t="shared" si="1358"/>
        <v>1.004663131</v>
      </c>
      <c r="AF2552" s="2">
        <f t="shared" si="1354"/>
        <v>683.21702662999996</v>
      </c>
      <c r="AG2552" s="2">
        <f t="shared" si="1345"/>
        <v>702.99272266000003</v>
      </c>
      <c r="AH2552" s="3">
        <f t="shared" si="1346"/>
        <v>0</v>
      </c>
      <c r="AI2552" s="4" t="str">
        <f t="shared" si="1359"/>
        <v>A+J=</v>
      </c>
      <c r="AJ2552" s="12">
        <f t="shared" si="1352"/>
        <v>43678</v>
      </c>
      <c r="AK2552" s="12"/>
      <c r="AL2552" s="4"/>
      <c r="AM2552" s="1"/>
      <c r="AN2552" s="12"/>
      <c r="AO2552" s="1"/>
      <c r="AP2552" s="1"/>
      <c r="AQ2552" s="3"/>
      <c r="AR2552" s="3"/>
      <c r="AS2552" s="7"/>
      <c r="AT2552" s="1"/>
      <c r="AU2552" s="1"/>
      <c r="AV2552" s="1"/>
      <c r="AW2552" s="1"/>
      <c r="AX2552" s="1"/>
      <c r="AY2552" s="1"/>
      <c r="AZ2552" s="1"/>
      <c r="BA2552" s="1"/>
      <c r="BB2552" s="1"/>
    </row>
    <row r="2553" spans="1:54" x14ac:dyDescent="0.2">
      <c r="A2553" s="178">
        <f t="shared" si="1347"/>
        <v>43672</v>
      </c>
      <c r="B2553" s="2">
        <f t="shared" si="1333"/>
        <v>151498.27184831974</v>
      </c>
      <c r="C2553" s="2">
        <f t="shared" si="1348"/>
        <v>100470.25549193</v>
      </c>
      <c r="D2553" s="2">
        <f>SUM(Y2553:Y$2591)</f>
        <v>7162.2845210100004</v>
      </c>
      <c r="E2553" s="11">
        <f t="shared" si="1334"/>
        <v>93307.970970919996</v>
      </c>
      <c r="F2553" s="99">
        <f t="shared" si="1329"/>
        <v>5213.75</v>
      </c>
      <c r="G2553" s="3">
        <f>IF(N2553=1,VLOOKUP(A2552,[1]Plan1!$BG$69:$BI$188,3),G2552)</f>
        <v>5214.2700000000004</v>
      </c>
      <c r="H2553" s="200">
        <f t="shared" si="1330"/>
        <v>43587</v>
      </c>
      <c r="I2553" s="200">
        <f t="shared" si="1331"/>
        <v>43618</v>
      </c>
      <c r="J2553" s="27">
        <f t="shared" si="1335"/>
        <v>9.9736274274730974E-5</v>
      </c>
      <c r="K2553" s="12">
        <f t="shared" si="1349"/>
        <v>43678</v>
      </c>
      <c r="L2553" s="12">
        <f t="shared" si="1336"/>
        <v>43678</v>
      </c>
      <c r="M2553" s="1">
        <f t="shared" si="1350"/>
        <v>23</v>
      </c>
      <c r="N2553" s="1">
        <f t="shared" si="1337"/>
        <v>19</v>
      </c>
      <c r="O2553" s="2">
        <f t="shared" si="1338"/>
        <v>1.00008239</v>
      </c>
      <c r="P2553" s="11">
        <f t="shared" si="1361"/>
        <v>1.0013001699999999</v>
      </c>
      <c r="Q2553" s="11">
        <f t="shared" si="1357"/>
        <v>1.5036216642035471</v>
      </c>
      <c r="R2553" s="2">
        <f t="shared" si="1360"/>
        <v>1.5037455399999999</v>
      </c>
      <c r="S2553" s="2">
        <f t="shared" si="1355"/>
        <v>1.4582888599999999</v>
      </c>
      <c r="T2553" s="2">
        <f t="shared" si="1339"/>
        <v>146514.65434523</v>
      </c>
      <c r="U2553" s="2">
        <f t="shared" si="1340"/>
        <v>3282.3952081293187</v>
      </c>
      <c r="V2553" s="2">
        <f t="shared" si="1341"/>
        <v>47003.474223050413</v>
      </c>
      <c r="W2553" s="2">
        <f t="shared" si="1342"/>
        <v>150756.12492310975</v>
      </c>
      <c r="X2553" s="29">
        <f t="shared" si="1343"/>
        <v>0</v>
      </c>
      <c r="Y2553" s="2">
        <f t="shared" si="1356"/>
        <v>0</v>
      </c>
      <c r="Z2553" s="82">
        <f t="shared" si="1344"/>
        <v>0</v>
      </c>
      <c r="AA2553" s="2">
        <f t="shared" si="1353"/>
        <v>0</v>
      </c>
      <c r="AB2553" s="27">
        <f t="shared" si="1351"/>
        <v>6.7299999999999999E-2</v>
      </c>
      <c r="AC2553" s="29">
        <f t="shared" si="1332"/>
        <v>19</v>
      </c>
      <c r="AD2553" s="29">
        <v>252</v>
      </c>
      <c r="AE2553" s="11">
        <f t="shared" si="1358"/>
        <v>1.004922831</v>
      </c>
      <c r="AF2553" s="2">
        <f t="shared" si="1354"/>
        <v>721.26688235999995</v>
      </c>
      <c r="AG2553" s="2">
        <f t="shared" si="1345"/>
        <v>742.14692520999995</v>
      </c>
      <c r="AH2553" s="3">
        <f t="shared" si="1346"/>
        <v>0</v>
      </c>
      <c r="AI2553" s="4" t="str">
        <f t="shared" si="1359"/>
        <v>A+J=</v>
      </c>
      <c r="AJ2553" s="12">
        <f t="shared" si="1352"/>
        <v>43678</v>
      </c>
      <c r="AK2553" s="12"/>
      <c r="AL2553" s="4"/>
      <c r="AM2553" s="1"/>
      <c r="AN2553" s="12"/>
      <c r="AO2553" s="1"/>
      <c r="AP2553" s="1"/>
      <c r="AQ2553" s="3"/>
      <c r="AR2553" s="3"/>
      <c r="AS2553" s="7"/>
      <c r="AT2553" s="1"/>
      <c r="AU2553" s="1"/>
      <c r="AV2553" s="1"/>
      <c r="AW2553" s="1"/>
      <c r="AX2553" s="1"/>
      <c r="AY2553" s="1"/>
      <c r="AZ2553" s="1"/>
      <c r="BA2553" s="1"/>
      <c r="BB2553" s="1"/>
    </row>
    <row r="2554" spans="1:54" x14ac:dyDescent="0.2">
      <c r="A2554" s="178">
        <f t="shared" si="1347"/>
        <v>43673</v>
      </c>
      <c r="B2554" s="2">
        <f t="shared" si="1333"/>
        <v>151538.04374684076</v>
      </c>
      <c r="C2554" s="2">
        <f t="shared" si="1348"/>
        <v>100470.25549193</v>
      </c>
      <c r="D2554" s="2">
        <f>SUM(Y2554:Y$2591)</f>
        <v>7162.2845210100004</v>
      </c>
      <c r="E2554" s="11">
        <f t="shared" si="1334"/>
        <v>93307.970970919996</v>
      </c>
      <c r="F2554" s="99">
        <f t="shared" si="1329"/>
        <v>5213.75</v>
      </c>
      <c r="G2554" s="3">
        <f>IF(N2554=1,VLOOKUP(A2553,[1]Plan1!$BG$69:$BI$188,3),G2553)</f>
        <v>5214.2700000000004</v>
      </c>
      <c r="H2554" s="200">
        <f t="shared" si="1330"/>
        <v>43587</v>
      </c>
      <c r="I2554" s="200">
        <f t="shared" si="1331"/>
        <v>43618</v>
      </c>
      <c r="J2554" s="27">
        <f t="shared" si="1335"/>
        <v>9.9736274274730974E-5</v>
      </c>
      <c r="K2554" s="12">
        <f t="shared" si="1349"/>
        <v>43678</v>
      </c>
      <c r="L2554" s="12">
        <f t="shared" si="1336"/>
        <v>43678</v>
      </c>
      <c r="M2554" s="1">
        <f t="shared" si="1350"/>
        <v>23</v>
      </c>
      <c r="N2554" s="1">
        <f t="shared" si="1337"/>
        <v>20</v>
      </c>
      <c r="O2554" s="2">
        <f t="shared" si="1338"/>
        <v>1.0000867200000001</v>
      </c>
      <c r="P2554" s="11">
        <f t="shared" si="1361"/>
        <v>1.0013001699999999</v>
      </c>
      <c r="Q2554" s="11">
        <f t="shared" si="1357"/>
        <v>1.5036216642035471</v>
      </c>
      <c r="R2554" s="2">
        <f t="shared" si="1360"/>
        <v>1.5037520499999999</v>
      </c>
      <c r="S2554" s="2">
        <f t="shared" si="1355"/>
        <v>1.4582888599999999</v>
      </c>
      <c r="T2554" s="2">
        <f t="shared" si="1339"/>
        <v>146514.65434523</v>
      </c>
      <c r="U2554" s="2">
        <f t="shared" si="1340"/>
        <v>3282.3952081293187</v>
      </c>
      <c r="V2554" s="2">
        <f t="shared" si="1341"/>
        <v>47004.081657941431</v>
      </c>
      <c r="W2554" s="2">
        <f t="shared" si="1342"/>
        <v>150756.73235800077</v>
      </c>
      <c r="X2554" s="29">
        <f t="shared" si="1343"/>
        <v>0</v>
      </c>
      <c r="Y2554" s="2">
        <f t="shared" si="1356"/>
        <v>0</v>
      </c>
      <c r="Z2554" s="82">
        <f t="shared" si="1344"/>
        <v>0</v>
      </c>
      <c r="AA2554" s="2">
        <f t="shared" si="1353"/>
        <v>0</v>
      </c>
      <c r="AB2554" s="27">
        <f t="shared" si="1351"/>
        <v>6.7299999999999999E-2</v>
      </c>
      <c r="AC2554" s="29">
        <f t="shared" si="1332"/>
        <v>20</v>
      </c>
      <c r="AD2554" s="29">
        <v>252</v>
      </c>
      <c r="AE2554" s="11">
        <f t="shared" si="1358"/>
        <v>1.0051825969999999</v>
      </c>
      <c r="AF2554" s="2">
        <f t="shared" si="1354"/>
        <v>759.32640805999995</v>
      </c>
      <c r="AG2554" s="2">
        <f t="shared" si="1345"/>
        <v>781.31138883999995</v>
      </c>
      <c r="AH2554" s="3">
        <f t="shared" si="1346"/>
        <v>0</v>
      </c>
      <c r="AI2554" s="4" t="str">
        <f t="shared" si="1359"/>
        <v>A+J=</v>
      </c>
      <c r="AJ2554" s="12">
        <f t="shared" si="1352"/>
        <v>43678</v>
      </c>
      <c r="AK2554" s="12"/>
      <c r="AL2554" s="4"/>
      <c r="AM2554" s="1"/>
      <c r="AN2554" s="12"/>
      <c r="AO2554" s="1"/>
      <c r="AP2554" s="1"/>
      <c r="AQ2554" s="3"/>
      <c r="AR2554" s="3"/>
      <c r="AS2554" s="7"/>
      <c r="AT2554" s="1"/>
      <c r="AU2554" s="1"/>
      <c r="AV2554" s="1"/>
      <c r="AW2554" s="1"/>
      <c r="AX2554" s="1"/>
      <c r="AY2554" s="1"/>
      <c r="AZ2554" s="1"/>
      <c r="BA2554" s="1"/>
      <c r="BB2554" s="1"/>
    </row>
    <row r="2555" spans="1:54" x14ac:dyDescent="0.2">
      <c r="A2555" s="178">
        <f t="shared" si="1347"/>
        <v>43674</v>
      </c>
      <c r="B2555" s="2">
        <f t="shared" si="1333"/>
        <v>151538.04374684076</v>
      </c>
      <c r="C2555" s="2">
        <f t="shared" si="1348"/>
        <v>100470.25549193</v>
      </c>
      <c r="D2555" s="2">
        <f>SUM(Y2555:Y$2591)</f>
        <v>7162.2845210100004</v>
      </c>
      <c r="E2555" s="11">
        <f t="shared" si="1334"/>
        <v>93307.970970919996</v>
      </c>
      <c r="F2555" s="99">
        <f t="shared" si="1329"/>
        <v>5213.75</v>
      </c>
      <c r="G2555" s="3">
        <f>IF(N2555=1,VLOOKUP(A2554,[1]Plan1!$BG$69:$BI$188,3),G2554)</f>
        <v>5214.2700000000004</v>
      </c>
      <c r="H2555" s="200">
        <f t="shared" si="1330"/>
        <v>43587</v>
      </c>
      <c r="I2555" s="200">
        <f t="shared" si="1331"/>
        <v>43618</v>
      </c>
      <c r="J2555" s="27">
        <f t="shared" si="1335"/>
        <v>9.9736274274730974E-5</v>
      </c>
      <c r="K2555" s="12">
        <f t="shared" si="1349"/>
        <v>43678</v>
      </c>
      <c r="L2555" s="12">
        <f t="shared" si="1336"/>
        <v>43678</v>
      </c>
      <c r="M2555" s="1">
        <f t="shared" si="1350"/>
        <v>23</v>
      </c>
      <c r="N2555" s="1">
        <f t="shared" si="1337"/>
        <v>20</v>
      </c>
      <c r="O2555" s="2">
        <f t="shared" si="1338"/>
        <v>1.0000867200000001</v>
      </c>
      <c r="P2555" s="11">
        <f t="shared" si="1361"/>
        <v>1.0013001699999999</v>
      </c>
      <c r="Q2555" s="11">
        <f t="shared" si="1357"/>
        <v>1.5036216642035471</v>
      </c>
      <c r="R2555" s="2">
        <f t="shared" si="1360"/>
        <v>1.5037520499999999</v>
      </c>
      <c r="S2555" s="2">
        <f t="shared" si="1355"/>
        <v>1.4582888599999999</v>
      </c>
      <c r="T2555" s="2">
        <f t="shared" si="1339"/>
        <v>146514.65434523</v>
      </c>
      <c r="U2555" s="2">
        <f t="shared" si="1340"/>
        <v>3282.3952081293187</v>
      </c>
      <c r="V2555" s="2">
        <f t="shared" si="1341"/>
        <v>47004.081657941431</v>
      </c>
      <c r="W2555" s="2">
        <f t="shared" si="1342"/>
        <v>150756.73235800077</v>
      </c>
      <c r="X2555" s="29">
        <f t="shared" si="1343"/>
        <v>0</v>
      </c>
      <c r="Y2555" s="2">
        <f t="shared" si="1356"/>
        <v>0</v>
      </c>
      <c r="Z2555" s="82">
        <f t="shared" si="1344"/>
        <v>0</v>
      </c>
      <c r="AA2555" s="2">
        <f t="shared" si="1353"/>
        <v>0</v>
      </c>
      <c r="AB2555" s="27">
        <f t="shared" si="1351"/>
        <v>6.7299999999999999E-2</v>
      </c>
      <c r="AC2555" s="29">
        <f t="shared" si="1332"/>
        <v>20</v>
      </c>
      <c r="AD2555" s="29">
        <v>252</v>
      </c>
      <c r="AE2555" s="11">
        <f t="shared" si="1358"/>
        <v>1.0051825969999999</v>
      </c>
      <c r="AF2555" s="2">
        <f t="shared" si="1354"/>
        <v>759.32640805999995</v>
      </c>
      <c r="AG2555" s="2">
        <f t="shared" si="1345"/>
        <v>781.31138883999995</v>
      </c>
      <c r="AH2555" s="3">
        <f t="shared" si="1346"/>
        <v>0</v>
      </c>
      <c r="AI2555" s="4" t="str">
        <f t="shared" si="1359"/>
        <v>A+J=</v>
      </c>
      <c r="AJ2555" s="12">
        <f t="shared" si="1352"/>
        <v>43678</v>
      </c>
      <c r="AK2555" s="12"/>
      <c r="AL2555" s="4"/>
      <c r="AM2555" s="1"/>
      <c r="AN2555" s="12"/>
      <c r="AO2555" s="1"/>
      <c r="AP2555" s="1"/>
      <c r="AQ2555" s="3"/>
      <c r="AR2555" s="3"/>
      <c r="AS2555" s="7"/>
      <c r="AT2555" s="1"/>
      <c r="AU2555" s="1"/>
      <c r="AV2555" s="1"/>
      <c r="AW2555" s="1"/>
      <c r="AX2555" s="1"/>
      <c r="AY2555" s="1"/>
      <c r="AZ2555" s="1"/>
      <c r="BA2555" s="1"/>
      <c r="BB2555" s="1"/>
    </row>
    <row r="2556" spans="1:54" x14ac:dyDescent="0.2">
      <c r="A2556" s="178">
        <f t="shared" si="1347"/>
        <v>43675</v>
      </c>
      <c r="B2556" s="2">
        <f t="shared" si="1333"/>
        <v>151538.04374684076</v>
      </c>
      <c r="C2556" s="2">
        <f t="shared" si="1348"/>
        <v>100470.25549193</v>
      </c>
      <c r="D2556" s="2">
        <f>SUM(Y2556:Y$2591)</f>
        <v>7162.2845210100004</v>
      </c>
      <c r="E2556" s="11">
        <f t="shared" si="1334"/>
        <v>93307.970970919996</v>
      </c>
      <c r="F2556" s="99">
        <f t="shared" si="1329"/>
        <v>5213.75</v>
      </c>
      <c r="G2556" s="3">
        <f>IF(N2556=1,VLOOKUP(A2555,[1]Plan1!$BG$69:$BI$188,3),G2555)</f>
        <v>5214.2700000000004</v>
      </c>
      <c r="H2556" s="200">
        <f t="shared" si="1330"/>
        <v>43587</v>
      </c>
      <c r="I2556" s="200">
        <f t="shared" si="1331"/>
        <v>43618</v>
      </c>
      <c r="J2556" s="27">
        <f t="shared" si="1335"/>
        <v>9.9736274274730974E-5</v>
      </c>
      <c r="K2556" s="12">
        <f t="shared" si="1349"/>
        <v>43678</v>
      </c>
      <c r="L2556" s="12">
        <f t="shared" si="1336"/>
        <v>43678</v>
      </c>
      <c r="M2556" s="1">
        <f t="shared" si="1350"/>
        <v>23</v>
      </c>
      <c r="N2556" s="1">
        <f t="shared" si="1337"/>
        <v>20</v>
      </c>
      <c r="O2556" s="2">
        <f t="shared" si="1338"/>
        <v>1.0000867200000001</v>
      </c>
      <c r="P2556" s="11">
        <f t="shared" si="1361"/>
        <v>1.0013001699999999</v>
      </c>
      <c r="Q2556" s="11">
        <f t="shared" si="1357"/>
        <v>1.5036216642035471</v>
      </c>
      <c r="R2556" s="2">
        <f t="shared" si="1360"/>
        <v>1.5037520499999999</v>
      </c>
      <c r="S2556" s="2">
        <f t="shared" si="1355"/>
        <v>1.4582888599999999</v>
      </c>
      <c r="T2556" s="2">
        <f t="shared" si="1339"/>
        <v>146514.65434523</v>
      </c>
      <c r="U2556" s="2">
        <f t="shared" si="1340"/>
        <v>3282.3952081293187</v>
      </c>
      <c r="V2556" s="2">
        <f t="shared" si="1341"/>
        <v>47004.081657941431</v>
      </c>
      <c r="W2556" s="2">
        <f t="shared" si="1342"/>
        <v>150756.73235800077</v>
      </c>
      <c r="X2556" s="29">
        <f t="shared" si="1343"/>
        <v>0</v>
      </c>
      <c r="Y2556" s="2">
        <f t="shared" si="1356"/>
        <v>0</v>
      </c>
      <c r="Z2556" s="82">
        <f t="shared" si="1344"/>
        <v>0</v>
      </c>
      <c r="AA2556" s="2">
        <f t="shared" si="1353"/>
        <v>0</v>
      </c>
      <c r="AB2556" s="27">
        <f t="shared" si="1351"/>
        <v>6.7299999999999999E-2</v>
      </c>
      <c r="AC2556" s="29">
        <f t="shared" si="1332"/>
        <v>20</v>
      </c>
      <c r="AD2556" s="29">
        <v>252</v>
      </c>
      <c r="AE2556" s="11">
        <f t="shared" si="1358"/>
        <v>1.0051825969999999</v>
      </c>
      <c r="AF2556" s="2">
        <f t="shared" si="1354"/>
        <v>759.32640805999995</v>
      </c>
      <c r="AG2556" s="2">
        <f t="shared" si="1345"/>
        <v>781.31138883999995</v>
      </c>
      <c r="AH2556" s="3">
        <f t="shared" si="1346"/>
        <v>0</v>
      </c>
      <c r="AI2556" s="4" t="str">
        <f t="shared" si="1359"/>
        <v>A+J=</v>
      </c>
      <c r="AJ2556" s="12">
        <f t="shared" si="1352"/>
        <v>43678</v>
      </c>
      <c r="AK2556" s="12"/>
      <c r="AL2556" s="4"/>
      <c r="AM2556" s="1"/>
      <c r="AN2556" s="12"/>
      <c r="AO2556" s="1"/>
      <c r="AP2556" s="1"/>
      <c r="AQ2556" s="3"/>
      <c r="AR2556" s="3"/>
      <c r="AS2556" s="7"/>
      <c r="AT2556" s="1"/>
      <c r="AU2556" s="1"/>
      <c r="AV2556" s="1"/>
      <c r="AW2556" s="1"/>
      <c r="AX2556" s="1"/>
      <c r="AY2556" s="1"/>
      <c r="AZ2556" s="1"/>
      <c r="BA2556" s="1"/>
      <c r="BB2556" s="1"/>
    </row>
    <row r="2557" spans="1:54" x14ac:dyDescent="0.2">
      <c r="A2557" s="178">
        <f t="shared" si="1347"/>
        <v>43676</v>
      </c>
      <c r="B2557" s="2">
        <f t="shared" si="1333"/>
        <v>151577.8280887712</v>
      </c>
      <c r="C2557" s="2">
        <f t="shared" si="1348"/>
        <v>100470.25549193</v>
      </c>
      <c r="D2557" s="2">
        <f>SUM(Y2557:Y$2591)</f>
        <v>7162.2845210100004</v>
      </c>
      <c r="E2557" s="11">
        <f t="shared" si="1334"/>
        <v>93307.970970919996</v>
      </c>
      <c r="F2557" s="99">
        <f t="shared" si="1329"/>
        <v>5213.75</v>
      </c>
      <c r="G2557" s="3">
        <f>IF(N2557=1,VLOOKUP(A2556,[1]Plan1!$BG$69:$BI$188,3),G2556)</f>
        <v>5214.2700000000004</v>
      </c>
      <c r="H2557" s="200">
        <f t="shared" si="1330"/>
        <v>43587</v>
      </c>
      <c r="I2557" s="200">
        <f t="shared" si="1331"/>
        <v>43618</v>
      </c>
      <c r="J2557" s="27">
        <f t="shared" si="1335"/>
        <v>9.9736274274730974E-5</v>
      </c>
      <c r="K2557" s="12">
        <f t="shared" si="1349"/>
        <v>43678</v>
      </c>
      <c r="L2557" s="12">
        <f t="shared" si="1336"/>
        <v>43678</v>
      </c>
      <c r="M2557" s="1">
        <f t="shared" si="1350"/>
        <v>23</v>
      </c>
      <c r="N2557" s="1">
        <f t="shared" si="1337"/>
        <v>21</v>
      </c>
      <c r="O2557" s="2">
        <f t="shared" si="1338"/>
        <v>1.0000910599999999</v>
      </c>
      <c r="P2557" s="11">
        <f t="shared" si="1361"/>
        <v>1.0013001699999999</v>
      </c>
      <c r="Q2557" s="11">
        <f t="shared" si="1357"/>
        <v>1.5036216642035471</v>
      </c>
      <c r="R2557" s="2">
        <f t="shared" si="1360"/>
        <v>1.50375858</v>
      </c>
      <c r="S2557" s="2">
        <f t="shared" si="1355"/>
        <v>1.4582888599999999</v>
      </c>
      <c r="T2557" s="2">
        <f t="shared" si="1339"/>
        <v>146514.65434523</v>
      </c>
      <c r="U2557" s="2">
        <f t="shared" si="1340"/>
        <v>3282.3952081293187</v>
      </c>
      <c r="V2557" s="2">
        <f t="shared" si="1341"/>
        <v>47004.690958991872</v>
      </c>
      <c r="W2557" s="2">
        <f t="shared" si="1342"/>
        <v>150757.34165905119</v>
      </c>
      <c r="X2557" s="29">
        <f t="shared" si="1343"/>
        <v>0</v>
      </c>
      <c r="Y2557" s="2">
        <f t="shared" si="1356"/>
        <v>0</v>
      </c>
      <c r="Z2557" s="82">
        <f t="shared" si="1344"/>
        <v>0</v>
      </c>
      <c r="AA2557" s="2">
        <f t="shared" si="1353"/>
        <v>0</v>
      </c>
      <c r="AB2557" s="27">
        <f t="shared" si="1351"/>
        <v>6.7299999999999999E-2</v>
      </c>
      <c r="AC2557" s="29">
        <f t="shared" si="1332"/>
        <v>21</v>
      </c>
      <c r="AD2557" s="29">
        <v>252</v>
      </c>
      <c r="AE2557" s="11">
        <f t="shared" si="1358"/>
        <v>1.0054424310000001</v>
      </c>
      <c r="AF2557" s="2">
        <f t="shared" si="1354"/>
        <v>797.39589676000003</v>
      </c>
      <c r="AG2557" s="2">
        <f t="shared" si="1345"/>
        <v>820.48642972000005</v>
      </c>
      <c r="AH2557" s="3">
        <f t="shared" si="1346"/>
        <v>0</v>
      </c>
      <c r="AI2557" s="4" t="str">
        <f t="shared" si="1359"/>
        <v>A+J=</v>
      </c>
      <c r="AJ2557" s="12">
        <f t="shared" si="1352"/>
        <v>43678</v>
      </c>
      <c r="AK2557" s="12"/>
      <c r="AL2557" s="4"/>
      <c r="AM2557" s="1"/>
      <c r="AN2557" s="12"/>
      <c r="AO2557" s="1"/>
      <c r="AP2557" s="1"/>
      <c r="AQ2557" s="3"/>
      <c r="AR2557" s="3"/>
      <c r="AS2557" s="7"/>
      <c r="AT2557" s="1"/>
      <c r="AU2557" s="1"/>
      <c r="AV2557" s="1"/>
      <c r="AW2557" s="1"/>
      <c r="AX2557" s="1"/>
      <c r="AY2557" s="1"/>
      <c r="AZ2557" s="1"/>
      <c r="BA2557" s="1"/>
      <c r="BB2557" s="1"/>
    </row>
    <row r="2558" spans="1:54" x14ac:dyDescent="0.2">
      <c r="A2558" s="178">
        <f t="shared" si="1347"/>
        <v>43677</v>
      </c>
      <c r="B2558" s="2">
        <f t="shared" si="1333"/>
        <v>151617.62097131222</v>
      </c>
      <c r="C2558" s="2">
        <f t="shared" si="1348"/>
        <v>100470.25549193</v>
      </c>
      <c r="D2558" s="2">
        <f>SUM(Y2558:Y$2591)</f>
        <v>7162.2845210100004</v>
      </c>
      <c r="E2558" s="11">
        <f t="shared" si="1334"/>
        <v>93307.970970919996</v>
      </c>
      <c r="F2558" s="99">
        <f t="shared" si="1329"/>
        <v>5213.75</v>
      </c>
      <c r="G2558" s="3">
        <f>IF(N2558=1,VLOOKUP(A2557,[1]Plan1!$BG$69:$BI$188,3),G2557)</f>
        <v>5214.2700000000004</v>
      </c>
      <c r="H2558" s="200">
        <f t="shared" si="1330"/>
        <v>43587</v>
      </c>
      <c r="I2558" s="200">
        <f t="shared" si="1331"/>
        <v>43618</v>
      </c>
      <c r="J2558" s="27">
        <f t="shared" si="1335"/>
        <v>9.9736274274730974E-5</v>
      </c>
      <c r="K2558" s="12">
        <f t="shared" si="1349"/>
        <v>43678</v>
      </c>
      <c r="L2558" s="12">
        <f t="shared" si="1336"/>
        <v>43678</v>
      </c>
      <c r="M2558" s="1">
        <f t="shared" si="1350"/>
        <v>23</v>
      </c>
      <c r="N2558" s="1">
        <f t="shared" si="1337"/>
        <v>22</v>
      </c>
      <c r="O2558" s="2">
        <f t="shared" si="1338"/>
        <v>1.00009539</v>
      </c>
      <c r="P2558" s="11">
        <f t="shared" si="1361"/>
        <v>1.0013001699999999</v>
      </c>
      <c r="Q2558" s="11">
        <f t="shared" si="1357"/>
        <v>1.5036216642035471</v>
      </c>
      <c r="R2558" s="2">
        <f t="shared" si="1360"/>
        <v>1.5037650899999999</v>
      </c>
      <c r="S2558" s="2">
        <f t="shared" si="1355"/>
        <v>1.4582888599999999</v>
      </c>
      <c r="T2558" s="2">
        <f t="shared" si="1339"/>
        <v>146514.65434523</v>
      </c>
      <c r="U2558" s="2">
        <f t="shared" si="1340"/>
        <v>3282.3952081293187</v>
      </c>
      <c r="V2558" s="2">
        <f t="shared" si="1341"/>
        <v>47005.298393882891</v>
      </c>
      <c r="W2558" s="2">
        <f t="shared" si="1342"/>
        <v>150757.94909394221</v>
      </c>
      <c r="X2558" s="29">
        <f t="shared" si="1343"/>
        <v>0</v>
      </c>
      <c r="Y2558" s="2">
        <f t="shared" si="1356"/>
        <v>0</v>
      </c>
      <c r="Z2558" s="82">
        <f t="shared" si="1344"/>
        <v>0</v>
      </c>
      <c r="AA2558" s="2">
        <f t="shared" si="1353"/>
        <v>0</v>
      </c>
      <c r="AB2558" s="27">
        <f t="shared" si="1351"/>
        <v>6.7299999999999999E-2</v>
      </c>
      <c r="AC2558" s="29">
        <f t="shared" si="1332"/>
        <v>22</v>
      </c>
      <c r="AD2558" s="29">
        <v>252</v>
      </c>
      <c r="AE2558" s="11">
        <f t="shared" si="1358"/>
        <v>1.005702332</v>
      </c>
      <c r="AF2558" s="2">
        <f t="shared" si="1354"/>
        <v>835.47520194000003</v>
      </c>
      <c r="AG2558" s="2">
        <f t="shared" si="1345"/>
        <v>859.67187736999995</v>
      </c>
      <c r="AH2558" s="3">
        <f t="shared" si="1346"/>
        <v>0</v>
      </c>
      <c r="AI2558" s="4" t="str">
        <f t="shared" si="1359"/>
        <v>A+J=</v>
      </c>
      <c r="AJ2558" s="12">
        <f t="shared" si="1352"/>
        <v>43678</v>
      </c>
      <c r="AK2558" s="12"/>
      <c r="AL2558" s="4"/>
      <c r="AM2558" s="1"/>
      <c r="AN2558" s="12"/>
      <c r="AO2558" s="1"/>
      <c r="AP2558" s="1"/>
      <c r="AQ2558" s="3"/>
      <c r="AR2558" s="3"/>
      <c r="AS2558" s="7"/>
      <c r="AT2558" s="1"/>
      <c r="AU2558" s="1"/>
      <c r="AV2558" s="1"/>
      <c r="AW2558" s="1"/>
      <c r="AX2558" s="1"/>
      <c r="AY2558" s="1"/>
      <c r="AZ2558" s="1"/>
      <c r="BA2558" s="1"/>
      <c r="BB2558" s="1"/>
    </row>
    <row r="2559" spans="1:54" x14ac:dyDescent="0.2">
      <c r="A2559" s="178">
        <f t="shared" si="1347"/>
        <v>43678</v>
      </c>
      <c r="B2559" s="2">
        <f t="shared" si="1333"/>
        <v>151657.42614770267</v>
      </c>
      <c r="C2559" s="2">
        <f t="shared" si="1348"/>
        <v>100470.25549193</v>
      </c>
      <c r="D2559" s="2">
        <f>SUM(Y2559:Y$2591)</f>
        <v>7162.2845210100004</v>
      </c>
      <c r="E2559" s="11">
        <f t="shared" si="1334"/>
        <v>93307.970970919996</v>
      </c>
      <c r="F2559" s="99">
        <f t="shared" si="1329"/>
        <v>5213.75</v>
      </c>
      <c r="G2559" s="3">
        <f>IF(N2559=1,VLOOKUP(A2558,[1]Plan1!$BG$69:$BI$188,3),G2558)</f>
        <v>5214.2700000000004</v>
      </c>
      <c r="H2559" s="200">
        <f t="shared" si="1330"/>
        <v>43587</v>
      </c>
      <c r="I2559" s="200">
        <f t="shared" si="1331"/>
        <v>43618</v>
      </c>
      <c r="J2559" s="27">
        <f t="shared" si="1335"/>
        <v>9.9736274274730974E-5</v>
      </c>
      <c r="K2559" s="12">
        <f t="shared" si="1349"/>
        <v>43710</v>
      </c>
      <c r="L2559" s="12">
        <f t="shared" si="1336"/>
        <v>43678</v>
      </c>
      <c r="M2559" s="1">
        <f t="shared" si="1350"/>
        <v>23</v>
      </c>
      <c r="N2559" s="1">
        <f t="shared" si="1337"/>
        <v>23</v>
      </c>
      <c r="O2559" s="2">
        <f t="shared" si="1338"/>
        <v>1.0000997300000001</v>
      </c>
      <c r="P2559" s="11">
        <f t="shared" si="1361"/>
        <v>1.0013001699999999</v>
      </c>
      <c r="Q2559" s="11">
        <f t="shared" si="1357"/>
        <v>1.5036216642035471</v>
      </c>
      <c r="R2559" s="2">
        <f t="shared" si="1360"/>
        <v>1.50377162</v>
      </c>
      <c r="S2559" s="2">
        <f t="shared" si="1355"/>
        <v>1.4582888599999999</v>
      </c>
      <c r="T2559" s="2">
        <f t="shared" si="1339"/>
        <v>146514.65434523</v>
      </c>
      <c r="U2559" s="2">
        <f t="shared" si="1340"/>
        <v>3282.3952081293187</v>
      </c>
      <c r="V2559" s="2">
        <f t="shared" si="1341"/>
        <v>47005.907694933339</v>
      </c>
      <c r="W2559" s="2">
        <f t="shared" si="1342"/>
        <v>150758.55839499267</v>
      </c>
      <c r="X2559" s="29">
        <f t="shared" si="1343"/>
        <v>84</v>
      </c>
      <c r="Y2559" s="2">
        <f t="shared" si="1356"/>
        <v>3557.9380871899998</v>
      </c>
      <c r="Z2559" s="82">
        <f t="shared" si="1344"/>
        <v>3.5412850000000003E-2</v>
      </c>
      <c r="AA2559" s="2">
        <f t="shared" si="1353"/>
        <v>5188.5014771200003</v>
      </c>
      <c r="AB2559" s="27">
        <f t="shared" si="1351"/>
        <v>6.7299999999999999E-2</v>
      </c>
      <c r="AC2559" s="29">
        <f t="shared" si="1332"/>
        <v>23</v>
      </c>
      <c r="AD2559" s="29">
        <v>252</v>
      </c>
      <c r="AE2559" s="11">
        <f t="shared" si="1358"/>
        <v>1.0059623</v>
      </c>
      <c r="AF2559" s="2">
        <f t="shared" si="1354"/>
        <v>873.56432359999997</v>
      </c>
      <c r="AG2559" s="2">
        <f t="shared" si="1345"/>
        <v>898.86775270999999</v>
      </c>
      <c r="AH2559" s="3">
        <f t="shared" si="1346"/>
        <v>6062.06580072</v>
      </c>
      <c r="AI2559" s="4" t="str">
        <f t="shared" si="1359"/>
        <v>A+J=</v>
      </c>
      <c r="AJ2559" s="12">
        <f t="shared" si="1352"/>
        <v>43678</v>
      </c>
      <c r="AK2559" s="12"/>
      <c r="AL2559" s="4"/>
      <c r="AM2559" s="1"/>
      <c r="AN2559" s="12"/>
      <c r="AO2559" s="1"/>
      <c r="AP2559" s="1"/>
      <c r="AQ2559" s="3"/>
      <c r="AR2559" s="3"/>
      <c r="AS2559" s="7"/>
      <c r="AT2559" s="1"/>
      <c r="AU2559" s="1"/>
      <c r="AV2559" s="1"/>
      <c r="AW2559" s="1"/>
      <c r="AX2559" s="1"/>
      <c r="AY2559" s="1"/>
      <c r="AZ2559" s="1"/>
      <c r="BA2559" s="1"/>
      <c r="BB2559" s="1"/>
    </row>
    <row r="2560" spans="1:54" x14ac:dyDescent="0.2">
      <c r="A2560" s="178">
        <f t="shared" si="1347"/>
        <v>43679</v>
      </c>
      <c r="B2560" s="2">
        <f t="shared" si="1333"/>
        <v>145619.79947617106</v>
      </c>
      <c r="C2560" s="2">
        <f t="shared" si="1348"/>
        <v>96912.317404729998</v>
      </c>
      <c r="D2560" s="2">
        <f>SUM(Y2560:Y$2591)</f>
        <v>3604.3464338200001</v>
      </c>
      <c r="E2560" s="11">
        <f t="shared" si="1334"/>
        <v>93307.970970909999</v>
      </c>
      <c r="F2560" s="99">
        <f t="shared" si="1329"/>
        <v>5214.2700000000004</v>
      </c>
      <c r="G2560" s="3">
        <f>IF(N2560=1,VLOOKUP(A2559,[1]Plan1!$BG$69:$BI$188,3),G2559)</f>
        <v>5224.18</v>
      </c>
      <c r="H2560" s="200">
        <f t="shared" si="1330"/>
        <v>43618</v>
      </c>
      <c r="I2560" s="200">
        <f t="shared" si="1331"/>
        <v>43648</v>
      </c>
      <c r="J2560" s="27">
        <f t="shared" si="1335"/>
        <v>1.9005536729015393E-3</v>
      </c>
      <c r="K2560" s="12">
        <f t="shared" si="1349"/>
        <v>43710</v>
      </c>
      <c r="L2560" s="12">
        <f t="shared" si="1336"/>
        <v>43710</v>
      </c>
      <c r="M2560" s="1">
        <f t="shared" si="1350"/>
        <v>22</v>
      </c>
      <c r="N2560" s="1">
        <f t="shared" si="1337"/>
        <v>1</v>
      </c>
      <c r="O2560" s="2">
        <f t="shared" si="1338"/>
        <v>1.0000863099999999</v>
      </c>
      <c r="P2560" s="11">
        <f t="shared" si="1361"/>
        <v>1.0000997300000001</v>
      </c>
      <c r="Q2560" s="11">
        <f t="shared" si="1357"/>
        <v>1.5037716203921183</v>
      </c>
      <c r="R2560" s="2">
        <f t="shared" si="1360"/>
        <v>1.5039014100000001</v>
      </c>
      <c r="S2560" s="2">
        <f t="shared" si="1355"/>
        <v>1.4582888599999999</v>
      </c>
      <c r="T2560" s="2">
        <f t="shared" si="1339"/>
        <v>141326.15286810001</v>
      </c>
      <c r="U2560" s="2">
        <f t="shared" si="1340"/>
        <v>1651.831818200433</v>
      </c>
      <c r="V2560" s="2">
        <f t="shared" si="1341"/>
        <v>47018.018136480627</v>
      </c>
      <c r="W2560" s="2">
        <f t="shared" si="1342"/>
        <v>145582.16735941105</v>
      </c>
      <c r="X2560" s="29">
        <f t="shared" si="1343"/>
        <v>0</v>
      </c>
      <c r="Y2560" s="2">
        <f t="shared" si="1356"/>
        <v>0</v>
      </c>
      <c r="Z2560" s="82">
        <f t="shared" si="1344"/>
        <v>0</v>
      </c>
      <c r="AA2560" s="2">
        <f t="shared" si="1353"/>
        <v>0</v>
      </c>
      <c r="AB2560" s="27">
        <f t="shared" si="1351"/>
        <v>6.7299999999999999E-2</v>
      </c>
      <c r="AC2560" s="29">
        <f t="shared" si="1332"/>
        <v>1</v>
      </c>
      <c r="AD2560" s="29">
        <v>252</v>
      </c>
      <c r="AE2560" s="11">
        <f t="shared" si="1358"/>
        <v>1.0002584940000001</v>
      </c>
      <c r="AF2560" s="2">
        <f t="shared" si="1354"/>
        <v>36.531962550000003</v>
      </c>
      <c r="AG2560" s="2">
        <f t="shared" si="1345"/>
        <v>37.632116760000002</v>
      </c>
      <c r="AH2560" s="3">
        <f t="shared" si="1346"/>
        <v>0</v>
      </c>
      <c r="AI2560" s="4" t="str">
        <f t="shared" si="1359"/>
        <v>A+J=</v>
      </c>
      <c r="AJ2560" s="12">
        <f t="shared" si="1352"/>
        <v>43710</v>
      </c>
      <c r="AK2560" s="12"/>
      <c r="AL2560" s="4"/>
      <c r="AM2560" s="1"/>
      <c r="AN2560" s="12"/>
      <c r="AO2560" s="1"/>
      <c r="AP2560" s="1"/>
      <c r="AQ2560" s="3"/>
      <c r="AR2560" s="3"/>
      <c r="AS2560" s="7"/>
      <c r="AT2560" s="1"/>
      <c r="AU2560" s="1"/>
      <c r="AV2560" s="1"/>
      <c r="AW2560" s="1"/>
      <c r="AX2560" s="1"/>
      <c r="AY2560" s="1"/>
      <c r="AZ2560" s="1"/>
      <c r="BA2560" s="1"/>
      <c r="BB2560" s="1"/>
    </row>
    <row r="2561" spans="1:54" x14ac:dyDescent="0.2">
      <c r="A2561" s="178">
        <f t="shared" si="1347"/>
        <v>43680</v>
      </c>
      <c r="B2561" s="2">
        <f t="shared" si="1333"/>
        <v>145669.55805026338</v>
      </c>
      <c r="C2561" s="2">
        <f t="shared" si="1348"/>
        <v>96912.317404729998</v>
      </c>
      <c r="D2561" s="2">
        <f>SUM(Y2561:Y$2591)</f>
        <v>3604.3464338200001</v>
      </c>
      <c r="E2561" s="11">
        <f t="shared" si="1334"/>
        <v>93307.970970909999</v>
      </c>
      <c r="F2561" s="99">
        <f t="shared" ref="F2561:F2624" si="1362">IF(G2561=G2560,F2560,G2560)</f>
        <v>5214.2700000000004</v>
      </c>
      <c r="G2561" s="3">
        <f>IF(N2561=1,VLOOKUP(A2560,[1]Plan1!$BG$69:$BI$188,3),G2560)</f>
        <v>5224.18</v>
      </c>
      <c r="H2561" s="200">
        <f t="shared" ref="H2561:H2624" si="1363">EDATE(I2561,-1)</f>
        <v>43618</v>
      </c>
      <c r="I2561" s="200">
        <f t="shared" ref="I2561:I2624" si="1364">IF(X2560&gt;0,EDATE(A2561,-1),+I2560)</f>
        <v>43648</v>
      </c>
      <c r="J2561" s="27">
        <f t="shared" si="1335"/>
        <v>1.9005536729015393E-3</v>
      </c>
      <c r="K2561" s="12">
        <f t="shared" si="1349"/>
        <v>43710</v>
      </c>
      <c r="L2561" s="12">
        <f t="shared" si="1336"/>
        <v>43710</v>
      </c>
      <c r="M2561" s="1">
        <f t="shared" si="1350"/>
        <v>22</v>
      </c>
      <c r="N2561" s="1">
        <f t="shared" si="1337"/>
        <v>2</v>
      </c>
      <c r="O2561" s="2">
        <f t="shared" si="1338"/>
        <v>1.0001726200000001</v>
      </c>
      <c r="P2561" s="11">
        <f t="shared" si="1361"/>
        <v>1.0000997300000001</v>
      </c>
      <c r="Q2561" s="11">
        <f t="shared" si="1357"/>
        <v>1.5037716203921183</v>
      </c>
      <c r="R2561" s="2">
        <f t="shared" si="1360"/>
        <v>1.5040312</v>
      </c>
      <c r="S2561" s="2">
        <f t="shared" si="1355"/>
        <v>1.4582888599999999</v>
      </c>
      <c r="T2561" s="2">
        <f t="shared" si="1339"/>
        <v>141326.15286810001</v>
      </c>
      <c r="U2561" s="2">
        <f t="shared" si="1340"/>
        <v>1651.831818200433</v>
      </c>
      <c r="V2561" s="2">
        <f t="shared" si="1341"/>
        <v>47030.128578032934</v>
      </c>
      <c r="W2561" s="2">
        <f t="shared" si="1342"/>
        <v>145594.27780096338</v>
      </c>
      <c r="X2561" s="29">
        <f t="shared" si="1343"/>
        <v>0</v>
      </c>
      <c r="Y2561" s="2">
        <f t="shared" si="1356"/>
        <v>0</v>
      </c>
      <c r="Z2561" s="82">
        <f t="shared" si="1344"/>
        <v>0</v>
      </c>
      <c r="AA2561" s="2">
        <f t="shared" si="1353"/>
        <v>0</v>
      </c>
      <c r="AB2561" s="27">
        <f t="shared" si="1351"/>
        <v>6.7299999999999999E-2</v>
      </c>
      <c r="AC2561" s="29">
        <f t="shared" ref="AC2561:AC2624" si="1365">N2561</f>
        <v>2</v>
      </c>
      <c r="AD2561" s="29">
        <v>252</v>
      </c>
      <c r="AE2561" s="11">
        <f t="shared" si="1358"/>
        <v>1.000517055</v>
      </c>
      <c r="AF2561" s="2">
        <f t="shared" si="1354"/>
        <v>73.073393969999998</v>
      </c>
      <c r="AG2561" s="2">
        <f t="shared" si="1345"/>
        <v>75.280249299999994</v>
      </c>
      <c r="AH2561" s="3">
        <f t="shared" si="1346"/>
        <v>0</v>
      </c>
      <c r="AI2561" s="4" t="str">
        <f t="shared" si="1359"/>
        <v>A+J=</v>
      </c>
      <c r="AJ2561" s="12">
        <f t="shared" si="1352"/>
        <v>43710</v>
      </c>
      <c r="AK2561" s="12"/>
      <c r="AL2561" s="4"/>
      <c r="AM2561" s="1"/>
      <c r="AN2561" s="12"/>
      <c r="AO2561" s="1"/>
      <c r="AP2561" s="1"/>
      <c r="AQ2561" s="3"/>
      <c r="AR2561" s="3"/>
      <c r="AS2561" s="7"/>
      <c r="AT2561" s="1"/>
      <c r="AU2561" s="1"/>
      <c r="AV2561" s="1"/>
      <c r="AW2561" s="1"/>
      <c r="AX2561" s="1"/>
      <c r="AY2561" s="1"/>
      <c r="AZ2561" s="1"/>
      <c r="BA2561" s="1"/>
      <c r="BB2561" s="1"/>
    </row>
    <row r="2562" spans="1:54" x14ac:dyDescent="0.2">
      <c r="A2562" s="178">
        <f t="shared" si="1347"/>
        <v>43681</v>
      </c>
      <c r="B2562" s="2">
        <f t="shared" si="1333"/>
        <v>145669.55805026338</v>
      </c>
      <c r="C2562" s="2">
        <f t="shared" si="1348"/>
        <v>96912.317404729998</v>
      </c>
      <c r="D2562" s="2">
        <f>SUM(Y2562:Y$2591)</f>
        <v>3604.3464338200001</v>
      </c>
      <c r="E2562" s="11">
        <f t="shared" si="1334"/>
        <v>93307.970970909999</v>
      </c>
      <c r="F2562" s="99">
        <f t="shared" si="1362"/>
        <v>5214.2700000000004</v>
      </c>
      <c r="G2562" s="3">
        <f>IF(N2562=1,VLOOKUP(A2561,[1]Plan1!$BG$69:$BI$188,3),G2561)</f>
        <v>5224.18</v>
      </c>
      <c r="H2562" s="200">
        <f t="shared" si="1363"/>
        <v>43618</v>
      </c>
      <c r="I2562" s="200">
        <f t="shared" si="1364"/>
        <v>43648</v>
      </c>
      <c r="J2562" s="27">
        <f t="shared" si="1335"/>
        <v>1.9005536729015393E-3</v>
      </c>
      <c r="K2562" s="12">
        <f t="shared" si="1349"/>
        <v>43710</v>
      </c>
      <c r="L2562" s="12">
        <f t="shared" si="1336"/>
        <v>43710</v>
      </c>
      <c r="M2562" s="1">
        <f t="shared" si="1350"/>
        <v>22</v>
      </c>
      <c r="N2562" s="1">
        <f t="shared" si="1337"/>
        <v>2</v>
      </c>
      <c r="O2562" s="2">
        <f t="shared" si="1338"/>
        <v>1.0001726200000001</v>
      </c>
      <c r="P2562" s="11">
        <f t="shared" si="1361"/>
        <v>1.0000997300000001</v>
      </c>
      <c r="Q2562" s="11">
        <f t="shared" si="1357"/>
        <v>1.5037716203921183</v>
      </c>
      <c r="R2562" s="2">
        <f t="shared" si="1360"/>
        <v>1.5040312</v>
      </c>
      <c r="S2562" s="2">
        <f t="shared" si="1355"/>
        <v>1.4582888599999999</v>
      </c>
      <c r="T2562" s="2">
        <f t="shared" si="1339"/>
        <v>141326.15286810001</v>
      </c>
      <c r="U2562" s="2">
        <f t="shared" si="1340"/>
        <v>1651.831818200433</v>
      </c>
      <c r="V2562" s="2">
        <f t="shared" si="1341"/>
        <v>47030.128578032934</v>
      </c>
      <c r="W2562" s="2">
        <f t="shared" si="1342"/>
        <v>145594.27780096338</v>
      </c>
      <c r="X2562" s="29">
        <f t="shared" si="1343"/>
        <v>0</v>
      </c>
      <c r="Y2562" s="2">
        <f t="shared" si="1356"/>
        <v>0</v>
      </c>
      <c r="Z2562" s="82">
        <f t="shared" si="1344"/>
        <v>0</v>
      </c>
      <c r="AA2562" s="2">
        <f t="shared" si="1353"/>
        <v>0</v>
      </c>
      <c r="AB2562" s="27">
        <f t="shared" si="1351"/>
        <v>6.7299999999999999E-2</v>
      </c>
      <c r="AC2562" s="29">
        <f t="shared" si="1365"/>
        <v>2</v>
      </c>
      <c r="AD2562" s="29">
        <v>252</v>
      </c>
      <c r="AE2562" s="11">
        <f t="shared" si="1358"/>
        <v>1.000517055</v>
      </c>
      <c r="AF2562" s="2">
        <f t="shared" si="1354"/>
        <v>73.073393969999998</v>
      </c>
      <c r="AG2562" s="2">
        <f t="shared" si="1345"/>
        <v>75.280249299999994</v>
      </c>
      <c r="AH2562" s="3">
        <f t="shared" si="1346"/>
        <v>0</v>
      </c>
      <c r="AI2562" s="4" t="str">
        <f t="shared" si="1359"/>
        <v>A+J=</v>
      </c>
      <c r="AJ2562" s="12">
        <f t="shared" si="1352"/>
        <v>43710</v>
      </c>
      <c r="AK2562" s="12"/>
      <c r="AL2562" s="4"/>
      <c r="AM2562" s="1"/>
      <c r="AN2562" s="12"/>
      <c r="AO2562" s="1"/>
      <c r="AP2562" s="1"/>
      <c r="AQ2562" s="3"/>
      <c r="AR2562" s="3"/>
      <c r="AS2562" s="7"/>
      <c r="AT2562" s="1"/>
      <c r="AU2562" s="1"/>
      <c r="AV2562" s="1"/>
      <c r="AW2562" s="1"/>
      <c r="AX2562" s="1"/>
      <c r="AY2562" s="1"/>
      <c r="AZ2562" s="1"/>
      <c r="BA2562" s="1"/>
      <c r="BB2562" s="1"/>
    </row>
    <row r="2563" spans="1:54" x14ac:dyDescent="0.2">
      <c r="A2563" s="178">
        <f t="shared" si="1347"/>
        <v>43682</v>
      </c>
      <c r="B2563" s="2">
        <f t="shared" si="1333"/>
        <v>145669.55805026338</v>
      </c>
      <c r="C2563" s="2">
        <f t="shared" si="1348"/>
        <v>96912.317404729998</v>
      </c>
      <c r="D2563" s="2">
        <f>SUM(Y2563:Y$2591)</f>
        <v>3604.3464338200001</v>
      </c>
      <c r="E2563" s="11">
        <f t="shared" si="1334"/>
        <v>93307.970970909999</v>
      </c>
      <c r="F2563" s="99">
        <f t="shared" si="1362"/>
        <v>5214.2700000000004</v>
      </c>
      <c r="G2563" s="3">
        <f>IF(N2563=1,VLOOKUP(A2562,[1]Plan1!$BG$69:$BI$188,3),G2562)</f>
        <v>5224.18</v>
      </c>
      <c r="H2563" s="200">
        <f t="shared" si="1363"/>
        <v>43618</v>
      </c>
      <c r="I2563" s="200">
        <f t="shared" si="1364"/>
        <v>43648</v>
      </c>
      <c r="J2563" s="27">
        <f t="shared" si="1335"/>
        <v>1.9005536729015393E-3</v>
      </c>
      <c r="K2563" s="12">
        <f t="shared" si="1349"/>
        <v>43710</v>
      </c>
      <c r="L2563" s="12">
        <f t="shared" si="1336"/>
        <v>43710</v>
      </c>
      <c r="M2563" s="1">
        <f t="shared" si="1350"/>
        <v>22</v>
      </c>
      <c r="N2563" s="1">
        <f t="shared" si="1337"/>
        <v>2</v>
      </c>
      <c r="O2563" s="2">
        <f t="shared" si="1338"/>
        <v>1.0001726200000001</v>
      </c>
      <c r="P2563" s="11">
        <f t="shared" si="1361"/>
        <v>1.0000997300000001</v>
      </c>
      <c r="Q2563" s="11">
        <f t="shared" si="1357"/>
        <v>1.5037716203921183</v>
      </c>
      <c r="R2563" s="2">
        <f t="shared" si="1360"/>
        <v>1.5040312</v>
      </c>
      <c r="S2563" s="2">
        <f t="shared" si="1355"/>
        <v>1.4582888599999999</v>
      </c>
      <c r="T2563" s="2">
        <f t="shared" si="1339"/>
        <v>141326.15286810001</v>
      </c>
      <c r="U2563" s="2">
        <f t="shared" si="1340"/>
        <v>1651.831818200433</v>
      </c>
      <c r="V2563" s="2">
        <f t="shared" si="1341"/>
        <v>47030.128578032934</v>
      </c>
      <c r="W2563" s="2">
        <f t="shared" si="1342"/>
        <v>145594.27780096338</v>
      </c>
      <c r="X2563" s="29">
        <f t="shared" si="1343"/>
        <v>0</v>
      </c>
      <c r="Y2563" s="2">
        <f t="shared" si="1356"/>
        <v>0</v>
      </c>
      <c r="Z2563" s="82">
        <f t="shared" si="1344"/>
        <v>0</v>
      </c>
      <c r="AA2563" s="2">
        <f t="shared" si="1353"/>
        <v>0</v>
      </c>
      <c r="AB2563" s="27">
        <f t="shared" si="1351"/>
        <v>6.7299999999999999E-2</v>
      </c>
      <c r="AC2563" s="29">
        <f t="shared" si="1365"/>
        <v>2</v>
      </c>
      <c r="AD2563" s="29">
        <v>252</v>
      </c>
      <c r="AE2563" s="11">
        <f t="shared" si="1358"/>
        <v>1.000517055</v>
      </c>
      <c r="AF2563" s="2">
        <f t="shared" si="1354"/>
        <v>73.073393969999998</v>
      </c>
      <c r="AG2563" s="2">
        <f t="shared" si="1345"/>
        <v>75.280249299999994</v>
      </c>
      <c r="AH2563" s="3">
        <f t="shared" si="1346"/>
        <v>0</v>
      </c>
      <c r="AI2563" s="4" t="str">
        <f t="shared" si="1359"/>
        <v>A+J=</v>
      </c>
      <c r="AJ2563" s="12">
        <f t="shared" si="1352"/>
        <v>43710</v>
      </c>
      <c r="AK2563" s="12"/>
      <c r="AL2563" s="4"/>
      <c r="AM2563" s="1"/>
      <c r="AN2563" s="12"/>
      <c r="AO2563" s="1"/>
      <c r="AP2563" s="1"/>
      <c r="AQ2563" s="3"/>
      <c r="AR2563" s="3"/>
      <c r="AS2563" s="7"/>
      <c r="AT2563" s="1"/>
      <c r="AU2563" s="1"/>
      <c r="AV2563" s="1"/>
      <c r="AW2563" s="1"/>
      <c r="AX2563" s="1"/>
      <c r="AY2563" s="1"/>
      <c r="AZ2563" s="1"/>
      <c r="BA2563" s="1"/>
      <c r="BB2563" s="1"/>
    </row>
    <row r="2564" spans="1:54" x14ac:dyDescent="0.2">
      <c r="A2564" s="178">
        <f t="shared" si="1347"/>
        <v>43683</v>
      </c>
      <c r="B2564" s="2">
        <f t="shared" si="1333"/>
        <v>145719.33544397479</v>
      </c>
      <c r="C2564" s="2">
        <f t="shared" si="1348"/>
        <v>96912.317404729998</v>
      </c>
      <c r="D2564" s="2">
        <f>SUM(Y2564:Y$2591)</f>
        <v>3604.3464338200001</v>
      </c>
      <c r="E2564" s="11">
        <f t="shared" si="1334"/>
        <v>93307.970970909999</v>
      </c>
      <c r="F2564" s="99">
        <f t="shared" si="1362"/>
        <v>5214.2700000000004</v>
      </c>
      <c r="G2564" s="3">
        <f>IF(N2564=1,VLOOKUP(A2563,[1]Plan1!$BG$69:$BI$188,3),G2563)</f>
        <v>5224.18</v>
      </c>
      <c r="H2564" s="200">
        <f t="shared" si="1363"/>
        <v>43618</v>
      </c>
      <c r="I2564" s="200">
        <f t="shared" si="1364"/>
        <v>43648</v>
      </c>
      <c r="J2564" s="27">
        <f t="shared" si="1335"/>
        <v>1.9005536729015393E-3</v>
      </c>
      <c r="K2564" s="12">
        <f t="shared" si="1349"/>
        <v>43710</v>
      </c>
      <c r="L2564" s="12">
        <f t="shared" si="1336"/>
        <v>43710</v>
      </c>
      <c r="M2564" s="1">
        <f t="shared" si="1350"/>
        <v>22</v>
      </c>
      <c r="N2564" s="1">
        <f t="shared" si="1337"/>
        <v>3</v>
      </c>
      <c r="O2564" s="2">
        <f t="shared" si="1338"/>
        <v>1.0002589500000001</v>
      </c>
      <c r="P2564" s="11">
        <f t="shared" si="1361"/>
        <v>1.0000997300000001</v>
      </c>
      <c r="Q2564" s="11">
        <f t="shared" si="1357"/>
        <v>1.5037716203921183</v>
      </c>
      <c r="R2564" s="2">
        <f t="shared" si="1360"/>
        <v>1.50416102</v>
      </c>
      <c r="S2564" s="2">
        <f t="shared" si="1355"/>
        <v>1.4582888599999999</v>
      </c>
      <c r="T2564" s="2">
        <f t="shared" si="1339"/>
        <v>141326.15286810001</v>
      </c>
      <c r="U2564" s="2">
        <f t="shared" si="1340"/>
        <v>1651.831818200433</v>
      </c>
      <c r="V2564" s="2">
        <f t="shared" si="1341"/>
        <v>47042.241818824368</v>
      </c>
      <c r="W2564" s="2">
        <f t="shared" si="1342"/>
        <v>145606.3910417548</v>
      </c>
      <c r="X2564" s="29">
        <f t="shared" si="1343"/>
        <v>0</v>
      </c>
      <c r="Y2564" s="2">
        <f t="shared" si="1356"/>
        <v>0</v>
      </c>
      <c r="Z2564" s="82">
        <f t="shared" si="1344"/>
        <v>0</v>
      </c>
      <c r="AA2564" s="2">
        <f t="shared" si="1353"/>
        <v>0</v>
      </c>
      <c r="AB2564" s="27">
        <f t="shared" si="1351"/>
        <v>6.7299999999999999E-2</v>
      </c>
      <c r="AC2564" s="29">
        <f t="shared" si="1365"/>
        <v>3</v>
      </c>
      <c r="AD2564" s="29">
        <v>252</v>
      </c>
      <c r="AE2564" s="11">
        <f t="shared" si="1358"/>
        <v>1.0007756830000001</v>
      </c>
      <c r="AF2564" s="2">
        <f t="shared" si="1354"/>
        <v>109.62429423</v>
      </c>
      <c r="AG2564" s="2">
        <f t="shared" si="1345"/>
        <v>112.94440222</v>
      </c>
      <c r="AH2564" s="3">
        <f t="shared" si="1346"/>
        <v>0</v>
      </c>
      <c r="AI2564" s="4" t="str">
        <f t="shared" si="1359"/>
        <v>A+J=</v>
      </c>
      <c r="AJ2564" s="12">
        <f t="shared" si="1352"/>
        <v>43710</v>
      </c>
      <c r="AK2564" s="12"/>
      <c r="AL2564" s="4"/>
      <c r="AM2564" s="1"/>
      <c r="AN2564" s="12"/>
      <c r="AO2564" s="1"/>
      <c r="AP2564" s="1"/>
      <c r="AQ2564" s="3"/>
      <c r="AR2564" s="3"/>
      <c r="AS2564" s="7"/>
      <c r="AT2564" s="1"/>
      <c r="AU2564" s="1"/>
      <c r="AV2564" s="1"/>
      <c r="AW2564" s="1"/>
      <c r="AX2564" s="1"/>
      <c r="AY2564" s="1"/>
      <c r="AZ2564" s="1"/>
      <c r="BA2564" s="1"/>
      <c r="BB2564" s="1"/>
    </row>
    <row r="2565" spans="1:54" x14ac:dyDescent="0.2">
      <c r="A2565" s="178">
        <f t="shared" si="1347"/>
        <v>43684</v>
      </c>
      <c r="B2565" s="2">
        <f t="shared" si="1333"/>
        <v>145769.12871414624</v>
      </c>
      <c r="C2565" s="2">
        <f t="shared" si="1348"/>
        <v>96912.317404729998</v>
      </c>
      <c r="D2565" s="2">
        <f>SUM(Y2565:Y$2591)</f>
        <v>3604.3464338200001</v>
      </c>
      <c r="E2565" s="11">
        <f t="shared" si="1334"/>
        <v>93307.970970909999</v>
      </c>
      <c r="F2565" s="99">
        <f t="shared" si="1362"/>
        <v>5214.2700000000004</v>
      </c>
      <c r="G2565" s="3">
        <f>IF(N2565=1,VLOOKUP(A2564,[1]Plan1!$BG$69:$BI$188,3),G2564)</f>
        <v>5224.18</v>
      </c>
      <c r="H2565" s="200">
        <f t="shared" si="1363"/>
        <v>43618</v>
      </c>
      <c r="I2565" s="200">
        <f t="shared" si="1364"/>
        <v>43648</v>
      </c>
      <c r="J2565" s="27">
        <f t="shared" si="1335"/>
        <v>1.9005536729015393E-3</v>
      </c>
      <c r="K2565" s="12">
        <f t="shared" si="1349"/>
        <v>43710</v>
      </c>
      <c r="L2565" s="12">
        <f t="shared" si="1336"/>
        <v>43710</v>
      </c>
      <c r="M2565" s="1">
        <f t="shared" si="1350"/>
        <v>22</v>
      </c>
      <c r="N2565" s="1">
        <f t="shared" si="1337"/>
        <v>4</v>
      </c>
      <c r="O2565" s="2">
        <f t="shared" si="1338"/>
        <v>1.0003452799999999</v>
      </c>
      <c r="P2565" s="11">
        <f t="shared" si="1361"/>
        <v>1.0000997300000001</v>
      </c>
      <c r="Q2565" s="11">
        <f t="shared" si="1357"/>
        <v>1.5037716203921183</v>
      </c>
      <c r="R2565" s="2">
        <f t="shared" si="1360"/>
        <v>1.5042908399999999</v>
      </c>
      <c r="S2565" s="2">
        <f t="shared" si="1355"/>
        <v>1.4582888599999999</v>
      </c>
      <c r="T2565" s="2">
        <f t="shared" si="1339"/>
        <v>141326.15286810001</v>
      </c>
      <c r="U2565" s="2">
        <f t="shared" si="1340"/>
        <v>1651.831818200433</v>
      </c>
      <c r="V2565" s="2">
        <f t="shared" si="1341"/>
        <v>47054.355059615809</v>
      </c>
      <c r="W2565" s="2">
        <f t="shared" si="1342"/>
        <v>145618.50428254623</v>
      </c>
      <c r="X2565" s="29">
        <f t="shared" si="1343"/>
        <v>0</v>
      </c>
      <c r="Y2565" s="2">
        <f t="shared" si="1356"/>
        <v>0</v>
      </c>
      <c r="Z2565" s="82">
        <f t="shared" si="1344"/>
        <v>0</v>
      </c>
      <c r="AA2565" s="2">
        <f t="shared" si="1353"/>
        <v>0</v>
      </c>
      <c r="AB2565" s="27">
        <f t="shared" si="1351"/>
        <v>6.7299999999999999E-2</v>
      </c>
      <c r="AC2565" s="29">
        <f t="shared" si="1365"/>
        <v>4</v>
      </c>
      <c r="AD2565" s="29">
        <v>252</v>
      </c>
      <c r="AE2565" s="11">
        <f t="shared" si="1358"/>
        <v>1.0010343770000001</v>
      </c>
      <c r="AF2565" s="2">
        <f t="shared" si="1354"/>
        <v>146.18452202</v>
      </c>
      <c r="AG2565" s="2">
        <f t="shared" si="1345"/>
        <v>150.62443160000001</v>
      </c>
      <c r="AH2565" s="3">
        <f t="shared" si="1346"/>
        <v>0</v>
      </c>
      <c r="AI2565" s="4" t="str">
        <f t="shared" si="1359"/>
        <v>A+J=</v>
      </c>
      <c r="AJ2565" s="12">
        <f t="shared" si="1352"/>
        <v>43710</v>
      </c>
      <c r="AK2565" s="12"/>
      <c r="AL2565" s="4"/>
      <c r="AM2565" s="1"/>
      <c r="AN2565" s="12"/>
      <c r="AO2565" s="1"/>
      <c r="AP2565" s="1"/>
      <c r="AQ2565" s="3"/>
      <c r="AR2565" s="3"/>
      <c r="AS2565" s="7"/>
      <c r="AT2565" s="1"/>
      <c r="AU2565" s="1"/>
      <c r="AV2565" s="1"/>
      <c r="AW2565" s="1"/>
      <c r="AX2565" s="1"/>
      <c r="AY2565" s="1"/>
      <c r="AZ2565" s="1"/>
      <c r="BA2565" s="1"/>
      <c r="BB2565" s="1"/>
    </row>
    <row r="2566" spans="1:54" x14ac:dyDescent="0.2">
      <c r="A2566" s="178">
        <f t="shared" si="1347"/>
        <v>43685</v>
      </c>
      <c r="B2566" s="2">
        <f t="shared" si="1333"/>
        <v>145818.93908873742</v>
      </c>
      <c r="C2566" s="2">
        <f t="shared" si="1348"/>
        <v>96912.317404729998</v>
      </c>
      <c r="D2566" s="2">
        <f>SUM(Y2566:Y$2591)</f>
        <v>3604.3464338200001</v>
      </c>
      <c r="E2566" s="11">
        <f t="shared" si="1334"/>
        <v>93307.970970909999</v>
      </c>
      <c r="F2566" s="99">
        <f t="shared" si="1362"/>
        <v>5214.2700000000004</v>
      </c>
      <c r="G2566" s="3">
        <f>IF(N2566=1,VLOOKUP(A2565,[1]Plan1!$BG$69:$BI$188,3),G2565)</f>
        <v>5224.18</v>
      </c>
      <c r="H2566" s="200">
        <f t="shared" si="1363"/>
        <v>43618</v>
      </c>
      <c r="I2566" s="200">
        <f t="shared" si="1364"/>
        <v>43648</v>
      </c>
      <c r="J2566" s="27">
        <f t="shared" si="1335"/>
        <v>1.9005536729015393E-3</v>
      </c>
      <c r="K2566" s="12">
        <f t="shared" si="1349"/>
        <v>43710</v>
      </c>
      <c r="L2566" s="12">
        <f t="shared" si="1336"/>
        <v>43710</v>
      </c>
      <c r="M2566" s="1">
        <f t="shared" si="1350"/>
        <v>22</v>
      </c>
      <c r="N2566" s="1">
        <f t="shared" si="1337"/>
        <v>5</v>
      </c>
      <c r="O2566" s="2">
        <f t="shared" si="1338"/>
        <v>1.0004316200000001</v>
      </c>
      <c r="P2566" s="11">
        <f t="shared" si="1361"/>
        <v>1.0000997300000001</v>
      </c>
      <c r="Q2566" s="11">
        <f t="shared" si="1357"/>
        <v>1.5037716203921183</v>
      </c>
      <c r="R2566" s="2">
        <f t="shared" si="1360"/>
        <v>1.50442067</v>
      </c>
      <c r="S2566" s="2">
        <f t="shared" si="1355"/>
        <v>1.4582888599999999</v>
      </c>
      <c r="T2566" s="2">
        <f t="shared" si="1339"/>
        <v>141326.15286810001</v>
      </c>
      <c r="U2566" s="2">
        <f t="shared" si="1340"/>
        <v>1651.831818200433</v>
      </c>
      <c r="V2566" s="2">
        <f t="shared" si="1341"/>
        <v>47066.469233486976</v>
      </c>
      <c r="W2566" s="2">
        <f t="shared" si="1342"/>
        <v>145630.6184564174</v>
      </c>
      <c r="X2566" s="29">
        <f t="shared" si="1343"/>
        <v>0</v>
      </c>
      <c r="Y2566" s="2">
        <f t="shared" si="1356"/>
        <v>0</v>
      </c>
      <c r="Z2566" s="82">
        <f t="shared" si="1344"/>
        <v>0</v>
      </c>
      <c r="AA2566" s="2">
        <f t="shared" si="1353"/>
        <v>0</v>
      </c>
      <c r="AB2566" s="27">
        <f t="shared" si="1351"/>
        <v>6.7299999999999999E-2</v>
      </c>
      <c r="AC2566" s="29">
        <f t="shared" si="1365"/>
        <v>5</v>
      </c>
      <c r="AD2566" s="29">
        <v>252</v>
      </c>
      <c r="AE2566" s="11">
        <f t="shared" si="1358"/>
        <v>1.0012931389999999</v>
      </c>
      <c r="AF2566" s="2">
        <f t="shared" si="1354"/>
        <v>182.75435999000001</v>
      </c>
      <c r="AG2566" s="2">
        <f t="shared" si="1345"/>
        <v>188.32063231999999</v>
      </c>
      <c r="AH2566" s="3">
        <f t="shared" si="1346"/>
        <v>0</v>
      </c>
      <c r="AI2566" s="4" t="str">
        <f t="shared" si="1359"/>
        <v>A+J=</v>
      </c>
      <c r="AJ2566" s="12">
        <f t="shared" si="1352"/>
        <v>43710</v>
      </c>
      <c r="AK2566" s="12"/>
      <c r="AL2566" s="4"/>
      <c r="AM2566" s="1"/>
      <c r="AN2566" s="12"/>
      <c r="AO2566" s="1"/>
      <c r="AP2566" s="1"/>
      <c r="AQ2566" s="3"/>
      <c r="AR2566" s="3"/>
      <c r="AS2566" s="7"/>
      <c r="AT2566" s="1"/>
      <c r="AU2566" s="1"/>
      <c r="AV2566" s="1"/>
      <c r="AW2566" s="1"/>
      <c r="AX2566" s="1"/>
      <c r="AY2566" s="1"/>
      <c r="AZ2566" s="1"/>
      <c r="BA2566" s="1"/>
      <c r="BB2566" s="1"/>
    </row>
    <row r="2567" spans="1:54" x14ac:dyDescent="0.2">
      <c r="A2567" s="178">
        <f t="shared" si="1347"/>
        <v>43686</v>
      </c>
      <c r="B2567" s="2">
        <f t="shared" si="1333"/>
        <v>145868.76721416795</v>
      </c>
      <c r="C2567" s="2">
        <f t="shared" si="1348"/>
        <v>96912.317404729998</v>
      </c>
      <c r="D2567" s="2">
        <f>SUM(Y2567:Y$2591)</f>
        <v>3604.3464338200001</v>
      </c>
      <c r="E2567" s="11">
        <f t="shared" si="1334"/>
        <v>93307.970970909999</v>
      </c>
      <c r="F2567" s="99">
        <f t="shared" si="1362"/>
        <v>5214.2700000000004</v>
      </c>
      <c r="G2567" s="3">
        <f>IF(N2567=1,VLOOKUP(A2566,[1]Plan1!$BG$69:$BI$188,3),G2566)</f>
        <v>5224.18</v>
      </c>
      <c r="H2567" s="200">
        <f t="shared" si="1363"/>
        <v>43618</v>
      </c>
      <c r="I2567" s="200">
        <f t="shared" si="1364"/>
        <v>43648</v>
      </c>
      <c r="J2567" s="27">
        <f t="shared" si="1335"/>
        <v>1.9005536729015393E-3</v>
      </c>
      <c r="K2567" s="12">
        <f t="shared" si="1349"/>
        <v>43710</v>
      </c>
      <c r="L2567" s="12">
        <f t="shared" si="1336"/>
        <v>43710</v>
      </c>
      <c r="M2567" s="1">
        <f t="shared" si="1350"/>
        <v>22</v>
      </c>
      <c r="N2567" s="1">
        <f t="shared" si="1337"/>
        <v>6</v>
      </c>
      <c r="O2567" s="2">
        <f t="shared" si="1338"/>
        <v>1.00051797</v>
      </c>
      <c r="P2567" s="11">
        <f t="shared" si="1361"/>
        <v>1.0000997300000001</v>
      </c>
      <c r="Q2567" s="11">
        <f t="shared" si="1357"/>
        <v>1.5037716203921183</v>
      </c>
      <c r="R2567" s="2">
        <f t="shared" si="1360"/>
        <v>1.50455052</v>
      </c>
      <c r="S2567" s="2">
        <f t="shared" si="1355"/>
        <v>1.4582888599999999</v>
      </c>
      <c r="T2567" s="2">
        <f t="shared" si="1339"/>
        <v>141326.15286810001</v>
      </c>
      <c r="U2567" s="2">
        <f t="shared" si="1340"/>
        <v>1651.831818200433</v>
      </c>
      <c r="V2567" s="2">
        <f t="shared" si="1341"/>
        <v>47078.585273517543</v>
      </c>
      <c r="W2567" s="2">
        <f t="shared" si="1342"/>
        <v>145642.73449644796</v>
      </c>
      <c r="X2567" s="29">
        <f t="shared" si="1343"/>
        <v>0</v>
      </c>
      <c r="Y2567" s="2">
        <f t="shared" si="1356"/>
        <v>0</v>
      </c>
      <c r="Z2567" s="82">
        <f t="shared" si="1344"/>
        <v>0</v>
      </c>
      <c r="AA2567" s="2">
        <f t="shared" si="1353"/>
        <v>0</v>
      </c>
      <c r="AB2567" s="27">
        <f t="shared" si="1351"/>
        <v>6.7299999999999999E-2</v>
      </c>
      <c r="AC2567" s="29">
        <f t="shared" si="1365"/>
        <v>6</v>
      </c>
      <c r="AD2567" s="29">
        <v>252</v>
      </c>
      <c r="AE2567" s="11">
        <f t="shared" si="1358"/>
        <v>1.0015519669999999</v>
      </c>
      <c r="AF2567" s="2">
        <f t="shared" si="1354"/>
        <v>219.33352547999999</v>
      </c>
      <c r="AG2567" s="2">
        <f t="shared" si="1345"/>
        <v>226.03271771999999</v>
      </c>
      <c r="AH2567" s="3">
        <f t="shared" si="1346"/>
        <v>0</v>
      </c>
      <c r="AI2567" s="4" t="str">
        <f t="shared" si="1359"/>
        <v>A+J=</v>
      </c>
      <c r="AJ2567" s="12">
        <f t="shared" si="1352"/>
        <v>43710</v>
      </c>
      <c r="AK2567" s="12"/>
      <c r="AL2567" s="98"/>
      <c r="AM2567" s="38"/>
      <c r="AN2567" s="16"/>
      <c r="AO2567" s="38"/>
      <c r="AP2567" s="38"/>
      <c r="AQ2567" s="49"/>
      <c r="AR2567" s="49"/>
      <c r="AS2567" s="80"/>
      <c r="AT2567" s="38"/>
      <c r="AU2567" s="38"/>
      <c r="AV2567" s="38"/>
      <c r="AW2567" s="38"/>
      <c r="AX2567" s="38"/>
      <c r="AY2567" s="38"/>
      <c r="AZ2567" s="38"/>
      <c r="BA2567" s="38"/>
      <c r="BB2567" s="38"/>
    </row>
    <row r="2568" spans="1:54" x14ac:dyDescent="0.2">
      <c r="A2568" s="178">
        <f t="shared" si="1347"/>
        <v>43687</v>
      </c>
      <c r="B2568" s="2">
        <f t="shared" si="1333"/>
        <v>145918.61323996796</v>
      </c>
      <c r="C2568" s="2">
        <f t="shared" si="1348"/>
        <v>96912.317404729998</v>
      </c>
      <c r="D2568" s="2">
        <f>SUM(Y2568:Y$2591)</f>
        <v>3604.3464338200001</v>
      </c>
      <c r="E2568" s="11">
        <f t="shared" si="1334"/>
        <v>93307.970970909999</v>
      </c>
      <c r="F2568" s="99">
        <f t="shared" si="1362"/>
        <v>5214.2700000000004</v>
      </c>
      <c r="G2568" s="3">
        <f>IF(N2568=1,VLOOKUP(A2567,[1]Plan1!$BG$69:$BI$188,3),G2567)</f>
        <v>5224.18</v>
      </c>
      <c r="H2568" s="200">
        <f t="shared" si="1363"/>
        <v>43618</v>
      </c>
      <c r="I2568" s="200">
        <f t="shared" si="1364"/>
        <v>43648</v>
      </c>
      <c r="J2568" s="27">
        <f t="shared" si="1335"/>
        <v>1.9005536729015393E-3</v>
      </c>
      <c r="K2568" s="12">
        <f t="shared" si="1349"/>
        <v>43710</v>
      </c>
      <c r="L2568" s="12">
        <f t="shared" si="1336"/>
        <v>43710</v>
      </c>
      <c r="M2568" s="1">
        <f t="shared" si="1350"/>
        <v>22</v>
      </c>
      <c r="N2568" s="1">
        <f t="shared" si="1337"/>
        <v>7</v>
      </c>
      <c r="O2568" s="2">
        <f t="shared" si="1338"/>
        <v>1.00060433</v>
      </c>
      <c r="P2568" s="11">
        <f t="shared" si="1361"/>
        <v>1.0000997300000001</v>
      </c>
      <c r="Q2568" s="11">
        <f t="shared" si="1357"/>
        <v>1.5037716203921183</v>
      </c>
      <c r="R2568" s="2">
        <f t="shared" si="1360"/>
        <v>1.5046803900000001</v>
      </c>
      <c r="S2568" s="2">
        <f t="shared" si="1355"/>
        <v>1.4582888599999999</v>
      </c>
      <c r="T2568" s="2">
        <f t="shared" si="1339"/>
        <v>141326.15286810001</v>
      </c>
      <c r="U2568" s="2">
        <f t="shared" si="1340"/>
        <v>1651.831818200433</v>
      </c>
      <c r="V2568" s="2">
        <f t="shared" si="1341"/>
        <v>47090.703179707547</v>
      </c>
      <c r="W2568" s="2">
        <f t="shared" si="1342"/>
        <v>145654.85240263797</v>
      </c>
      <c r="X2568" s="29">
        <f t="shared" si="1343"/>
        <v>0</v>
      </c>
      <c r="Y2568" s="2">
        <f t="shared" si="1356"/>
        <v>0</v>
      </c>
      <c r="Z2568" s="82">
        <f t="shared" si="1344"/>
        <v>0</v>
      </c>
      <c r="AA2568" s="2">
        <f t="shared" si="1353"/>
        <v>0</v>
      </c>
      <c r="AB2568" s="27">
        <f t="shared" si="1351"/>
        <v>6.7299999999999999E-2</v>
      </c>
      <c r="AC2568" s="29">
        <f t="shared" si="1365"/>
        <v>7</v>
      </c>
      <c r="AD2568" s="29">
        <v>252</v>
      </c>
      <c r="AE2568" s="11">
        <f t="shared" si="1358"/>
        <v>1.0018108619999999</v>
      </c>
      <c r="AF2568" s="2">
        <f t="shared" si="1354"/>
        <v>255.92215983</v>
      </c>
      <c r="AG2568" s="2">
        <f t="shared" si="1345"/>
        <v>263.76083733000002</v>
      </c>
      <c r="AH2568" s="3">
        <f t="shared" si="1346"/>
        <v>0</v>
      </c>
      <c r="AI2568" s="4" t="str">
        <f t="shared" si="1359"/>
        <v>A+J=</v>
      </c>
      <c r="AJ2568" s="12">
        <f t="shared" si="1352"/>
        <v>43710</v>
      </c>
      <c r="AK2568" s="12"/>
      <c r="AL2568" s="4"/>
      <c r="AM2568" s="1"/>
      <c r="AN2568" s="12"/>
      <c r="AO2568" s="1"/>
      <c r="AP2568" s="1"/>
      <c r="AQ2568" s="3"/>
      <c r="AR2568" s="3"/>
      <c r="AS2568" s="7"/>
      <c r="AT2568" s="1"/>
      <c r="AU2568" s="1"/>
      <c r="AV2568" s="1"/>
      <c r="AW2568" s="1"/>
      <c r="AX2568" s="1"/>
      <c r="AY2568" s="1"/>
      <c r="AZ2568" s="1"/>
      <c r="BA2568" s="1"/>
      <c r="BB2568" s="1"/>
    </row>
    <row r="2569" spans="1:54" x14ac:dyDescent="0.2">
      <c r="A2569" s="178">
        <f t="shared" si="1347"/>
        <v>43688</v>
      </c>
      <c r="B2569" s="2">
        <f t="shared" si="1333"/>
        <v>145918.61323996796</v>
      </c>
      <c r="C2569" s="2">
        <f t="shared" si="1348"/>
        <v>96912.317404729998</v>
      </c>
      <c r="D2569" s="2">
        <f>SUM(Y2569:Y$2591)</f>
        <v>3604.3464338200001</v>
      </c>
      <c r="E2569" s="11">
        <f t="shared" si="1334"/>
        <v>93307.970970909999</v>
      </c>
      <c r="F2569" s="99">
        <f t="shared" si="1362"/>
        <v>5214.2700000000004</v>
      </c>
      <c r="G2569" s="3">
        <f>IF(N2569=1,VLOOKUP(A2568,[1]Plan1!$BG$69:$BI$188,3),G2568)</f>
        <v>5224.18</v>
      </c>
      <c r="H2569" s="200">
        <f t="shared" si="1363"/>
        <v>43618</v>
      </c>
      <c r="I2569" s="200">
        <f t="shared" si="1364"/>
        <v>43648</v>
      </c>
      <c r="J2569" s="27">
        <f t="shared" si="1335"/>
        <v>1.9005536729015393E-3</v>
      </c>
      <c r="K2569" s="12">
        <f t="shared" si="1349"/>
        <v>43710</v>
      </c>
      <c r="L2569" s="12">
        <f t="shared" si="1336"/>
        <v>43710</v>
      </c>
      <c r="M2569" s="1">
        <f t="shared" si="1350"/>
        <v>22</v>
      </c>
      <c r="N2569" s="1">
        <f t="shared" si="1337"/>
        <v>7</v>
      </c>
      <c r="O2569" s="2">
        <f t="shared" si="1338"/>
        <v>1.00060433</v>
      </c>
      <c r="P2569" s="11">
        <f t="shared" si="1361"/>
        <v>1.0000997300000001</v>
      </c>
      <c r="Q2569" s="11">
        <f t="shared" si="1357"/>
        <v>1.5037716203921183</v>
      </c>
      <c r="R2569" s="2">
        <f t="shared" si="1360"/>
        <v>1.5046803900000001</v>
      </c>
      <c r="S2569" s="2">
        <f t="shared" si="1355"/>
        <v>1.4582888599999999</v>
      </c>
      <c r="T2569" s="2">
        <f t="shared" si="1339"/>
        <v>141326.15286810001</v>
      </c>
      <c r="U2569" s="2">
        <f t="shared" si="1340"/>
        <v>1651.831818200433</v>
      </c>
      <c r="V2569" s="2">
        <f t="shared" si="1341"/>
        <v>47090.703179707547</v>
      </c>
      <c r="W2569" s="2">
        <f t="shared" si="1342"/>
        <v>145654.85240263797</v>
      </c>
      <c r="X2569" s="29">
        <f t="shared" si="1343"/>
        <v>0</v>
      </c>
      <c r="Y2569" s="2">
        <f t="shared" si="1356"/>
        <v>0</v>
      </c>
      <c r="Z2569" s="82">
        <f t="shared" si="1344"/>
        <v>0</v>
      </c>
      <c r="AA2569" s="2">
        <f t="shared" si="1353"/>
        <v>0</v>
      </c>
      <c r="AB2569" s="27">
        <f t="shared" si="1351"/>
        <v>6.7299999999999999E-2</v>
      </c>
      <c r="AC2569" s="29">
        <f t="shared" si="1365"/>
        <v>7</v>
      </c>
      <c r="AD2569" s="29">
        <v>252</v>
      </c>
      <c r="AE2569" s="11">
        <f t="shared" si="1358"/>
        <v>1.0018108619999999</v>
      </c>
      <c r="AF2569" s="2">
        <f t="shared" si="1354"/>
        <v>255.92215983</v>
      </c>
      <c r="AG2569" s="2">
        <f t="shared" si="1345"/>
        <v>263.76083733000002</v>
      </c>
      <c r="AH2569" s="3">
        <f t="shared" si="1346"/>
        <v>0</v>
      </c>
      <c r="AI2569" s="4" t="str">
        <f t="shared" si="1359"/>
        <v>A+J=</v>
      </c>
      <c r="AJ2569" s="12">
        <f t="shared" si="1352"/>
        <v>43710</v>
      </c>
      <c r="AK2569" s="12"/>
      <c r="AL2569" s="4"/>
      <c r="AM2569" s="1"/>
      <c r="AN2569" s="12"/>
      <c r="AO2569" s="1"/>
      <c r="AP2569" s="1"/>
      <c r="AQ2569" s="3"/>
      <c r="AR2569" s="3"/>
      <c r="AS2569" s="7"/>
      <c r="AT2569" s="1"/>
      <c r="AU2569" s="1"/>
      <c r="AV2569" s="1"/>
      <c r="AW2569" s="1"/>
      <c r="AX2569" s="1"/>
      <c r="AY2569" s="1"/>
      <c r="AZ2569" s="1"/>
      <c r="BA2569" s="1"/>
      <c r="BB2569" s="1"/>
    </row>
    <row r="2570" spans="1:54" x14ac:dyDescent="0.2">
      <c r="A2570" s="178">
        <f t="shared" si="1347"/>
        <v>43689</v>
      </c>
      <c r="B2570" s="2">
        <f t="shared" ref="B2570:B2633" si="1366">(W2570+AG2570)</f>
        <v>145918.61323996796</v>
      </c>
      <c r="C2570" s="2">
        <f t="shared" si="1348"/>
        <v>96912.317404729998</v>
      </c>
      <c r="D2570" s="2">
        <f>SUM(Y2570:Y$2591)</f>
        <v>3604.3464338200001</v>
      </c>
      <c r="E2570" s="11">
        <f t="shared" ref="E2570:E2633" si="1367">(C2570-D2570)</f>
        <v>93307.970970909999</v>
      </c>
      <c r="F2570" s="99">
        <f t="shared" si="1362"/>
        <v>5214.2700000000004</v>
      </c>
      <c r="G2570" s="3">
        <f>IF(N2570=1,VLOOKUP(A2569,[1]Plan1!$BG$69:$BI$188,3),G2569)</f>
        <v>5224.18</v>
      </c>
      <c r="H2570" s="200">
        <f t="shared" si="1363"/>
        <v>43618</v>
      </c>
      <c r="I2570" s="200">
        <f t="shared" si="1364"/>
        <v>43648</v>
      </c>
      <c r="J2570" s="27">
        <f t="shared" ref="J2570:J2633" si="1368">(G2570/F2570)-1</f>
        <v>1.9005536729015393E-3</v>
      </c>
      <c r="K2570" s="12">
        <f t="shared" si="1349"/>
        <v>43710</v>
      </c>
      <c r="L2570" s="12">
        <f t="shared" ref="L2570:L2633" si="1369">IF(A2570&gt;L2569,K2570,L2569)</f>
        <v>43710</v>
      </c>
      <c r="M2570" s="1">
        <f t="shared" si="1350"/>
        <v>22</v>
      </c>
      <c r="N2570" s="1">
        <f t="shared" ref="N2570:N2633" si="1370">(M2570-(NETWORKDAYS(A2570,L2570,AN$137:AN$327)-1))</f>
        <v>7</v>
      </c>
      <c r="O2570" s="2">
        <f t="shared" ref="O2570:O2633" si="1371">TRUNC((G2570/F2570)^TRUNC((N2570/M2570),9),8)</f>
        <v>1.00060433</v>
      </c>
      <c r="P2570" s="11">
        <f t="shared" si="1361"/>
        <v>1.0000997300000001</v>
      </c>
      <c r="Q2570" s="11">
        <f t="shared" si="1357"/>
        <v>1.5037716203921183</v>
      </c>
      <c r="R2570" s="2">
        <f t="shared" si="1360"/>
        <v>1.5046803900000001</v>
      </c>
      <c r="S2570" s="2">
        <f t="shared" si="1355"/>
        <v>1.4582888599999999</v>
      </c>
      <c r="T2570" s="2">
        <f t="shared" ref="T2570:T2633" si="1372">TRUNC(C2570*S2570,8)</f>
        <v>141326.15286810001</v>
      </c>
      <c r="U2570" s="2">
        <f t="shared" ref="U2570:U2633" si="1373">(D2570*(S2570-1))</f>
        <v>1651.831818200433</v>
      </c>
      <c r="V2570" s="2">
        <f t="shared" ref="V2570:V2633" si="1374">(E2570*(R2570-1))</f>
        <v>47090.703179707547</v>
      </c>
      <c r="W2570" s="2">
        <f t="shared" ref="W2570:W2633" si="1375">(C2570+U2570+V2570)</f>
        <v>145654.85240263797</v>
      </c>
      <c r="X2570" s="29">
        <f t="shared" ref="X2570:X2633" si="1376">IF(VLOOKUP(A2570,AN$10:AU$131,8)=VLOOKUP(A2569,AN$10:AU$131,8),0,VLOOKUP(A2570,AN$10:AU$131,8))</f>
        <v>0</v>
      </c>
      <c r="Y2570" s="2">
        <f t="shared" si="1356"/>
        <v>0</v>
      </c>
      <c r="Z2570" s="82">
        <f t="shared" ref="Z2570:Z2633" si="1377">IF(X2570&gt;0,VLOOKUP($A2570,$AN$10:$AS$131,6),0)</f>
        <v>0</v>
      </c>
      <c r="AA2570" s="2">
        <f t="shared" si="1353"/>
        <v>0</v>
      </c>
      <c r="AB2570" s="27">
        <f t="shared" si="1351"/>
        <v>6.7299999999999999E-2</v>
      </c>
      <c r="AC2570" s="29">
        <f t="shared" si="1365"/>
        <v>7</v>
      </c>
      <c r="AD2570" s="29">
        <v>252</v>
      </c>
      <c r="AE2570" s="11">
        <f t="shared" si="1358"/>
        <v>1.0018108619999999</v>
      </c>
      <c r="AF2570" s="2">
        <f t="shared" si="1354"/>
        <v>255.92215983</v>
      </c>
      <c r="AG2570" s="2">
        <f t="shared" ref="AG2570:AG2633" si="1378">TRUNC((W2570*(AE2570-1)),8)</f>
        <v>263.76083733000002</v>
      </c>
      <c r="AH2570" s="3">
        <f t="shared" ref="AH2570:AH2633" si="1379">IF(AA2570&gt;0,AA2570+AF2570,0)</f>
        <v>0</v>
      </c>
      <c r="AI2570" s="4" t="str">
        <f t="shared" si="1359"/>
        <v>A+J=</v>
      </c>
      <c r="AJ2570" s="12">
        <f t="shared" si="1352"/>
        <v>43710</v>
      </c>
      <c r="AK2570" s="12"/>
      <c r="AL2570" s="4"/>
      <c r="AM2570" s="1"/>
      <c r="AN2570" s="12"/>
      <c r="AO2570" s="1"/>
      <c r="AP2570" s="1"/>
      <c r="AQ2570" s="3"/>
      <c r="AR2570" s="3"/>
      <c r="AS2570" s="7"/>
      <c r="AT2570" s="1"/>
      <c r="AU2570" s="1"/>
      <c r="AV2570" s="1"/>
      <c r="AW2570" s="1"/>
      <c r="AX2570" s="1"/>
      <c r="AY2570" s="1"/>
      <c r="AZ2570" s="1"/>
      <c r="BA2570" s="1"/>
      <c r="BB2570" s="1"/>
    </row>
    <row r="2571" spans="1:54" x14ac:dyDescent="0.2">
      <c r="A2571" s="178">
        <f t="shared" ref="A2571:A2634" si="1380">(A2570+1)</f>
        <v>43690</v>
      </c>
      <c r="B2571" s="2">
        <f t="shared" si="1366"/>
        <v>145968.47544563795</v>
      </c>
      <c r="C2571" s="2">
        <f t="shared" ref="C2571:C2634" si="1381">TRUNC(IF(X2570&gt;0,VLOOKUP(A2570,$AN$12:$AO$131,2),C2570),8)</f>
        <v>96912.317404729998</v>
      </c>
      <c r="D2571" s="2">
        <f>SUM(Y2571:Y$2591)</f>
        <v>3604.3464338200001</v>
      </c>
      <c r="E2571" s="11">
        <f t="shared" si="1367"/>
        <v>93307.970970909999</v>
      </c>
      <c r="F2571" s="99">
        <f t="shared" si="1362"/>
        <v>5214.2700000000004</v>
      </c>
      <c r="G2571" s="3">
        <f>IF(N2571=1,VLOOKUP(A2570,[1]Plan1!$BG$69:$BI$188,3),G2570)</f>
        <v>5224.18</v>
      </c>
      <c r="H2571" s="200">
        <f t="shared" si="1363"/>
        <v>43618</v>
      </c>
      <c r="I2571" s="200">
        <f t="shared" si="1364"/>
        <v>43648</v>
      </c>
      <c r="J2571" s="27">
        <f t="shared" si="1368"/>
        <v>1.9005536729015393E-3</v>
      </c>
      <c r="K2571" s="12">
        <f t="shared" ref="K2571:K2634" si="1382">IF(DAY(A2571)=1,VLOOKUP(A2571,AR$137:AW$275,4),K2570)</f>
        <v>43710</v>
      </c>
      <c r="L2571" s="12">
        <f t="shared" si="1369"/>
        <v>43710</v>
      </c>
      <c r="M2571" s="1">
        <f t="shared" ref="M2571:M2634" si="1383">IF(L2571=L2570,M2570,NETWORKDAYS(L2570,L2571,$AN$137:$AN$327)-1)</f>
        <v>22</v>
      </c>
      <c r="N2571" s="1">
        <f t="shared" si="1370"/>
        <v>8</v>
      </c>
      <c r="O2571" s="2">
        <f t="shared" si="1371"/>
        <v>1.0006906900000001</v>
      </c>
      <c r="P2571" s="11">
        <f t="shared" si="1361"/>
        <v>1.0000997300000001</v>
      </c>
      <c r="Q2571" s="11">
        <f t="shared" si="1357"/>
        <v>1.5037716203921183</v>
      </c>
      <c r="R2571" s="2">
        <f t="shared" si="1360"/>
        <v>1.50481026</v>
      </c>
      <c r="S2571" s="2">
        <f t="shared" si="1355"/>
        <v>1.4582888599999999</v>
      </c>
      <c r="T2571" s="2">
        <f t="shared" si="1372"/>
        <v>141326.15286810001</v>
      </c>
      <c r="U2571" s="2">
        <f t="shared" si="1373"/>
        <v>1651.831818200433</v>
      </c>
      <c r="V2571" s="2">
        <f t="shared" si="1374"/>
        <v>47102.821085897522</v>
      </c>
      <c r="W2571" s="2">
        <f t="shared" si="1375"/>
        <v>145666.97030882793</v>
      </c>
      <c r="X2571" s="29">
        <f t="shared" si="1376"/>
        <v>0</v>
      </c>
      <c r="Y2571" s="2">
        <f t="shared" si="1356"/>
        <v>0</v>
      </c>
      <c r="Z2571" s="82">
        <f t="shared" si="1377"/>
        <v>0</v>
      </c>
      <c r="AA2571" s="2">
        <f t="shared" si="1353"/>
        <v>0</v>
      </c>
      <c r="AB2571" s="27">
        <f t="shared" ref="AB2571:AB2634" si="1384">(AB2570)</f>
        <v>6.7299999999999999E-2</v>
      </c>
      <c r="AC2571" s="29">
        <f t="shared" si="1365"/>
        <v>8</v>
      </c>
      <c r="AD2571" s="29">
        <v>252</v>
      </c>
      <c r="AE2571" s="11">
        <f t="shared" si="1358"/>
        <v>1.002069825</v>
      </c>
      <c r="AF2571" s="2">
        <f t="shared" si="1354"/>
        <v>292.52040435999999</v>
      </c>
      <c r="AG2571" s="2">
        <f t="shared" si="1378"/>
        <v>301.50513681000001</v>
      </c>
      <c r="AH2571" s="3">
        <f t="shared" si="1379"/>
        <v>0</v>
      </c>
      <c r="AI2571" s="4" t="str">
        <f t="shared" si="1359"/>
        <v>A+J=</v>
      </c>
      <c r="AJ2571" s="12">
        <f t="shared" ref="AJ2571:AJ2634" si="1385">IF(X2570&gt;0,VLOOKUP(A2570,$AN$10:$AW$130,9),AJ2570)</f>
        <v>43710</v>
      </c>
      <c r="AK2571" s="12"/>
      <c r="AL2571" s="4"/>
      <c r="AM2571" s="1"/>
      <c r="AN2571" s="12"/>
      <c r="AO2571" s="1"/>
      <c r="AP2571" s="1"/>
      <c r="AQ2571" s="3"/>
      <c r="AR2571" s="3"/>
      <c r="AS2571" s="7"/>
      <c r="AT2571" s="1"/>
      <c r="AU2571" s="1"/>
      <c r="AV2571" s="1"/>
      <c r="AW2571" s="1"/>
      <c r="AX2571" s="1"/>
      <c r="AY2571" s="1"/>
      <c r="AZ2571" s="1"/>
      <c r="BA2571" s="1"/>
      <c r="BB2571" s="1"/>
    </row>
    <row r="2572" spans="1:54" x14ac:dyDescent="0.2">
      <c r="A2572" s="178">
        <f t="shared" si="1380"/>
        <v>43691</v>
      </c>
      <c r="B2572" s="2">
        <f t="shared" si="1366"/>
        <v>146018.35447756769</v>
      </c>
      <c r="C2572" s="2">
        <f t="shared" si="1381"/>
        <v>96912.317404729998</v>
      </c>
      <c r="D2572" s="2">
        <f>SUM(Y2572:Y$2591)</f>
        <v>3604.3464338200001</v>
      </c>
      <c r="E2572" s="11">
        <f t="shared" si="1367"/>
        <v>93307.970970909999</v>
      </c>
      <c r="F2572" s="99">
        <f t="shared" si="1362"/>
        <v>5214.2700000000004</v>
      </c>
      <c r="G2572" s="3">
        <f>IF(N2572=1,VLOOKUP(A2571,[1]Plan1!$BG$69:$BI$188,3),G2571)</f>
        <v>5224.18</v>
      </c>
      <c r="H2572" s="200">
        <f t="shared" si="1363"/>
        <v>43618</v>
      </c>
      <c r="I2572" s="200">
        <f t="shared" si="1364"/>
        <v>43648</v>
      </c>
      <c r="J2572" s="27">
        <f t="shared" si="1368"/>
        <v>1.9005536729015393E-3</v>
      </c>
      <c r="K2572" s="12">
        <f t="shared" si="1382"/>
        <v>43710</v>
      </c>
      <c r="L2572" s="12">
        <f t="shared" si="1369"/>
        <v>43710</v>
      </c>
      <c r="M2572" s="1">
        <f t="shared" si="1383"/>
        <v>22</v>
      </c>
      <c r="N2572" s="1">
        <f t="shared" si="1370"/>
        <v>9</v>
      </c>
      <c r="O2572" s="2">
        <f t="shared" si="1371"/>
        <v>1.0007770600000001</v>
      </c>
      <c r="P2572" s="11">
        <f t="shared" si="1361"/>
        <v>1.0000997300000001</v>
      </c>
      <c r="Q2572" s="11">
        <f t="shared" si="1357"/>
        <v>1.5037716203921183</v>
      </c>
      <c r="R2572" s="2">
        <f t="shared" si="1360"/>
        <v>1.50494014</v>
      </c>
      <c r="S2572" s="2">
        <f t="shared" si="1355"/>
        <v>1.4582888599999999</v>
      </c>
      <c r="T2572" s="2">
        <f t="shared" si="1372"/>
        <v>141326.15286810001</v>
      </c>
      <c r="U2572" s="2">
        <f t="shared" si="1373"/>
        <v>1651.831818200433</v>
      </c>
      <c r="V2572" s="2">
        <f t="shared" si="1374"/>
        <v>47114.939925167229</v>
      </c>
      <c r="W2572" s="2">
        <f t="shared" si="1375"/>
        <v>145679.08914809767</v>
      </c>
      <c r="X2572" s="29">
        <f t="shared" si="1376"/>
        <v>0</v>
      </c>
      <c r="Y2572" s="2">
        <f t="shared" si="1356"/>
        <v>0</v>
      </c>
      <c r="Z2572" s="82">
        <f t="shared" si="1377"/>
        <v>0</v>
      </c>
      <c r="AA2572" s="2">
        <f t="shared" si="1353"/>
        <v>0</v>
      </c>
      <c r="AB2572" s="27">
        <f t="shared" si="1384"/>
        <v>6.7299999999999999E-2</v>
      </c>
      <c r="AC2572" s="29">
        <f t="shared" si="1365"/>
        <v>9</v>
      </c>
      <c r="AD2572" s="29">
        <v>252</v>
      </c>
      <c r="AE2572" s="11">
        <f t="shared" si="1358"/>
        <v>1.0023288539999999</v>
      </c>
      <c r="AF2572" s="2">
        <f t="shared" si="1354"/>
        <v>329.12797640999997</v>
      </c>
      <c r="AG2572" s="2">
        <f t="shared" si="1378"/>
        <v>339.26532946999998</v>
      </c>
      <c r="AH2572" s="3">
        <f t="shared" si="1379"/>
        <v>0</v>
      </c>
      <c r="AI2572" s="4" t="str">
        <f t="shared" si="1359"/>
        <v>A+J=</v>
      </c>
      <c r="AJ2572" s="12">
        <f t="shared" si="1385"/>
        <v>43710</v>
      </c>
      <c r="AK2572" s="12"/>
      <c r="AL2572" s="4"/>
      <c r="AM2572" s="1"/>
      <c r="AN2572" s="12"/>
      <c r="AO2572" s="1"/>
      <c r="AP2572" s="1"/>
      <c r="AQ2572" s="3"/>
      <c r="AR2572" s="3"/>
      <c r="AS2572" s="7"/>
      <c r="AT2572" s="1"/>
      <c r="AU2572" s="1"/>
      <c r="AV2572" s="1"/>
      <c r="AW2572" s="1"/>
      <c r="AX2572" s="1"/>
      <c r="AY2572" s="1"/>
      <c r="AZ2572" s="1"/>
      <c r="BA2572" s="1"/>
      <c r="BB2572" s="1"/>
    </row>
    <row r="2573" spans="1:54" x14ac:dyDescent="0.2">
      <c r="A2573" s="178">
        <f t="shared" si="1380"/>
        <v>43692</v>
      </c>
      <c r="B2573" s="2">
        <f t="shared" si="1366"/>
        <v>146068.25048456708</v>
      </c>
      <c r="C2573" s="2">
        <f t="shared" si="1381"/>
        <v>96912.317404729998</v>
      </c>
      <c r="D2573" s="2">
        <f>SUM(Y2573:Y$2591)</f>
        <v>3604.3464338200001</v>
      </c>
      <c r="E2573" s="11">
        <f t="shared" si="1367"/>
        <v>93307.970970909999</v>
      </c>
      <c r="F2573" s="99">
        <f t="shared" si="1362"/>
        <v>5214.2700000000004</v>
      </c>
      <c r="G2573" s="3">
        <f>IF(N2573=1,VLOOKUP(A2572,[1]Plan1!$BG$69:$BI$188,3),G2572)</f>
        <v>5224.18</v>
      </c>
      <c r="H2573" s="200">
        <f t="shared" si="1363"/>
        <v>43618</v>
      </c>
      <c r="I2573" s="200">
        <f t="shared" si="1364"/>
        <v>43648</v>
      </c>
      <c r="J2573" s="27">
        <f t="shared" si="1368"/>
        <v>1.9005536729015393E-3</v>
      </c>
      <c r="K2573" s="12">
        <f t="shared" si="1382"/>
        <v>43710</v>
      </c>
      <c r="L2573" s="12">
        <f t="shared" si="1369"/>
        <v>43710</v>
      </c>
      <c r="M2573" s="1">
        <f t="shared" si="1383"/>
        <v>22</v>
      </c>
      <c r="N2573" s="1">
        <f t="shared" si="1370"/>
        <v>10</v>
      </c>
      <c r="O2573" s="2">
        <f t="shared" si="1371"/>
        <v>1.00086344</v>
      </c>
      <c r="P2573" s="11">
        <f t="shared" si="1361"/>
        <v>1.0000997300000001</v>
      </c>
      <c r="Q2573" s="11">
        <f t="shared" si="1357"/>
        <v>1.5037716203921183</v>
      </c>
      <c r="R2573" s="2">
        <f t="shared" si="1360"/>
        <v>1.5050700299999999</v>
      </c>
      <c r="S2573" s="2">
        <f t="shared" si="1355"/>
        <v>1.4582888599999999</v>
      </c>
      <c r="T2573" s="2">
        <f t="shared" si="1372"/>
        <v>141326.15286810001</v>
      </c>
      <c r="U2573" s="2">
        <f t="shared" si="1373"/>
        <v>1651.831818200433</v>
      </c>
      <c r="V2573" s="2">
        <f t="shared" si="1374"/>
        <v>47127.059697516641</v>
      </c>
      <c r="W2573" s="2">
        <f t="shared" si="1375"/>
        <v>145691.20892044707</v>
      </c>
      <c r="X2573" s="29">
        <f t="shared" si="1376"/>
        <v>0</v>
      </c>
      <c r="Y2573" s="2">
        <f t="shared" si="1356"/>
        <v>0</v>
      </c>
      <c r="Z2573" s="82">
        <f t="shared" si="1377"/>
        <v>0</v>
      </c>
      <c r="AA2573" s="2">
        <f t="shared" si="1353"/>
        <v>0</v>
      </c>
      <c r="AB2573" s="27">
        <f t="shared" si="1384"/>
        <v>6.7299999999999999E-2</v>
      </c>
      <c r="AC2573" s="29">
        <f t="shared" si="1365"/>
        <v>10</v>
      </c>
      <c r="AD2573" s="29">
        <v>252</v>
      </c>
      <c r="AE2573" s="11">
        <f t="shared" si="1358"/>
        <v>1.0025879499999999</v>
      </c>
      <c r="AF2573" s="2">
        <f t="shared" si="1354"/>
        <v>365.74501730999998</v>
      </c>
      <c r="AG2573" s="2">
        <f t="shared" si="1378"/>
        <v>377.04156411999998</v>
      </c>
      <c r="AH2573" s="3">
        <f t="shared" si="1379"/>
        <v>0</v>
      </c>
      <c r="AI2573" s="4" t="str">
        <f t="shared" si="1359"/>
        <v>A+J=</v>
      </c>
      <c r="AJ2573" s="12">
        <f t="shared" si="1385"/>
        <v>43710</v>
      </c>
      <c r="AK2573" s="12"/>
      <c r="AL2573" s="4"/>
      <c r="AM2573" s="1"/>
      <c r="AN2573" s="12"/>
      <c r="AO2573" s="1"/>
      <c r="AP2573" s="1"/>
      <c r="AQ2573" s="3"/>
      <c r="AR2573" s="3"/>
      <c r="AS2573" s="7"/>
      <c r="AT2573" s="1"/>
      <c r="AU2573" s="1"/>
      <c r="AV2573" s="1"/>
      <c r="AW2573" s="1"/>
      <c r="AX2573" s="1"/>
      <c r="AY2573" s="1"/>
      <c r="AZ2573" s="1"/>
      <c r="BA2573" s="1"/>
      <c r="BB2573" s="1"/>
    </row>
    <row r="2574" spans="1:54" x14ac:dyDescent="0.2">
      <c r="A2574" s="178">
        <f t="shared" si="1380"/>
        <v>43693</v>
      </c>
      <c r="B2574" s="2">
        <f t="shared" si="1366"/>
        <v>146118.16346979621</v>
      </c>
      <c r="C2574" s="2">
        <f t="shared" si="1381"/>
        <v>96912.317404729998</v>
      </c>
      <c r="D2574" s="2">
        <f>SUM(Y2574:Y$2591)</f>
        <v>3604.3464338200001</v>
      </c>
      <c r="E2574" s="11">
        <f t="shared" si="1367"/>
        <v>93307.970970909999</v>
      </c>
      <c r="F2574" s="99">
        <f t="shared" si="1362"/>
        <v>5214.2700000000004</v>
      </c>
      <c r="G2574" s="3">
        <f>IF(N2574=1,VLOOKUP(A2573,[1]Plan1!$BG$69:$BI$188,3),G2573)</f>
        <v>5224.18</v>
      </c>
      <c r="H2574" s="200">
        <f t="shared" si="1363"/>
        <v>43618</v>
      </c>
      <c r="I2574" s="200">
        <f t="shared" si="1364"/>
        <v>43648</v>
      </c>
      <c r="J2574" s="27">
        <f t="shared" si="1368"/>
        <v>1.9005536729015393E-3</v>
      </c>
      <c r="K2574" s="12">
        <f t="shared" si="1382"/>
        <v>43710</v>
      </c>
      <c r="L2574" s="12">
        <f t="shared" si="1369"/>
        <v>43710</v>
      </c>
      <c r="M2574" s="1">
        <f t="shared" si="1383"/>
        <v>22</v>
      </c>
      <c r="N2574" s="1">
        <f t="shared" si="1370"/>
        <v>11</v>
      </c>
      <c r="O2574" s="2">
        <f t="shared" si="1371"/>
        <v>1.00094982</v>
      </c>
      <c r="P2574" s="11">
        <f t="shared" si="1361"/>
        <v>1.0000997300000001</v>
      </c>
      <c r="Q2574" s="11">
        <f t="shared" si="1357"/>
        <v>1.5037716203921183</v>
      </c>
      <c r="R2574" s="2">
        <f t="shared" si="1360"/>
        <v>1.5051999300000001</v>
      </c>
      <c r="S2574" s="2">
        <f t="shared" si="1355"/>
        <v>1.4582888599999999</v>
      </c>
      <c r="T2574" s="2">
        <f t="shared" si="1372"/>
        <v>141326.15286810001</v>
      </c>
      <c r="U2574" s="2">
        <f t="shared" si="1373"/>
        <v>1651.831818200433</v>
      </c>
      <c r="V2574" s="2">
        <f t="shared" si="1374"/>
        <v>47139.180402945771</v>
      </c>
      <c r="W2574" s="2">
        <f t="shared" si="1375"/>
        <v>145703.32962587621</v>
      </c>
      <c r="X2574" s="29">
        <f t="shared" si="1376"/>
        <v>0</v>
      </c>
      <c r="Y2574" s="2">
        <f t="shared" si="1356"/>
        <v>0</v>
      </c>
      <c r="Z2574" s="82">
        <f t="shared" si="1377"/>
        <v>0</v>
      </c>
      <c r="AA2574" s="2">
        <f t="shared" si="1353"/>
        <v>0</v>
      </c>
      <c r="AB2574" s="27">
        <f t="shared" si="1384"/>
        <v>6.7299999999999999E-2</v>
      </c>
      <c r="AC2574" s="29">
        <f t="shared" si="1365"/>
        <v>11</v>
      </c>
      <c r="AD2574" s="29">
        <v>252</v>
      </c>
      <c r="AE2574" s="11">
        <f t="shared" si="1358"/>
        <v>1.0028471130000001</v>
      </c>
      <c r="AF2574" s="2">
        <f t="shared" si="1354"/>
        <v>402.37152707000001</v>
      </c>
      <c r="AG2574" s="2">
        <f t="shared" si="1378"/>
        <v>414.83384391999999</v>
      </c>
      <c r="AH2574" s="3">
        <f t="shared" si="1379"/>
        <v>0</v>
      </c>
      <c r="AI2574" s="4" t="str">
        <f t="shared" si="1359"/>
        <v>A+J=</v>
      </c>
      <c r="AJ2574" s="12">
        <f t="shared" si="1385"/>
        <v>43710</v>
      </c>
      <c r="AK2574" s="12"/>
      <c r="AL2574" s="4"/>
      <c r="AM2574" s="1"/>
      <c r="AN2574" s="12"/>
      <c r="AO2574" s="1"/>
      <c r="AP2574" s="1"/>
      <c r="AQ2574" s="3"/>
      <c r="AR2574" s="3"/>
      <c r="AS2574" s="7"/>
      <c r="AT2574" s="1"/>
      <c r="AU2574" s="1"/>
      <c r="AV2574" s="1"/>
      <c r="AW2574" s="1"/>
      <c r="AX2574" s="1"/>
      <c r="AY2574" s="1"/>
      <c r="AZ2574" s="1"/>
      <c r="BA2574" s="1"/>
      <c r="BB2574" s="1"/>
    </row>
    <row r="2575" spans="1:54" x14ac:dyDescent="0.2">
      <c r="A2575" s="178">
        <f t="shared" si="1380"/>
        <v>43694</v>
      </c>
      <c r="B2575" s="2">
        <f t="shared" si="1366"/>
        <v>146168.093436405</v>
      </c>
      <c r="C2575" s="2">
        <f t="shared" si="1381"/>
        <v>96912.317404729998</v>
      </c>
      <c r="D2575" s="2">
        <f>SUM(Y2575:Y$2591)</f>
        <v>3604.3464338200001</v>
      </c>
      <c r="E2575" s="11">
        <f t="shared" si="1367"/>
        <v>93307.970970909999</v>
      </c>
      <c r="F2575" s="99">
        <f t="shared" si="1362"/>
        <v>5214.2700000000004</v>
      </c>
      <c r="G2575" s="3">
        <f>IF(N2575=1,VLOOKUP(A2574,[1]Plan1!$BG$69:$BI$188,3),G2574)</f>
        <v>5224.18</v>
      </c>
      <c r="H2575" s="200">
        <f t="shared" si="1363"/>
        <v>43618</v>
      </c>
      <c r="I2575" s="200">
        <f t="shared" si="1364"/>
        <v>43648</v>
      </c>
      <c r="J2575" s="27">
        <f t="shared" si="1368"/>
        <v>1.9005536729015393E-3</v>
      </c>
      <c r="K2575" s="12">
        <f t="shared" si="1382"/>
        <v>43710</v>
      </c>
      <c r="L2575" s="12">
        <f t="shared" si="1369"/>
        <v>43710</v>
      </c>
      <c r="M2575" s="1">
        <f t="shared" si="1383"/>
        <v>22</v>
      </c>
      <c r="N2575" s="1">
        <f t="shared" si="1370"/>
        <v>12</v>
      </c>
      <c r="O2575" s="2">
        <f t="shared" si="1371"/>
        <v>1.0010362100000001</v>
      </c>
      <c r="P2575" s="11">
        <f t="shared" si="1361"/>
        <v>1.0000997300000001</v>
      </c>
      <c r="Q2575" s="11">
        <f t="shared" si="1357"/>
        <v>1.5037716203921183</v>
      </c>
      <c r="R2575" s="2">
        <f t="shared" si="1360"/>
        <v>1.5053298399999999</v>
      </c>
      <c r="S2575" s="2">
        <f t="shared" si="1355"/>
        <v>1.4582888599999999</v>
      </c>
      <c r="T2575" s="2">
        <f t="shared" si="1372"/>
        <v>141326.15286810001</v>
      </c>
      <c r="U2575" s="2">
        <f t="shared" si="1373"/>
        <v>1651.831818200433</v>
      </c>
      <c r="V2575" s="2">
        <f t="shared" si="1374"/>
        <v>47151.30204145459</v>
      </c>
      <c r="W2575" s="2">
        <f t="shared" si="1375"/>
        <v>145715.45126438502</v>
      </c>
      <c r="X2575" s="29">
        <f t="shared" si="1376"/>
        <v>0</v>
      </c>
      <c r="Y2575" s="2">
        <f t="shared" si="1356"/>
        <v>0</v>
      </c>
      <c r="Z2575" s="82">
        <f t="shared" si="1377"/>
        <v>0</v>
      </c>
      <c r="AA2575" s="2">
        <f t="shared" si="1353"/>
        <v>0</v>
      </c>
      <c r="AB2575" s="27">
        <f t="shared" si="1384"/>
        <v>6.7299999999999999E-2</v>
      </c>
      <c r="AC2575" s="29">
        <f t="shared" si="1365"/>
        <v>12</v>
      </c>
      <c r="AD2575" s="29">
        <v>252</v>
      </c>
      <c r="AE2575" s="11">
        <f t="shared" si="1358"/>
        <v>1.003106343</v>
      </c>
      <c r="AF2575" s="2">
        <f t="shared" si="1354"/>
        <v>439.00750567</v>
      </c>
      <c r="AG2575" s="2">
        <f t="shared" si="1378"/>
        <v>452.64217201999998</v>
      </c>
      <c r="AH2575" s="3">
        <f t="shared" si="1379"/>
        <v>0</v>
      </c>
      <c r="AI2575" s="4" t="str">
        <f t="shared" si="1359"/>
        <v>A+J=</v>
      </c>
      <c r="AJ2575" s="12">
        <f t="shared" si="1385"/>
        <v>43710</v>
      </c>
      <c r="AK2575" s="12"/>
      <c r="AL2575" s="4"/>
      <c r="AM2575" s="1"/>
      <c r="AN2575" s="12"/>
      <c r="AO2575" s="1"/>
      <c r="AP2575" s="1"/>
      <c r="AQ2575" s="3"/>
      <c r="AR2575" s="3"/>
      <c r="AS2575" s="7"/>
      <c r="AT2575" s="1"/>
      <c r="AU2575" s="1"/>
      <c r="AV2575" s="1"/>
      <c r="AW2575" s="1"/>
      <c r="AX2575" s="1"/>
      <c r="AY2575" s="1"/>
      <c r="AZ2575" s="1"/>
      <c r="BA2575" s="1"/>
      <c r="BB2575" s="1"/>
    </row>
    <row r="2576" spans="1:54" x14ac:dyDescent="0.2">
      <c r="A2576" s="178">
        <f t="shared" si="1380"/>
        <v>43695</v>
      </c>
      <c r="B2576" s="2">
        <f t="shared" si="1366"/>
        <v>146168.093436405</v>
      </c>
      <c r="C2576" s="2">
        <f t="shared" si="1381"/>
        <v>96912.317404729998</v>
      </c>
      <c r="D2576" s="2">
        <f>SUM(Y2576:Y$2591)</f>
        <v>3604.3464338200001</v>
      </c>
      <c r="E2576" s="11">
        <f t="shared" si="1367"/>
        <v>93307.970970909999</v>
      </c>
      <c r="F2576" s="99">
        <f t="shared" si="1362"/>
        <v>5214.2700000000004</v>
      </c>
      <c r="G2576" s="3">
        <f>IF(N2576=1,VLOOKUP(A2575,[1]Plan1!$BG$69:$BI$188,3),G2575)</f>
        <v>5224.18</v>
      </c>
      <c r="H2576" s="200">
        <f t="shared" si="1363"/>
        <v>43618</v>
      </c>
      <c r="I2576" s="200">
        <f t="shared" si="1364"/>
        <v>43648</v>
      </c>
      <c r="J2576" s="27">
        <f t="shared" si="1368"/>
        <v>1.9005536729015393E-3</v>
      </c>
      <c r="K2576" s="12">
        <f t="shared" si="1382"/>
        <v>43710</v>
      </c>
      <c r="L2576" s="12">
        <f t="shared" si="1369"/>
        <v>43710</v>
      </c>
      <c r="M2576" s="1">
        <f t="shared" si="1383"/>
        <v>22</v>
      </c>
      <c r="N2576" s="1">
        <f t="shared" si="1370"/>
        <v>12</v>
      </c>
      <c r="O2576" s="2">
        <f t="shared" si="1371"/>
        <v>1.0010362100000001</v>
      </c>
      <c r="P2576" s="11">
        <f t="shared" si="1361"/>
        <v>1.0000997300000001</v>
      </c>
      <c r="Q2576" s="11">
        <f t="shared" si="1357"/>
        <v>1.5037716203921183</v>
      </c>
      <c r="R2576" s="2">
        <f t="shared" si="1360"/>
        <v>1.5053298399999999</v>
      </c>
      <c r="S2576" s="2">
        <f t="shared" si="1355"/>
        <v>1.4582888599999999</v>
      </c>
      <c r="T2576" s="2">
        <f t="shared" si="1372"/>
        <v>141326.15286810001</v>
      </c>
      <c r="U2576" s="2">
        <f t="shared" si="1373"/>
        <v>1651.831818200433</v>
      </c>
      <c r="V2576" s="2">
        <f t="shared" si="1374"/>
        <v>47151.30204145459</v>
      </c>
      <c r="W2576" s="2">
        <f t="shared" si="1375"/>
        <v>145715.45126438502</v>
      </c>
      <c r="X2576" s="29">
        <f t="shared" si="1376"/>
        <v>0</v>
      </c>
      <c r="Y2576" s="2">
        <f t="shared" si="1356"/>
        <v>0</v>
      </c>
      <c r="Z2576" s="82">
        <f t="shared" si="1377"/>
        <v>0</v>
      </c>
      <c r="AA2576" s="2">
        <f t="shared" si="1353"/>
        <v>0</v>
      </c>
      <c r="AB2576" s="27">
        <f t="shared" si="1384"/>
        <v>6.7299999999999999E-2</v>
      </c>
      <c r="AC2576" s="29">
        <f t="shared" si="1365"/>
        <v>12</v>
      </c>
      <c r="AD2576" s="29">
        <v>252</v>
      </c>
      <c r="AE2576" s="11">
        <f t="shared" si="1358"/>
        <v>1.003106343</v>
      </c>
      <c r="AF2576" s="2">
        <f t="shared" si="1354"/>
        <v>439.00750567</v>
      </c>
      <c r="AG2576" s="2">
        <f t="shared" si="1378"/>
        <v>452.64217201999998</v>
      </c>
      <c r="AH2576" s="3">
        <f t="shared" si="1379"/>
        <v>0</v>
      </c>
      <c r="AI2576" s="4" t="str">
        <f t="shared" si="1359"/>
        <v>A+J=</v>
      </c>
      <c r="AJ2576" s="12">
        <f t="shared" si="1385"/>
        <v>43710</v>
      </c>
      <c r="AK2576" s="12"/>
      <c r="AL2576" s="4"/>
      <c r="AM2576" s="1"/>
      <c r="AN2576" s="12"/>
      <c r="AO2576" s="1"/>
      <c r="AP2576" s="1"/>
      <c r="AQ2576" s="3"/>
      <c r="AR2576" s="3"/>
      <c r="AS2576" s="7"/>
      <c r="AT2576" s="1"/>
      <c r="AU2576" s="1"/>
      <c r="AV2576" s="1"/>
      <c r="AW2576" s="1"/>
      <c r="AX2576" s="1"/>
      <c r="AY2576" s="1"/>
      <c r="AZ2576" s="1"/>
      <c r="BA2576" s="1"/>
      <c r="BB2576" s="1"/>
    </row>
    <row r="2577" spans="1:154" x14ac:dyDescent="0.2">
      <c r="A2577" s="178">
        <f t="shared" si="1380"/>
        <v>43696</v>
      </c>
      <c r="B2577" s="2">
        <f t="shared" si="1366"/>
        <v>146168.093436405</v>
      </c>
      <c r="C2577" s="2">
        <f t="shared" si="1381"/>
        <v>96912.317404729998</v>
      </c>
      <c r="D2577" s="2">
        <f>SUM(Y2577:Y$2591)</f>
        <v>3604.3464338200001</v>
      </c>
      <c r="E2577" s="11">
        <f t="shared" si="1367"/>
        <v>93307.970970909999</v>
      </c>
      <c r="F2577" s="99">
        <f t="shared" si="1362"/>
        <v>5214.2700000000004</v>
      </c>
      <c r="G2577" s="3">
        <f>IF(N2577=1,VLOOKUP(A2576,[1]Plan1!$BG$69:$BI$188,3),G2576)</f>
        <v>5224.18</v>
      </c>
      <c r="H2577" s="200">
        <f t="shared" si="1363"/>
        <v>43618</v>
      </c>
      <c r="I2577" s="200">
        <f t="shared" si="1364"/>
        <v>43648</v>
      </c>
      <c r="J2577" s="27">
        <f t="shared" si="1368"/>
        <v>1.9005536729015393E-3</v>
      </c>
      <c r="K2577" s="12">
        <f t="shared" si="1382"/>
        <v>43710</v>
      </c>
      <c r="L2577" s="12">
        <f t="shared" si="1369"/>
        <v>43710</v>
      </c>
      <c r="M2577" s="1">
        <f t="shared" si="1383"/>
        <v>22</v>
      </c>
      <c r="N2577" s="1">
        <f t="shared" si="1370"/>
        <v>12</v>
      </c>
      <c r="O2577" s="2">
        <f t="shared" si="1371"/>
        <v>1.0010362100000001</v>
      </c>
      <c r="P2577" s="11">
        <f t="shared" si="1361"/>
        <v>1.0000997300000001</v>
      </c>
      <c r="Q2577" s="11">
        <f t="shared" si="1357"/>
        <v>1.5037716203921183</v>
      </c>
      <c r="R2577" s="2">
        <f t="shared" si="1360"/>
        <v>1.5053298399999999</v>
      </c>
      <c r="S2577" s="2">
        <f t="shared" si="1355"/>
        <v>1.4582888599999999</v>
      </c>
      <c r="T2577" s="2">
        <f t="shared" si="1372"/>
        <v>141326.15286810001</v>
      </c>
      <c r="U2577" s="2">
        <f t="shared" si="1373"/>
        <v>1651.831818200433</v>
      </c>
      <c r="V2577" s="2">
        <f t="shared" si="1374"/>
        <v>47151.30204145459</v>
      </c>
      <c r="W2577" s="2">
        <f t="shared" si="1375"/>
        <v>145715.45126438502</v>
      </c>
      <c r="X2577" s="29">
        <f t="shared" si="1376"/>
        <v>0</v>
      </c>
      <c r="Y2577" s="2">
        <f t="shared" si="1356"/>
        <v>0</v>
      </c>
      <c r="Z2577" s="82">
        <f t="shared" si="1377"/>
        <v>0</v>
      </c>
      <c r="AA2577" s="2">
        <f t="shared" si="1353"/>
        <v>0</v>
      </c>
      <c r="AB2577" s="27">
        <f t="shared" si="1384"/>
        <v>6.7299999999999999E-2</v>
      </c>
      <c r="AC2577" s="29">
        <f t="shared" si="1365"/>
        <v>12</v>
      </c>
      <c r="AD2577" s="29">
        <v>252</v>
      </c>
      <c r="AE2577" s="11">
        <f t="shared" si="1358"/>
        <v>1.003106343</v>
      </c>
      <c r="AF2577" s="2">
        <f t="shared" si="1354"/>
        <v>439.00750567</v>
      </c>
      <c r="AG2577" s="2">
        <f t="shared" si="1378"/>
        <v>452.64217201999998</v>
      </c>
      <c r="AH2577" s="3">
        <f t="shared" si="1379"/>
        <v>0</v>
      </c>
      <c r="AI2577" s="4" t="str">
        <f t="shared" si="1359"/>
        <v>A+J=</v>
      </c>
      <c r="AJ2577" s="12">
        <f t="shared" si="1385"/>
        <v>43710</v>
      </c>
      <c r="AK2577" s="12"/>
      <c r="AL2577" s="4"/>
      <c r="AM2577" s="1"/>
      <c r="AN2577" s="12"/>
      <c r="AO2577" s="1"/>
      <c r="AP2577" s="1"/>
      <c r="AQ2577" s="3"/>
      <c r="AR2577" s="3"/>
      <c r="AS2577" s="7"/>
      <c r="AT2577" s="1"/>
      <c r="AU2577" s="1"/>
      <c r="AV2577" s="1"/>
      <c r="AW2577" s="1"/>
      <c r="AX2577" s="1"/>
      <c r="AY2577" s="1"/>
      <c r="AZ2577" s="1"/>
      <c r="BA2577" s="1"/>
      <c r="BB2577" s="1"/>
    </row>
    <row r="2578" spans="1:154" x14ac:dyDescent="0.2">
      <c r="A2578" s="178">
        <f t="shared" si="1380"/>
        <v>43697</v>
      </c>
      <c r="B2578" s="2">
        <f t="shared" si="1366"/>
        <v>146218.04038757356</v>
      </c>
      <c r="C2578" s="2">
        <f t="shared" si="1381"/>
        <v>96912.317404729998</v>
      </c>
      <c r="D2578" s="2">
        <f>SUM(Y2578:Y$2591)</f>
        <v>3604.3464338200001</v>
      </c>
      <c r="E2578" s="11">
        <f t="shared" si="1367"/>
        <v>93307.970970909999</v>
      </c>
      <c r="F2578" s="99">
        <f t="shared" si="1362"/>
        <v>5214.2700000000004</v>
      </c>
      <c r="G2578" s="3">
        <f>IF(N2578=1,VLOOKUP(A2577,[1]Plan1!$BG$69:$BI$188,3),G2577)</f>
        <v>5224.18</v>
      </c>
      <c r="H2578" s="200">
        <f t="shared" si="1363"/>
        <v>43618</v>
      </c>
      <c r="I2578" s="200">
        <f t="shared" si="1364"/>
        <v>43648</v>
      </c>
      <c r="J2578" s="27">
        <f t="shared" si="1368"/>
        <v>1.9005536729015393E-3</v>
      </c>
      <c r="K2578" s="12">
        <f t="shared" si="1382"/>
        <v>43710</v>
      </c>
      <c r="L2578" s="12">
        <f t="shared" si="1369"/>
        <v>43710</v>
      </c>
      <c r="M2578" s="1">
        <f t="shared" si="1383"/>
        <v>22</v>
      </c>
      <c r="N2578" s="1">
        <f t="shared" si="1370"/>
        <v>13</v>
      </c>
      <c r="O2578" s="2">
        <f t="shared" si="1371"/>
        <v>1.0011226099999999</v>
      </c>
      <c r="P2578" s="11">
        <f t="shared" si="1361"/>
        <v>1.0000997300000001</v>
      </c>
      <c r="Q2578" s="11">
        <f t="shared" si="1357"/>
        <v>1.5037716203921183</v>
      </c>
      <c r="R2578" s="2">
        <f t="shared" si="1360"/>
        <v>1.5054597599999999</v>
      </c>
      <c r="S2578" s="2">
        <f t="shared" si="1355"/>
        <v>1.4582888599999999</v>
      </c>
      <c r="T2578" s="2">
        <f t="shared" si="1372"/>
        <v>141326.15286810001</v>
      </c>
      <c r="U2578" s="2">
        <f t="shared" si="1373"/>
        <v>1651.831818200433</v>
      </c>
      <c r="V2578" s="2">
        <f t="shared" si="1374"/>
        <v>47163.424613043127</v>
      </c>
      <c r="W2578" s="2">
        <f t="shared" si="1375"/>
        <v>145727.57383597357</v>
      </c>
      <c r="X2578" s="29">
        <f t="shared" si="1376"/>
        <v>0</v>
      </c>
      <c r="Y2578" s="2">
        <f t="shared" si="1356"/>
        <v>0</v>
      </c>
      <c r="Z2578" s="82">
        <f t="shared" si="1377"/>
        <v>0</v>
      </c>
      <c r="AA2578" s="2">
        <f t="shared" si="1353"/>
        <v>0</v>
      </c>
      <c r="AB2578" s="27">
        <f t="shared" si="1384"/>
        <v>6.7299999999999999E-2</v>
      </c>
      <c r="AC2578" s="29">
        <f t="shared" si="1365"/>
        <v>13</v>
      </c>
      <c r="AD2578" s="29">
        <v>252</v>
      </c>
      <c r="AE2578" s="11">
        <f t="shared" si="1358"/>
        <v>1.0033656399999999</v>
      </c>
      <c r="AF2578" s="2">
        <f t="shared" si="1354"/>
        <v>475.65295313000001</v>
      </c>
      <c r="AG2578" s="2">
        <f t="shared" si="1378"/>
        <v>490.4665516</v>
      </c>
      <c r="AH2578" s="3">
        <f t="shared" si="1379"/>
        <v>0</v>
      </c>
      <c r="AI2578" s="4" t="str">
        <f t="shared" si="1359"/>
        <v>A+J=</v>
      </c>
      <c r="AJ2578" s="12">
        <f t="shared" si="1385"/>
        <v>43710</v>
      </c>
      <c r="AK2578" s="12"/>
      <c r="AL2578" s="4"/>
      <c r="AM2578" s="1"/>
      <c r="AN2578" s="12"/>
      <c r="AO2578" s="1"/>
      <c r="AP2578" s="1"/>
      <c r="AQ2578" s="3"/>
      <c r="AR2578" s="3"/>
      <c r="AS2578" s="7"/>
      <c r="AT2578" s="1"/>
      <c r="AU2578" s="1"/>
      <c r="AV2578" s="1"/>
      <c r="AW2578" s="1"/>
      <c r="AX2578" s="1"/>
      <c r="AY2578" s="1"/>
      <c r="AZ2578" s="1"/>
      <c r="BA2578" s="1"/>
      <c r="BB2578" s="1"/>
    </row>
    <row r="2579" spans="1:154" x14ac:dyDescent="0.2">
      <c r="A2579" s="178">
        <f t="shared" si="1380"/>
        <v>43698</v>
      </c>
      <c r="B2579" s="2">
        <f t="shared" si="1366"/>
        <v>146268.00619938126</v>
      </c>
      <c r="C2579" s="2">
        <f t="shared" si="1381"/>
        <v>96912.317404729998</v>
      </c>
      <c r="D2579" s="2">
        <f>SUM(Y2579:Y$2591)</f>
        <v>3604.3464338200001</v>
      </c>
      <c r="E2579" s="11">
        <f t="shared" si="1367"/>
        <v>93307.970970909999</v>
      </c>
      <c r="F2579" s="99">
        <f t="shared" si="1362"/>
        <v>5214.2700000000004</v>
      </c>
      <c r="G2579" s="3">
        <f>IF(N2579=1,VLOOKUP(A2578,[1]Plan1!$BG$69:$BI$188,3),G2578)</f>
        <v>5224.18</v>
      </c>
      <c r="H2579" s="200">
        <f t="shared" si="1363"/>
        <v>43618</v>
      </c>
      <c r="I2579" s="200">
        <f t="shared" si="1364"/>
        <v>43648</v>
      </c>
      <c r="J2579" s="27">
        <f t="shared" si="1368"/>
        <v>1.9005536729015393E-3</v>
      </c>
      <c r="K2579" s="12">
        <f t="shared" si="1382"/>
        <v>43710</v>
      </c>
      <c r="L2579" s="12">
        <f t="shared" si="1369"/>
        <v>43710</v>
      </c>
      <c r="M2579" s="1">
        <f t="shared" si="1383"/>
        <v>22</v>
      </c>
      <c r="N2579" s="1">
        <f t="shared" si="1370"/>
        <v>14</v>
      </c>
      <c r="O2579" s="2">
        <f t="shared" si="1371"/>
        <v>1.0012090199999999</v>
      </c>
      <c r="P2579" s="11">
        <f t="shared" si="1361"/>
        <v>1.0000997300000001</v>
      </c>
      <c r="Q2579" s="11">
        <f t="shared" si="1357"/>
        <v>1.5037716203921183</v>
      </c>
      <c r="R2579" s="2">
        <f t="shared" si="1360"/>
        <v>1.50558971</v>
      </c>
      <c r="S2579" s="2">
        <f t="shared" si="1355"/>
        <v>1.4582888599999999</v>
      </c>
      <c r="T2579" s="2">
        <f t="shared" si="1372"/>
        <v>141326.15286810001</v>
      </c>
      <c r="U2579" s="2">
        <f t="shared" si="1373"/>
        <v>1651.831818200433</v>
      </c>
      <c r="V2579" s="2">
        <f t="shared" si="1374"/>
        <v>47175.549983870806</v>
      </c>
      <c r="W2579" s="2">
        <f t="shared" si="1375"/>
        <v>145739.69920680125</v>
      </c>
      <c r="X2579" s="29">
        <f t="shared" si="1376"/>
        <v>0</v>
      </c>
      <c r="Y2579" s="2">
        <f t="shared" si="1356"/>
        <v>0</v>
      </c>
      <c r="Z2579" s="82">
        <f t="shared" si="1377"/>
        <v>0</v>
      </c>
      <c r="AA2579" s="2">
        <f t="shared" si="1353"/>
        <v>0</v>
      </c>
      <c r="AB2579" s="27">
        <f t="shared" si="1384"/>
        <v>6.7299999999999999E-2</v>
      </c>
      <c r="AC2579" s="29">
        <f t="shared" si="1365"/>
        <v>14</v>
      </c>
      <c r="AD2579" s="29">
        <v>252</v>
      </c>
      <c r="AE2579" s="11">
        <f t="shared" si="1358"/>
        <v>1.0036250040000001</v>
      </c>
      <c r="AF2579" s="2">
        <f t="shared" si="1354"/>
        <v>512.30786945</v>
      </c>
      <c r="AG2579" s="2">
        <f t="shared" si="1378"/>
        <v>528.30699258000004</v>
      </c>
      <c r="AH2579" s="3">
        <f t="shared" si="1379"/>
        <v>0</v>
      </c>
      <c r="AI2579" s="4" t="str">
        <f t="shared" si="1359"/>
        <v>A+J=</v>
      </c>
      <c r="AJ2579" s="12">
        <f t="shared" si="1385"/>
        <v>43710</v>
      </c>
      <c r="AK2579" s="12"/>
      <c r="AL2579" s="4"/>
      <c r="AM2579" s="1"/>
      <c r="AN2579" s="12"/>
      <c r="AO2579" s="1"/>
      <c r="AP2579" s="1"/>
      <c r="AQ2579" s="3"/>
      <c r="AR2579" s="3"/>
      <c r="AS2579" s="7"/>
      <c r="AT2579" s="1"/>
      <c r="AU2579" s="1"/>
      <c r="AV2579" s="1"/>
      <c r="AW2579" s="1"/>
      <c r="AX2579" s="1"/>
      <c r="AY2579" s="1"/>
      <c r="AZ2579" s="1"/>
      <c r="BA2579" s="1"/>
      <c r="BB2579" s="1"/>
    </row>
    <row r="2580" spans="1:154" x14ac:dyDescent="0.2">
      <c r="A2580" s="178">
        <f t="shared" si="1380"/>
        <v>43699</v>
      </c>
      <c r="B2580" s="2">
        <f t="shared" si="1366"/>
        <v>146317.98806632889</v>
      </c>
      <c r="C2580" s="2">
        <f t="shared" si="1381"/>
        <v>96912.317404729998</v>
      </c>
      <c r="D2580" s="2">
        <f>SUM(Y2580:Y$2591)</f>
        <v>3604.3464338200001</v>
      </c>
      <c r="E2580" s="11">
        <f t="shared" si="1367"/>
        <v>93307.970970909999</v>
      </c>
      <c r="F2580" s="99">
        <f t="shared" si="1362"/>
        <v>5214.2700000000004</v>
      </c>
      <c r="G2580" s="3">
        <f>IF(N2580=1,VLOOKUP(A2579,[1]Plan1!$BG$69:$BI$188,3),G2579)</f>
        <v>5224.18</v>
      </c>
      <c r="H2580" s="200">
        <f t="shared" si="1363"/>
        <v>43618</v>
      </c>
      <c r="I2580" s="200">
        <f t="shared" si="1364"/>
        <v>43648</v>
      </c>
      <c r="J2580" s="27">
        <f t="shared" si="1368"/>
        <v>1.9005536729015393E-3</v>
      </c>
      <c r="K2580" s="12">
        <f t="shared" si="1382"/>
        <v>43710</v>
      </c>
      <c r="L2580" s="12">
        <f t="shared" si="1369"/>
        <v>43710</v>
      </c>
      <c r="M2580" s="1">
        <f t="shared" si="1383"/>
        <v>22</v>
      </c>
      <c r="N2580" s="1">
        <f t="shared" si="1370"/>
        <v>15</v>
      </c>
      <c r="O2580" s="2">
        <f t="shared" si="1371"/>
        <v>1.00129544</v>
      </c>
      <c r="P2580" s="11">
        <f t="shared" si="1361"/>
        <v>1.0000997300000001</v>
      </c>
      <c r="Q2580" s="11">
        <f t="shared" si="1357"/>
        <v>1.5037716203921183</v>
      </c>
      <c r="R2580" s="2">
        <f t="shared" si="1360"/>
        <v>1.50571966</v>
      </c>
      <c r="S2580" s="2">
        <f t="shared" si="1355"/>
        <v>1.4582888599999999</v>
      </c>
      <c r="T2580" s="2">
        <f t="shared" si="1372"/>
        <v>141326.15286810001</v>
      </c>
      <c r="U2580" s="2">
        <f t="shared" si="1373"/>
        <v>1651.831818200433</v>
      </c>
      <c r="V2580" s="2">
        <f t="shared" si="1374"/>
        <v>47187.675354698476</v>
      </c>
      <c r="W2580" s="2">
        <f t="shared" si="1375"/>
        <v>145751.8245776289</v>
      </c>
      <c r="X2580" s="29">
        <f t="shared" si="1376"/>
        <v>0</v>
      </c>
      <c r="Y2580" s="2">
        <f t="shared" si="1356"/>
        <v>0</v>
      </c>
      <c r="Z2580" s="82">
        <f t="shared" si="1377"/>
        <v>0</v>
      </c>
      <c r="AA2580" s="2">
        <f t="shared" si="1353"/>
        <v>0</v>
      </c>
      <c r="AB2580" s="27">
        <f t="shared" si="1384"/>
        <v>6.7299999999999999E-2</v>
      </c>
      <c r="AC2580" s="29">
        <f t="shared" si="1365"/>
        <v>15</v>
      </c>
      <c r="AD2580" s="29">
        <v>252</v>
      </c>
      <c r="AE2580" s="11">
        <f t="shared" si="1358"/>
        <v>1.003884435</v>
      </c>
      <c r="AF2580" s="2">
        <f t="shared" si="1354"/>
        <v>548.97225461000005</v>
      </c>
      <c r="AG2580" s="2">
        <f t="shared" si="1378"/>
        <v>566.16348870000002</v>
      </c>
      <c r="AH2580" s="3">
        <f t="shared" si="1379"/>
        <v>0</v>
      </c>
      <c r="AI2580" s="4" t="str">
        <f t="shared" si="1359"/>
        <v>A+J=</v>
      </c>
      <c r="AJ2580" s="12">
        <f t="shared" si="1385"/>
        <v>43710</v>
      </c>
      <c r="AK2580" s="12"/>
      <c r="AL2580" s="4"/>
      <c r="AM2580" s="1"/>
      <c r="AN2580" s="12"/>
      <c r="AO2580" s="1"/>
      <c r="AP2580" s="1"/>
      <c r="AQ2580" s="3"/>
      <c r="AR2580" s="3"/>
      <c r="AS2580" s="7"/>
      <c r="AT2580" s="1"/>
      <c r="AU2580" s="1"/>
      <c r="AV2580" s="1"/>
      <c r="AW2580" s="1"/>
      <c r="AX2580" s="1"/>
      <c r="AY2580" s="1"/>
      <c r="AZ2580" s="1"/>
      <c r="BA2580" s="1"/>
      <c r="BB2580" s="1"/>
    </row>
    <row r="2581" spans="1:154" x14ac:dyDescent="0.2">
      <c r="A2581" s="178">
        <f t="shared" si="1380"/>
        <v>43700</v>
      </c>
      <c r="B2581" s="2">
        <f t="shared" si="1366"/>
        <v>146367.9870735663</v>
      </c>
      <c r="C2581" s="2">
        <f t="shared" si="1381"/>
        <v>96912.317404729998</v>
      </c>
      <c r="D2581" s="2">
        <f>SUM(Y2581:Y$2591)</f>
        <v>3604.3464338200001</v>
      </c>
      <c r="E2581" s="11">
        <f t="shared" si="1367"/>
        <v>93307.970970909999</v>
      </c>
      <c r="F2581" s="99">
        <f t="shared" si="1362"/>
        <v>5214.2700000000004</v>
      </c>
      <c r="G2581" s="3">
        <f>IF(N2581=1,VLOOKUP(A2580,[1]Plan1!$BG$69:$BI$188,3),G2580)</f>
        <v>5224.18</v>
      </c>
      <c r="H2581" s="200">
        <f t="shared" si="1363"/>
        <v>43618</v>
      </c>
      <c r="I2581" s="200">
        <f t="shared" si="1364"/>
        <v>43648</v>
      </c>
      <c r="J2581" s="27">
        <f t="shared" si="1368"/>
        <v>1.9005536729015393E-3</v>
      </c>
      <c r="K2581" s="12">
        <f t="shared" si="1382"/>
        <v>43710</v>
      </c>
      <c r="L2581" s="12">
        <f t="shared" si="1369"/>
        <v>43710</v>
      </c>
      <c r="M2581" s="1">
        <f t="shared" si="1383"/>
        <v>22</v>
      </c>
      <c r="N2581" s="1">
        <f t="shared" si="1370"/>
        <v>16</v>
      </c>
      <c r="O2581" s="2">
        <f t="shared" si="1371"/>
        <v>1.00138186</v>
      </c>
      <c r="P2581" s="11">
        <f t="shared" si="1361"/>
        <v>1.0000997300000001</v>
      </c>
      <c r="Q2581" s="11">
        <f t="shared" si="1357"/>
        <v>1.5037716203921183</v>
      </c>
      <c r="R2581" s="2">
        <f t="shared" si="1360"/>
        <v>1.50584962</v>
      </c>
      <c r="S2581" s="2">
        <f t="shared" si="1355"/>
        <v>1.4582888599999999</v>
      </c>
      <c r="T2581" s="2">
        <f t="shared" si="1372"/>
        <v>141326.15286810001</v>
      </c>
      <c r="U2581" s="2">
        <f t="shared" si="1373"/>
        <v>1651.831818200433</v>
      </c>
      <c r="V2581" s="2">
        <f t="shared" si="1374"/>
        <v>47199.801658605851</v>
      </c>
      <c r="W2581" s="2">
        <f t="shared" si="1375"/>
        <v>145763.95088153629</v>
      </c>
      <c r="X2581" s="29">
        <f t="shared" si="1376"/>
        <v>0</v>
      </c>
      <c r="Y2581" s="2">
        <f t="shared" si="1356"/>
        <v>0</v>
      </c>
      <c r="Z2581" s="82">
        <f t="shared" si="1377"/>
        <v>0</v>
      </c>
      <c r="AA2581" s="2">
        <f t="shared" si="1353"/>
        <v>0</v>
      </c>
      <c r="AB2581" s="27">
        <f t="shared" si="1384"/>
        <v>6.7299999999999999E-2</v>
      </c>
      <c r="AC2581" s="29">
        <f t="shared" si="1365"/>
        <v>16</v>
      </c>
      <c r="AD2581" s="29">
        <v>252</v>
      </c>
      <c r="AE2581" s="11">
        <f t="shared" si="1358"/>
        <v>1.004143934</v>
      </c>
      <c r="AF2581" s="2">
        <f t="shared" si="1354"/>
        <v>585.64624994999997</v>
      </c>
      <c r="AG2581" s="2">
        <f t="shared" si="1378"/>
        <v>604.03619203000005</v>
      </c>
      <c r="AH2581" s="3">
        <f t="shared" si="1379"/>
        <v>0</v>
      </c>
      <c r="AI2581" s="4" t="str">
        <f t="shared" si="1359"/>
        <v>A+J=</v>
      </c>
      <c r="AJ2581" s="12">
        <f t="shared" si="1385"/>
        <v>43710</v>
      </c>
      <c r="AK2581" s="12"/>
      <c r="AL2581" s="4"/>
      <c r="AM2581" s="1"/>
      <c r="AN2581" s="12"/>
      <c r="AO2581" s="1"/>
      <c r="AP2581" s="1"/>
      <c r="AQ2581" s="3"/>
      <c r="AR2581" s="3"/>
      <c r="AS2581" s="7"/>
      <c r="AT2581" s="1"/>
      <c r="AU2581" s="1"/>
      <c r="AV2581" s="1"/>
      <c r="AW2581" s="1"/>
      <c r="AX2581" s="1"/>
      <c r="AY2581" s="1"/>
      <c r="AZ2581" s="1"/>
      <c r="BA2581" s="1"/>
      <c r="BB2581" s="1"/>
    </row>
    <row r="2582" spans="1:154" x14ac:dyDescent="0.2">
      <c r="A2582" s="178">
        <f t="shared" si="1380"/>
        <v>43701</v>
      </c>
      <c r="B2582" s="2">
        <f t="shared" si="1366"/>
        <v>146418.00293273336</v>
      </c>
      <c r="C2582" s="2">
        <f t="shared" si="1381"/>
        <v>96912.317404729998</v>
      </c>
      <c r="D2582" s="2">
        <f>SUM(Y2582:Y$2591)</f>
        <v>3604.3464338200001</v>
      </c>
      <c r="E2582" s="11">
        <f t="shared" si="1367"/>
        <v>93307.970970909999</v>
      </c>
      <c r="F2582" s="99">
        <f t="shared" si="1362"/>
        <v>5214.2700000000004</v>
      </c>
      <c r="G2582" s="3">
        <f>IF(N2582=1,VLOOKUP(A2581,[1]Plan1!$BG$69:$BI$188,3),G2581)</f>
        <v>5224.18</v>
      </c>
      <c r="H2582" s="200">
        <f t="shared" si="1363"/>
        <v>43618</v>
      </c>
      <c r="I2582" s="200">
        <f t="shared" si="1364"/>
        <v>43648</v>
      </c>
      <c r="J2582" s="27">
        <f t="shared" si="1368"/>
        <v>1.9005536729015393E-3</v>
      </c>
      <c r="K2582" s="12">
        <f t="shared" si="1382"/>
        <v>43710</v>
      </c>
      <c r="L2582" s="12">
        <f t="shared" si="1369"/>
        <v>43710</v>
      </c>
      <c r="M2582" s="1">
        <f t="shared" si="1383"/>
        <v>22</v>
      </c>
      <c r="N2582" s="1">
        <f t="shared" si="1370"/>
        <v>17</v>
      </c>
      <c r="O2582" s="2">
        <f t="shared" si="1371"/>
        <v>1.00146829</v>
      </c>
      <c r="P2582" s="11">
        <f t="shared" si="1361"/>
        <v>1.0000997300000001</v>
      </c>
      <c r="Q2582" s="11">
        <f t="shared" si="1357"/>
        <v>1.5037716203921183</v>
      </c>
      <c r="R2582" s="2">
        <f t="shared" si="1360"/>
        <v>1.5059795899999999</v>
      </c>
      <c r="S2582" s="2">
        <f t="shared" si="1355"/>
        <v>1.4582888599999999</v>
      </c>
      <c r="T2582" s="2">
        <f t="shared" si="1372"/>
        <v>141326.15286810001</v>
      </c>
      <c r="U2582" s="2">
        <f t="shared" si="1373"/>
        <v>1651.831818200433</v>
      </c>
      <c r="V2582" s="2">
        <f t="shared" si="1374"/>
        <v>47211.928895592937</v>
      </c>
      <c r="W2582" s="2">
        <f t="shared" si="1375"/>
        <v>145776.07811852335</v>
      </c>
      <c r="X2582" s="29">
        <f t="shared" si="1376"/>
        <v>0</v>
      </c>
      <c r="Y2582" s="2">
        <f t="shared" si="1356"/>
        <v>0</v>
      </c>
      <c r="Z2582" s="82">
        <f t="shared" si="1377"/>
        <v>0</v>
      </c>
      <c r="AA2582" s="2">
        <f t="shared" si="1353"/>
        <v>0</v>
      </c>
      <c r="AB2582" s="27">
        <f t="shared" si="1384"/>
        <v>6.7299999999999999E-2</v>
      </c>
      <c r="AC2582" s="29">
        <f t="shared" si="1365"/>
        <v>17</v>
      </c>
      <c r="AD2582" s="29">
        <v>252</v>
      </c>
      <c r="AE2582" s="11">
        <f t="shared" si="1358"/>
        <v>1.0044034989999999</v>
      </c>
      <c r="AF2582" s="2">
        <f t="shared" si="1354"/>
        <v>622.32957281999995</v>
      </c>
      <c r="AG2582" s="2">
        <f t="shared" si="1378"/>
        <v>641.92481421000002</v>
      </c>
      <c r="AH2582" s="3">
        <f t="shared" si="1379"/>
        <v>0</v>
      </c>
      <c r="AI2582" s="4" t="str">
        <f t="shared" si="1359"/>
        <v>A+J=</v>
      </c>
      <c r="AJ2582" s="12">
        <f t="shared" si="1385"/>
        <v>43710</v>
      </c>
      <c r="AK2582" s="12"/>
      <c r="AL2582" s="4"/>
      <c r="AM2582" s="1"/>
      <c r="AN2582" s="12"/>
      <c r="AO2582" s="1"/>
      <c r="AP2582" s="1"/>
      <c r="AQ2582" s="3"/>
      <c r="AR2582" s="3"/>
      <c r="AS2582" s="7"/>
      <c r="AT2582" s="1"/>
      <c r="AU2582" s="1"/>
      <c r="AV2582" s="1"/>
      <c r="AW2582" s="1"/>
      <c r="AX2582" s="1"/>
      <c r="AY2582" s="1"/>
      <c r="AZ2582" s="1"/>
      <c r="BA2582" s="1"/>
      <c r="BB2582" s="1"/>
    </row>
    <row r="2583" spans="1:154" x14ac:dyDescent="0.2">
      <c r="A2583" s="178">
        <f t="shared" si="1380"/>
        <v>43702</v>
      </c>
      <c r="B2583" s="2">
        <f t="shared" si="1366"/>
        <v>146418.00293273336</v>
      </c>
      <c r="C2583" s="2">
        <f t="shared" si="1381"/>
        <v>96912.317404729998</v>
      </c>
      <c r="D2583" s="2">
        <f>SUM(Y2583:Y$2591)</f>
        <v>3604.3464338200001</v>
      </c>
      <c r="E2583" s="11">
        <f t="shared" si="1367"/>
        <v>93307.970970909999</v>
      </c>
      <c r="F2583" s="99">
        <f t="shared" si="1362"/>
        <v>5214.2700000000004</v>
      </c>
      <c r="G2583" s="3">
        <f>IF(N2583=1,VLOOKUP(A2582,[1]Plan1!$BG$69:$BI$188,3),G2582)</f>
        <v>5224.18</v>
      </c>
      <c r="H2583" s="200">
        <f t="shared" si="1363"/>
        <v>43618</v>
      </c>
      <c r="I2583" s="200">
        <f t="shared" si="1364"/>
        <v>43648</v>
      </c>
      <c r="J2583" s="27">
        <f t="shared" si="1368"/>
        <v>1.9005536729015393E-3</v>
      </c>
      <c r="K2583" s="12">
        <f t="shared" si="1382"/>
        <v>43710</v>
      </c>
      <c r="L2583" s="12">
        <f t="shared" si="1369"/>
        <v>43710</v>
      </c>
      <c r="M2583" s="1">
        <f t="shared" si="1383"/>
        <v>22</v>
      </c>
      <c r="N2583" s="1">
        <f t="shared" si="1370"/>
        <v>17</v>
      </c>
      <c r="O2583" s="2">
        <f t="shared" si="1371"/>
        <v>1.00146829</v>
      </c>
      <c r="P2583" s="11">
        <f t="shared" si="1361"/>
        <v>1.0000997300000001</v>
      </c>
      <c r="Q2583" s="11">
        <f t="shared" si="1357"/>
        <v>1.5037716203921183</v>
      </c>
      <c r="R2583" s="2">
        <f t="shared" si="1360"/>
        <v>1.5059795899999999</v>
      </c>
      <c r="S2583" s="2">
        <f t="shared" si="1355"/>
        <v>1.4582888599999999</v>
      </c>
      <c r="T2583" s="2">
        <f t="shared" si="1372"/>
        <v>141326.15286810001</v>
      </c>
      <c r="U2583" s="2">
        <f t="shared" si="1373"/>
        <v>1651.831818200433</v>
      </c>
      <c r="V2583" s="2">
        <f t="shared" si="1374"/>
        <v>47211.928895592937</v>
      </c>
      <c r="W2583" s="2">
        <f t="shared" si="1375"/>
        <v>145776.07811852335</v>
      </c>
      <c r="X2583" s="29">
        <f t="shared" si="1376"/>
        <v>0</v>
      </c>
      <c r="Y2583" s="2">
        <f t="shared" si="1356"/>
        <v>0</v>
      </c>
      <c r="Z2583" s="82">
        <f t="shared" si="1377"/>
        <v>0</v>
      </c>
      <c r="AA2583" s="2">
        <f t="shared" ref="AA2583:AA2646" si="1386">IF(Z2583&gt;0,TRUNC(Z2583*T2583,8),0)</f>
        <v>0</v>
      </c>
      <c r="AB2583" s="27">
        <f t="shared" si="1384"/>
        <v>6.7299999999999999E-2</v>
      </c>
      <c r="AC2583" s="29">
        <f t="shared" si="1365"/>
        <v>17</v>
      </c>
      <c r="AD2583" s="29">
        <v>252</v>
      </c>
      <c r="AE2583" s="11">
        <f t="shared" si="1358"/>
        <v>1.0044034989999999</v>
      </c>
      <c r="AF2583" s="2">
        <f t="shared" ref="AF2583:AF2646" si="1387">TRUNC((T2583*(AE2583-1)),8)</f>
        <v>622.32957281999995</v>
      </c>
      <c r="AG2583" s="2">
        <f t="shared" si="1378"/>
        <v>641.92481421000002</v>
      </c>
      <c r="AH2583" s="3">
        <f t="shared" si="1379"/>
        <v>0</v>
      </c>
      <c r="AI2583" s="4" t="str">
        <f t="shared" si="1359"/>
        <v>A+J=</v>
      </c>
      <c r="AJ2583" s="12">
        <f t="shared" si="1385"/>
        <v>43710</v>
      </c>
      <c r="AK2583" s="12"/>
      <c r="AL2583" s="4"/>
      <c r="AM2583" s="1"/>
      <c r="AN2583" s="12"/>
      <c r="AO2583" s="1"/>
      <c r="AP2583" s="1"/>
      <c r="AQ2583" s="3"/>
      <c r="AR2583" s="3"/>
      <c r="AS2583" s="7"/>
      <c r="AT2583" s="1"/>
      <c r="AU2583" s="1"/>
      <c r="AV2583" s="1"/>
      <c r="AW2583" s="1"/>
      <c r="AX2583" s="1"/>
      <c r="AY2583" s="1"/>
      <c r="AZ2583" s="1"/>
      <c r="BA2583" s="1"/>
      <c r="BB2583" s="1"/>
    </row>
    <row r="2584" spans="1:154" x14ac:dyDescent="0.2">
      <c r="A2584" s="178">
        <f t="shared" si="1380"/>
        <v>43703</v>
      </c>
      <c r="B2584" s="2">
        <f t="shared" si="1366"/>
        <v>146418.00293273336</v>
      </c>
      <c r="C2584" s="2">
        <f t="shared" si="1381"/>
        <v>96912.317404729998</v>
      </c>
      <c r="D2584" s="2">
        <f>SUM(Y2584:Y$2591)</f>
        <v>3604.3464338200001</v>
      </c>
      <c r="E2584" s="11">
        <f t="shared" si="1367"/>
        <v>93307.970970909999</v>
      </c>
      <c r="F2584" s="99">
        <f t="shared" si="1362"/>
        <v>5214.2700000000004</v>
      </c>
      <c r="G2584" s="3">
        <f>IF(N2584=1,VLOOKUP(A2583,[1]Plan1!$BG$69:$BI$188,3),G2583)</f>
        <v>5224.18</v>
      </c>
      <c r="H2584" s="200">
        <f t="shared" si="1363"/>
        <v>43618</v>
      </c>
      <c r="I2584" s="200">
        <f t="shared" si="1364"/>
        <v>43648</v>
      </c>
      <c r="J2584" s="27">
        <f t="shared" si="1368"/>
        <v>1.9005536729015393E-3</v>
      </c>
      <c r="K2584" s="12">
        <f t="shared" si="1382"/>
        <v>43710</v>
      </c>
      <c r="L2584" s="12">
        <f t="shared" si="1369"/>
        <v>43710</v>
      </c>
      <c r="M2584" s="1">
        <f t="shared" si="1383"/>
        <v>22</v>
      </c>
      <c r="N2584" s="1">
        <f t="shared" si="1370"/>
        <v>17</v>
      </c>
      <c r="O2584" s="2">
        <f t="shared" si="1371"/>
        <v>1.00146829</v>
      </c>
      <c r="P2584" s="11">
        <f t="shared" si="1361"/>
        <v>1.0000997300000001</v>
      </c>
      <c r="Q2584" s="11">
        <f t="shared" si="1357"/>
        <v>1.5037716203921183</v>
      </c>
      <c r="R2584" s="2">
        <f t="shared" si="1360"/>
        <v>1.5059795899999999</v>
      </c>
      <c r="S2584" s="2">
        <f t="shared" si="1355"/>
        <v>1.4582888599999999</v>
      </c>
      <c r="T2584" s="2">
        <f t="shared" si="1372"/>
        <v>141326.15286810001</v>
      </c>
      <c r="U2584" s="2">
        <f t="shared" si="1373"/>
        <v>1651.831818200433</v>
      </c>
      <c r="V2584" s="2">
        <f t="shared" si="1374"/>
        <v>47211.928895592937</v>
      </c>
      <c r="W2584" s="2">
        <f t="shared" si="1375"/>
        <v>145776.07811852335</v>
      </c>
      <c r="X2584" s="29">
        <f t="shared" si="1376"/>
        <v>0</v>
      </c>
      <c r="Y2584" s="2">
        <f t="shared" si="1356"/>
        <v>0</v>
      </c>
      <c r="Z2584" s="82">
        <f t="shared" si="1377"/>
        <v>0</v>
      </c>
      <c r="AA2584" s="2">
        <f t="shared" si="1386"/>
        <v>0</v>
      </c>
      <c r="AB2584" s="27">
        <f t="shared" si="1384"/>
        <v>6.7299999999999999E-2</v>
      </c>
      <c r="AC2584" s="29">
        <f t="shared" si="1365"/>
        <v>17</v>
      </c>
      <c r="AD2584" s="29">
        <v>252</v>
      </c>
      <c r="AE2584" s="11">
        <f t="shared" si="1358"/>
        <v>1.0044034989999999</v>
      </c>
      <c r="AF2584" s="2">
        <f t="shared" si="1387"/>
        <v>622.32957281999995</v>
      </c>
      <c r="AG2584" s="2">
        <f t="shared" si="1378"/>
        <v>641.92481421000002</v>
      </c>
      <c r="AH2584" s="3">
        <f t="shared" si="1379"/>
        <v>0</v>
      </c>
      <c r="AI2584" s="4" t="str">
        <f t="shared" si="1359"/>
        <v>A+J=</v>
      </c>
      <c r="AJ2584" s="12">
        <f t="shared" si="1385"/>
        <v>43710</v>
      </c>
      <c r="AK2584" s="12"/>
      <c r="AL2584" s="4"/>
      <c r="AM2584" s="1"/>
      <c r="AN2584" s="12"/>
      <c r="AO2584" s="1"/>
      <c r="AP2584" s="1"/>
      <c r="AQ2584" s="3"/>
      <c r="AR2584" s="3"/>
      <c r="AS2584" s="7"/>
      <c r="AT2584" s="1"/>
      <c r="AU2584" s="1"/>
      <c r="AV2584" s="1"/>
      <c r="AW2584" s="1"/>
      <c r="AX2584" s="1"/>
      <c r="AY2584" s="1"/>
      <c r="AZ2584" s="1"/>
      <c r="BA2584" s="1"/>
      <c r="BB2584" s="1"/>
    </row>
    <row r="2585" spans="1:154" x14ac:dyDescent="0.2">
      <c r="A2585" s="178">
        <f t="shared" si="1380"/>
        <v>43704</v>
      </c>
      <c r="B2585" s="2">
        <f t="shared" si="1366"/>
        <v>146468.03485533048</v>
      </c>
      <c r="C2585" s="2">
        <f t="shared" si="1381"/>
        <v>96912.317404729998</v>
      </c>
      <c r="D2585" s="2">
        <f>SUM(Y2585:Y$2591)</f>
        <v>3604.3464338200001</v>
      </c>
      <c r="E2585" s="11">
        <f t="shared" si="1367"/>
        <v>93307.970970909999</v>
      </c>
      <c r="F2585" s="99">
        <f t="shared" si="1362"/>
        <v>5214.2700000000004</v>
      </c>
      <c r="G2585" s="3">
        <f>IF(N2585=1,VLOOKUP(A2584,[1]Plan1!$BG$69:$BI$188,3),G2584)</f>
        <v>5224.18</v>
      </c>
      <c r="H2585" s="200">
        <f t="shared" si="1363"/>
        <v>43618</v>
      </c>
      <c r="I2585" s="200">
        <f t="shared" si="1364"/>
        <v>43648</v>
      </c>
      <c r="J2585" s="27">
        <f t="shared" si="1368"/>
        <v>1.9005536729015393E-3</v>
      </c>
      <c r="K2585" s="12">
        <f t="shared" si="1382"/>
        <v>43710</v>
      </c>
      <c r="L2585" s="12">
        <f t="shared" si="1369"/>
        <v>43710</v>
      </c>
      <c r="M2585" s="1">
        <f t="shared" si="1383"/>
        <v>22</v>
      </c>
      <c r="N2585" s="1">
        <f t="shared" si="1370"/>
        <v>18</v>
      </c>
      <c r="O2585" s="2">
        <f t="shared" si="1371"/>
        <v>1.0015547199999999</v>
      </c>
      <c r="P2585" s="11">
        <f t="shared" si="1361"/>
        <v>1.0000997300000001</v>
      </c>
      <c r="Q2585" s="11">
        <f t="shared" si="1357"/>
        <v>1.5037716203921183</v>
      </c>
      <c r="R2585" s="2">
        <f t="shared" si="1360"/>
        <v>1.5061095600000001</v>
      </c>
      <c r="S2585" s="2">
        <f t="shared" si="1355"/>
        <v>1.4582888599999999</v>
      </c>
      <c r="T2585" s="2">
        <f t="shared" si="1372"/>
        <v>141326.15286810001</v>
      </c>
      <c r="U2585" s="2">
        <f t="shared" si="1373"/>
        <v>1651.831818200433</v>
      </c>
      <c r="V2585" s="2">
        <f t="shared" si="1374"/>
        <v>47224.056132580037</v>
      </c>
      <c r="W2585" s="2">
        <f t="shared" si="1375"/>
        <v>145788.20535551046</v>
      </c>
      <c r="X2585" s="29">
        <f t="shared" si="1376"/>
        <v>0</v>
      </c>
      <c r="Y2585" s="2">
        <f t="shared" si="1356"/>
        <v>0</v>
      </c>
      <c r="Z2585" s="82">
        <f t="shared" si="1377"/>
        <v>0</v>
      </c>
      <c r="AA2585" s="2">
        <f t="shared" si="1386"/>
        <v>0</v>
      </c>
      <c r="AB2585" s="27">
        <f t="shared" si="1384"/>
        <v>6.7299999999999999E-2</v>
      </c>
      <c r="AC2585" s="29">
        <f t="shared" si="1365"/>
        <v>18</v>
      </c>
      <c r="AD2585" s="29">
        <v>252</v>
      </c>
      <c r="AE2585" s="11">
        <f t="shared" si="1358"/>
        <v>1.004663131</v>
      </c>
      <c r="AF2585" s="2">
        <f t="shared" si="1387"/>
        <v>659.02236454000001</v>
      </c>
      <c r="AG2585" s="2">
        <f t="shared" si="1378"/>
        <v>679.82949982000002</v>
      </c>
      <c r="AH2585" s="3">
        <f t="shared" si="1379"/>
        <v>0</v>
      </c>
      <c r="AI2585" s="4" t="str">
        <f t="shared" si="1359"/>
        <v>A+J=</v>
      </c>
      <c r="AJ2585" s="12">
        <f t="shared" si="1385"/>
        <v>43710</v>
      </c>
      <c r="AK2585" s="16"/>
      <c r="AL2585" s="98"/>
      <c r="AM2585" s="38"/>
      <c r="AN2585" s="16"/>
      <c r="AO2585" s="38"/>
      <c r="AP2585" s="38"/>
      <c r="AQ2585" s="49"/>
      <c r="AR2585" s="49"/>
      <c r="AS2585" s="80"/>
      <c r="AT2585" s="38"/>
      <c r="AU2585" s="38"/>
      <c r="AV2585" s="38"/>
      <c r="AW2585" s="38"/>
      <c r="AX2585" s="38"/>
      <c r="AY2585" s="38"/>
      <c r="AZ2585" s="38"/>
      <c r="BA2585" s="38"/>
      <c r="BB2585" s="38"/>
      <c r="BC2585" s="38"/>
      <c r="BD2585" s="38"/>
      <c r="BE2585" s="38"/>
      <c r="BF2585" s="38"/>
      <c r="BG2585" s="38"/>
      <c r="BH2585" s="38"/>
      <c r="BI2585" s="38"/>
      <c r="BJ2585" s="38"/>
      <c r="BK2585" s="38"/>
      <c r="BL2585" s="38"/>
      <c r="BM2585" s="38"/>
      <c r="BN2585" s="38"/>
      <c r="BO2585" s="38"/>
      <c r="BP2585" s="38"/>
      <c r="BQ2585" s="38"/>
      <c r="BR2585" s="38"/>
      <c r="BS2585" s="38"/>
      <c r="BT2585" s="38"/>
      <c r="BU2585" s="38"/>
      <c r="BV2585" s="38"/>
      <c r="BW2585" s="38"/>
      <c r="BX2585" s="38"/>
      <c r="BY2585" s="38"/>
      <c r="BZ2585" s="38"/>
      <c r="CA2585" s="38"/>
      <c r="CB2585" s="38"/>
      <c r="CC2585" s="38"/>
      <c r="CD2585" s="38"/>
      <c r="CE2585" s="38"/>
      <c r="CF2585" s="38"/>
      <c r="CG2585" s="38"/>
      <c r="CH2585" s="38"/>
      <c r="CI2585" s="38"/>
      <c r="CJ2585" s="38"/>
      <c r="CK2585" s="38"/>
      <c r="CL2585" s="38"/>
      <c r="CM2585" s="38"/>
      <c r="CN2585" s="38"/>
      <c r="CO2585" s="38"/>
      <c r="CP2585" s="38"/>
      <c r="CQ2585" s="38"/>
      <c r="CR2585" s="38"/>
      <c r="CS2585" s="38"/>
      <c r="CT2585" s="38"/>
      <c r="CU2585" s="38"/>
      <c r="CV2585" s="38"/>
      <c r="CW2585" s="38"/>
      <c r="CX2585" s="38"/>
      <c r="CY2585" s="38"/>
      <c r="CZ2585" s="38"/>
      <c r="DA2585" s="38"/>
      <c r="DB2585" s="38"/>
      <c r="DC2585" s="38"/>
      <c r="DD2585" s="38"/>
      <c r="DE2585" s="38"/>
      <c r="DF2585" s="38"/>
      <c r="DG2585" s="38"/>
      <c r="DH2585" s="38"/>
      <c r="DI2585" s="38"/>
      <c r="DJ2585" s="38"/>
      <c r="DK2585" s="38"/>
      <c r="DL2585" s="38"/>
      <c r="DM2585" s="38"/>
      <c r="DN2585" s="38"/>
      <c r="DO2585" s="38"/>
      <c r="DP2585" s="38"/>
      <c r="DQ2585" s="38"/>
      <c r="DR2585" s="38"/>
      <c r="DS2585" s="38"/>
      <c r="DT2585" s="38"/>
      <c r="DU2585" s="38"/>
      <c r="DV2585" s="38"/>
      <c r="DW2585" s="38"/>
      <c r="DX2585" s="38"/>
      <c r="DY2585" s="38"/>
      <c r="DZ2585" s="38"/>
      <c r="EA2585" s="38"/>
      <c r="EB2585" s="38"/>
      <c r="EC2585" s="38"/>
      <c r="ED2585" s="38"/>
      <c r="EE2585" s="38"/>
      <c r="EF2585" s="38"/>
      <c r="EG2585" s="38"/>
      <c r="EH2585" s="38"/>
    </row>
    <row r="2586" spans="1:154" x14ac:dyDescent="0.2">
      <c r="A2586" s="178">
        <f t="shared" si="1380"/>
        <v>43705</v>
      </c>
      <c r="B2586" s="2">
        <f t="shared" si="1366"/>
        <v>146518.08580260669</v>
      </c>
      <c r="C2586" s="2">
        <f t="shared" si="1381"/>
        <v>96912.317404729998</v>
      </c>
      <c r="D2586" s="2">
        <f>SUM(Y2586:Y$2591)</f>
        <v>3604.3464338200001</v>
      </c>
      <c r="E2586" s="11">
        <f t="shared" si="1367"/>
        <v>93307.970970909999</v>
      </c>
      <c r="F2586" s="99">
        <f t="shared" si="1362"/>
        <v>5214.2700000000004</v>
      </c>
      <c r="G2586" s="3">
        <f>IF(N2586=1,VLOOKUP(A2585,[1]Plan1!$BG$69:$BI$188,3),G2585)</f>
        <v>5224.18</v>
      </c>
      <c r="H2586" s="200">
        <f t="shared" si="1363"/>
        <v>43618</v>
      </c>
      <c r="I2586" s="200">
        <f t="shared" si="1364"/>
        <v>43648</v>
      </c>
      <c r="J2586" s="27">
        <f t="shared" si="1368"/>
        <v>1.9005536729015393E-3</v>
      </c>
      <c r="K2586" s="12">
        <f t="shared" si="1382"/>
        <v>43710</v>
      </c>
      <c r="L2586" s="12">
        <f t="shared" si="1369"/>
        <v>43710</v>
      </c>
      <c r="M2586" s="1">
        <f t="shared" si="1383"/>
        <v>22</v>
      </c>
      <c r="N2586" s="1">
        <f t="shared" si="1370"/>
        <v>19</v>
      </c>
      <c r="O2586" s="2">
        <f t="shared" si="1371"/>
        <v>1.0016411700000001</v>
      </c>
      <c r="P2586" s="11">
        <f t="shared" si="1361"/>
        <v>1.0000997300000001</v>
      </c>
      <c r="Q2586" s="11">
        <f t="shared" si="1357"/>
        <v>1.5037716203921183</v>
      </c>
      <c r="R2586" s="2">
        <f t="shared" si="1360"/>
        <v>1.50623956</v>
      </c>
      <c r="S2586" s="2">
        <f t="shared" si="1355"/>
        <v>1.4582888599999999</v>
      </c>
      <c r="T2586" s="2">
        <f t="shared" si="1372"/>
        <v>141326.15286810001</v>
      </c>
      <c r="U2586" s="2">
        <f t="shared" si="1373"/>
        <v>1651.831818200433</v>
      </c>
      <c r="V2586" s="2">
        <f t="shared" si="1374"/>
        <v>47236.186168806256</v>
      </c>
      <c r="W2586" s="2">
        <f t="shared" si="1375"/>
        <v>145800.33539173668</v>
      </c>
      <c r="X2586" s="29">
        <f t="shared" si="1376"/>
        <v>0</v>
      </c>
      <c r="Y2586" s="2">
        <f t="shared" si="1356"/>
        <v>0</v>
      </c>
      <c r="Z2586" s="82">
        <f t="shared" si="1377"/>
        <v>0</v>
      </c>
      <c r="AA2586" s="2">
        <f t="shared" si="1386"/>
        <v>0</v>
      </c>
      <c r="AB2586" s="27">
        <f t="shared" si="1384"/>
        <v>6.7299999999999999E-2</v>
      </c>
      <c r="AC2586" s="29">
        <f t="shared" si="1365"/>
        <v>19</v>
      </c>
      <c r="AD2586" s="29">
        <v>252</v>
      </c>
      <c r="AE2586" s="11">
        <f t="shared" si="1358"/>
        <v>1.004922831</v>
      </c>
      <c r="AF2586" s="2">
        <f t="shared" si="1387"/>
        <v>695.72476644000005</v>
      </c>
      <c r="AG2586" s="2">
        <f t="shared" si="1378"/>
        <v>717.75041087</v>
      </c>
      <c r="AH2586" s="3">
        <f t="shared" si="1379"/>
        <v>0</v>
      </c>
      <c r="AI2586" s="4" t="str">
        <f t="shared" si="1359"/>
        <v>A+J=</v>
      </c>
      <c r="AJ2586" s="12">
        <f t="shared" si="1385"/>
        <v>43710</v>
      </c>
      <c r="AK2586" s="12"/>
      <c r="AL2586" s="4"/>
      <c r="AM2586" s="1"/>
      <c r="AN2586" s="12"/>
      <c r="AO2586" s="1"/>
      <c r="AP2586" s="1"/>
      <c r="AQ2586" s="3"/>
      <c r="AR2586" s="3"/>
      <c r="AS2586" s="7"/>
      <c r="AT2586" s="1"/>
      <c r="AU2586" s="1"/>
      <c r="AV2586" s="1"/>
      <c r="AW2586" s="1"/>
      <c r="AX2586" s="1"/>
      <c r="AY2586" s="1"/>
      <c r="AZ2586" s="1"/>
      <c r="BA2586" s="1"/>
      <c r="BB2586" s="1"/>
    </row>
    <row r="2587" spans="1:154" x14ac:dyDescent="0.2">
      <c r="A2587" s="178">
        <f t="shared" si="1380"/>
        <v>43706</v>
      </c>
      <c r="B2587" s="2">
        <f t="shared" si="1366"/>
        <v>146568.15267384288</v>
      </c>
      <c r="C2587" s="2">
        <f t="shared" si="1381"/>
        <v>96912.317404729998</v>
      </c>
      <c r="D2587" s="2">
        <f>SUM(Y2587:Y$2591)</f>
        <v>3604.3464338200001</v>
      </c>
      <c r="E2587" s="11">
        <f t="shared" si="1367"/>
        <v>93307.970970909999</v>
      </c>
      <c r="F2587" s="99">
        <f t="shared" si="1362"/>
        <v>5214.2700000000004</v>
      </c>
      <c r="G2587" s="3">
        <f>IF(N2587=1,VLOOKUP(A2586,[1]Plan1!$BG$69:$BI$188,3),G2586)</f>
        <v>5224.18</v>
      </c>
      <c r="H2587" s="200">
        <f t="shared" si="1363"/>
        <v>43618</v>
      </c>
      <c r="I2587" s="200">
        <f t="shared" si="1364"/>
        <v>43648</v>
      </c>
      <c r="J2587" s="27">
        <f t="shared" si="1368"/>
        <v>1.9005536729015393E-3</v>
      </c>
      <c r="K2587" s="12">
        <f t="shared" si="1382"/>
        <v>43710</v>
      </c>
      <c r="L2587" s="12">
        <f t="shared" si="1369"/>
        <v>43710</v>
      </c>
      <c r="M2587" s="1">
        <f t="shared" si="1383"/>
        <v>22</v>
      </c>
      <c r="N2587" s="1">
        <f t="shared" si="1370"/>
        <v>20</v>
      </c>
      <c r="O2587" s="2">
        <f t="shared" si="1371"/>
        <v>1.00172762</v>
      </c>
      <c r="P2587" s="11">
        <f t="shared" si="1361"/>
        <v>1.0000997300000001</v>
      </c>
      <c r="Q2587" s="11">
        <f t="shared" si="1357"/>
        <v>1.5037716203921183</v>
      </c>
      <c r="R2587" s="2">
        <f t="shared" si="1360"/>
        <v>1.50636956</v>
      </c>
      <c r="S2587" s="2">
        <f t="shared" si="1355"/>
        <v>1.4582888599999999</v>
      </c>
      <c r="T2587" s="2">
        <f t="shared" si="1372"/>
        <v>141326.15286810001</v>
      </c>
      <c r="U2587" s="2">
        <f t="shared" si="1373"/>
        <v>1651.831818200433</v>
      </c>
      <c r="V2587" s="2">
        <f t="shared" si="1374"/>
        <v>47248.316205032468</v>
      </c>
      <c r="W2587" s="2">
        <f t="shared" si="1375"/>
        <v>145812.46542796289</v>
      </c>
      <c r="X2587" s="29">
        <f t="shared" si="1376"/>
        <v>0</v>
      </c>
      <c r="Y2587" s="2">
        <f t="shared" si="1356"/>
        <v>0</v>
      </c>
      <c r="Z2587" s="82">
        <f t="shared" si="1377"/>
        <v>0</v>
      </c>
      <c r="AA2587" s="2">
        <f t="shared" si="1386"/>
        <v>0</v>
      </c>
      <c r="AB2587" s="27">
        <f t="shared" si="1384"/>
        <v>6.7299999999999999E-2</v>
      </c>
      <c r="AC2587" s="29">
        <f t="shared" si="1365"/>
        <v>20</v>
      </c>
      <c r="AD2587" s="29">
        <v>252</v>
      </c>
      <c r="AE2587" s="11">
        <f t="shared" si="1358"/>
        <v>1.0051825969999999</v>
      </c>
      <c r="AF2587" s="2">
        <f t="shared" si="1387"/>
        <v>732.43649587000004</v>
      </c>
      <c r="AG2587" s="2">
        <f t="shared" si="1378"/>
        <v>755.68724587999998</v>
      </c>
      <c r="AH2587" s="3">
        <f t="shared" si="1379"/>
        <v>0</v>
      </c>
      <c r="AI2587" s="4" t="str">
        <f t="shared" si="1359"/>
        <v>A+J=</v>
      </c>
      <c r="AJ2587" s="12">
        <f t="shared" si="1385"/>
        <v>43710</v>
      </c>
      <c r="AK2587" s="12"/>
      <c r="AL2587" s="4"/>
      <c r="AM2587" s="1"/>
      <c r="AN2587" s="12"/>
      <c r="AO2587" s="1"/>
      <c r="AP2587" s="1"/>
      <c r="AQ2587" s="3"/>
      <c r="AR2587" s="3"/>
      <c r="AS2587" s="7"/>
      <c r="AT2587" s="1"/>
      <c r="AU2587" s="1"/>
      <c r="AV2587" s="1"/>
      <c r="AW2587" s="1"/>
      <c r="AX2587" s="1"/>
      <c r="AY2587" s="1"/>
      <c r="AZ2587" s="1"/>
      <c r="BA2587" s="1"/>
      <c r="BB2587" s="1"/>
    </row>
    <row r="2588" spans="1:154" x14ac:dyDescent="0.2">
      <c r="A2588" s="178">
        <f t="shared" si="1380"/>
        <v>43707</v>
      </c>
      <c r="B2588" s="2">
        <f t="shared" si="1366"/>
        <v>146618.23763941854</v>
      </c>
      <c r="C2588" s="2">
        <f t="shared" si="1381"/>
        <v>96912.317404729998</v>
      </c>
      <c r="D2588" s="2">
        <f>SUM(Y2588:Y$2591)</f>
        <v>3604.3464338200001</v>
      </c>
      <c r="E2588" s="11">
        <f t="shared" si="1367"/>
        <v>93307.970970909999</v>
      </c>
      <c r="F2588" s="99">
        <f t="shared" si="1362"/>
        <v>5214.2700000000004</v>
      </c>
      <c r="G2588" s="3">
        <f>IF(N2588=1,VLOOKUP(A2587,[1]Plan1!$BG$69:$BI$188,3),G2587)</f>
        <v>5224.18</v>
      </c>
      <c r="H2588" s="200">
        <f t="shared" si="1363"/>
        <v>43618</v>
      </c>
      <c r="I2588" s="200">
        <f t="shared" si="1364"/>
        <v>43648</v>
      </c>
      <c r="J2588" s="27">
        <f t="shared" si="1368"/>
        <v>1.9005536729015393E-3</v>
      </c>
      <c r="K2588" s="12">
        <f t="shared" si="1382"/>
        <v>43710</v>
      </c>
      <c r="L2588" s="12">
        <f t="shared" si="1369"/>
        <v>43710</v>
      </c>
      <c r="M2588" s="1">
        <f t="shared" si="1383"/>
        <v>22</v>
      </c>
      <c r="N2588" s="1">
        <f t="shared" si="1370"/>
        <v>21</v>
      </c>
      <c r="O2588" s="2">
        <f t="shared" si="1371"/>
        <v>1.0018140799999999</v>
      </c>
      <c r="P2588" s="11">
        <f t="shared" si="1361"/>
        <v>1.0000997300000001</v>
      </c>
      <c r="Q2588" s="11">
        <f t="shared" si="1357"/>
        <v>1.5037716203921183</v>
      </c>
      <c r="R2588" s="2">
        <f t="shared" si="1360"/>
        <v>1.5064995800000001</v>
      </c>
      <c r="S2588" s="2">
        <f t="shared" si="1355"/>
        <v>1.4582888599999999</v>
      </c>
      <c r="T2588" s="2">
        <f t="shared" si="1372"/>
        <v>141326.15286810001</v>
      </c>
      <c r="U2588" s="2">
        <f t="shared" si="1373"/>
        <v>1651.831818200433</v>
      </c>
      <c r="V2588" s="2">
        <f t="shared" si="1374"/>
        <v>47260.448107418109</v>
      </c>
      <c r="W2588" s="2">
        <f t="shared" si="1375"/>
        <v>145824.59733034854</v>
      </c>
      <c r="X2588" s="29">
        <f t="shared" si="1376"/>
        <v>0</v>
      </c>
      <c r="Y2588" s="2">
        <f t="shared" si="1356"/>
        <v>0</v>
      </c>
      <c r="Z2588" s="82">
        <f t="shared" si="1377"/>
        <v>0</v>
      </c>
      <c r="AA2588" s="2">
        <f t="shared" si="1386"/>
        <v>0</v>
      </c>
      <c r="AB2588" s="27">
        <f t="shared" si="1384"/>
        <v>6.7299999999999999E-2</v>
      </c>
      <c r="AC2588" s="29">
        <f t="shared" si="1365"/>
        <v>21</v>
      </c>
      <c r="AD2588" s="29">
        <v>252</v>
      </c>
      <c r="AE2588" s="11">
        <f t="shared" si="1358"/>
        <v>1.0054424310000001</v>
      </c>
      <c r="AF2588" s="2">
        <f t="shared" si="1387"/>
        <v>769.15783548000002</v>
      </c>
      <c r="AG2588" s="2">
        <f t="shared" si="1378"/>
        <v>793.64030906999994</v>
      </c>
      <c r="AH2588" s="3">
        <f t="shared" si="1379"/>
        <v>0</v>
      </c>
      <c r="AI2588" s="4" t="str">
        <f t="shared" si="1359"/>
        <v>A+J=</v>
      </c>
      <c r="AJ2588" s="12">
        <f t="shared" si="1385"/>
        <v>43710</v>
      </c>
      <c r="AK2588" s="12"/>
      <c r="AL2588" s="4"/>
      <c r="AM2588" s="1"/>
      <c r="AN2588" s="12"/>
      <c r="AO2588" s="1"/>
      <c r="AP2588" s="1"/>
      <c r="AQ2588" s="3"/>
      <c r="AR2588" s="3"/>
      <c r="AS2588" s="7"/>
      <c r="AT2588" s="1"/>
      <c r="AU2588" s="1"/>
      <c r="AV2588" s="1"/>
      <c r="AW2588" s="1"/>
      <c r="AX2588" s="1"/>
      <c r="AY2588" s="1"/>
      <c r="AZ2588" s="1"/>
      <c r="BA2588" s="1"/>
      <c r="BB2588" s="1"/>
    </row>
    <row r="2589" spans="1:154" x14ac:dyDescent="0.2">
      <c r="A2589" s="178">
        <f t="shared" si="1380"/>
        <v>43708</v>
      </c>
      <c r="B2589" s="2">
        <f t="shared" si="1366"/>
        <v>146668.33961900388</v>
      </c>
      <c r="C2589" s="2">
        <f t="shared" si="1381"/>
        <v>96912.317404729998</v>
      </c>
      <c r="D2589" s="2">
        <f>SUM(Y2589:Y$2591)</f>
        <v>3604.3464338200001</v>
      </c>
      <c r="E2589" s="11">
        <f t="shared" si="1367"/>
        <v>93307.970970909999</v>
      </c>
      <c r="F2589" s="99">
        <f t="shared" si="1362"/>
        <v>5214.2700000000004</v>
      </c>
      <c r="G2589" s="3">
        <f>IF(N2589=1,VLOOKUP(A2588,[1]Plan1!$BG$69:$BI$188,3),G2588)</f>
        <v>5224.18</v>
      </c>
      <c r="H2589" s="200">
        <f t="shared" si="1363"/>
        <v>43618</v>
      </c>
      <c r="I2589" s="200">
        <f t="shared" si="1364"/>
        <v>43648</v>
      </c>
      <c r="J2589" s="27">
        <f t="shared" si="1368"/>
        <v>1.9005536729015393E-3</v>
      </c>
      <c r="K2589" s="12">
        <f t="shared" si="1382"/>
        <v>43710</v>
      </c>
      <c r="L2589" s="12">
        <f t="shared" si="1369"/>
        <v>43710</v>
      </c>
      <c r="M2589" s="1">
        <f t="shared" si="1383"/>
        <v>22</v>
      </c>
      <c r="N2589" s="1">
        <f t="shared" si="1370"/>
        <v>22</v>
      </c>
      <c r="O2589" s="2">
        <f t="shared" si="1371"/>
        <v>1.00190055</v>
      </c>
      <c r="P2589" s="11">
        <f t="shared" si="1361"/>
        <v>1.0000997300000001</v>
      </c>
      <c r="Q2589" s="11">
        <f t="shared" si="1357"/>
        <v>1.5037716203921183</v>
      </c>
      <c r="R2589" s="2">
        <f t="shared" si="1360"/>
        <v>1.5066296100000001</v>
      </c>
      <c r="S2589" s="2">
        <f t="shared" si="1355"/>
        <v>1.4582888599999999</v>
      </c>
      <c r="T2589" s="2">
        <f t="shared" si="1372"/>
        <v>141326.15286810001</v>
      </c>
      <c r="U2589" s="2">
        <f t="shared" si="1373"/>
        <v>1651.831818200433</v>
      </c>
      <c r="V2589" s="2">
        <f t="shared" si="1374"/>
        <v>47272.580942883462</v>
      </c>
      <c r="W2589" s="2">
        <f t="shared" si="1375"/>
        <v>145836.73016581387</v>
      </c>
      <c r="X2589" s="29">
        <f t="shared" si="1376"/>
        <v>0</v>
      </c>
      <c r="Y2589" s="2">
        <f t="shared" si="1356"/>
        <v>0</v>
      </c>
      <c r="Z2589" s="82">
        <f t="shared" si="1377"/>
        <v>0</v>
      </c>
      <c r="AA2589" s="2">
        <f t="shared" si="1386"/>
        <v>0</v>
      </c>
      <c r="AB2589" s="27">
        <f t="shared" si="1384"/>
        <v>6.7299999999999999E-2</v>
      </c>
      <c r="AC2589" s="29">
        <f t="shared" si="1365"/>
        <v>22</v>
      </c>
      <c r="AD2589" s="29">
        <v>252</v>
      </c>
      <c r="AE2589" s="11">
        <f t="shared" si="1358"/>
        <v>1.005702332</v>
      </c>
      <c r="AF2589" s="2">
        <f t="shared" si="1387"/>
        <v>805.88864392999994</v>
      </c>
      <c r="AG2589" s="2">
        <f t="shared" si="1378"/>
        <v>831.60945318999995</v>
      </c>
      <c r="AH2589" s="3">
        <f t="shared" si="1379"/>
        <v>0</v>
      </c>
      <c r="AI2589" s="4" t="str">
        <f t="shared" si="1359"/>
        <v>A+J=</v>
      </c>
      <c r="AJ2589" s="12">
        <f t="shared" si="1385"/>
        <v>43710</v>
      </c>
      <c r="AK2589" s="12"/>
      <c r="AL2589" s="4"/>
      <c r="AM2589" s="1"/>
      <c r="AN2589" s="12"/>
      <c r="AO2589" s="1"/>
      <c r="AP2589" s="1"/>
      <c r="AQ2589" s="3"/>
      <c r="AR2589" s="3"/>
      <c r="AS2589" s="7"/>
      <c r="AT2589" s="1"/>
      <c r="AU2589" s="1"/>
      <c r="AV2589" s="1"/>
      <c r="AW2589" s="1"/>
      <c r="AX2589" s="1"/>
      <c r="AY2589" s="1"/>
      <c r="AZ2589" s="1"/>
      <c r="BA2589" s="1"/>
      <c r="BB2589" s="1"/>
    </row>
    <row r="2590" spans="1:154" x14ac:dyDescent="0.2">
      <c r="A2590" s="178">
        <f t="shared" si="1380"/>
        <v>43709</v>
      </c>
      <c r="B2590" s="2">
        <f t="shared" si="1366"/>
        <v>146668.33961900388</v>
      </c>
      <c r="C2590" s="2">
        <f t="shared" si="1381"/>
        <v>96912.317404729998</v>
      </c>
      <c r="D2590" s="2">
        <f>SUM(Y2590:Y$2591)</f>
        <v>3604.3464338200001</v>
      </c>
      <c r="E2590" s="11">
        <f t="shared" si="1367"/>
        <v>93307.970970909999</v>
      </c>
      <c r="F2590" s="99">
        <f t="shared" si="1362"/>
        <v>5214.2700000000004</v>
      </c>
      <c r="G2590" s="3">
        <f>IF(N2590=1,VLOOKUP(A2589,[1]Plan1!$BG$69:$BI$188,3),G2589)</f>
        <v>5224.18</v>
      </c>
      <c r="H2590" s="200">
        <f t="shared" si="1363"/>
        <v>43618</v>
      </c>
      <c r="I2590" s="200">
        <f t="shared" si="1364"/>
        <v>43648</v>
      </c>
      <c r="J2590" s="27">
        <f t="shared" si="1368"/>
        <v>1.9005536729015393E-3</v>
      </c>
      <c r="K2590" s="12">
        <f t="shared" si="1382"/>
        <v>43739</v>
      </c>
      <c r="L2590" s="12">
        <f t="shared" si="1369"/>
        <v>43710</v>
      </c>
      <c r="M2590" s="1">
        <f t="shared" si="1383"/>
        <v>22</v>
      </c>
      <c r="N2590" s="1">
        <f t="shared" si="1370"/>
        <v>22</v>
      </c>
      <c r="O2590" s="2">
        <f t="shared" si="1371"/>
        <v>1.00190055</v>
      </c>
      <c r="P2590" s="11">
        <f t="shared" si="1361"/>
        <v>1.0000997300000001</v>
      </c>
      <c r="Q2590" s="11">
        <f t="shared" si="1357"/>
        <v>1.5037716203921183</v>
      </c>
      <c r="R2590" s="2">
        <f t="shared" si="1360"/>
        <v>1.5066296100000001</v>
      </c>
      <c r="S2590" s="2">
        <f t="shared" ref="S2590:S2653" si="1388">IF(AND(X2590&gt;0,MONTH(A2590)=10),R2590,S2589)</f>
        <v>1.4582888599999999</v>
      </c>
      <c r="T2590" s="2">
        <f t="shared" si="1372"/>
        <v>141326.15286810001</v>
      </c>
      <c r="U2590" s="2">
        <f t="shared" si="1373"/>
        <v>1651.831818200433</v>
      </c>
      <c r="V2590" s="2">
        <f t="shared" si="1374"/>
        <v>47272.580942883462</v>
      </c>
      <c r="W2590" s="2">
        <f t="shared" si="1375"/>
        <v>145836.73016581387</v>
      </c>
      <c r="X2590" s="29">
        <f t="shared" si="1376"/>
        <v>0</v>
      </c>
      <c r="Y2590" s="2">
        <f t="shared" ref="Y2590:Y2653" si="1389">IF(X2590&gt;0,VLOOKUP(A2590,AN$12:AR$131,5),0)</f>
        <v>0</v>
      </c>
      <c r="Z2590" s="82">
        <f t="shared" si="1377"/>
        <v>0</v>
      </c>
      <c r="AA2590" s="2">
        <f t="shared" si="1386"/>
        <v>0</v>
      </c>
      <c r="AB2590" s="27">
        <f t="shared" si="1384"/>
        <v>6.7299999999999999E-2</v>
      </c>
      <c r="AC2590" s="29">
        <f t="shared" si="1365"/>
        <v>22</v>
      </c>
      <c r="AD2590" s="29">
        <v>252</v>
      </c>
      <c r="AE2590" s="11">
        <f t="shared" si="1358"/>
        <v>1.005702332</v>
      </c>
      <c r="AF2590" s="2">
        <f t="shared" si="1387"/>
        <v>805.88864392999994</v>
      </c>
      <c r="AG2590" s="2">
        <f t="shared" si="1378"/>
        <v>831.60945318999995</v>
      </c>
      <c r="AH2590" s="3">
        <f t="shared" si="1379"/>
        <v>0</v>
      </c>
      <c r="AI2590" s="4" t="str">
        <f t="shared" si="1359"/>
        <v>A+J=</v>
      </c>
      <c r="AJ2590" s="12">
        <f t="shared" si="1385"/>
        <v>43710</v>
      </c>
      <c r="AK2590" s="12"/>
      <c r="AL2590" s="4"/>
      <c r="AM2590" s="1"/>
      <c r="AN2590" s="12"/>
      <c r="AO2590" s="1"/>
      <c r="AP2590" s="1"/>
      <c r="AQ2590" s="3"/>
      <c r="AR2590" s="3"/>
      <c r="AS2590" s="7"/>
      <c r="AT2590" s="1"/>
      <c r="AU2590" s="1"/>
      <c r="AV2590" s="1"/>
      <c r="AW2590" s="1"/>
      <c r="AX2590" s="1"/>
      <c r="AY2590" s="1"/>
      <c r="AZ2590" s="1"/>
      <c r="BA2590" s="1"/>
      <c r="BB2590" s="1"/>
    </row>
    <row r="2591" spans="1:154" x14ac:dyDescent="0.2">
      <c r="A2591" s="179">
        <f t="shared" si="1380"/>
        <v>43710</v>
      </c>
      <c r="B2591" s="87">
        <f t="shared" si="1366"/>
        <v>146668.33961900388</v>
      </c>
      <c r="C2591" s="87">
        <f t="shared" si="1381"/>
        <v>96912.317404729998</v>
      </c>
      <c r="D2591" s="87">
        <f>SUM(Y2591:Y$2591)</f>
        <v>3604.3464338200001</v>
      </c>
      <c r="E2591" s="89">
        <f t="shared" si="1367"/>
        <v>93307.970970909999</v>
      </c>
      <c r="F2591" s="100">
        <f t="shared" si="1362"/>
        <v>5214.2700000000004</v>
      </c>
      <c r="G2591" s="41">
        <f>IF(N2591=1,VLOOKUP(A2590,[1]Plan1!$BG$69:$BI$188,3),G2590)</f>
        <v>5224.18</v>
      </c>
      <c r="H2591" s="202">
        <f t="shared" si="1363"/>
        <v>43618</v>
      </c>
      <c r="I2591" s="202">
        <f t="shared" si="1364"/>
        <v>43648</v>
      </c>
      <c r="J2591" s="88">
        <f t="shared" si="1368"/>
        <v>1.9005536729015393E-3</v>
      </c>
      <c r="K2591" s="39">
        <f t="shared" si="1382"/>
        <v>43739</v>
      </c>
      <c r="L2591" s="39">
        <f t="shared" si="1369"/>
        <v>43710</v>
      </c>
      <c r="M2591" s="40">
        <f t="shared" si="1383"/>
        <v>22</v>
      </c>
      <c r="N2591" s="40">
        <f t="shared" si="1370"/>
        <v>22</v>
      </c>
      <c r="O2591" s="87">
        <f t="shared" si="1371"/>
        <v>1.00190055</v>
      </c>
      <c r="P2591" s="89">
        <f t="shared" si="1361"/>
        <v>1.0000997300000001</v>
      </c>
      <c r="Q2591" s="89">
        <f t="shared" ref="Q2591:Q2654" si="1390">IF(L2591&gt;L2590,Q2590*P2591,Q2590)</f>
        <v>1.5037716203921183</v>
      </c>
      <c r="R2591" s="87">
        <f t="shared" si="1360"/>
        <v>1.5066296100000001</v>
      </c>
      <c r="S2591" s="87">
        <f t="shared" si="1388"/>
        <v>1.4582888599999999</v>
      </c>
      <c r="T2591" s="87">
        <f t="shared" si="1372"/>
        <v>141326.15286810001</v>
      </c>
      <c r="U2591" s="87">
        <f t="shared" si="1373"/>
        <v>1651.831818200433</v>
      </c>
      <c r="V2591" s="87">
        <f t="shared" si="1374"/>
        <v>47272.580942883462</v>
      </c>
      <c r="W2591" s="87">
        <f t="shared" si="1375"/>
        <v>145836.73016581387</v>
      </c>
      <c r="X2591" s="90">
        <f t="shared" si="1376"/>
        <v>85</v>
      </c>
      <c r="Y2591" s="87">
        <f t="shared" si="1389"/>
        <v>3604.3464338200001</v>
      </c>
      <c r="Z2591" s="91">
        <f t="shared" si="1377"/>
        <v>3.7191830000000002E-2</v>
      </c>
      <c r="AA2591" s="87">
        <f t="shared" si="1386"/>
        <v>5256.1782520200004</v>
      </c>
      <c r="AB2591" s="88">
        <f t="shared" si="1384"/>
        <v>6.7299999999999999E-2</v>
      </c>
      <c r="AC2591" s="90">
        <f t="shared" si="1365"/>
        <v>22</v>
      </c>
      <c r="AD2591" s="90">
        <v>252</v>
      </c>
      <c r="AE2591" s="89">
        <f t="shared" ref="AE2591:AE2654" si="1391">ROUND((1+AB2591)^TRUNC((AC2591/AD2591),9),9)</f>
        <v>1.005702332</v>
      </c>
      <c r="AF2591" s="87">
        <f t="shared" si="1387"/>
        <v>805.88864392999994</v>
      </c>
      <c r="AG2591" s="87">
        <f t="shared" si="1378"/>
        <v>831.60945318999995</v>
      </c>
      <c r="AH2591" s="41">
        <f t="shared" si="1379"/>
        <v>6062.0668959499999</v>
      </c>
      <c r="AI2591" s="92" t="str">
        <f t="shared" si="1359"/>
        <v>A+J=</v>
      </c>
      <c r="AJ2591" s="12">
        <f t="shared" si="1385"/>
        <v>43710</v>
      </c>
      <c r="AK2591" s="39"/>
      <c r="AL2591" s="92"/>
      <c r="AM2591" s="40"/>
      <c r="AN2591" s="39"/>
      <c r="AO2591" s="40"/>
      <c r="AP2591" s="40"/>
      <c r="AQ2591" s="41"/>
      <c r="AR2591" s="41"/>
      <c r="AS2591" s="81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  <c r="CH2591" s="40"/>
      <c r="CI2591" s="40"/>
      <c r="CJ2591" s="40"/>
      <c r="CK2591" s="40"/>
      <c r="CL2591" s="40"/>
      <c r="CM2591" s="40"/>
      <c r="CN2591" s="40"/>
      <c r="CO2591" s="40"/>
      <c r="CP2591" s="40"/>
      <c r="CQ2591" s="40"/>
      <c r="CR2591" s="40"/>
      <c r="CS2591" s="40"/>
      <c r="CT2591" s="40"/>
      <c r="CU2591" s="40"/>
      <c r="CV2591" s="40"/>
      <c r="CW2591" s="40"/>
      <c r="CX2591" s="40"/>
      <c r="CY2591" s="40"/>
      <c r="CZ2591" s="40"/>
      <c r="DA2591" s="40"/>
      <c r="DB2591" s="40"/>
      <c r="DC2591" s="40"/>
      <c r="DD2591" s="40"/>
      <c r="DE2591" s="40"/>
      <c r="DF2591" s="40"/>
      <c r="DG2591" s="40"/>
      <c r="DH2591" s="40"/>
      <c r="DI2591" s="40"/>
      <c r="DJ2591" s="40"/>
      <c r="DK2591" s="40"/>
      <c r="DL2591" s="40"/>
      <c r="DM2591" s="40"/>
      <c r="DN2591" s="40"/>
      <c r="DO2591" s="40"/>
      <c r="DP2591" s="40"/>
      <c r="DQ2591" s="40"/>
      <c r="DR2591" s="40"/>
      <c r="DS2591" s="40"/>
      <c r="DT2591" s="40"/>
      <c r="DU2591" s="40"/>
      <c r="DV2591" s="40"/>
      <c r="DW2591" s="40"/>
      <c r="DX2591" s="40"/>
      <c r="DY2591" s="40"/>
      <c r="DZ2591" s="40"/>
      <c r="EA2591" s="40"/>
      <c r="EB2591" s="40"/>
      <c r="EC2591" s="40"/>
      <c r="ED2591" s="40"/>
      <c r="EE2591" s="40"/>
      <c r="EF2591" s="40"/>
      <c r="EG2591" s="40"/>
      <c r="EH2591" s="40"/>
      <c r="EI2591" s="40"/>
      <c r="EJ2591" s="40"/>
      <c r="EK2591" s="40"/>
      <c r="EL2591" s="40"/>
      <c r="EM2591" s="40"/>
      <c r="EN2591" s="40"/>
      <c r="EO2591" s="40"/>
      <c r="EP2591" s="40"/>
      <c r="EQ2591" s="40"/>
      <c r="ER2591" s="40"/>
      <c r="ES2591" s="40"/>
      <c r="ET2591" s="40"/>
      <c r="EU2591" s="40"/>
      <c r="EV2591" s="40"/>
      <c r="EW2591" s="40"/>
      <c r="EX2591" s="40"/>
    </row>
    <row r="2592" spans="1:154" x14ac:dyDescent="0.2">
      <c r="A2592" s="178">
        <f t="shared" si="1380"/>
        <v>43711</v>
      </c>
      <c r="B2592" s="2">
        <f t="shared" si="1366"/>
        <v>140624.25691156249</v>
      </c>
      <c r="C2592" s="2">
        <f t="shared" si="1381"/>
        <v>93307.970970909999</v>
      </c>
      <c r="D2592" s="2">
        <v>0</v>
      </c>
      <c r="E2592" s="11">
        <f t="shared" si="1367"/>
        <v>93307.970970909999</v>
      </c>
      <c r="F2592" s="99">
        <f t="shared" si="1362"/>
        <v>5224.18</v>
      </c>
      <c r="G2592" s="3">
        <f>IF(N2592=1,VLOOKUP(A2591,[1]Plan1!$BG$69:$BI$188,3),G2591)</f>
        <v>5229.93</v>
      </c>
      <c r="H2592" s="200">
        <f t="shared" si="1363"/>
        <v>43649</v>
      </c>
      <c r="I2592" s="200">
        <f t="shared" si="1364"/>
        <v>43680</v>
      </c>
      <c r="J2592" s="27">
        <f t="shared" si="1368"/>
        <v>1.1006512026767723E-3</v>
      </c>
      <c r="K2592" s="12">
        <f t="shared" si="1382"/>
        <v>43739</v>
      </c>
      <c r="L2592" s="12">
        <f t="shared" si="1369"/>
        <v>43739</v>
      </c>
      <c r="M2592" s="1">
        <f t="shared" si="1383"/>
        <v>21</v>
      </c>
      <c r="N2592" s="1">
        <f t="shared" si="1370"/>
        <v>1</v>
      </c>
      <c r="O2592" s="2">
        <f t="shared" si="1371"/>
        <v>1.0000523800000001</v>
      </c>
      <c r="P2592" s="11">
        <f t="shared" si="1361"/>
        <v>1.00190055</v>
      </c>
      <c r="Q2592" s="11">
        <f t="shared" si="1390"/>
        <v>1.5066296135452546</v>
      </c>
      <c r="R2592" s="2">
        <f t="shared" si="1360"/>
        <v>1.50670853</v>
      </c>
      <c r="S2592" s="2">
        <f t="shared" si="1388"/>
        <v>1.4582888599999999</v>
      </c>
      <c r="T2592" s="2">
        <f t="shared" si="1372"/>
        <v>136069.97461608</v>
      </c>
      <c r="U2592" s="2">
        <f t="shared" si="1373"/>
        <v>0</v>
      </c>
      <c r="V2592" s="2">
        <f t="shared" si="1374"/>
        <v>47279.944807952481</v>
      </c>
      <c r="W2592" s="2">
        <f t="shared" si="1375"/>
        <v>140587.91577886249</v>
      </c>
      <c r="X2592" s="29">
        <f t="shared" si="1376"/>
        <v>0</v>
      </c>
      <c r="Y2592" s="2">
        <f t="shared" si="1389"/>
        <v>0</v>
      </c>
      <c r="Z2592" s="82">
        <f t="shared" si="1377"/>
        <v>0</v>
      </c>
      <c r="AA2592" s="2">
        <f t="shared" si="1386"/>
        <v>0</v>
      </c>
      <c r="AB2592" s="27">
        <f t="shared" si="1384"/>
        <v>6.7299999999999999E-2</v>
      </c>
      <c r="AC2592" s="29">
        <f t="shared" si="1365"/>
        <v>1</v>
      </c>
      <c r="AD2592" s="29">
        <v>252</v>
      </c>
      <c r="AE2592" s="11">
        <f t="shared" si="1391"/>
        <v>1.0002584940000001</v>
      </c>
      <c r="AF2592" s="2">
        <f t="shared" si="1387"/>
        <v>35.173272009999998</v>
      </c>
      <c r="AG2592" s="2">
        <f t="shared" si="1378"/>
        <v>36.341132700000003</v>
      </c>
      <c r="AH2592" s="3">
        <f t="shared" si="1379"/>
        <v>0</v>
      </c>
      <c r="AI2592" s="4" t="str">
        <f t="shared" si="1359"/>
        <v>A+J=</v>
      </c>
      <c r="AJ2592" s="12">
        <f t="shared" si="1385"/>
        <v>43739</v>
      </c>
      <c r="AK2592" s="12"/>
      <c r="AL2592" s="4"/>
      <c r="AM2592" s="1"/>
      <c r="AN2592" s="12"/>
      <c r="AO2592" s="1"/>
      <c r="AP2592" s="1"/>
      <c r="AQ2592" s="3"/>
      <c r="AR2592" s="3"/>
      <c r="AS2592" s="7"/>
      <c r="AT2592" s="1"/>
      <c r="AU2592" s="1"/>
      <c r="AV2592" s="1"/>
      <c r="AW2592" s="1"/>
      <c r="AX2592" s="1"/>
      <c r="AY2592" s="1"/>
      <c r="AZ2592" s="1"/>
      <c r="BA2592" s="1"/>
      <c r="BB2592" s="1"/>
    </row>
    <row r="2593" spans="1:54" x14ac:dyDescent="0.2">
      <c r="A2593" s="178">
        <f t="shared" si="1380"/>
        <v>43712</v>
      </c>
      <c r="B2593" s="2">
        <f t="shared" si="1366"/>
        <v>140667.9760698012</v>
      </c>
      <c r="C2593" s="2">
        <f t="shared" si="1381"/>
        <v>93307.970970909999</v>
      </c>
      <c r="D2593" s="2">
        <v>0</v>
      </c>
      <c r="E2593" s="11">
        <f t="shared" si="1367"/>
        <v>93307.970970909999</v>
      </c>
      <c r="F2593" s="99">
        <f t="shared" si="1362"/>
        <v>5224.18</v>
      </c>
      <c r="G2593" s="3">
        <f>IF(N2593=1,VLOOKUP(A2592,[1]Plan1!$BG$69:$BI$188,3),G2592)</f>
        <v>5229.93</v>
      </c>
      <c r="H2593" s="200">
        <f t="shared" si="1363"/>
        <v>43649</v>
      </c>
      <c r="I2593" s="200">
        <f t="shared" si="1364"/>
        <v>43680</v>
      </c>
      <c r="J2593" s="27">
        <f t="shared" si="1368"/>
        <v>1.1006512026767723E-3</v>
      </c>
      <c r="K2593" s="12">
        <f t="shared" si="1382"/>
        <v>43739</v>
      </c>
      <c r="L2593" s="12">
        <f t="shared" si="1369"/>
        <v>43739</v>
      </c>
      <c r="M2593" s="1">
        <f t="shared" si="1383"/>
        <v>21</v>
      </c>
      <c r="N2593" s="1">
        <f t="shared" si="1370"/>
        <v>2</v>
      </c>
      <c r="O2593" s="2">
        <f t="shared" si="1371"/>
        <v>1.0001047700000001</v>
      </c>
      <c r="P2593" s="11">
        <f t="shared" si="1361"/>
        <v>1.00190055</v>
      </c>
      <c r="Q2593" s="11">
        <f t="shared" si="1390"/>
        <v>1.5066296135452546</v>
      </c>
      <c r="R2593" s="2">
        <f t="shared" si="1360"/>
        <v>1.50678746</v>
      </c>
      <c r="S2593" s="2">
        <f t="shared" si="1388"/>
        <v>1.4582888599999999</v>
      </c>
      <c r="T2593" s="2">
        <f t="shared" si="1372"/>
        <v>136069.97461608</v>
      </c>
      <c r="U2593" s="2">
        <f t="shared" si="1373"/>
        <v>0</v>
      </c>
      <c r="V2593" s="2">
        <f t="shared" si="1374"/>
        <v>47287.309606101211</v>
      </c>
      <c r="W2593" s="2">
        <f t="shared" si="1375"/>
        <v>140595.2805770112</v>
      </c>
      <c r="X2593" s="29">
        <f t="shared" si="1376"/>
        <v>0</v>
      </c>
      <c r="Y2593" s="2">
        <f t="shared" si="1389"/>
        <v>0</v>
      </c>
      <c r="Z2593" s="82">
        <f t="shared" si="1377"/>
        <v>0</v>
      </c>
      <c r="AA2593" s="2">
        <f t="shared" si="1386"/>
        <v>0</v>
      </c>
      <c r="AB2593" s="27">
        <f t="shared" si="1384"/>
        <v>6.7299999999999999E-2</v>
      </c>
      <c r="AC2593" s="29">
        <f t="shared" si="1365"/>
        <v>2</v>
      </c>
      <c r="AD2593" s="29">
        <v>252</v>
      </c>
      <c r="AE2593" s="11">
        <f t="shared" si="1391"/>
        <v>1.000517055</v>
      </c>
      <c r="AF2593" s="2">
        <f t="shared" si="1387"/>
        <v>70.355660720000003</v>
      </c>
      <c r="AG2593" s="2">
        <f t="shared" si="1378"/>
        <v>72.695492790000003</v>
      </c>
      <c r="AH2593" s="3">
        <f t="shared" si="1379"/>
        <v>0</v>
      </c>
      <c r="AI2593" s="4" t="str">
        <f t="shared" si="1359"/>
        <v>A+J=</v>
      </c>
      <c r="AJ2593" s="12">
        <f t="shared" si="1385"/>
        <v>43739</v>
      </c>
      <c r="AK2593" s="12"/>
      <c r="AL2593" s="4"/>
      <c r="AM2593" s="1"/>
      <c r="AN2593" s="12"/>
      <c r="AO2593" s="1"/>
      <c r="AP2593" s="1"/>
      <c r="AQ2593" s="3"/>
      <c r="AR2593" s="3"/>
      <c r="AS2593" s="7"/>
      <c r="AT2593" s="1"/>
      <c r="AU2593" s="1"/>
      <c r="AV2593" s="1"/>
      <c r="AW2593" s="1"/>
      <c r="AX2593" s="1"/>
      <c r="AY2593" s="1"/>
      <c r="AZ2593" s="1"/>
      <c r="BA2593" s="1"/>
      <c r="BB2593" s="1"/>
    </row>
    <row r="2594" spans="1:54" x14ac:dyDescent="0.2">
      <c r="A2594" s="178">
        <f t="shared" si="1380"/>
        <v>43713</v>
      </c>
      <c r="B2594" s="2">
        <f t="shared" si="1366"/>
        <v>140711.70845692992</v>
      </c>
      <c r="C2594" s="2">
        <f t="shared" si="1381"/>
        <v>93307.970970909999</v>
      </c>
      <c r="D2594" s="2">
        <v>0</v>
      </c>
      <c r="E2594" s="11">
        <f t="shared" si="1367"/>
        <v>93307.970970909999</v>
      </c>
      <c r="F2594" s="99">
        <f t="shared" si="1362"/>
        <v>5224.18</v>
      </c>
      <c r="G2594" s="3">
        <f>IF(N2594=1,VLOOKUP(A2593,[1]Plan1!$BG$69:$BI$188,3),G2593)</f>
        <v>5229.93</v>
      </c>
      <c r="H2594" s="200">
        <f t="shared" si="1363"/>
        <v>43649</v>
      </c>
      <c r="I2594" s="200">
        <f t="shared" si="1364"/>
        <v>43680</v>
      </c>
      <c r="J2594" s="27">
        <f t="shared" si="1368"/>
        <v>1.1006512026767723E-3</v>
      </c>
      <c r="K2594" s="12">
        <f t="shared" si="1382"/>
        <v>43739</v>
      </c>
      <c r="L2594" s="12">
        <f t="shared" si="1369"/>
        <v>43739</v>
      </c>
      <c r="M2594" s="1">
        <f t="shared" si="1383"/>
        <v>21</v>
      </c>
      <c r="N2594" s="1">
        <f t="shared" si="1370"/>
        <v>3</v>
      </c>
      <c r="O2594" s="2">
        <f t="shared" si="1371"/>
        <v>1.0001571600000001</v>
      </c>
      <c r="P2594" s="11">
        <f t="shared" si="1361"/>
        <v>1.00190055</v>
      </c>
      <c r="Q2594" s="11">
        <f t="shared" si="1390"/>
        <v>1.5066296135452546</v>
      </c>
      <c r="R2594" s="2">
        <f t="shared" si="1360"/>
        <v>1.5068663899999999</v>
      </c>
      <c r="S2594" s="2">
        <f t="shared" si="1388"/>
        <v>1.4582888599999999</v>
      </c>
      <c r="T2594" s="2">
        <f t="shared" si="1372"/>
        <v>136069.97461608</v>
      </c>
      <c r="U2594" s="2">
        <f t="shared" si="1373"/>
        <v>0</v>
      </c>
      <c r="V2594" s="2">
        <f t="shared" si="1374"/>
        <v>47294.674404249934</v>
      </c>
      <c r="W2594" s="2">
        <f t="shared" si="1375"/>
        <v>140602.64537515992</v>
      </c>
      <c r="X2594" s="29">
        <f t="shared" si="1376"/>
        <v>0</v>
      </c>
      <c r="Y2594" s="2">
        <f t="shared" si="1389"/>
        <v>0</v>
      </c>
      <c r="Z2594" s="82">
        <f t="shared" si="1377"/>
        <v>0</v>
      </c>
      <c r="AA2594" s="2">
        <f t="shared" si="1386"/>
        <v>0</v>
      </c>
      <c r="AB2594" s="27">
        <f t="shared" si="1384"/>
        <v>6.7299999999999999E-2</v>
      </c>
      <c r="AC2594" s="29">
        <f t="shared" si="1365"/>
        <v>3</v>
      </c>
      <c r="AD2594" s="29">
        <v>252</v>
      </c>
      <c r="AE2594" s="11">
        <f t="shared" si="1391"/>
        <v>1.0007756830000001</v>
      </c>
      <c r="AF2594" s="2">
        <f t="shared" si="1387"/>
        <v>105.54716612</v>
      </c>
      <c r="AG2594" s="2">
        <f t="shared" si="1378"/>
        <v>109.06308177</v>
      </c>
      <c r="AH2594" s="3">
        <f t="shared" si="1379"/>
        <v>0</v>
      </c>
      <c r="AI2594" s="4" t="str">
        <f t="shared" ref="AI2594:AI2657" si="1392">AI2593</f>
        <v>A+J=</v>
      </c>
      <c r="AJ2594" s="12">
        <f t="shared" si="1385"/>
        <v>43739</v>
      </c>
      <c r="AK2594" s="12"/>
      <c r="AL2594" s="4"/>
      <c r="AM2594" s="1"/>
      <c r="AN2594" s="12"/>
      <c r="AO2594" s="1"/>
      <c r="AP2594" s="1"/>
      <c r="AQ2594" s="3"/>
      <c r="AR2594" s="3"/>
      <c r="AS2594" s="7"/>
      <c r="AT2594" s="1"/>
      <c r="AU2594" s="1"/>
      <c r="AV2594" s="1"/>
      <c r="AW2594" s="1"/>
      <c r="AX2594" s="1"/>
      <c r="AY2594" s="1"/>
      <c r="AZ2594" s="1"/>
      <c r="BA2594" s="1"/>
      <c r="BB2594" s="1"/>
    </row>
    <row r="2595" spans="1:54" x14ac:dyDescent="0.2">
      <c r="A2595" s="178">
        <f t="shared" si="1380"/>
        <v>43714</v>
      </c>
      <c r="B2595" s="2">
        <f t="shared" si="1366"/>
        <v>140755.45393379868</v>
      </c>
      <c r="C2595" s="2">
        <f t="shared" si="1381"/>
        <v>93307.970970909999</v>
      </c>
      <c r="D2595" s="2">
        <v>0</v>
      </c>
      <c r="E2595" s="11">
        <f t="shared" si="1367"/>
        <v>93307.970970909999</v>
      </c>
      <c r="F2595" s="99">
        <f t="shared" si="1362"/>
        <v>5224.18</v>
      </c>
      <c r="G2595" s="3">
        <f>IF(N2595=1,VLOOKUP(A2594,[1]Plan1!$BG$69:$BI$188,3),G2594)</f>
        <v>5229.93</v>
      </c>
      <c r="H2595" s="200">
        <f t="shared" si="1363"/>
        <v>43649</v>
      </c>
      <c r="I2595" s="200">
        <f t="shared" si="1364"/>
        <v>43680</v>
      </c>
      <c r="J2595" s="27">
        <f t="shared" si="1368"/>
        <v>1.1006512026767723E-3</v>
      </c>
      <c r="K2595" s="12">
        <f t="shared" si="1382"/>
        <v>43739</v>
      </c>
      <c r="L2595" s="12">
        <f t="shared" si="1369"/>
        <v>43739</v>
      </c>
      <c r="M2595" s="1">
        <f t="shared" si="1383"/>
        <v>21</v>
      </c>
      <c r="N2595" s="1">
        <f t="shared" si="1370"/>
        <v>4</v>
      </c>
      <c r="O2595" s="2">
        <f t="shared" si="1371"/>
        <v>1.0002095499999999</v>
      </c>
      <c r="P2595" s="11">
        <f t="shared" si="1361"/>
        <v>1.00190055</v>
      </c>
      <c r="Q2595" s="11">
        <f t="shared" si="1390"/>
        <v>1.5066296135452546</v>
      </c>
      <c r="R2595" s="2">
        <f t="shared" si="1360"/>
        <v>1.50694532</v>
      </c>
      <c r="S2595" s="2">
        <f t="shared" si="1388"/>
        <v>1.4582888599999999</v>
      </c>
      <c r="T2595" s="2">
        <f t="shared" si="1372"/>
        <v>136069.97461608</v>
      </c>
      <c r="U2595" s="2">
        <f t="shared" si="1373"/>
        <v>0</v>
      </c>
      <c r="V2595" s="2">
        <f t="shared" si="1374"/>
        <v>47302.039202398686</v>
      </c>
      <c r="W2595" s="2">
        <f t="shared" si="1375"/>
        <v>140610.01017330869</v>
      </c>
      <c r="X2595" s="29">
        <f t="shared" si="1376"/>
        <v>0</v>
      </c>
      <c r="Y2595" s="2">
        <f t="shared" si="1389"/>
        <v>0</v>
      </c>
      <c r="Z2595" s="82">
        <f t="shared" si="1377"/>
        <v>0</v>
      </c>
      <c r="AA2595" s="2">
        <f t="shared" si="1386"/>
        <v>0</v>
      </c>
      <c r="AB2595" s="27">
        <f t="shared" si="1384"/>
        <v>6.7299999999999999E-2</v>
      </c>
      <c r="AC2595" s="29">
        <f t="shared" si="1365"/>
        <v>4</v>
      </c>
      <c r="AD2595" s="29">
        <v>252</v>
      </c>
      <c r="AE2595" s="11">
        <f t="shared" si="1391"/>
        <v>1.0010343770000001</v>
      </c>
      <c r="AF2595" s="2">
        <f t="shared" si="1387"/>
        <v>140.74765213000001</v>
      </c>
      <c r="AG2595" s="2">
        <f t="shared" si="1378"/>
        <v>145.44376048999999</v>
      </c>
      <c r="AH2595" s="3">
        <f t="shared" si="1379"/>
        <v>0</v>
      </c>
      <c r="AI2595" s="4" t="str">
        <f t="shared" si="1392"/>
        <v>A+J=</v>
      </c>
      <c r="AJ2595" s="12">
        <f t="shared" si="1385"/>
        <v>43739</v>
      </c>
      <c r="AK2595" s="12"/>
      <c r="AL2595" s="4"/>
      <c r="AM2595" s="1"/>
      <c r="AN2595" s="12"/>
      <c r="AO2595" s="1"/>
      <c r="AP2595" s="1"/>
      <c r="AQ2595" s="3"/>
      <c r="AR2595" s="3"/>
      <c r="AS2595" s="7"/>
      <c r="AT2595" s="1"/>
      <c r="AU2595" s="1"/>
      <c r="AV2595" s="1"/>
      <c r="AW2595" s="1"/>
      <c r="AX2595" s="1"/>
      <c r="AY2595" s="1"/>
      <c r="AZ2595" s="1"/>
      <c r="BA2595" s="1"/>
      <c r="BB2595" s="1"/>
    </row>
    <row r="2596" spans="1:54" x14ac:dyDescent="0.2">
      <c r="A2596" s="178">
        <f t="shared" si="1380"/>
        <v>43715</v>
      </c>
      <c r="B2596" s="2">
        <f t="shared" si="1366"/>
        <v>140799.21465167686</v>
      </c>
      <c r="C2596" s="2">
        <f t="shared" si="1381"/>
        <v>93307.970970909999</v>
      </c>
      <c r="D2596" s="2">
        <v>0</v>
      </c>
      <c r="E2596" s="11">
        <f t="shared" si="1367"/>
        <v>93307.970970909999</v>
      </c>
      <c r="F2596" s="99">
        <f t="shared" si="1362"/>
        <v>5224.18</v>
      </c>
      <c r="G2596" s="3">
        <f>IF(N2596=1,VLOOKUP(A2595,[1]Plan1!$BG$69:$BI$188,3),G2595)</f>
        <v>5229.93</v>
      </c>
      <c r="H2596" s="200">
        <f t="shared" si="1363"/>
        <v>43649</v>
      </c>
      <c r="I2596" s="200">
        <f t="shared" si="1364"/>
        <v>43680</v>
      </c>
      <c r="J2596" s="27">
        <f t="shared" si="1368"/>
        <v>1.1006512026767723E-3</v>
      </c>
      <c r="K2596" s="12">
        <f t="shared" si="1382"/>
        <v>43739</v>
      </c>
      <c r="L2596" s="12">
        <f t="shared" si="1369"/>
        <v>43739</v>
      </c>
      <c r="M2596" s="1">
        <f t="shared" si="1383"/>
        <v>21</v>
      </c>
      <c r="N2596" s="1">
        <f t="shared" si="1370"/>
        <v>5</v>
      </c>
      <c r="O2596" s="2">
        <f t="shared" si="1371"/>
        <v>1.0002619500000001</v>
      </c>
      <c r="P2596" s="11">
        <f t="shared" si="1361"/>
        <v>1.00190055</v>
      </c>
      <c r="Q2596" s="11">
        <f t="shared" si="1390"/>
        <v>1.5066296135452546</v>
      </c>
      <c r="R2596" s="2">
        <f t="shared" si="1360"/>
        <v>1.5070242700000001</v>
      </c>
      <c r="S2596" s="2">
        <f t="shared" si="1388"/>
        <v>1.4582888599999999</v>
      </c>
      <c r="T2596" s="2">
        <f t="shared" si="1372"/>
        <v>136069.97461608</v>
      </c>
      <c r="U2596" s="2">
        <f t="shared" si="1373"/>
        <v>0</v>
      </c>
      <c r="V2596" s="2">
        <f t="shared" si="1374"/>
        <v>47309.405866706838</v>
      </c>
      <c r="W2596" s="2">
        <f t="shared" si="1375"/>
        <v>140617.37683761684</v>
      </c>
      <c r="X2596" s="29">
        <f t="shared" si="1376"/>
        <v>0</v>
      </c>
      <c r="Y2596" s="2">
        <f t="shared" si="1389"/>
        <v>0</v>
      </c>
      <c r="Z2596" s="82">
        <f t="shared" si="1377"/>
        <v>0</v>
      </c>
      <c r="AA2596" s="2">
        <f t="shared" si="1386"/>
        <v>0</v>
      </c>
      <c r="AB2596" s="27">
        <f t="shared" si="1384"/>
        <v>6.7299999999999999E-2</v>
      </c>
      <c r="AC2596" s="29">
        <f t="shared" si="1365"/>
        <v>5</v>
      </c>
      <c r="AD2596" s="29">
        <v>252</v>
      </c>
      <c r="AE2596" s="11">
        <f t="shared" si="1391"/>
        <v>1.0012931389999999</v>
      </c>
      <c r="AF2596" s="2">
        <f t="shared" si="1387"/>
        <v>175.95739090000001</v>
      </c>
      <c r="AG2596" s="2">
        <f t="shared" si="1378"/>
        <v>181.83781406</v>
      </c>
      <c r="AH2596" s="3">
        <f t="shared" si="1379"/>
        <v>0</v>
      </c>
      <c r="AI2596" s="4" t="str">
        <f t="shared" si="1392"/>
        <v>A+J=</v>
      </c>
      <c r="AJ2596" s="12">
        <f t="shared" si="1385"/>
        <v>43739</v>
      </c>
      <c r="AK2596" s="12"/>
      <c r="AL2596" s="4"/>
      <c r="AM2596" s="1"/>
      <c r="AN2596" s="12"/>
      <c r="AO2596" s="1"/>
      <c r="AP2596" s="1"/>
      <c r="AQ2596" s="3"/>
      <c r="AR2596" s="3"/>
      <c r="AS2596" s="7"/>
      <c r="AT2596" s="1"/>
      <c r="AU2596" s="1"/>
      <c r="AV2596" s="1"/>
      <c r="AW2596" s="1"/>
      <c r="AX2596" s="1"/>
      <c r="AY2596" s="1"/>
      <c r="AZ2596" s="1"/>
      <c r="BA2596" s="1"/>
      <c r="BB2596" s="1"/>
    </row>
    <row r="2597" spans="1:54" x14ac:dyDescent="0.2">
      <c r="A2597" s="178">
        <f t="shared" si="1380"/>
        <v>43716</v>
      </c>
      <c r="B2597" s="2">
        <f t="shared" si="1366"/>
        <v>140799.21465167686</v>
      </c>
      <c r="C2597" s="2">
        <f t="shared" si="1381"/>
        <v>93307.970970909999</v>
      </c>
      <c r="D2597" s="2">
        <v>0</v>
      </c>
      <c r="E2597" s="11">
        <f t="shared" si="1367"/>
        <v>93307.970970909999</v>
      </c>
      <c r="F2597" s="99">
        <f t="shared" si="1362"/>
        <v>5224.18</v>
      </c>
      <c r="G2597" s="3">
        <f>IF(N2597=1,VLOOKUP(A2596,[1]Plan1!$BG$69:$BI$188,3),G2596)</f>
        <v>5229.93</v>
      </c>
      <c r="H2597" s="200">
        <f t="shared" si="1363"/>
        <v>43649</v>
      </c>
      <c r="I2597" s="200">
        <f t="shared" si="1364"/>
        <v>43680</v>
      </c>
      <c r="J2597" s="27">
        <f t="shared" si="1368"/>
        <v>1.1006512026767723E-3</v>
      </c>
      <c r="K2597" s="12">
        <f t="shared" si="1382"/>
        <v>43739</v>
      </c>
      <c r="L2597" s="12">
        <f t="shared" si="1369"/>
        <v>43739</v>
      </c>
      <c r="M2597" s="1">
        <f t="shared" si="1383"/>
        <v>21</v>
      </c>
      <c r="N2597" s="1">
        <f t="shared" si="1370"/>
        <v>5</v>
      </c>
      <c r="O2597" s="2">
        <f t="shared" si="1371"/>
        <v>1.0002619500000001</v>
      </c>
      <c r="P2597" s="11">
        <f t="shared" si="1361"/>
        <v>1.00190055</v>
      </c>
      <c r="Q2597" s="11">
        <f t="shared" si="1390"/>
        <v>1.5066296135452546</v>
      </c>
      <c r="R2597" s="2">
        <f t="shared" si="1360"/>
        <v>1.5070242700000001</v>
      </c>
      <c r="S2597" s="2">
        <f t="shared" si="1388"/>
        <v>1.4582888599999999</v>
      </c>
      <c r="T2597" s="2">
        <f t="shared" si="1372"/>
        <v>136069.97461608</v>
      </c>
      <c r="U2597" s="2">
        <f t="shared" si="1373"/>
        <v>0</v>
      </c>
      <c r="V2597" s="2">
        <f t="shared" si="1374"/>
        <v>47309.405866706838</v>
      </c>
      <c r="W2597" s="2">
        <f t="shared" si="1375"/>
        <v>140617.37683761684</v>
      </c>
      <c r="X2597" s="29">
        <f t="shared" si="1376"/>
        <v>0</v>
      </c>
      <c r="Y2597" s="2">
        <f t="shared" si="1389"/>
        <v>0</v>
      </c>
      <c r="Z2597" s="82">
        <f t="shared" si="1377"/>
        <v>0</v>
      </c>
      <c r="AA2597" s="2">
        <f t="shared" si="1386"/>
        <v>0</v>
      </c>
      <c r="AB2597" s="27">
        <f t="shared" si="1384"/>
        <v>6.7299999999999999E-2</v>
      </c>
      <c r="AC2597" s="29">
        <f t="shared" si="1365"/>
        <v>5</v>
      </c>
      <c r="AD2597" s="29">
        <v>252</v>
      </c>
      <c r="AE2597" s="11">
        <f t="shared" si="1391"/>
        <v>1.0012931389999999</v>
      </c>
      <c r="AF2597" s="2">
        <f t="shared" si="1387"/>
        <v>175.95739090000001</v>
      </c>
      <c r="AG2597" s="2">
        <f t="shared" si="1378"/>
        <v>181.83781406</v>
      </c>
      <c r="AH2597" s="3">
        <f t="shared" si="1379"/>
        <v>0</v>
      </c>
      <c r="AI2597" s="4" t="str">
        <f t="shared" si="1392"/>
        <v>A+J=</v>
      </c>
      <c r="AJ2597" s="12">
        <f t="shared" si="1385"/>
        <v>43739</v>
      </c>
      <c r="AK2597" s="12"/>
      <c r="AL2597" s="4"/>
      <c r="AM2597" s="1"/>
      <c r="AN2597" s="12"/>
      <c r="AO2597" s="1"/>
      <c r="AP2597" s="1"/>
      <c r="AQ2597" s="3"/>
      <c r="AR2597" s="3"/>
      <c r="AS2597" s="7"/>
      <c r="AT2597" s="1"/>
      <c r="AU2597" s="1"/>
      <c r="AV2597" s="1"/>
      <c r="AW2597" s="1"/>
      <c r="AX2597" s="1"/>
      <c r="AY2597" s="1"/>
      <c r="AZ2597" s="1"/>
      <c r="BA2597" s="1"/>
      <c r="BB2597" s="1"/>
    </row>
    <row r="2598" spans="1:54" x14ac:dyDescent="0.2">
      <c r="A2598" s="178">
        <f t="shared" si="1380"/>
        <v>43717</v>
      </c>
      <c r="B2598" s="2">
        <f t="shared" si="1366"/>
        <v>140799.21465167686</v>
      </c>
      <c r="C2598" s="2">
        <f t="shared" si="1381"/>
        <v>93307.970970909999</v>
      </c>
      <c r="D2598" s="2">
        <v>0</v>
      </c>
      <c r="E2598" s="11">
        <f t="shared" si="1367"/>
        <v>93307.970970909999</v>
      </c>
      <c r="F2598" s="99">
        <f t="shared" si="1362"/>
        <v>5224.18</v>
      </c>
      <c r="G2598" s="3">
        <f>IF(N2598=1,VLOOKUP(A2597,[1]Plan1!$BG$69:$BI$188,3),G2597)</f>
        <v>5229.93</v>
      </c>
      <c r="H2598" s="200">
        <f t="shared" si="1363"/>
        <v>43649</v>
      </c>
      <c r="I2598" s="200">
        <f t="shared" si="1364"/>
        <v>43680</v>
      </c>
      <c r="J2598" s="27">
        <f t="shared" si="1368"/>
        <v>1.1006512026767723E-3</v>
      </c>
      <c r="K2598" s="12">
        <f t="shared" si="1382"/>
        <v>43739</v>
      </c>
      <c r="L2598" s="12">
        <f t="shared" si="1369"/>
        <v>43739</v>
      </c>
      <c r="M2598" s="1">
        <f t="shared" si="1383"/>
        <v>21</v>
      </c>
      <c r="N2598" s="1">
        <f t="shared" si="1370"/>
        <v>5</v>
      </c>
      <c r="O2598" s="2">
        <f t="shared" si="1371"/>
        <v>1.0002619500000001</v>
      </c>
      <c r="P2598" s="11">
        <f t="shared" si="1361"/>
        <v>1.00190055</v>
      </c>
      <c r="Q2598" s="11">
        <f t="shared" si="1390"/>
        <v>1.5066296135452546</v>
      </c>
      <c r="R2598" s="2">
        <f t="shared" si="1360"/>
        <v>1.5070242700000001</v>
      </c>
      <c r="S2598" s="2">
        <f t="shared" si="1388"/>
        <v>1.4582888599999999</v>
      </c>
      <c r="T2598" s="2">
        <f t="shared" si="1372"/>
        <v>136069.97461608</v>
      </c>
      <c r="U2598" s="2">
        <f t="shared" si="1373"/>
        <v>0</v>
      </c>
      <c r="V2598" s="2">
        <f t="shared" si="1374"/>
        <v>47309.405866706838</v>
      </c>
      <c r="W2598" s="2">
        <f t="shared" si="1375"/>
        <v>140617.37683761684</v>
      </c>
      <c r="X2598" s="29">
        <f t="shared" si="1376"/>
        <v>0</v>
      </c>
      <c r="Y2598" s="2">
        <f t="shared" si="1389"/>
        <v>0</v>
      </c>
      <c r="Z2598" s="82">
        <f t="shared" si="1377"/>
        <v>0</v>
      </c>
      <c r="AA2598" s="2">
        <f t="shared" si="1386"/>
        <v>0</v>
      </c>
      <c r="AB2598" s="27">
        <f t="shared" si="1384"/>
        <v>6.7299999999999999E-2</v>
      </c>
      <c r="AC2598" s="29">
        <f t="shared" si="1365"/>
        <v>5</v>
      </c>
      <c r="AD2598" s="29">
        <v>252</v>
      </c>
      <c r="AE2598" s="11">
        <f t="shared" si="1391"/>
        <v>1.0012931389999999</v>
      </c>
      <c r="AF2598" s="2">
        <f t="shared" si="1387"/>
        <v>175.95739090000001</v>
      </c>
      <c r="AG2598" s="2">
        <f t="shared" si="1378"/>
        <v>181.83781406</v>
      </c>
      <c r="AH2598" s="3">
        <f t="shared" si="1379"/>
        <v>0</v>
      </c>
      <c r="AI2598" s="4" t="str">
        <f t="shared" si="1392"/>
        <v>A+J=</v>
      </c>
      <c r="AJ2598" s="12">
        <f t="shared" si="1385"/>
        <v>43739</v>
      </c>
      <c r="AK2598" s="12"/>
      <c r="AL2598" s="4"/>
      <c r="AM2598" s="1"/>
      <c r="AN2598" s="12"/>
      <c r="AO2598" s="1"/>
      <c r="AP2598" s="1"/>
      <c r="AQ2598" s="3"/>
      <c r="AR2598" s="3"/>
      <c r="AS2598" s="7"/>
      <c r="AT2598" s="1"/>
      <c r="AU2598" s="1"/>
      <c r="AV2598" s="1"/>
      <c r="AW2598" s="1"/>
      <c r="AX2598" s="1"/>
      <c r="AY2598" s="1"/>
      <c r="AZ2598" s="1"/>
      <c r="BA2598" s="1"/>
      <c r="BB2598" s="1"/>
    </row>
    <row r="2599" spans="1:54" x14ac:dyDescent="0.2">
      <c r="A2599" s="178">
        <f t="shared" si="1380"/>
        <v>43718</v>
      </c>
      <c r="B2599" s="2">
        <f t="shared" si="1366"/>
        <v>140842.98659416556</v>
      </c>
      <c r="C2599" s="2">
        <f t="shared" si="1381"/>
        <v>93307.970970909999</v>
      </c>
      <c r="D2599" s="2">
        <v>0</v>
      </c>
      <c r="E2599" s="11">
        <f t="shared" si="1367"/>
        <v>93307.970970909999</v>
      </c>
      <c r="F2599" s="99">
        <f t="shared" si="1362"/>
        <v>5224.18</v>
      </c>
      <c r="G2599" s="3">
        <f>IF(N2599=1,VLOOKUP(A2598,[1]Plan1!$BG$69:$BI$188,3),G2598)</f>
        <v>5229.93</v>
      </c>
      <c r="H2599" s="200">
        <f t="shared" si="1363"/>
        <v>43649</v>
      </c>
      <c r="I2599" s="200">
        <f t="shared" si="1364"/>
        <v>43680</v>
      </c>
      <c r="J2599" s="27">
        <f t="shared" si="1368"/>
        <v>1.1006512026767723E-3</v>
      </c>
      <c r="K2599" s="12">
        <f t="shared" si="1382"/>
        <v>43739</v>
      </c>
      <c r="L2599" s="12">
        <f t="shared" si="1369"/>
        <v>43739</v>
      </c>
      <c r="M2599" s="1">
        <f t="shared" si="1383"/>
        <v>21</v>
      </c>
      <c r="N2599" s="1">
        <f t="shared" si="1370"/>
        <v>6</v>
      </c>
      <c r="O2599" s="2">
        <f t="shared" si="1371"/>
        <v>1.0003143400000001</v>
      </c>
      <c r="P2599" s="11">
        <f t="shared" si="1361"/>
        <v>1.00190055</v>
      </c>
      <c r="Q2599" s="11">
        <f t="shared" si="1390"/>
        <v>1.5066296135452546</v>
      </c>
      <c r="R2599" s="2">
        <f t="shared" si="1360"/>
        <v>1.5071032</v>
      </c>
      <c r="S2599" s="2">
        <f t="shared" si="1388"/>
        <v>1.4582888599999999</v>
      </c>
      <c r="T2599" s="2">
        <f t="shared" si="1372"/>
        <v>136069.97461608</v>
      </c>
      <c r="U2599" s="2">
        <f t="shared" si="1373"/>
        <v>0</v>
      </c>
      <c r="V2599" s="2">
        <f t="shared" si="1374"/>
        <v>47316.770664855569</v>
      </c>
      <c r="W2599" s="2">
        <f t="shared" si="1375"/>
        <v>140624.74163576556</v>
      </c>
      <c r="X2599" s="29">
        <f t="shared" si="1376"/>
        <v>0</v>
      </c>
      <c r="Y2599" s="2">
        <f t="shared" si="1389"/>
        <v>0</v>
      </c>
      <c r="Z2599" s="82">
        <f t="shared" si="1377"/>
        <v>0</v>
      </c>
      <c r="AA2599" s="2">
        <f t="shared" si="1386"/>
        <v>0</v>
      </c>
      <c r="AB2599" s="27">
        <f t="shared" si="1384"/>
        <v>6.7299999999999999E-2</v>
      </c>
      <c r="AC2599" s="29">
        <f t="shared" si="1365"/>
        <v>6</v>
      </c>
      <c r="AD2599" s="29">
        <v>252</v>
      </c>
      <c r="AE2599" s="11">
        <f t="shared" si="1391"/>
        <v>1.0015519669999999</v>
      </c>
      <c r="AF2599" s="2">
        <f t="shared" si="1387"/>
        <v>211.17611029</v>
      </c>
      <c r="AG2599" s="2">
        <f t="shared" si="1378"/>
        <v>218.2449584</v>
      </c>
      <c r="AH2599" s="3">
        <f t="shared" si="1379"/>
        <v>0</v>
      </c>
      <c r="AI2599" s="4" t="str">
        <f t="shared" si="1392"/>
        <v>A+J=</v>
      </c>
      <c r="AJ2599" s="12">
        <f t="shared" si="1385"/>
        <v>43739</v>
      </c>
      <c r="AK2599" s="12"/>
      <c r="AL2599" s="4"/>
      <c r="AM2599" s="1"/>
      <c r="AN2599" s="12"/>
      <c r="AO2599" s="1"/>
      <c r="AP2599" s="1"/>
      <c r="AQ2599" s="3"/>
      <c r="AR2599" s="3"/>
      <c r="AS2599" s="7"/>
      <c r="AT2599" s="1"/>
      <c r="AU2599" s="1"/>
      <c r="AV2599" s="1"/>
      <c r="AW2599" s="1"/>
      <c r="AX2599" s="1"/>
      <c r="AY2599" s="1"/>
      <c r="AZ2599" s="1"/>
      <c r="BA2599" s="1"/>
      <c r="BB2599" s="1"/>
    </row>
    <row r="2600" spans="1:54" x14ac:dyDescent="0.2">
      <c r="A2600" s="178">
        <f t="shared" si="1380"/>
        <v>43719</v>
      </c>
      <c r="B2600" s="2">
        <f t="shared" si="1366"/>
        <v>140886.77364097373</v>
      </c>
      <c r="C2600" s="2">
        <f t="shared" si="1381"/>
        <v>93307.970970909999</v>
      </c>
      <c r="D2600" s="2">
        <v>0</v>
      </c>
      <c r="E2600" s="11">
        <f t="shared" si="1367"/>
        <v>93307.970970909999</v>
      </c>
      <c r="F2600" s="99">
        <f t="shared" si="1362"/>
        <v>5224.18</v>
      </c>
      <c r="G2600" s="3">
        <f>IF(N2600=1,VLOOKUP(A2599,[1]Plan1!$BG$69:$BI$188,3),G2599)</f>
        <v>5229.93</v>
      </c>
      <c r="H2600" s="200">
        <f t="shared" si="1363"/>
        <v>43649</v>
      </c>
      <c r="I2600" s="200">
        <f t="shared" si="1364"/>
        <v>43680</v>
      </c>
      <c r="J2600" s="27">
        <f t="shared" si="1368"/>
        <v>1.1006512026767723E-3</v>
      </c>
      <c r="K2600" s="12">
        <f t="shared" si="1382"/>
        <v>43739</v>
      </c>
      <c r="L2600" s="12">
        <f t="shared" si="1369"/>
        <v>43739</v>
      </c>
      <c r="M2600" s="1">
        <f t="shared" si="1383"/>
        <v>21</v>
      </c>
      <c r="N2600" s="1">
        <f t="shared" si="1370"/>
        <v>7</v>
      </c>
      <c r="O2600" s="2">
        <f t="shared" si="1371"/>
        <v>1.00036674</v>
      </c>
      <c r="P2600" s="11">
        <f t="shared" si="1361"/>
        <v>1.00190055</v>
      </c>
      <c r="Q2600" s="11">
        <f t="shared" si="1390"/>
        <v>1.5066296135452546</v>
      </c>
      <c r="R2600" s="2">
        <f t="shared" si="1360"/>
        <v>1.50718215</v>
      </c>
      <c r="S2600" s="2">
        <f t="shared" si="1388"/>
        <v>1.4582888599999999</v>
      </c>
      <c r="T2600" s="2">
        <f t="shared" si="1372"/>
        <v>136069.97461608</v>
      </c>
      <c r="U2600" s="2">
        <f t="shared" si="1373"/>
        <v>0</v>
      </c>
      <c r="V2600" s="2">
        <f t="shared" si="1374"/>
        <v>47324.137329163721</v>
      </c>
      <c r="W2600" s="2">
        <f t="shared" si="1375"/>
        <v>140632.10830007371</v>
      </c>
      <c r="X2600" s="29">
        <f t="shared" si="1376"/>
        <v>0</v>
      </c>
      <c r="Y2600" s="2">
        <f t="shared" si="1389"/>
        <v>0</v>
      </c>
      <c r="Z2600" s="82">
        <f t="shared" si="1377"/>
        <v>0</v>
      </c>
      <c r="AA2600" s="2">
        <f t="shared" si="1386"/>
        <v>0</v>
      </c>
      <c r="AB2600" s="27">
        <f t="shared" si="1384"/>
        <v>6.7299999999999999E-2</v>
      </c>
      <c r="AC2600" s="29">
        <f t="shared" si="1365"/>
        <v>7</v>
      </c>
      <c r="AD2600" s="29">
        <v>252</v>
      </c>
      <c r="AE2600" s="11">
        <f t="shared" si="1391"/>
        <v>1.0018108619999999</v>
      </c>
      <c r="AF2600" s="2">
        <f t="shared" si="1387"/>
        <v>246.40394637</v>
      </c>
      <c r="AG2600" s="2">
        <f t="shared" si="1378"/>
        <v>254.66534089999999</v>
      </c>
      <c r="AH2600" s="3">
        <f t="shared" si="1379"/>
        <v>0</v>
      </c>
      <c r="AI2600" s="4" t="str">
        <f t="shared" si="1392"/>
        <v>A+J=</v>
      </c>
      <c r="AJ2600" s="12">
        <f t="shared" si="1385"/>
        <v>43739</v>
      </c>
      <c r="AK2600" s="12"/>
      <c r="AL2600" s="4"/>
      <c r="AM2600" s="1"/>
      <c r="AN2600" s="12"/>
      <c r="AO2600" s="1"/>
      <c r="AP2600" s="1"/>
      <c r="AQ2600" s="3"/>
      <c r="AR2600" s="3"/>
      <c r="AS2600" s="7"/>
      <c r="AT2600" s="1"/>
      <c r="AU2600" s="1"/>
      <c r="AV2600" s="1"/>
      <c r="AW2600" s="1"/>
      <c r="AX2600" s="1"/>
      <c r="AY2600" s="1"/>
      <c r="AZ2600" s="1"/>
      <c r="BA2600" s="1"/>
      <c r="BB2600" s="1"/>
    </row>
    <row r="2601" spans="1:54" x14ac:dyDescent="0.2">
      <c r="A2601" s="178">
        <f t="shared" si="1380"/>
        <v>43720</v>
      </c>
      <c r="B2601" s="2">
        <f t="shared" si="1366"/>
        <v>140930.57500065159</v>
      </c>
      <c r="C2601" s="2">
        <f t="shared" si="1381"/>
        <v>93307.970970909999</v>
      </c>
      <c r="D2601" s="2">
        <v>0</v>
      </c>
      <c r="E2601" s="11">
        <f t="shared" si="1367"/>
        <v>93307.970970909999</v>
      </c>
      <c r="F2601" s="99">
        <f t="shared" si="1362"/>
        <v>5224.18</v>
      </c>
      <c r="G2601" s="3">
        <f>IF(N2601=1,VLOOKUP(A2600,[1]Plan1!$BG$69:$BI$188,3),G2600)</f>
        <v>5229.93</v>
      </c>
      <c r="H2601" s="200">
        <f t="shared" si="1363"/>
        <v>43649</v>
      </c>
      <c r="I2601" s="200">
        <f t="shared" si="1364"/>
        <v>43680</v>
      </c>
      <c r="J2601" s="27">
        <f t="shared" si="1368"/>
        <v>1.1006512026767723E-3</v>
      </c>
      <c r="K2601" s="12">
        <f t="shared" si="1382"/>
        <v>43739</v>
      </c>
      <c r="L2601" s="12">
        <f t="shared" si="1369"/>
        <v>43739</v>
      </c>
      <c r="M2601" s="1">
        <f t="shared" si="1383"/>
        <v>21</v>
      </c>
      <c r="N2601" s="1">
        <f t="shared" si="1370"/>
        <v>8</v>
      </c>
      <c r="O2601" s="2">
        <f t="shared" si="1371"/>
        <v>1.0004191499999999</v>
      </c>
      <c r="P2601" s="11">
        <f t="shared" si="1361"/>
        <v>1.00190055</v>
      </c>
      <c r="Q2601" s="11">
        <f t="shared" si="1390"/>
        <v>1.5066296135452546</v>
      </c>
      <c r="R2601" s="2">
        <f t="shared" ref="R2601:R2664" si="1393">TRUNC(TRUNC((O2601*Q2601),15),8)</f>
        <v>1.50726111</v>
      </c>
      <c r="S2601" s="2">
        <f t="shared" si="1388"/>
        <v>1.4582888599999999</v>
      </c>
      <c r="T2601" s="2">
        <f t="shared" si="1372"/>
        <v>136069.97461608</v>
      </c>
      <c r="U2601" s="2">
        <f t="shared" si="1373"/>
        <v>0</v>
      </c>
      <c r="V2601" s="2">
        <f t="shared" si="1374"/>
        <v>47331.504926551577</v>
      </c>
      <c r="W2601" s="2">
        <f t="shared" si="1375"/>
        <v>140639.47589746158</v>
      </c>
      <c r="X2601" s="29">
        <f t="shared" si="1376"/>
        <v>0</v>
      </c>
      <c r="Y2601" s="2">
        <f t="shared" si="1389"/>
        <v>0</v>
      </c>
      <c r="Z2601" s="82">
        <f t="shared" si="1377"/>
        <v>0</v>
      </c>
      <c r="AA2601" s="2">
        <f t="shared" si="1386"/>
        <v>0</v>
      </c>
      <c r="AB2601" s="27">
        <f t="shared" si="1384"/>
        <v>6.7299999999999999E-2</v>
      </c>
      <c r="AC2601" s="29">
        <f t="shared" si="1365"/>
        <v>8</v>
      </c>
      <c r="AD2601" s="29">
        <v>252</v>
      </c>
      <c r="AE2601" s="11">
        <f t="shared" si="1391"/>
        <v>1.002069825</v>
      </c>
      <c r="AF2601" s="2">
        <f t="shared" si="1387"/>
        <v>281.64103519999998</v>
      </c>
      <c r="AG2601" s="2">
        <f t="shared" si="1378"/>
        <v>291.09910318999999</v>
      </c>
      <c r="AH2601" s="3">
        <f t="shared" si="1379"/>
        <v>0</v>
      </c>
      <c r="AI2601" s="4" t="str">
        <f t="shared" si="1392"/>
        <v>A+J=</v>
      </c>
      <c r="AJ2601" s="12">
        <f t="shared" si="1385"/>
        <v>43739</v>
      </c>
      <c r="AK2601" s="12"/>
      <c r="AL2601" s="4"/>
      <c r="AM2601" s="1"/>
      <c r="AN2601" s="12"/>
      <c r="AO2601" s="1"/>
      <c r="AP2601" s="1"/>
      <c r="AQ2601" s="3"/>
      <c r="AR2601" s="3"/>
      <c r="AS2601" s="7"/>
      <c r="AT2601" s="1"/>
      <c r="AU2601" s="1"/>
      <c r="AV2601" s="1"/>
      <c r="AW2601" s="1"/>
      <c r="AX2601" s="1"/>
      <c r="AY2601" s="1"/>
      <c r="AZ2601" s="1"/>
      <c r="BA2601" s="1"/>
      <c r="BB2601" s="1"/>
    </row>
    <row r="2602" spans="1:54" x14ac:dyDescent="0.2">
      <c r="A2602" s="178">
        <f t="shared" si="1380"/>
        <v>43721</v>
      </c>
      <c r="B2602" s="2">
        <f t="shared" si="1366"/>
        <v>140974.38852364974</v>
      </c>
      <c r="C2602" s="2">
        <f t="shared" si="1381"/>
        <v>93307.970970909999</v>
      </c>
      <c r="D2602" s="2">
        <v>0</v>
      </c>
      <c r="E2602" s="11">
        <f t="shared" si="1367"/>
        <v>93307.970970909999</v>
      </c>
      <c r="F2602" s="99">
        <f t="shared" si="1362"/>
        <v>5224.18</v>
      </c>
      <c r="G2602" s="3">
        <f>IF(N2602=1,VLOOKUP(A2601,[1]Plan1!$BG$69:$BI$188,3),G2601)</f>
        <v>5229.93</v>
      </c>
      <c r="H2602" s="200">
        <f t="shared" si="1363"/>
        <v>43649</v>
      </c>
      <c r="I2602" s="200">
        <f t="shared" si="1364"/>
        <v>43680</v>
      </c>
      <c r="J2602" s="27">
        <f t="shared" si="1368"/>
        <v>1.1006512026767723E-3</v>
      </c>
      <c r="K2602" s="12">
        <f t="shared" si="1382"/>
        <v>43739</v>
      </c>
      <c r="L2602" s="12">
        <f t="shared" si="1369"/>
        <v>43739</v>
      </c>
      <c r="M2602" s="1">
        <f t="shared" si="1383"/>
        <v>21</v>
      </c>
      <c r="N2602" s="1">
        <f t="shared" si="1370"/>
        <v>9</v>
      </c>
      <c r="O2602" s="2">
        <f t="shared" si="1371"/>
        <v>1.0004715500000001</v>
      </c>
      <c r="P2602" s="11">
        <f t="shared" ref="P2602:P2665" si="1394">IF(L2602&gt;L2601,O2601,P2601)</f>
        <v>1.00190055</v>
      </c>
      <c r="Q2602" s="11">
        <f t="shared" si="1390"/>
        <v>1.5066296135452546</v>
      </c>
      <c r="R2602" s="2">
        <f t="shared" si="1393"/>
        <v>1.50734006</v>
      </c>
      <c r="S2602" s="2">
        <f t="shared" si="1388"/>
        <v>1.4582888599999999</v>
      </c>
      <c r="T2602" s="2">
        <f t="shared" si="1372"/>
        <v>136069.97461608</v>
      </c>
      <c r="U2602" s="2">
        <f t="shared" si="1373"/>
        <v>0</v>
      </c>
      <c r="V2602" s="2">
        <f t="shared" si="1374"/>
        <v>47338.871590859737</v>
      </c>
      <c r="W2602" s="2">
        <f t="shared" si="1375"/>
        <v>140646.84256176974</v>
      </c>
      <c r="X2602" s="29">
        <f t="shared" si="1376"/>
        <v>0</v>
      </c>
      <c r="Y2602" s="2">
        <f t="shared" si="1389"/>
        <v>0</v>
      </c>
      <c r="Z2602" s="82">
        <f t="shared" si="1377"/>
        <v>0</v>
      </c>
      <c r="AA2602" s="2">
        <f t="shared" si="1386"/>
        <v>0</v>
      </c>
      <c r="AB2602" s="27">
        <f t="shared" si="1384"/>
        <v>6.7299999999999999E-2</v>
      </c>
      <c r="AC2602" s="29">
        <f t="shared" si="1365"/>
        <v>9</v>
      </c>
      <c r="AD2602" s="29">
        <v>252</v>
      </c>
      <c r="AE2602" s="11">
        <f t="shared" si="1391"/>
        <v>1.0023288539999999</v>
      </c>
      <c r="AF2602" s="2">
        <f t="shared" si="1387"/>
        <v>316.88710465999998</v>
      </c>
      <c r="AG2602" s="2">
        <f t="shared" si="1378"/>
        <v>327.54596187999999</v>
      </c>
      <c r="AH2602" s="3">
        <f t="shared" si="1379"/>
        <v>0</v>
      </c>
      <c r="AI2602" s="4" t="str">
        <f t="shared" si="1392"/>
        <v>A+J=</v>
      </c>
      <c r="AJ2602" s="12">
        <f t="shared" si="1385"/>
        <v>43739</v>
      </c>
      <c r="AK2602" s="12"/>
      <c r="AL2602" s="4"/>
      <c r="AM2602" s="1"/>
      <c r="AN2602" s="12"/>
      <c r="AO2602" s="1"/>
      <c r="AP2602" s="1"/>
      <c r="AQ2602" s="3"/>
      <c r="AR2602" s="3"/>
      <c r="AS2602" s="7"/>
      <c r="AT2602" s="1"/>
      <c r="AU2602" s="1"/>
      <c r="AV2602" s="1"/>
      <c r="AW2602" s="1"/>
      <c r="AX2602" s="1"/>
      <c r="AY2602" s="1"/>
      <c r="AZ2602" s="1"/>
      <c r="BA2602" s="1"/>
      <c r="BB2602" s="1"/>
    </row>
    <row r="2603" spans="1:54" x14ac:dyDescent="0.2">
      <c r="A2603" s="178">
        <f t="shared" si="1380"/>
        <v>43722</v>
      </c>
      <c r="B2603" s="2">
        <f t="shared" si="1366"/>
        <v>141018.21622233756</v>
      </c>
      <c r="C2603" s="2">
        <f t="shared" si="1381"/>
        <v>93307.970970909999</v>
      </c>
      <c r="D2603" s="2">
        <v>0</v>
      </c>
      <c r="E2603" s="11">
        <f t="shared" si="1367"/>
        <v>93307.970970909999</v>
      </c>
      <c r="F2603" s="99">
        <f t="shared" si="1362"/>
        <v>5224.18</v>
      </c>
      <c r="G2603" s="3">
        <f>IF(N2603=1,VLOOKUP(A2602,[1]Plan1!$BG$69:$BI$188,3),G2602)</f>
        <v>5229.93</v>
      </c>
      <c r="H2603" s="200">
        <f t="shared" si="1363"/>
        <v>43649</v>
      </c>
      <c r="I2603" s="200">
        <f t="shared" si="1364"/>
        <v>43680</v>
      </c>
      <c r="J2603" s="27">
        <f t="shared" si="1368"/>
        <v>1.1006512026767723E-3</v>
      </c>
      <c r="K2603" s="12">
        <f t="shared" si="1382"/>
        <v>43739</v>
      </c>
      <c r="L2603" s="12">
        <f t="shared" si="1369"/>
        <v>43739</v>
      </c>
      <c r="M2603" s="1">
        <f t="shared" si="1383"/>
        <v>21</v>
      </c>
      <c r="N2603" s="1">
        <f t="shared" si="1370"/>
        <v>10</v>
      </c>
      <c r="O2603" s="2">
        <f t="shared" si="1371"/>
        <v>1.00052396</v>
      </c>
      <c r="P2603" s="11">
        <f t="shared" si="1394"/>
        <v>1.00190055</v>
      </c>
      <c r="Q2603" s="11">
        <f t="shared" si="1390"/>
        <v>1.5066296135452546</v>
      </c>
      <c r="R2603" s="2">
        <f t="shared" si="1393"/>
        <v>1.5074190199999999</v>
      </c>
      <c r="S2603" s="2">
        <f t="shared" si="1388"/>
        <v>1.4582888599999999</v>
      </c>
      <c r="T2603" s="2">
        <f t="shared" si="1372"/>
        <v>136069.97461608</v>
      </c>
      <c r="U2603" s="2">
        <f t="shared" si="1373"/>
        <v>0</v>
      </c>
      <c r="V2603" s="2">
        <f t="shared" si="1374"/>
        <v>47346.239188247593</v>
      </c>
      <c r="W2603" s="2">
        <f t="shared" si="1375"/>
        <v>140654.21015915758</v>
      </c>
      <c r="X2603" s="29">
        <f t="shared" si="1376"/>
        <v>0</v>
      </c>
      <c r="Y2603" s="2">
        <f t="shared" si="1389"/>
        <v>0</v>
      </c>
      <c r="Z2603" s="82">
        <f t="shared" si="1377"/>
        <v>0</v>
      </c>
      <c r="AA2603" s="2">
        <f t="shared" si="1386"/>
        <v>0</v>
      </c>
      <c r="AB2603" s="27">
        <f t="shared" si="1384"/>
        <v>6.7299999999999999E-2</v>
      </c>
      <c r="AC2603" s="29">
        <f t="shared" si="1365"/>
        <v>10</v>
      </c>
      <c r="AD2603" s="29">
        <v>252</v>
      </c>
      <c r="AE2603" s="11">
        <f t="shared" si="1391"/>
        <v>1.0025879499999999</v>
      </c>
      <c r="AF2603" s="2">
        <f t="shared" si="1387"/>
        <v>352.14229080000001</v>
      </c>
      <c r="AG2603" s="2">
        <f t="shared" si="1378"/>
        <v>364.00606318000001</v>
      </c>
      <c r="AH2603" s="3">
        <f t="shared" si="1379"/>
        <v>0</v>
      </c>
      <c r="AI2603" s="4" t="str">
        <f t="shared" si="1392"/>
        <v>A+J=</v>
      </c>
      <c r="AJ2603" s="12">
        <f t="shared" si="1385"/>
        <v>43739</v>
      </c>
      <c r="AK2603" s="12"/>
      <c r="AL2603" s="4"/>
      <c r="AM2603" s="1"/>
      <c r="AN2603" s="12"/>
      <c r="AO2603" s="1"/>
      <c r="AP2603" s="1"/>
      <c r="AQ2603" s="3"/>
      <c r="AR2603" s="3"/>
      <c r="AS2603" s="7"/>
      <c r="AT2603" s="1"/>
      <c r="AU2603" s="1"/>
      <c r="AV2603" s="1"/>
      <c r="AW2603" s="1"/>
      <c r="AX2603" s="1"/>
      <c r="AY2603" s="1"/>
      <c r="AZ2603" s="1"/>
      <c r="BA2603" s="1"/>
      <c r="BB2603" s="1"/>
    </row>
    <row r="2604" spans="1:54" x14ac:dyDescent="0.2">
      <c r="A2604" s="178">
        <f t="shared" si="1380"/>
        <v>43723</v>
      </c>
      <c r="B2604" s="2">
        <f t="shared" si="1366"/>
        <v>141018.21622233756</v>
      </c>
      <c r="C2604" s="2">
        <f t="shared" si="1381"/>
        <v>93307.970970909999</v>
      </c>
      <c r="D2604" s="2">
        <v>0</v>
      </c>
      <c r="E2604" s="11">
        <f t="shared" si="1367"/>
        <v>93307.970970909999</v>
      </c>
      <c r="F2604" s="99">
        <f t="shared" si="1362"/>
        <v>5224.18</v>
      </c>
      <c r="G2604" s="3">
        <f>IF(N2604=1,VLOOKUP(A2603,[1]Plan1!$BG$69:$BI$188,3),G2603)</f>
        <v>5229.93</v>
      </c>
      <c r="H2604" s="200">
        <f t="shared" si="1363"/>
        <v>43649</v>
      </c>
      <c r="I2604" s="200">
        <f t="shared" si="1364"/>
        <v>43680</v>
      </c>
      <c r="J2604" s="27">
        <f t="shared" si="1368"/>
        <v>1.1006512026767723E-3</v>
      </c>
      <c r="K2604" s="12">
        <f t="shared" si="1382"/>
        <v>43739</v>
      </c>
      <c r="L2604" s="12">
        <f t="shared" si="1369"/>
        <v>43739</v>
      </c>
      <c r="M2604" s="1">
        <f t="shared" si="1383"/>
        <v>21</v>
      </c>
      <c r="N2604" s="1">
        <f t="shared" si="1370"/>
        <v>10</v>
      </c>
      <c r="O2604" s="2">
        <f t="shared" si="1371"/>
        <v>1.00052396</v>
      </c>
      <c r="P2604" s="11">
        <f t="shared" si="1394"/>
        <v>1.00190055</v>
      </c>
      <c r="Q2604" s="11">
        <f t="shared" si="1390"/>
        <v>1.5066296135452546</v>
      </c>
      <c r="R2604" s="2">
        <f t="shared" si="1393"/>
        <v>1.5074190199999999</v>
      </c>
      <c r="S2604" s="2">
        <f t="shared" si="1388"/>
        <v>1.4582888599999999</v>
      </c>
      <c r="T2604" s="2">
        <f t="shared" si="1372"/>
        <v>136069.97461608</v>
      </c>
      <c r="U2604" s="2">
        <f t="shared" si="1373"/>
        <v>0</v>
      </c>
      <c r="V2604" s="2">
        <f t="shared" si="1374"/>
        <v>47346.239188247593</v>
      </c>
      <c r="W2604" s="2">
        <f t="shared" si="1375"/>
        <v>140654.21015915758</v>
      </c>
      <c r="X2604" s="29">
        <f t="shared" si="1376"/>
        <v>0</v>
      </c>
      <c r="Y2604" s="2">
        <f t="shared" si="1389"/>
        <v>0</v>
      </c>
      <c r="Z2604" s="82">
        <f t="shared" si="1377"/>
        <v>0</v>
      </c>
      <c r="AA2604" s="2">
        <f t="shared" si="1386"/>
        <v>0</v>
      </c>
      <c r="AB2604" s="27">
        <f t="shared" si="1384"/>
        <v>6.7299999999999999E-2</v>
      </c>
      <c r="AC2604" s="29">
        <f t="shared" si="1365"/>
        <v>10</v>
      </c>
      <c r="AD2604" s="29">
        <v>252</v>
      </c>
      <c r="AE2604" s="11">
        <f t="shared" si="1391"/>
        <v>1.0025879499999999</v>
      </c>
      <c r="AF2604" s="2">
        <f t="shared" si="1387"/>
        <v>352.14229080000001</v>
      </c>
      <c r="AG2604" s="2">
        <f t="shared" si="1378"/>
        <v>364.00606318000001</v>
      </c>
      <c r="AH2604" s="3">
        <f t="shared" si="1379"/>
        <v>0</v>
      </c>
      <c r="AI2604" s="4" t="str">
        <f t="shared" si="1392"/>
        <v>A+J=</v>
      </c>
      <c r="AJ2604" s="12">
        <f t="shared" si="1385"/>
        <v>43739</v>
      </c>
      <c r="AK2604" s="12"/>
      <c r="AL2604" s="4"/>
      <c r="AM2604" s="1"/>
      <c r="AN2604" s="12"/>
      <c r="AO2604" s="1"/>
      <c r="AP2604" s="1"/>
      <c r="AQ2604" s="3"/>
      <c r="AR2604" s="3"/>
      <c r="AS2604" s="7"/>
      <c r="AT2604" s="1"/>
      <c r="AU2604" s="1"/>
      <c r="AV2604" s="1"/>
      <c r="AW2604" s="1"/>
      <c r="AX2604" s="1"/>
      <c r="AY2604" s="1"/>
      <c r="AZ2604" s="1"/>
      <c r="BA2604" s="1"/>
      <c r="BB2604" s="1"/>
    </row>
    <row r="2605" spans="1:54" x14ac:dyDescent="0.2">
      <c r="A2605" s="178">
        <f t="shared" si="1380"/>
        <v>43724</v>
      </c>
      <c r="B2605" s="2">
        <f t="shared" si="1366"/>
        <v>141018.21622233756</v>
      </c>
      <c r="C2605" s="2">
        <f t="shared" si="1381"/>
        <v>93307.970970909999</v>
      </c>
      <c r="D2605" s="2">
        <v>0</v>
      </c>
      <c r="E2605" s="11">
        <f t="shared" si="1367"/>
        <v>93307.970970909999</v>
      </c>
      <c r="F2605" s="99">
        <f t="shared" si="1362"/>
        <v>5224.18</v>
      </c>
      <c r="G2605" s="3">
        <f>IF(N2605=1,VLOOKUP(A2604,[1]Plan1!$BG$69:$BI$188,3),G2604)</f>
        <v>5229.93</v>
      </c>
      <c r="H2605" s="200">
        <f t="shared" si="1363"/>
        <v>43649</v>
      </c>
      <c r="I2605" s="200">
        <f t="shared" si="1364"/>
        <v>43680</v>
      </c>
      <c r="J2605" s="27">
        <f t="shared" si="1368"/>
        <v>1.1006512026767723E-3</v>
      </c>
      <c r="K2605" s="12">
        <f t="shared" si="1382"/>
        <v>43739</v>
      </c>
      <c r="L2605" s="12">
        <f t="shared" si="1369"/>
        <v>43739</v>
      </c>
      <c r="M2605" s="1">
        <f t="shared" si="1383"/>
        <v>21</v>
      </c>
      <c r="N2605" s="1">
        <f t="shared" si="1370"/>
        <v>10</v>
      </c>
      <c r="O2605" s="2">
        <f t="shared" si="1371"/>
        <v>1.00052396</v>
      </c>
      <c r="P2605" s="11">
        <f t="shared" si="1394"/>
        <v>1.00190055</v>
      </c>
      <c r="Q2605" s="11">
        <f t="shared" si="1390"/>
        <v>1.5066296135452546</v>
      </c>
      <c r="R2605" s="2">
        <f t="shared" si="1393"/>
        <v>1.5074190199999999</v>
      </c>
      <c r="S2605" s="2">
        <f t="shared" si="1388"/>
        <v>1.4582888599999999</v>
      </c>
      <c r="T2605" s="2">
        <f t="shared" si="1372"/>
        <v>136069.97461608</v>
      </c>
      <c r="U2605" s="2">
        <f t="shared" si="1373"/>
        <v>0</v>
      </c>
      <c r="V2605" s="2">
        <f t="shared" si="1374"/>
        <v>47346.239188247593</v>
      </c>
      <c r="W2605" s="2">
        <f t="shared" si="1375"/>
        <v>140654.21015915758</v>
      </c>
      <c r="X2605" s="29">
        <f t="shared" si="1376"/>
        <v>0</v>
      </c>
      <c r="Y2605" s="2">
        <f t="shared" si="1389"/>
        <v>0</v>
      </c>
      <c r="Z2605" s="82">
        <f t="shared" si="1377"/>
        <v>0</v>
      </c>
      <c r="AA2605" s="2">
        <f t="shared" si="1386"/>
        <v>0</v>
      </c>
      <c r="AB2605" s="27">
        <f t="shared" si="1384"/>
        <v>6.7299999999999999E-2</v>
      </c>
      <c r="AC2605" s="29">
        <f t="shared" si="1365"/>
        <v>10</v>
      </c>
      <c r="AD2605" s="29">
        <v>252</v>
      </c>
      <c r="AE2605" s="11">
        <f t="shared" si="1391"/>
        <v>1.0025879499999999</v>
      </c>
      <c r="AF2605" s="2">
        <f t="shared" si="1387"/>
        <v>352.14229080000001</v>
      </c>
      <c r="AG2605" s="2">
        <f t="shared" si="1378"/>
        <v>364.00606318000001</v>
      </c>
      <c r="AH2605" s="3">
        <f t="shared" si="1379"/>
        <v>0</v>
      </c>
      <c r="AI2605" s="4" t="str">
        <f t="shared" si="1392"/>
        <v>A+J=</v>
      </c>
      <c r="AJ2605" s="12">
        <f t="shared" si="1385"/>
        <v>43739</v>
      </c>
      <c r="AK2605" s="12"/>
      <c r="AL2605" s="4"/>
      <c r="AM2605" s="1"/>
      <c r="AN2605" s="12"/>
      <c r="AO2605" s="1"/>
      <c r="AP2605" s="1"/>
      <c r="AQ2605" s="3"/>
      <c r="AR2605" s="3"/>
      <c r="AS2605" s="7"/>
      <c r="AT2605" s="1"/>
      <c r="AU2605" s="1"/>
      <c r="AV2605" s="1"/>
      <c r="AW2605" s="1"/>
      <c r="AX2605" s="1"/>
      <c r="AY2605" s="1"/>
      <c r="AZ2605" s="1"/>
      <c r="BA2605" s="1"/>
      <c r="BB2605" s="1"/>
    </row>
    <row r="2606" spans="1:54" x14ac:dyDescent="0.2">
      <c r="A2606" s="178">
        <f t="shared" si="1380"/>
        <v>43725</v>
      </c>
      <c r="B2606" s="2">
        <f t="shared" si="1366"/>
        <v>141062.05903464489</v>
      </c>
      <c r="C2606" s="2">
        <f t="shared" si="1381"/>
        <v>93307.970970909999</v>
      </c>
      <c r="D2606" s="2">
        <v>0</v>
      </c>
      <c r="E2606" s="11">
        <f t="shared" si="1367"/>
        <v>93307.970970909999</v>
      </c>
      <c r="F2606" s="99">
        <f t="shared" si="1362"/>
        <v>5224.18</v>
      </c>
      <c r="G2606" s="3">
        <f>IF(N2606=1,VLOOKUP(A2605,[1]Plan1!$BG$69:$BI$188,3),G2605)</f>
        <v>5229.93</v>
      </c>
      <c r="H2606" s="200">
        <f t="shared" si="1363"/>
        <v>43649</v>
      </c>
      <c r="I2606" s="200">
        <f t="shared" si="1364"/>
        <v>43680</v>
      </c>
      <c r="J2606" s="27">
        <f t="shared" si="1368"/>
        <v>1.1006512026767723E-3</v>
      </c>
      <c r="K2606" s="12">
        <f t="shared" si="1382"/>
        <v>43739</v>
      </c>
      <c r="L2606" s="12">
        <f t="shared" si="1369"/>
        <v>43739</v>
      </c>
      <c r="M2606" s="1">
        <f t="shared" si="1383"/>
        <v>21</v>
      </c>
      <c r="N2606" s="1">
        <f t="shared" si="1370"/>
        <v>11</v>
      </c>
      <c r="O2606" s="2">
        <f t="shared" si="1371"/>
        <v>1.00057638</v>
      </c>
      <c r="P2606" s="11">
        <f t="shared" si="1394"/>
        <v>1.00190055</v>
      </c>
      <c r="Q2606" s="11">
        <f t="shared" si="1390"/>
        <v>1.5066296135452546</v>
      </c>
      <c r="R2606" s="2">
        <f t="shared" si="1393"/>
        <v>1.507498</v>
      </c>
      <c r="S2606" s="2">
        <f t="shared" si="1388"/>
        <v>1.4582888599999999</v>
      </c>
      <c r="T2606" s="2">
        <f t="shared" si="1372"/>
        <v>136069.97461608</v>
      </c>
      <c r="U2606" s="2">
        <f t="shared" si="1373"/>
        <v>0</v>
      </c>
      <c r="V2606" s="2">
        <f t="shared" si="1374"/>
        <v>47353.608651794886</v>
      </c>
      <c r="W2606" s="2">
        <f t="shared" si="1375"/>
        <v>140661.57962270488</v>
      </c>
      <c r="X2606" s="29">
        <f t="shared" si="1376"/>
        <v>0</v>
      </c>
      <c r="Y2606" s="2">
        <f t="shared" si="1389"/>
        <v>0</v>
      </c>
      <c r="Z2606" s="82">
        <f t="shared" si="1377"/>
        <v>0</v>
      </c>
      <c r="AA2606" s="2">
        <f t="shared" si="1386"/>
        <v>0</v>
      </c>
      <c r="AB2606" s="27">
        <f t="shared" si="1384"/>
        <v>6.7299999999999999E-2</v>
      </c>
      <c r="AC2606" s="29">
        <f t="shared" si="1365"/>
        <v>11</v>
      </c>
      <c r="AD2606" s="29">
        <v>252</v>
      </c>
      <c r="AE2606" s="11">
        <f t="shared" si="1391"/>
        <v>1.0028471130000001</v>
      </c>
      <c r="AF2606" s="2">
        <f t="shared" si="1387"/>
        <v>387.40659362999997</v>
      </c>
      <c r="AG2606" s="2">
        <f t="shared" si="1378"/>
        <v>400.47941193999998</v>
      </c>
      <c r="AH2606" s="3">
        <f t="shared" si="1379"/>
        <v>0</v>
      </c>
      <c r="AI2606" s="4" t="str">
        <f t="shared" si="1392"/>
        <v>A+J=</v>
      </c>
      <c r="AJ2606" s="12">
        <f t="shared" si="1385"/>
        <v>43739</v>
      </c>
      <c r="AK2606" s="12"/>
      <c r="AL2606" s="4"/>
      <c r="AM2606" s="1"/>
      <c r="AN2606" s="12"/>
      <c r="AO2606" s="1"/>
      <c r="AP2606" s="1"/>
      <c r="AQ2606" s="3"/>
      <c r="AR2606" s="3"/>
      <c r="AS2606" s="7"/>
      <c r="AT2606" s="1"/>
      <c r="AU2606" s="1"/>
      <c r="AV2606" s="1"/>
      <c r="AW2606" s="1"/>
      <c r="AX2606" s="1"/>
      <c r="AY2606" s="1"/>
      <c r="AZ2606" s="1"/>
      <c r="BA2606" s="1"/>
      <c r="BB2606" s="1"/>
    </row>
    <row r="2607" spans="1:54" x14ac:dyDescent="0.2">
      <c r="A2607" s="178">
        <f t="shared" si="1380"/>
        <v>43726</v>
      </c>
      <c r="B2607" s="2">
        <f t="shared" si="1366"/>
        <v>141105.91321960275</v>
      </c>
      <c r="C2607" s="2">
        <f t="shared" si="1381"/>
        <v>93307.970970909999</v>
      </c>
      <c r="D2607" s="2">
        <v>0</v>
      </c>
      <c r="E2607" s="11">
        <f t="shared" si="1367"/>
        <v>93307.970970909999</v>
      </c>
      <c r="F2607" s="99">
        <f t="shared" si="1362"/>
        <v>5224.18</v>
      </c>
      <c r="G2607" s="3">
        <f>IF(N2607=1,VLOOKUP(A2606,[1]Plan1!$BG$69:$BI$188,3),G2606)</f>
        <v>5229.93</v>
      </c>
      <c r="H2607" s="200">
        <f t="shared" si="1363"/>
        <v>43649</v>
      </c>
      <c r="I2607" s="200">
        <f t="shared" si="1364"/>
        <v>43680</v>
      </c>
      <c r="J2607" s="27">
        <f t="shared" si="1368"/>
        <v>1.1006512026767723E-3</v>
      </c>
      <c r="K2607" s="12">
        <f t="shared" si="1382"/>
        <v>43739</v>
      </c>
      <c r="L2607" s="12">
        <f t="shared" si="1369"/>
        <v>43739</v>
      </c>
      <c r="M2607" s="1">
        <f t="shared" si="1383"/>
        <v>21</v>
      </c>
      <c r="N2607" s="1">
        <f t="shared" si="1370"/>
        <v>12</v>
      </c>
      <c r="O2607" s="2">
        <f t="shared" si="1371"/>
        <v>1.0006287899999999</v>
      </c>
      <c r="P2607" s="11">
        <f t="shared" si="1394"/>
        <v>1.00190055</v>
      </c>
      <c r="Q2607" s="11">
        <f t="shared" si="1390"/>
        <v>1.5066296135452546</v>
      </c>
      <c r="R2607" s="2">
        <f t="shared" si="1393"/>
        <v>1.50757696</v>
      </c>
      <c r="S2607" s="2">
        <f t="shared" si="1388"/>
        <v>1.4582888599999999</v>
      </c>
      <c r="T2607" s="2">
        <f t="shared" si="1372"/>
        <v>136069.97461608</v>
      </c>
      <c r="U2607" s="2">
        <f t="shared" si="1373"/>
        <v>0</v>
      </c>
      <c r="V2607" s="2">
        <f t="shared" si="1374"/>
        <v>47360.976249182742</v>
      </c>
      <c r="W2607" s="2">
        <f t="shared" si="1375"/>
        <v>140668.94722009276</v>
      </c>
      <c r="X2607" s="29">
        <f t="shared" si="1376"/>
        <v>0</v>
      </c>
      <c r="Y2607" s="2">
        <f t="shared" si="1389"/>
        <v>0</v>
      </c>
      <c r="Z2607" s="82">
        <f t="shared" si="1377"/>
        <v>0</v>
      </c>
      <c r="AA2607" s="2">
        <f t="shared" si="1386"/>
        <v>0</v>
      </c>
      <c r="AB2607" s="27">
        <f t="shared" si="1384"/>
        <v>6.7299999999999999E-2</v>
      </c>
      <c r="AC2607" s="29">
        <f t="shared" si="1365"/>
        <v>12</v>
      </c>
      <c r="AD2607" s="29">
        <v>252</v>
      </c>
      <c r="AE2607" s="11">
        <f t="shared" si="1391"/>
        <v>1.003106343</v>
      </c>
      <c r="AF2607" s="2">
        <f t="shared" si="1387"/>
        <v>422.68001314999998</v>
      </c>
      <c r="AG2607" s="2">
        <f t="shared" si="1378"/>
        <v>436.96599951000002</v>
      </c>
      <c r="AH2607" s="3">
        <f t="shared" si="1379"/>
        <v>0</v>
      </c>
      <c r="AI2607" s="4" t="str">
        <f t="shared" si="1392"/>
        <v>A+J=</v>
      </c>
      <c r="AJ2607" s="12">
        <f t="shared" si="1385"/>
        <v>43739</v>
      </c>
      <c r="AK2607" s="12"/>
      <c r="AL2607" s="4"/>
      <c r="AM2607" s="1"/>
      <c r="AN2607" s="12"/>
      <c r="AO2607" s="1"/>
      <c r="AP2607" s="1"/>
      <c r="AQ2607" s="3"/>
      <c r="AR2607" s="3"/>
      <c r="AS2607" s="7"/>
      <c r="AT2607" s="1"/>
      <c r="AU2607" s="1"/>
      <c r="AV2607" s="1"/>
      <c r="AW2607" s="1"/>
      <c r="AX2607" s="1"/>
      <c r="AY2607" s="1"/>
      <c r="AZ2607" s="1"/>
      <c r="BA2607" s="1"/>
      <c r="BB2607" s="1"/>
    </row>
    <row r="2608" spans="1:54" x14ac:dyDescent="0.2">
      <c r="A2608" s="178">
        <f t="shared" si="1380"/>
        <v>43727</v>
      </c>
      <c r="B2608" s="2">
        <f t="shared" si="1366"/>
        <v>141149.78252212005</v>
      </c>
      <c r="C2608" s="2">
        <f t="shared" si="1381"/>
        <v>93307.970970909999</v>
      </c>
      <c r="D2608" s="2">
        <v>0</v>
      </c>
      <c r="E2608" s="11">
        <f t="shared" si="1367"/>
        <v>93307.970970909999</v>
      </c>
      <c r="F2608" s="99">
        <f t="shared" si="1362"/>
        <v>5224.18</v>
      </c>
      <c r="G2608" s="3">
        <f>IF(N2608=1,VLOOKUP(A2607,[1]Plan1!$BG$69:$BI$188,3),G2607)</f>
        <v>5229.93</v>
      </c>
      <c r="H2608" s="200">
        <f t="shared" si="1363"/>
        <v>43649</v>
      </c>
      <c r="I2608" s="200">
        <f t="shared" si="1364"/>
        <v>43680</v>
      </c>
      <c r="J2608" s="27">
        <f t="shared" si="1368"/>
        <v>1.1006512026767723E-3</v>
      </c>
      <c r="K2608" s="12">
        <f t="shared" si="1382"/>
        <v>43739</v>
      </c>
      <c r="L2608" s="12">
        <f t="shared" si="1369"/>
        <v>43739</v>
      </c>
      <c r="M2608" s="1">
        <f t="shared" si="1383"/>
        <v>21</v>
      </c>
      <c r="N2608" s="1">
        <f t="shared" si="1370"/>
        <v>13</v>
      </c>
      <c r="O2608" s="2">
        <f t="shared" si="1371"/>
        <v>1.00068121</v>
      </c>
      <c r="P2608" s="11">
        <f t="shared" si="1394"/>
        <v>1.00190055</v>
      </c>
      <c r="Q2608" s="11">
        <f t="shared" si="1390"/>
        <v>1.5066296135452546</v>
      </c>
      <c r="R2608" s="2">
        <f t="shared" si="1393"/>
        <v>1.50765594</v>
      </c>
      <c r="S2608" s="2">
        <f t="shared" si="1388"/>
        <v>1.4582888599999999</v>
      </c>
      <c r="T2608" s="2">
        <f t="shared" si="1372"/>
        <v>136069.97461608</v>
      </c>
      <c r="U2608" s="2">
        <f t="shared" si="1373"/>
        <v>0</v>
      </c>
      <c r="V2608" s="2">
        <f t="shared" si="1374"/>
        <v>47368.345712730028</v>
      </c>
      <c r="W2608" s="2">
        <f t="shared" si="1375"/>
        <v>140676.31668364003</v>
      </c>
      <c r="X2608" s="29">
        <f t="shared" si="1376"/>
        <v>0</v>
      </c>
      <c r="Y2608" s="2">
        <f t="shared" si="1389"/>
        <v>0</v>
      </c>
      <c r="Z2608" s="82">
        <f t="shared" si="1377"/>
        <v>0</v>
      </c>
      <c r="AA2608" s="2">
        <f t="shared" si="1386"/>
        <v>0</v>
      </c>
      <c r="AB2608" s="27">
        <f t="shared" si="1384"/>
        <v>6.7299999999999999E-2</v>
      </c>
      <c r="AC2608" s="29">
        <f t="shared" si="1365"/>
        <v>13</v>
      </c>
      <c r="AD2608" s="29">
        <v>252</v>
      </c>
      <c r="AE2608" s="11">
        <f t="shared" si="1391"/>
        <v>1.0033656399999999</v>
      </c>
      <c r="AF2608" s="2">
        <f t="shared" si="1387"/>
        <v>457.96254936000003</v>
      </c>
      <c r="AG2608" s="2">
        <f t="shared" si="1378"/>
        <v>473.46583848</v>
      </c>
      <c r="AH2608" s="3">
        <f t="shared" si="1379"/>
        <v>0</v>
      </c>
      <c r="AI2608" s="4" t="str">
        <f t="shared" si="1392"/>
        <v>A+J=</v>
      </c>
      <c r="AJ2608" s="12">
        <f t="shared" si="1385"/>
        <v>43739</v>
      </c>
      <c r="AK2608" s="12"/>
      <c r="AL2608" s="4"/>
      <c r="AM2608" s="1"/>
      <c r="AN2608" s="12"/>
      <c r="AO2608" s="1"/>
      <c r="AP2608" s="1"/>
      <c r="AQ2608" s="3"/>
      <c r="AR2608" s="3"/>
      <c r="AS2608" s="7"/>
      <c r="AT2608" s="1"/>
      <c r="AU2608" s="1"/>
      <c r="AV2608" s="1"/>
      <c r="AW2608" s="1"/>
      <c r="AX2608" s="1"/>
      <c r="AY2608" s="1"/>
      <c r="AZ2608" s="1"/>
      <c r="BA2608" s="1"/>
      <c r="BB2608" s="1"/>
    </row>
    <row r="2609" spans="1:154" x14ac:dyDescent="0.2">
      <c r="A2609" s="178">
        <f t="shared" si="1380"/>
        <v>43728</v>
      </c>
      <c r="B2609" s="2">
        <f t="shared" si="1366"/>
        <v>141193.6650721973</v>
      </c>
      <c r="C2609" s="2">
        <f t="shared" si="1381"/>
        <v>93307.970970909999</v>
      </c>
      <c r="D2609" s="2">
        <v>0</v>
      </c>
      <c r="E2609" s="11">
        <f t="shared" si="1367"/>
        <v>93307.970970909999</v>
      </c>
      <c r="F2609" s="99">
        <f t="shared" si="1362"/>
        <v>5224.18</v>
      </c>
      <c r="G2609" s="3">
        <f>IF(N2609=1,VLOOKUP(A2608,[1]Plan1!$BG$69:$BI$188,3),G2608)</f>
        <v>5229.93</v>
      </c>
      <c r="H2609" s="200">
        <f t="shared" si="1363"/>
        <v>43649</v>
      </c>
      <c r="I2609" s="200">
        <f t="shared" si="1364"/>
        <v>43680</v>
      </c>
      <c r="J2609" s="27">
        <f t="shared" si="1368"/>
        <v>1.1006512026767723E-3</v>
      </c>
      <c r="K2609" s="12">
        <f t="shared" si="1382"/>
        <v>43739</v>
      </c>
      <c r="L2609" s="12">
        <f t="shared" si="1369"/>
        <v>43739</v>
      </c>
      <c r="M2609" s="1">
        <f t="shared" si="1383"/>
        <v>21</v>
      </c>
      <c r="N2609" s="1">
        <f t="shared" si="1370"/>
        <v>14</v>
      </c>
      <c r="O2609" s="2">
        <f t="shared" si="1371"/>
        <v>1.00073363</v>
      </c>
      <c r="P2609" s="11">
        <f t="shared" si="1394"/>
        <v>1.00190055</v>
      </c>
      <c r="Q2609" s="11">
        <f t="shared" si="1390"/>
        <v>1.5066296135452546</v>
      </c>
      <c r="R2609" s="2">
        <f t="shared" si="1393"/>
        <v>1.5077349200000001</v>
      </c>
      <c r="S2609" s="2">
        <f t="shared" si="1388"/>
        <v>1.4582888599999999</v>
      </c>
      <c r="T2609" s="2">
        <f t="shared" si="1372"/>
        <v>136069.97461608</v>
      </c>
      <c r="U2609" s="2">
        <f t="shared" si="1373"/>
        <v>0</v>
      </c>
      <c r="V2609" s="2">
        <f t="shared" si="1374"/>
        <v>47375.715176277321</v>
      </c>
      <c r="W2609" s="2">
        <f t="shared" si="1375"/>
        <v>140683.68614718731</v>
      </c>
      <c r="X2609" s="29">
        <f t="shared" si="1376"/>
        <v>0</v>
      </c>
      <c r="Y2609" s="2">
        <f t="shared" si="1389"/>
        <v>0</v>
      </c>
      <c r="Z2609" s="82">
        <f t="shared" si="1377"/>
        <v>0</v>
      </c>
      <c r="AA2609" s="2">
        <f t="shared" si="1386"/>
        <v>0</v>
      </c>
      <c r="AB2609" s="27">
        <f t="shared" si="1384"/>
        <v>6.7299999999999999E-2</v>
      </c>
      <c r="AC2609" s="29">
        <f t="shared" si="1365"/>
        <v>14</v>
      </c>
      <c r="AD2609" s="29">
        <v>252</v>
      </c>
      <c r="AE2609" s="11">
        <f t="shared" si="1391"/>
        <v>1.0036250040000001</v>
      </c>
      <c r="AF2609" s="2">
        <f t="shared" si="1387"/>
        <v>493.25420226</v>
      </c>
      <c r="AG2609" s="2">
        <f t="shared" si="1378"/>
        <v>509.97892501000001</v>
      </c>
      <c r="AH2609" s="3">
        <f t="shared" si="1379"/>
        <v>0</v>
      </c>
      <c r="AI2609" s="4" t="str">
        <f t="shared" si="1392"/>
        <v>A+J=</v>
      </c>
      <c r="AJ2609" s="12">
        <f t="shared" si="1385"/>
        <v>43739</v>
      </c>
      <c r="AK2609" s="12"/>
      <c r="AL2609" s="4"/>
      <c r="AM2609" s="1"/>
      <c r="AN2609" s="12"/>
      <c r="AO2609" s="1"/>
      <c r="AP2609" s="1"/>
      <c r="AQ2609" s="3"/>
      <c r="AR2609" s="3"/>
      <c r="AS2609" s="7"/>
      <c r="AT2609" s="1"/>
      <c r="AU2609" s="1"/>
      <c r="AV2609" s="1"/>
      <c r="AW2609" s="1"/>
      <c r="AX2609" s="1"/>
      <c r="AY2609" s="1"/>
      <c r="AZ2609" s="1"/>
      <c r="BA2609" s="1"/>
      <c r="BB2609" s="1"/>
    </row>
    <row r="2610" spans="1:154" x14ac:dyDescent="0.2">
      <c r="A2610" s="178">
        <f t="shared" si="1380"/>
        <v>43729</v>
      </c>
      <c r="B2610" s="2">
        <f t="shared" si="1366"/>
        <v>141237.55993462488</v>
      </c>
      <c r="C2610" s="2">
        <f t="shared" si="1381"/>
        <v>93307.970970909999</v>
      </c>
      <c r="D2610" s="2">
        <v>0</v>
      </c>
      <c r="E2610" s="11">
        <f t="shared" si="1367"/>
        <v>93307.970970909999</v>
      </c>
      <c r="F2610" s="99">
        <f t="shared" si="1362"/>
        <v>5224.18</v>
      </c>
      <c r="G2610" s="3">
        <f>IF(N2610=1,VLOOKUP(A2609,[1]Plan1!$BG$69:$BI$188,3),G2609)</f>
        <v>5229.93</v>
      </c>
      <c r="H2610" s="200">
        <f t="shared" si="1363"/>
        <v>43649</v>
      </c>
      <c r="I2610" s="200">
        <f t="shared" si="1364"/>
        <v>43680</v>
      </c>
      <c r="J2610" s="27">
        <f t="shared" si="1368"/>
        <v>1.1006512026767723E-3</v>
      </c>
      <c r="K2610" s="12">
        <f t="shared" si="1382"/>
        <v>43739</v>
      </c>
      <c r="L2610" s="12">
        <f t="shared" si="1369"/>
        <v>43739</v>
      </c>
      <c r="M2610" s="1">
        <f t="shared" si="1383"/>
        <v>21</v>
      </c>
      <c r="N2610" s="1">
        <f t="shared" si="1370"/>
        <v>15</v>
      </c>
      <c r="O2610" s="2">
        <f t="shared" si="1371"/>
        <v>1.0007860500000001</v>
      </c>
      <c r="P2610" s="11">
        <f t="shared" si="1394"/>
        <v>1.00190055</v>
      </c>
      <c r="Q2610" s="11">
        <f t="shared" si="1390"/>
        <v>1.5066296135452546</v>
      </c>
      <c r="R2610" s="2">
        <f t="shared" si="1393"/>
        <v>1.50781389</v>
      </c>
      <c r="S2610" s="2">
        <f t="shared" si="1388"/>
        <v>1.4582888599999999</v>
      </c>
      <c r="T2610" s="2">
        <f t="shared" si="1372"/>
        <v>136069.97461608</v>
      </c>
      <c r="U2610" s="2">
        <f t="shared" si="1373"/>
        <v>0</v>
      </c>
      <c r="V2610" s="2">
        <f t="shared" si="1374"/>
        <v>47383.083706744881</v>
      </c>
      <c r="W2610" s="2">
        <f t="shared" si="1375"/>
        <v>140691.05467765487</v>
      </c>
      <c r="X2610" s="29">
        <f t="shared" si="1376"/>
        <v>0</v>
      </c>
      <c r="Y2610" s="2">
        <f t="shared" si="1389"/>
        <v>0</v>
      </c>
      <c r="Z2610" s="82">
        <f t="shared" si="1377"/>
        <v>0</v>
      </c>
      <c r="AA2610" s="2">
        <f t="shared" si="1386"/>
        <v>0</v>
      </c>
      <c r="AB2610" s="27">
        <f t="shared" si="1384"/>
        <v>6.7299999999999999E-2</v>
      </c>
      <c r="AC2610" s="29">
        <f t="shared" si="1365"/>
        <v>15</v>
      </c>
      <c r="AD2610" s="29">
        <v>252</v>
      </c>
      <c r="AE2610" s="11">
        <f t="shared" si="1391"/>
        <v>1.003884435</v>
      </c>
      <c r="AF2610" s="2">
        <f t="shared" si="1387"/>
        <v>528.55497184000001</v>
      </c>
      <c r="AG2610" s="2">
        <f t="shared" si="1378"/>
        <v>546.50525697</v>
      </c>
      <c r="AH2610" s="3">
        <f t="shared" si="1379"/>
        <v>0</v>
      </c>
      <c r="AI2610" s="4" t="str">
        <f t="shared" si="1392"/>
        <v>A+J=</v>
      </c>
      <c r="AJ2610" s="12">
        <f t="shared" si="1385"/>
        <v>43739</v>
      </c>
      <c r="AK2610" s="12"/>
      <c r="AL2610" s="4"/>
      <c r="AM2610" s="1"/>
      <c r="AN2610" s="12"/>
      <c r="AO2610" s="1"/>
      <c r="AP2610" s="1"/>
      <c r="AQ2610" s="3"/>
      <c r="AR2610" s="3"/>
      <c r="AS2610" s="7"/>
      <c r="AT2610" s="1"/>
      <c r="AU2610" s="1"/>
      <c r="AV2610" s="1"/>
      <c r="AW2610" s="1"/>
      <c r="AX2610" s="1"/>
      <c r="AY2610" s="1"/>
      <c r="AZ2610" s="1"/>
      <c r="BA2610" s="1"/>
      <c r="BB2610" s="1"/>
    </row>
    <row r="2611" spans="1:154" x14ac:dyDescent="0.2">
      <c r="A2611" s="178">
        <f t="shared" si="1380"/>
        <v>43730</v>
      </c>
      <c r="B2611" s="2">
        <f t="shared" si="1366"/>
        <v>141237.55993462488</v>
      </c>
      <c r="C2611" s="2">
        <f t="shared" si="1381"/>
        <v>93307.970970909999</v>
      </c>
      <c r="D2611" s="2">
        <v>0</v>
      </c>
      <c r="E2611" s="11">
        <f t="shared" si="1367"/>
        <v>93307.970970909999</v>
      </c>
      <c r="F2611" s="99">
        <f t="shared" si="1362"/>
        <v>5224.18</v>
      </c>
      <c r="G2611" s="3">
        <f>IF(N2611=1,VLOOKUP(A2610,[1]Plan1!$BG$69:$BI$188,3),G2610)</f>
        <v>5229.93</v>
      </c>
      <c r="H2611" s="200">
        <f t="shared" si="1363"/>
        <v>43649</v>
      </c>
      <c r="I2611" s="200">
        <f t="shared" si="1364"/>
        <v>43680</v>
      </c>
      <c r="J2611" s="27">
        <f t="shared" si="1368"/>
        <v>1.1006512026767723E-3</v>
      </c>
      <c r="K2611" s="12">
        <f t="shared" si="1382"/>
        <v>43739</v>
      </c>
      <c r="L2611" s="12">
        <f t="shared" si="1369"/>
        <v>43739</v>
      </c>
      <c r="M2611" s="1">
        <f t="shared" si="1383"/>
        <v>21</v>
      </c>
      <c r="N2611" s="1">
        <f t="shared" si="1370"/>
        <v>15</v>
      </c>
      <c r="O2611" s="2">
        <f t="shared" si="1371"/>
        <v>1.0007860500000001</v>
      </c>
      <c r="P2611" s="11">
        <f t="shared" si="1394"/>
        <v>1.00190055</v>
      </c>
      <c r="Q2611" s="11">
        <f t="shared" si="1390"/>
        <v>1.5066296135452546</v>
      </c>
      <c r="R2611" s="2">
        <f t="shared" si="1393"/>
        <v>1.50781389</v>
      </c>
      <c r="S2611" s="2">
        <f t="shared" si="1388"/>
        <v>1.4582888599999999</v>
      </c>
      <c r="T2611" s="2">
        <f t="shared" si="1372"/>
        <v>136069.97461608</v>
      </c>
      <c r="U2611" s="2">
        <f t="shared" si="1373"/>
        <v>0</v>
      </c>
      <c r="V2611" s="2">
        <f t="shared" si="1374"/>
        <v>47383.083706744881</v>
      </c>
      <c r="W2611" s="2">
        <f t="shared" si="1375"/>
        <v>140691.05467765487</v>
      </c>
      <c r="X2611" s="29">
        <f t="shared" si="1376"/>
        <v>0</v>
      </c>
      <c r="Y2611" s="2">
        <f t="shared" si="1389"/>
        <v>0</v>
      </c>
      <c r="Z2611" s="82">
        <f t="shared" si="1377"/>
        <v>0</v>
      </c>
      <c r="AA2611" s="2">
        <f t="shared" si="1386"/>
        <v>0</v>
      </c>
      <c r="AB2611" s="27">
        <f t="shared" si="1384"/>
        <v>6.7299999999999999E-2</v>
      </c>
      <c r="AC2611" s="29">
        <f t="shared" si="1365"/>
        <v>15</v>
      </c>
      <c r="AD2611" s="29">
        <v>252</v>
      </c>
      <c r="AE2611" s="11">
        <f t="shared" si="1391"/>
        <v>1.003884435</v>
      </c>
      <c r="AF2611" s="2">
        <f t="shared" si="1387"/>
        <v>528.55497184000001</v>
      </c>
      <c r="AG2611" s="2">
        <f t="shared" si="1378"/>
        <v>546.50525697</v>
      </c>
      <c r="AH2611" s="3">
        <f t="shared" si="1379"/>
        <v>0</v>
      </c>
      <c r="AI2611" s="4" t="str">
        <f t="shared" si="1392"/>
        <v>A+J=</v>
      </c>
      <c r="AJ2611" s="12">
        <f t="shared" si="1385"/>
        <v>43739</v>
      </c>
      <c r="AK2611" s="12"/>
      <c r="AL2611" s="4"/>
      <c r="AM2611" s="1"/>
      <c r="AN2611" s="12"/>
      <c r="AO2611" s="1"/>
      <c r="AP2611" s="1"/>
      <c r="AQ2611" s="3"/>
      <c r="AR2611" s="3"/>
      <c r="AS2611" s="7"/>
      <c r="AT2611" s="1"/>
      <c r="AU2611" s="1"/>
      <c r="AV2611" s="1"/>
      <c r="AW2611" s="1"/>
      <c r="AX2611" s="1"/>
      <c r="AY2611" s="1"/>
      <c r="AZ2611" s="1"/>
      <c r="BA2611" s="1"/>
      <c r="BB2611" s="1"/>
    </row>
    <row r="2612" spans="1:154" x14ac:dyDescent="0.2">
      <c r="A2612" s="178">
        <f t="shared" si="1380"/>
        <v>43731</v>
      </c>
      <c r="B2612" s="2">
        <f t="shared" si="1366"/>
        <v>141237.55993462488</v>
      </c>
      <c r="C2612" s="2">
        <f t="shared" si="1381"/>
        <v>93307.970970909999</v>
      </c>
      <c r="D2612" s="2">
        <v>0</v>
      </c>
      <c r="E2612" s="11">
        <f t="shared" si="1367"/>
        <v>93307.970970909999</v>
      </c>
      <c r="F2612" s="99">
        <f t="shared" si="1362"/>
        <v>5224.18</v>
      </c>
      <c r="G2612" s="3">
        <f>IF(N2612=1,VLOOKUP(A2611,[1]Plan1!$BG$69:$BI$188,3),G2611)</f>
        <v>5229.93</v>
      </c>
      <c r="H2612" s="200">
        <f t="shared" si="1363"/>
        <v>43649</v>
      </c>
      <c r="I2612" s="200">
        <f t="shared" si="1364"/>
        <v>43680</v>
      </c>
      <c r="J2612" s="27">
        <f t="shared" si="1368"/>
        <v>1.1006512026767723E-3</v>
      </c>
      <c r="K2612" s="12">
        <f t="shared" si="1382"/>
        <v>43739</v>
      </c>
      <c r="L2612" s="12">
        <f t="shared" si="1369"/>
        <v>43739</v>
      </c>
      <c r="M2612" s="1">
        <f t="shared" si="1383"/>
        <v>21</v>
      </c>
      <c r="N2612" s="1">
        <f t="shared" si="1370"/>
        <v>15</v>
      </c>
      <c r="O2612" s="2">
        <f t="shared" si="1371"/>
        <v>1.0007860500000001</v>
      </c>
      <c r="P2612" s="11">
        <f t="shared" si="1394"/>
        <v>1.00190055</v>
      </c>
      <c r="Q2612" s="11">
        <f t="shared" si="1390"/>
        <v>1.5066296135452546</v>
      </c>
      <c r="R2612" s="2">
        <f t="shared" si="1393"/>
        <v>1.50781389</v>
      </c>
      <c r="S2612" s="2">
        <f t="shared" si="1388"/>
        <v>1.4582888599999999</v>
      </c>
      <c r="T2612" s="2">
        <f t="shared" si="1372"/>
        <v>136069.97461608</v>
      </c>
      <c r="U2612" s="2">
        <f t="shared" si="1373"/>
        <v>0</v>
      </c>
      <c r="V2612" s="2">
        <f t="shared" si="1374"/>
        <v>47383.083706744881</v>
      </c>
      <c r="W2612" s="2">
        <f t="shared" si="1375"/>
        <v>140691.05467765487</v>
      </c>
      <c r="X2612" s="29">
        <f t="shared" si="1376"/>
        <v>0</v>
      </c>
      <c r="Y2612" s="2">
        <f t="shared" si="1389"/>
        <v>0</v>
      </c>
      <c r="Z2612" s="82">
        <f t="shared" si="1377"/>
        <v>0</v>
      </c>
      <c r="AA2612" s="2">
        <f t="shared" si="1386"/>
        <v>0</v>
      </c>
      <c r="AB2612" s="27">
        <f t="shared" si="1384"/>
        <v>6.7299999999999999E-2</v>
      </c>
      <c r="AC2612" s="29">
        <f t="shared" si="1365"/>
        <v>15</v>
      </c>
      <c r="AD2612" s="29">
        <v>252</v>
      </c>
      <c r="AE2612" s="11">
        <f t="shared" si="1391"/>
        <v>1.003884435</v>
      </c>
      <c r="AF2612" s="2">
        <f t="shared" si="1387"/>
        <v>528.55497184000001</v>
      </c>
      <c r="AG2612" s="2">
        <f t="shared" si="1378"/>
        <v>546.50525697</v>
      </c>
      <c r="AH2612" s="3">
        <f t="shared" si="1379"/>
        <v>0</v>
      </c>
      <c r="AI2612" s="4" t="str">
        <f t="shared" si="1392"/>
        <v>A+J=</v>
      </c>
      <c r="AJ2612" s="12">
        <f t="shared" si="1385"/>
        <v>43739</v>
      </c>
      <c r="AK2612" s="12"/>
      <c r="AL2612" s="4"/>
      <c r="AM2612" s="1"/>
      <c r="AN2612" s="12"/>
      <c r="AO2612" s="1"/>
      <c r="AP2612" s="1"/>
      <c r="AQ2612" s="3"/>
      <c r="AR2612" s="3"/>
      <c r="AS2612" s="7"/>
      <c r="AT2612" s="1"/>
      <c r="AU2612" s="1"/>
      <c r="AV2612" s="1"/>
      <c r="AW2612" s="1"/>
      <c r="AX2612" s="1"/>
      <c r="AY2612" s="1"/>
      <c r="AZ2612" s="1"/>
      <c r="BA2612" s="1"/>
      <c r="BB2612" s="1"/>
    </row>
    <row r="2613" spans="1:154" x14ac:dyDescent="0.2">
      <c r="A2613" s="178">
        <f t="shared" si="1380"/>
        <v>43732</v>
      </c>
      <c r="B2613" s="2">
        <f t="shared" si="1366"/>
        <v>141281.47099863159</v>
      </c>
      <c r="C2613" s="2">
        <f t="shared" si="1381"/>
        <v>93307.970970909999</v>
      </c>
      <c r="D2613" s="2">
        <v>0</v>
      </c>
      <c r="E2613" s="11">
        <f t="shared" si="1367"/>
        <v>93307.970970909999</v>
      </c>
      <c r="F2613" s="99">
        <f t="shared" si="1362"/>
        <v>5224.18</v>
      </c>
      <c r="G2613" s="3">
        <f>IF(N2613=1,VLOOKUP(A2612,[1]Plan1!$BG$69:$BI$188,3),G2612)</f>
        <v>5229.93</v>
      </c>
      <c r="H2613" s="200">
        <f t="shared" si="1363"/>
        <v>43649</v>
      </c>
      <c r="I2613" s="200">
        <f t="shared" si="1364"/>
        <v>43680</v>
      </c>
      <c r="J2613" s="27">
        <f t="shared" si="1368"/>
        <v>1.1006512026767723E-3</v>
      </c>
      <c r="K2613" s="12">
        <f t="shared" si="1382"/>
        <v>43739</v>
      </c>
      <c r="L2613" s="12">
        <f t="shared" si="1369"/>
        <v>43739</v>
      </c>
      <c r="M2613" s="1">
        <f t="shared" si="1383"/>
        <v>21</v>
      </c>
      <c r="N2613" s="1">
        <f t="shared" si="1370"/>
        <v>16</v>
      </c>
      <c r="O2613" s="2">
        <f t="shared" si="1371"/>
        <v>1.0008384800000001</v>
      </c>
      <c r="P2613" s="11">
        <f t="shared" si="1394"/>
        <v>1.00190055</v>
      </c>
      <c r="Q2613" s="11">
        <f t="shared" si="1390"/>
        <v>1.5066296135452546</v>
      </c>
      <c r="R2613" s="2">
        <f t="shared" si="1393"/>
        <v>1.5078928899999999</v>
      </c>
      <c r="S2613" s="2">
        <f t="shared" si="1388"/>
        <v>1.4582888599999999</v>
      </c>
      <c r="T2613" s="2">
        <f t="shared" si="1372"/>
        <v>136069.97461608</v>
      </c>
      <c r="U2613" s="2">
        <f t="shared" si="1373"/>
        <v>0</v>
      </c>
      <c r="V2613" s="2">
        <f t="shared" si="1374"/>
        <v>47390.455036451582</v>
      </c>
      <c r="W2613" s="2">
        <f t="shared" si="1375"/>
        <v>140698.42600736159</v>
      </c>
      <c r="X2613" s="29">
        <f t="shared" si="1376"/>
        <v>0</v>
      </c>
      <c r="Y2613" s="2">
        <f t="shared" si="1389"/>
        <v>0</v>
      </c>
      <c r="Z2613" s="82">
        <f t="shared" si="1377"/>
        <v>0</v>
      </c>
      <c r="AA2613" s="2">
        <f t="shared" si="1386"/>
        <v>0</v>
      </c>
      <c r="AB2613" s="27">
        <f t="shared" si="1384"/>
        <v>6.7299999999999999E-2</v>
      </c>
      <c r="AC2613" s="29">
        <f t="shared" si="1365"/>
        <v>16</v>
      </c>
      <c r="AD2613" s="29">
        <v>252</v>
      </c>
      <c r="AE2613" s="11">
        <f t="shared" si="1391"/>
        <v>1.004143934</v>
      </c>
      <c r="AF2613" s="2">
        <f t="shared" si="1387"/>
        <v>563.86499418999995</v>
      </c>
      <c r="AG2613" s="2">
        <f t="shared" si="1378"/>
        <v>583.04499126999997</v>
      </c>
      <c r="AH2613" s="3">
        <f t="shared" si="1379"/>
        <v>0</v>
      </c>
      <c r="AI2613" s="4" t="str">
        <f t="shared" si="1392"/>
        <v>A+J=</v>
      </c>
      <c r="AJ2613" s="12">
        <f t="shared" si="1385"/>
        <v>43739</v>
      </c>
      <c r="AK2613" s="12"/>
      <c r="AL2613" s="4"/>
      <c r="AM2613" s="1"/>
      <c r="AN2613" s="12"/>
      <c r="AO2613" s="1"/>
      <c r="AP2613" s="1"/>
      <c r="AQ2613" s="3"/>
      <c r="AR2613" s="3"/>
      <c r="AS2613" s="7"/>
      <c r="AT2613" s="1"/>
      <c r="AU2613" s="1"/>
      <c r="AV2613" s="1"/>
      <c r="AW2613" s="1"/>
      <c r="AX2613" s="1"/>
      <c r="AY2613" s="1"/>
      <c r="AZ2613" s="1"/>
      <c r="BA2613" s="1"/>
      <c r="BB2613" s="1"/>
    </row>
    <row r="2614" spans="1:154" x14ac:dyDescent="0.2">
      <c r="A2614" s="178">
        <f t="shared" si="1380"/>
        <v>43733</v>
      </c>
      <c r="B2614" s="2">
        <f t="shared" si="1366"/>
        <v>141325.39236336917</v>
      </c>
      <c r="C2614" s="2">
        <f t="shared" si="1381"/>
        <v>93307.970970909999</v>
      </c>
      <c r="D2614" s="2">
        <v>0</v>
      </c>
      <c r="E2614" s="11">
        <f t="shared" si="1367"/>
        <v>93307.970970909999</v>
      </c>
      <c r="F2614" s="99">
        <f t="shared" si="1362"/>
        <v>5224.18</v>
      </c>
      <c r="G2614" s="3">
        <f>IF(N2614=1,VLOOKUP(A2613,[1]Plan1!$BG$69:$BI$188,3),G2613)</f>
        <v>5229.93</v>
      </c>
      <c r="H2614" s="200">
        <f t="shared" si="1363"/>
        <v>43649</v>
      </c>
      <c r="I2614" s="200">
        <f t="shared" si="1364"/>
        <v>43680</v>
      </c>
      <c r="J2614" s="27">
        <f t="shared" si="1368"/>
        <v>1.1006512026767723E-3</v>
      </c>
      <c r="K2614" s="12">
        <f t="shared" si="1382"/>
        <v>43739</v>
      </c>
      <c r="L2614" s="12">
        <f t="shared" si="1369"/>
        <v>43739</v>
      </c>
      <c r="M2614" s="1">
        <f t="shared" si="1383"/>
        <v>21</v>
      </c>
      <c r="N2614" s="1">
        <f t="shared" si="1370"/>
        <v>17</v>
      </c>
      <c r="O2614" s="2">
        <f t="shared" si="1371"/>
        <v>1.0008908999999999</v>
      </c>
      <c r="P2614" s="11">
        <f t="shared" si="1394"/>
        <v>1.00190055</v>
      </c>
      <c r="Q2614" s="11">
        <f t="shared" si="1390"/>
        <v>1.5066296135452546</v>
      </c>
      <c r="R2614" s="2">
        <f t="shared" si="1393"/>
        <v>1.5079718600000001</v>
      </c>
      <c r="S2614" s="2">
        <f t="shared" si="1388"/>
        <v>1.4582888599999999</v>
      </c>
      <c r="T2614" s="2">
        <f t="shared" si="1372"/>
        <v>136069.97461608</v>
      </c>
      <c r="U2614" s="2">
        <f t="shared" si="1373"/>
        <v>0</v>
      </c>
      <c r="V2614" s="2">
        <f t="shared" si="1374"/>
        <v>47397.823566919164</v>
      </c>
      <c r="W2614" s="2">
        <f t="shared" si="1375"/>
        <v>140705.79453782918</v>
      </c>
      <c r="X2614" s="29">
        <f t="shared" si="1376"/>
        <v>0</v>
      </c>
      <c r="Y2614" s="2">
        <f t="shared" si="1389"/>
        <v>0</v>
      </c>
      <c r="Z2614" s="82">
        <f t="shared" si="1377"/>
        <v>0</v>
      </c>
      <c r="AA2614" s="2">
        <f t="shared" si="1386"/>
        <v>0</v>
      </c>
      <c r="AB2614" s="27">
        <f t="shared" si="1384"/>
        <v>6.7299999999999999E-2</v>
      </c>
      <c r="AC2614" s="29">
        <f t="shared" si="1365"/>
        <v>17</v>
      </c>
      <c r="AD2614" s="29">
        <v>252</v>
      </c>
      <c r="AE2614" s="11">
        <f t="shared" si="1391"/>
        <v>1.0044034989999999</v>
      </c>
      <c r="AF2614" s="2">
        <f t="shared" si="1387"/>
        <v>599.18399714999998</v>
      </c>
      <c r="AG2614" s="2">
        <f t="shared" si="1378"/>
        <v>619.59782554000003</v>
      </c>
      <c r="AH2614" s="3">
        <f t="shared" si="1379"/>
        <v>0</v>
      </c>
      <c r="AI2614" s="4" t="str">
        <f t="shared" si="1392"/>
        <v>A+J=</v>
      </c>
      <c r="AJ2614" s="12">
        <f t="shared" si="1385"/>
        <v>43739</v>
      </c>
      <c r="AK2614" s="12"/>
      <c r="AL2614" s="4"/>
      <c r="AM2614" s="1"/>
      <c r="AN2614" s="12"/>
      <c r="AO2614" s="1"/>
      <c r="AP2614" s="1"/>
      <c r="AQ2614" s="3"/>
      <c r="AR2614" s="3"/>
      <c r="AS2614" s="7"/>
      <c r="AT2614" s="1"/>
      <c r="AU2614" s="1"/>
      <c r="AV2614" s="1"/>
      <c r="AW2614" s="1"/>
      <c r="AX2614" s="1"/>
      <c r="AY2614" s="1"/>
      <c r="AZ2614" s="1"/>
      <c r="BA2614" s="1"/>
      <c r="BB2614" s="1"/>
    </row>
    <row r="2615" spans="1:154" x14ac:dyDescent="0.2">
      <c r="A2615" s="178">
        <f t="shared" si="1380"/>
        <v>43734</v>
      </c>
      <c r="B2615" s="2">
        <f t="shared" si="1366"/>
        <v>141369.33073082555</v>
      </c>
      <c r="C2615" s="2">
        <f t="shared" si="1381"/>
        <v>93307.970970909999</v>
      </c>
      <c r="D2615" s="2">
        <v>0</v>
      </c>
      <c r="E2615" s="11">
        <f t="shared" si="1367"/>
        <v>93307.970970909999</v>
      </c>
      <c r="F2615" s="99">
        <f t="shared" si="1362"/>
        <v>5224.18</v>
      </c>
      <c r="G2615" s="3">
        <f>IF(N2615=1,VLOOKUP(A2614,[1]Plan1!$BG$69:$BI$188,3),G2614)</f>
        <v>5229.93</v>
      </c>
      <c r="H2615" s="200">
        <f t="shared" si="1363"/>
        <v>43649</v>
      </c>
      <c r="I2615" s="200">
        <f t="shared" si="1364"/>
        <v>43680</v>
      </c>
      <c r="J2615" s="27">
        <f t="shared" si="1368"/>
        <v>1.1006512026767723E-3</v>
      </c>
      <c r="K2615" s="12">
        <f t="shared" si="1382"/>
        <v>43739</v>
      </c>
      <c r="L2615" s="12">
        <f t="shared" si="1369"/>
        <v>43739</v>
      </c>
      <c r="M2615" s="1">
        <f t="shared" si="1383"/>
        <v>21</v>
      </c>
      <c r="N2615" s="1">
        <f t="shared" si="1370"/>
        <v>18</v>
      </c>
      <c r="O2615" s="2">
        <f t="shared" si="1371"/>
        <v>1.0009433400000001</v>
      </c>
      <c r="P2615" s="11">
        <f t="shared" si="1394"/>
        <v>1.00190055</v>
      </c>
      <c r="Q2615" s="11">
        <f t="shared" si="1390"/>
        <v>1.5066296135452546</v>
      </c>
      <c r="R2615" s="2">
        <f t="shared" si="1393"/>
        <v>1.5080508699999999</v>
      </c>
      <c r="S2615" s="2">
        <f t="shared" si="1388"/>
        <v>1.4582888599999999</v>
      </c>
      <c r="T2615" s="2">
        <f t="shared" si="1372"/>
        <v>136069.97461608</v>
      </c>
      <c r="U2615" s="2">
        <f t="shared" si="1373"/>
        <v>0</v>
      </c>
      <c r="V2615" s="2">
        <f t="shared" si="1374"/>
        <v>47405.195829705561</v>
      </c>
      <c r="W2615" s="2">
        <f t="shared" si="1375"/>
        <v>140713.16680061555</v>
      </c>
      <c r="X2615" s="29">
        <f t="shared" si="1376"/>
        <v>0</v>
      </c>
      <c r="Y2615" s="2">
        <f t="shared" si="1389"/>
        <v>0</v>
      </c>
      <c r="Z2615" s="82">
        <f t="shared" si="1377"/>
        <v>0</v>
      </c>
      <c r="AA2615" s="2">
        <f t="shared" si="1386"/>
        <v>0</v>
      </c>
      <c r="AB2615" s="27">
        <f t="shared" si="1384"/>
        <v>6.7299999999999999E-2</v>
      </c>
      <c r="AC2615" s="29">
        <f t="shared" si="1365"/>
        <v>18</v>
      </c>
      <c r="AD2615" s="29">
        <v>252</v>
      </c>
      <c r="AE2615" s="11">
        <f t="shared" si="1391"/>
        <v>1.004663131</v>
      </c>
      <c r="AF2615" s="2">
        <f t="shared" si="1387"/>
        <v>634.51211679999994</v>
      </c>
      <c r="AG2615" s="2">
        <f t="shared" si="1378"/>
        <v>656.16393020999999</v>
      </c>
      <c r="AH2615" s="3">
        <f t="shared" si="1379"/>
        <v>0</v>
      </c>
      <c r="AI2615" s="4" t="str">
        <f t="shared" si="1392"/>
        <v>A+J=</v>
      </c>
      <c r="AJ2615" s="12">
        <f t="shared" si="1385"/>
        <v>43739</v>
      </c>
      <c r="AK2615" s="12"/>
      <c r="AL2615" s="4"/>
      <c r="AM2615" s="1"/>
      <c r="AN2615" s="12"/>
      <c r="AO2615" s="1"/>
      <c r="AP2615" s="1"/>
      <c r="AQ2615" s="3"/>
      <c r="AR2615" s="3"/>
      <c r="AS2615" s="7"/>
      <c r="AT2615" s="1"/>
      <c r="AU2615" s="1"/>
      <c r="AV2615" s="1"/>
      <c r="AW2615" s="1"/>
      <c r="AX2615" s="1"/>
      <c r="AY2615" s="1"/>
      <c r="AZ2615" s="1"/>
      <c r="BA2615" s="1"/>
      <c r="BB2615" s="1"/>
    </row>
    <row r="2616" spans="1:154" x14ac:dyDescent="0.2">
      <c r="A2616" s="178">
        <f t="shared" si="1380"/>
        <v>43735</v>
      </c>
      <c r="B2616" s="2">
        <f t="shared" si="1366"/>
        <v>141413.2815577623</v>
      </c>
      <c r="C2616" s="2">
        <f t="shared" si="1381"/>
        <v>93307.970970909999</v>
      </c>
      <c r="D2616" s="2">
        <v>0</v>
      </c>
      <c r="E2616" s="11">
        <f t="shared" si="1367"/>
        <v>93307.970970909999</v>
      </c>
      <c r="F2616" s="99">
        <f t="shared" si="1362"/>
        <v>5224.18</v>
      </c>
      <c r="G2616" s="3">
        <f>IF(N2616=1,VLOOKUP(A2615,[1]Plan1!$BG$69:$BI$188,3),G2615)</f>
        <v>5229.93</v>
      </c>
      <c r="H2616" s="200">
        <f t="shared" si="1363"/>
        <v>43649</v>
      </c>
      <c r="I2616" s="200">
        <f t="shared" si="1364"/>
        <v>43680</v>
      </c>
      <c r="J2616" s="27">
        <f t="shared" si="1368"/>
        <v>1.1006512026767723E-3</v>
      </c>
      <c r="K2616" s="12">
        <f t="shared" si="1382"/>
        <v>43739</v>
      </c>
      <c r="L2616" s="12">
        <f t="shared" si="1369"/>
        <v>43739</v>
      </c>
      <c r="M2616" s="1">
        <f t="shared" si="1383"/>
        <v>21</v>
      </c>
      <c r="N2616" s="1">
        <f t="shared" si="1370"/>
        <v>19</v>
      </c>
      <c r="O2616" s="2">
        <f t="shared" si="1371"/>
        <v>1.0009957700000001</v>
      </c>
      <c r="P2616" s="11">
        <f t="shared" si="1394"/>
        <v>1.00190055</v>
      </c>
      <c r="Q2616" s="11">
        <f t="shared" si="1390"/>
        <v>1.5066296135452546</v>
      </c>
      <c r="R2616" s="2">
        <f t="shared" si="1393"/>
        <v>1.5081298700000001</v>
      </c>
      <c r="S2616" s="2">
        <f t="shared" si="1388"/>
        <v>1.4582888599999999</v>
      </c>
      <c r="T2616" s="2">
        <f t="shared" si="1372"/>
        <v>136069.97461608</v>
      </c>
      <c r="U2616" s="2">
        <f t="shared" si="1373"/>
        <v>0</v>
      </c>
      <c r="V2616" s="2">
        <f t="shared" si="1374"/>
        <v>47412.567159412283</v>
      </c>
      <c r="W2616" s="2">
        <f t="shared" si="1375"/>
        <v>140720.5381303223</v>
      </c>
      <c r="X2616" s="29">
        <f t="shared" si="1376"/>
        <v>0</v>
      </c>
      <c r="Y2616" s="2">
        <f t="shared" si="1389"/>
        <v>0</v>
      </c>
      <c r="Z2616" s="82">
        <f t="shared" si="1377"/>
        <v>0</v>
      </c>
      <c r="AA2616" s="2">
        <f t="shared" si="1386"/>
        <v>0</v>
      </c>
      <c r="AB2616" s="27">
        <f t="shared" si="1384"/>
        <v>6.7299999999999999E-2</v>
      </c>
      <c r="AC2616" s="29">
        <f t="shared" si="1365"/>
        <v>19</v>
      </c>
      <c r="AD2616" s="29">
        <v>252</v>
      </c>
      <c r="AE2616" s="11">
        <f t="shared" si="1391"/>
        <v>1.004922831</v>
      </c>
      <c r="AF2616" s="2">
        <f t="shared" si="1387"/>
        <v>669.84948919999999</v>
      </c>
      <c r="AG2616" s="2">
        <f t="shared" si="1378"/>
        <v>692.74342744</v>
      </c>
      <c r="AH2616" s="3">
        <f t="shared" si="1379"/>
        <v>0</v>
      </c>
      <c r="AI2616" s="4" t="str">
        <f t="shared" si="1392"/>
        <v>A+J=</v>
      </c>
      <c r="AJ2616" s="12">
        <f t="shared" si="1385"/>
        <v>43739</v>
      </c>
      <c r="AK2616" s="12"/>
      <c r="AL2616" s="4"/>
      <c r="AM2616" s="1"/>
      <c r="AN2616" s="12"/>
      <c r="AO2616" s="1"/>
      <c r="AP2616" s="1"/>
      <c r="AQ2616" s="3"/>
      <c r="AR2616" s="3"/>
      <c r="AS2616" s="7"/>
      <c r="AT2616" s="1"/>
      <c r="AU2616" s="1"/>
      <c r="AV2616" s="1"/>
      <c r="AW2616" s="1"/>
      <c r="AX2616" s="1"/>
      <c r="AY2616" s="1"/>
      <c r="AZ2616" s="1"/>
      <c r="BA2616" s="1"/>
      <c r="BB2616" s="1"/>
    </row>
    <row r="2617" spans="1:154" x14ac:dyDescent="0.2">
      <c r="A2617" s="178">
        <f t="shared" si="1380"/>
        <v>43736</v>
      </c>
      <c r="B2617" s="2">
        <f t="shared" si="1366"/>
        <v>141457.24550140899</v>
      </c>
      <c r="C2617" s="2">
        <f t="shared" si="1381"/>
        <v>93307.970970909999</v>
      </c>
      <c r="D2617" s="2">
        <v>0</v>
      </c>
      <c r="E2617" s="11">
        <f t="shared" si="1367"/>
        <v>93307.970970909999</v>
      </c>
      <c r="F2617" s="99">
        <f t="shared" si="1362"/>
        <v>5224.18</v>
      </c>
      <c r="G2617" s="3">
        <f>IF(N2617=1,VLOOKUP(A2616,[1]Plan1!$BG$69:$BI$188,3),G2616)</f>
        <v>5229.93</v>
      </c>
      <c r="H2617" s="200">
        <f t="shared" si="1363"/>
        <v>43649</v>
      </c>
      <c r="I2617" s="200">
        <f t="shared" si="1364"/>
        <v>43680</v>
      </c>
      <c r="J2617" s="27">
        <f t="shared" si="1368"/>
        <v>1.1006512026767723E-3</v>
      </c>
      <c r="K2617" s="12">
        <f t="shared" si="1382"/>
        <v>43739</v>
      </c>
      <c r="L2617" s="12">
        <f t="shared" si="1369"/>
        <v>43739</v>
      </c>
      <c r="M2617" s="1">
        <f t="shared" si="1383"/>
        <v>21</v>
      </c>
      <c r="N2617" s="1">
        <f t="shared" si="1370"/>
        <v>20</v>
      </c>
      <c r="O2617" s="2">
        <f t="shared" si="1371"/>
        <v>1.00104821</v>
      </c>
      <c r="P2617" s="11">
        <f t="shared" si="1394"/>
        <v>1.00190055</v>
      </c>
      <c r="Q2617" s="11">
        <f t="shared" si="1390"/>
        <v>1.5066296135452546</v>
      </c>
      <c r="R2617" s="2">
        <f t="shared" si="1393"/>
        <v>1.50820887</v>
      </c>
      <c r="S2617" s="2">
        <f t="shared" si="1388"/>
        <v>1.4582888599999999</v>
      </c>
      <c r="T2617" s="2">
        <f t="shared" si="1372"/>
        <v>136069.97461608</v>
      </c>
      <c r="U2617" s="2">
        <f t="shared" si="1373"/>
        <v>0</v>
      </c>
      <c r="V2617" s="2">
        <f t="shared" si="1374"/>
        <v>47419.938489118977</v>
      </c>
      <c r="W2617" s="2">
        <f t="shared" si="1375"/>
        <v>140727.90946002898</v>
      </c>
      <c r="X2617" s="29">
        <f t="shared" si="1376"/>
        <v>0</v>
      </c>
      <c r="Y2617" s="2">
        <f t="shared" si="1389"/>
        <v>0</v>
      </c>
      <c r="Z2617" s="82">
        <f t="shared" si="1377"/>
        <v>0</v>
      </c>
      <c r="AA2617" s="2">
        <f t="shared" si="1386"/>
        <v>0</v>
      </c>
      <c r="AB2617" s="27">
        <f t="shared" si="1384"/>
        <v>6.7299999999999999E-2</v>
      </c>
      <c r="AC2617" s="29">
        <f t="shared" si="1365"/>
        <v>20</v>
      </c>
      <c r="AD2617" s="29">
        <v>252</v>
      </c>
      <c r="AE2617" s="11">
        <f t="shared" si="1391"/>
        <v>1.0051825969999999</v>
      </c>
      <c r="AF2617" s="2">
        <f t="shared" si="1387"/>
        <v>705.19584223000004</v>
      </c>
      <c r="AG2617" s="2">
        <f t="shared" si="1378"/>
        <v>729.33604137999998</v>
      </c>
      <c r="AH2617" s="3">
        <f t="shared" si="1379"/>
        <v>0</v>
      </c>
      <c r="AI2617" s="4" t="str">
        <f t="shared" si="1392"/>
        <v>A+J=</v>
      </c>
      <c r="AJ2617" s="12">
        <f t="shared" si="1385"/>
        <v>43739</v>
      </c>
      <c r="AK2617" s="12"/>
      <c r="AL2617" s="4"/>
      <c r="AM2617" s="1"/>
      <c r="AN2617" s="12"/>
      <c r="AO2617" s="1"/>
      <c r="AP2617" s="1"/>
      <c r="AQ2617" s="3"/>
      <c r="AR2617" s="3"/>
      <c r="AS2617" s="7"/>
      <c r="AT2617" s="1"/>
      <c r="AU2617" s="1"/>
      <c r="AV2617" s="1"/>
      <c r="AW2617" s="1"/>
      <c r="AX2617" s="1"/>
      <c r="AY2617" s="1"/>
      <c r="AZ2617" s="1"/>
      <c r="BA2617" s="1"/>
      <c r="BB2617" s="1"/>
    </row>
    <row r="2618" spans="1:154" x14ac:dyDescent="0.2">
      <c r="A2618" s="178">
        <f t="shared" si="1380"/>
        <v>43737</v>
      </c>
      <c r="B2618" s="2">
        <f t="shared" si="1366"/>
        <v>141457.24550140899</v>
      </c>
      <c r="C2618" s="2">
        <f t="shared" si="1381"/>
        <v>93307.970970909999</v>
      </c>
      <c r="D2618" s="2">
        <v>0</v>
      </c>
      <c r="E2618" s="11">
        <f t="shared" si="1367"/>
        <v>93307.970970909999</v>
      </c>
      <c r="F2618" s="99">
        <f t="shared" si="1362"/>
        <v>5224.18</v>
      </c>
      <c r="G2618" s="3">
        <f>IF(N2618=1,VLOOKUP(A2617,[1]Plan1!$BG$69:$BI$188,3),G2617)</f>
        <v>5229.93</v>
      </c>
      <c r="H2618" s="200">
        <f t="shared" si="1363"/>
        <v>43649</v>
      </c>
      <c r="I2618" s="200">
        <f t="shared" si="1364"/>
        <v>43680</v>
      </c>
      <c r="J2618" s="27">
        <f t="shared" si="1368"/>
        <v>1.1006512026767723E-3</v>
      </c>
      <c r="K2618" s="12">
        <f t="shared" si="1382"/>
        <v>43739</v>
      </c>
      <c r="L2618" s="12">
        <f t="shared" si="1369"/>
        <v>43739</v>
      </c>
      <c r="M2618" s="1">
        <f t="shared" si="1383"/>
        <v>21</v>
      </c>
      <c r="N2618" s="1">
        <f t="shared" si="1370"/>
        <v>20</v>
      </c>
      <c r="O2618" s="2">
        <f t="shared" si="1371"/>
        <v>1.00104821</v>
      </c>
      <c r="P2618" s="11">
        <f t="shared" si="1394"/>
        <v>1.00190055</v>
      </c>
      <c r="Q2618" s="11">
        <f t="shared" si="1390"/>
        <v>1.5066296135452546</v>
      </c>
      <c r="R2618" s="2">
        <f t="shared" si="1393"/>
        <v>1.50820887</v>
      </c>
      <c r="S2618" s="2">
        <f t="shared" si="1388"/>
        <v>1.4582888599999999</v>
      </c>
      <c r="T2618" s="2">
        <f t="shared" si="1372"/>
        <v>136069.97461608</v>
      </c>
      <c r="U2618" s="2">
        <f t="shared" si="1373"/>
        <v>0</v>
      </c>
      <c r="V2618" s="2">
        <f t="shared" si="1374"/>
        <v>47419.938489118977</v>
      </c>
      <c r="W2618" s="2">
        <f t="shared" si="1375"/>
        <v>140727.90946002898</v>
      </c>
      <c r="X2618" s="29">
        <f t="shared" si="1376"/>
        <v>0</v>
      </c>
      <c r="Y2618" s="2">
        <f t="shared" si="1389"/>
        <v>0</v>
      </c>
      <c r="Z2618" s="82">
        <f t="shared" si="1377"/>
        <v>0</v>
      </c>
      <c r="AA2618" s="2">
        <f t="shared" si="1386"/>
        <v>0</v>
      </c>
      <c r="AB2618" s="27">
        <f t="shared" si="1384"/>
        <v>6.7299999999999999E-2</v>
      </c>
      <c r="AC2618" s="29">
        <f t="shared" si="1365"/>
        <v>20</v>
      </c>
      <c r="AD2618" s="29">
        <v>252</v>
      </c>
      <c r="AE2618" s="11">
        <f t="shared" si="1391"/>
        <v>1.0051825969999999</v>
      </c>
      <c r="AF2618" s="2">
        <f t="shared" si="1387"/>
        <v>705.19584223000004</v>
      </c>
      <c r="AG2618" s="2">
        <f t="shared" si="1378"/>
        <v>729.33604137999998</v>
      </c>
      <c r="AH2618" s="3">
        <f t="shared" si="1379"/>
        <v>0</v>
      </c>
      <c r="AI2618" s="4" t="str">
        <f t="shared" si="1392"/>
        <v>A+J=</v>
      </c>
      <c r="AJ2618" s="12">
        <f t="shared" si="1385"/>
        <v>43739</v>
      </c>
      <c r="AK2618" s="12"/>
      <c r="AL2618" s="4"/>
      <c r="AM2618" s="1"/>
      <c r="AN2618" s="12"/>
      <c r="AO2618" s="1"/>
      <c r="AP2618" s="1"/>
      <c r="AQ2618" s="3"/>
      <c r="AR2618" s="3"/>
      <c r="AS2618" s="7"/>
      <c r="AT2618" s="1"/>
      <c r="AU2618" s="1"/>
      <c r="AV2618" s="1"/>
      <c r="AW2618" s="1"/>
      <c r="AX2618" s="1"/>
      <c r="AY2618" s="1"/>
      <c r="AZ2618" s="1"/>
      <c r="BA2618" s="1"/>
      <c r="BB2618" s="1"/>
    </row>
    <row r="2619" spans="1:154" x14ac:dyDescent="0.2">
      <c r="A2619" s="178">
        <f t="shared" si="1380"/>
        <v>43738</v>
      </c>
      <c r="B2619" s="2">
        <f t="shared" si="1366"/>
        <v>141457.24550140899</v>
      </c>
      <c r="C2619" s="2">
        <f t="shared" si="1381"/>
        <v>93307.970970909999</v>
      </c>
      <c r="D2619" s="2">
        <v>0</v>
      </c>
      <c r="E2619" s="11">
        <f t="shared" si="1367"/>
        <v>93307.970970909999</v>
      </c>
      <c r="F2619" s="99">
        <f t="shared" si="1362"/>
        <v>5224.18</v>
      </c>
      <c r="G2619" s="3">
        <f>IF(N2619=1,VLOOKUP(A2618,[1]Plan1!$BG$69:$BI$188,3),G2618)</f>
        <v>5229.93</v>
      </c>
      <c r="H2619" s="200">
        <f t="shared" si="1363"/>
        <v>43649</v>
      </c>
      <c r="I2619" s="200">
        <f t="shared" si="1364"/>
        <v>43680</v>
      </c>
      <c r="J2619" s="27">
        <f t="shared" si="1368"/>
        <v>1.1006512026767723E-3</v>
      </c>
      <c r="K2619" s="12">
        <f t="shared" si="1382"/>
        <v>43739</v>
      </c>
      <c r="L2619" s="12">
        <f t="shared" si="1369"/>
        <v>43739</v>
      </c>
      <c r="M2619" s="1">
        <f t="shared" si="1383"/>
        <v>21</v>
      </c>
      <c r="N2619" s="1">
        <f t="shared" si="1370"/>
        <v>20</v>
      </c>
      <c r="O2619" s="2">
        <f t="shared" si="1371"/>
        <v>1.00104821</v>
      </c>
      <c r="P2619" s="11">
        <f t="shared" si="1394"/>
        <v>1.00190055</v>
      </c>
      <c r="Q2619" s="11">
        <f t="shared" si="1390"/>
        <v>1.5066296135452546</v>
      </c>
      <c r="R2619" s="2">
        <f t="shared" si="1393"/>
        <v>1.50820887</v>
      </c>
      <c r="S2619" s="2">
        <f t="shared" si="1388"/>
        <v>1.4582888599999999</v>
      </c>
      <c r="T2619" s="2">
        <f t="shared" si="1372"/>
        <v>136069.97461608</v>
      </c>
      <c r="U2619" s="2">
        <f t="shared" si="1373"/>
        <v>0</v>
      </c>
      <c r="V2619" s="2">
        <f t="shared" si="1374"/>
        <v>47419.938489118977</v>
      </c>
      <c r="W2619" s="2">
        <f t="shared" si="1375"/>
        <v>140727.90946002898</v>
      </c>
      <c r="X2619" s="29">
        <f t="shared" si="1376"/>
        <v>0</v>
      </c>
      <c r="Y2619" s="2">
        <f t="shared" si="1389"/>
        <v>0</v>
      </c>
      <c r="Z2619" s="82">
        <f t="shared" si="1377"/>
        <v>0</v>
      </c>
      <c r="AA2619" s="2">
        <f t="shared" si="1386"/>
        <v>0</v>
      </c>
      <c r="AB2619" s="27">
        <f t="shared" si="1384"/>
        <v>6.7299999999999999E-2</v>
      </c>
      <c r="AC2619" s="29">
        <f t="shared" si="1365"/>
        <v>20</v>
      </c>
      <c r="AD2619" s="29">
        <v>252</v>
      </c>
      <c r="AE2619" s="11">
        <f t="shared" si="1391"/>
        <v>1.0051825969999999</v>
      </c>
      <c r="AF2619" s="2">
        <f t="shared" si="1387"/>
        <v>705.19584223000004</v>
      </c>
      <c r="AG2619" s="2">
        <f t="shared" si="1378"/>
        <v>729.33604137999998</v>
      </c>
      <c r="AH2619" s="3">
        <f t="shared" si="1379"/>
        <v>0</v>
      </c>
      <c r="AI2619" s="4" t="str">
        <f t="shared" si="1392"/>
        <v>A+J=</v>
      </c>
      <c r="AJ2619" s="12">
        <f t="shared" si="1385"/>
        <v>43739</v>
      </c>
      <c r="AK2619" s="12"/>
      <c r="AL2619" s="4"/>
      <c r="AM2619" s="1"/>
      <c r="AN2619" s="12"/>
      <c r="AO2619" s="1"/>
      <c r="AP2619" s="1"/>
      <c r="AQ2619" s="3"/>
      <c r="AR2619" s="3"/>
      <c r="AS2619" s="7"/>
      <c r="AT2619" s="1"/>
      <c r="AU2619" s="1"/>
      <c r="AV2619" s="1"/>
      <c r="AW2619" s="1"/>
      <c r="AX2619" s="1"/>
      <c r="AY2619" s="1"/>
      <c r="AZ2619" s="1"/>
      <c r="BA2619" s="1"/>
      <c r="BB2619" s="1"/>
    </row>
    <row r="2620" spans="1:154" x14ac:dyDescent="0.2">
      <c r="A2620" s="176">
        <f t="shared" si="1380"/>
        <v>43739</v>
      </c>
      <c r="B2620" s="93">
        <f t="shared" si="1366"/>
        <v>141501.22378285535</v>
      </c>
      <c r="C2620" s="93">
        <f t="shared" si="1381"/>
        <v>93307.970970909999</v>
      </c>
      <c r="D2620" s="93">
        <v>0</v>
      </c>
      <c r="E2620" s="95">
        <f t="shared" si="1367"/>
        <v>93307.970970909999</v>
      </c>
      <c r="F2620" s="101">
        <f t="shared" si="1362"/>
        <v>5224.18</v>
      </c>
      <c r="G2620" s="49">
        <f>IF(N2620=1,VLOOKUP(A2619,[1]Plan1!$BG$69:$BI$188,3),G2619)</f>
        <v>5229.93</v>
      </c>
      <c r="H2620" s="201">
        <f t="shared" si="1363"/>
        <v>43649</v>
      </c>
      <c r="I2620" s="201">
        <f t="shared" si="1364"/>
        <v>43680</v>
      </c>
      <c r="J2620" s="94">
        <f t="shared" si="1368"/>
        <v>1.1006512026767723E-3</v>
      </c>
      <c r="K2620" s="16">
        <f t="shared" si="1382"/>
        <v>43770</v>
      </c>
      <c r="L2620" s="16">
        <f t="shared" si="1369"/>
        <v>43739</v>
      </c>
      <c r="M2620" s="38">
        <f t="shared" si="1383"/>
        <v>21</v>
      </c>
      <c r="N2620" s="38">
        <f t="shared" si="1370"/>
        <v>21</v>
      </c>
      <c r="O2620" s="93">
        <f t="shared" si="1371"/>
        <v>1.0011006499999999</v>
      </c>
      <c r="P2620" s="95">
        <f t="shared" si="1394"/>
        <v>1.00190055</v>
      </c>
      <c r="Q2620" s="95">
        <f t="shared" si="1390"/>
        <v>1.5066296135452546</v>
      </c>
      <c r="R2620" s="93">
        <f t="shared" si="1393"/>
        <v>1.5082878799999999</v>
      </c>
      <c r="S2620" s="93">
        <f t="shared" si="1388"/>
        <v>1.5082878799999999</v>
      </c>
      <c r="T2620" s="93">
        <f t="shared" si="1372"/>
        <v>140735.28172281</v>
      </c>
      <c r="U2620" s="93">
        <f t="shared" si="1373"/>
        <v>0</v>
      </c>
      <c r="V2620" s="93">
        <f t="shared" si="1374"/>
        <v>47427.310751905374</v>
      </c>
      <c r="W2620" s="93">
        <f t="shared" si="1375"/>
        <v>140735.28172281536</v>
      </c>
      <c r="X2620" s="96">
        <f t="shared" si="1376"/>
        <v>86</v>
      </c>
      <c r="Y2620" s="93">
        <f t="shared" si="1389"/>
        <v>3649.14971199</v>
      </c>
      <c r="Z2620" s="97">
        <f t="shared" si="1377"/>
        <v>3.9108660000000003E-2</v>
      </c>
      <c r="AA2620" s="93">
        <f t="shared" si="1386"/>
        <v>5503.9682829000003</v>
      </c>
      <c r="AB2620" s="94">
        <f t="shared" si="1384"/>
        <v>6.7299999999999999E-2</v>
      </c>
      <c r="AC2620" s="96">
        <f t="shared" si="1365"/>
        <v>21</v>
      </c>
      <c r="AD2620" s="96">
        <v>252</v>
      </c>
      <c r="AE2620" s="95">
        <f t="shared" si="1391"/>
        <v>1.0054424310000001</v>
      </c>
      <c r="AF2620" s="93">
        <f t="shared" si="1387"/>
        <v>765.94206004</v>
      </c>
      <c r="AG2620" s="93">
        <f t="shared" si="1378"/>
        <v>765.94206004</v>
      </c>
      <c r="AH2620" s="49">
        <f t="shared" si="1379"/>
        <v>6269.9103429400002</v>
      </c>
      <c r="AI2620" s="98" t="str">
        <f t="shared" si="1392"/>
        <v>A+J=</v>
      </c>
      <c r="AJ2620" s="12">
        <f t="shared" si="1385"/>
        <v>43739</v>
      </c>
      <c r="AK2620" s="16"/>
      <c r="AL2620" s="98"/>
      <c r="AM2620" s="38"/>
      <c r="AN2620" s="16"/>
      <c r="AO2620" s="38"/>
      <c r="AP2620" s="38"/>
      <c r="AQ2620" s="49"/>
      <c r="AR2620" s="49"/>
      <c r="AS2620" s="80"/>
      <c r="AT2620" s="38"/>
      <c r="AU2620" s="38"/>
      <c r="AV2620" s="38"/>
      <c r="AW2620" s="38"/>
      <c r="AX2620" s="38"/>
      <c r="AY2620" s="38"/>
      <c r="AZ2620" s="38"/>
      <c r="BA2620" s="38"/>
      <c r="BB2620" s="38"/>
      <c r="BC2620" s="38"/>
      <c r="BD2620" s="38"/>
      <c r="BE2620" s="38"/>
      <c r="BF2620" s="38"/>
      <c r="BG2620" s="38"/>
      <c r="BH2620" s="38"/>
      <c r="BI2620" s="38"/>
      <c r="BJ2620" s="38"/>
      <c r="BK2620" s="38"/>
      <c r="BL2620" s="38"/>
      <c r="BM2620" s="38"/>
      <c r="BN2620" s="38"/>
      <c r="BO2620" s="38"/>
      <c r="BP2620" s="38"/>
      <c r="BQ2620" s="38"/>
      <c r="BR2620" s="38"/>
      <c r="BS2620" s="38"/>
      <c r="BT2620" s="38"/>
      <c r="BU2620" s="38"/>
      <c r="BV2620" s="38"/>
      <c r="BW2620" s="38"/>
      <c r="BX2620" s="38"/>
      <c r="BY2620" s="38"/>
      <c r="BZ2620" s="38"/>
      <c r="CA2620" s="38"/>
      <c r="CB2620" s="38"/>
      <c r="CC2620" s="38"/>
      <c r="CD2620" s="38"/>
      <c r="CE2620" s="38"/>
      <c r="CF2620" s="38"/>
      <c r="CG2620" s="38"/>
      <c r="CH2620" s="38"/>
      <c r="CI2620" s="38"/>
      <c r="CJ2620" s="38"/>
      <c r="CK2620" s="38"/>
      <c r="CL2620" s="38"/>
      <c r="CM2620" s="38"/>
      <c r="CN2620" s="38"/>
      <c r="CO2620" s="38"/>
      <c r="CP2620" s="38"/>
      <c r="CQ2620" s="38"/>
      <c r="CR2620" s="38"/>
      <c r="CS2620" s="38"/>
      <c r="CT2620" s="38"/>
      <c r="CU2620" s="38"/>
      <c r="CV2620" s="38"/>
      <c r="CW2620" s="38"/>
      <c r="CX2620" s="38"/>
      <c r="CY2620" s="38"/>
      <c r="CZ2620" s="38"/>
      <c r="DA2620" s="38"/>
      <c r="DB2620" s="38"/>
      <c r="DC2620" s="38"/>
      <c r="DD2620" s="38"/>
      <c r="DE2620" s="38"/>
      <c r="DF2620" s="38"/>
      <c r="DG2620" s="38"/>
      <c r="DH2620" s="38"/>
      <c r="DI2620" s="38"/>
      <c r="DJ2620" s="38"/>
      <c r="DK2620" s="38"/>
      <c r="DL2620" s="38"/>
      <c r="DM2620" s="38"/>
      <c r="DN2620" s="38"/>
      <c r="DO2620" s="38"/>
      <c r="DP2620" s="38"/>
      <c r="DQ2620" s="38"/>
      <c r="DR2620" s="38"/>
      <c r="DS2620" s="38"/>
      <c r="DT2620" s="38"/>
      <c r="DU2620" s="38"/>
      <c r="DV2620" s="38"/>
      <c r="DW2620" s="38"/>
      <c r="DX2620" s="38"/>
      <c r="DY2620" s="38"/>
      <c r="DZ2620" s="38"/>
      <c r="EA2620" s="38"/>
      <c r="EB2620" s="38"/>
      <c r="EC2620" s="38"/>
      <c r="ED2620" s="38"/>
      <c r="EE2620" s="38"/>
      <c r="EF2620" s="38"/>
      <c r="EG2620" s="38"/>
      <c r="EH2620" s="38"/>
      <c r="EI2620" s="38"/>
      <c r="EJ2620" s="38"/>
      <c r="EK2620" s="38"/>
      <c r="EL2620" s="38"/>
      <c r="EM2620" s="38"/>
      <c r="EN2620" s="38"/>
      <c r="EO2620" s="38"/>
      <c r="EP2620" s="38"/>
      <c r="EQ2620" s="38"/>
      <c r="ER2620" s="38"/>
      <c r="ES2620" s="38"/>
      <c r="ET2620" s="38"/>
      <c r="EU2620" s="38"/>
      <c r="EV2620" s="38"/>
      <c r="EW2620" s="38"/>
      <c r="EX2620" s="38"/>
    </row>
    <row r="2621" spans="1:154" x14ac:dyDescent="0.2">
      <c r="A2621" s="178">
        <f t="shared" si="1380"/>
        <v>43740</v>
      </c>
      <c r="B2621" s="2">
        <f t="shared" si="1366"/>
        <v>135265.00670699935</v>
      </c>
      <c r="C2621" s="2">
        <f t="shared" si="1381"/>
        <v>89658.821258919997</v>
      </c>
      <c r="D2621" s="2">
        <f>SUM(Y2621:Y$2956)</f>
        <v>41475.318930249996</v>
      </c>
      <c r="E2621" s="11">
        <f t="shared" si="1367"/>
        <v>48183.502328670002</v>
      </c>
      <c r="F2621" s="99">
        <f t="shared" si="1362"/>
        <v>5229.93</v>
      </c>
      <c r="G2621" s="3">
        <f>IF(N2621=1,VLOOKUP(A2620,[1]Plan1!$BG$69:$BI$188,3),G2620)</f>
        <v>5227.84</v>
      </c>
      <c r="H2621" s="200">
        <f t="shared" si="1363"/>
        <v>43679</v>
      </c>
      <c r="I2621" s="200">
        <f t="shared" si="1364"/>
        <v>43710</v>
      </c>
      <c r="J2621" s="27">
        <f t="shared" si="1368"/>
        <v>-3.996229395040185E-4</v>
      </c>
      <c r="K2621" s="12">
        <f t="shared" si="1382"/>
        <v>43770</v>
      </c>
      <c r="L2621" s="12">
        <f t="shared" si="1369"/>
        <v>43770</v>
      </c>
      <c r="M2621" s="1">
        <f t="shared" si="1383"/>
        <v>23</v>
      </c>
      <c r="N2621" s="1">
        <f t="shared" si="1370"/>
        <v>1</v>
      </c>
      <c r="O2621" s="2">
        <f t="shared" si="1371"/>
        <v>0.99998262000000004</v>
      </c>
      <c r="P2621" s="11">
        <f t="shared" si="1394"/>
        <v>1.0011006499999999</v>
      </c>
      <c r="Q2621" s="11">
        <f t="shared" si="1390"/>
        <v>1.5082878854294031</v>
      </c>
      <c r="R2621" s="2">
        <f t="shared" si="1393"/>
        <v>1.50826167</v>
      </c>
      <c r="S2621" s="2">
        <f t="shared" si="1388"/>
        <v>1.5082878799999999</v>
      </c>
      <c r="T2621" s="2">
        <f t="shared" si="1372"/>
        <v>135231.31343991001</v>
      </c>
      <c r="U2621" s="2">
        <f t="shared" si="1373"/>
        <v>21081.401931380635</v>
      </c>
      <c r="V2621" s="2">
        <f t="shared" si="1374"/>
        <v>24489.827360018702</v>
      </c>
      <c r="W2621" s="2">
        <f t="shared" si="1375"/>
        <v>135230.05055031934</v>
      </c>
      <c r="X2621" s="29">
        <f t="shared" si="1376"/>
        <v>0</v>
      </c>
      <c r="Y2621" s="2">
        <f t="shared" si="1389"/>
        <v>0</v>
      </c>
      <c r="Z2621" s="82">
        <f t="shared" si="1377"/>
        <v>0</v>
      </c>
      <c r="AA2621" s="2">
        <f t="shared" si="1386"/>
        <v>0</v>
      </c>
      <c r="AB2621" s="27">
        <f t="shared" si="1384"/>
        <v>6.7299999999999999E-2</v>
      </c>
      <c r="AC2621" s="29">
        <f t="shared" si="1365"/>
        <v>1</v>
      </c>
      <c r="AD2621" s="29">
        <v>252</v>
      </c>
      <c r="AE2621" s="11">
        <f t="shared" si="1391"/>
        <v>1.0002584940000001</v>
      </c>
      <c r="AF2621" s="2">
        <f t="shared" si="1387"/>
        <v>34.956483130000002</v>
      </c>
      <c r="AG2621" s="2">
        <f t="shared" si="1378"/>
        <v>34.956156679999999</v>
      </c>
      <c r="AH2621" s="3">
        <f t="shared" si="1379"/>
        <v>0</v>
      </c>
      <c r="AI2621" s="4" t="str">
        <f t="shared" si="1392"/>
        <v>A+J=</v>
      </c>
      <c r="AJ2621" s="12">
        <f t="shared" si="1385"/>
        <v>43770</v>
      </c>
      <c r="AK2621" s="12"/>
      <c r="AL2621" s="4"/>
      <c r="AM2621" s="1"/>
      <c r="AN2621" s="12"/>
      <c r="AO2621" s="1"/>
      <c r="AP2621" s="1"/>
      <c r="AQ2621" s="3"/>
      <c r="AR2621" s="3"/>
      <c r="AS2621" s="7"/>
      <c r="AT2621" s="1"/>
      <c r="AU2621" s="1"/>
      <c r="AV2621" s="1"/>
      <c r="AW2621" s="1"/>
      <c r="AX2621" s="1"/>
      <c r="AY2621" s="1"/>
      <c r="AZ2621" s="1"/>
      <c r="BA2621" s="1"/>
      <c r="BB2621" s="1"/>
    </row>
    <row r="2622" spans="1:154" x14ac:dyDescent="0.2">
      <c r="A2622" s="178">
        <f t="shared" si="1380"/>
        <v>43741</v>
      </c>
      <c r="B2622" s="2">
        <f t="shared" si="1366"/>
        <v>135298.70789943828</v>
      </c>
      <c r="C2622" s="2">
        <f t="shared" si="1381"/>
        <v>89658.821258919997</v>
      </c>
      <c r="D2622" s="2">
        <f>SUM(Y2622:Y$2956)</f>
        <v>41475.318930249996</v>
      </c>
      <c r="E2622" s="11">
        <f t="shared" si="1367"/>
        <v>48183.502328670002</v>
      </c>
      <c r="F2622" s="99">
        <f t="shared" si="1362"/>
        <v>5229.93</v>
      </c>
      <c r="G2622" s="3">
        <f>IF(N2622=1,VLOOKUP(A2621,[1]Plan1!$BG$69:$BI$188,3),G2621)</f>
        <v>5227.84</v>
      </c>
      <c r="H2622" s="200">
        <f t="shared" si="1363"/>
        <v>43679</v>
      </c>
      <c r="I2622" s="200">
        <f t="shared" si="1364"/>
        <v>43710</v>
      </c>
      <c r="J2622" s="27">
        <f t="shared" si="1368"/>
        <v>-3.996229395040185E-4</v>
      </c>
      <c r="K2622" s="12">
        <f t="shared" si="1382"/>
        <v>43770</v>
      </c>
      <c r="L2622" s="12">
        <f t="shared" si="1369"/>
        <v>43770</v>
      </c>
      <c r="M2622" s="1">
        <f t="shared" si="1383"/>
        <v>23</v>
      </c>
      <c r="N2622" s="1">
        <f t="shared" si="1370"/>
        <v>2</v>
      </c>
      <c r="O2622" s="2">
        <f t="shared" si="1371"/>
        <v>0.99996523999999998</v>
      </c>
      <c r="P2622" s="11">
        <f t="shared" si="1394"/>
        <v>1.0011006499999999</v>
      </c>
      <c r="Q2622" s="11">
        <f t="shared" si="1390"/>
        <v>1.5082878854294031</v>
      </c>
      <c r="R2622" s="2">
        <f t="shared" si="1393"/>
        <v>1.5082354499999999</v>
      </c>
      <c r="S2622" s="2">
        <f t="shared" si="1388"/>
        <v>1.5082878799999999</v>
      </c>
      <c r="T2622" s="2">
        <f t="shared" si="1372"/>
        <v>135231.31343991001</v>
      </c>
      <c r="U2622" s="2">
        <f t="shared" si="1373"/>
        <v>21081.401931380635</v>
      </c>
      <c r="V2622" s="2">
        <f t="shared" si="1374"/>
        <v>24488.563988587641</v>
      </c>
      <c r="W2622" s="2">
        <f t="shared" si="1375"/>
        <v>135228.78717888828</v>
      </c>
      <c r="X2622" s="29">
        <f t="shared" si="1376"/>
        <v>0</v>
      </c>
      <c r="Y2622" s="2">
        <f t="shared" si="1389"/>
        <v>0</v>
      </c>
      <c r="Z2622" s="82">
        <f t="shared" si="1377"/>
        <v>0</v>
      </c>
      <c r="AA2622" s="2">
        <f t="shared" si="1386"/>
        <v>0</v>
      </c>
      <c r="AB2622" s="27">
        <f t="shared" si="1384"/>
        <v>6.7299999999999999E-2</v>
      </c>
      <c r="AC2622" s="29">
        <f t="shared" si="1365"/>
        <v>2</v>
      </c>
      <c r="AD2622" s="29">
        <v>252</v>
      </c>
      <c r="AE2622" s="11">
        <f t="shared" si="1391"/>
        <v>1.000517055</v>
      </c>
      <c r="AF2622" s="2">
        <f t="shared" si="1387"/>
        <v>69.922026770000002</v>
      </c>
      <c r="AG2622" s="2">
        <f t="shared" si="1378"/>
        <v>69.920720549999999</v>
      </c>
      <c r="AH2622" s="3">
        <f t="shared" si="1379"/>
        <v>0</v>
      </c>
      <c r="AI2622" s="4" t="str">
        <f t="shared" si="1392"/>
        <v>A+J=</v>
      </c>
      <c r="AJ2622" s="12">
        <f t="shared" si="1385"/>
        <v>43770</v>
      </c>
      <c r="AK2622" s="12"/>
      <c r="AL2622" s="4"/>
      <c r="AM2622" s="1"/>
      <c r="AN2622" s="12"/>
      <c r="AO2622" s="1"/>
      <c r="AP2622" s="1"/>
      <c r="AQ2622" s="3"/>
      <c r="AR2622" s="3"/>
      <c r="AS2622" s="7"/>
      <c r="AT2622" s="1"/>
      <c r="AU2622" s="1"/>
      <c r="AV2622" s="1"/>
      <c r="AW2622" s="1"/>
      <c r="AX2622" s="1"/>
      <c r="AY2622" s="1"/>
      <c r="AZ2622" s="1"/>
      <c r="BA2622" s="1"/>
      <c r="BB2622" s="1"/>
    </row>
    <row r="2623" spans="1:154" x14ac:dyDescent="0.2">
      <c r="A2623" s="178">
        <f t="shared" si="1380"/>
        <v>43742</v>
      </c>
      <c r="B2623" s="2">
        <f t="shared" si="1366"/>
        <v>135332.41798101226</v>
      </c>
      <c r="C2623" s="2">
        <f t="shared" si="1381"/>
        <v>89658.821258919997</v>
      </c>
      <c r="D2623" s="2">
        <f>SUM(Y2623:Y$2956)</f>
        <v>41475.318930249996</v>
      </c>
      <c r="E2623" s="11">
        <f t="shared" si="1367"/>
        <v>48183.502328670002</v>
      </c>
      <c r="F2623" s="99">
        <f t="shared" si="1362"/>
        <v>5229.93</v>
      </c>
      <c r="G2623" s="3">
        <f>IF(N2623=1,VLOOKUP(A2622,[1]Plan1!$BG$69:$BI$188,3),G2622)</f>
        <v>5227.84</v>
      </c>
      <c r="H2623" s="200">
        <f t="shared" si="1363"/>
        <v>43679</v>
      </c>
      <c r="I2623" s="200">
        <f t="shared" si="1364"/>
        <v>43710</v>
      </c>
      <c r="J2623" s="27">
        <f t="shared" si="1368"/>
        <v>-3.996229395040185E-4</v>
      </c>
      <c r="K2623" s="12">
        <f t="shared" si="1382"/>
        <v>43770</v>
      </c>
      <c r="L2623" s="12">
        <f t="shared" si="1369"/>
        <v>43770</v>
      </c>
      <c r="M2623" s="1">
        <f t="shared" si="1383"/>
        <v>23</v>
      </c>
      <c r="N2623" s="1">
        <f t="shared" si="1370"/>
        <v>3</v>
      </c>
      <c r="O2623" s="2">
        <f t="shared" si="1371"/>
        <v>0.99994786000000002</v>
      </c>
      <c r="P2623" s="11">
        <f t="shared" si="1394"/>
        <v>1.0011006499999999</v>
      </c>
      <c r="Q2623" s="11">
        <f t="shared" si="1390"/>
        <v>1.5082878854294031</v>
      </c>
      <c r="R2623" s="2">
        <f t="shared" si="1393"/>
        <v>1.50820924</v>
      </c>
      <c r="S2623" s="2">
        <f t="shared" si="1388"/>
        <v>1.5082878799999999</v>
      </c>
      <c r="T2623" s="2">
        <f t="shared" si="1372"/>
        <v>135231.31343991001</v>
      </c>
      <c r="U2623" s="2">
        <f t="shared" si="1373"/>
        <v>21081.401931380635</v>
      </c>
      <c r="V2623" s="2">
        <f t="shared" si="1374"/>
        <v>24487.301098991611</v>
      </c>
      <c r="W2623" s="2">
        <f t="shared" si="1375"/>
        <v>135227.52428929225</v>
      </c>
      <c r="X2623" s="29">
        <f t="shared" si="1376"/>
        <v>0</v>
      </c>
      <c r="Y2623" s="2">
        <f t="shared" si="1389"/>
        <v>0</v>
      </c>
      <c r="Z2623" s="82">
        <f t="shared" si="1377"/>
        <v>0</v>
      </c>
      <c r="AA2623" s="2">
        <f t="shared" si="1386"/>
        <v>0</v>
      </c>
      <c r="AB2623" s="27">
        <f t="shared" si="1384"/>
        <v>6.7299999999999999E-2</v>
      </c>
      <c r="AC2623" s="29">
        <f t="shared" si="1365"/>
        <v>3</v>
      </c>
      <c r="AD2623" s="29">
        <v>252</v>
      </c>
      <c r="AE2623" s="11">
        <f t="shared" si="1391"/>
        <v>1.0007756830000001</v>
      </c>
      <c r="AF2623" s="2">
        <f t="shared" si="1387"/>
        <v>104.89663090000001</v>
      </c>
      <c r="AG2623" s="2">
        <f t="shared" si="1378"/>
        <v>104.89369172000001</v>
      </c>
      <c r="AH2623" s="3">
        <f t="shared" si="1379"/>
        <v>0</v>
      </c>
      <c r="AI2623" s="4" t="str">
        <f t="shared" si="1392"/>
        <v>A+J=</v>
      </c>
      <c r="AJ2623" s="12">
        <f t="shared" si="1385"/>
        <v>43770</v>
      </c>
      <c r="AK2623" s="12"/>
      <c r="AL2623" s="4"/>
      <c r="AM2623" s="1"/>
      <c r="AN2623" s="12"/>
      <c r="AO2623" s="1"/>
      <c r="AP2623" s="1"/>
      <c r="AQ2623" s="3"/>
      <c r="AR2623" s="3"/>
      <c r="AS2623" s="7"/>
      <c r="AT2623" s="1"/>
      <c r="AU2623" s="1"/>
      <c r="AV2623" s="1"/>
      <c r="AW2623" s="1"/>
      <c r="AX2623" s="1"/>
      <c r="AY2623" s="1"/>
      <c r="AZ2623" s="1"/>
      <c r="BA2623" s="1"/>
      <c r="BB2623" s="1"/>
    </row>
    <row r="2624" spans="1:154" x14ac:dyDescent="0.2">
      <c r="A2624" s="178">
        <f t="shared" si="1380"/>
        <v>43743</v>
      </c>
      <c r="B2624" s="2">
        <f t="shared" si="1366"/>
        <v>135366.13585194119</v>
      </c>
      <c r="C2624" s="2">
        <f t="shared" si="1381"/>
        <v>89658.821258919997</v>
      </c>
      <c r="D2624" s="2">
        <f>SUM(Y2624:Y$2956)</f>
        <v>41475.318930249996</v>
      </c>
      <c r="E2624" s="11">
        <f t="shared" si="1367"/>
        <v>48183.502328670002</v>
      </c>
      <c r="F2624" s="99">
        <f t="shared" si="1362"/>
        <v>5229.93</v>
      </c>
      <c r="G2624" s="3">
        <f>IF(N2624=1,VLOOKUP(A2623,[1]Plan1!$BG$69:$BI$188,3),G2623)</f>
        <v>5227.84</v>
      </c>
      <c r="H2624" s="200">
        <f t="shared" si="1363"/>
        <v>43679</v>
      </c>
      <c r="I2624" s="200">
        <f t="shared" si="1364"/>
        <v>43710</v>
      </c>
      <c r="J2624" s="27">
        <f t="shared" si="1368"/>
        <v>-3.996229395040185E-4</v>
      </c>
      <c r="K2624" s="12">
        <f t="shared" si="1382"/>
        <v>43770</v>
      </c>
      <c r="L2624" s="12">
        <f t="shared" si="1369"/>
        <v>43770</v>
      </c>
      <c r="M2624" s="1">
        <f t="shared" si="1383"/>
        <v>23</v>
      </c>
      <c r="N2624" s="1">
        <f t="shared" si="1370"/>
        <v>4</v>
      </c>
      <c r="O2624" s="2">
        <f t="shared" si="1371"/>
        <v>0.99993047999999995</v>
      </c>
      <c r="P2624" s="11">
        <f t="shared" si="1394"/>
        <v>1.0011006499999999</v>
      </c>
      <c r="Q2624" s="11">
        <f t="shared" si="1390"/>
        <v>1.5082878854294031</v>
      </c>
      <c r="R2624" s="2">
        <f t="shared" si="1393"/>
        <v>1.5081830199999999</v>
      </c>
      <c r="S2624" s="2">
        <f t="shared" si="1388"/>
        <v>1.5082878799999999</v>
      </c>
      <c r="T2624" s="2">
        <f t="shared" si="1372"/>
        <v>135231.31343991001</v>
      </c>
      <c r="U2624" s="2">
        <f t="shared" si="1373"/>
        <v>21081.401931380635</v>
      </c>
      <c r="V2624" s="2">
        <f t="shared" si="1374"/>
        <v>24486.03772756055</v>
      </c>
      <c r="W2624" s="2">
        <f t="shared" si="1375"/>
        <v>135226.26091786119</v>
      </c>
      <c r="X2624" s="29">
        <f t="shared" si="1376"/>
        <v>0</v>
      </c>
      <c r="Y2624" s="2">
        <f t="shared" si="1389"/>
        <v>0</v>
      </c>
      <c r="Z2624" s="82">
        <f t="shared" si="1377"/>
        <v>0</v>
      </c>
      <c r="AA2624" s="2">
        <f t="shared" si="1386"/>
        <v>0</v>
      </c>
      <c r="AB2624" s="27">
        <f t="shared" si="1384"/>
        <v>6.7299999999999999E-2</v>
      </c>
      <c r="AC2624" s="29">
        <f t="shared" si="1365"/>
        <v>4</v>
      </c>
      <c r="AD2624" s="29">
        <v>252</v>
      </c>
      <c r="AE2624" s="11">
        <f t="shared" si="1391"/>
        <v>1.0010343770000001</v>
      </c>
      <c r="AF2624" s="2">
        <f t="shared" si="1387"/>
        <v>139.8801603</v>
      </c>
      <c r="AG2624" s="2">
        <f t="shared" si="1378"/>
        <v>139.87493408</v>
      </c>
      <c r="AH2624" s="3">
        <f t="shared" si="1379"/>
        <v>0</v>
      </c>
      <c r="AI2624" s="4" t="str">
        <f t="shared" si="1392"/>
        <v>A+J=</v>
      </c>
      <c r="AJ2624" s="12">
        <f t="shared" si="1385"/>
        <v>43770</v>
      </c>
      <c r="AK2624" s="12"/>
      <c r="AL2624" s="4"/>
      <c r="AM2624" s="1"/>
      <c r="AN2624" s="12"/>
      <c r="AO2624" s="1"/>
      <c r="AP2624" s="1"/>
      <c r="AQ2624" s="3"/>
      <c r="AR2624" s="3"/>
      <c r="AS2624" s="7"/>
      <c r="AT2624" s="1"/>
      <c r="AU2624" s="1"/>
      <c r="AV2624" s="1"/>
      <c r="AW2624" s="1"/>
      <c r="AX2624" s="1"/>
      <c r="AY2624" s="1"/>
      <c r="AZ2624" s="1"/>
      <c r="BA2624" s="1"/>
      <c r="BB2624" s="1"/>
    </row>
    <row r="2625" spans="1:54" x14ac:dyDescent="0.2">
      <c r="A2625" s="178">
        <f t="shared" si="1380"/>
        <v>43744</v>
      </c>
      <c r="B2625" s="2">
        <f t="shared" si="1366"/>
        <v>135366.13585194119</v>
      </c>
      <c r="C2625" s="2">
        <f t="shared" si="1381"/>
        <v>89658.821258919997</v>
      </c>
      <c r="D2625" s="2">
        <f>SUM(Y2625:Y$2956)</f>
        <v>41475.318930249996</v>
      </c>
      <c r="E2625" s="11">
        <f t="shared" si="1367"/>
        <v>48183.502328670002</v>
      </c>
      <c r="F2625" s="99">
        <f t="shared" ref="F2625:F2688" si="1395">IF(G2625=G2624,F2624,G2624)</f>
        <v>5229.93</v>
      </c>
      <c r="G2625" s="3">
        <f>IF(N2625=1,VLOOKUP(A2624,[1]Plan1!$BG$69:$BI$188,3),G2624)</f>
        <v>5227.84</v>
      </c>
      <c r="H2625" s="200">
        <f t="shared" ref="H2625:H2688" si="1396">EDATE(I2625,-1)</f>
        <v>43679</v>
      </c>
      <c r="I2625" s="200">
        <f t="shared" ref="I2625:I2688" si="1397">IF(X2624&gt;0,EDATE(A2625,-1),+I2624)</f>
        <v>43710</v>
      </c>
      <c r="J2625" s="27">
        <f t="shared" si="1368"/>
        <v>-3.996229395040185E-4</v>
      </c>
      <c r="K2625" s="12">
        <f t="shared" si="1382"/>
        <v>43770</v>
      </c>
      <c r="L2625" s="12">
        <f t="shared" si="1369"/>
        <v>43770</v>
      </c>
      <c r="M2625" s="1">
        <f t="shared" si="1383"/>
        <v>23</v>
      </c>
      <c r="N2625" s="1">
        <f t="shared" si="1370"/>
        <v>4</v>
      </c>
      <c r="O2625" s="2">
        <f t="shared" si="1371"/>
        <v>0.99993047999999995</v>
      </c>
      <c r="P2625" s="11">
        <f t="shared" si="1394"/>
        <v>1.0011006499999999</v>
      </c>
      <c r="Q2625" s="11">
        <f t="shared" si="1390"/>
        <v>1.5082878854294031</v>
      </c>
      <c r="R2625" s="2">
        <f t="shared" si="1393"/>
        <v>1.5081830199999999</v>
      </c>
      <c r="S2625" s="2">
        <f t="shared" si="1388"/>
        <v>1.5082878799999999</v>
      </c>
      <c r="T2625" s="2">
        <f t="shared" si="1372"/>
        <v>135231.31343991001</v>
      </c>
      <c r="U2625" s="2">
        <f t="shared" si="1373"/>
        <v>21081.401931380635</v>
      </c>
      <c r="V2625" s="2">
        <f t="shared" si="1374"/>
        <v>24486.03772756055</v>
      </c>
      <c r="W2625" s="2">
        <f t="shared" si="1375"/>
        <v>135226.26091786119</v>
      </c>
      <c r="X2625" s="29">
        <f t="shared" si="1376"/>
        <v>0</v>
      </c>
      <c r="Y2625" s="2">
        <f t="shared" si="1389"/>
        <v>0</v>
      </c>
      <c r="Z2625" s="82">
        <f t="shared" si="1377"/>
        <v>0</v>
      </c>
      <c r="AA2625" s="2">
        <f t="shared" si="1386"/>
        <v>0</v>
      </c>
      <c r="AB2625" s="27">
        <f t="shared" si="1384"/>
        <v>6.7299999999999999E-2</v>
      </c>
      <c r="AC2625" s="29">
        <f t="shared" ref="AC2625:AC2688" si="1398">N2625</f>
        <v>4</v>
      </c>
      <c r="AD2625" s="29">
        <v>252</v>
      </c>
      <c r="AE2625" s="11">
        <f t="shared" si="1391"/>
        <v>1.0010343770000001</v>
      </c>
      <c r="AF2625" s="2">
        <f t="shared" si="1387"/>
        <v>139.8801603</v>
      </c>
      <c r="AG2625" s="2">
        <f t="shared" si="1378"/>
        <v>139.87493408</v>
      </c>
      <c r="AH2625" s="3">
        <f t="shared" si="1379"/>
        <v>0</v>
      </c>
      <c r="AI2625" s="4" t="str">
        <f t="shared" si="1392"/>
        <v>A+J=</v>
      </c>
      <c r="AJ2625" s="12">
        <f t="shared" si="1385"/>
        <v>43770</v>
      </c>
      <c r="AK2625" s="12"/>
      <c r="AL2625" s="4"/>
      <c r="AM2625" s="1"/>
      <c r="AN2625" s="12"/>
      <c r="AO2625" s="1"/>
      <c r="AP2625" s="1"/>
      <c r="AQ2625" s="3"/>
      <c r="AR2625" s="3"/>
      <c r="AS2625" s="7"/>
      <c r="AT2625" s="1"/>
      <c r="AU2625" s="1"/>
      <c r="AV2625" s="1"/>
      <c r="AW2625" s="1"/>
      <c r="AX2625" s="1"/>
      <c r="AY2625" s="1"/>
      <c r="AZ2625" s="1"/>
      <c r="BA2625" s="1"/>
      <c r="BB2625" s="1"/>
    </row>
    <row r="2626" spans="1:54" x14ac:dyDescent="0.2">
      <c r="A2626" s="178">
        <f t="shared" si="1380"/>
        <v>43745</v>
      </c>
      <c r="B2626" s="2">
        <f t="shared" si="1366"/>
        <v>135366.13585194119</v>
      </c>
      <c r="C2626" s="2">
        <f t="shared" si="1381"/>
        <v>89658.821258919997</v>
      </c>
      <c r="D2626" s="2">
        <f>SUM(Y2626:Y$2956)</f>
        <v>41475.318930249996</v>
      </c>
      <c r="E2626" s="11">
        <f t="shared" si="1367"/>
        <v>48183.502328670002</v>
      </c>
      <c r="F2626" s="99">
        <f t="shared" si="1395"/>
        <v>5229.93</v>
      </c>
      <c r="G2626" s="3">
        <f>IF(N2626=1,VLOOKUP(A2625,[1]Plan1!$BG$69:$BI$188,3),G2625)</f>
        <v>5227.84</v>
      </c>
      <c r="H2626" s="200">
        <f t="shared" si="1396"/>
        <v>43679</v>
      </c>
      <c r="I2626" s="200">
        <f t="shared" si="1397"/>
        <v>43710</v>
      </c>
      <c r="J2626" s="27">
        <f t="shared" si="1368"/>
        <v>-3.996229395040185E-4</v>
      </c>
      <c r="K2626" s="12">
        <f t="shared" si="1382"/>
        <v>43770</v>
      </c>
      <c r="L2626" s="12">
        <f t="shared" si="1369"/>
        <v>43770</v>
      </c>
      <c r="M2626" s="1">
        <f t="shared" si="1383"/>
        <v>23</v>
      </c>
      <c r="N2626" s="1">
        <f t="shared" si="1370"/>
        <v>4</v>
      </c>
      <c r="O2626" s="2">
        <f t="shared" si="1371"/>
        <v>0.99993047999999995</v>
      </c>
      <c r="P2626" s="11">
        <f t="shared" si="1394"/>
        <v>1.0011006499999999</v>
      </c>
      <c r="Q2626" s="11">
        <f t="shared" si="1390"/>
        <v>1.5082878854294031</v>
      </c>
      <c r="R2626" s="2">
        <f t="shared" si="1393"/>
        <v>1.5081830199999999</v>
      </c>
      <c r="S2626" s="2">
        <f t="shared" si="1388"/>
        <v>1.5082878799999999</v>
      </c>
      <c r="T2626" s="2">
        <f t="shared" si="1372"/>
        <v>135231.31343991001</v>
      </c>
      <c r="U2626" s="2">
        <f t="shared" si="1373"/>
        <v>21081.401931380635</v>
      </c>
      <c r="V2626" s="2">
        <f t="shared" si="1374"/>
        <v>24486.03772756055</v>
      </c>
      <c r="W2626" s="2">
        <f t="shared" si="1375"/>
        <v>135226.26091786119</v>
      </c>
      <c r="X2626" s="29">
        <f t="shared" si="1376"/>
        <v>0</v>
      </c>
      <c r="Y2626" s="2">
        <f t="shared" si="1389"/>
        <v>0</v>
      </c>
      <c r="Z2626" s="82">
        <f t="shared" si="1377"/>
        <v>0</v>
      </c>
      <c r="AA2626" s="2">
        <f t="shared" si="1386"/>
        <v>0</v>
      </c>
      <c r="AB2626" s="27">
        <f t="shared" si="1384"/>
        <v>6.7299999999999999E-2</v>
      </c>
      <c r="AC2626" s="29">
        <f t="shared" si="1398"/>
        <v>4</v>
      </c>
      <c r="AD2626" s="29">
        <v>252</v>
      </c>
      <c r="AE2626" s="11">
        <f t="shared" si="1391"/>
        <v>1.0010343770000001</v>
      </c>
      <c r="AF2626" s="2">
        <f t="shared" si="1387"/>
        <v>139.8801603</v>
      </c>
      <c r="AG2626" s="2">
        <f t="shared" si="1378"/>
        <v>139.87493408</v>
      </c>
      <c r="AH2626" s="3">
        <f t="shared" si="1379"/>
        <v>0</v>
      </c>
      <c r="AI2626" s="4" t="str">
        <f t="shared" si="1392"/>
        <v>A+J=</v>
      </c>
      <c r="AJ2626" s="12">
        <f t="shared" si="1385"/>
        <v>43770</v>
      </c>
      <c r="AK2626" s="12"/>
      <c r="AL2626" s="4"/>
      <c r="AM2626" s="1"/>
      <c r="AN2626" s="12"/>
      <c r="AO2626" s="1"/>
      <c r="AP2626" s="1"/>
      <c r="AQ2626" s="3"/>
      <c r="AR2626" s="3"/>
      <c r="AS2626" s="7"/>
      <c r="AT2626" s="1"/>
      <c r="AU2626" s="1"/>
      <c r="AV2626" s="1"/>
      <c r="AW2626" s="1"/>
      <c r="AX2626" s="1"/>
      <c r="AY2626" s="1"/>
      <c r="AZ2626" s="1"/>
      <c r="BA2626" s="1"/>
      <c r="BB2626" s="1"/>
    </row>
    <row r="2627" spans="1:54" x14ac:dyDescent="0.2">
      <c r="A2627" s="178">
        <f t="shared" si="1380"/>
        <v>43746</v>
      </c>
      <c r="B2627" s="2">
        <f t="shared" si="1366"/>
        <v>135399.8637119052</v>
      </c>
      <c r="C2627" s="2">
        <f t="shared" si="1381"/>
        <v>89658.821258919997</v>
      </c>
      <c r="D2627" s="2">
        <f>SUM(Y2627:Y$2956)</f>
        <v>41475.318930249996</v>
      </c>
      <c r="E2627" s="11">
        <f t="shared" si="1367"/>
        <v>48183.502328670002</v>
      </c>
      <c r="F2627" s="99">
        <f t="shared" si="1395"/>
        <v>5229.93</v>
      </c>
      <c r="G2627" s="3">
        <f>IF(N2627=1,VLOOKUP(A2626,[1]Plan1!$BG$69:$BI$188,3),G2626)</f>
        <v>5227.84</v>
      </c>
      <c r="H2627" s="200">
        <f t="shared" si="1396"/>
        <v>43679</v>
      </c>
      <c r="I2627" s="200">
        <f t="shared" si="1397"/>
        <v>43710</v>
      </c>
      <c r="J2627" s="27">
        <f t="shared" si="1368"/>
        <v>-3.996229395040185E-4</v>
      </c>
      <c r="K2627" s="12">
        <f t="shared" si="1382"/>
        <v>43770</v>
      </c>
      <c r="L2627" s="12">
        <f t="shared" si="1369"/>
        <v>43770</v>
      </c>
      <c r="M2627" s="1">
        <f t="shared" si="1383"/>
        <v>23</v>
      </c>
      <c r="N2627" s="1">
        <f t="shared" si="1370"/>
        <v>5</v>
      </c>
      <c r="O2627" s="2">
        <f t="shared" si="1371"/>
        <v>0.99991311000000005</v>
      </c>
      <c r="P2627" s="11">
        <f t="shared" si="1394"/>
        <v>1.0011006499999999</v>
      </c>
      <c r="Q2627" s="11">
        <f t="shared" si="1390"/>
        <v>1.5082878854294031</v>
      </c>
      <c r="R2627" s="2">
        <f t="shared" si="1393"/>
        <v>1.5081568299999999</v>
      </c>
      <c r="S2627" s="2">
        <f t="shared" si="1388"/>
        <v>1.5082878799999999</v>
      </c>
      <c r="T2627" s="2">
        <f t="shared" si="1372"/>
        <v>135231.31343991001</v>
      </c>
      <c r="U2627" s="2">
        <f t="shared" si="1373"/>
        <v>21081.401931380635</v>
      </c>
      <c r="V2627" s="2">
        <f t="shared" si="1374"/>
        <v>24484.775801634562</v>
      </c>
      <c r="W2627" s="2">
        <f t="shared" si="1375"/>
        <v>135224.99899193519</v>
      </c>
      <c r="X2627" s="29">
        <f t="shared" si="1376"/>
        <v>0</v>
      </c>
      <c r="Y2627" s="2">
        <f t="shared" si="1389"/>
        <v>0</v>
      </c>
      <c r="Z2627" s="82">
        <f t="shared" si="1377"/>
        <v>0</v>
      </c>
      <c r="AA2627" s="2">
        <f t="shared" si="1386"/>
        <v>0</v>
      </c>
      <c r="AB2627" s="27">
        <f t="shared" si="1384"/>
        <v>6.7299999999999999E-2</v>
      </c>
      <c r="AC2627" s="29">
        <f t="shared" si="1398"/>
        <v>5</v>
      </c>
      <c r="AD2627" s="29">
        <v>252</v>
      </c>
      <c r="AE2627" s="11">
        <f t="shared" si="1391"/>
        <v>1.0012931389999999</v>
      </c>
      <c r="AF2627" s="2">
        <f t="shared" si="1387"/>
        <v>174.87288543</v>
      </c>
      <c r="AG2627" s="2">
        <f t="shared" si="1378"/>
        <v>174.86471997000001</v>
      </c>
      <c r="AH2627" s="3">
        <f t="shared" si="1379"/>
        <v>0</v>
      </c>
      <c r="AI2627" s="4" t="str">
        <f t="shared" si="1392"/>
        <v>A+J=</v>
      </c>
      <c r="AJ2627" s="12">
        <f t="shared" si="1385"/>
        <v>43770</v>
      </c>
      <c r="AK2627" s="12"/>
      <c r="AL2627" s="4"/>
      <c r="AM2627" s="1"/>
      <c r="AN2627" s="12"/>
      <c r="AO2627" s="1"/>
      <c r="AP2627" s="1"/>
      <c r="AQ2627" s="3"/>
      <c r="AR2627" s="3"/>
      <c r="AS2627" s="7"/>
      <c r="AT2627" s="1"/>
      <c r="AU2627" s="1"/>
      <c r="AV2627" s="1"/>
      <c r="AW2627" s="1"/>
      <c r="AX2627" s="1"/>
      <c r="AY2627" s="1"/>
      <c r="AZ2627" s="1"/>
      <c r="BA2627" s="1"/>
      <c r="BB2627" s="1"/>
    </row>
    <row r="2628" spans="1:54" x14ac:dyDescent="0.2">
      <c r="A2628" s="178">
        <f t="shared" si="1380"/>
        <v>43747</v>
      </c>
      <c r="B2628" s="2">
        <f t="shared" si="1366"/>
        <v>135433.59839579414</v>
      </c>
      <c r="C2628" s="2">
        <f t="shared" si="1381"/>
        <v>89658.821258919997</v>
      </c>
      <c r="D2628" s="2">
        <f>SUM(Y2628:Y$2956)</f>
        <v>41475.318930249996</v>
      </c>
      <c r="E2628" s="11">
        <f t="shared" si="1367"/>
        <v>48183.502328670002</v>
      </c>
      <c r="F2628" s="99">
        <f t="shared" si="1395"/>
        <v>5229.93</v>
      </c>
      <c r="G2628" s="3">
        <f>IF(N2628=1,VLOOKUP(A2627,[1]Plan1!$BG$69:$BI$188,3),G2627)</f>
        <v>5227.84</v>
      </c>
      <c r="H2628" s="200">
        <f t="shared" si="1396"/>
        <v>43679</v>
      </c>
      <c r="I2628" s="200">
        <f t="shared" si="1397"/>
        <v>43710</v>
      </c>
      <c r="J2628" s="27">
        <f t="shared" si="1368"/>
        <v>-3.996229395040185E-4</v>
      </c>
      <c r="K2628" s="12">
        <f t="shared" si="1382"/>
        <v>43770</v>
      </c>
      <c r="L2628" s="12">
        <f t="shared" si="1369"/>
        <v>43770</v>
      </c>
      <c r="M2628" s="1">
        <f t="shared" si="1383"/>
        <v>23</v>
      </c>
      <c r="N2628" s="1">
        <f t="shared" si="1370"/>
        <v>6</v>
      </c>
      <c r="O2628" s="2">
        <f t="shared" si="1371"/>
        <v>0.99989572999999998</v>
      </c>
      <c r="P2628" s="11">
        <f t="shared" si="1394"/>
        <v>1.0011006499999999</v>
      </c>
      <c r="Q2628" s="11">
        <f t="shared" si="1390"/>
        <v>1.5082878854294031</v>
      </c>
      <c r="R2628" s="2">
        <f t="shared" si="1393"/>
        <v>1.50813061</v>
      </c>
      <c r="S2628" s="2">
        <f t="shared" si="1388"/>
        <v>1.5082878799999999</v>
      </c>
      <c r="T2628" s="2">
        <f t="shared" si="1372"/>
        <v>135231.31343991001</v>
      </c>
      <c r="U2628" s="2">
        <f t="shared" si="1373"/>
        <v>21081.401931380635</v>
      </c>
      <c r="V2628" s="2">
        <f t="shared" si="1374"/>
        <v>24483.512430203511</v>
      </c>
      <c r="W2628" s="2">
        <f t="shared" si="1375"/>
        <v>135223.73562050413</v>
      </c>
      <c r="X2628" s="29">
        <f t="shared" si="1376"/>
        <v>0</v>
      </c>
      <c r="Y2628" s="2">
        <f t="shared" si="1389"/>
        <v>0</v>
      </c>
      <c r="Z2628" s="82">
        <f t="shared" si="1377"/>
        <v>0</v>
      </c>
      <c r="AA2628" s="2">
        <f t="shared" si="1386"/>
        <v>0</v>
      </c>
      <c r="AB2628" s="27">
        <f t="shared" si="1384"/>
        <v>6.7299999999999999E-2</v>
      </c>
      <c r="AC2628" s="29">
        <f t="shared" si="1398"/>
        <v>6</v>
      </c>
      <c r="AD2628" s="29">
        <v>252</v>
      </c>
      <c r="AE2628" s="11">
        <f t="shared" si="1391"/>
        <v>1.0015519669999999</v>
      </c>
      <c r="AF2628" s="2">
        <f t="shared" si="1387"/>
        <v>209.87453582000001</v>
      </c>
      <c r="AG2628" s="2">
        <f t="shared" si="1378"/>
        <v>209.86277529</v>
      </c>
      <c r="AH2628" s="3">
        <f t="shared" si="1379"/>
        <v>0</v>
      </c>
      <c r="AI2628" s="4" t="str">
        <f t="shared" si="1392"/>
        <v>A+J=</v>
      </c>
      <c r="AJ2628" s="12">
        <f t="shared" si="1385"/>
        <v>43770</v>
      </c>
      <c r="AK2628" s="12"/>
      <c r="AL2628" s="4"/>
      <c r="AM2628" s="1"/>
      <c r="AN2628" s="12"/>
      <c r="AO2628" s="1"/>
      <c r="AP2628" s="1"/>
      <c r="AQ2628" s="3"/>
      <c r="AR2628" s="3"/>
      <c r="AS2628" s="7"/>
      <c r="AT2628" s="1"/>
      <c r="AU2628" s="1"/>
      <c r="AV2628" s="1"/>
      <c r="AW2628" s="1"/>
      <c r="AX2628" s="1"/>
      <c r="AY2628" s="1"/>
      <c r="AZ2628" s="1"/>
      <c r="BA2628" s="1"/>
      <c r="BB2628" s="1"/>
    </row>
    <row r="2629" spans="1:54" x14ac:dyDescent="0.2">
      <c r="A2629" s="178">
        <f t="shared" si="1380"/>
        <v>43748</v>
      </c>
      <c r="B2629" s="2">
        <f t="shared" si="1366"/>
        <v>135467.3419683181</v>
      </c>
      <c r="C2629" s="2">
        <f t="shared" si="1381"/>
        <v>89658.821258919997</v>
      </c>
      <c r="D2629" s="2">
        <f>SUM(Y2629:Y$2956)</f>
        <v>41475.318930249996</v>
      </c>
      <c r="E2629" s="11">
        <f t="shared" si="1367"/>
        <v>48183.502328670002</v>
      </c>
      <c r="F2629" s="99">
        <f t="shared" si="1395"/>
        <v>5229.93</v>
      </c>
      <c r="G2629" s="3">
        <f>IF(N2629=1,VLOOKUP(A2628,[1]Plan1!$BG$69:$BI$188,3),G2628)</f>
        <v>5227.84</v>
      </c>
      <c r="H2629" s="200">
        <f t="shared" si="1396"/>
        <v>43679</v>
      </c>
      <c r="I2629" s="200">
        <f t="shared" si="1397"/>
        <v>43710</v>
      </c>
      <c r="J2629" s="27">
        <f t="shared" si="1368"/>
        <v>-3.996229395040185E-4</v>
      </c>
      <c r="K2629" s="12">
        <f t="shared" si="1382"/>
        <v>43770</v>
      </c>
      <c r="L2629" s="12">
        <f t="shared" si="1369"/>
        <v>43770</v>
      </c>
      <c r="M2629" s="1">
        <f t="shared" si="1383"/>
        <v>23</v>
      </c>
      <c r="N2629" s="1">
        <f t="shared" si="1370"/>
        <v>7</v>
      </c>
      <c r="O2629" s="2">
        <f t="shared" si="1371"/>
        <v>0.99987835000000003</v>
      </c>
      <c r="P2629" s="11">
        <f t="shared" si="1394"/>
        <v>1.0011006499999999</v>
      </c>
      <c r="Q2629" s="11">
        <f t="shared" si="1390"/>
        <v>1.5082878854294031</v>
      </c>
      <c r="R2629" s="2">
        <f t="shared" si="1393"/>
        <v>1.5081043999999999</v>
      </c>
      <c r="S2629" s="2">
        <f t="shared" si="1388"/>
        <v>1.5082878799999999</v>
      </c>
      <c r="T2629" s="2">
        <f t="shared" si="1372"/>
        <v>135231.31343991001</v>
      </c>
      <c r="U2629" s="2">
        <f t="shared" si="1373"/>
        <v>21081.401931380635</v>
      </c>
      <c r="V2629" s="2">
        <f t="shared" si="1374"/>
        <v>24482.24954060747</v>
      </c>
      <c r="W2629" s="2">
        <f t="shared" si="1375"/>
        <v>135222.47273090811</v>
      </c>
      <c r="X2629" s="29">
        <f t="shared" si="1376"/>
        <v>0</v>
      </c>
      <c r="Y2629" s="2">
        <f t="shared" si="1389"/>
        <v>0</v>
      </c>
      <c r="Z2629" s="82">
        <f t="shared" si="1377"/>
        <v>0</v>
      </c>
      <c r="AA2629" s="2">
        <f t="shared" si="1386"/>
        <v>0</v>
      </c>
      <c r="AB2629" s="27">
        <f t="shared" si="1384"/>
        <v>6.7299999999999999E-2</v>
      </c>
      <c r="AC2629" s="29">
        <f t="shared" si="1398"/>
        <v>7</v>
      </c>
      <c r="AD2629" s="29">
        <v>252</v>
      </c>
      <c r="AE2629" s="11">
        <f t="shared" si="1391"/>
        <v>1.0018108619999999</v>
      </c>
      <c r="AF2629" s="2">
        <f t="shared" si="1387"/>
        <v>244.88524670999999</v>
      </c>
      <c r="AG2629" s="2">
        <f t="shared" si="1378"/>
        <v>244.86923741000001</v>
      </c>
      <c r="AH2629" s="3">
        <f t="shared" si="1379"/>
        <v>0</v>
      </c>
      <c r="AI2629" s="4" t="str">
        <f t="shared" si="1392"/>
        <v>A+J=</v>
      </c>
      <c r="AJ2629" s="12">
        <f t="shared" si="1385"/>
        <v>43770</v>
      </c>
      <c r="AK2629" s="12"/>
      <c r="AL2629" s="4"/>
      <c r="AM2629" s="1"/>
      <c r="AN2629" s="12"/>
      <c r="AO2629" s="1"/>
      <c r="AP2629" s="1"/>
      <c r="AQ2629" s="3"/>
      <c r="AR2629" s="3"/>
      <c r="AS2629" s="7"/>
      <c r="AT2629" s="1"/>
      <c r="AU2629" s="1"/>
      <c r="AV2629" s="1"/>
      <c r="AW2629" s="1"/>
      <c r="AX2629" s="1"/>
      <c r="AY2629" s="1"/>
      <c r="AZ2629" s="1"/>
      <c r="BA2629" s="1"/>
      <c r="BB2629" s="1"/>
    </row>
    <row r="2630" spans="1:54" x14ac:dyDescent="0.2">
      <c r="A2630" s="178">
        <f t="shared" si="1380"/>
        <v>43749</v>
      </c>
      <c r="B2630" s="2">
        <f t="shared" si="1366"/>
        <v>135501.09456479709</v>
      </c>
      <c r="C2630" s="2">
        <f t="shared" si="1381"/>
        <v>89658.821258919997</v>
      </c>
      <c r="D2630" s="2">
        <f>SUM(Y2630:Y$2956)</f>
        <v>41475.318930249996</v>
      </c>
      <c r="E2630" s="11">
        <f t="shared" si="1367"/>
        <v>48183.502328670002</v>
      </c>
      <c r="F2630" s="99">
        <f t="shared" si="1395"/>
        <v>5229.93</v>
      </c>
      <c r="G2630" s="3">
        <f>IF(N2630=1,VLOOKUP(A2629,[1]Plan1!$BG$69:$BI$188,3),G2629)</f>
        <v>5227.84</v>
      </c>
      <c r="H2630" s="200">
        <f t="shared" si="1396"/>
        <v>43679</v>
      </c>
      <c r="I2630" s="200">
        <f t="shared" si="1397"/>
        <v>43710</v>
      </c>
      <c r="J2630" s="27">
        <f t="shared" si="1368"/>
        <v>-3.996229395040185E-4</v>
      </c>
      <c r="K2630" s="12">
        <f t="shared" si="1382"/>
        <v>43770</v>
      </c>
      <c r="L2630" s="12">
        <f t="shared" si="1369"/>
        <v>43770</v>
      </c>
      <c r="M2630" s="1">
        <f t="shared" si="1383"/>
        <v>23</v>
      </c>
      <c r="N2630" s="1">
        <f t="shared" si="1370"/>
        <v>8</v>
      </c>
      <c r="O2630" s="2">
        <f t="shared" si="1371"/>
        <v>0.99986098000000001</v>
      </c>
      <c r="P2630" s="11">
        <f t="shared" si="1394"/>
        <v>1.0011006499999999</v>
      </c>
      <c r="Q2630" s="11">
        <f t="shared" si="1390"/>
        <v>1.5082878854294031</v>
      </c>
      <c r="R2630" s="2">
        <f t="shared" si="1393"/>
        <v>1.5080781999999999</v>
      </c>
      <c r="S2630" s="2">
        <f t="shared" si="1388"/>
        <v>1.5082878799999999</v>
      </c>
      <c r="T2630" s="2">
        <f t="shared" si="1372"/>
        <v>135231.31343991001</v>
      </c>
      <c r="U2630" s="2">
        <f t="shared" si="1373"/>
        <v>21081.401931380635</v>
      </c>
      <c r="V2630" s="2">
        <f t="shared" si="1374"/>
        <v>24480.987132846458</v>
      </c>
      <c r="W2630" s="2">
        <f t="shared" si="1375"/>
        <v>135221.2103231471</v>
      </c>
      <c r="X2630" s="29">
        <f t="shared" si="1376"/>
        <v>0</v>
      </c>
      <c r="Y2630" s="2">
        <f t="shared" si="1389"/>
        <v>0</v>
      </c>
      <c r="Z2630" s="82">
        <f t="shared" si="1377"/>
        <v>0</v>
      </c>
      <c r="AA2630" s="2">
        <f t="shared" si="1386"/>
        <v>0</v>
      </c>
      <c r="AB2630" s="27">
        <f t="shared" si="1384"/>
        <v>6.7299999999999999E-2</v>
      </c>
      <c r="AC2630" s="29">
        <f t="shared" si="1398"/>
        <v>8</v>
      </c>
      <c r="AD2630" s="29">
        <v>252</v>
      </c>
      <c r="AE2630" s="11">
        <f t="shared" si="1391"/>
        <v>1.002069825</v>
      </c>
      <c r="AF2630" s="2">
        <f t="shared" si="1387"/>
        <v>279.90515334000003</v>
      </c>
      <c r="AG2630" s="2">
        <f t="shared" si="1378"/>
        <v>279.88424164999998</v>
      </c>
      <c r="AH2630" s="3">
        <f t="shared" si="1379"/>
        <v>0</v>
      </c>
      <c r="AI2630" s="4" t="str">
        <f t="shared" si="1392"/>
        <v>A+J=</v>
      </c>
      <c r="AJ2630" s="12">
        <f t="shared" si="1385"/>
        <v>43770</v>
      </c>
      <c r="AK2630" s="12"/>
      <c r="AL2630" s="4"/>
      <c r="AM2630" s="1"/>
      <c r="AN2630" s="12"/>
      <c r="AO2630" s="1"/>
      <c r="AP2630" s="1"/>
      <c r="AQ2630" s="3"/>
      <c r="AR2630" s="3"/>
      <c r="AS2630" s="7"/>
      <c r="AT2630" s="1"/>
      <c r="AU2630" s="1"/>
      <c r="AV2630" s="1"/>
      <c r="AW2630" s="1"/>
      <c r="AX2630" s="1"/>
      <c r="AY2630" s="1"/>
      <c r="AZ2630" s="1"/>
      <c r="BA2630" s="1"/>
      <c r="BB2630" s="1"/>
    </row>
    <row r="2631" spans="1:54" x14ac:dyDescent="0.2">
      <c r="A2631" s="178">
        <f t="shared" si="1380"/>
        <v>43750</v>
      </c>
      <c r="B2631" s="2">
        <f t="shared" si="1366"/>
        <v>135534.85446604603</v>
      </c>
      <c r="C2631" s="2">
        <f t="shared" si="1381"/>
        <v>89658.821258919997</v>
      </c>
      <c r="D2631" s="2">
        <f>SUM(Y2631:Y$2956)</f>
        <v>41475.318930249996</v>
      </c>
      <c r="E2631" s="11">
        <f t="shared" si="1367"/>
        <v>48183.502328670002</v>
      </c>
      <c r="F2631" s="99">
        <f t="shared" si="1395"/>
        <v>5229.93</v>
      </c>
      <c r="G2631" s="3">
        <f>IF(N2631=1,VLOOKUP(A2630,[1]Plan1!$BG$69:$BI$188,3),G2630)</f>
        <v>5227.84</v>
      </c>
      <c r="H2631" s="200">
        <f t="shared" si="1396"/>
        <v>43679</v>
      </c>
      <c r="I2631" s="200">
        <f t="shared" si="1397"/>
        <v>43710</v>
      </c>
      <c r="J2631" s="27">
        <f t="shared" si="1368"/>
        <v>-3.996229395040185E-4</v>
      </c>
      <c r="K2631" s="12">
        <f t="shared" si="1382"/>
        <v>43770</v>
      </c>
      <c r="L2631" s="12">
        <f t="shared" si="1369"/>
        <v>43770</v>
      </c>
      <c r="M2631" s="1">
        <f t="shared" si="1383"/>
        <v>23</v>
      </c>
      <c r="N2631" s="1">
        <f t="shared" si="1370"/>
        <v>9</v>
      </c>
      <c r="O2631" s="2">
        <f t="shared" si="1371"/>
        <v>0.99984360000000005</v>
      </c>
      <c r="P2631" s="11">
        <f t="shared" si="1394"/>
        <v>1.0011006499999999</v>
      </c>
      <c r="Q2631" s="11">
        <f t="shared" si="1390"/>
        <v>1.5082878854294031</v>
      </c>
      <c r="R2631" s="2">
        <f t="shared" si="1393"/>
        <v>1.5080519800000001</v>
      </c>
      <c r="S2631" s="2">
        <f t="shared" si="1388"/>
        <v>1.5082878799999999</v>
      </c>
      <c r="T2631" s="2">
        <f t="shared" si="1372"/>
        <v>135231.31343991001</v>
      </c>
      <c r="U2631" s="2">
        <f t="shared" si="1373"/>
        <v>21081.401931380635</v>
      </c>
      <c r="V2631" s="2">
        <f t="shared" si="1374"/>
        <v>24479.723761415407</v>
      </c>
      <c r="W2631" s="2">
        <f t="shared" si="1375"/>
        <v>135219.94695171603</v>
      </c>
      <c r="X2631" s="29">
        <f t="shared" si="1376"/>
        <v>0</v>
      </c>
      <c r="Y2631" s="2">
        <f t="shared" si="1389"/>
        <v>0</v>
      </c>
      <c r="Z2631" s="82">
        <f t="shared" si="1377"/>
        <v>0</v>
      </c>
      <c r="AA2631" s="2">
        <f t="shared" si="1386"/>
        <v>0</v>
      </c>
      <c r="AB2631" s="27">
        <f t="shared" si="1384"/>
        <v>6.7299999999999999E-2</v>
      </c>
      <c r="AC2631" s="29">
        <f t="shared" si="1398"/>
        <v>9</v>
      </c>
      <c r="AD2631" s="29">
        <v>252</v>
      </c>
      <c r="AE2631" s="11">
        <f t="shared" si="1391"/>
        <v>1.0023288539999999</v>
      </c>
      <c r="AF2631" s="2">
        <f t="shared" si="1387"/>
        <v>314.93398522000001</v>
      </c>
      <c r="AG2631" s="2">
        <f t="shared" si="1378"/>
        <v>314.90751433000003</v>
      </c>
      <c r="AH2631" s="3">
        <f t="shared" si="1379"/>
        <v>0</v>
      </c>
      <c r="AI2631" s="4" t="str">
        <f t="shared" si="1392"/>
        <v>A+J=</v>
      </c>
      <c r="AJ2631" s="12">
        <f t="shared" si="1385"/>
        <v>43770</v>
      </c>
      <c r="AK2631" s="12"/>
      <c r="AL2631" s="4"/>
      <c r="AM2631" s="1"/>
      <c r="AN2631" s="12"/>
      <c r="AO2631" s="1"/>
      <c r="AP2631" s="1"/>
      <c r="AQ2631" s="3"/>
      <c r="AR2631" s="3"/>
      <c r="AS2631" s="7"/>
      <c r="AT2631" s="1"/>
      <c r="AU2631" s="1"/>
      <c r="AV2631" s="1"/>
      <c r="AW2631" s="1"/>
      <c r="AX2631" s="1"/>
      <c r="AY2631" s="1"/>
      <c r="AZ2631" s="1"/>
      <c r="BA2631" s="1"/>
      <c r="BB2631" s="1"/>
    </row>
    <row r="2632" spans="1:54" x14ac:dyDescent="0.2">
      <c r="A2632" s="178">
        <f t="shared" si="1380"/>
        <v>43751</v>
      </c>
      <c r="B2632" s="2">
        <f t="shared" si="1366"/>
        <v>135534.85446604603</v>
      </c>
      <c r="C2632" s="2">
        <f t="shared" si="1381"/>
        <v>89658.821258919997</v>
      </c>
      <c r="D2632" s="2">
        <f>SUM(Y2632:Y$2956)</f>
        <v>41475.318930249996</v>
      </c>
      <c r="E2632" s="11">
        <f t="shared" si="1367"/>
        <v>48183.502328670002</v>
      </c>
      <c r="F2632" s="99">
        <f t="shared" si="1395"/>
        <v>5229.93</v>
      </c>
      <c r="G2632" s="3">
        <f>IF(N2632=1,VLOOKUP(A2631,[1]Plan1!$BG$69:$BI$188,3),G2631)</f>
        <v>5227.84</v>
      </c>
      <c r="H2632" s="200">
        <f t="shared" si="1396"/>
        <v>43679</v>
      </c>
      <c r="I2632" s="200">
        <f t="shared" si="1397"/>
        <v>43710</v>
      </c>
      <c r="J2632" s="27">
        <f t="shared" si="1368"/>
        <v>-3.996229395040185E-4</v>
      </c>
      <c r="K2632" s="12">
        <f t="shared" si="1382"/>
        <v>43770</v>
      </c>
      <c r="L2632" s="12">
        <f t="shared" si="1369"/>
        <v>43770</v>
      </c>
      <c r="M2632" s="1">
        <f t="shared" si="1383"/>
        <v>23</v>
      </c>
      <c r="N2632" s="1">
        <f t="shared" si="1370"/>
        <v>9</v>
      </c>
      <c r="O2632" s="2">
        <f t="shared" si="1371"/>
        <v>0.99984360000000005</v>
      </c>
      <c r="P2632" s="11">
        <f t="shared" si="1394"/>
        <v>1.0011006499999999</v>
      </c>
      <c r="Q2632" s="11">
        <f t="shared" si="1390"/>
        <v>1.5082878854294031</v>
      </c>
      <c r="R2632" s="2">
        <f t="shared" si="1393"/>
        <v>1.5080519800000001</v>
      </c>
      <c r="S2632" s="2">
        <f t="shared" si="1388"/>
        <v>1.5082878799999999</v>
      </c>
      <c r="T2632" s="2">
        <f t="shared" si="1372"/>
        <v>135231.31343991001</v>
      </c>
      <c r="U2632" s="2">
        <f t="shared" si="1373"/>
        <v>21081.401931380635</v>
      </c>
      <c r="V2632" s="2">
        <f t="shared" si="1374"/>
        <v>24479.723761415407</v>
      </c>
      <c r="W2632" s="2">
        <f t="shared" si="1375"/>
        <v>135219.94695171603</v>
      </c>
      <c r="X2632" s="29">
        <f t="shared" si="1376"/>
        <v>0</v>
      </c>
      <c r="Y2632" s="2">
        <f t="shared" si="1389"/>
        <v>0</v>
      </c>
      <c r="Z2632" s="82">
        <f t="shared" si="1377"/>
        <v>0</v>
      </c>
      <c r="AA2632" s="2">
        <f t="shared" si="1386"/>
        <v>0</v>
      </c>
      <c r="AB2632" s="27">
        <f t="shared" si="1384"/>
        <v>6.7299999999999999E-2</v>
      </c>
      <c r="AC2632" s="29">
        <f t="shared" si="1398"/>
        <v>9</v>
      </c>
      <c r="AD2632" s="29">
        <v>252</v>
      </c>
      <c r="AE2632" s="11">
        <f t="shared" si="1391"/>
        <v>1.0023288539999999</v>
      </c>
      <c r="AF2632" s="2">
        <f t="shared" si="1387"/>
        <v>314.93398522000001</v>
      </c>
      <c r="AG2632" s="2">
        <f t="shared" si="1378"/>
        <v>314.90751433000003</v>
      </c>
      <c r="AH2632" s="3">
        <f t="shared" si="1379"/>
        <v>0</v>
      </c>
      <c r="AI2632" s="4" t="str">
        <f t="shared" si="1392"/>
        <v>A+J=</v>
      </c>
      <c r="AJ2632" s="12">
        <f t="shared" si="1385"/>
        <v>43770</v>
      </c>
      <c r="AK2632" s="12"/>
      <c r="AL2632" s="4"/>
      <c r="AM2632" s="1"/>
      <c r="AN2632" s="12"/>
      <c r="AO2632" s="1"/>
      <c r="AP2632" s="1"/>
      <c r="AQ2632" s="3"/>
      <c r="AR2632" s="3"/>
      <c r="AS2632" s="7"/>
      <c r="AT2632" s="1"/>
      <c r="AU2632" s="1"/>
      <c r="AV2632" s="1"/>
      <c r="AW2632" s="1"/>
      <c r="AX2632" s="1"/>
      <c r="AY2632" s="1"/>
      <c r="AZ2632" s="1"/>
      <c r="BA2632" s="1"/>
      <c r="BB2632" s="1"/>
    </row>
    <row r="2633" spans="1:54" x14ac:dyDescent="0.2">
      <c r="A2633" s="178">
        <f t="shared" si="1380"/>
        <v>43752</v>
      </c>
      <c r="B2633" s="2">
        <f t="shared" si="1366"/>
        <v>135534.85446604603</v>
      </c>
      <c r="C2633" s="2">
        <f t="shared" si="1381"/>
        <v>89658.821258919997</v>
      </c>
      <c r="D2633" s="2">
        <f>SUM(Y2633:Y$2956)</f>
        <v>41475.318930249996</v>
      </c>
      <c r="E2633" s="11">
        <f t="shared" si="1367"/>
        <v>48183.502328670002</v>
      </c>
      <c r="F2633" s="99">
        <f t="shared" si="1395"/>
        <v>5229.93</v>
      </c>
      <c r="G2633" s="3">
        <f>IF(N2633=1,VLOOKUP(A2632,[1]Plan1!$BG$69:$BI$188,3),G2632)</f>
        <v>5227.84</v>
      </c>
      <c r="H2633" s="200">
        <f t="shared" si="1396"/>
        <v>43679</v>
      </c>
      <c r="I2633" s="200">
        <f t="shared" si="1397"/>
        <v>43710</v>
      </c>
      <c r="J2633" s="27">
        <f t="shared" si="1368"/>
        <v>-3.996229395040185E-4</v>
      </c>
      <c r="K2633" s="12">
        <f t="shared" si="1382"/>
        <v>43770</v>
      </c>
      <c r="L2633" s="12">
        <f t="shared" si="1369"/>
        <v>43770</v>
      </c>
      <c r="M2633" s="1">
        <f t="shared" si="1383"/>
        <v>23</v>
      </c>
      <c r="N2633" s="1">
        <f t="shared" si="1370"/>
        <v>9</v>
      </c>
      <c r="O2633" s="2">
        <f t="shared" si="1371"/>
        <v>0.99984360000000005</v>
      </c>
      <c r="P2633" s="11">
        <f t="shared" si="1394"/>
        <v>1.0011006499999999</v>
      </c>
      <c r="Q2633" s="11">
        <f t="shared" si="1390"/>
        <v>1.5082878854294031</v>
      </c>
      <c r="R2633" s="2">
        <f t="shared" si="1393"/>
        <v>1.5080519800000001</v>
      </c>
      <c r="S2633" s="2">
        <f t="shared" si="1388"/>
        <v>1.5082878799999999</v>
      </c>
      <c r="T2633" s="2">
        <f t="shared" si="1372"/>
        <v>135231.31343991001</v>
      </c>
      <c r="U2633" s="2">
        <f t="shared" si="1373"/>
        <v>21081.401931380635</v>
      </c>
      <c r="V2633" s="2">
        <f t="shared" si="1374"/>
        <v>24479.723761415407</v>
      </c>
      <c r="W2633" s="2">
        <f t="shared" si="1375"/>
        <v>135219.94695171603</v>
      </c>
      <c r="X2633" s="29">
        <f t="shared" si="1376"/>
        <v>0</v>
      </c>
      <c r="Y2633" s="2">
        <f t="shared" si="1389"/>
        <v>0</v>
      </c>
      <c r="Z2633" s="82">
        <f t="shared" si="1377"/>
        <v>0</v>
      </c>
      <c r="AA2633" s="2">
        <f t="shared" si="1386"/>
        <v>0</v>
      </c>
      <c r="AB2633" s="27">
        <f t="shared" si="1384"/>
        <v>6.7299999999999999E-2</v>
      </c>
      <c r="AC2633" s="29">
        <f t="shared" si="1398"/>
        <v>9</v>
      </c>
      <c r="AD2633" s="29">
        <v>252</v>
      </c>
      <c r="AE2633" s="11">
        <f t="shared" si="1391"/>
        <v>1.0023288539999999</v>
      </c>
      <c r="AF2633" s="2">
        <f t="shared" si="1387"/>
        <v>314.93398522000001</v>
      </c>
      <c r="AG2633" s="2">
        <f t="shared" si="1378"/>
        <v>314.90751433000003</v>
      </c>
      <c r="AH2633" s="3">
        <f t="shared" si="1379"/>
        <v>0</v>
      </c>
      <c r="AI2633" s="4" t="str">
        <f t="shared" si="1392"/>
        <v>A+J=</v>
      </c>
      <c r="AJ2633" s="12">
        <f t="shared" si="1385"/>
        <v>43770</v>
      </c>
      <c r="AK2633" s="12"/>
      <c r="AL2633" s="4"/>
      <c r="AM2633" s="1"/>
      <c r="AN2633" s="12"/>
      <c r="AO2633" s="1"/>
      <c r="AP2633" s="1"/>
      <c r="AQ2633" s="3"/>
      <c r="AR2633" s="3"/>
      <c r="AS2633" s="7"/>
      <c r="AT2633" s="1"/>
      <c r="AU2633" s="1"/>
      <c r="AV2633" s="1"/>
      <c r="AW2633" s="1"/>
      <c r="AX2633" s="1"/>
      <c r="AY2633" s="1"/>
      <c r="AZ2633" s="1"/>
      <c r="BA2633" s="1"/>
      <c r="BB2633" s="1"/>
    </row>
    <row r="2634" spans="1:54" x14ac:dyDescent="0.2">
      <c r="A2634" s="178">
        <f t="shared" si="1380"/>
        <v>43753</v>
      </c>
      <c r="B2634" s="2">
        <f t="shared" ref="B2634:B2697" si="1399">(W2634+AG2634)</f>
        <v>135568.62422170007</v>
      </c>
      <c r="C2634" s="2">
        <f t="shared" si="1381"/>
        <v>89658.821258919997</v>
      </c>
      <c r="D2634" s="2">
        <f>SUM(Y2634:Y$2956)</f>
        <v>41475.318930249996</v>
      </c>
      <c r="E2634" s="11">
        <f t="shared" ref="E2634:E2697" si="1400">(C2634-D2634)</f>
        <v>48183.502328670002</v>
      </c>
      <c r="F2634" s="99">
        <f t="shared" si="1395"/>
        <v>5229.93</v>
      </c>
      <c r="G2634" s="3">
        <f>IF(N2634=1,VLOOKUP(A2633,[1]Plan1!$BG$69:$BI$188,3),G2633)</f>
        <v>5227.84</v>
      </c>
      <c r="H2634" s="200">
        <f t="shared" si="1396"/>
        <v>43679</v>
      </c>
      <c r="I2634" s="200">
        <f t="shared" si="1397"/>
        <v>43710</v>
      </c>
      <c r="J2634" s="27">
        <f t="shared" ref="J2634:J2697" si="1401">(G2634/F2634)-1</f>
        <v>-3.996229395040185E-4</v>
      </c>
      <c r="K2634" s="12">
        <f t="shared" si="1382"/>
        <v>43770</v>
      </c>
      <c r="L2634" s="12">
        <f t="shared" ref="L2634:L2697" si="1402">IF(A2634&gt;L2633,K2634,L2633)</f>
        <v>43770</v>
      </c>
      <c r="M2634" s="1">
        <f t="shared" si="1383"/>
        <v>23</v>
      </c>
      <c r="N2634" s="1">
        <f t="shared" ref="N2634:N2697" si="1403">(M2634-(NETWORKDAYS(A2634,L2634,AN$137:AN$327)-1))</f>
        <v>10</v>
      </c>
      <c r="O2634" s="2">
        <f t="shared" ref="O2634:O2697" si="1404">TRUNC((G2634/F2634)^TRUNC((N2634/M2634),9),8)</f>
        <v>0.99982623000000004</v>
      </c>
      <c r="P2634" s="11">
        <f t="shared" si="1394"/>
        <v>1.0011006499999999</v>
      </c>
      <c r="Q2634" s="11">
        <f t="shared" si="1390"/>
        <v>1.5082878854294031</v>
      </c>
      <c r="R2634" s="2">
        <f t="shared" si="1393"/>
        <v>1.50802579</v>
      </c>
      <c r="S2634" s="2">
        <f t="shared" si="1388"/>
        <v>1.5082878799999999</v>
      </c>
      <c r="T2634" s="2">
        <f t="shared" ref="T2634:T2697" si="1405">TRUNC(C2634*S2634,8)</f>
        <v>135231.31343991001</v>
      </c>
      <c r="U2634" s="2">
        <f t="shared" ref="U2634:U2697" si="1406">(D2634*(S2634-1))</f>
        <v>21081.401931380635</v>
      </c>
      <c r="V2634" s="2">
        <f t="shared" ref="V2634:V2697" si="1407">(E2634*(R2634-1))</f>
        <v>24478.461835489419</v>
      </c>
      <c r="W2634" s="2">
        <f t="shared" ref="W2634:W2697" si="1408">(C2634+U2634+V2634)</f>
        <v>135218.68502579007</v>
      </c>
      <c r="X2634" s="29">
        <f t="shared" ref="X2634:X2697" si="1409">IF(VLOOKUP(A2634,AN$10:AU$131,8)=VLOOKUP(A2633,AN$10:AU$131,8),0,VLOOKUP(A2634,AN$10:AU$131,8))</f>
        <v>0</v>
      </c>
      <c r="Y2634" s="2">
        <f t="shared" si="1389"/>
        <v>0</v>
      </c>
      <c r="Z2634" s="82">
        <f t="shared" ref="Z2634:Z2697" si="1410">IF(X2634&gt;0,VLOOKUP($A2634,$AN$10:$AS$131,6),0)</f>
        <v>0</v>
      </c>
      <c r="AA2634" s="2">
        <f t="shared" si="1386"/>
        <v>0</v>
      </c>
      <c r="AB2634" s="27">
        <f t="shared" si="1384"/>
        <v>6.7299999999999999E-2</v>
      </c>
      <c r="AC2634" s="29">
        <f t="shared" si="1398"/>
        <v>10</v>
      </c>
      <c r="AD2634" s="29">
        <v>252</v>
      </c>
      <c r="AE2634" s="11">
        <f t="shared" si="1391"/>
        <v>1.0025879499999999</v>
      </c>
      <c r="AF2634" s="2">
        <f t="shared" si="1387"/>
        <v>349.97187760999998</v>
      </c>
      <c r="AG2634" s="2">
        <f t="shared" ref="AG2634:AG2697" si="1411">TRUNC((W2634*(AE2634-1)),8)</f>
        <v>349.93919591000002</v>
      </c>
      <c r="AH2634" s="3">
        <f t="shared" ref="AH2634:AH2697" si="1412">IF(AA2634&gt;0,AA2634+AF2634,0)</f>
        <v>0</v>
      </c>
      <c r="AI2634" s="4" t="str">
        <f t="shared" si="1392"/>
        <v>A+J=</v>
      </c>
      <c r="AJ2634" s="12">
        <f t="shared" si="1385"/>
        <v>43770</v>
      </c>
      <c r="AK2634" s="12"/>
      <c r="AL2634" s="4"/>
      <c r="AM2634" s="1"/>
      <c r="AN2634" s="12"/>
      <c r="AO2634" s="1"/>
      <c r="AP2634" s="1"/>
      <c r="AQ2634" s="3"/>
      <c r="AR2634" s="3"/>
      <c r="AS2634" s="7"/>
      <c r="AT2634" s="1"/>
      <c r="AU2634" s="1"/>
      <c r="AV2634" s="1"/>
      <c r="AW2634" s="1"/>
      <c r="AX2634" s="1"/>
      <c r="AY2634" s="1"/>
      <c r="AZ2634" s="1"/>
      <c r="BA2634" s="1"/>
      <c r="BB2634" s="1"/>
    </row>
    <row r="2635" spans="1:54" x14ac:dyDescent="0.2">
      <c r="A2635" s="178">
        <f t="shared" ref="A2635:A2698" si="1413">(A2634+1)</f>
        <v>43754</v>
      </c>
      <c r="B2635" s="2">
        <f t="shared" si="1399"/>
        <v>135602.400933369</v>
      </c>
      <c r="C2635" s="2">
        <f t="shared" ref="C2635:C2698" si="1414">TRUNC(IF(X2634&gt;0,VLOOKUP(A2634,$AN$12:$AO$131,2),C2634),8)</f>
        <v>89658.821258919997</v>
      </c>
      <c r="D2635" s="2">
        <f>SUM(Y2635:Y$2956)</f>
        <v>41475.318930249996</v>
      </c>
      <c r="E2635" s="11">
        <f t="shared" si="1400"/>
        <v>48183.502328670002</v>
      </c>
      <c r="F2635" s="99">
        <f t="shared" si="1395"/>
        <v>5229.93</v>
      </c>
      <c r="G2635" s="3">
        <f>IF(N2635=1,VLOOKUP(A2634,[1]Plan1!$BG$69:$BI$188,3),G2634)</f>
        <v>5227.84</v>
      </c>
      <c r="H2635" s="200">
        <f t="shared" si="1396"/>
        <v>43679</v>
      </c>
      <c r="I2635" s="200">
        <f t="shared" si="1397"/>
        <v>43710</v>
      </c>
      <c r="J2635" s="27">
        <f t="shared" si="1401"/>
        <v>-3.996229395040185E-4</v>
      </c>
      <c r="K2635" s="12">
        <f t="shared" ref="K2635:K2698" si="1415">IF(DAY(A2635)=1,VLOOKUP(A2635,AR$137:AW$275,4),K2634)</f>
        <v>43770</v>
      </c>
      <c r="L2635" s="12">
        <f t="shared" si="1402"/>
        <v>43770</v>
      </c>
      <c r="M2635" s="1">
        <f t="shared" ref="M2635:M2698" si="1416">IF(L2635=L2634,M2634,NETWORKDAYS(L2634,L2635,$AN$137:$AN$327)-1)</f>
        <v>23</v>
      </c>
      <c r="N2635" s="1">
        <f t="shared" si="1403"/>
        <v>11</v>
      </c>
      <c r="O2635" s="2">
        <f t="shared" si="1404"/>
        <v>0.99980884999999997</v>
      </c>
      <c r="P2635" s="11">
        <f t="shared" si="1394"/>
        <v>1.0011006499999999</v>
      </c>
      <c r="Q2635" s="11">
        <f t="shared" si="1390"/>
        <v>1.5082878854294031</v>
      </c>
      <c r="R2635" s="2">
        <f t="shared" si="1393"/>
        <v>1.50799957</v>
      </c>
      <c r="S2635" s="2">
        <f t="shared" si="1388"/>
        <v>1.5082878799999999</v>
      </c>
      <c r="T2635" s="2">
        <f t="shared" si="1405"/>
        <v>135231.31343991001</v>
      </c>
      <c r="U2635" s="2">
        <f t="shared" si="1406"/>
        <v>21081.401931380635</v>
      </c>
      <c r="V2635" s="2">
        <f t="shared" si="1407"/>
        <v>24477.198464058358</v>
      </c>
      <c r="W2635" s="2">
        <f t="shared" si="1408"/>
        <v>135217.421654359</v>
      </c>
      <c r="X2635" s="29">
        <f t="shared" si="1409"/>
        <v>0</v>
      </c>
      <c r="Y2635" s="2">
        <f t="shared" si="1389"/>
        <v>0</v>
      </c>
      <c r="Z2635" s="82">
        <f t="shared" si="1410"/>
        <v>0</v>
      </c>
      <c r="AA2635" s="2">
        <f t="shared" si="1386"/>
        <v>0</v>
      </c>
      <c r="AB2635" s="27">
        <f t="shared" ref="AB2635:AB2698" si="1417">(AB2634)</f>
        <v>6.7299999999999999E-2</v>
      </c>
      <c r="AC2635" s="29">
        <f t="shared" si="1398"/>
        <v>11</v>
      </c>
      <c r="AD2635" s="29">
        <v>252</v>
      </c>
      <c r="AE2635" s="11">
        <f t="shared" si="1391"/>
        <v>1.0028471130000001</v>
      </c>
      <c r="AF2635" s="2">
        <f t="shared" si="1387"/>
        <v>385.01883049999998</v>
      </c>
      <c r="AG2635" s="2">
        <f t="shared" si="1411"/>
        <v>384.97927901000003</v>
      </c>
      <c r="AH2635" s="3">
        <f t="shared" si="1412"/>
        <v>0</v>
      </c>
      <c r="AI2635" s="4" t="str">
        <f t="shared" si="1392"/>
        <v>A+J=</v>
      </c>
      <c r="AJ2635" s="12">
        <f t="shared" ref="AJ2635:AJ2698" si="1418">IF(X2634&gt;0,VLOOKUP(A2634,$AN$10:$AW$130,9),AJ2634)</f>
        <v>43770</v>
      </c>
      <c r="AK2635" s="12"/>
      <c r="AL2635" s="4"/>
      <c r="AM2635" s="1"/>
      <c r="AN2635" s="12"/>
      <c r="AO2635" s="1"/>
      <c r="AP2635" s="1"/>
      <c r="AQ2635" s="3"/>
      <c r="AR2635" s="3"/>
      <c r="AS2635" s="7"/>
      <c r="AT2635" s="1"/>
      <c r="AU2635" s="1"/>
      <c r="AV2635" s="1"/>
      <c r="AW2635" s="1"/>
      <c r="AX2635" s="1"/>
      <c r="AY2635" s="1"/>
      <c r="AZ2635" s="1"/>
      <c r="BA2635" s="1"/>
      <c r="BB2635" s="1"/>
    </row>
    <row r="2636" spans="1:54" x14ac:dyDescent="0.2">
      <c r="A2636" s="178">
        <f t="shared" si="1413"/>
        <v>43755</v>
      </c>
      <c r="B2636" s="2">
        <f t="shared" si="1399"/>
        <v>135636.18701635799</v>
      </c>
      <c r="C2636" s="2">
        <f t="shared" si="1414"/>
        <v>89658.821258919997</v>
      </c>
      <c r="D2636" s="2">
        <f>SUM(Y2636:Y$2956)</f>
        <v>41475.318930249996</v>
      </c>
      <c r="E2636" s="11">
        <f t="shared" si="1400"/>
        <v>48183.502328670002</v>
      </c>
      <c r="F2636" s="99">
        <f t="shared" si="1395"/>
        <v>5229.93</v>
      </c>
      <c r="G2636" s="3">
        <f>IF(N2636=1,VLOOKUP(A2635,[1]Plan1!$BG$69:$BI$188,3),G2635)</f>
        <v>5227.84</v>
      </c>
      <c r="H2636" s="200">
        <f t="shared" si="1396"/>
        <v>43679</v>
      </c>
      <c r="I2636" s="200">
        <f t="shared" si="1397"/>
        <v>43710</v>
      </c>
      <c r="J2636" s="27">
        <f t="shared" si="1401"/>
        <v>-3.996229395040185E-4</v>
      </c>
      <c r="K2636" s="12">
        <f t="shared" si="1415"/>
        <v>43770</v>
      </c>
      <c r="L2636" s="12">
        <f t="shared" si="1402"/>
        <v>43770</v>
      </c>
      <c r="M2636" s="1">
        <f t="shared" si="1416"/>
        <v>23</v>
      </c>
      <c r="N2636" s="1">
        <f t="shared" si="1403"/>
        <v>12</v>
      </c>
      <c r="O2636" s="2">
        <f t="shared" si="1404"/>
        <v>0.99979147999999995</v>
      </c>
      <c r="P2636" s="11">
        <f t="shared" si="1394"/>
        <v>1.0011006499999999</v>
      </c>
      <c r="Q2636" s="11">
        <f t="shared" si="1390"/>
        <v>1.5082878854294031</v>
      </c>
      <c r="R2636" s="2">
        <f t="shared" si="1393"/>
        <v>1.50797337</v>
      </c>
      <c r="S2636" s="2">
        <f t="shared" si="1388"/>
        <v>1.5082878799999999</v>
      </c>
      <c r="T2636" s="2">
        <f t="shared" si="1405"/>
        <v>135231.31343991001</v>
      </c>
      <c r="U2636" s="2">
        <f t="shared" si="1406"/>
        <v>21081.401931380635</v>
      </c>
      <c r="V2636" s="2">
        <f t="shared" si="1407"/>
        <v>24475.936056297349</v>
      </c>
      <c r="W2636" s="2">
        <f t="shared" si="1408"/>
        <v>135216.15924659799</v>
      </c>
      <c r="X2636" s="29">
        <f t="shared" si="1409"/>
        <v>0</v>
      </c>
      <c r="Y2636" s="2">
        <f t="shared" si="1389"/>
        <v>0</v>
      </c>
      <c r="Z2636" s="82">
        <f t="shared" si="1410"/>
        <v>0</v>
      </c>
      <c r="AA2636" s="2">
        <f t="shared" si="1386"/>
        <v>0</v>
      </c>
      <c r="AB2636" s="27">
        <f t="shared" si="1417"/>
        <v>6.7299999999999999E-2</v>
      </c>
      <c r="AC2636" s="29">
        <f t="shared" si="1398"/>
        <v>12</v>
      </c>
      <c r="AD2636" s="29">
        <v>252</v>
      </c>
      <c r="AE2636" s="11">
        <f t="shared" si="1391"/>
        <v>1.003106343</v>
      </c>
      <c r="AF2636" s="2">
        <f t="shared" si="1387"/>
        <v>420.07484388</v>
      </c>
      <c r="AG2636" s="2">
        <f t="shared" si="1411"/>
        <v>420.02776976000001</v>
      </c>
      <c r="AH2636" s="3">
        <f t="shared" si="1412"/>
        <v>0</v>
      </c>
      <c r="AI2636" s="4" t="str">
        <f t="shared" si="1392"/>
        <v>A+J=</v>
      </c>
      <c r="AJ2636" s="12">
        <f t="shared" si="1418"/>
        <v>43770</v>
      </c>
      <c r="AK2636" s="12"/>
      <c r="AL2636" s="4"/>
      <c r="AM2636" s="1"/>
      <c r="AN2636" s="12"/>
      <c r="AO2636" s="1"/>
      <c r="AP2636" s="1"/>
      <c r="AQ2636" s="3"/>
      <c r="AR2636" s="3"/>
      <c r="AS2636" s="7"/>
      <c r="AT2636" s="1"/>
      <c r="AU2636" s="1"/>
      <c r="AV2636" s="1"/>
      <c r="AW2636" s="1"/>
      <c r="AX2636" s="1"/>
      <c r="AY2636" s="1"/>
      <c r="AZ2636" s="1"/>
      <c r="BA2636" s="1"/>
      <c r="BB2636" s="1"/>
    </row>
    <row r="2637" spans="1:54" x14ac:dyDescent="0.2">
      <c r="A2637" s="178">
        <f t="shared" si="1413"/>
        <v>43756</v>
      </c>
      <c r="B2637" s="2">
        <f t="shared" si="1399"/>
        <v>135669.98102077193</v>
      </c>
      <c r="C2637" s="2">
        <f t="shared" si="1414"/>
        <v>89658.821258919997</v>
      </c>
      <c r="D2637" s="2">
        <f>SUM(Y2637:Y$2956)</f>
        <v>41475.318930249996</v>
      </c>
      <c r="E2637" s="11">
        <f t="shared" si="1400"/>
        <v>48183.502328670002</v>
      </c>
      <c r="F2637" s="99">
        <f t="shared" si="1395"/>
        <v>5229.93</v>
      </c>
      <c r="G2637" s="3">
        <f>IF(N2637=1,VLOOKUP(A2636,[1]Plan1!$BG$69:$BI$188,3),G2636)</f>
        <v>5227.84</v>
      </c>
      <c r="H2637" s="200">
        <f t="shared" si="1396"/>
        <v>43679</v>
      </c>
      <c r="I2637" s="200">
        <f t="shared" si="1397"/>
        <v>43710</v>
      </c>
      <c r="J2637" s="27">
        <f t="shared" si="1401"/>
        <v>-3.996229395040185E-4</v>
      </c>
      <c r="K2637" s="12">
        <f t="shared" si="1415"/>
        <v>43770</v>
      </c>
      <c r="L2637" s="12">
        <f t="shared" si="1402"/>
        <v>43770</v>
      </c>
      <c r="M2637" s="1">
        <f t="shared" si="1416"/>
        <v>23</v>
      </c>
      <c r="N2637" s="1">
        <f t="shared" si="1403"/>
        <v>13</v>
      </c>
      <c r="O2637" s="2">
        <f t="shared" si="1404"/>
        <v>0.9997741</v>
      </c>
      <c r="P2637" s="11">
        <f t="shared" si="1394"/>
        <v>1.0011006499999999</v>
      </c>
      <c r="Q2637" s="11">
        <f t="shared" si="1390"/>
        <v>1.5082878854294031</v>
      </c>
      <c r="R2637" s="2">
        <f t="shared" si="1393"/>
        <v>1.5079471600000001</v>
      </c>
      <c r="S2637" s="2">
        <f t="shared" si="1388"/>
        <v>1.5082878799999999</v>
      </c>
      <c r="T2637" s="2">
        <f t="shared" si="1405"/>
        <v>135231.31343991001</v>
      </c>
      <c r="U2637" s="2">
        <f t="shared" si="1406"/>
        <v>21081.401931380635</v>
      </c>
      <c r="V2637" s="2">
        <f t="shared" si="1407"/>
        <v>24474.673166701315</v>
      </c>
      <c r="W2637" s="2">
        <f t="shared" si="1408"/>
        <v>135214.89635700194</v>
      </c>
      <c r="X2637" s="29">
        <f t="shared" si="1409"/>
        <v>0</v>
      </c>
      <c r="Y2637" s="2">
        <f t="shared" si="1389"/>
        <v>0</v>
      </c>
      <c r="Z2637" s="82">
        <f t="shared" si="1410"/>
        <v>0</v>
      </c>
      <c r="AA2637" s="2">
        <f t="shared" si="1386"/>
        <v>0</v>
      </c>
      <c r="AB2637" s="27">
        <f t="shared" si="1417"/>
        <v>6.7299999999999999E-2</v>
      </c>
      <c r="AC2637" s="29">
        <f t="shared" si="1398"/>
        <v>13</v>
      </c>
      <c r="AD2637" s="29">
        <v>252</v>
      </c>
      <c r="AE2637" s="11">
        <f t="shared" si="1391"/>
        <v>1.0033656399999999</v>
      </c>
      <c r="AF2637" s="2">
        <f t="shared" si="1387"/>
        <v>455.13991776</v>
      </c>
      <c r="AG2637" s="2">
        <f t="shared" si="1411"/>
        <v>455.08466377000002</v>
      </c>
      <c r="AH2637" s="3">
        <f t="shared" si="1412"/>
        <v>0</v>
      </c>
      <c r="AI2637" s="4" t="str">
        <f t="shared" si="1392"/>
        <v>A+J=</v>
      </c>
      <c r="AJ2637" s="12">
        <f t="shared" si="1418"/>
        <v>43770</v>
      </c>
      <c r="AK2637" s="12"/>
      <c r="AL2637" s="4"/>
      <c r="AM2637" s="1"/>
      <c r="AN2637" s="12"/>
      <c r="AO2637" s="1"/>
      <c r="AP2637" s="1"/>
      <c r="AQ2637" s="3"/>
      <c r="AR2637" s="3"/>
      <c r="AS2637" s="7"/>
      <c r="AT2637" s="1"/>
      <c r="AU2637" s="1"/>
      <c r="AV2637" s="1"/>
      <c r="AW2637" s="1"/>
      <c r="AX2637" s="1"/>
      <c r="AY2637" s="1"/>
      <c r="AZ2637" s="1"/>
      <c r="BA2637" s="1"/>
      <c r="BB2637" s="1"/>
    </row>
    <row r="2638" spans="1:54" x14ac:dyDescent="0.2">
      <c r="A2638" s="178">
        <f t="shared" si="1413"/>
        <v>43757</v>
      </c>
      <c r="B2638" s="2">
        <f t="shared" si="1399"/>
        <v>135703.78391316094</v>
      </c>
      <c r="C2638" s="2">
        <f t="shared" si="1414"/>
        <v>89658.821258919997</v>
      </c>
      <c r="D2638" s="2">
        <f>SUM(Y2638:Y$2956)</f>
        <v>41475.318930249996</v>
      </c>
      <c r="E2638" s="11">
        <f t="shared" si="1400"/>
        <v>48183.502328670002</v>
      </c>
      <c r="F2638" s="99">
        <f t="shared" si="1395"/>
        <v>5229.93</v>
      </c>
      <c r="G2638" s="3">
        <f>IF(N2638=1,VLOOKUP(A2637,[1]Plan1!$BG$69:$BI$188,3),G2637)</f>
        <v>5227.84</v>
      </c>
      <c r="H2638" s="200">
        <f t="shared" si="1396"/>
        <v>43679</v>
      </c>
      <c r="I2638" s="200">
        <f t="shared" si="1397"/>
        <v>43710</v>
      </c>
      <c r="J2638" s="27">
        <f t="shared" si="1401"/>
        <v>-3.996229395040185E-4</v>
      </c>
      <c r="K2638" s="12">
        <f t="shared" si="1415"/>
        <v>43770</v>
      </c>
      <c r="L2638" s="12">
        <f t="shared" si="1402"/>
        <v>43770</v>
      </c>
      <c r="M2638" s="1">
        <f t="shared" si="1416"/>
        <v>23</v>
      </c>
      <c r="N2638" s="1">
        <f t="shared" si="1403"/>
        <v>14</v>
      </c>
      <c r="O2638" s="2">
        <f t="shared" si="1404"/>
        <v>0.99975672999999998</v>
      </c>
      <c r="P2638" s="11">
        <f t="shared" si="1394"/>
        <v>1.0011006499999999</v>
      </c>
      <c r="Q2638" s="11">
        <f t="shared" si="1390"/>
        <v>1.5082878854294031</v>
      </c>
      <c r="R2638" s="2">
        <f t="shared" si="1393"/>
        <v>1.5079209600000001</v>
      </c>
      <c r="S2638" s="2">
        <f t="shared" si="1388"/>
        <v>1.5082878799999999</v>
      </c>
      <c r="T2638" s="2">
        <f t="shared" si="1405"/>
        <v>135231.31343991001</v>
      </c>
      <c r="U2638" s="2">
        <f t="shared" si="1406"/>
        <v>21081.401931380635</v>
      </c>
      <c r="V2638" s="2">
        <f t="shared" si="1407"/>
        <v>24473.410758940307</v>
      </c>
      <c r="W2638" s="2">
        <f t="shared" si="1408"/>
        <v>135213.63394924093</v>
      </c>
      <c r="X2638" s="29">
        <f t="shared" si="1409"/>
        <v>0</v>
      </c>
      <c r="Y2638" s="2">
        <f t="shared" si="1389"/>
        <v>0</v>
      </c>
      <c r="Z2638" s="82">
        <f t="shared" si="1410"/>
        <v>0</v>
      </c>
      <c r="AA2638" s="2">
        <f t="shared" si="1386"/>
        <v>0</v>
      </c>
      <c r="AB2638" s="27">
        <f t="shared" si="1417"/>
        <v>6.7299999999999999E-2</v>
      </c>
      <c r="AC2638" s="29">
        <f t="shared" si="1398"/>
        <v>14</v>
      </c>
      <c r="AD2638" s="29">
        <v>252</v>
      </c>
      <c r="AE2638" s="11">
        <f t="shared" si="1391"/>
        <v>1.0036250040000001</v>
      </c>
      <c r="AF2638" s="2">
        <f t="shared" si="1387"/>
        <v>490.21405213999998</v>
      </c>
      <c r="AG2638" s="2">
        <f t="shared" si="1411"/>
        <v>490.14996392</v>
      </c>
      <c r="AH2638" s="3">
        <f t="shared" si="1412"/>
        <v>0</v>
      </c>
      <c r="AI2638" s="4" t="str">
        <f t="shared" si="1392"/>
        <v>A+J=</v>
      </c>
      <c r="AJ2638" s="12">
        <f t="shared" si="1418"/>
        <v>43770</v>
      </c>
      <c r="AK2638" s="12"/>
      <c r="AL2638" s="4"/>
      <c r="AM2638" s="1"/>
      <c r="AN2638" s="12"/>
      <c r="AO2638" s="1"/>
      <c r="AP2638" s="1"/>
      <c r="AQ2638" s="3"/>
      <c r="AR2638" s="3"/>
      <c r="AS2638" s="7"/>
      <c r="AT2638" s="1"/>
      <c r="AU2638" s="1"/>
      <c r="AV2638" s="1"/>
      <c r="AW2638" s="1"/>
      <c r="AX2638" s="1"/>
      <c r="AY2638" s="1"/>
      <c r="AZ2638" s="1"/>
      <c r="BA2638" s="1"/>
      <c r="BB2638" s="1"/>
    </row>
    <row r="2639" spans="1:54" x14ac:dyDescent="0.2">
      <c r="A2639" s="178">
        <f t="shared" si="1413"/>
        <v>43758</v>
      </c>
      <c r="B2639" s="2">
        <f t="shared" si="1399"/>
        <v>135703.78391316094</v>
      </c>
      <c r="C2639" s="2">
        <f t="shared" si="1414"/>
        <v>89658.821258919997</v>
      </c>
      <c r="D2639" s="2">
        <f>SUM(Y2639:Y$2956)</f>
        <v>41475.318930249996</v>
      </c>
      <c r="E2639" s="11">
        <f t="shared" si="1400"/>
        <v>48183.502328670002</v>
      </c>
      <c r="F2639" s="99">
        <f t="shared" si="1395"/>
        <v>5229.93</v>
      </c>
      <c r="G2639" s="3">
        <f>IF(N2639=1,VLOOKUP(A2638,[1]Plan1!$BG$69:$BI$188,3),G2638)</f>
        <v>5227.84</v>
      </c>
      <c r="H2639" s="200">
        <f t="shared" si="1396"/>
        <v>43679</v>
      </c>
      <c r="I2639" s="200">
        <f t="shared" si="1397"/>
        <v>43710</v>
      </c>
      <c r="J2639" s="27">
        <f t="shared" si="1401"/>
        <v>-3.996229395040185E-4</v>
      </c>
      <c r="K2639" s="12">
        <f t="shared" si="1415"/>
        <v>43770</v>
      </c>
      <c r="L2639" s="12">
        <f t="shared" si="1402"/>
        <v>43770</v>
      </c>
      <c r="M2639" s="1">
        <f t="shared" si="1416"/>
        <v>23</v>
      </c>
      <c r="N2639" s="1">
        <f t="shared" si="1403"/>
        <v>14</v>
      </c>
      <c r="O2639" s="2">
        <f t="shared" si="1404"/>
        <v>0.99975672999999998</v>
      </c>
      <c r="P2639" s="11">
        <f t="shared" si="1394"/>
        <v>1.0011006499999999</v>
      </c>
      <c r="Q2639" s="11">
        <f t="shared" si="1390"/>
        <v>1.5082878854294031</v>
      </c>
      <c r="R2639" s="2">
        <f t="shared" si="1393"/>
        <v>1.5079209600000001</v>
      </c>
      <c r="S2639" s="2">
        <f t="shared" si="1388"/>
        <v>1.5082878799999999</v>
      </c>
      <c r="T2639" s="2">
        <f t="shared" si="1405"/>
        <v>135231.31343991001</v>
      </c>
      <c r="U2639" s="2">
        <f t="shared" si="1406"/>
        <v>21081.401931380635</v>
      </c>
      <c r="V2639" s="2">
        <f t="shared" si="1407"/>
        <v>24473.410758940307</v>
      </c>
      <c r="W2639" s="2">
        <f t="shared" si="1408"/>
        <v>135213.63394924093</v>
      </c>
      <c r="X2639" s="29">
        <f t="shared" si="1409"/>
        <v>0</v>
      </c>
      <c r="Y2639" s="2">
        <f t="shared" si="1389"/>
        <v>0</v>
      </c>
      <c r="Z2639" s="82">
        <f t="shared" si="1410"/>
        <v>0</v>
      </c>
      <c r="AA2639" s="2">
        <f t="shared" si="1386"/>
        <v>0</v>
      </c>
      <c r="AB2639" s="27">
        <f t="shared" si="1417"/>
        <v>6.7299999999999999E-2</v>
      </c>
      <c r="AC2639" s="29">
        <f t="shared" si="1398"/>
        <v>14</v>
      </c>
      <c r="AD2639" s="29">
        <v>252</v>
      </c>
      <c r="AE2639" s="11">
        <f t="shared" si="1391"/>
        <v>1.0036250040000001</v>
      </c>
      <c r="AF2639" s="2">
        <f t="shared" si="1387"/>
        <v>490.21405213999998</v>
      </c>
      <c r="AG2639" s="2">
        <f t="shared" si="1411"/>
        <v>490.14996392</v>
      </c>
      <c r="AH2639" s="3">
        <f t="shared" si="1412"/>
        <v>0</v>
      </c>
      <c r="AI2639" s="4" t="str">
        <f t="shared" si="1392"/>
        <v>A+J=</v>
      </c>
      <c r="AJ2639" s="12">
        <f t="shared" si="1418"/>
        <v>43770</v>
      </c>
      <c r="AK2639" s="12"/>
      <c r="AL2639" s="4"/>
      <c r="AM2639" s="1"/>
      <c r="AN2639" s="12"/>
      <c r="AO2639" s="1"/>
      <c r="AP2639" s="1"/>
      <c r="AQ2639" s="3"/>
      <c r="AR2639" s="3"/>
      <c r="AS2639" s="7"/>
      <c r="AT2639" s="1"/>
      <c r="AU2639" s="1"/>
      <c r="AV2639" s="1"/>
      <c r="AW2639" s="1"/>
      <c r="AX2639" s="1"/>
      <c r="AY2639" s="1"/>
      <c r="AZ2639" s="1"/>
      <c r="BA2639" s="1"/>
      <c r="BB2639" s="1"/>
    </row>
    <row r="2640" spans="1:54" x14ac:dyDescent="0.2">
      <c r="A2640" s="178">
        <f t="shared" si="1413"/>
        <v>43759</v>
      </c>
      <c r="B2640" s="2">
        <f t="shared" si="1399"/>
        <v>135703.78391316094</v>
      </c>
      <c r="C2640" s="2">
        <f t="shared" si="1414"/>
        <v>89658.821258919997</v>
      </c>
      <c r="D2640" s="2">
        <f>SUM(Y2640:Y$2956)</f>
        <v>41475.318930249996</v>
      </c>
      <c r="E2640" s="11">
        <f t="shared" si="1400"/>
        <v>48183.502328670002</v>
      </c>
      <c r="F2640" s="99">
        <f t="shared" si="1395"/>
        <v>5229.93</v>
      </c>
      <c r="G2640" s="3">
        <f>IF(N2640=1,VLOOKUP(A2639,[1]Plan1!$BG$69:$BI$188,3),G2639)</f>
        <v>5227.84</v>
      </c>
      <c r="H2640" s="200">
        <f t="shared" si="1396"/>
        <v>43679</v>
      </c>
      <c r="I2640" s="200">
        <f t="shared" si="1397"/>
        <v>43710</v>
      </c>
      <c r="J2640" s="27">
        <f t="shared" si="1401"/>
        <v>-3.996229395040185E-4</v>
      </c>
      <c r="K2640" s="12">
        <f t="shared" si="1415"/>
        <v>43770</v>
      </c>
      <c r="L2640" s="12">
        <f t="shared" si="1402"/>
        <v>43770</v>
      </c>
      <c r="M2640" s="1">
        <f t="shared" si="1416"/>
        <v>23</v>
      </c>
      <c r="N2640" s="1">
        <f t="shared" si="1403"/>
        <v>14</v>
      </c>
      <c r="O2640" s="2">
        <f t="shared" si="1404"/>
        <v>0.99975672999999998</v>
      </c>
      <c r="P2640" s="11">
        <f t="shared" si="1394"/>
        <v>1.0011006499999999</v>
      </c>
      <c r="Q2640" s="11">
        <f t="shared" si="1390"/>
        <v>1.5082878854294031</v>
      </c>
      <c r="R2640" s="2">
        <f t="shared" si="1393"/>
        <v>1.5079209600000001</v>
      </c>
      <c r="S2640" s="2">
        <f t="shared" si="1388"/>
        <v>1.5082878799999999</v>
      </c>
      <c r="T2640" s="2">
        <f t="shared" si="1405"/>
        <v>135231.31343991001</v>
      </c>
      <c r="U2640" s="2">
        <f t="shared" si="1406"/>
        <v>21081.401931380635</v>
      </c>
      <c r="V2640" s="2">
        <f t="shared" si="1407"/>
        <v>24473.410758940307</v>
      </c>
      <c r="W2640" s="2">
        <f t="shared" si="1408"/>
        <v>135213.63394924093</v>
      </c>
      <c r="X2640" s="29">
        <f t="shared" si="1409"/>
        <v>0</v>
      </c>
      <c r="Y2640" s="2">
        <f t="shared" si="1389"/>
        <v>0</v>
      </c>
      <c r="Z2640" s="82">
        <f t="shared" si="1410"/>
        <v>0</v>
      </c>
      <c r="AA2640" s="2">
        <f t="shared" si="1386"/>
        <v>0</v>
      </c>
      <c r="AB2640" s="27">
        <f t="shared" si="1417"/>
        <v>6.7299999999999999E-2</v>
      </c>
      <c r="AC2640" s="29">
        <f t="shared" si="1398"/>
        <v>14</v>
      </c>
      <c r="AD2640" s="29">
        <v>252</v>
      </c>
      <c r="AE2640" s="11">
        <f t="shared" si="1391"/>
        <v>1.0036250040000001</v>
      </c>
      <c r="AF2640" s="2">
        <f t="shared" si="1387"/>
        <v>490.21405213999998</v>
      </c>
      <c r="AG2640" s="2">
        <f t="shared" si="1411"/>
        <v>490.14996392</v>
      </c>
      <c r="AH2640" s="3">
        <f t="shared" si="1412"/>
        <v>0</v>
      </c>
      <c r="AI2640" s="4" t="str">
        <f t="shared" si="1392"/>
        <v>A+J=</v>
      </c>
      <c r="AJ2640" s="12">
        <f t="shared" si="1418"/>
        <v>43770</v>
      </c>
      <c r="AK2640" s="12"/>
      <c r="AL2640" s="4"/>
      <c r="AM2640" s="1"/>
      <c r="AN2640" s="12"/>
      <c r="AO2640" s="1"/>
      <c r="AP2640" s="1"/>
      <c r="AQ2640" s="3"/>
      <c r="AR2640" s="3"/>
      <c r="AS2640" s="7"/>
      <c r="AT2640" s="1"/>
      <c r="AU2640" s="1"/>
      <c r="AV2640" s="1"/>
      <c r="AW2640" s="1"/>
      <c r="AX2640" s="1"/>
      <c r="AY2640" s="1"/>
      <c r="AZ2640" s="1"/>
      <c r="BA2640" s="1"/>
      <c r="BB2640" s="1"/>
    </row>
    <row r="2641" spans="1:54" x14ac:dyDescent="0.2">
      <c r="A2641" s="178">
        <f t="shared" si="1413"/>
        <v>43760</v>
      </c>
      <c r="B2641" s="2">
        <f t="shared" si="1399"/>
        <v>135737.59472621491</v>
      </c>
      <c r="C2641" s="2">
        <f t="shared" si="1414"/>
        <v>89658.821258919997</v>
      </c>
      <c r="D2641" s="2">
        <f>SUM(Y2641:Y$2956)</f>
        <v>41475.318930249996</v>
      </c>
      <c r="E2641" s="11">
        <f t="shared" si="1400"/>
        <v>48183.502328670002</v>
      </c>
      <c r="F2641" s="99">
        <f t="shared" si="1395"/>
        <v>5229.93</v>
      </c>
      <c r="G2641" s="3">
        <f>IF(N2641=1,VLOOKUP(A2640,[1]Plan1!$BG$69:$BI$188,3),G2640)</f>
        <v>5227.84</v>
      </c>
      <c r="H2641" s="200">
        <f t="shared" si="1396"/>
        <v>43679</v>
      </c>
      <c r="I2641" s="200">
        <f t="shared" si="1397"/>
        <v>43710</v>
      </c>
      <c r="J2641" s="27">
        <f t="shared" si="1401"/>
        <v>-3.996229395040185E-4</v>
      </c>
      <c r="K2641" s="12">
        <f t="shared" si="1415"/>
        <v>43770</v>
      </c>
      <c r="L2641" s="12">
        <f t="shared" si="1402"/>
        <v>43770</v>
      </c>
      <c r="M2641" s="1">
        <f t="shared" si="1416"/>
        <v>23</v>
      </c>
      <c r="N2641" s="1">
        <f t="shared" si="1403"/>
        <v>15</v>
      </c>
      <c r="O2641" s="2">
        <f t="shared" si="1404"/>
        <v>0.99973935000000003</v>
      </c>
      <c r="P2641" s="11">
        <f t="shared" si="1394"/>
        <v>1.0011006499999999</v>
      </c>
      <c r="Q2641" s="11">
        <f t="shared" si="1390"/>
        <v>1.5082878854294031</v>
      </c>
      <c r="R2641" s="2">
        <f t="shared" si="1393"/>
        <v>1.50789475</v>
      </c>
      <c r="S2641" s="2">
        <f t="shared" si="1388"/>
        <v>1.5082878799999999</v>
      </c>
      <c r="T2641" s="2">
        <f t="shared" si="1405"/>
        <v>135231.31343991001</v>
      </c>
      <c r="U2641" s="2">
        <f t="shared" si="1406"/>
        <v>21081.401931380635</v>
      </c>
      <c r="V2641" s="2">
        <f t="shared" si="1407"/>
        <v>24472.147869344266</v>
      </c>
      <c r="W2641" s="2">
        <f t="shared" si="1408"/>
        <v>135212.37105964491</v>
      </c>
      <c r="X2641" s="29">
        <f t="shared" si="1409"/>
        <v>0</v>
      </c>
      <c r="Y2641" s="2">
        <f t="shared" si="1389"/>
        <v>0</v>
      </c>
      <c r="Z2641" s="82">
        <f t="shared" si="1410"/>
        <v>0</v>
      </c>
      <c r="AA2641" s="2">
        <f t="shared" si="1386"/>
        <v>0</v>
      </c>
      <c r="AB2641" s="27">
        <f t="shared" si="1417"/>
        <v>6.7299999999999999E-2</v>
      </c>
      <c r="AC2641" s="29">
        <f t="shared" si="1398"/>
        <v>15</v>
      </c>
      <c r="AD2641" s="29">
        <v>252</v>
      </c>
      <c r="AE2641" s="11">
        <f t="shared" si="1391"/>
        <v>1.003884435</v>
      </c>
      <c r="AF2641" s="2">
        <f t="shared" si="1387"/>
        <v>525.29724701999999</v>
      </c>
      <c r="AG2641" s="2">
        <f t="shared" si="1411"/>
        <v>525.22366656999998</v>
      </c>
      <c r="AH2641" s="3">
        <f t="shared" si="1412"/>
        <v>0</v>
      </c>
      <c r="AI2641" s="4" t="str">
        <f t="shared" si="1392"/>
        <v>A+J=</v>
      </c>
      <c r="AJ2641" s="12">
        <f t="shared" si="1418"/>
        <v>43770</v>
      </c>
      <c r="AK2641" s="12"/>
      <c r="AL2641" s="4"/>
      <c r="AM2641" s="1"/>
      <c r="AN2641" s="12"/>
      <c r="AO2641" s="1"/>
      <c r="AP2641" s="1"/>
      <c r="AQ2641" s="3"/>
      <c r="AR2641" s="3"/>
      <c r="AS2641" s="7"/>
      <c r="AT2641" s="1"/>
      <c r="AU2641" s="1"/>
      <c r="AV2641" s="1"/>
      <c r="AW2641" s="1"/>
      <c r="AX2641" s="1"/>
      <c r="AY2641" s="1"/>
      <c r="AZ2641" s="1"/>
      <c r="BA2641" s="1"/>
      <c r="BB2641" s="1"/>
    </row>
    <row r="2642" spans="1:54" x14ac:dyDescent="0.2">
      <c r="A2642" s="178">
        <f t="shared" si="1413"/>
        <v>43761</v>
      </c>
      <c r="B2642" s="2">
        <f t="shared" si="1399"/>
        <v>135771.41456220389</v>
      </c>
      <c r="C2642" s="2">
        <f t="shared" si="1414"/>
        <v>89658.821258919997</v>
      </c>
      <c r="D2642" s="2">
        <f>SUM(Y2642:Y$2956)</f>
        <v>41475.318930249996</v>
      </c>
      <c r="E2642" s="11">
        <f t="shared" si="1400"/>
        <v>48183.502328670002</v>
      </c>
      <c r="F2642" s="99">
        <f t="shared" si="1395"/>
        <v>5229.93</v>
      </c>
      <c r="G2642" s="3">
        <f>IF(N2642=1,VLOOKUP(A2641,[1]Plan1!$BG$69:$BI$188,3),G2641)</f>
        <v>5227.84</v>
      </c>
      <c r="H2642" s="200">
        <f t="shared" si="1396"/>
        <v>43679</v>
      </c>
      <c r="I2642" s="200">
        <f t="shared" si="1397"/>
        <v>43710</v>
      </c>
      <c r="J2642" s="27">
        <f t="shared" si="1401"/>
        <v>-3.996229395040185E-4</v>
      </c>
      <c r="K2642" s="12">
        <f t="shared" si="1415"/>
        <v>43770</v>
      </c>
      <c r="L2642" s="12">
        <f t="shared" si="1402"/>
        <v>43770</v>
      </c>
      <c r="M2642" s="1">
        <f t="shared" si="1416"/>
        <v>23</v>
      </c>
      <c r="N2642" s="1">
        <f t="shared" si="1403"/>
        <v>16</v>
      </c>
      <c r="O2642" s="2">
        <f t="shared" si="1404"/>
        <v>0.99972198000000001</v>
      </c>
      <c r="P2642" s="11">
        <f t="shared" si="1394"/>
        <v>1.0011006499999999</v>
      </c>
      <c r="Q2642" s="11">
        <f t="shared" si="1390"/>
        <v>1.5082878854294031</v>
      </c>
      <c r="R2642" s="2">
        <f t="shared" si="1393"/>
        <v>1.50786855</v>
      </c>
      <c r="S2642" s="2">
        <f t="shared" si="1388"/>
        <v>1.5082878799999999</v>
      </c>
      <c r="T2642" s="2">
        <f t="shared" si="1405"/>
        <v>135231.31343991001</v>
      </c>
      <c r="U2642" s="2">
        <f t="shared" si="1406"/>
        <v>21081.401931380635</v>
      </c>
      <c r="V2642" s="2">
        <f t="shared" si="1407"/>
        <v>24470.885461583257</v>
      </c>
      <c r="W2642" s="2">
        <f t="shared" si="1408"/>
        <v>135211.1086518839</v>
      </c>
      <c r="X2642" s="29">
        <f t="shared" si="1409"/>
        <v>0</v>
      </c>
      <c r="Y2642" s="2">
        <f t="shared" si="1389"/>
        <v>0</v>
      </c>
      <c r="Z2642" s="82">
        <f t="shared" si="1410"/>
        <v>0</v>
      </c>
      <c r="AA2642" s="2">
        <f t="shared" si="1386"/>
        <v>0</v>
      </c>
      <c r="AB2642" s="27">
        <f t="shared" si="1417"/>
        <v>6.7299999999999999E-2</v>
      </c>
      <c r="AC2642" s="29">
        <f t="shared" si="1398"/>
        <v>16</v>
      </c>
      <c r="AD2642" s="29">
        <v>252</v>
      </c>
      <c r="AE2642" s="11">
        <f t="shared" si="1391"/>
        <v>1.004143934</v>
      </c>
      <c r="AF2642" s="2">
        <f t="shared" si="1387"/>
        <v>560.38963762000003</v>
      </c>
      <c r="AG2642" s="2">
        <f t="shared" si="1411"/>
        <v>560.30591031999995</v>
      </c>
      <c r="AH2642" s="3">
        <f t="shared" si="1412"/>
        <v>0</v>
      </c>
      <c r="AI2642" s="4" t="str">
        <f t="shared" si="1392"/>
        <v>A+J=</v>
      </c>
      <c r="AJ2642" s="12">
        <f t="shared" si="1418"/>
        <v>43770</v>
      </c>
      <c r="AK2642" s="12"/>
      <c r="AL2642" s="4"/>
      <c r="AM2642" s="1"/>
      <c r="AN2642" s="12"/>
      <c r="AO2642" s="1"/>
      <c r="AP2642" s="1"/>
      <c r="AQ2642" s="3"/>
      <c r="AR2642" s="3"/>
      <c r="AS2642" s="7"/>
      <c r="AT2642" s="1"/>
      <c r="AU2642" s="1"/>
      <c r="AV2642" s="1"/>
      <c r="AW2642" s="1"/>
      <c r="AX2642" s="1"/>
      <c r="AY2642" s="1"/>
      <c r="AZ2642" s="1"/>
      <c r="BA2642" s="1"/>
      <c r="BB2642" s="1"/>
    </row>
    <row r="2643" spans="1:54" x14ac:dyDescent="0.2">
      <c r="A2643" s="178">
        <f t="shared" si="1413"/>
        <v>43762</v>
      </c>
      <c r="B2643" s="2">
        <f t="shared" si="1399"/>
        <v>135805.24266684288</v>
      </c>
      <c r="C2643" s="2">
        <f t="shared" si="1414"/>
        <v>89658.821258919997</v>
      </c>
      <c r="D2643" s="2">
        <f>SUM(Y2643:Y$2956)</f>
        <v>41475.318930249996</v>
      </c>
      <c r="E2643" s="11">
        <f t="shared" si="1400"/>
        <v>48183.502328670002</v>
      </c>
      <c r="F2643" s="99">
        <f t="shared" si="1395"/>
        <v>5229.93</v>
      </c>
      <c r="G2643" s="3">
        <f>IF(N2643=1,VLOOKUP(A2642,[1]Plan1!$BG$69:$BI$188,3),G2642)</f>
        <v>5227.84</v>
      </c>
      <c r="H2643" s="200">
        <f t="shared" si="1396"/>
        <v>43679</v>
      </c>
      <c r="I2643" s="200">
        <f t="shared" si="1397"/>
        <v>43710</v>
      </c>
      <c r="J2643" s="27">
        <f t="shared" si="1401"/>
        <v>-3.996229395040185E-4</v>
      </c>
      <c r="K2643" s="12">
        <f t="shared" si="1415"/>
        <v>43770</v>
      </c>
      <c r="L2643" s="12">
        <f t="shared" si="1402"/>
        <v>43770</v>
      </c>
      <c r="M2643" s="1">
        <f t="shared" si="1416"/>
        <v>23</v>
      </c>
      <c r="N2643" s="1">
        <f t="shared" si="1403"/>
        <v>17</v>
      </c>
      <c r="O2643" s="2">
        <f t="shared" si="1404"/>
        <v>0.99970460999999999</v>
      </c>
      <c r="P2643" s="11">
        <f t="shared" si="1394"/>
        <v>1.0011006499999999</v>
      </c>
      <c r="Q2643" s="11">
        <f t="shared" si="1390"/>
        <v>1.5082878854294031</v>
      </c>
      <c r="R2643" s="2">
        <f t="shared" si="1393"/>
        <v>1.50784235</v>
      </c>
      <c r="S2643" s="2">
        <f t="shared" si="1388"/>
        <v>1.5082878799999999</v>
      </c>
      <c r="T2643" s="2">
        <f t="shared" si="1405"/>
        <v>135231.31343991001</v>
      </c>
      <c r="U2643" s="2">
        <f t="shared" si="1406"/>
        <v>21081.401931380635</v>
      </c>
      <c r="V2643" s="2">
        <f t="shared" si="1407"/>
        <v>24469.623053822244</v>
      </c>
      <c r="W2643" s="2">
        <f t="shared" si="1408"/>
        <v>135209.84624412289</v>
      </c>
      <c r="X2643" s="29">
        <f t="shared" si="1409"/>
        <v>0</v>
      </c>
      <c r="Y2643" s="2">
        <f t="shared" si="1389"/>
        <v>0</v>
      </c>
      <c r="Z2643" s="82">
        <f t="shared" si="1410"/>
        <v>0</v>
      </c>
      <c r="AA2643" s="2">
        <f t="shared" si="1386"/>
        <v>0</v>
      </c>
      <c r="AB2643" s="27">
        <f t="shared" si="1417"/>
        <v>6.7299999999999999E-2</v>
      </c>
      <c r="AC2643" s="29">
        <f t="shared" si="1398"/>
        <v>17</v>
      </c>
      <c r="AD2643" s="29">
        <v>252</v>
      </c>
      <c r="AE2643" s="11">
        <f t="shared" si="1391"/>
        <v>1.0044034989999999</v>
      </c>
      <c r="AF2643" s="2">
        <f t="shared" si="1387"/>
        <v>595.49095350000005</v>
      </c>
      <c r="AG2643" s="2">
        <f t="shared" si="1411"/>
        <v>595.39642272000003</v>
      </c>
      <c r="AH2643" s="3">
        <f t="shared" si="1412"/>
        <v>0</v>
      </c>
      <c r="AI2643" s="4" t="str">
        <f t="shared" si="1392"/>
        <v>A+J=</v>
      </c>
      <c r="AJ2643" s="12">
        <f t="shared" si="1418"/>
        <v>43770</v>
      </c>
      <c r="AK2643" s="12"/>
      <c r="AL2643" s="4"/>
      <c r="AM2643" s="1"/>
      <c r="AN2643" s="12"/>
      <c r="AO2643" s="1"/>
      <c r="AP2643" s="1"/>
      <c r="AQ2643" s="3"/>
      <c r="AR2643" s="3"/>
      <c r="AS2643" s="7"/>
      <c r="AT2643" s="1"/>
      <c r="AU2643" s="1"/>
      <c r="AV2643" s="1"/>
      <c r="AW2643" s="1"/>
      <c r="AX2643" s="1"/>
      <c r="AY2643" s="1"/>
      <c r="AZ2643" s="1"/>
      <c r="BA2643" s="1"/>
      <c r="BB2643" s="1"/>
    </row>
    <row r="2644" spans="1:54" x14ac:dyDescent="0.2">
      <c r="A2644" s="178">
        <f t="shared" si="1413"/>
        <v>43763</v>
      </c>
      <c r="B2644" s="2">
        <f t="shared" si="1399"/>
        <v>135839.07820694183</v>
      </c>
      <c r="C2644" s="2">
        <f t="shared" si="1414"/>
        <v>89658.821258919997</v>
      </c>
      <c r="D2644" s="2">
        <f>SUM(Y2644:Y$2956)</f>
        <v>41475.318930249996</v>
      </c>
      <c r="E2644" s="11">
        <f t="shared" si="1400"/>
        <v>48183.502328670002</v>
      </c>
      <c r="F2644" s="99">
        <f t="shared" si="1395"/>
        <v>5229.93</v>
      </c>
      <c r="G2644" s="3">
        <f>IF(N2644=1,VLOOKUP(A2643,[1]Plan1!$BG$69:$BI$188,3),G2643)</f>
        <v>5227.84</v>
      </c>
      <c r="H2644" s="200">
        <f t="shared" si="1396"/>
        <v>43679</v>
      </c>
      <c r="I2644" s="200">
        <f t="shared" si="1397"/>
        <v>43710</v>
      </c>
      <c r="J2644" s="27">
        <f t="shared" si="1401"/>
        <v>-3.996229395040185E-4</v>
      </c>
      <c r="K2644" s="12">
        <f t="shared" si="1415"/>
        <v>43770</v>
      </c>
      <c r="L2644" s="12">
        <f t="shared" si="1402"/>
        <v>43770</v>
      </c>
      <c r="M2644" s="1">
        <f t="shared" si="1416"/>
        <v>23</v>
      </c>
      <c r="N2644" s="1">
        <f t="shared" si="1403"/>
        <v>18</v>
      </c>
      <c r="O2644" s="2">
        <f t="shared" si="1404"/>
        <v>0.99968723000000004</v>
      </c>
      <c r="P2644" s="11">
        <f t="shared" si="1394"/>
        <v>1.0011006499999999</v>
      </c>
      <c r="Q2644" s="11">
        <f t="shared" si="1390"/>
        <v>1.5082878854294031</v>
      </c>
      <c r="R2644" s="2">
        <f t="shared" si="1393"/>
        <v>1.5078161299999999</v>
      </c>
      <c r="S2644" s="2">
        <f t="shared" si="1388"/>
        <v>1.5082878799999999</v>
      </c>
      <c r="T2644" s="2">
        <f t="shared" si="1405"/>
        <v>135231.31343991001</v>
      </c>
      <c r="U2644" s="2">
        <f t="shared" si="1406"/>
        <v>21081.401931380635</v>
      </c>
      <c r="V2644" s="2">
        <f t="shared" si="1407"/>
        <v>24468.359682391183</v>
      </c>
      <c r="W2644" s="2">
        <f t="shared" si="1408"/>
        <v>135208.58287269183</v>
      </c>
      <c r="X2644" s="29">
        <f t="shared" si="1409"/>
        <v>0</v>
      </c>
      <c r="Y2644" s="2">
        <f t="shared" si="1389"/>
        <v>0</v>
      </c>
      <c r="Z2644" s="82">
        <f t="shared" si="1410"/>
        <v>0</v>
      </c>
      <c r="AA2644" s="2">
        <f t="shared" si="1386"/>
        <v>0</v>
      </c>
      <c r="AB2644" s="27">
        <f t="shared" si="1417"/>
        <v>6.7299999999999999E-2</v>
      </c>
      <c r="AC2644" s="29">
        <f t="shared" si="1398"/>
        <v>18</v>
      </c>
      <c r="AD2644" s="29">
        <v>252</v>
      </c>
      <c r="AE2644" s="11">
        <f t="shared" si="1391"/>
        <v>1.004663131</v>
      </c>
      <c r="AF2644" s="2">
        <f t="shared" si="1387"/>
        <v>630.60132986999997</v>
      </c>
      <c r="AG2644" s="2">
        <f t="shared" si="1411"/>
        <v>630.49533425000004</v>
      </c>
      <c r="AH2644" s="3">
        <f t="shared" si="1412"/>
        <v>0</v>
      </c>
      <c r="AI2644" s="4" t="str">
        <f t="shared" si="1392"/>
        <v>A+J=</v>
      </c>
      <c r="AJ2644" s="12">
        <f t="shared" si="1418"/>
        <v>43770</v>
      </c>
      <c r="AK2644" s="12"/>
      <c r="AL2644" s="4"/>
      <c r="AM2644" s="1"/>
      <c r="AN2644" s="12"/>
      <c r="AO2644" s="1"/>
      <c r="AP2644" s="1"/>
      <c r="AQ2644" s="3"/>
      <c r="AR2644" s="3"/>
      <c r="AS2644" s="7"/>
      <c r="AT2644" s="1"/>
      <c r="AU2644" s="1"/>
      <c r="AV2644" s="1"/>
      <c r="AW2644" s="1"/>
      <c r="AX2644" s="1"/>
      <c r="AY2644" s="1"/>
      <c r="AZ2644" s="1"/>
      <c r="BA2644" s="1"/>
      <c r="BB2644" s="1"/>
    </row>
    <row r="2645" spans="1:54" x14ac:dyDescent="0.2">
      <c r="A2645" s="178">
        <f t="shared" si="1413"/>
        <v>43764</v>
      </c>
      <c r="B2645" s="2">
        <f t="shared" si="1399"/>
        <v>135872.92325354082</v>
      </c>
      <c r="C2645" s="2">
        <f t="shared" si="1414"/>
        <v>89658.821258919997</v>
      </c>
      <c r="D2645" s="2">
        <f>SUM(Y2645:Y$2956)</f>
        <v>41475.318930249996</v>
      </c>
      <c r="E2645" s="11">
        <f t="shared" si="1400"/>
        <v>48183.502328670002</v>
      </c>
      <c r="F2645" s="99">
        <f t="shared" si="1395"/>
        <v>5229.93</v>
      </c>
      <c r="G2645" s="3">
        <f>IF(N2645=1,VLOOKUP(A2644,[1]Plan1!$BG$69:$BI$188,3),G2644)</f>
        <v>5227.84</v>
      </c>
      <c r="H2645" s="200">
        <f t="shared" si="1396"/>
        <v>43679</v>
      </c>
      <c r="I2645" s="200">
        <f t="shared" si="1397"/>
        <v>43710</v>
      </c>
      <c r="J2645" s="27">
        <f t="shared" si="1401"/>
        <v>-3.996229395040185E-4</v>
      </c>
      <c r="K2645" s="12">
        <f t="shared" si="1415"/>
        <v>43770</v>
      </c>
      <c r="L2645" s="12">
        <f t="shared" si="1402"/>
        <v>43770</v>
      </c>
      <c r="M2645" s="1">
        <f t="shared" si="1416"/>
        <v>23</v>
      </c>
      <c r="N2645" s="1">
        <f t="shared" si="1403"/>
        <v>19</v>
      </c>
      <c r="O2645" s="2">
        <f t="shared" si="1404"/>
        <v>0.99966986000000002</v>
      </c>
      <c r="P2645" s="11">
        <f t="shared" si="1394"/>
        <v>1.0011006499999999</v>
      </c>
      <c r="Q2645" s="11">
        <f t="shared" si="1390"/>
        <v>1.5082878854294031</v>
      </c>
      <c r="R2645" s="2">
        <f t="shared" si="1393"/>
        <v>1.5077899299999999</v>
      </c>
      <c r="S2645" s="2">
        <f t="shared" si="1388"/>
        <v>1.5082878799999999</v>
      </c>
      <c r="T2645" s="2">
        <f t="shared" si="1405"/>
        <v>135231.31343991001</v>
      </c>
      <c r="U2645" s="2">
        <f t="shared" si="1406"/>
        <v>21081.401931380635</v>
      </c>
      <c r="V2645" s="2">
        <f t="shared" si="1407"/>
        <v>24467.097274630174</v>
      </c>
      <c r="W2645" s="2">
        <f t="shared" si="1408"/>
        <v>135207.32046493082</v>
      </c>
      <c r="X2645" s="29">
        <f t="shared" si="1409"/>
        <v>0</v>
      </c>
      <c r="Y2645" s="2">
        <f t="shared" si="1389"/>
        <v>0</v>
      </c>
      <c r="Z2645" s="82">
        <f t="shared" si="1410"/>
        <v>0</v>
      </c>
      <c r="AA2645" s="2">
        <f t="shared" si="1386"/>
        <v>0</v>
      </c>
      <c r="AB2645" s="27">
        <f t="shared" si="1417"/>
        <v>6.7299999999999999E-2</v>
      </c>
      <c r="AC2645" s="29">
        <f t="shared" si="1398"/>
        <v>19</v>
      </c>
      <c r="AD2645" s="29">
        <v>252</v>
      </c>
      <c r="AE2645" s="11">
        <f t="shared" si="1391"/>
        <v>1.004922831</v>
      </c>
      <c r="AF2645" s="2">
        <f t="shared" si="1387"/>
        <v>665.72090197</v>
      </c>
      <c r="AG2645" s="2">
        <f t="shared" si="1411"/>
        <v>665.60278860999995</v>
      </c>
      <c r="AH2645" s="3">
        <f t="shared" si="1412"/>
        <v>0</v>
      </c>
      <c r="AI2645" s="4" t="str">
        <f t="shared" si="1392"/>
        <v>A+J=</v>
      </c>
      <c r="AJ2645" s="12">
        <f t="shared" si="1418"/>
        <v>43770</v>
      </c>
      <c r="AK2645" s="12"/>
      <c r="AL2645" s="4"/>
      <c r="AM2645" s="1"/>
      <c r="AN2645" s="12"/>
      <c r="AO2645" s="1"/>
      <c r="AP2645" s="1"/>
      <c r="AQ2645" s="3"/>
      <c r="AR2645" s="3"/>
      <c r="AS2645" s="7"/>
      <c r="AT2645" s="1"/>
      <c r="AU2645" s="1"/>
      <c r="AV2645" s="1"/>
      <c r="AW2645" s="1"/>
      <c r="AX2645" s="1"/>
      <c r="AY2645" s="1"/>
      <c r="AZ2645" s="1"/>
      <c r="BA2645" s="1"/>
      <c r="BB2645" s="1"/>
    </row>
    <row r="2646" spans="1:54" x14ac:dyDescent="0.2">
      <c r="A2646" s="178">
        <f t="shared" si="1413"/>
        <v>43765</v>
      </c>
      <c r="B2646" s="2">
        <f t="shared" si="1399"/>
        <v>135872.92325354082</v>
      </c>
      <c r="C2646" s="2">
        <f t="shared" si="1414"/>
        <v>89658.821258919997</v>
      </c>
      <c r="D2646" s="2">
        <f>SUM(Y2646:Y$2956)</f>
        <v>41475.318930249996</v>
      </c>
      <c r="E2646" s="11">
        <f t="shared" si="1400"/>
        <v>48183.502328670002</v>
      </c>
      <c r="F2646" s="99">
        <f t="shared" si="1395"/>
        <v>5229.93</v>
      </c>
      <c r="G2646" s="3">
        <f>IF(N2646=1,VLOOKUP(A2645,[1]Plan1!$BG$69:$BI$188,3),G2645)</f>
        <v>5227.84</v>
      </c>
      <c r="H2646" s="200">
        <f t="shared" si="1396"/>
        <v>43679</v>
      </c>
      <c r="I2646" s="200">
        <f t="shared" si="1397"/>
        <v>43710</v>
      </c>
      <c r="J2646" s="27">
        <f t="shared" si="1401"/>
        <v>-3.996229395040185E-4</v>
      </c>
      <c r="K2646" s="12">
        <f t="shared" si="1415"/>
        <v>43770</v>
      </c>
      <c r="L2646" s="12">
        <f t="shared" si="1402"/>
        <v>43770</v>
      </c>
      <c r="M2646" s="1">
        <f t="shared" si="1416"/>
        <v>23</v>
      </c>
      <c r="N2646" s="1">
        <f t="shared" si="1403"/>
        <v>19</v>
      </c>
      <c r="O2646" s="2">
        <f t="shared" si="1404"/>
        <v>0.99966986000000002</v>
      </c>
      <c r="P2646" s="11">
        <f t="shared" si="1394"/>
        <v>1.0011006499999999</v>
      </c>
      <c r="Q2646" s="11">
        <f t="shared" si="1390"/>
        <v>1.5082878854294031</v>
      </c>
      <c r="R2646" s="2">
        <f t="shared" si="1393"/>
        <v>1.5077899299999999</v>
      </c>
      <c r="S2646" s="2">
        <f t="shared" si="1388"/>
        <v>1.5082878799999999</v>
      </c>
      <c r="T2646" s="2">
        <f t="shared" si="1405"/>
        <v>135231.31343991001</v>
      </c>
      <c r="U2646" s="2">
        <f t="shared" si="1406"/>
        <v>21081.401931380635</v>
      </c>
      <c r="V2646" s="2">
        <f t="shared" si="1407"/>
        <v>24467.097274630174</v>
      </c>
      <c r="W2646" s="2">
        <f t="shared" si="1408"/>
        <v>135207.32046493082</v>
      </c>
      <c r="X2646" s="29">
        <f t="shared" si="1409"/>
        <v>0</v>
      </c>
      <c r="Y2646" s="2">
        <f t="shared" si="1389"/>
        <v>0</v>
      </c>
      <c r="Z2646" s="82">
        <f t="shared" si="1410"/>
        <v>0</v>
      </c>
      <c r="AA2646" s="2">
        <f t="shared" si="1386"/>
        <v>0</v>
      </c>
      <c r="AB2646" s="27">
        <f t="shared" si="1417"/>
        <v>6.7299999999999999E-2</v>
      </c>
      <c r="AC2646" s="29">
        <f t="shared" si="1398"/>
        <v>19</v>
      </c>
      <c r="AD2646" s="29">
        <v>252</v>
      </c>
      <c r="AE2646" s="11">
        <f t="shared" si="1391"/>
        <v>1.004922831</v>
      </c>
      <c r="AF2646" s="2">
        <f t="shared" si="1387"/>
        <v>665.72090197</v>
      </c>
      <c r="AG2646" s="2">
        <f t="shared" si="1411"/>
        <v>665.60278860999995</v>
      </c>
      <c r="AH2646" s="3">
        <f t="shared" si="1412"/>
        <v>0</v>
      </c>
      <c r="AI2646" s="4" t="str">
        <f t="shared" si="1392"/>
        <v>A+J=</v>
      </c>
      <c r="AJ2646" s="12">
        <f t="shared" si="1418"/>
        <v>43770</v>
      </c>
      <c r="AK2646" s="12"/>
      <c r="AL2646" s="4"/>
      <c r="AM2646" s="1"/>
      <c r="AN2646" s="12"/>
      <c r="AO2646" s="1"/>
      <c r="AP2646" s="1"/>
      <c r="AQ2646" s="3"/>
      <c r="AR2646" s="3"/>
      <c r="AS2646" s="7"/>
      <c r="AT2646" s="1"/>
      <c r="AU2646" s="1"/>
      <c r="AV2646" s="1"/>
      <c r="AW2646" s="1"/>
      <c r="AX2646" s="1"/>
      <c r="AY2646" s="1"/>
      <c r="AZ2646" s="1"/>
      <c r="BA2646" s="1"/>
      <c r="BB2646" s="1"/>
    </row>
    <row r="2647" spans="1:54" x14ac:dyDescent="0.2">
      <c r="A2647" s="178">
        <f t="shared" si="1413"/>
        <v>43766</v>
      </c>
      <c r="B2647" s="2">
        <f t="shared" si="1399"/>
        <v>135872.92325354082</v>
      </c>
      <c r="C2647" s="2">
        <f t="shared" si="1414"/>
        <v>89658.821258919997</v>
      </c>
      <c r="D2647" s="2">
        <f>SUM(Y2647:Y$2956)</f>
        <v>41475.318930249996</v>
      </c>
      <c r="E2647" s="11">
        <f t="shared" si="1400"/>
        <v>48183.502328670002</v>
      </c>
      <c r="F2647" s="99">
        <f t="shared" si="1395"/>
        <v>5229.93</v>
      </c>
      <c r="G2647" s="3">
        <f>IF(N2647=1,VLOOKUP(A2646,[1]Plan1!$BG$69:$BI$188,3),G2646)</f>
        <v>5227.84</v>
      </c>
      <c r="H2647" s="200">
        <f t="shared" si="1396"/>
        <v>43679</v>
      </c>
      <c r="I2647" s="200">
        <f t="shared" si="1397"/>
        <v>43710</v>
      </c>
      <c r="J2647" s="27">
        <f t="shared" si="1401"/>
        <v>-3.996229395040185E-4</v>
      </c>
      <c r="K2647" s="12">
        <f t="shared" si="1415"/>
        <v>43770</v>
      </c>
      <c r="L2647" s="12">
        <f t="shared" si="1402"/>
        <v>43770</v>
      </c>
      <c r="M2647" s="1">
        <f t="shared" si="1416"/>
        <v>23</v>
      </c>
      <c r="N2647" s="1">
        <f t="shared" si="1403"/>
        <v>19</v>
      </c>
      <c r="O2647" s="2">
        <f t="shared" si="1404"/>
        <v>0.99966986000000002</v>
      </c>
      <c r="P2647" s="11">
        <f t="shared" si="1394"/>
        <v>1.0011006499999999</v>
      </c>
      <c r="Q2647" s="11">
        <f t="shared" si="1390"/>
        <v>1.5082878854294031</v>
      </c>
      <c r="R2647" s="2">
        <f t="shared" si="1393"/>
        <v>1.5077899299999999</v>
      </c>
      <c r="S2647" s="2">
        <f t="shared" si="1388"/>
        <v>1.5082878799999999</v>
      </c>
      <c r="T2647" s="2">
        <f t="shared" si="1405"/>
        <v>135231.31343991001</v>
      </c>
      <c r="U2647" s="2">
        <f t="shared" si="1406"/>
        <v>21081.401931380635</v>
      </c>
      <c r="V2647" s="2">
        <f t="shared" si="1407"/>
        <v>24467.097274630174</v>
      </c>
      <c r="W2647" s="2">
        <f t="shared" si="1408"/>
        <v>135207.32046493082</v>
      </c>
      <c r="X2647" s="29">
        <f t="shared" si="1409"/>
        <v>0</v>
      </c>
      <c r="Y2647" s="2">
        <f t="shared" si="1389"/>
        <v>0</v>
      </c>
      <c r="Z2647" s="82">
        <f t="shared" si="1410"/>
        <v>0</v>
      </c>
      <c r="AA2647" s="2">
        <f t="shared" ref="AA2647:AA2710" si="1419">IF(Z2647&gt;0,TRUNC(Z2647*T2647,8),0)</f>
        <v>0</v>
      </c>
      <c r="AB2647" s="27">
        <f t="shared" si="1417"/>
        <v>6.7299999999999999E-2</v>
      </c>
      <c r="AC2647" s="29">
        <f t="shared" si="1398"/>
        <v>19</v>
      </c>
      <c r="AD2647" s="29">
        <v>252</v>
      </c>
      <c r="AE2647" s="11">
        <f t="shared" si="1391"/>
        <v>1.004922831</v>
      </c>
      <c r="AF2647" s="2">
        <f t="shared" ref="AF2647:AF2710" si="1420">TRUNC((T2647*(AE2647-1)),8)</f>
        <v>665.72090197</v>
      </c>
      <c r="AG2647" s="2">
        <f t="shared" si="1411"/>
        <v>665.60278860999995</v>
      </c>
      <c r="AH2647" s="3">
        <f t="shared" si="1412"/>
        <v>0</v>
      </c>
      <c r="AI2647" s="4" t="str">
        <f t="shared" si="1392"/>
        <v>A+J=</v>
      </c>
      <c r="AJ2647" s="12">
        <f t="shared" si="1418"/>
        <v>43770</v>
      </c>
      <c r="AK2647" s="12"/>
      <c r="AL2647" s="4"/>
      <c r="AM2647" s="1"/>
      <c r="AN2647" s="12"/>
      <c r="AO2647" s="1"/>
      <c r="AP2647" s="1"/>
      <c r="AQ2647" s="3"/>
      <c r="AR2647" s="3"/>
      <c r="AS2647" s="7"/>
      <c r="AT2647" s="1"/>
      <c r="AU2647" s="1"/>
      <c r="AV2647" s="1"/>
      <c r="AW2647" s="1"/>
      <c r="AX2647" s="1"/>
      <c r="AY2647" s="1"/>
      <c r="AZ2647" s="1"/>
      <c r="BA2647" s="1"/>
      <c r="BB2647" s="1"/>
    </row>
    <row r="2648" spans="1:54" x14ac:dyDescent="0.2">
      <c r="A2648" s="178">
        <f t="shared" si="1413"/>
        <v>43767</v>
      </c>
      <c r="B2648" s="2">
        <f t="shared" si="1399"/>
        <v>135906.77705236484</v>
      </c>
      <c r="C2648" s="2">
        <f t="shared" si="1414"/>
        <v>89658.821258919997</v>
      </c>
      <c r="D2648" s="2">
        <f>SUM(Y2648:Y$2956)</f>
        <v>41475.318930249996</v>
      </c>
      <c r="E2648" s="11">
        <f t="shared" si="1400"/>
        <v>48183.502328670002</v>
      </c>
      <c r="F2648" s="99">
        <f t="shared" si="1395"/>
        <v>5229.93</v>
      </c>
      <c r="G2648" s="3">
        <f>IF(N2648=1,VLOOKUP(A2647,[1]Plan1!$BG$69:$BI$188,3),G2647)</f>
        <v>5227.84</v>
      </c>
      <c r="H2648" s="200">
        <f t="shared" si="1396"/>
        <v>43679</v>
      </c>
      <c r="I2648" s="200">
        <f t="shared" si="1397"/>
        <v>43710</v>
      </c>
      <c r="J2648" s="27">
        <f t="shared" si="1401"/>
        <v>-3.996229395040185E-4</v>
      </c>
      <c r="K2648" s="12">
        <f t="shared" si="1415"/>
        <v>43770</v>
      </c>
      <c r="L2648" s="12">
        <f t="shared" si="1402"/>
        <v>43770</v>
      </c>
      <c r="M2648" s="1">
        <f t="shared" si="1416"/>
        <v>23</v>
      </c>
      <c r="N2648" s="1">
        <f t="shared" si="1403"/>
        <v>20</v>
      </c>
      <c r="O2648" s="2">
        <f t="shared" si="1404"/>
        <v>0.99965249</v>
      </c>
      <c r="P2648" s="11">
        <f t="shared" si="1394"/>
        <v>1.0011006499999999</v>
      </c>
      <c r="Q2648" s="11">
        <f t="shared" si="1390"/>
        <v>1.5082878854294031</v>
      </c>
      <c r="R2648" s="2">
        <f t="shared" si="1393"/>
        <v>1.5077637399999999</v>
      </c>
      <c r="S2648" s="2">
        <f t="shared" si="1388"/>
        <v>1.5082878799999999</v>
      </c>
      <c r="T2648" s="2">
        <f t="shared" si="1405"/>
        <v>135231.31343991001</v>
      </c>
      <c r="U2648" s="2">
        <f t="shared" si="1406"/>
        <v>21081.401931380635</v>
      </c>
      <c r="V2648" s="2">
        <f t="shared" si="1407"/>
        <v>24465.835348704186</v>
      </c>
      <c r="W2648" s="2">
        <f t="shared" si="1408"/>
        <v>135206.05853900482</v>
      </c>
      <c r="X2648" s="29">
        <f t="shared" si="1409"/>
        <v>0</v>
      </c>
      <c r="Y2648" s="2">
        <f t="shared" si="1389"/>
        <v>0</v>
      </c>
      <c r="Z2648" s="82">
        <f t="shared" si="1410"/>
        <v>0</v>
      </c>
      <c r="AA2648" s="2">
        <f t="shared" si="1419"/>
        <v>0</v>
      </c>
      <c r="AB2648" s="27">
        <f t="shared" si="1417"/>
        <v>6.7299999999999999E-2</v>
      </c>
      <c r="AC2648" s="29">
        <f t="shared" si="1398"/>
        <v>20</v>
      </c>
      <c r="AD2648" s="29">
        <v>252</v>
      </c>
      <c r="AE2648" s="11">
        <f t="shared" si="1391"/>
        <v>1.0051825969999999</v>
      </c>
      <c r="AF2648" s="2">
        <f t="shared" si="1420"/>
        <v>700.84939932999998</v>
      </c>
      <c r="AG2648" s="2">
        <f t="shared" si="1411"/>
        <v>700.71851335999997</v>
      </c>
      <c r="AH2648" s="3">
        <f t="shared" si="1412"/>
        <v>0</v>
      </c>
      <c r="AI2648" s="4" t="str">
        <f t="shared" si="1392"/>
        <v>A+J=</v>
      </c>
      <c r="AJ2648" s="12">
        <f t="shared" si="1418"/>
        <v>43770</v>
      </c>
      <c r="AK2648" s="12"/>
      <c r="AL2648" s="4"/>
      <c r="AM2648" s="1"/>
      <c r="AN2648" s="12"/>
      <c r="AO2648" s="1"/>
      <c r="AP2648" s="1"/>
      <c r="AQ2648" s="3"/>
      <c r="AR2648" s="3"/>
      <c r="AS2648" s="7"/>
      <c r="AT2648" s="1"/>
      <c r="AU2648" s="1"/>
      <c r="AV2648" s="1"/>
      <c r="AW2648" s="1"/>
      <c r="AX2648" s="1"/>
      <c r="AY2648" s="1"/>
      <c r="AZ2648" s="1"/>
      <c r="BA2648" s="1"/>
      <c r="BB2648" s="1"/>
    </row>
    <row r="2649" spans="1:54" x14ac:dyDescent="0.2">
      <c r="A2649" s="178">
        <f t="shared" si="1413"/>
        <v>43768</v>
      </c>
      <c r="B2649" s="2">
        <f t="shared" si="1399"/>
        <v>135940.63890505381</v>
      </c>
      <c r="C2649" s="2">
        <f t="shared" si="1414"/>
        <v>89658.821258919997</v>
      </c>
      <c r="D2649" s="2">
        <f>SUM(Y2649:Y$2956)</f>
        <v>41475.318930249996</v>
      </c>
      <c r="E2649" s="11">
        <f t="shared" si="1400"/>
        <v>48183.502328670002</v>
      </c>
      <c r="F2649" s="99">
        <f t="shared" si="1395"/>
        <v>5229.93</v>
      </c>
      <c r="G2649" s="3">
        <f>IF(N2649=1,VLOOKUP(A2648,[1]Plan1!$BG$69:$BI$188,3),G2648)</f>
        <v>5227.84</v>
      </c>
      <c r="H2649" s="200">
        <f t="shared" si="1396"/>
        <v>43679</v>
      </c>
      <c r="I2649" s="200">
        <f t="shared" si="1397"/>
        <v>43710</v>
      </c>
      <c r="J2649" s="27">
        <f t="shared" si="1401"/>
        <v>-3.996229395040185E-4</v>
      </c>
      <c r="K2649" s="12">
        <f t="shared" si="1415"/>
        <v>43770</v>
      </c>
      <c r="L2649" s="12">
        <f t="shared" si="1402"/>
        <v>43770</v>
      </c>
      <c r="M2649" s="1">
        <f t="shared" si="1416"/>
        <v>23</v>
      </c>
      <c r="N2649" s="1">
        <f t="shared" si="1403"/>
        <v>21</v>
      </c>
      <c r="O2649" s="2">
        <f t="shared" si="1404"/>
        <v>0.99963511999999999</v>
      </c>
      <c r="P2649" s="11">
        <f t="shared" si="1394"/>
        <v>1.0011006499999999</v>
      </c>
      <c r="Q2649" s="11">
        <f t="shared" si="1390"/>
        <v>1.5082878854294031</v>
      </c>
      <c r="R2649" s="2">
        <f t="shared" si="1393"/>
        <v>1.5077375399999999</v>
      </c>
      <c r="S2649" s="2">
        <f t="shared" si="1388"/>
        <v>1.5082878799999999</v>
      </c>
      <c r="T2649" s="2">
        <f t="shared" si="1405"/>
        <v>135231.31343991001</v>
      </c>
      <c r="U2649" s="2">
        <f t="shared" si="1406"/>
        <v>21081.401931380635</v>
      </c>
      <c r="V2649" s="2">
        <f t="shared" si="1407"/>
        <v>24464.572940943173</v>
      </c>
      <c r="W2649" s="2">
        <f t="shared" si="1408"/>
        <v>135204.79613124381</v>
      </c>
      <c r="X2649" s="29">
        <f t="shared" si="1409"/>
        <v>0</v>
      </c>
      <c r="Y2649" s="2">
        <f t="shared" si="1389"/>
        <v>0</v>
      </c>
      <c r="Z2649" s="82">
        <f t="shared" si="1410"/>
        <v>0</v>
      </c>
      <c r="AA2649" s="2">
        <f t="shared" si="1419"/>
        <v>0</v>
      </c>
      <c r="AB2649" s="27">
        <f t="shared" si="1417"/>
        <v>6.7299999999999999E-2</v>
      </c>
      <c r="AC2649" s="29">
        <f t="shared" si="1398"/>
        <v>21</v>
      </c>
      <c r="AD2649" s="29">
        <v>252</v>
      </c>
      <c r="AE2649" s="11">
        <f t="shared" si="1391"/>
        <v>1.0054424310000001</v>
      </c>
      <c r="AF2649" s="2">
        <f t="shared" si="1420"/>
        <v>735.98709242999996</v>
      </c>
      <c r="AG2649" s="2">
        <f t="shared" si="1411"/>
        <v>735.84277381000004</v>
      </c>
      <c r="AH2649" s="3">
        <f t="shared" si="1412"/>
        <v>0</v>
      </c>
      <c r="AI2649" s="4" t="str">
        <f t="shared" si="1392"/>
        <v>A+J=</v>
      </c>
      <c r="AJ2649" s="12">
        <f t="shared" si="1418"/>
        <v>43770</v>
      </c>
      <c r="AK2649" s="12"/>
      <c r="AL2649" s="4"/>
      <c r="AM2649" s="1"/>
      <c r="AN2649" s="12"/>
      <c r="AO2649" s="1"/>
      <c r="AP2649" s="1"/>
      <c r="AQ2649" s="3"/>
      <c r="AR2649" s="3"/>
      <c r="AS2649" s="7"/>
      <c r="AT2649" s="1"/>
      <c r="AU2649" s="1"/>
      <c r="AV2649" s="1"/>
      <c r="AW2649" s="1"/>
      <c r="AX2649" s="1"/>
      <c r="AY2649" s="1"/>
      <c r="AZ2649" s="1"/>
      <c r="BA2649" s="1"/>
      <c r="BB2649" s="1"/>
    </row>
    <row r="2650" spans="1:54" x14ac:dyDescent="0.2">
      <c r="A2650" s="178">
        <f t="shared" si="1413"/>
        <v>43769</v>
      </c>
      <c r="B2650" s="2">
        <f t="shared" si="1399"/>
        <v>135974.50819117276</v>
      </c>
      <c r="C2650" s="2">
        <f t="shared" si="1414"/>
        <v>89658.821258919997</v>
      </c>
      <c r="D2650" s="2">
        <f>SUM(Y2650:Y$2956)</f>
        <v>41475.318930249996</v>
      </c>
      <c r="E2650" s="11">
        <f t="shared" si="1400"/>
        <v>48183.502328670002</v>
      </c>
      <c r="F2650" s="99">
        <f t="shared" si="1395"/>
        <v>5229.93</v>
      </c>
      <c r="G2650" s="3">
        <f>IF(N2650=1,VLOOKUP(A2649,[1]Plan1!$BG$69:$BI$188,3),G2649)</f>
        <v>5227.84</v>
      </c>
      <c r="H2650" s="200">
        <f t="shared" si="1396"/>
        <v>43679</v>
      </c>
      <c r="I2650" s="200">
        <f t="shared" si="1397"/>
        <v>43710</v>
      </c>
      <c r="J2650" s="27">
        <f t="shared" si="1401"/>
        <v>-3.996229395040185E-4</v>
      </c>
      <c r="K2650" s="12">
        <f t="shared" si="1415"/>
        <v>43770</v>
      </c>
      <c r="L2650" s="12">
        <f t="shared" si="1402"/>
        <v>43770</v>
      </c>
      <c r="M2650" s="1">
        <f t="shared" si="1416"/>
        <v>23</v>
      </c>
      <c r="N2650" s="1">
        <f t="shared" si="1403"/>
        <v>22</v>
      </c>
      <c r="O2650" s="2">
        <f t="shared" si="1404"/>
        <v>0.99961774000000003</v>
      </c>
      <c r="P2650" s="11">
        <f t="shared" si="1394"/>
        <v>1.0011006499999999</v>
      </c>
      <c r="Q2650" s="11">
        <f t="shared" si="1390"/>
        <v>1.5082878854294031</v>
      </c>
      <c r="R2650" s="2">
        <f t="shared" si="1393"/>
        <v>1.5077113200000001</v>
      </c>
      <c r="S2650" s="2">
        <f t="shared" si="1388"/>
        <v>1.5082878799999999</v>
      </c>
      <c r="T2650" s="2">
        <f t="shared" si="1405"/>
        <v>135231.31343991001</v>
      </c>
      <c r="U2650" s="2">
        <f t="shared" si="1406"/>
        <v>21081.401931380635</v>
      </c>
      <c r="V2650" s="2">
        <f t="shared" si="1407"/>
        <v>24463.309569512123</v>
      </c>
      <c r="W2650" s="2">
        <f t="shared" si="1408"/>
        <v>135203.53275981275</v>
      </c>
      <c r="X2650" s="29">
        <f t="shared" si="1409"/>
        <v>0</v>
      </c>
      <c r="Y2650" s="2">
        <f t="shared" si="1389"/>
        <v>0</v>
      </c>
      <c r="Z2650" s="82">
        <f t="shared" si="1410"/>
        <v>0</v>
      </c>
      <c r="AA2650" s="2">
        <f t="shared" si="1419"/>
        <v>0</v>
      </c>
      <c r="AB2650" s="27">
        <f t="shared" si="1417"/>
        <v>6.7299999999999999E-2</v>
      </c>
      <c r="AC2650" s="29">
        <f t="shared" si="1398"/>
        <v>22</v>
      </c>
      <c r="AD2650" s="29">
        <v>252</v>
      </c>
      <c r="AE2650" s="11">
        <f t="shared" si="1391"/>
        <v>1.005702332</v>
      </c>
      <c r="AF2650" s="2">
        <f t="shared" si="1420"/>
        <v>771.13384602999997</v>
      </c>
      <c r="AG2650" s="2">
        <f t="shared" si="1411"/>
        <v>770.97543136000002</v>
      </c>
      <c r="AH2650" s="3">
        <f t="shared" si="1412"/>
        <v>0</v>
      </c>
      <c r="AI2650" s="4" t="str">
        <f t="shared" si="1392"/>
        <v>A+J=</v>
      </c>
      <c r="AJ2650" s="12">
        <f t="shared" si="1418"/>
        <v>43770</v>
      </c>
      <c r="AK2650" s="12"/>
      <c r="AL2650" s="4"/>
      <c r="AM2650" s="1"/>
      <c r="AN2650" s="12"/>
      <c r="AO2650" s="1"/>
      <c r="AP2650" s="1"/>
      <c r="AQ2650" s="3"/>
      <c r="AR2650" s="3"/>
      <c r="AS2650" s="7"/>
      <c r="AT2650" s="1"/>
      <c r="AU2650" s="1"/>
      <c r="AV2650" s="1"/>
      <c r="AW2650" s="1"/>
      <c r="AX2650" s="1"/>
      <c r="AY2650" s="1"/>
      <c r="AZ2650" s="1"/>
      <c r="BA2650" s="1"/>
      <c r="BB2650" s="1"/>
    </row>
    <row r="2651" spans="1:54" x14ac:dyDescent="0.2">
      <c r="A2651" s="178">
        <f t="shared" si="1413"/>
        <v>43770</v>
      </c>
      <c r="B2651" s="2">
        <f t="shared" si="1399"/>
        <v>136008.38684857174</v>
      </c>
      <c r="C2651" s="2">
        <f t="shared" si="1414"/>
        <v>89658.821258919997</v>
      </c>
      <c r="D2651" s="2">
        <f>SUM(Y2651:Y$2956)</f>
        <v>41475.318930249996</v>
      </c>
      <c r="E2651" s="11">
        <f t="shared" si="1400"/>
        <v>48183.502328670002</v>
      </c>
      <c r="F2651" s="99">
        <f t="shared" si="1395"/>
        <v>5229.93</v>
      </c>
      <c r="G2651" s="3">
        <f>IF(N2651=1,VLOOKUP(A2650,[1]Plan1!$BG$69:$BI$188,3),G2650)</f>
        <v>5227.84</v>
      </c>
      <c r="H2651" s="200">
        <f t="shared" si="1396"/>
        <v>43679</v>
      </c>
      <c r="I2651" s="200">
        <f t="shared" si="1397"/>
        <v>43710</v>
      </c>
      <c r="J2651" s="27">
        <f t="shared" si="1401"/>
        <v>-3.996229395040185E-4</v>
      </c>
      <c r="K2651" s="12">
        <f t="shared" si="1415"/>
        <v>43801</v>
      </c>
      <c r="L2651" s="12">
        <f t="shared" si="1402"/>
        <v>43770</v>
      </c>
      <c r="M2651" s="1">
        <f t="shared" si="1416"/>
        <v>23</v>
      </c>
      <c r="N2651" s="1">
        <f t="shared" si="1403"/>
        <v>23</v>
      </c>
      <c r="O2651" s="2">
        <f t="shared" si="1404"/>
        <v>0.99960037000000002</v>
      </c>
      <c r="P2651" s="11">
        <f t="shared" si="1394"/>
        <v>1.0011006499999999</v>
      </c>
      <c r="Q2651" s="11">
        <f t="shared" si="1390"/>
        <v>1.5082878854294031</v>
      </c>
      <c r="R2651" s="2">
        <f t="shared" si="1393"/>
        <v>1.5076851200000001</v>
      </c>
      <c r="S2651" s="2">
        <f t="shared" si="1388"/>
        <v>1.5082878799999999</v>
      </c>
      <c r="T2651" s="2">
        <f t="shared" si="1405"/>
        <v>135231.31343991001</v>
      </c>
      <c r="U2651" s="2">
        <f t="shared" si="1406"/>
        <v>21081.401931380635</v>
      </c>
      <c r="V2651" s="2">
        <f t="shared" si="1407"/>
        <v>24462.047161751114</v>
      </c>
      <c r="W2651" s="2">
        <f t="shared" si="1408"/>
        <v>135202.27035205174</v>
      </c>
      <c r="X2651" s="29">
        <f t="shared" si="1409"/>
        <v>87</v>
      </c>
      <c r="Y2651" s="2">
        <f t="shared" si="1389"/>
        <v>3622.39928285</v>
      </c>
      <c r="Z2651" s="82">
        <f t="shared" si="1410"/>
        <v>4.040204E-2</v>
      </c>
      <c r="AA2651" s="2">
        <f t="shared" si="1419"/>
        <v>5463.6209348499997</v>
      </c>
      <c r="AB2651" s="27">
        <f t="shared" si="1417"/>
        <v>6.7299999999999999E-2</v>
      </c>
      <c r="AC2651" s="29">
        <f t="shared" si="1398"/>
        <v>23</v>
      </c>
      <c r="AD2651" s="29">
        <v>252</v>
      </c>
      <c r="AE2651" s="11">
        <f t="shared" si="1391"/>
        <v>1.0059623</v>
      </c>
      <c r="AF2651" s="2">
        <f t="shared" si="1420"/>
        <v>806.28966012000001</v>
      </c>
      <c r="AG2651" s="2">
        <f t="shared" si="1411"/>
        <v>806.11649652000006</v>
      </c>
      <c r="AH2651" s="3">
        <f t="shared" si="1412"/>
        <v>6269.9105949699997</v>
      </c>
      <c r="AI2651" s="4" t="str">
        <f t="shared" si="1392"/>
        <v>A+J=</v>
      </c>
      <c r="AJ2651" s="12">
        <f t="shared" si="1418"/>
        <v>43770</v>
      </c>
      <c r="AK2651" s="12"/>
      <c r="AL2651" s="4"/>
      <c r="AM2651" s="1"/>
      <c r="AN2651" s="12"/>
      <c r="AO2651" s="1"/>
      <c r="AP2651" s="1"/>
      <c r="AQ2651" s="3"/>
      <c r="AR2651" s="3"/>
      <c r="AS2651" s="7"/>
      <c r="AT2651" s="1"/>
      <c r="AU2651" s="1"/>
      <c r="AV2651" s="1"/>
      <c r="AW2651" s="1"/>
      <c r="AX2651" s="1"/>
      <c r="AY2651" s="1"/>
      <c r="AZ2651" s="1"/>
      <c r="BA2651" s="1"/>
      <c r="BB2651" s="1"/>
    </row>
    <row r="2652" spans="1:54" x14ac:dyDescent="0.2">
      <c r="A2652" s="178">
        <f t="shared" si="1413"/>
        <v>43771</v>
      </c>
      <c r="B2652" s="2">
        <f t="shared" si="1399"/>
        <v>129775.8186089589</v>
      </c>
      <c r="C2652" s="2">
        <f t="shared" si="1414"/>
        <v>86036.421976070007</v>
      </c>
      <c r="D2652" s="2">
        <f>SUM(Y2652:Y$2956)</f>
        <v>37852.919647399991</v>
      </c>
      <c r="E2652" s="11">
        <f t="shared" si="1400"/>
        <v>48183.502328670016</v>
      </c>
      <c r="F2652" s="99">
        <f t="shared" si="1395"/>
        <v>5227.84</v>
      </c>
      <c r="G2652" s="3">
        <f>IF(N2652=1,VLOOKUP(A2651,[1]Plan1!$BG$69:$BI$188,3),G2651)</f>
        <v>5233.07</v>
      </c>
      <c r="H2652" s="200">
        <f t="shared" si="1396"/>
        <v>43710</v>
      </c>
      <c r="I2652" s="200">
        <f t="shared" si="1397"/>
        <v>43740</v>
      </c>
      <c r="J2652" s="27">
        <f t="shared" si="1401"/>
        <v>1.0004131725529497E-3</v>
      </c>
      <c r="K2652" s="12">
        <f t="shared" si="1415"/>
        <v>43801</v>
      </c>
      <c r="L2652" s="12">
        <f t="shared" si="1402"/>
        <v>43801</v>
      </c>
      <c r="M2652" s="1">
        <f t="shared" si="1416"/>
        <v>20</v>
      </c>
      <c r="N2652" s="1">
        <f t="shared" si="1403"/>
        <v>1</v>
      </c>
      <c r="O2652" s="2">
        <f t="shared" si="1404"/>
        <v>1.0000499899999999</v>
      </c>
      <c r="P2652" s="11">
        <f t="shared" si="1394"/>
        <v>0.99960037000000002</v>
      </c>
      <c r="Q2652" s="11">
        <f t="shared" si="1390"/>
        <v>1.5076851283417489</v>
      </c>
      <c r="R2652" s="2">
        <f t="shared" si="1393"/>
        <v>1.5077604899999999</v>
      </c>
      <c r="S2652" s="2">
        <f t="shared" si="1388"/>
        <v>1.5082878799999999</v>
      </c>
      <c r="T2652" s="2">
        <f t="shared" si="1405"/>
        <v>129767.69250506999</v>
      </c>
      <c r="U2652" s="2">
        <f t="shared" si="1406"/>
        <v>19240.180279387285</v>
      </c>
      <c r="V2652" s="2">
        <f t="shared" si="1407"/>
        <v>24465.678752321623</v>
      </c>
      <c r="W2652" s="2">
        <f t="shared" si="1408"/>
        <v>129742.2810077789</v>
      </c>
      <c r="X2652" s="29">
        <f t="shared" si="1409"/>
        <v>0</v>
      </c>
      <c r="Y2652" s="2">
        <f t="shared" si="1389"/>
        <v>0</v>
      </c>
      <c r="Z2652" s="82">
        <f t="shared" si="1410"/>
        <v>0</v>
      </c>
      <c r="AA2652" s="2">
        <f t="shared" si="1419"/>
        <v>0</v>
      </c>
      <c r="AB2652" s="27">
        <f t="shared" si="1417"/>
        <v>6.7299999999999999E-2</v>
      </c>
      <c r="AC2652" s="29">
        <f t="shared" si="1398"/>
        <v>1</v>
      </c>
      <c r="AD2652" s="29">
        <v>252</v>
      </c>
      <c r="AE2652" s="11">
        <f t="shared" si="1391"/>
        <v>1.0002584940000001</v>
      </c>
      <c r="AF2652" s="2">
        <f t="shared" si="1420"/>
        <v>33.5441699</v>
      </c>
      <c r="AG2652" s="2">
        <f t="shared" si="1411"/>
        <v>33.537601180000003</v>
      </c>
      <c r="AH2652" s="3">
        <f t="shared" si="1412"/>
        <v>0</v>
      </c>
      <c r="AI2652" s="4" t="str">
        <f t="shared" si="1392"/>
        <v>A+J=</v>
      </c>
      <c r="AJ2652" s="12">
        <f t="shared" si="1418"/>
        <v>43801</v>
      </c>
      <c r="AK2652" s="12"/>
      <c r="AL2652" s="4"/>
      <c r="AM2652" s="1"/>
      <c r="AN2652" s="12"/>
      <c r="AO2652" s="1"/>
      <c r="AP2652" s="1"/>
      <c r="AQ2652" s="3"/>
      <c r="AR2652" s="3"/>
      <c r="AS2652" s="7"/>
      <c r="AT2652" s="1"/>
      <c r="AU2652" s="1"/>
      <c r="AV2652" s="1"/>
      <c r="AW2652" s="1"/>
      <c r="AX2652" s="1"/>
      <c r="AY2652" s="1"/>
      <c r="AZ2652" s="1"/>
      <c r="BA2652" s="1"/>
      <c r="BB2652" s="1"/>
    </row>
    <row r="2653" spans="1:54" x14ac:dyDescent="0.2">
      <c r="A2653" s="178">
        <f t="shared" si="1413"/>
        <v>43772</v>
      </c>
      <c r="B2653" s="2">
        <f t="shared" si="1399"/>
        <v>129775.8186089589</v>
      </c>
      <c r="C2653" s="2">
        <f t="shared" si="1414"/>
        <v>86036.421976070007</v>
      </c>
      <c r="D2653" s="2">
        <f>SUM(Y2653:Y$2956)</f>
        <v>37852.919647399991</v>
      </c>
      <c r="E2653" s="11">
        <f t="shared" si="1400"/>
        <v>48183.502328670016</v>
      </c>
      <c r="F2653" s="99">
        <f t="shared" si="1395"/>
        <v>5227.84</v>
      </c>
      <c r="G2653" s="3">
        <f>IF(N2653=1,VLOOKUP(A2652,[1]Plan1!$BG$69:$BI$188,3),G2652)</f>
        <v>5233.07</v>
      </c>
      <c r="H2653" s="200">
        <f t="shared" si="1396"/>
        <v>43710</v>
      </c>
      <c r="I2653" s="200">
        <f t="shared" si="1397"/>
        <v>43740</v>
      </c>
      <c r="J2653" s="27">
        <f t="shared" si="1401"/>
        <v>1.0004131725529497E-3</v>
      </c>
      <c r="K2653" s="12">
        <f t="shared" si="1415"/>
        <v>43801</v>
      </c>
      <c r="L2653" s="12">
        <f t="shared" si="1402"/>
        <v>43801</v>
      </c>
      <c r="M2653" s="1">
        <f t="shared" si="1416"/>
        <v>20</v>
      </c>
      <c r="N2653" s="1">
        <f t="shared" si="1403"/>
        <v>1</v>
      </c>
      <c r="O2653" s="2">
        <f t="shared" si="1404"/>
        <v>1.0000499899999999</v>
      </c>
      <c r="P2653" s="11">
        <f t="shared" si="1394"/>
        <v>0.99960037000000002</v>
      </c>
      <c r="Q2653" s="11">
        <f t="shared" si="1390"/>
        <v>1.5076851283417489</v>
      </c>
      <c r="R2653" s="2">
        <f t="shared" si="1393"/>
        <v>1.5077604899999999</v>
      </c>
      <c r="S2653" s="2">
        <f t="shared" si="1388"/>
        <v>1.5082878799999999</v>
      </c>
      <c r="T2653" s="2">
        <f t="shared" si="1405"/>
        <v>129767.69250506999</v>
      </c>
      <c r="U2653" s="2">
        <f t="shared" si="1406"/>
        <v>19240.180279387285</v>
      </c>
      <c r="V2653" s="2">
        <f t="shared" si="1407"/>
        <v>24465.678752321623</v>
      </c>
      <c r="W2653" s="2">
        <f t="shared" si="1408"/>
        <v>129742.2810077789</v>
      </c>
      <c r="X2653" s="29">
        <f t="shared" si="1409"/>
        <v>0</v>
      </c>
      <c r="Y2653" s="2">
        <f t="shared" si="1389"/>
        <v>0</v>
      </c>
      <c r="Z2653" s="82">
        <f t="shared" si="1410"/>
        <v>0</v>
      </c>
      <c r="AA2653" s="2">
        <f t="shared" si="1419"/>
        <v>0</v>
      </c>
      <c r="AB2653" s="27">
        <f t="shared" si="1417"/>
        <v>6.7299999999999999E-2</v>
      </c>
      <c r="AC2653" s="29">
        <f t="shared" si="1398"/>
        <v>1</v>
      </c>
      <c r="AD2653" s="29">
        <v>252</v>
      </c>
      <c r="AE2653" s="11">
        <f t="shared" si="1391"/>
        <v>1.0002584940000001</v>
      </c>
      <c r="AF2653" s="2">
        <f t="shared" si="1420"/>
        <v>33.5441699</v>
      </c>
      <c r="AG2653" s="2">
        <f t="shared" si="1411"/>
        <v>33.537601180000003</v>
      </c>
      <c r="AH2653" s="3">
        <f t="shared" si="1412"/>
        <v>0</v>
      </c>
      <c r="AI2653" s="4" t="str">
        <f t="shared" si="1392"/>
        <v>A+J=</v>
      </c>
      <c r="AJ2653" s="12">
        <f t="shared" si="1418"/>
        <v>43801</v>
      </c>
      <c r="AK2653" s="12"/>
      <c r="AL2653" s="4"/>
      <c r="AM2653" s="1"/>
      <c r="AN2653" s="12"/>
      <c r="AO2653" s="1"/>
      <c r="AP2653" s="1"/>
      <c r="AQ2653" s="3"/>
      <c r="AR2653" s="3"/>
      <c r="AS2653" s="7"/>
      <c r="AT2653" s="1"/>
      <c r="AU2653" s="1"/>
      <c r="AV2653" s="1"/>
      <c r="AW2653" s="1"/>
      <c r="AX2653" s="1"/>
      <c r="AY2653" s="1"/>
      <c r="AZ2653" s="1"/>
      <c r="BA2653" s="1"/>
      <c r="BB2653" s="1"/>
    </row>
    <row r="2654" spans="1:54" x14ac:dyDescent="0.2">
      <c r="A2654" s="178">
        <f t="shared" si="1413"/>
        <v>43773</v>
      </c>
      <c r="B2654" s="2">
        <f t="shared" si="1399"/>
        <v>129775.8186089589</v>
      </c>
      <c r="C2654" s="2">
        <f t="shared" si="1414"/>
        <v>86036.421976070007</v>
      </c>
      <c r="D2654" s="2">
        <f>SUM(Y2654:Y$2956)</f>
        <v>37852.919647399991</v>
      </c>
      <c r="E2654" s="11">
        <f t="shared" si="1400"/>
        <v>48183.502328670016</v>
      </c>
      <c r="F2654" s="99">
        <f t="shared" si="1395"/>
        <v>5227.84</v>
      </c>
      <c r="G2654" s="3">
        <f>IF(N2654=1,VLOOKUP(A2653,[1]Plan1!$BG$69:$BI$188,3),G2653)</f>
        <v>5233.07</v>
      </c>
      <c r="H2654" s="200">
        <f t="shared" si="1396"/>
        <v>43710</v>
      </c>
      <c r="I2654" s="200">
        <f t="shared" si="1397"/>
        <v>43740</v>
      </c>
      <c r="J2654" s="27">
        <f t="shared" si="1401"/>
        <v>1.0004131725529497E-3</v>
      </c>
      <c r="K2654" s="12">
        <f t="shared" si="1415"/>
        <v>43801</v>
      </c>
      <c r="L2654" s="12">
        <f t="shared" si="1402"/>
        <v>43801</v>
      </c>
      <c r="M2654" s="1">
        <f t="shared" si="1416"/>
        <v>20</v>
      </c>
      <c r="N2654" s="1">
        <f t="shared" si="1403"/>
        <v>1</v>
      </c>
      <c r="O2654" s="2">
        <f t="shared" si="1404"/>
        <v>1.0000499899999999</v>
      </c>
      <c r="P2654" s="11">
        <f t="shared" si="1394"/>
        <v>0.99960037000000002</v>
      </c>
      <c r="Q2654" s="11">
        <f t="shared" si="1390"/>
        <v>1.5076851283417489</v>
      </c>
      <c r="R2654" s="2">
        <f t="shared" si="1393"/>
        <v>1.5077604899999999</v>
      </c>
      <c r="S2654" s="2">
        <f t="shared" ref="S2654:S2717" si="1421">IF(AND(X2654&gt;0,MONTH(A2654)=10),R2654,S2653)</f>
        <v>1.5082878799999999</v>
      </c>
      <c r="T2654" s="2">
        <f t="shared" si="1405"/>
        <v>129767.69250506999</v>
      </c>
      <c r="U2654" s="2">
        <f t="shared" si="1406"/>
        <v>19240.180279387285</v>
      </c>
      <c r="V2654" s="2">
        <f t="shared" si="1407"/>
        <v>24465.678752321623</v>
      </c>
      <c r="W2654" s="2">
        <f t="shared" si="1408"/>
        <v>129742.2810077789</v>
      </c>
      <c r="X2654" s="29">
        <f t="shared" si="1409"/>
        <v>0</v>
      </c>
      <c r="Y2654" s="2">
        <f t="shared" ref="Y2654:Y2717" si="1422">IF(X2654&gt;0,VLOOKUP(A2654,AN$12:AR$131,5),0)</f>
        <v>0</v>
      </c>
      <c r="Z2654" s="82">
        <f t="shared" si="1410"/>
        <v>0</v>
      </c>
      <c r="AA2654" s="2">
        <f t="shared" si="1419"/>
        <v>0</v>
      </c>
      <c r="AB2654" s="27">
        <f t="shared" si="1417"/>
        <v>6.7299999999999999E-2</v>
      </c>
      <c r="AC2654" s="29">
        <f t="shared" si="1398"/>
        <v>1</v>
      </c>
      <c r="AD2654" s="29">
        <v>252</v>
      </c>
      <c r="AE2654" s="11">
        <f t="shared" si="1391"/>
        <v>1.0002584940000001</v>
      </c>
      <c r="AF2654" s="2">
        <f t="shared" si="1420"/>
        <v>33.5441699</v>
      </c>
      <c r="AG2654" s="2">
        <f t="shared" si="1411"/>
        <v>33.537601180000003</v>
      </c>
      <c r="AH2654" s="3">
        <f t="shared" si="1412"/>
        <v>0</v>
      </c>
      <c r="AI2654" s="4" t="str">
        <f t="shared" si="1392"/>
        <v>A+J=</v>
      </c>
      <c r="AJ2654" s="12">
        <f t="shared" si="1418"/>
        <v>43801</v>
      </c>
      <c r="AK2654" s="12"/>
      <c r="AL2654" s="4"/>
      <c r="AM2654" s="1"/>
      <c r="AN2654" s="12"/>
      <c r="AO2654" s="1"/>
      <c r="AP2654" s="1"/>
      <c r="AQ2654" s="3"/>
      <c r="AR2654" s="3"/>
      <c r="AS2654" s="7"/>
      <c r="AT2654" s="1"/>
      <c r="AU2654" s="1"/>
      <c r="AV2654" s="1"/>
      <c r="AW2654" s="1"/>
      <c r="AX2654" s="1"/>
      <c r="AY2654" s="1"/>
      <c r="AZ2654" s="1"/>
      <c r="BA2654" s="1"/>
      <c r="BB2654" s="1"/>
    </row>
    <row r="2655" spans="1:54" x14ac:dyDescent="0.2">
      <c r="A2655" s="178">
        <f t="shared" si="1413"/>
        <v>43774</v>
      </c>
      <c r="B2655" s="2">
        <f t="shared" si="1399"/>
        <v>129812.99933534948</v>
      </c>
      <c r="C2655" s="2">
        <f t="shared" si="1414"/>
        <v>86036.421976070007</v>
      </c>
      <c r="D2655" s="2">
        <f>SUM(Y2655:Y$2956)</f>
        <v>37852.919647399991</v>
      </c>
      <c r="E2655" s="11">
        <f t="shared" si="1400"/>
        <v>48183.502328670016</v>
      </c>
      <c r="F2655" s="99">
        <f t="shared" si="1395"/>
        <v>5227.84</v>
      </c>
      <c r="G2655" s="3">
        <f>IF(N2655=1,VLOOKUP(A2654,[1]Plan1!$BG$69:$BI$188,3),G2654)</f>
        <v>5233.07</v>
      </c>
      <c r="H2655" s="200">
        <f t="shared" si="1396"/>
        <v>43710</v>
      </c>
      <c r="I2655" s="200">
        <f t="shared" si="1397"/>
        <v>43740</v>
      </c>
      <c r="J2655" s="27">
        <f t="shared" si="1401"/>
        <v>1.0004131725529497E-3</v>
      </c>
      <c r="K2655" s="12">
        <f t="shared" si="1415"/>
        <v>43801</v>
      </c>
      <c r="L2655" s="12">
        <f t="shared" si="1402"/>
        <v>43801</v>
      </c>
      <c r="M2655" s="1">
        <f t="shared" si="1416"/>
        <v>20</v>
      </c>
      <c r="N2655" s="1">
        <f t="shared" si="1403"/>
        <v>2</v>
      </c>
      <c r="O2655" s="2">
        <f t="shared" si="1404"/>
        <v>1.00009999</v>
      </c>
      <c r="P2655" s="11">
        <f t="shared" si="1394"/>
        <v>0.99960037000000002</v>
      </c>
      <c r="Q2655" s="11">
        <f t="shared" ref="Q2655:Q2718" si="1423">IF(L2655&gt;L2654,Q2654*P2655,Q2654)</f>
        <v>1.5076851283417489</v>
      </c>
      <c r="R2655" s="2">
        <f t="shared" si="1393"/>
        <v>1.50783588</v>
      </c>
      <c r="S2655" s="2">
        <f t="shared" si="1421"/>
        <v>1.5082878799999999</v>
      </c>
      <c r="T2655" s="2">
        <f t="shared" si="1405"/>
        <v>129767.69250506999</v>
      </c>
      <c r="U2655" s="2">
        <f t="shared" si="1406"/>
        <v>19240.180279387285</v>
      </c>
      <c r="V2655" s="2">
        <f t="shared" si="1407"/>
        <v>24469.311306562187</v>
      </c>
      <c r="W2655" s="2">
        <f t="shared" si="1408"/>
        <v>129745.91356201947</v>
      </c>
      <c r="X2655" s="29">
        <f t="shared" si="1409"/>
        <v>0</v>
      </c>
      <c r="Y2655" s="2">
        <f t="shared" si="1422"/>
        <v>0</v>
      </c>
      <c r="Z2655" s="82">
        <f t="shared" si="1410"/>
        <v>0</v>
      </c>
      <c r="AA2655" s="2">
        <f t="shared" si="1419"/>
        <v>0</v>
      </c>
      <c r="AB2655" s="27">
        <f t="shared" si="1417"/>
        <v>6.7299999999999999E-2</v>
      </c>
      <c r="AC2655" s="29">
        <f t="shared" si="1398"/>
        <v>2</v>
      </c>
      <c r="AD2655" s="29">
        <v>252</v>
      </c>
      <c r="AE2655" s="11">
        <f t="shared" ref="AE2655:AE2718" si="1424">ROUND((1+AB2655)^TRUNC((AC2655/AD2655),9),9)</f>
        <v>1.000517055</v>
      </c>
      <c r="AF2655" s="2">
        <f t="shared" si="1420"/>
        <v>67.097034239999999</v>
      </c>
      <c r="AG2655" s="2">
        <f t="shared" si="1411"/>
        <v>67.085773329999995</v>
      </c>
      <c r="AH2655" s="3">
        <f t="shared" si="1412"/>
        <v>0</v>
      </c>
      <c r="AI2655" s="4" t="str">
        <f t="shared" si="1392"/>
        <v>A+J=</v>
      </c>
      <c r="AJ2655" s="12">
        <f t="shared" si="1418"/>
        <v>43801</v>
      </c>
      <c r="AK2655" s="12"/>
      <c r="AL2655" s="4"/>
      <c r="AM2655" s="1"/>
      <c r="AN2655" s="12"/>
      <c r="AO2655" s="1"/>
      <c r="AP2655" s="1"/>
      <c r="AQ2655" s="3"/>
      <c r="AR2655" s="3"/>
      <c r="AS2655" s="7"/>
      <c r="AT2655" s="1"/>
      <c r="AU2655" s="1"/>
      <c r="AV2655" s="1"/>
      <c r="AW2655" s="1"/>
      <c r="AX2655" s="1"/>
      <c r="AY2655" s="1"/>
      <c r="AZ2655" s="1"/>
      <c r="BA2655" s="1"/>
      <c r="BB2655" s="1"/>
    </row>
    <row r="2656" spans="1:54" x14ac:dyDescent="0.2">
      <c r="A2656" s="178">
        <f t="shared" si="1413"/>
        <v>43775</v>
      </c>
      <c r="B2656" s="2">
        <f t="shared" si="1399"/>
        <v>129850.19015122502</v>
      </c>
      <c r="C2656" s="2">
        <f t="shared" si="1414"/>
        <v>86036.421976070007</v>
      </c>
      <c r="D2656" s="2">
        <f>SUM(Y2656:Y$2956)</f>
        <v>37852.919647399991</v>
      </c>
      <c r="E2656" s="11">
        <f t="shared" si="1400"/>
        <v>48183.502328670016</v>
      </c>
      <c r="F2656" s="99">
        <f t="shared" si="1395"/>
        <v>5227.84</v>
      </c>
      <c r="G2656" s="3">
        <f>IF(N2656=1,VLOOKUP(A2655,[1]Plan1!$BG$69:$BI$188,3),G2655)</f>
        <v>5233.07</v>
      </c>
      <c r="H2656" s="200">
        <f t="shared" si="1396"/>
        <v>43710</v>
      </c>
      <c r="I2656" s="200">
        <f t="shared" si="1397"/>
        <v>43740</v>
      </c>
      <c r="J2656" s="27">
        <f t="shared" si="1401"/>
        <v>1.0004131725529497E-3</v>
      </c>
      <c r="K2656" s="12">
        <f t="shared" si="1415"/>
        <v>43801</v>
      </c>
      <c r="L2656" s="12">
        <f t="shared" si="1402"/>
        <v>43801</v>
      </c>
      <c r="M2656" s="1">
        <f t="shared" si="1416"/>
        <v>20</v>
      </c>
      <c r="N2656" s="1">
        <f t="shared" si="1403"/>
        <v>3</v>
      </c>
      <c r="O2656" s="2">
        <f t="shared" si="1404"/>
        <v>1.0001499899999999</v>
      </c>
      <c r="P2656" s="11">
        <f t="shared" si="1394"/>
        <v>0.99960037000000002</v>
      </c>
      <c r="Q2656" s="11">
        <f t="shared" si="1423"/>
        <v>1.5076851283417489</v>
      </c>
      <c r="R2656" s="2">
        <f t="shared" si="1393"/>
        <v>1.50791126</v>
      </c>
      <c r="S2656" s="2">
        <f t="shared" si="1421"/>
        <v>1.5082878799999999</v>
      </c>
      <c r="T2656" s="2">
        <f t="shared" si="1405"/>
        <v>129767.69250506999</v>
      </c>
      <c r="U2656" s="2">
        <f t="shared" si="1406"/>
        <v>19240.180279387285</v>
      </c>
      <c r="V2656" s="2">
        <f t="shared" si="1407"/>
        <v>24472.94337896772</v>
      </c>
      <c r="W2656" s="2">
        <f t="shared" si="1408"/>
        <v>129749.54563442501</v>
      </c>
      <c r="X2656" s="29">
        <f t="shared" si="1409"/>
        <v>0</v>
      </c>
      <c r="Y2656" s="2">
        <f t="shared" si="1422"/>
        <v>0</v>
      </c>
      <c r="Z2656" s="82">
        <f t="shared" si="1410"/>
        <v>0</v>
      </c>
      <c r="AA2656" s="2">
        <f t="shared" si="1419"/>
        <v>0</v>
      </c>
      <c r="AB2656" s="27">
        <f t="shared" si="1417"/>
        <v>6.7299999999999999E-2</v>
      </c>
      <c r="AC2656" s="29">
        <f t="shared" si="1398"/>
        <v>3</v>
      </c>
      <c r="AD2656" s="29">
        <v>252</v>
      </c>
      <c r="AE2656" s="11">
        <f t="shared" si="1424"/>
        <v>1.0007756830000001</v>
      </c>
      <c r="AF2656" s="2">
        <f t="shared" si="1420"/>
        <v>100.65859302</v>
      </c>
      <c r="AG2656" s="2">
        <f t="shared" si="1411"/>
        <v>100.64451680000001</v>
      </c>
      <c r="AH2656" s="3">
        <f t="shared" si="1412"/>
        <v>0</v>
      </c>
      <c r="AI2656" s="4" t="str">
        <f t="shared" si="1392"/>
        <v>A+J=</v>
      </c>
      <c r="AJ2656" s="12">
        <f t="shared" si="1418"/>
        <v>43801</v>
      </c>
      <c r="AK2656" s="12"/>
      <c r="AL2656" s="4"/>
      <c r="AM2656" s="1"/>
      <c r="AN2656" s="12"/>
      <c r="AO2656" s="1"/>
      <c r="AP2656" s="1"/>
      <c r="AQ2656" s="3"/>
      <c r="AR2656" s="3"/>
      <c r="AS2656" s="7"/>
      <c r="AT2656" s="1"/>
      <c r="AU2656" s="1"/>
      <c r="AV2656" s="1"/>
      <c r="AW2656" s="1"/>
      <c r="AX2656" s="1"/>
      <c r="AY2656" s="1"/>
      <c r="AZ2656" s="1"/>
      <c r="BA2656" s="1"/>
      <c r="BB2656" s="1"/>
    </row>
    <row r="2657" spans="1:54" x14ac:dyDescent="0.2">
      <c r="A2657" s="178">
        <f t="shared" si="1413"/>
        <v>43776</v>
      </c>
      <c r="B2657" s="2">
        <f t="shared" si="1399"/>
        <v>129887.39237419059</v>
      </c>
      <c r="C2657" s="2">
        <f t="shared" si="1414"/>
        <v>86036.421976070007</v>
      </c>
      <c r="D2657" s="2">
        <f>SUM(Y2657:Y$2956)</f>
        <v>37852.919647399991</v>
      </c>
      <c r="E2657" s="11">
        <f t="shared" si="1400"/>
        <v>48183.502328670016</v>
      </c>
      <c r="F2657" s="99">
        <f t="shared" si="1395"/>
        <v>5227.84</v>
      </c>
      <c r="G2657" s="3">
        <f>IF(N2657=1,VLOOKUP(A2656,[1]Plan1!$BG$69:$BI$188,3),G2656)</f>
        <v>5233.07</v>
      </c>
      <c r="H2657" s="200">
        <f t="shared" si="1396"/>
        <v>43710</v>
      </c>
      <c r="I2657" s="200">
        <f t="shared" si="1397"/>
        <v>43740</v>
      </c>
      <c r="J2657" s="27">
        <f t="shared" si="1401"/>
        <v>1.0004131725529497E-3</v>
      </c>
      <c r="K2657" s="12">
        <f t="shared" si="1415"/>
        <v>43801</v>
      </c>
      <c r="L2657" s="12">
        <f t="shared" si="1402"/>
        <v>43801</v>
      </c>
      <c r="M2657" s="1">
        <f t="shared" si="1416"/>
        <v>20</v>
      </c>
      <c r="N2657" s="1">
        <f t="shared" si="1403"/>
        <v>4</v>
      </c>
      <c r="O2657" s="2">
        <f t="shared" si="1404"/>
        <v>1.0002</v>
      </c>
      <c r="P2657" s="11">
        <f t="shared" si="1394"/>
        <v>0.99960037000000002</v>
      </c>
      <c r="Q2657" s="11">
        <f t="shared" si="1423"/>
        <v>1.5076851283417489</v>
      </c>
      <c r="R2657" s="2">
        <f t="shared" si="1393"/>
        <v>1.50798666</v>
      </c>
      <c r="S2657" s="2">
        <f t="shared" si="1421"/>
        <v>1.5082878799999999</v>
      </c>
      <c r="T2657" s="2">
        <f t="shared" si="1405"/>
        <v>129767.69250506999</v>
      </c>
      <c r="U2657" s="2">
        <f t="shared" si="1406"/>
        <v>19240.180279387285</v>
      </c>
      <c r="V2657" s="2">
        <f t="shared" si="1407"/>
        <v>24476.576415043306</v>
      </c>
      <c r="W2657" s="2">
        <f t="shared" si="1408"/>
        <v>129753.17867050059</v>
      </c>
      <c r="X2657" s="29">
        <f t="shared" si="1409"/>
        <v>0</v>
      </c>
      <c r="Y2657" s="2">
        <f t="shared" si="1422"/>
        <v>0</v>
      </c>
      <c r="Z2657" s="82">
        <f t="shared" si="1410"/>
        <v>0</v>
      </c>
      <c r="AA2657" s="2">
        <f t="shared" si="1419"/>
        <v>0</v>
      </c>
      <c r="AB2657" s="27">
        <f t="shared" si="1417"/>
        <v>6.7299999999999999E-2</v>
      </c>
      <c r="AC2657" s="29">
        <f t="shared" si="1398"/>
        <v>4</v>
      </c>
      <c r="AD2657" s="29">
        <v>252</v>
      </c>
      <c r="AE2657" s="11">
        <f t="shared" si="1424"/>
        <v>1.0010343770000001</v>
      </c>
      <c r="AF2657" s="2">
        <f t="shared" si="1420"/>
        <v>134.22871646999999</v>
      </c>
      <c r="AG2657" s="2">
        <f t="shared" si="1411"/>
        <v>134.21370368999999</v>
      </c>
      <c r="AH2657" s="3">
        <f t="shared" si="1412"/>
        <v>0</v>
      </c>
      <c r="AI2657" s="4" t="str">
        <f t="shared" si="1392"/>
        <v>A+J=</v>
      </c>
      <c r="AJ2657" s="12">
        <f t="shared" si="1418"/>
        <v>43801</v>
      </c>
      <c r="AK2657" s="12"/>
      <c r="AL2657" s="4"/>
      <c r="AM2657" s="1"/>
      <c r="AN2657" s="12"/>
      <c r="AO2657" s="1"/>
      <c r="AP2657" s="1"/>
      <c r="AQ2657" s="3"/>
      <c r="AR2657" s="3"/>
      <c r="AS2657" s="7"/>
      <c r="AT2657" s="1"/>
      <c r="AU2657" s="1"/>
      <c r="AV2657" s="1"/>
      <c r="AW2657" s="1"/>
      <c r="AX2657" s="1"/>
      <c r="AY2657" s="1"/>
      <c r="AZ2657" s="1"/>
      <c r="BA2657" s="1"/>
      <c r="BB2657" s="1"/>
    </row>
    <row r="2658" spans="1:54" x14ac:dyDescent="0.2">
      <c r="A2658" s="178">
        <f t="shared" si="1413"/>
        <v>43777</v>
      </c>
      <c r="B2658" s="2">
        <f t="shared" si="1399"/>
        <v>129924.60433538612</v>
      </c>
      <c r="C2658" s="2">
        <f t="shared" si="1414"/>
        <v>86036.421976070007</v>
      </c>
      <c r="D2658" s="2">
        <f>SUM(Y2658:Y$2956)</f>
        <v>37852.919647399991</v>
      </c>
      <c r="E2658" s="11">
        <f t="shared" si="1400"/>
        <v>48183.502328670016</v>
      </c>
      <c r="F2658" s="99">
        <f t="shared" si="1395"/>
        <v>5227.84</v>
      </c>
      <c r="G2658" s="3">
        <f>IF(N2658=1,VLOOKUP(A2657,[1]Plan1!$BG$69:$BI$188,3),G2657)</f>
        <v>5233.07</v>
      </c>
      <c r="H2658" s="200">
        <f t="shared" si="1396"/>
        <v>43710</v>
      </c>
      <c r="I2658" s="200">
        <f t="shared" si="1397"/>
        <v>43740</v>
      </c>
      <c r="J2658" s="27">
        <f t="shared" si="1401"/>
        <v>1.0004131725529497E-3</v>
      </c>
      <c r="K2658" s="12">
        <f t="shared" si="1415"/>
        <v>43801</v>
      </c>
      <c r="L2658" s="12">
        <f t="shared" si="1402"/>
        <v>43801</v>
      </c>
      <c r="M2658" s="1">
        <f t="shared" si="1416"/>
        <v>20</v>
      </c>
      <c r="N2658" s="1">
        <f t="shared" si="1403"/>
        <v>5</v>
      </c>
      <c r="O2658" s="2">
        <f t="shared" si="1404"/>
        <v>1.0002500000000001</v>
      </c>
      <c r="P2658" s="11">
        <f t="shared" si="1394"/>
        <v>0.99960037000000002</v>
      </c>
      <c r="Q2658" s="11">
        <f t="shared" si="1423"/>
        <v>1.5076851283417489</v>
      </c>
      <c r="R2658" s="2">
        <f t="shared" si="1393"/>
        <v>1.50806204</v>
      </c>
      <c r="S2658" s="2">
        <f t="shared" si="1421"/>
        <v>1.5082878799999999</v>
      </c>
      <c r="T2658" s="2">
        <f t="shared" si="1405"/>
        <v>129767.69250506999</v>
      </c>
      <c r="U2658" s="2">
        <f t="shared" si="1406"/>
        <v>19240.180279387285</v>
      </c>
      <c r="V2658" s="2">
        <f t="shared" si="1407"/>
        <v>24480.208487448839</v>
      </c>
      <c r="W2658" s="2">
        <f t="shared" si="1408"/>
        <v>129756.81074290612</v>
      </c>
      <c r="X2658" s="29">
        <f t="shared" si="1409"/>
        <v>0</v>
      </c>
      <c r="Y2658" s="2">
        <f t="shared" si="1422"/>
        <v>0</v>
      </c>
      <c r="Z2658" s="82">
        <f t="shared" si="1410"/>
        <v>0</v>
      </c>
      <c r="AA2658" s="2">
        <f t="shared" si="1419"/>
        <v>0</v>
      </c>
      <c r="AB2658" s="27">
        <f t="shared" si="1417"/>
        <v>6.7299999999999999E-2</v>
      </c>
      <c r="AC2658" s="29">
        <f t="shared" si="1398"/>
        <v>5</v>
      </c>
      <c r="AD2658" s="29">
        <v>252</v>
      </c>
      <c r="AE2658" s="11">
        <f t="shared" si="1424"/>
        <v>1.0012931389999999</v>
      </c>
      <c r="AF2658" s="2">
        <f t="shared" si="1420"/>
        <v>167.80766410999999</v>
      </c>
      <c r="AG2658" s="2">
        <f t="shared" si="1411"/>
        <v>167.79359248</v>
      </c>
      <c r="AH2658" s="3">
        <f t="shared" si="1412"/>
        <v>0</v>
      </c>
      <c r="AI2658" s="4" t="str">
        <f t="shared" ref="AI2658:AI2721" si="1425">AI2657</f>
        <v>A+J=</v>
      </c>
      <c r="AJ2658" s="12">
        <f t="shared" si="1418"/>
        <v>43801</v>
      </c>
      <c r="AK2658" s="12"/>
      <c r="AL2658" s="4"/>
      <c r="AM2658" s="1"/>
      <c r="AN2658" s="12"/>
      <c r="AO2658" s="1"/>
      <c r="AP2658" s="1"/>
      <c r="AQ2658" s="3"/>
      <c r="AR2658" s="3"/>
      <c r="AS2658" s="7"/>
      <c r="AT2658" s="1"/>
      <c r="AU2658" s="1"/>
      <c r="AV2658" s="1"/>
      <c r="AW2658" s="1"/>
      <c r="AX2658" s="1"/>
      <c r="AY2658" s="1"/>
      <c r="AZ2658" s="1"/>
      <c r="BA2658" s="1"/>
      <c r="BB2658" s="1"/>
    </row>
    <row r="2659" spans="1:54" x14ac:dyDescent="0.2">
      <c r="A2659" s="178">
        <f t="shared" si="1413"/>
        <v>43778</v>
      </c>
      <c r="B2659" s="2">
        <f t="shared" si="1399"/>
        <v>129961.82770563172</v>
      </c>
      <c r="C2659" s="2">
        <f t="shared" si="1414"/>
        <v>86036.421976070007</v>
      </c>
      <c r="D2659" s="2">
        <f>SUM(Y2659:Y$2956)</f>
        <v>37852.919647399991</v>
      </c>
      <c r="E2659" s="11">
        <f t="shared" si="1400"/>
        <v>48183.502328670016</v>
      </c>
      <c r="F2659" s="99">
        <f t="shared" si="1395"/>
        <v>5227.84</v>
      </c>
      <c r="G2659" s="3">
        <f>IF(N2659=1,VLOOKUP(A2658,[1]Plan1!$BG$69:$BI$188,3),G2658)</f>
        <v>5233.07</v>
      </c>
      <c r="H2659" s="200">
        <f t="shared" si="1396"/>
        <v>43710</v>
      </c>
      <c r="I2659" s="200">
        <f t="shared" si="1397"/>
        <v>43740</v>
      </c>
      <c r="J2659" s="27">
        <f t="shared" si="1401"/>
        <v>1.0004131725529497E-3</v>
      </c>
      <c r="K2659" s="12">
        <f t="shared" si="1415"/>
        <v>43801</v>
      </c>
      <c r="L2659" s="12">
        <f t="shared" si="1402"/>
        <v>43801</v>
      </c>
      <c r="M2659" s="1">
        <f t="shared" si="1416"/>
        <v>20</v>
      </c>
      <c r="N2659" s="1">
        <f t="shared" si="1403"/>
        <v>6</v>
      </c>
      <c r="O2659" s="2">
        <f t="shared" si="1404"/>
        <v>1.0003000099999999</v>
      </c>
      <c r="P2659" s="11">
        <f t="shared" si="1394"/>
        <v>0.99960037000000002</v>
      </c>
      <c r="Q2659" s="11">
        <f t="shared" si="1423"/>
        <v>1.5076851283417489</v>
      </c>
      <c r="R2659" s="2">
        <f t="shared" si="1393"/>
        <v>1.5081374400000001</v>
      </c>
      <c r="S2659" s="2">
        <f t="shared" si="1421"/>
        <v>1.5082878799999999</v>
      </c>
      <c r="T2659" s="2">
        <f t="shared" si="1405"/>
        <v>129767.69250506999</v>
      </c>
      <c r="U2659" s="2">
        <f t="shared" si="1406"/>
        <v>19240.180279387285</v>
      </c>
      <c r="V2659" s="2">
        <f t="shared" si="1407"/>
        <v>24483.841523524425</v>
      </c>
      <c r="W2659" s="2">
        <f t="shared" si="1408"/>
        <v>129760.44377898172</v>
      </c>
      <c r="X2659" s="29">
        <f t="shared" si="1409"/>
        <v>0</v>
      </c>
      <c r="Y2659" s="2">
        <f t="shared" si="1422"/>
        <v>0</v>
      </c>
      <c r="Z2659" s="82">
        <f t="shared" si="1410"/>
        <v>0</v>
      </c>
      <c r="AA2659" s="2">
        <f t="shared" si="1419"/>
        <v>0</v>
      </c>
      <c r="AB2659" s="27">
        <f t="shared" si="1417"/>
        <v>6.7299999999999999E-2</v>
      </c>
      <c r="AC2659" s="29">
        <f t="shared" si="1398"/>
        <v>6</v>
      </c>
      <c r="AD2659" s="29">
        <v>252</v>
      </c>
      <c r="AE2659" s="11">
        <f t="shared" si="1424"/>
        <v>1.0015519669999999</v>
      </c>
      <c r="AF2659" s="2">
        <f t="shared" si="1420"/>
        <v>201.39517642999999</v>
      </c>
      <c r="AG2659" s="2">
        <f t="shared" si="1411"/>
        <v>201.38392665000001</v>
      </c>
      <c r="AH2659" s="3">
        <f t="shared" si="1412"/>
        <v>0</v>
      </c>
      <c r="AI2659" s="4" t="str">
        <f t="shared" si="1425"/>
        <v>A+J=</v>
      </c>
      <c r="AJ2659" s="12">
        <f t="shared" si="1418"/>
        <v>43801</v>
      </c>
      <c r="AK2659" s="12"/>
      <c r="AL2659" s="4"/>
      <c r="AM2659" s="1"/>
      <c r="AN2659" s="12"/>
      <c r="AO2659" s="1"/>
      <c r="AP2659" s="1"/>
      <c r="AQ2659" s="3"/>
      <c r="AR2659" s="3"/>
      <c r="AS2659" s="7"/>
      <c r="AT2659" s="1"/>
      <c r="AU2659" s="1"/>
      <c r="AV2659" s="1"/>
      <c r="AW2659" s="1"/>
      <c r="AX2659" s="1"/>
      <c r="AY2659" s="1"/>
      <c r="AZ2659" s="1"/>
      <c r="BA2659" s="1"/>
      <c r="BB2659" s="1"/>
    </row>
    <row r="2660" spans="1:54" x14ac:dyDescent="0.2">
      <c r="A2660" s="178">
        <f t="shared" si="1413"/>
        <v>43779</v>
      </c>
      <c r="B2660" s="2">
        <f t="shared" si="1399"/>
        <v>129961.82770563172</v>
      </c>
      <c r="C2660" s="2">
        <f t="shared" si="1414"/>
        <v>86036.421976070007</v>
      </c>
      <c r="D2660" s="2">
        <f>SUM(Y2660:Y$2956)</f>
        <v>37852.919647399991</v>
      </c>
      <c r="E2660" s="11">
        <f t="shared" si="1400"/>
        <v>48183.502328670016</v>
      </c>
      <c r="F2660" s="99">
        <f t="shared" si="1395"/>
        <v>5227.84</v>
      </c>
      <c r="G2660" s="3">
        <f>IF(N2660=1,VLOOKUP(A2659,[1]Plan1!$BG$69:$BI$188,3),G2659)</f>
        <v>5233.07</v>
      </c>
      <c r="H2660" s="200">
        <f t="shared" si="1396"/>
        <v>43710</v>
      </c>
      <c r="I2660" s="200">
        <f t="shared" si="1397"/>
        <v>43740</v>
      </c>
      <c r="J2660" s="27">
        <f t="shared" si="1401"/>
        <v>1.0004131725529497E-3</v>
      </c>
      <c r="K2660" s="12">
        <f t="shared" si="1415"/>
        <v>43801</v>
      </c>
      <c r="L2660" s="12">
        <f t="shared" si="1402"/>
        <v>43801</v>
      </c>
      <c r="M2660" s="1">
        <f t="shared" si="1416"/>
        <v>20</v>
      </c>
      <c r="N2660" s="1">
        <f t="shared" si="1403"/>
        <v>6</v>
      </c>
      <c r="O2660" s="2">
        <f t="shared" si="1404"/>
        <v>1.0003000099999999</v>
      </c>
      <c r="P2660" s="11">
        <f t="shared" si="1394"/>
        <v>0.99960037000000002</v>
      </c>
      <c r="Q2660" s="11">
        <f t="shared" si="1423"/>
        <v>1.5076851283417489</v>
      </c>
      <c r="R2660" s="2">
        <f t="shared" si="1393"/>
        <v>1.5081374400000001</v>
      </c>
      <c r="S2660" s="2">
        <f t="shared" si="1421"/>
        <v>1.5082878799999999</v>
      </c>
      <c r="T2660" s="2">
        <f t="shared" si="1405"/>
        <v>129767.69250506999</v>
      </c>
      <c r="U2660" s="2">
        <f t="shared" si="1406"/>
        <v>19240.180279387285</v>
      </c>
      <c r="V2660" s="2">
        <f t="shared" si="1407"/>
        <v>24483.841523524425</v>
      </c>
      <c r="W2660" s="2">
        <f t="shared" si="1408"/>
        <v>129760.44377898172</v>
      </c>
      <c r="X2660" s="29">
        <f t="shared" si="1409"/>
        <v>0</v>
      </c>
      <c r="Y2660" s="2">
        <f t="shared" si="1422"/>
        <v>0</v>
      </c>
      <c r="Z2660" s="82">
        <f t="shared" si="1410"/>
        <v>0</v>
      </c>
      <c r="AA2660" s="2">
        <f t="shared" si="1419"/>
        <v>0</v>
      </c>
      <c r="AB2660" s="27">
        <f t="shared" si="1417"/>
        <v>6.7299999999999999E-2</v>
      </c>
      <c r="AC2660" s="29">
        <f t="shared" si="1398"/>
        <v>6</v>
      </c>
      <c r="AD2660" s="29">
        <v>252</v>
      </c>
      <c r="AE2660" s="11">
        <f t="shared" si="1424"/>
        <v>1.0015519669999999</v>
      </c>
      <c r="AF2660" s="2">
        <f t="shared" si="1420"/>
        <v>201.39517642999999</v>
      </c>
      <c r="AG2660" s="2">
        <f t="shared" si="1411"/>
        <v>201.38392665000001</v>
      </c>
      <c r="AH2660" s="3">
        <f t="shared" si="1412"/>
        <v>0</v>
      </c>
      <c r="AI2660" s="4" t="str">
        <f t="shared" si="1425"/>
        <v>A+J=</v>
      </c>
      <c r="AJ2660" s="12">
        <f t="shared" si="1418"/>
        <v>43801</v>
      </c>
      <c r="AK2660" s="12"/>
      <c r="AL2660" s="4"/>
      <c r="AM2660" s="1"/>
      <c r="AN2660" s="12"/>
      <c r="AO2660" s="1"/>
      <c r="AP2660" s="1"/>
      <c r="AQ2660" s="3"/>
      <c r="AR2660" s="3"/>
      <c r="AS2660" s="7"/>
      <c r="AT2660" s="1"/>
      <c r="AU2660" s="1"/>
      <c r="AV2660" s="1"/>
      <c r="AW2660" s="1"/>
      <c r="AX2660" s="1"/>
      <c r="AY2660" s="1"/>
      <c r="AZ2660" s="1"/>
      <c r="BA2660" s="1"/>
      <c r="BB2660" s="1"/>
    </row>
    <row r="2661" spans="1:54" x14ac:dyDescent="0.2">
      <c r="A2661" s="178">
        <f t="shared" si="1413"/>
        <v>43780</v>
      </c>
      <c r="B2661" s="2">
        <f t="shared" si="1399"/>
        <v>129961.82770563172</v>
      </c>
      <c r="C2661" s="2">
        <f t="shared" si="1414"/>
        <v>86036.421976070007</v>
      </c>
      <c r="D2661" s="2">
        <f>SUM(Y2661:Y$2956)</f>
        <v>37852.919647399991</v>
      </c>
      <c r="E2661" s="11">
        <f t="shared" si="1400"/>
        <v>48183.502328670016</v>
      </c>
      <c r="F2661" s="99">
        <f t="shared" si="1395"/>
        <v>5227.84</v>
      </c>
      <c r="G2661" s="3">
        <f>IF(N2661=1,VLOOKUP(A2660,[1]Plan1!$BG$69:$BI$188,3),G2660)</f>
        <v>5233.07</v>
      </c>
      <c r="H2661" s="200">
        <f t="shared" si="1396"/>
        <v>43710</v>
      </c>
      <c r="I2661" s="200">
        <f t="shared" si="1397"/>
        <v>43740</v>
      </c>
      <c r="J2661" s="27">
        <f t="shared" si="1401"/>
        <v>1.0004131725529497E-3</v>
      </c>
      <c r="K2661" s="12">
        <f t="shared" si="1415"/>
        <v>43801</v>
      </c>
      <c r="L2661" s="12">
        <f t="shared" si="1402"/>
        <v>43801</v>
      </c>
      <c r="M2661" s="1">
        <f t="shared" si="1416"/>
        <v>20</v>
      </c>
      <c r="N2661" s="1">
        <f t="shared" si="1403"/>
        <v>6</v>
      </c>
      <c r="O2661" s="2">
        <f t="shared" si="1404"/>
        <v>1.0003000099999999</v>
      </c>
      <c r="P2661" s="11">
        <f t="shared" si="1394"/>
        <v>0.99960037000000002</v>
      </c>
      <c r="Q2661" s="11">
        <f t="shared" si="1423"/>
        <v>1.5076851283417489</v>
      </c>
      <c r="R2661" s="2">
        <f t="shared" si="1393"/>
        <v>1.5081374400000001</v>
      </c>
      <c r="S2661" s="2">
        <f t="shared" si="1421"/>
        <v>1.5082878799999999</v>
      </c>
      <c r="T2661" s="2">
        <f t="shared" si="1405"/>
        <v>129767.69250506999</v>
      </c>
      <c r="U2661" s="2">
        <f t="shared" si="1406"/>
        <v>19240.180279387285</v>
      </c>
      <c r="V2661" s="2">
        <f t="shared" si="1407"/>
        <v>24483.841523524425</v>
      </c>
      <c r="W2661" s="2">
        <f t="shared" si="1408"/>
        <v>129760.44377898172</v>
      </c>
      <c r="X2661" s="29">
        <f t="shared" si="1409"/>
        <v>0</v>
      </c>
      <c r="Y2661" s="2">
        <f t="shared" si="1422"/>
        <v>0</v>
      </c>
      <c r="Z2661" s="82">
        <f t="shared" si="1410"/>
        <v>0</v>
      </c>
      <c r="AA2661" s="2">
        <f t="shared" si="1419"/>
        <v>0</v>
      </c>
      <c r="AB2661" s="27">
        <f t="shared" si="1417"/>
        <v>6.7299999999999999E-2</v>
      </c>
      <c r="AC2661" s="29">
        <f t="shared" si="1398"/>
        <v>6</v>
      </c>
      <c r="AD2661" s="29">
        <v>252</v>
      </c>
      <c r="AE2661" s="11">
        <f t="shared" si="1424"/>
        <v>1.0015519669999999</v>
      </c>
      <c r="AF2661" s="2">
        <f t="shared" si="1420"/>
        <v>201.39517642999999</v>
      </c>
      <c r="AG2661" s="2">
        <f t="shared" si="1411"/>
        <v>201.38392665000001</v>
      </c>
      <c r="AH2661" s="3">
        <f t="shared" si="1412"/>
        <v>0</v>
      </c>
      <c r="AI2661" s="4" t="str">
        <f t="shared" si="1425"/>
        <v>A+J=</v>
      </c>
      <c r="AJ2661" s="12">
        <f t="shared" si="1418"/>
        <v>43801</v>
      </c>
      <c r="AK2661" s="12"/>
      <c r="AL2661" s="4"/>
      <c r="AM2661" s="1"/>
      <c r="AN2661" s="12"/>
      <c r="AO2661" s="1"/>
      <c r="AP2661" s="1"/>
      <c r="AQ2661" s="3"/>
      <c r="AR2661" s="3"/>
      <c r="AS2661" s="7"/>
      <c r="AT2661" s="1"/>
      <c r="AU2661" s="1"/>
      <c r="AV2661" s="1"/>
      <c r="AW2661" s="1"/>
      <c r="AX2661" s="1"/>
      <c r="AY2661" s="1"/>
      <c r="AZ2661" s="1"/>
      <c r="BA2661" s="1"/>
      <c r="BB2661" s="1"/>
    </row>
    <row r="2662" spans="1:54" x14ac:dyDescent="0.2">
      <c r="A2662" s="178">
        <f t="shared" si="1413"/>
        <v>43781</v>
      </c>
      <c r="B2662" s="2">
        <f t="shared" si="1399"/>
        <v>129999.06261613734</v>
      </c>
      <c r="C2662" s="2">
        <f t="shared" si="1414"/>
        <v>86036.421976070007</v>
      </c>
      <c r="D2662" s="2">
        <f>SUM(Y2662:Y$2956)</f>
        <v>37852.919647399991</v>
      </c>
      <c r="E2662" s="11">
        <f t="shared" si="1400"/>
        <v>48183.502328670016</v>
      </c>
      <c r="F2662" s="99">
        <f t="shared" si="1395"/>
        <v>5227.84</v>
      </c>
      <c r="G2662" s="3">
        <f>IF(N2662=1,VLOOKUP(A2661,[1]Plan1!$BG$69:$BI$188,3),G2661)</f>
        <v>5233.07</v>
      </c>
      <c r="H2662" s="200">
        <f t="shared" si="1396"/>
        <v>43710</v>
      </c>
      <c r="I2662" s="200">
        <f t="shared" si="1397"/>
        <v>43740</v>
      </c>
      <c r="J2662" s="27">
        <f t="shared" si="1401"/>
        <v>1.0004131725529497E-3</v>
      </c>
      <c r="K2662" s="12">
        <f t="shared" si="1415"/>
        <v>43801</v>
      </c>
      <c r="L2662" s="12">
        <f t="shared" si="1402"/>
        <v>43801</v>
      </c>
      <c r="M2662" s="1">
        <f t="shared" si="1416"/>
        <v>20</v>
      </c>
      <c r="N2662" s="1">
        <f t="shared" si="1403"/>
        <v>7</v>
      </c>
      <c r="O2662" s="2">
        <f t="shared" si="1404"/>
        <v>1.0003500299999999</v>
      </c>
      <c r="P2662" s="11">
        <f t="shared" si="1394"/>
        <v>0.99960037000000002</v>
      </c>
      <c r="Q2662" s="11">
        <f t="shared" si="1423"/>
        <v>1.5076851283417489</v>
      </c>
      <c r="R2662" s="2">
        <f t="shared" si="1393"/>
        <v>1.50821286</v>
      </c>
      <c r="S2662" s="2">
        <f t="shared" si="1421"/>
        <v>1.5082878799999999</v>
      </c>
      <c r="T2662" s="2">
        <f t="shared" si="1405"/>
        <v>129767.69250506999</v>
      </c>
      <c r="U2662" s="2">
        <f t="shared" si="1406"/>
        <v>19240.180279387285</v>
      </c>
      <c r="V2662" s="2">
        <f t="shared" si="1407"/>
        <v>24487.475523270048</v>
      </c>
      <c r="W2662" s="2">
        <f t="shared" si="1408"/>
        <v>129764.07777872734</v>
      </c>
      <c r="X2662" s="29">
        <f t="shared" si="1409"/>
        <v>0</v>
      </c>
      <c r="Y2662" s="2">
        <f t="shared" si="1422"/>
        <v>0</v>
      </c>
      <c r="Z2662" s="82">
        <f t="shared" si="1410"/>
        <v>0</v>
      </c>
      <c r="AA2662" s="2">
        <f t="shared" si="1419"/>
        <v>0</v>
      </c>
      <c r="AB2662" s="27">
        <f t="shared" si="1417"/>
        <v>6.7299999999999999E-2</v>
      </c>
      <c r="AC2662" s="29">
        <f t="shared" si="1398"/>
        <v>7</v>
      </c>
      <c r="AD2662" s="29">
        <v>252</v>
      </c>
      <c r="AE2662" s="11">
        <f t="shared" si="1424"/>
        <v>1.0018108619999999</v>
      </c>
      <c r="AF2662" s="2">
        <f t="shared" si="1420"/>
        <v>234.99138318000001</v>
      </c>
      <c r="AG2662" s="2">
        <f t="shared" si="1411"/>
        <v>234.98483741000001</v>
      </c>
      <c r="AH2662" s="3">
        <f t="shared" si="1412"/>
        <v>0</v>
      </c>
      <c r="AI2662" s="4" t="str">
        <f t="shared" si="1425"/>
        <v>A+J=</v>
      </c>
      <c r="AJ2662" s="12">
        <f t="shared" si="1418"/>
        <v>43801</v>
      </c>
      <c r="AK2662" s="12"/>
      <c r="AL2662" s="4"/>
      <c r="AM2662" s="1"/>
      <c r="AN2662" s="12"/>
      <c r="AO2662" s="1"/>
      <c r="AP2662" s="1"/>
      <c r="AQ2662" s="3"/>
      <c r="AR2662" s="3"/>
      <c r="AS2662" s="7"/>
      <c r="AT2662" s="1"/>
      <c r="AU2662" s="1"/>
      <c r="AV2662" s="1"/>
      <c r="AW2662" s="1"/>
      <c r="AX2662" s="1"/>
      <c r="AY2662" s="1"/>
      <c r="AZ2662" s="1"/>
      <c r="BA2662" s="1"/>
      <c r="BB2662" s="1"/>
    </row>
    <row r="2663" spans="1:54" x14ac:dyDescent="0.2">
      <c r="A2663" s="178">
        <f t="shared" si="1413"/>
        <v>43782</v>
      </c>
      <c r="B2663" s="2">
        <f t="shared" si="1399"/>
        <v>130036.30726683293</v>
      </c>
      <c r="C2663" s="2">
        <f t="shared" si="1414"/>
        <v>86036.421976070007</v>
      </c>
      <c r="D2663" s="2">
        <f>SUM(Y2663:Y$2956)</f>
        <v>37852.919647399991</v>
      </c>
      <c r="E2663" s="11">
        <f t="shared" si="1400"/>
        <v>48183.502328670016</v>
      </c>
      <c r="F2663" s="99">
        <f t="shared" si="1395"/>
        <v>5227.84</v>
      </c>
      <c r="G2663" s="3">
        <f>IF(N2663=1,VLOOKUP(A2662,[1]Plan1!$BG$69:$BI$188,3),G2662)</f>
        <v>5233.07</v>
      </c>
      <c r="H2663" s="200">
        <f t="shared" si="1396"/>
        <v>43710</v>
      </c>
      <c r="I2663" s="200">
        <f t="shared" si="1397"/>
        <v>43740</v>
      </c>
      <c r="J2663" s="27">
        <f t="shared" si="1401"/>
        <v>1.0004131725529497E-3</v>
      </c>
      <c r="K2663" s="12">
        <f t="shared" si="1415"/>
        <v>43801</v>
      </c>
      <c r="L2663" s="12">
        <f t="shared" si="1402"/>
        <v>43801</v>
      </c>
      <c r="M2663" s="1">
        <f t="shared" si="1416"/>
        <v>20</v>
      </c>
      <c r="N2663" s="1">
        <f t="shared" si="1403"/>
        <v>8</v>
      </c>
      <c r="O2663" s="2">
        <f t="shared" si="1404"/>
        <v>1.0004000399999999</v>
      </c>
      <c r="P2663" s="11">
        <f t="shared" si="1394"/>
        <v>0.99960037000000002</v>
      </c>
      <c r="Q2663" s="11">
        <f t="shared" si="1423"/>
        <v>1.5076851283417489</v>
      </c>
      <c r="R2663" s="2">
        <f t="shared" si="1393"/>
        <v>1.50828826</v>
      </c>
      <c r="S2663" s="2">
        <f t="shared" si="1421"/>
        <v>1.5082878799999999</v>
      </c>
      <c r="T2663" s="2">
        <f t="shared" si="1405"/>
        <v>129767.69250506999</v>
      </c>
      <c r="U2663" s="2">
        <f t="shared" si="1406"/>
        <v>19240.180279387285</v>
      </c>
      <c r="V2663" s="2">
        <f t="shared" si="1407"/>
        <v>24491.108559345634</v>
      </c>
      <c r="W2663" s="2">
        <f t="shared" si="1408"/>
        <v>129767.71081480292</v>
      </c>
      <c r="X2663" s="29">
        <f t="shared" si="1409"/>
        <v>0</v>
      </c>
      <c r="Y2663" s="2">
        <f t="shared" si="1422"/>
        <v>0</v>
      </c>
      <c r="Z2663" s="82">
        <f t="shared" si="1410"/>
        <v>0</v>
      </c>
      <c r="AA2663" s="2">
        <f t="shared" si="1419"/>
        <v>0</v>
      </c>
      <c r="AB2663" s="27">
        <f t="shared" si="1417"/>
        <v>6.7299999999999999E-2</v>
      </c>
      <c r="AC2663" s="29">
        <f t="shared" si="1398"/>
        <v>8</v>
      </c>
      <c r="AD2663" s="29">
        <v>252</v>
      </c>
      <c r="AE2663" s="11">
        <f t="shared" si="1424"/>
        <v>1.002069825</v>
      </c>
      <c r="AF2663" s="2">
        <f t="shared" si="1420"/>
        <v>268.59641413000003</v>
      </c>
      <c r="AG2663" s="2">
        <f t="shared" si="1411"/>
        <v>268.59645203000002</v>
      </c>
      <c r="AH2663" s="3">
        <f t="shared" si="1412"/>
        <v>0</v>
      </c>
      <c r="AI2663" s="4" t="str">
        <f t="shared" si="1425"/>
        <v>A+J=</v>
      </c>
      <c r="AJ2663" s="12">
        <f t="shared" si="1418"/>
        <v>43801</v>
      </c>
      <c r="AK2663" s="12"/>
      <c r="AL2663" s="4"/>
      <c r="AM2663" s="1"/>
      <c r="AN2663" s="12"/>
      <c r="AO2663" s="1"/>
      <c r="AP2663" s="1"/>
      <c r="AQ2663" s="3"/>
      <c r="AR2663" s="3"/>
      <c r="AS2663" s="7"/>
      <c r="AT2663" s="1"/>
      <c r="AU2663" s="1"/>
      <c r="AV2663" s="1"/>
      <c r="AW2663" s="1"/>
      <c r="AX2663" s="1"/>
      <c r="AY2663" s="1"/>
      <c r="AZ2663" s="1"/>
      <c r="BA2663" s="1"/>
      <c r="BB2663" s="1"/>
    </row>
    <row r="2664" spans="1:54" x14ac:dyDescent="0.2">
      <c r="A2664" s="178">
        <f t="shared" si="1413"/>
        <v>43783</v>
      </c>
      <c r="B2664" s="2">
        <f t="shared" si="1399"/>
        <v>130073.56284704352</v>
      </c>
      <c r="C2664" s="2">
        <f t="shared" si="1414"/>
        <v>86036.421976070007</v>
      </c>
      <c r="D2664" s="2">
        <f>SUM(Y2664:Y$2956)</f>
        <v>37852.919647399991</v>
      </c>
      <c r="E2664" s="11">
        <f t="shared" si="1400"/>
        <v>48183.502328670016</v>
      </c>
      <c r="F2664" s="99">
        <f t="shared" si="1395"/>
        <v>5227.84</v>
      </c>
      <c r="G2664" s="3">
        <f>IF(N2664=1,VLOOKUP(A2663,[1]Plan1!$BG$69:$BI$188,3),G2663)</f>
        <v>5233.07</v>
      </c>
      <c r="H2664" s="200">
        <f t="shared" si="1396"/>
        <v>43710</v>
      </c>
      <c r="I2664" s="200">
        <f t="shared" si="1397"/>
        <v>43740</v>
      </c>
      <c r="J2664" s="27">
        <f t="shared" si="1401"/>
        <v>1.0004131725529497E-3</v>
      </c>
      <c r="K2664" s="12">
        <f t="shared" si="1415"/>
        <v>43801</v>
      </c>
      <c r="L2664" s="12">
        <f t="shared" si="1402"/>
        <v>43801</v>
      </c>
      <c r="M2664" s="1">
        <f t="shared" si="1416"/>
        <v>20</v>
      </c>
      <c r="N2664" s="1">
        <f t="shared" si="1403"/>
        <v>9</v>
      </c>
      <c r="O2664" s="2">
        <f t="shared" si="1404"/>
        <v>1.0004500599999999</v>
      </c>
      <c r="P2664" s="11">
        <f t="shared" si="1394"/>
        <v>0.99960037000000002</v>
      </c>
      <c r="Q2664" s="11">
        <f t="shared" si="1423"/>
        <v>1.5076851283417489</v>
      </c>
      <c r="R2664" s="2">
        <f t="shared" si="1393"/>
        <v>1.50836367</v>
      </c>
      <c r="S2664" s="2">
        <f t="shared" si="1421"/>
        <v>1.5082878799999999</v>
      </c>
      <c r="T2664" s="2">
        <f t="shared" si="1405"/>
        <v>129767.69250506999</v>
      </c>
      <c r="U2664" s="2">
        <f t="shared" si="1406"/>
        <v>19240.180279387285</v>
      </c>
      <c r="V2664" s="2">
        <f t="shared" si="1407"/>
        <v>24494.742077256236</v>
      </c>
      <c r="W2664" s="2">
        <f t="shared" si="1408"/>
        <v>129771.34433271352</v>
      </c>
      <c r="X2664" s="29">
        <f t="shared" si="1409"/>
        <v>0</v>
      </c>
      <c r="Y2664" s="2">
        <f t="shared" si="1422"/>
        <v>0</v>
      </c>
      <c r="Z2664" s="82">
        <f t="shared" si="1410"/>
        <v>0</v>
      </c>
      <c r="AA2664" s="2">
        <f t="shared" si="1419"/>
        <v>0</v>
      </c>
      <c r="AB2664" s="27">
        <f t="shared" si="1417"/>
        <v>6.7299999999999999E-2</v>
      </c>
      <c r="AC2664" s="29">
        <f t="shared" si="1398"/>
        <v>9</v>
      </c>
      <c r="AD2664" s="29">
        <v>252</v>
      </c>
      <c r="AE2664" s="11">
        <f t="shared" si="1424"/>
        <v>1.0023288539999999</v>
      </c>
      <c r="AF2664" s="2">
        <f t="shared" si="1420"/>
        <v>302.21000975999999</v>
      </c>
      <c r="AG2664" s="2">
        <f t="shared" si="1411"/>
        <v>302.21851433</v>
      </c>
      <c r="AH2664" s="3">
        <f t="shared" si="1412"/>
        <v>0</v>
      </c>
      <c r="AI2664" s="4" t="str">
        <f t="shared" si="1425"/>
        <v>A+J=</v>
      </c>
      <c r="AJ2664" s="12">
        <f t="shared" si="1418"/>
        <v>43801</v>
      </c>
      <c r="AK2664" s="12"/>
      <c r="AL2664" s="4"/>
      <c r="AM2664" s="1"/>
      <c r="AN2664" s="12"/>
      <c r="AO2664" s="1"/>
      <c r="AP2664" s="1"/>
      <c r="AQ2664" s="3"/>
      <c r="AR2664" s="3"/>
      <c r="AS2664" s="7"/>
      <c r="AT2664" s="1"/>
      <c r="AU2664" s="1"/>
      <c r="AV2664" s="1"/>
      <c r="AW2664" s="1"/>
      <c r="AX2664" s="1"/>
      <c r="AY2664" s="1"/>
      <c r="AZ2664" s="1"/>
      <c r="BA2664" s="1"/>
      <c r="BB2664" s="1"/>
    </row>
    <row r="2665" spans="1:54" x14ac:dyDescent="0.2">
      <c r="A2665" s="178">
        <f t="shared" si="1413"/>
        <v>43784</v>
      </c>
      <c r="B2665" s="2">
        <f t="shared" si="1399"/>
        <v>130110.82948762915</v>
      </c>
      <c r="C2665" s="2">
        <f t="shared" si="1414"/>
        <v>86036.421976070007</v>
      </c>
      <c r="D2665" s="2">
        <f>SUM(Y2665:Y$2956)</f>
        <v>37852.919647399991</v>
      </c>
      <c r="E2665" s="11">
        <f t="shared" si="1400"/>
        <v>48183.502328670016</v>
      </c>
      <c r="F2665" s="99">
        <f t="shared" si="1395"/>
        <v>5227.84</v>
      </c>
      <c r="G2665" s="3">
        <f>IF(N2665=1,VLOOKUP(A2664,[1]Plan1!$BG$69:$BI$188,3),G2664)</f>
        <v>5233.07</v>
      </c>
      <c r="H2665" s="200">
        <f t="shared" si="1396"/>
        <v>43710</v>
      </c>
      <c r="I2665" s="200">
        <f t="shared" si="1397"/>
        <v>43740</v>
      </c>
      <c r="J2665" s="27">
        <f t="shared" si="1401"/>
        <v>1.0004131725529497E-3</v>
      </c>
      <c r="K2665" s="12">
        <f t="shared" si="1415"/>
        <v>43801</v>
      </c>
      <c r="L2665" s="12">
        <f t="shared" si="1402"/>
        <v>43801</v>
      </c>
      <c r="M2665" s="1">
        <f t="shared" si="1416"/>
        <v>20</v>
      </c>
      <c r="N2665" s="1">
        <f t="shared" si="1403"/>
        <v>10</v>
      </c>
      <c r="O2665" s="2">
        <f t="shared" si="1404"/>
        <v>1.0005000799999999</v>
      </c>
      <c r="P2665" s="11">
        <f t="shared" si="1394"/>
        <v>0.99960037000000002</v>
      </c>
      <c r="Q2665" s="11">
        <f t="shared" si="1423"/>
        <v>1.5076851283417489</v>
      </c>
      <c r="R2665" s="2">
        <f t="shared" ref="R2665:R2728" si="1426">TRUNC(TRUNC((O2665*Q2665),15),8)</f>
        <v>1.50843909</v>
      </c>
      <c r="S2665" s="2">
        <f t="shared" si="1421"/>
        <v>1.5082878799999999</v>
      </c>
      <c r="T2665" s="2">
        <f t="shared" si="1405"/>
        <v>129767.69250506999</v>
      </c>
      <c r="U2665" s="2">
        <f t="shared" si="1406"/>
        <v>19240.180279387285</v>
      </c>
      <c r="V2665" s="2">
        <f t="shared" si="1407"/>
        <v>24498.376077001863</v>
      </c>
      <c r="W2665" s="2">
        <f t="shared" si="1408"/>
        <v>129774.97833245914</v>
      </c>
      <c r="X2665" s="29">
        <f t="shared" si="1409"/>
        <v>0</v>
      </c>
      <c r="Y2665" s="2">
        <f t="shared" si="1422"/>
        <v>0</v>
      </c>
      <c r="Z2665" s="82">
        <f t="shared" si="1410"/>
        <v>0</v>
      </c>
      <c r="AA2665" s="2">
        <f t="shared" si="1419"/>
        <v>0</v>
      </c>
      <c r="AB2665" s="27">
        <f t="shared" si="1417"/>
        <v>6.7299999999999999E-2</v>
      </c>
      <c r="AC2665" s="29">
        <f t="shared" si="1398"/>
        <v>10</v>
      </c>
      <c r="AD2665" s="29">
        <v>252</v>
      </c>
      <c r="AE2665" s="11">
        <f t="shared" si="1424"/>
        <v>1.0025879499999999</v>
      </c>
      <c r="AF2665" s="2">
        <f t="shared" si="1420"/>
        <v>335.83229980999999</v>
      </c>
      <c r="AG2665" s="2">
        <f t="shared" si="1411"/>
        <v>335.85115517000003</v>
      </c>
      <c r="AH2665" s="3">
        <f t="shared" si="1412"/>
        <v>0</v>
      </c>
      <c r="AI2665" s="4" t="str">
        <f t="shared" si="1425"/>
        <v>A+J=</v>
      </c>
      <c r="AJ2665" s="12">
        <f t="shared" si="1418"/>
        <v>43801</v>
      </c>
      <c r="AK2665" s="12"/>
      <c r="AL2665" s="4"/>
      <c r="AM2665" s="1"/>
      <c r="AN2665" s="12"/>
      <c r="AO2665" s="1"/>
      <c r="AP2665" s="1"/>
      <c r="AQ2665" s="3"/>
      <c r="AR2665" s="3"/>
      <c r="AS2665" s="7"/>
      <c r="AT2665" s="1"/>
      <c r="AU2665" s="1"/>
      <c r="AV2665" s="1"/>
      <c r="AW2665" s="1"/>
      <c r="AX2665" s="1"/>
      <c r="AY2665" s="1"/>
      <c r="AZ2665" s="1"/>
      <c r="BA2665" s="1"/>
      <c r="BB2665" s="1"/>
    </row>
    <row r="2666" spans="1:54" x14ac:dyDescent="0.2">
      <c r="A2666" s="178">
        <f t="shared" si="1413"/>
        <v>43785</v>
      </c>
      <c r="B2666" s="2">
        <f t="shared" si="1399"/>
        <v>130110.82948762915</v>
      </c>
      <c r="C2666" s="2">
        <f t="shared" si="1414"/>
        <v>86036.421976070007</v>
      </c>
      <c r="D2666" s="2">
        <f>SUM(Y2666:Y$2956)</f>
        <v>37852.919647399991</v>
      </c>
      <c r="E2666" s="11">
        <f t="shared" si="1400"/>
        <v>48183.502328670016</v>
      </c>
      <c r="F2666" s="99">
        <f t="shared" si="1395"/>
        <v>5227.84</v>
      </c>
      <c r="G2666" s="3">
        <f>IF(N2666=1,VLOOKUP(A2665,[1]Plan1!$BG$69:$BI$188,3),G2665)</f>
        <v>5233.07</v>
      </c>
      <c r="H2666" s="200">
        <f t="shared" si="1396"/>
        <v>43710</v>
      </c>
      <c r="I2666" s="200">
        <f t="shared" si="1397"/>
        <v>43740</v>
      </c>
      <c r="J2666" s="27">
        <f t="shared" si="1401"/>
        <v>1.0004131725529497E-3</v>
      </c>
      <c r="K2666" s="12">
        <f t="shared" si="1415"/>
        <v>43801</v>
      </c>
      <c r="L2666" s="12">
        <f t="shared" si="1402"/>
        <v>43801</v>
      </c>
      <c r="M2666" s="1">
        <f t="shared" si="1416"/>
        <v>20</v>
      </c>
      <c r="N2666" s="1">
        <f t="shared" si="1403"/>
        <v>10</v>
      </c>
      <c r="O2666" s="2">
        <f t="shared" si="1404"/>
        <v>1.0005000799999999</v>
      </c>
      <c r="P2666" s="11">
        <f t="shared" ref="P2666:P2729" si="1427">IF(L2666&gt;L2665,O2665,P2665)</f>
        <v>0.99960037000000002</v>
      </c>
      <c r="Q2666" s="11">
        <f t="shared" si="1423"/>
        <v>1.5076851283417489</v>
      </c>
      <c r="R2666" s="2">
        <f t="shared" si="1426"/>
        <v>1.50843909</v>
      </c>
      <c r="S2666" s="2">
        <f t="shared" si="1421"/>
        <v>1.5082878799999999</v>
      </c>
      <c r="T2666" s="2">
        <f t="shared" si="1405"/>
        <v>129767.69250506999</v>
      </c>
      <c r="U2666" s="2">
        <f t="shared" si="1406"/>
        <v>19240.180279387285</v>
      </c>
      <c r="V2666" s="2">
        <f t="shared" si="1407"/>
        <v>24498.376077001863</v>
      </c>
      <c r="W2666" s="2">
        <f t="shared" si="1408"/>
        <v>129774.97833245914</v>
      </c>
      <c r="X2666" s="29">
        <f t="shared" si="1409"/>
        <v>0</v>
      </c>
      <c r="Y2666" s="2">
        <f t="shared" si="1422"/>
        <v>0</v>
      </c>
      <c r="Z2666" s="82">
        <f t="shared" si="1410"/>
        <v>0</v>
      </c>
      <c r="AA2666" s="2">
        <f t="shared" si="1419"/>
        <v>0</v>
      </c>
      <c r="AB2666" s="27">
        <f t="shared" si="1417"/>
        <v>6.7299999999999999E-2</v>
      </c>
      <c r="AC2666" s="29">
        <f t="shared" si="1398"/>
        <v>10</v>
      </c>
      <c r="AD2666" s="29">
        <v>252</v>
      </c>
      <c r="AE2666" s="11">
        <f t="shared" si="1424"/>
        <v>1.0025879499999999</v>
      </c>
      <c r="AF2666" s="2">
        <f t="shared" si="1420"/>
        <v>335.83229980999999</v>
      </c>
      <c r="AG2666" s="2">
        <f t="shared" si="1411"/>
        <v>335.85115517000003</v>
      </c>
      <c r="AH2666" s="3">
        <f t="shared" si="1412"/>
        <v>0</v>
      </c>
      <c r="AI2666" s="4" t="str">
        <f t="shared" si="1425"/>
        <v>A+J=</v>
      </c>
      <c r="AJ2666" s="12">
        <f t="shared" si="1418"/>
        <v>43801</v>
      </c>
      <c r="AK2666" s="12"/>
      <c r="AL2666" s="4"/>
      <c r="AM2666" s="1"/>
      <c r="AN2666" s="12"/>
      <c r="AO2666" s="1"/>
      <c r="AP2666" s="1"/>
      <c r="AQ2666" s="3"/>
      <c r="AR2666" s="3"/>
      <c r="AS2666" s="7"/>
      <c r="AT2666" s="1"/>
      <c r="AU2666" s="1"/>
      <c r="AV2666" s="1"/>
      <c r="AW2666" s="1"/>
      <c r="AX2666" s="1"/>
      <c r="AY2666" s="1"/>
      <c r="AZ2666" s="1"/>
      <c r="BA2666" s="1"/>
      <c r="BB2666" s="1"/>
    </row>
    <row r="2667" spans="1:54" x14ac:dyDescent="0.2">
      <c r="A2667" s="178">
        <f t="shared" si="1413"/>
        <v>43786</v>
      </c>
      <c r="B2667" s="2">
        <f t="shared" si="1399"/>
        <v>130110.82948762915</v>
      </c>
      <c r="C2667" s="2">
        <f t="shared" si="1414"/>
        <v>86036.421976070007</v>
      </c>
      <c r="D2667" s="2">
        <f>SUM(Y2667:Y$2956)</f>
        <v>37852.919647399991</v>
      </c>
      <c r="E2667" s="11">
        <f t="shared" si="1400"/>
        <v>48183.502328670016</v>
      </c>
      <c r="F2667" s="99">
        <f t="shared" si="1395"/>
        <v>5227.84</v>
      </c>
      <c r="G2667" s="3">
        <f>IF(N2667=1,VLOOKUP(A2666,[1]Plan1!$BG$69:$BI$188,3),G2666)</f>
        <v>5233.07</v>
      </c>
      <c r="H2667" s="200">
        <f t="shared" si="1396"/>
        <v>43710</v>
      </c>
      <c r="I2667" s="200">
        <f t="shared" si="1397"/>
        <v>43740</v>
      </c>
      <c r="J2667" s="27">
        <f t="shared" si="1401"/>
        <v>1.0004131725529497E-3</v>
      </c>
      <c r="K2667" s="12">
        <f t="shared" si="1415"/>
        <v>43801</v>
      </c>
      <c r="L2667" s="12">
        <f t="shared" si="1402"/>
        <v>43801</v>
      </c>
      <c r="M2667" s="1">
        <f t="shared" si="1416"/>
        <v>20</v>
      </c>
      <c r="N2667" s="1">
        <f t="shared" si="1403"/>
        <v>10</v>
      </c>
      <c r="O2667" s="2">
        <f t="shared" si="1404"/>
        <v>1.0005000799999999</v>
      </c>
      <c r="P2667" s="11">
        <f t="shared" si="1427"/>
        <v>0.99960037000000002</v>
      </c>
      <c r="Q2667" s="11">
        <f t="shared" si="1423"/>
        <v>1.5076851283417489</v>
      </c>
      <c r="R2667" s="2">
        <f t="shared" si="1426"/>
        <v>1.50843909</v>
      </c>
      <c r="S2667" s="2">
        <f t="shared" si="1421"/>
        <v>1.5082878799999999</v>
      </c>
      <c r="T2667" s="2">
        <f t="shared" si="1405"/>
        <v>129767.69250506999</v>
      </c>
      <c r="U2667" s="2">
        <f t="shared" si="1406"/>
        <v>19240.180279387285</v>
      </c>
      <c r="V2667" s="2">
        <f t="shared" si="1407"/>
        <v>24498.376077001863</v>
      </c>
      <c r="W2667" s="2">
        <f t="shared" si="1408"/>
        <v>129774.97833245914</v>
      </c>
      <c r="X2667" s="29">
        <f t="shared" si="1409"/>
        <v>0</v>
      </c>
      <c r="Y2667" s="2">
        <f t="shared" si="1422"/>
        <v>0</v>
      </c>
      <c r="Z2667" s="82">
        <f t="shared" si="1410"/>
        <v>0</v>
      </c>
      <c r="AA2667" s="2">
        <f t="shared" si="1419"/>
        <v>0</v>
      </c>
      <c r="AB2667" s="27">
        <f t="shared" si="1417"/>
        <v>6.7299999999999999E-2</v>
      </c>
      <c r="AC2667" s="29">
        <f t="shared" si="1398"/>
        <v>10</v>
      </c>
      <c r="AD2667" s="29">
        <v>252</v>
      </c>
      <c r="AE2667" s="11">
        <f t="shared" si="1424"/>
        <v>1.0025879499999999</v>
      </c>
      <c r="AF2667" s="2">
        <f t="shared" si="1420"/>
        <v>335.83229980999999</v>
      </c>
      <c r="AG2667" s="2">
        <f t="shared" si="1411"/>
        <v>335.85115517000003</v>
      </c>
      <c r="AH2667" s="3">
        <f t="shared" si="1412"/>
        <v>0</v>
      </c>
      <c r="AI2667" s="4" t="str">
        <f t="shared" si="1425"/>
        <v>A+J=</v>
      </c>
      <c r="AJ2667" s="12">
        <f t="shared" si="1418"/>
        <v>43801</v>
      </c>
      <c r="AK2667" s="12"/>
      <c r="AL2667" s="4"/>
      <c r="AM2667" s="1"/>
      <c r="AN2667" s="12"/>
      <c r="AO2667" s="1"/>
      <c r="AP2667" s="1"/>
      <c r="AQ2667" s="3"/>
      <c r="AR2667" s="3"/>
      <c r="AS2667" s="7"/>
      <c r="AT2667" s="1"/>
      <c r="AU2667" s="1"/>
      <c r="AV2667" s="1"/>
      <c r="AW2667" s="1"/>
      <c r="AX2667" s="1"/>
      <c r="AY2667" s="1"/>
      <c r="AZ2667" s="1"/>
      <c r="BA2667" s="1"/>
      <c r="BB2667" s="1"/>
    </row>
    <row r="2668" spans="1:54" x14ac:dyDescent="0.2">
      <c r="A2668" s="178">
        <f t="shared" si="1413"/>
        <v>43787</v>
      </c>
      <c r="B2668" s="2">
        <f t="shared" si="1399"/>
        <v>130110.82948762915</v>
      </c>
      <c r="C2668" s="2">
        <f t="shared" si="1414"/>
        <v>86036.421976070007</v>
      </c>
      <c r="D2668" s="2">
        <f>SUM(Y2668:Y$2956)</f>
        <v>37852.919647399991</v>
      </c>
      <c r="E2668" s="11">
        <f t="shared" si="1400"/>
        <v>48183.502328670016</v>
      </c>
      <c r="F2668" s="99">
        <f t="shared" si="1395"/>
        <v>5227.84</v>
      </c>
      <c r="G2668" s="3">
        <f>IF(N2668=1,VLOOKUP(A2667,[1]Plan1!$BG$69:$BI$188,3),G2667)</f>
        <v>5233.07</v>
      </c>
      <c r="H2668" s="200">
        <f t="shared" si="1396"/>
        <v>43710</v>
      </c>
      <c r="I2668" s="200">
        <f t="shared" si="1397"/>
        <v>43740</v>
      </c>
      <c r="J2668" s="27">
        <f t="shared" si="1401"/>
        <v>1.0004131725529497E-3</v>
      </c>
      <c r="K2668" s="12">
        <f t="shared" si="1415"/>
        <v>43801</v>
      </c>
      <c r="L2668" s="12">
        <f t="shared" si="1402"/>
        <v>43801</v>
      </c>
      <c r="M2668" s="1">
        <f t="shared" si="1416"/>
        <v>20</v>
      </c>
      <c r="N2668" s="1">
        <f t="shared" si="1403"/>
        <v>10</v>
      </c>
      <c r="O2668" s="2">
        <f t="shared" si="1404"/>
        <v>1.0005000799999999</v>
      </c>
      <c r="P2668" s="11">
        <f t="shared" si="1427"/>
        <v>0.99960037000000002</v>
      </c>
      <c r="Q2668" s="11">
        <f t="shared" si="1423"/>
        <v>1.5076851283417489</v>
      </c>
      <c r="R2668" s="2">
        <f t="shared" si="1426"/>
        <v>1.50843909</v>
      </c>
      <c r="S2668" s="2">
        <f t="shared" si="1421"/>
        <v>1.5082878799999999</v>
      </c>
      <c r="T2668" s="2">
        <f t="shared" si="1405"/>
        <v>129767.69250506999</v>
      </c>
      <c r="U2668" s="2">
        <f t="shared" si="1406"/>
        <v>19240.180279387285</v>
      </c>
      <c r="V2668" s="2">
        <f t="shared" si="1407"/>
        <v>24498.376077001863</v>
      </c>
      <c r="W2668" s="2">
        <f t="shared" si="1408"/>
        <v>129774.97833245914</v>
      </c>
      <c r="X2668" s="29">
        <f t="shared" si="1409"/>
        <v>0</v>
      </c>
      <c r="Y2668" s="2">
        <f t="shared" si="1422"/>
        <v>0</v>
      </c>
      <c r="Z2668" s="82">
        <f t="shared" si="1410"/>
        <v>0</v>
      </c>
      <c r="AA2668" s="2">
        <f t="shared" si="1419"/>
        <v>0</v>
      </c>
      <c r="AB2668" s="27">
        <f t="shared" si="1417"/>
        <v>6.7299999999999999E-2</v>
      </c>
      <c r="AC2668" s="29">
        <f t="shared" si="1398"/>
        <v>10</v>
      </c>
      <c r="AD2668" s="29">
        <v>252</v>
      </c>
      <c r="AE2668" s="11">
        <f t="shared" si="1424"/>
        <v>1.0025879499999999</v>
      </c>
      <c r="AF2668" s="2">
        <f t="shared" si="1420"/>
        <v>335.83229980999999</v>
      </c>
      <c r="AG2668" s="2">
        <f t="shared" si="1411"/>
        <v>335.85115517000003</v>
      </c>
      <c r="AH2668" s="3">
        <f t="shared" si="1412"/>
        <v>0</v>
      </c>
      <c r="AI2668" s="4" t="str">
        <f t="shared" si="1425"/>
        <v>A+J=</v>
      </c>
      <c r="AJ2668" s="12">
        <f t="shared" si="1418"/>
        <v>43801</v>
      </c>
      <c r="AK2668" s="12"/>
      <c r="AL2668" s="4"/>
      <c r="AM2668" s="1"/>
      <c r="AN2668" s="12"/>
      <c r="AO2668" s="1"/>
      <c r="AP2668" s="1"/>
      <c r="AQ2668" s="3"/>
      <c r="AR2668" s="3"/>
      <c r="AS2668" s="7"/>
      <c r="AT2668" s="1"/>
      <c r="AU2668" s="1"/>
      <c r="AV2668" s="1"/>
      <c r="AW2668" s="1"/>
      <c r="AX2668" s="1"/>
      <c r="AY2668" s="1"/>
      <c r="AZ2668" s="1"/>
      <c r="BA2668" s="1"/>
      <c r="BB2668" s="1"/>
    </row>
    <row r="2669" spans="1:54" x14ac:dyDescent="0.2">
      <c r="A2669" s="178">
        <f t="shared" si="1413"/>
        <v>43788</v>
      </c>
      <c r="B2669" s="2">
        <f t="shared" si="1399"/>
        <v>130148.10622328975</v>
      </c>
      <c r="C2669" s="2">
        <f t="shared" si="1414"/>
        <v>86036.421976070007</v>
      </c>
      <c r="D2669" s="2">
        <f>SUM(Y2669:Y$2956)</f>
        <v>37852.919647399991</v>
      </c>
      <c r="E2669" s="11">
        <f t="shared" si="1400"/>
        <v>48183.502328670016</v>
      </c>
      <c r="F2669" s="99">
        <f t="shared" si="1395"/>
        <v>5227.84</v>
      </c>
      <c r="G2669" s="3">
        <f>IF(N2669=1,VLOOKUP(A2668,[1]Plan1!$BG$69:$BI$188,3),G2668)</f>
        <v>5233.07</v>
      </c>
      <c r="H2669" s="200">
        <f t="shared" si="1396"/>
        <v>43710</v>
      </c>
      <c r="I2669" s="200">
        <f t="shared" si="1397"/>
        <v>43740</v>
      </c>
      <c r="J2669" s="27">
        <f t="shared" si="1401"/>
        <v>1.0004131725529497E-3</v>
      </c>
      <c r="K2669" s="12">
        <f t="shared" si="1415"/>
        <v>43801</v>
      </c>
      <c r="L2669" s="12">
        <f t="shared" si="1402"/>
        <v>43801</v>
      </c>
      <c r="M2669" s="1">
        <f t="shared" si="1416"/>
        <v>20</v>
      </c>
      <c r="N2669" s="1">
        <f t="shared" si="1403"/>
        <v>11</v>
      </c>
      <c r="O2669" s="2">
        <f t="shared" si="1404"/>
        <v>1.0005501000000001</v>
      </c>
      <c r="P2669" s="11">
        <f t="shared" si="1427"/>
        <v>0.99960037000000002</v>
      </c>
      <c r="Q2669" s="11">
        <f t="shared" si="1423"/>
        <v>1.5076851283417489</v>
      </c>
      <c r="R2669" s="2">
        <f t="shared" si="1426"/>
        <v>1.5085145</v>
      </c>
      <c r="S2669" s="2">
        <f t="shared" si="1421"/>
        <v>1.5082878799999999</v>
      </c>
      <c r="T2669" s="2">
        <f t="shared" si="1405"/>
        <v>129767.69250506999</v>
      </c>
      <c r="U2669" s="2">
        <f t="shared" si="1406"/>
        <v>19240.180279387285</v>
      </c>
      <c r="V2669" s="2">
        <f t="shared" si="1407"/>
        <v>24502.00959491247</v>
      </c>
      <c r="W2669" s="2">
        <f t="shared" si="1408"/>
        <v>129778.61185036975</v>
      </c>
      <c r="X2669" s="29">
        <f t="shared" si="1409"/>
        <v>0</v>
      </c>
      <c r="Y2669" s="2">
        <f t="shared" si="1422"/>
        <v>0</v>
      </c>
      <c r="Z2669" s="82">
        <f t="shared" si="1410"/>
        <v>0</v>
      </c>
      <c r="AA2669" s="2">
        <f t="shared" si="1419"/>
        <v>0</v>
      </c>
      <c r="AB2669" s="27">
        <f t="shared" si="1417"/>
        <v>6.7299999999999999E-2</v>
      </c>
      <c r="AC2669" s="29">
        <f t="shared" si="1398"/>
        <v>11</v>
      </c>
      <c r="AD2669" s="29">
        <v>252</v>
      </c>
      <c r="AE2669" s="11">
        <f t="shared" si="1424"/>
        <v>1.0028471130000001</v>
      </c>
      <c r="AF2669" s="2">
        <f t="shared" si="1420"/>
        <v>369.46328431000001</v>
      </c>
      <c r="AG2669" s="2">
        <f t="shared" si="1411"/>
        <v>369.49437291999999</v>
      </c>
      <c r="AH2669" s="3">
        <f t="shared" si="1412"/>
        <v>0</v>
      </c>
      <c r="AI2669" s="4" t="str">
        <f t="shared" si="1425"/>
        <v>A+J=</v>
      </c>
      <c r="AJ2669" s="12">
        <f t="shared" si="1418"/>
        <v>43801</v>
      </c>
      <c r="AK2669" s="12"/>
      <c r="AL2669" s="4"/>
      <c r="AM2669" s="1"/>
      <c r="AN2669" s="12"/>
      <c r="AO2669" s="1"/>
      <c r="AP2669" s="1"/>
      <c r="AQ2669" s="3"/>
      <c r="AR2669" s="3"/>
      <c r="AS2669" s="7"/>
      <c r="AT2669" s="1"/>
      <c r="AU2669" s="1"/>
      <c r="AV2669" s="1"/>
      <c r="AW2669" s="1"/>
      <c r="AX2669" s="1"/>
      <c r="AY2669" s="1"/>
      <c r="AZ2669" s="1"/>
      <c r="BA2669" s="1"/>
      <c r="BB2669" s="1"/>
    </row>
    <row r="2670" spans="1:54" x14ac:dyDescent="0.2">
      <c r="A2670" s="178">
        <f t="shared" si="1413"/>
        <v>43789</v>
      </c>
      <c r="B2670" s="2">
        <f t="shared" si="1399"/>
        <v>130185.39402103538</v>
      </c>
      <c r="C2670" s="2">
        <f t="shared" si="1414"/>
        <v>86036.421976070007</v>
      </c>
      <c r="D2670" s="2">
        <f>SUM(Y2670:Y$2956)</f>
        <v>37852.919647399991</v>
      </c>
      <c r="E2670" s="11">
        <f t="shared" si="1400"/>
        <v>48183.502328670016</v>
      </c>
      <c r="F2670" s="99">
        <f t="shared" si="1395"/>
        <v>5227.84</v>
      </c>
      <c r="G2670" s="3">
        <f>IF(N2670=1,VLOOKUP(A2669,[1]Plan1!$BG$69:$BI$188,3),G2669)</f>
        <v>5233.07</v>
      </c>
      <c r="H2670" s="200">
        <f t="shared" si="1396"/>
        <v>43710</v>
      </c>
      <c r="I2670" s="200">
        <f t="shared" si="1397"/>
        <v>43740</v>
      </c>
      <c r="J2670" s="27">
        <f t="shared" si="1401"/>
        <v>1.0004131725529497E-3</v>
      </c>
      <c r="K2670" s="12">
        <f t="shared" si="1415"/>
        <v>43801</v>
      </c>
      <c r="L2670" s="12">
        <f t="shared" si="1402"/>
        <v>43801</v>
      </c>
      <c r="M2670" s="1">
        <f t="shared" si="1416"/>
        <v>20</v>
      </c>
      <c r="N2670" s="1">
        <f t="shared" si="1403"/>
        <v>12</v>
      </c>
      <c r="O2670" s="2">
        <f t="shared" si="1404"/>
        <v>1.0006001200000001</v>
      </c>
      <c r="P2670" s="11">
        <f t="shared" si="1427"/>
        <v>0.99960037000000002</v>
      </c>
      <c r="Q2670" s="11">
        <f t="shared" si="1423"/>
        <v>1.5076851283417489</v>
      </c>
      <c r="R2670" s="2">
        <f t="shared" si="1426"/>
        <v>1.5085899199999999</v>
      </c>
      <c r="S2670" s="2">
        <f t="shared" si="1421"/>
        <v>1.5082878799999999</v>
      </c>
      <c r="T2670" s="2">
        <f t="shared" si="1405"/>
        <v>129767.69250506999</v>
      </c>
      <c r="U2670" s="2">
        <f t="shared" si="1406"/>
        <v>19240.180279387285</v>
      </c>
      <c r="V2670" s="2">
        <f t="shared" si="1407"/>
        <v>24505.643594658093</v>
      </c>
      <c r="W2670" s="2">
        <f t="shared" si="1408"/>
        <v>129782.24585011537</v>
      </c>
      <c r="X2670" s="29">
        <f t="shared" si="1409"/>
        <v>0</v>
      </c>
      <c r="Y2670" s="2">
        <f t="shared" si="1422"/>
        <v>0</v>
      </c>
      <c r="Z2670" s="82">
        <f t="shared" si="1410"/>
        <v>0</v>
      </c>
      <c r="AA2670" s="2">
        <f t="shared" si="1419"/>
        <v>0</v>
      </c>
      <c r="AB2670" s="27">
        <f t="shared" si="1417"/>
        <v>6.7299999999999999E-2</v>
      </c>
      <c r="AC2670" s="29">
        <f t="shared" si="1398"/>
        <v>12</v>
      </c>
      <c r="AD2670" s="29">
        <v>252</v>
      </c>
      <c r="AE2670" s="11">
        <f t="shared" si="1424"/>
        <v>1.003106343</v>
      </c>
      <c r="AF2670" s="2">
        <f t="shared" si="1420"/>
        <v>403.10296323</v>
      </c>
      <c r="AG2670" s="2">
        <f t="shared" si="1411"/>
        <v>403.14817091999998</v>
      </c>
      <c r="AH2670" s="3">
        <f t="shared" si="1412"/>
        <v>0</v>
      </c>
      <c r="AI2670" s="4" t="str">
        <f t="shared" si="1425"/>
        <v>A+J=</v>
      </c>
      <c r="AJ2670" s="12">
        <f t="shared" si="1418"/>
        <v>43801</v>
      </c>
      <c r="AK2670" s="12"/>
      <c r="AL2670" s="4"/>
      <c r="AM2670" s="1"/>
      <c r="AN2670" s="12"/>
      <c r="AO2670" s="1"/>
      <c r="AP2670" s="1"/>
      <c r="AQ2670" s="3"/>
      <c r="AR2670" s="3"/>
      <c r="AS2670" s="7"/>
      <c r="AT2670" s="1"/>
      <c r="AU2670" s="1"/>
      <c r="AV2670" s="1"/>
      <c r="AW2670" s="1"/>
      <c r="AX2670" s="1"/>
      <c r="AY2670" s="1"/>
      <c r="AZ2670" s="1"/>
      <c r="BA2670" s="1"/>
      <c r="BB2670" s="1"/>
    </row>
    <row r="2671" spans="1:54" x14ac:dyDescent="0.2">
      <c r="A2671" s="178">
        <f t="shared" si="1413"/>
        <v>43790</v>
      </c>
      <c r="B2671" s="2">
        <f t="shared" si="1399"/>
        <v>130222.69239851102</v>
      </c>
      <c r="C2671" s="2">
        <f t="shared" si="1414"/>
        <v>86036.421976070007</v>
      </c>
      <c r="D2671" s="2">
        <f>SUM(Y2671:Y$2956)</f>
        <v>37852.919647399991</v>
      </c>
      <c r="E2671" s="11">
        <f t="shared" si="1400"/>
        <v>48183.502328670016</v>
      </c>
      <c r="F2671" s="99">
        <f t="shared" si="1395"/>
        <v>5227.84</v>
      </c>
      <c r="G2671" s="3">
        <f>IF(N2671=1,VLOOKUP(A2670,[1]Plan1!$BG$69:$BI$188,3),G2670)</f>
        <v>5233.07</v>
      </c>
      <c r="H2671" s="200">
        <f t="shared" si="1396"/>
        <v>43710</v>
      </c>
      <c r="I2671" s="200">
        <f t="shared" si="1397"/>
        <v>43740</v>
      </c>
      <c r="J2671" s="27">
        <f t="shared" si="1401"/>
        <v>1.0004131725529497E-3</v>
      </c>
      <c r="K2671" s="12">
        <f t="shared" si="1415"/>
        <v>43801</v>
      </c>
      <c r="L2671" s="12">
        <f t="shared" si="1402"/>
        <v>43801</v>
      </c>
      <c r="M2671" s="1">
        <f t="shared" si="1416"/>
        <v>20</v>
      </c>
      <c r="N2671" s="1">
        <f t="shared" si="1403"/>
        <v>13</v>
      </c>
      <c r="O2671" s="2">
        <f t="shared" si="1404"/>
        <v>1.00065015</v>
      </c>
      <c r="P2671" s="11">
        <f t="shared" si="1427"/>
        <v>0.99960037000000002</v>
      </c>
      <c r="Q2671" s="11">
        <f t="shared" si="1423"/>
        <v>1.5076851283417489</v>
      </c>
      <c r="R2671" s="2">
        <f t="shared" si="1426"/>
        <v>1.5086653400000001</v>
      </c>
      <c r="S2671" s="2">
        <f t="shared" si="1421"/>
        <v>1.5082878799999999</v>
      </c>
      <c r="T2671" s="2">
        <f t="shared" si="1405"/>
        <v>129767.69250506999</v>
      </c>
      <c r="U2671" s="2">
        <f t="shared" si="1406"/>
        <v>19240.180279387285</v>
      </c>
      <c r="V2671" s="2">
        <f t="shared" si="1407"/>
        <v>24509.277594403728</v>
      </c>
      <c r="W2671" s="2">
        <f t="shared" si="1408"/>
        <v>129785.87984986101</v>
      </c>
      <c r="X2671" s="29">
        <f t="shared" si="1409"/>
        <v>0</v>
      </c>
      <c r="Y2671" s="2">
        <f t="shared" si="1422"/>
        <v>0</v>
      </c>
      <c r="Z2671" s="82">
        <f t="shared" si="1410"/>
        <v>0</v>
      </c>
      <c r="AA2671" s="2">
        <f t="shared" si="1419"/>
        <v>0</v>
      </c>
      <c r="AB2671" s="27">
        <f t="shared" si="1417"/>
        <v>6.7299999999999999E-2</v>
      </c>
      <c r="AC2671" s="29">
        <f t="shared" si="1398"/>
        <v>13</v>
      </c>
      <c r="AD2671" s="29">
        <v>252</v>
      </c>
      <c r="AE2671" s="11">
        <f t="shared" si="1424"/>
        <v>1.0033656399999999</v>
      </c>
      <c r="AF2671" s="2">
        <f t="shared" si="1420"/>
        <v>436.7513366</v>
      </c>
      <c r="AG2671" s="2">
        <f t="shared" si="1411"/>
        <v>436.81254865</v>
      </c>
      <c r="AH2671" s="3">
        <f t="shared" si="1412"/>
        <v>0</v>
      </c>
      <c r="AI2671" s="4" t="str">
        <f t="shared" si="1425"/>
        <v>A+J=</v>
      </c>
      <c r="AJ2671" s="12">
        <f t="shared" si="1418"/>
        <v>43801</v>
      </c>
      <c r="AK2671" s="12"/>
      <c r="AL2671" s="4"/>
      <c r="AM2671" s="1"/>
      <c r="AN2671" s="12"/>
      <c r="AO2671" s="1"/>
      <c r="AP2671" s="1"/>
      <c r="AQ2671" s="3"/>
      <c r="AR2671" s="3"/>
      <c r="AS2671" s="7"/>
      <c r="AT2671" s="1"/>
      <c r="AU2671" s="1"/>
      <c r="AV2671" s="1"/>
      <c r="AW2671" s="1"/>
      <c r="AX2671" s="1"/>
      <c r="AY2671" s="1"/>
      <c r="AZ2671" s="1"/>
      <c r="BA2671" s="1"/>
      <c r="BB2671" s="1"/>
    </row>
    <row r="2672" spans="1:54" x14ac:dyDescent="0.2">
      <c r="A2672" s="178">
        <f t="shared" si="1413"/>
        <v>43791</v>
      </c>
      <c r="B2672" s="2">
        <f t="shared" si="1399"/>
        <v>130260.00184004166</v>
      </c>
      <c r="C2672" s="2">
        <f t="shared" si="1414"/>
        <v>86036.421976070007</v>
      </c>
      <c r="D2672" s="2">
        <f>SUM(Y2672:Y$2956)</f>
        <v>37852.919647399991</v>
      </c>
      <c r="E2672" s="11">
        <f t="shared" si="1400"/>
        <v>48183.502328670016</v>
      </c>
      <c r="F2672" s="99">
        <f t="shared" si="1395"/>
        <v>5227.84</v>
      </c>
      <c r="G2672" s="3">
        <f>IF(N2672=1,VLOOKUP(A2671,[1]Plan1!$BG$69:$BI$188,3),G2671)</f>
        <v>5233.07</v>
      </c>
      <c r="H2672" s="200">
        <f t="shared" si="1396"/>
        <v>43710</v>
      </c>
      <c r="I2672" s="200">
        <f t="shared" si="1397"/>
        <v>43740</v>
      </c>
      <c r="J2672" s="27">
        <f t="shared" si="1401"/>
        <v>1.0004131725529497E-3</v>
      </c>
      <c r="K2672" s="12">
        <f t="shared" si="1415"/>
        <v>43801</v>
      </c>
      <c r="L2672" s="12">
        <f t="shared" si="1402"/>
        <v>43801</v>
      </c>
      <c r="M2672" s="1">
        <f t="shared" si="1416"/>
        <v>20</v>
      </c>
      <c r="N2672" s="1">
        <f t="shared" si="1403"/>
        <v>14</v>
      </c>
      <c r="O2672" s="2">
        <f t="shared" si="1404"/>
        <v>1.0007001799999999</v>
      </c>
      <c r="P2672" s="11">
        <f t="shared" si="1427"/>
        <v>0.99960037000000002</v>
      </c>
      <c r="Q2672" s="11">
        <f t="shared" si="1423"/>
        <v>1.5076851283417489</v>
      </c>
      <c r="R2672" s="2">
        <f t="shared" si="1426"/>
        <v>1.50874077</v>
      </c>
      <c r="S2672" s="2">
        <f t="shared" si="1421"/>
        <v>1.5082878799999999</v>
      </c>
      <c r="T2672" s="2">
        <f t="shared" si="1405"/>
        <v>129767.69250506999</v>
      </c>
      <c r="U2672" s="2">
        <f t="shared" si="1406"/>
        <v>19240.180279387285</v>
      </c>
      <c r="V2672" s="2">
        <f t="shared" si="1407"/>
        <v>24512.912075984375</v>
      </c>
      <c r="W2672" s="2">
        <f t="shared" si="1408"/>
        <v>129789.51433144166</v>
      </c>
      <c r="X2672" s="29">
        <f t="shared" si="1409"/>
        <v>0</v>
      </c>
      <c r="Y2672" s="2">
        <f t="shared" si="1422"/>
        <v>0</v>
      </c>
      <c r="Z2672" s="82">
        <f t="shared" si="1410"/>
        <v>0</v>
      </c>
      <c r="AA2672" s="2">
        <f t="shared" si="1419"/>
        <v>0</v>
      </c>
      <c r="AB2672" s="27">
        <f t="shared" si="1417"/>
        <v>6.7299999999999999E-2</v>
      </c>
      <c r="AC2672" s="29">
        <f t="shared" si="1398"/>
        <v>14</v>
      </c>
      <c r="AD2672" s="29">
        <v>252</v>
      </c>
      <c r="AE2672" s="11">
        <f t="shared" si="1424"/>
        <v>1.0036250040000001</v>
      </c>
      <c r="AF2672" s="2">
        <f t="shared" si="1420"/>
        <v>470.40840439999999</v>
      </c>
      <c r="AG2672" s="2">
        <f t="shared" si="1411"/>
        <v>470.48750860000001</v>
      </c>
      <c r="AH2672" s="3">
        <f t="shared" si="1412"/>
        <v>0</v>
      </c>
      <c r="AI2672" s="4" t="str">
        <f t="shared" si="1425"/>
        <v>A+J=</v>
      </c>
      <c r="AJ2672" s="12">
        <f t="shared" si="1418"/>
        <v>43801</v>
      </c>
      <c r="AK2672" s="12"/>
      <c r="AL2672" s="4"/>
      <c r="AM2672" s="1"/>
      <c r="AN2672" s="12"/>
      <c r="AO2672" s="1"/>
      <c r="AP2672" s="1"/>
      <c r="AQ2672" s="3"/>
      <c r="AR2672" s="3"/>
      <c r="AS2672" s="7"/>
      <c r="AT2672" s="1"/>
      <c r="AU2672" s="1"/>
      <c r="AV2672" s="1"/>
      <c r="AW2672" s="1"/>
      <c r="AX2672" s="1"/>
      <c r="AY2672" s="1"/>
      <c r="AZ2672" s="1"/>
      <c r="BA2672" s="1"/>
      <c r="BB2672" s="1"/>
    </row>
    <row r="2673" spans="1:54" x14ac:dyDescent="0.2">
      <c r="A2673" s="178">
        <f t="shared" si="1413"/>
        <v>43792</v>
      </c>
      <c r="B2673" s="2">
        <f t="shared" si="1399"/>
        <v>130297.32186302231</v>
      </c>
      <c r="C2673" s="2">
        <f t="shared" si="1414"/>
        <v>86036.421976070007</v>
      </c>
      <c r="D2673" s="2">
        <f>SUM(Y2673:Y$2956)</f>
        <v>37852.919647399991</v>
      </c>
      <c r="E2673" s="11">
        <f t="shared" si="1400"/>
        <v>48183.502328670016</v>
      </c>
      <c r="F2673" s="99">
        <f t="shared" si="1395"/>
        <v>5227.84</v>
      </c>
      <c r="G2673" s="3">
        <f>IF(N2673=1,VLOOKUP(A2672,[1]Plan1!$BG$69:$BI$188,3),G2672)</f>
        <v>5233.07</v>
      </c>
      <c r="H2673" s="200">
        <f t="shared" si="1396"/>
        <v>43710</v>
      </c>
      <c r="I2673" s="200">
        <f t="shared" si="1397"/>
        <v>43740</v>
      </c>
      <c r="J2673" s="27">
        <f t="shared" si="1401"/>
        <v>1.0004131725529497E-3</v>
      </c>
      <c r="K2673" s="12">
        <f t="shared" si="1415"/>
        <v>43801</v>
      </c>
      <c r="L2673" s="12">
        <f t="shared" si="1402"/>
        <v>43801</v>
      </c>
      <c r="M2673" s="1">
        <f t="shared" si="1416"/>
        <v>20</v>
      </c>
      <c r="N2673" s="1">
        <f t="shared" si="1403"/>
        <v>15</v>
      </c>
      <c r="O2673" s="2">
        <f t="shared" si="1404"/>
        <v>1.0007502100000001</v>
      </c>
      <c r="P2673" s="11">
        <f t="shared" si="1427"/>
        <v>0.99960037000000002</v>
      </c>
      <c r="Q2673" s="11">
        <f t="shared" si="1423"/>
        <v>1.5076851283417489</v>
      </c>
      <c r="R2673" s="2">
        <f t="shared" si="1426"/>
        <v>1.5088162000000001</v>
      </c>
      <c r="S2673" s="2">
        <f t="shared" si="1421"/>
        <v>1.5082878799999999</v>
      </c>
      <c r="T2673" s="2">
        <f t="shared" si="1405"/>
        <v>129767.69250506999</v>
      </c>
      <c r="U2673" s="2">
        <f t="shared" si="1406"/>
        <v>19240.180279387285</v>
      </c>
      <c r="V2673" s="2">
        <f t="shared" si="1407"/>
        <v>24516.546557565031</v>
      </c>
      <c r="W2673" s="2">
        <f t="shared" si="1408"/>
        <v>129793.14881302232</v>
      </c>
      <c r="X2673" s="29">
        <f t="shared" si="1409"/>
        <v>0</v>
      </c>
      <c r="Y2673" s="2">
        <f t="shared" si="1422"/>
        <v>0</v>
      </c>
      <c r="Z2673" s="82">
        <f t="shared" si="1410"/>
        <v>0</v>
      </c>
      <c r="AA2673" s="2">
        <f t="shared" si="1419"/>
        <v>0</v>
      </c>
      <c r="AB2673" s="27">
        <f t="shared" si="1417"/>
        <v>6.7299999999999999E-2</v>
      </c>
      <c r="AC2673" s="29">
        <f t="shared" si="1398"/>
        <v>15</v>
      </c>
      <c r="AD2673" s="29">
        <v>252</v>
      </c>
      <c r="AE2673" s="11">
        <f t="shared" si="1424"/>
        <v>1.003884435</v>
      </c>
      <c r="AF2673" s="2">
        <f t="shared" si="1420"/>
        <v>504.07416662999998</v>
      </c>
      <c r="AG2673" s="2">
        <f t="shared" si="1411"/>
        <v>504.17304999999999</v>
      </c>
      <c r="AH2673" s="3">
        <f t="shared" si="1412"/>
        <v>0</v>
      </c>
      <c r="AI2673" s="4" t="str">
        <f t="shared" si="1425"/>
        <v>A+J=</v>
      </c>
      <c r="AJ2673" s="12">
        <f t="shared" si="1418"/>
        <v>43801</v>
      </c>
      <c r="AK2673" s="12"/>
      <c r="AL2673" s="4"/>
      <c r="AM2673" s="1"/>
      <c r="AN2673" s="12"/>
      <c r="AO2673" s="1"/>
      <c r="AP2673" s="1"/>
      <c r="AQ2673" s="3"/>
      <c r="AR2673" s="3"/>
      <c r="AS2673" s="7"/>
      <c r="AT2673" s="1"/>
      <c r="AU2673" s="1"/>
      <c r="AV2673" s="1"/>
      <c r="AW2673" s="1"/>
      <c r="AX2673" s="1"/>
      <c r="AY2673" s="1"/>
      <c r="AZ2673" s="1"/>
      <c r="BA2673" s="1"/>
      <c r="BB2673" s="1"/>
    </row>
    <row r="2674" spans="1:54" x14ac:dyDescent="0.2">
      <c r="A2674" s="178">
        <f t="shared" si="1413"/>
        <v>43793</v>
      </c>
      <c r="B2674" s="2">
        <f t="shared" si="1399"/>
        <v>130297.32186302231</v>
      </c>
      <c r="C2674" s="2">
        <f t="shared" si="1414"/>
        <v>86036.421976070007</v>
      </c>
      <c r="D2674" s="2">
        <f>SUM(Y2674:Y$2956)</f>
        <v>37852.919647399991</v>
      </c>
      <c r="E2674" s="11">
        <f t="shared" si="1400"/>
        <v>48183.502328670016</v>
      </c>
      <c r="F2674" s="99">
        <f t="shared" si="1395"/>
        <v>5227.84</v>
      </c>
      <c r="G2674" s="3">
        <f>IF(N2674=1,VLOOKUP(A2673,[1]Plan1!$BG$69:$BI$188,3),G2673)</f>
        <v>5233.07</v>
      </c>
      <c r="H2674" s="200">
        <f t="shared" si="1396"/>
        <v>43710</v>
      </c>
      <c r="I2674" s="200">
        <f t="shared" si="1397"/>
        <v>43740</v>
      </c>
      <c r="J2674" s="27">
        <f t="shared" si="1401"/>
        <v>1.0004131725529497E-3</v>
      </c>
      <c r="K2674" s="12">
        <f t="shared" si="1415"/>
        <v>43801</v>
      </c>
      <c r="L2674" s="12">
        <f t="shared" si="1402"/>
        <v>43801</v>
      </c>
      <c r="M2674" s="1">
        <f t="shared" si="1416"/>
        <v>20</v>
      </c>
      <c r="N2674" s="1">
        <f t="shared" si="1403"/>
        <v>15</v>
      </c>
      <c r="O2674" s="2">
        <f t="shared" si="1404"/>
        <v>1.0007502100000001</v>
      </c>
      <c r="P2674" s="11">
        <f t="shared" si="1427"/>
        <v>0.99960037000000002</v>
      </c>
      <c r="Q2674" s="11">
        <f t="shared" si="1423"/>
        <v>1.5076851283417489</v>
      </c>
      <c r="R2674" s="2">
        <f t="shared" si="1426"/>
        <v>1.5088162000000001</v>
      </c>
      <c r="S2674" s="2">
        <f t="shared" si="1421"/>
        <v>1.5082878799999999</v>
      </c>
      <c r="T2674" s="2">
        <f t="shared" si="1405"/>
        <v>129767.69250506999</v>
      </c>
      <c r="U2674" s="2">
        <f t="shared" si="1406"/>
        <v>19240.180279387285</v>
      </c>
      <c r="V2674" s="2">
        <f t="shared" si="1407"/>
        <v>24516.546557565031</v>
      </c>
      <c r="W2674" s="2">
        <f t="shared" si="1408"/>
        <v>129793.14881302232</v>
      </c>
      <c r="X2674" s="29">
        <f t="shared" si="1409"/>
        <v>0</v>
      </c>
      <c r="Y2674" s="2">
        <f t="shared" si="1422"/>
        <v>0</v>
      </c>
      <c r="Z2674" s="82">
        <f t="shared" si="1410"/>
        <v>0</v>
      </c>
      <c r="AA2674" s="2">
        <f t="shared" si="1419"/>
        <v>0</v>
      </c>
      <c r="AB2674" s="27">
        <f t="shared" si="1417"/>
        <v>6.7299999999999999E-2</v>
      </c>
      <c r="AC2674" s="29">
        <f t="shared" si="1398"/>
        <v>15</v>
      </c>
      <c r="AD2674" s="29">
        <v>252</v>
      </c>
      <c r="AE2674" s="11">
        <f t="shared" si="1424"/>
        <v>1.003884435</v>
      </c>
      <c r="AF2674" s="2">
        <f t="shared" si="1420"/>
        <v>504.07416662999998</v>
      </c>
      <c r="AG2674" s="2">
        <f t="shared" si="1411"/>
        <v>504.17304999999999</v>
      </c>
      <c r="AH2674" s="3">
        <f t="shared" si="1412"/>
        <v>0</v>
      </c>
      <c r="AI2674" s="4" t="str">
        <f t="shared" si="1425"/>
        <v>A+J=</v>
      </c>
      <c r="AJ2674" s="12">
        <f t="shared" si="1418"/>
        <v>43801</v>
      </c>
      <c r="AK2674" s="12"/>
      <c r="AL2674" s="4"/>
      <c r="AM2674" s="1"/>
      <c r="AN2674" s="12"/>
      <c r="AO2674" s="1"/>
      <c r="AP2674" s="1"/>
      <c r="AQ2674" s="3"/>
      <c r="AR2674" s="3"/>
      <c r="AS2674" s="7"/>
      <c r="AT2674" s="1"/>
      <c r="AU2674" s="1"/>
      <c r="AV2674" s="1"/>
      <c r="AW2674" s="1"/>
      <c r="AX2674" s="1"/>
      <c r="AY2674" s="1"/>
      <c r="AZ2674" s="1"/>
      <c r="BA2674" s="1"/>
      <c r="BB2674" s="1"/>
    </row>
    <row r="2675" spans="1:54" x14ac:dyDescent="0.2">
      <c r="A2675" s="178">
        <f t="shared" si="1413"/>
        <v>43794</v>
      </c>
      <c r="B2675" s="2">
        <f t="shared" si="1399"/>
        <v>130297.32186302231</v>
      </c>
      <c r="C2675" s="2">
        <f t="shared" si="1414"/>
        <v>86036.421976070007</v>
      </c>
      <c r="D2675" s="2">
        <f>SUM(Y2675:Y$2956)</f>
        <v>37852.919647399991</v>
      </c>
      <c r="E2675" s="11">
        <f t="shared" si="1400"/>
        <v>48183.502328670016</v>
      </c>
      <c r="F2675" s="99">
        <f t="shared" si="1395"/>
        <v>5227.84</v>
      </c>
      <c r="G2675" s="3">
        <f>IF(N2675=1,VLOOKUP(A2674,[1]Plan1!$BG$69:$BI$188,3),G2674)</f>
        <v>5233.07</v>
      </c>
      <c r="H2675" s="200">
        <f t="shared" si="1396"/>
        <v>43710</v>
      </c>
      <c r="I2675" s="200">
        <f t="shared" si="1397"/>
        <v>43740</v>
      </c>
      <c r="J2675" s="27">
        <f t="shared" si="1401"/>
        <v>1.0004131725529497E-3</v>
      </c>
      <c r="K2675" s="12">
        <f t="shared" si="1415"/>
        <v>43801</v>
      </c>
      <c r="L2675" s="12">
        <f t="shared" si="1402"/>
        <v>43801</v>
      </c>
      <c r="M2675" s="1">
        <f t="shared" si="1416"/>
        <v>20</v>
      </c>
      <c r="N2675" s="1">
        <f t="shared" si="1403"/>
        <v>15</v>
      </c>
      <c r="O2675" s="2">
        <f t="shared" si="1404"/>
        <v>1.0007502100000001</v>
      </c>
      <c r="P2675" s="11">
        <f t="shared" si="1427"/>
        <v>0.99960037000000002</v>
      </c>
      <c r="Q2675" s="11">
        <f t="shared" si="1423"/>
        <v>1.5076851283417489</v>
      </c>
      <c r="R2675" s="2">
        <f t="shared" si="1426"/>
        <v>1.5088162000000001</v>
      </c>
      <c r="S2675" s="2">
        <f t="shared" si="1421"/>
        <v>1.5082878799999999</v>
      </c>
      <c r="T2675" s="2">
        <f t="shared" si="1405"/>
        <v>129767.69250506999</v>
      </c>
      <c r="U2675" s="2">
        <f t="shared" si="1406"/>
        <v>19240.180279387285</v>
      </c>
      <c r="V2675" s="2">
        <f t="shared" si="1407"/>
        <v>24516.546557565031</v>
      </c>
      <c r="W2675" s="2">
        <f t="shared" si="1408"/>
        <v>129793.14881302232</v>
      </c>
      <c r="X2675" s="29">
        <f t="shared" si="1409"/>
        <v>0</v>
      </c>
      <c r="Y2675" s="2">
        <f t="shared" si="1422"/>
        <v>0</v>
      </c>
      <c r="Z2675" s="82">
        <f t="shared" si="1410"/>
        <v>0</v>
      </c>
      <c r="AA2675" s="2">
        <f t="shared" si="1419"/>
        <v>0</v>
      </c>
      <c r="AB2675" s="27">
        <f t="shared" si="1417"/>
        <v>6.7299999999999999E-2</v>
      </c>
      <c r="AC2675" s="29">
        <f t="shared" si="1398"/>
        <v>15</v>
      </c>
      <c r="AD2675" s="29">
        <v>252</v>
      </c>
      <c r="AE2675" s="11">
        <f t="shared" si="1424"/>
        <v>1.003884435</v>
      </c>
      <c r="AF2675" s="2">
        <f t="shared" si="1420"/>
        <v>504.07416662999998</v>
      </c>
      <c r="AG2675" s="2">
        <f t="shared" si="1411"/>
        <v>504.17304999999999</v>
      </c>
      <c r="AH2675" s="3">
        <f t="shared" si="1412"/>
        <v>0</v>
      </c>
      <c r="AI2675" s="4" t="str">
        <f t="shared" si="1425"/>
        <v>A+J=</v>
      </c>
      <c r="AJ2675" s="12">
        <f t="shared" si="1418"/>
        <v>43801</v>
      </c>
      <c r="AK2675" s="12"/>
      <c r="AL2675" s="4"/>
      <c r="AM2675" s="1"/>
      <c r="AN2675" s="12"/>
      <c r="AO2675" s="1"/>
      <c r="AP2675" s="1"/>
      <c r="AQ2675" s="3"/>
      <c r="AR2675" s="3"/>
      <c r="AS2675" s="7"/>
      <c r="AT2675" s="1"/>
      <c r="AU2675" s="1"/>
      <c r="AV2675" s="1"/>
      <c r="AW2675" s="1"/>
      <c r="AX2675" s="1"/>
      <c r="AY2675" s="1"/>
      <c r="AZ2675" s="1"/>
      <c r="BA2675" s="1"/>
      <c r="BB2675" s="1"/>
    </row>
    <row r="2676" spans="1:54" x14ac:dyDescent="0.2">
      <c r="A2676" s="178">
        <f t="shared" si="1413"/>
        <v>43795</v>
      </c>
      <c r="B2676" s="2">
        <f t="shared" si="1399"/>
        <v>130334.65356564301</v>
      </c>
      <c r="C2676" s="2">
        <f t="shared" si="1414"/>
        <v>86036.421976070007</v>
      </c>
      <c r="D2676" s="2">
        <f>SUM(Y2676:Y$2956)</f>
        <v>37852.919647399991</v>
      </c>
      <c r="E2676" s="11">
        <f t="shared" si="1400"/>
        <v>48183.502328670016</v>
      </c>
      <c r="F2676" s="99">
        <f t="shared" si="1395"/>
        <v>5227.84</v>
      </c>
      <c r="G2676" s="3">
        <f>IF(N2676=1,VLOOKUP(A2675,[1]Plan1!$BG$69:$BI$188,3),G2675)</f>
        <v>5233.07</v>
      </c>
      <c r="H2676" s="200">
        <f t="shared" si="1396"/>
        <v>43710</v>
      </c>
      <c r="I2676" s="200">
        <f t="shared" si="1397"/>
        <v>43740</v>
      </c>
      <c r="J2676" s="27">
        <f t="shared" si="1401"/>
        <v>1.0004131725529497E-3</v>
      </c>
      <c r="K2676" s="12">
        <f t="shared" si="1415"/>
        <v>43801</v>
      </c>
      <c r="L2676" s="12">
        <f t="shared" si="1402"/>
        <v>43801</v>
      </c>
      <c r="M2676" s="1">
        <f t="shared" si="1416"/>
        <v>20</v>
      </c>
      <c r="N2676" s="1">
        <f t="shared" si="1403"/>
        <v>16</v>
      </c>
      <c r="O2676" s="2">
        <f t="shared" si="1404"/>
        <v>1.0008002499999999</v>
      </c>
      <c r="P2676" s="11">
        <f t="shared" si="1427"/>
        <v>0.99960037000000002</v>
      </c>
      <c r="Q2676" s="11">
        <f t="shared" si="1423"/>
        <v>1.5076851283417489</v>
      </c>
      <c r="R2676" s="2">
        <f t="shared" si="1426"/>
        <v>1.50889165</v>
      </c>
      <c r="S2676" s="2">
        <f t="shared" si="1421"/>
        <v>1.5082878799999999</v>
      </c>
      <c r="T2676" s="2">
        <f t="shared" si="1405"/>
        <v>129767.69250506999</v>
      </c>
      <c r="U2676" s="2">
        <f t="shared" si="1406"/>
        <v>19240.180279387285</v>
      </c>
      <c r="V2676" s="2">
        <f t="shared" si="1407"/>
        <v>24520.182002815727</v>
      </c>
      <c r="W2676" s="2">
        <f t="shared" si="1408"/>
        <v>129796.78425827301</v>
      </c>
      <c r="X2676" s="29">
        <f t="shared" si="1409"/>
        <v>0</v>
      </c>
      <c r="Y2676" s="2">
        <f t="shared" si="1422"/>
        <v>0</v>
      </c>
      <c r="Z2676" s="82">
        <f t="shared" si="1410"/>
        <v>0</v>
      </c>
      <c r="AA2676" s="2">
        <f t="shared" si="1419"/>
        <v>0</v>
      </c>
      <c r="AB2676" s="27">
        <f t="shared" si="1417"/>
        <v>6.7299999999999999E-2</v>
      </c>
      <c r="AC2676" s="29">
        <f t="shared" si="1398"/>
        <v>16</v>
      </c>
      <c r="AD2676" s="29">
        <v>252</v>
      </c>
      <c r="AE2676" s="11">
        <f t="shared" si="1424"/>
        <v>1.004143934</v>
      </c>
      <c r="AF2676" s="2">
        <f t="shared" si="1420"/>
        <v>537.74875307000002</v>
      </c>
      <c r="AG2676" s="2">
        <f t="shared" si="1411"/>
        <v>537.86930737</v>
      </c>
      <c r="AH2676" s="3">
        <f t="shared" si="1412"/>
        <v>0</v>
      </c>
      <c r="AI2676" s="4" t="str">
        <f t="shared" si="1425"/>
        <v>A+J=</v>
      </c>
      <c r="AJ2676" s="12">
        <f t="shared" si="1418"/>
        <v>43801</v>
      </c>
      <c r="AK2676" s="12"/>
      <c r="AL2676" s="4"/>
      <c r="AM2676" s="1"/>
      <c r="AN2676" s="12"/>
      <c r="AO2676" s="1"/>
      <c r="AP2676" s="1"/>
      <c r="AQ2676" s="3"/>
      <c r="AR2676" s="3"/>
      <c r="AS2676" s="7"/>
      <c r="AT2676" s="1"/>
      <c r="AU2676" s="1"/>
      <c r="AV2676" s="1"/>
      <c r="AW2676" s="1"/>
      <c r="AX2676" s="1"/>
      <c r="AY2676" s="1"/>
      <c r="AZ2676" s="1"/>
      <c r="BA2676" s="1"/>
      <c r="BB2676" s="1"/>
    </row>
    <row r="2677" spans="1:54" x14ac:dyDescent="0.2">
      <c r="A2677" s="178">
        <f t="shared" si="1413"/>
        <v>43796</v>
      </c>
      <c r="B2677" s="2">
        <f t="shared" si="1399"/>
        <v>130371.99475397366</v>
      </c>
      <c r="C2677" s="2">
        <f t="shared" si="1414"/>
        <v>86036.421976070007</v>
      </c>
      <c r="D2677" s="2">
        <f>SUM(Y2677:Y$2956)</f>
        <v>37852.919647399991</v>
      </c>
      <c r="E2677" s="11">
        <f t="shared" si="1400"/>
        <v>48183.502328670016</v>
      </c>
      <c r="F2677" s="99">
        <f t="shared" si="1395"/>
        <v>5227.84</v>
      </c>
      <c r="G2677" s="3">
        <f>IF(N2677=1,VLOOKUP(A2676,[1]Plan1!$BG$69:$BI$188,3),G2676)</f>
        <v>5233.07</v>
      </c>
      <c r="H2677" s="200">
        <f t="shared" si="1396"/>
        <v>43710</v>
      </c>
      <c r="I2677" s="200">
        <f t="shared" si="1397"/>
        <v>43740</v>
      </c>
      <c r="J2677" s="27">
        <f t="shared" si="1401"/>
        <v>1.0004131725529497E-3</v>
      </c>
      <c r="K2677" s="12">
        <f t="shared" si="1415"/>
        <v>43801</v>
      </c>
      <c r="L2677" s="12">
        <f t="shared" si="1402"/>
        <v>43801</v>
      </c>
      <c r="M2677" s="1">
        <f t="shared" si="1416"/>
        <v>20</v>
      </c>
      <c r="N2677" s="1">
        <f t="shared" si="1403"/>
        <v>17</v>
      </c>
      <c r="O2677" s="2">
        <f t="shared" si="1404"/>
        <v>1.0008502800000001</v>
      </c>
      <c r="P2677" s="11">
        <f t="shared" si="1427"/>
        <v>0.99960037000000002</v>
      </c>
      <c r="Q2677" s="11">
        <f t="shared" si="1423"/>
        <v>1.5076851283417489</v>
      </c>
      <c r="R2677" s="2">
        <f t="shared" si="1426"/>
        <v>1.5089670799999999</v>
      </c>
      <c r="S2677" s="2">
        <f t="shared" si="1421"/>
        <v>1.5082878799999999</v>
      </c>
      <c r="T2677" s="2">
        <f t="shared" si="1405"/>
        <v>129767.69250506999</v>
      </c>
      <c r="U2677" s="2">
        <f t="shared" si="1406"/>
        <v>19240.180279387285</v>
      </c>
      <c r="V2677" s="2">
        <f t="shared" si="1407"/>
        <v>24523.816484396375</v>
      </c>
      <c r="W2677" s="2">
        <f t="shared" si="1408"/>
        <v>129800.41873985366</v>
      </c>
      <c r="X2677" s="29">
        <f t="shared" si="1409"/>
        <v>0</v>
      </c>
      <c r="Y2677" s="2">
        <f t="shared" si="1422"/>
        <v>0</v>
      </c>
      <c r="Z2677" s="82">
        <f t="shared" si="1410"/>
        <v>0</v>
      </c>
      <c r="AA2677" s="2">
        <f t="shared" si="1419"/>
        <v>0</v>
      </c>
      <c r="AB2677" s="27">
        <f t="shared" si="1417"/>
        <v>6.7299999999999999E-2</v>
      </c>
      <c r="AC2677" s="29">
        <f t="shared" si="1398"/>
        <v>17</v>
      </c>
      <c r="AD2677" s="29">
        <v>252</v>
      </c>
      <c r="AE2677" s="11">
        <f t="shared" si="1424"/>
        <v>1.0044034989999999</v>
      </c>
      <c r="AF2677" s="2">
        <f t="shared" si="1420"/>
        <v>571.43190417000005</v>
      </c>
      <c r="AG2677" s="2">
        <f t="shared" si="1411"/>
        <v>571.57601411999997</v>
      </c>
      <c r="AH2677" s="3">
        <f t="shared" si="1412"/>
        <v>0</v>
      </c>
      <c r="AI2677" s="4" t="str">
        <f t="shared" si="1425"/>
        <v>A+J=</v>
      </c>
      <c r="AJ2677" s="12">
        <f t="shared" si="1418"/>
        <v>43801</v>
      </c>
      <c r="AK2677" s="12"/>
      <c r="AL2677" s="4"/>
      <c r="AM2677" s="1"/>
      <c r="AN2677" s="12"/>
      <c r="AO2677" s="1"/>
      <c r="AP2677" s="1"/>
      <c r="AQ2677" s="3"/>
      <c r="AR2677" s="3"/>
      <c r="AS2677" s="7"/>
      <c r="AT2677" s="1"/>
      <c r="AU2677" s="1"/>
      <c r="AV2677" s="1"/>
      <c r="AW2677" s="1"/>
      <c r="AX2677" s="1"/>
      <c r="AY2677" s="1"/>
      <c r="AZ2677" s="1"/>
      <c r="BA2677" s="1"/>
      <c r="BB2677" s="1"/>
    </row>
    <row r="2678" spans="1:54" x14ac:dyDescent="0.2">
      <c r="A2678" s="178">
        <f t="shared" si="1413"/>
        <v>43797</v>
      </c>
      <c r="B2678" s="2">
        <f t="shared" si="1399"/>
        <v>130409.34701000934</v>
      </c>
      <c r="C2678" s="2">
        <f t="shared" si="1414"/>
        <v>86036.421976070007</v>
      </c>
      <c r="D2678" s="2">
        <f>SUM(Y2678:Y$2956)</f>
        <v>37852.919647399991</v>
      </c>
      <c r="E2678" s="11">
        <f t="shared" si="1400"/>
        <v>48183.502328670016</v>
      </c>
      <c r="F2678" s="99">
        <f t="shared" si="1395"/>
        <v>5227.84</v>
      </c>
      <c r="G2678" s="3">
        <f>IF(N2678=1,VLOOKUP(A2677,[1]Plan1!$BG$69:$BI$188,3),G2677)</f>
        <v>5233.07</v>
      </c>
      <c r="H2678" s="200">
        <f t="shared" si="1396"/>
        <v>43710</v>
      </c>
      <c r="I2678" s="200">
        <f t="shared" si="1397"/>
        <v>43740</v>
      </c>
      <c r="J2678" s="27">
        <f t="shared" si="1401"/>
        <v>1.0004131725529497E-3</v>
      </c>
      <c r="K2678" s="12">
        <f t="shared" si="1415"/>
        <v>43801</v>
      </c>
      <c r="L2678" s="12">
        <f t="shared" si="1402"/>
        <v>43801</v>
      </c>
      <c r="M2678" s="1">
        <f t="shared" si="1416"/>
        <v>20</v>
      </c>
      <c r="N2678" s="1">
        <f t="shared" si="1403"/>
        <v>18</v>
      </c>
      <c r="O2678" s="2">
        <f t="shared" si="1404"/>
        <v>1.00090032</v>
      </c>
      <c r="P2678" s="11">
        <f t="shared" si="1427"/>
        <v>0.99960037000000002</v>
      </c>
      <c r="Q2678" s="11">
        <f t="shared" si="1423"/>
        <v>1.5076851283417489</v>
      </c>
      <c r="R2678" s="2">
        <f t="shared" si="1426"/>
        <v>1.5090425199999999</v>
      </c>
      <c r="S2678" s="2">
        <f t="shared" si="1421"/>
        <v>1.5082878799999999</v>
      </c>
      <c r="T2678" s="2">
        <f t="shared" si="1405"/>
        <v>129767.69250506999</v>
      </c>
      <c r="U2678" s="2">
        <f t="shared" si="1406"/>
        <v>19240.180279387285</v>
      </c>
      <c r="V2678" s="2">
        <f t="shared" si="1407"/>
        <v>24527.451447812051</v>
      </c>
      <c r="W2678" s="2">
        <f t="shared" si="1408"/>
        <v>129804.05370326934</v>
      </c>
      <c r="X2678" s="29">
        <f t="shared" si="1409"/>
        <v>0</v>
      </c>
      <c r="Y2678" s="2">
        <f t="shared" si="1422"/>
        <v>0</v>
      </c>
      <c r="Z2678" s="82">
        <f t="shared" si="1410"/>
        <v>0</v>
      </c>
      <c r="AA2678" s="2">
        <f t="shared" si="1419"/>
        <v>0</v>
      </c>
      <c r="AB2678" s="27">
        <f t="shared" si="1417"/>
        <v>6.7299999999999999E-2</v>
      </c>
      <c r="AC2678" s="29">
        <f t="shared" si="1398"/>
        <v>18</v>
      </c>
      <c r="AD2678" s="29">
        <v>252</v>
      </c>
      <c r="AE2678" s="11">
        <f t="shared" si="1424"/>
        <v>1.004663131</v>
      </c>
      <c r="AF2678" s="2">
        <f t="shared" si="1420"/>
        <v>605.12374970999997</v>
      </c>
      <c r="AG2678" s="2">
        <f t="shared" si="1411"/>
        <v>605.29330674000005</v>
      </c>
      <c r="AH2678" s="3">
        <f t="shared" si="1412"/>
        <v>0</v>
      </c>
      <c r="AI2678" s="4" t="str">
        <f t="shared" si="1425"/>
        <v>A+J=</v>
      </c>
      <c r="AJ2678" s="12">
        <f t="shared" si="1418"/>
        <v>43801</v>
      </c>
      <c r="AK2678" s="12"/>
      <c r="AL2678" s="4"/>
      <c r="AM2678" s="1"/>
      <c r="AN2678" s="12"/>
      <c r="AO2678" s="1"/>
      <c r="AP2678" s="1"/>
      <c r="AQ2678" s="3"/>
      <c r="AR2678" s="3"/>
      <c r="AS2678" s="7"/>
      <c r="AT2678" s="1"/>
      <c r="AU2678" s="1"/>
      <c r="AV2678" s="1"/>
      <c r="AW2678" s="1"/>
      <c r="AX2678" s="1"/>
      <c r="AY2678" s="1"/>
      <c r="AZ2678" s="1"/>
      <c r="BA2678" s="1"/>
      <c r="BB2678" s="1"/>
    </row>
    <row r="2679" spans="1:54" x14ac:dyDescent="0.2">
      <c r="A2679" s="178">
        <f t="shared" si="1413"/>
        <v>43798</v>
      </c>
      <c r="B2679" s="2">
        <f t="shared" si="1399"/>
        <v>130446.71046469003</v>
      </c>
      <c r="C2679" s="2">
        <f t="shared" si="1414"/>
        <v>86036.421976070007</v>
      </c>
      <c r="D2679" s="2">
        <f>SUM(Y2679:Y$2956)</f>
        <v>37852.919647399991</v>
      </c>
      <c r="E2679" s="11">
        <f t="shared" si="1400"/>
        <v>48183.502328670016</v>
      </c>
      <c r="F2679" s="99">
        <f t="shared" si="1395"/>
        <v>5227.84</v>
      </c>
      <c r="G2679" s="3">
        <f>IF(N2679=1,VLOOKUP(A2678,[1]Plan1!$BG$69:$BI$188,3),G2678)</f>
        <v>5233.07</v>
      </c>
      <c r="H2679" s="200">
        <f t="shared" si="1396"/>
        <v>43710</v>
      </c>
      <c r="I2679" s="200">
        <f t="shared" si="1397"/>
        <v>43740</v>
      </c>
      <c r="J2679" s="27">
        <f t="shared" si="1401"/>
        <v>1.0004131725529497E-3</v>
      </c>
      <c r="K2679" s="12">
        <f t="shared" si="1415"/>
        <v>43801</v>
      </c>
      <c r="L2679" s="12">
        <f t="shared" si="1402"/>
        <v>43801</v>
      </c>
      <c r="M2679" s="1">
        <f t="shared" si="1416"/>
        <v>20</v>
      </c>
      <c r="N2679" s="1">
        <f t="shared" si="1403"/>
        <v>19</v>
      </c>
      <c r="O2679" s="2">
        <f t="shared" si="1404"/>
        <v>1.00095036</v>
      </c>
      <c r="P2679" s="11">
        <f t="shared" si="1427"/>
        <v>0.99960037000000002</v>
      </c>
      <c r="Q2679" s="11">
        <f t="shared" si="1423"/>
        <v>1.5076851283417489</v>
      </c>
      <c r="R2679" s="2">
        <f t="shared" si="1426"/>
        <v>1.5091179699999999</v>
      </c>
      <c r="S2679" s="2">
        <f t="shared" si="1421"/>
        <v>1.5082878799999999</v>
      </c>
      <c r="T2679" s="2">
        <f t="shared" si="1405"/>
        <v>129767.69250506999</v>
      </c>
      <c r="U2679" s="2">
        <f t="shared" si="1406"/>
        <v>19240.180279387285</v>
      </c>
      <c r="V2679" s="2">
        <f t="shared" si="1407"/>
        <v>24531.086893062748</v>
      </c>
      <c r="W2679" s="2">
        <f t="shared" si="1408"/>
        <v>129807.68914852003</v>
      </c>
      <c r="X2679" s="29">
        <f t="shared" si="1409"/>
        <v>0</v>
      </c>
      <c r="Y2679" s="2">
        <f t="shared" si="1422"/>
        <v>0</v>
      </c>
      <c r="Z2679" s="82">
        <f t="shared" si="1410"/>
        <v>0</v>
      </c>
      <c r="AA2679" s="2">
        <f t="shared" si="1419"/>
        <v>0</v>
      </c>
      <c r="AB2679" s="27">
        <f t="shared" si="1417"/>
        <v>6.7299999999999999E-2</v>
      </c>
      <c r="AC2679" s="29">
        <f t="shared" si="1398"/>
        <v>19</v>
      </c>
      <c r="AD2679" s="29">
        <v>252</v>
      </c>
      <c r="AE2679" s="11">
        <f t="shared" si="1424"/>
        <v>1.004922831</v>
      </c>
      <c r="AF2679" s="2">
        <f t="shared" si="1420"/>
        <v>638.82441945999994</v>
      </c>
      <c r="AG2679" s="2">
        <f t="shared" si="1411"/>
        <v>639.02131616999998</v>
      </c>
      <c r="AH2679" s="3">
        <f t="shared" si="1412"/>
        <v>0</v>
      </c>
      <c r="AI2679" s="4" t="str">
        <f t="shared" si="1425"/>
        <v>A+J=</v>
      </c>
      <c r="AJ2679" s="12">
        <f t="shared" si="1418"/>
        <v>43801</v>
      </c>
      <c r="AK2679" s="12"/>
      <c r="AL2679" s="4"/>
      <c r="AM2679" s="1"/>
      <c r="AN2679" s="12"/>
      <c r="AO2679" s="1"/>
      <c r="AP2679" s="1"/>
      <c r="AQ2679" s="3"/>
      <c r="AR2679" s="3"/>
      <c r="AS2679" s="7"/>
      <c r="AT2679" s="1"/>
      <c r="AU2679" s="1"/>
      <c r="AV2679" s="1"/>
      <c r="AW2679" s="1"/>
      <c r="AX2679" s="1"/>
      <c r="AY2679" s="1"/>
      <c r="AZ2679" s="1"/>
      <c r="BA2679" s="1"/>
      <c r="BB2679" s="1"/>
    </row>
    <row r="2680" spans="1:54" x14ac:dyDescent="0.2">
      <c r="A2680" s="178">
        <f t="shared" si="1413"/>
        <v>43799</v>
      </c>
      <c r="B2680" s="2">
        <f t="shared" si="1399"/>
        <v>130484.08485950576</v>
      </c>
      <c r="C2680" s="2">
        <f t="shared" si="1414"/>
        <v>86036.421976070007</v>
      </c>
      <c r="D2680" s="2">
        <f>SUM(Y2680:Y$2956)</f>
        <v>37852.919647399991</v>
      </c>
      <c r="E2680" s="11">
        <f t="shared" si="1400"/>
        <v>48183.502328670016</v>
      </c>
      <c r="F2680" s="99">
        <f t="shared" si="1395"/>
        <v>5227.84</v>
      </c>
      <c r="G2680" s="3">
        <f>IF(N2680=1,VLOOKUP(A2679,[1]Plan1!$BG$69:$BI$188,3),G2679)</f>
        <v>5233.07</v>
      </c>
      <c r="H2680" s="200">
        <f t="shared" si="1396"/>
        <v>43710</v>
      </c>
      <c r="I2680" s="200">
        <f t="shared" si="1397"/>
        <v>43740</v>
      </c>
      <c r="J2680" s="27">
        <f t="shared" si="1401"/>
        <v>1.0004131725529497E-3</v>
      </c>
      <c r="K2680" s="12">
        <f t="shared" si="1415"/>
        <v>43801</v>
      </c>
      <c r="L2680" s="12">
        <f t="shared" si="1402"/>
        <v>43801</v>
      </c>
      <c r="M2680" s="1">
        <f t="shared" si="1416"/>
        <v>20</v>
      </c>
      <c r="N2680" s="1">
        <f t="shared" si="1403"/>
        <v>20</v>
      </c>
      <c r="O2680" s="2">
        <f t="shared" si="1404"/>
        <v>1.0010004100000001</v>
      </c>
      <c r="P2680" s="11">
        <f t="shared" si="1427"/>
        <v>0.99960037000000002</v>
      </c>
      <c r="Q2680" s="11">
        <f t="shared" si="1423"/>
        <v>1.5076851283417489</v>
      </c>
      <c r="R2680" s="2">
        <f t="shared" si="1426"/>
        <v>1.5091934300000001</v>
      </c>
      <c r="S2680" s="2">
        <f t="shared" si="1421"/>
        <v>1.5082878799999999</v>
      </c>
      <c r="T2680" s="2">
        <f t="shared" si="1405"/>
        <v>129767.69250506999</v>
      </c>
      <c r="U2680" s="2">
        <f t="shared" si="1406"/>
        <v>19240.180279387285</v>
      </c>
      <c r="V2680" s="2">
        <f t="shared" si="1407"/>
        <v>24534.722820148476</v>
      </c>
      <c r="W2680" s="2">
        <f t="shared" si="1408"/>
        <v>129811.32507560577</v>
      </c>
      <c r="X2680" s="29">
        <f t="shared" si="1409"/>
        <v>0</v>
      </c>
      <c r="Y2680" s="2">
        <f t="shared" si="1422"/>
        <v>0</v>
      </c>
      <c r="Z2680" s="82">
        <f t="shared" si="1410"/>
        <v>0</v>
      </c>
      <c r="AA2680" s="2">
        <f t="shared" si="1419"/>
        <v>0</v>
      </c>
      <c r="AB2680" s="27">
        <f t="shared" si="1417"/>
        <v>6.7299999999999999E-2</v>
      </c>
      <c r="AC2680" s="29">
        <f t="shared" si="1398"/>
        <v>20</v>
      </c>
      <c r="AD2680" s="29">
        <v>252</v>
      </c>
      <c r="AE2680" s="11">
        <f t="shared" si="1424"/>
        <v>1.0051825969999999</v>
      </c>
      <c r="AF2680" s="2">
        <f t="shared" si="1420"/>
        <v>672.53365386999997</v>
      </c>
      <c r="AG2680" s="2">
        <f t="shared" si="1411"/>
        <v>672.7597839</v>
      </c>
      <c r="AH2680" s="3">
        <f t="shared" si="1412"/>
        <v>0</v>
      </c>
      <c r="AI2680" s="4" t="str">
        <f t="shared" si="1425"/>
        <v>A+J=</v>
      </c>
      <c r="AJ2680" s="12">
        <f t="shared" si="1418"/>
        <v>43801</v>
      </c>
      <c r="AK2680" s="12"/>
      <c r="AL2680" s="4"/>
      <c r="AM2680" s="1"/>
      <c r="AN2680" s="12"/>
      <c r="AO2680" s="1"/>
      <c r="AP2680" s="1"/>
      <c r="AQ2680" s="3"/>
      <c r="AR2680" s="3"/>
      <c r="AS2680" s="7"/>
      <c r="AT2680" s="1"/>
      <c r="AU2680" s="1"/>
      <c r="AV2680" s="1"/>
      <c r="AW2680" s="1"/>
      <c r="AX2680" s="1"/>
      <c r="AY2680" s="1"/>
      <c r="AZ2680" s="1"/>
      <c r="BA2680" s="1"/>
      <c r="BB2680" s="1"/>
    </row>
    <row r="2681" spans="1:54" x14ac:dyDescent="0.2">
      <c r="A2681" s="178">
        <f t="shared" si="1413"/>
        <v>43800</v>
      </c>
      <c r="B2681" s="2">
        <f t="shared" si="1399"/>
        <v>130484.08485950576</v>
      </c>
      <c r="C2681" s="2">
        <f t="shared" si="1414"/>
        <v>86036.421976070007</v>
      </c>
      <c r="D2681" s="2">
        <f>SUM(Y2681:Y$2956)</f>
        <v>37852.919647399991</v>
      </c>
      <c r="E2681" s="11">
        <f t="shared" si="1400"/>
        <v>48183.502328670016</v>
      </c>
      <c r="F2681" s="99">
        <f t="shared" si="1395"/>
        <v>5227.84</v>
      </c>
      <c r="G2681" s="3">
        <f>IF(N2681=1,VLOOKUP(A2680,[1]Plan1!$BG$69:$BI$188,3),G2680)</f>
        <v>5233.07</v>
      </c>
      <c r="H2681" s="200">
        <f t="shared" si="1396"/>
        <v>43710</v>
      </c>
      <c r="I2681" s="200">
        <f t="shared" si="1397"/>
        <v>43740</v>
      </c>
      <c r="J2681" s="27">
        <f t="shared" si="1401"/>
        <v>1.0004131725529497E-3</v>
      </c>
      <c r="K2681" s="12">
        <f t="shared" si="1415"/>
        <v>43832</v>
      </c>
      <c r="L2681" s="12">
        <f t="shared" si="1402"/>
        <v>43801</v>
      </c>
      <c r="M2681" s="1">
        <f t="shared" si="1416"/>
        <v>20</v>
      </c>
      <c r="N2681" s="1">
        <f t="shared" si="1403"/>
        <v>20</v>
      </c>
      <c r="O2681" s="2">
        <f t="shared" si="1404"/>
        <v>1.0010004100000001</v>
      </c>
      <c r="P2681" s="11">
        <f t="shared" si="1427"/>
        <v>0.99960037000000002</v>
      </c>
      <c r="Q2681" s="11">
        <f t="shared" si="1423"/>
        <v>1.5076851283417489</v>
      </c>
      <c r="R2681" s="2">
        <f t="shared" si="1426"/>
        <v>1.5091934300000001</v>
      </c>
      <c r="S2681" s="2">
        <f t="shared" si="1421"/>
        <v>1.5082878799999999</v>
      </c>
      <c r="T2681" s="2">
        <f t="shared" si="1405"/>
        <v>129767.69250506999</v>
      </c>
      <c r="U2681" s="2">
        <f t="shared" si="1406"/>
        <v>19240.180279387285</v>
      </c>
      <c r="V2681" s="2">
        <f t="shared" si="1407"/>
        <v>24534.722820148476</v>
      </c>
      <c r="W2681" s="2">
        <f t="shared" si="1408"/>
        <v>129811.32507560577</v>
      </c>
      <c r="X2681" s="29">
        <f t="shared" si="1409"/>
        <v>0</v>
      </c>
      <c r="Y2681" s="2">
        <f t="shared" si="1422"/>
        <v>0</v>
      </c>
      <c r="Z2681" s="82">
        <f t="shared" si="1410"/>
        <v>0</v>
      </c>
      <c r="AA2681" s="2">
        <f t="shared" si="1419"/>
        <v>0</v>
      </c>
      <c r="AB2681" s="27">
        <f t="shared" si="1417"/>
        <v>6.7299999999999999E-2</v>
      </c>
      <c r="AC2681" s="29">
        <f t="shared" si="1398"/>
        <v>20</v>
      </c>
      <c r="AD2681" s="29">
        <v>252</v>
      </c>
      <c r="AE2681" s="11">
        <f t="shared" si="1424"/>
        <v>1.0051825969999999</v>
      </c>
      <c r="AF2681" s="2">
        <f t="shared" si="1420"/>
        <v>672.53365386999997</v>
      </c>
      <c r="AG2681" s="2">
        <f t="shared" si="1411"/>
        <v>672.7597839</v>
      </c>
      <c r="AH2681" s="3">
        <f t="shared" si="1412"/>
        <v>0</v>
      </c>
      <c r="AI2681" s="4" t="str">
        <f t="shared" si="1425"/>
        <v>A+J=</v>
      </c>
      <c r="AJ2681" s="12">
        <f t="shared" si="1418"/>
        <v>43801</v>
      </c>
      <c r="AK2681" s="12"/>
      <c r="AL2681" s="4"/>
      <c r="AM2681" s="1"/>
      <c r="AN2681" s="12"/>
      <c r="AO2681" s="1"/>
      <c r="AP2681" s="1"/>
      <c r="AQ2681" s="3"/>
      <c r="AR2681" s="3"/>
      <c r="AS2681" s="7"/>
      <c r="AT2681" s="1"/>
      <c r="AU2681" s="1"/>
      <c r="AV2681" s="1"/>
      <c r="AW2681" s="1"/>
      <c r="AX2681" s="1"/>
      <c r="AY2681" s="1"/>
      <c r="AZ2681" s="1"/>
      <c r="BA2681" s="1"/>
      <c r="BB2681" s="1"/>
    </row>
    <row r="2682" spans="1:54" x14ac:dyDescent="0.2">
      <c r="A2682" s="178">
        <f t="shared" si="1413"/>
        <v>43801</v>
      </c>
      <c r="B2682" s="2">
        <f t="shared" si="1399"/>
        <v>130484.08485950576</v>
      </c>
      <c r="C2682" s="2">
        <f t="shared" si="1414"/>
        <v>86036.421976070007</v>
      </c>
      <c r="D2682" s="2">
        <f>SUM(Y2682:Y$2956)</f>
        <v>37852.919647399991</v>
      </c>
      <c r="E2682" s="11">
        <f t="shared" si="1400"/>
        <v>48183.502328670016</v>
      </c>
      <c r="F2682" s="99">
        <f t="shared" si="1395"/>
        <v>5227.84</v>
      </c>
      <c r="G2682" s="3">
        <f>IF(N2682=1,VLOOKUP(A2681,[1]Plan1!$BG$69:$BI$188,3),G2681)</f>
        <v>5233.07</v>
      </c>
      <c r="H2682" s="200">
        <f t="shared" si="1396"/>
        <v>43710</v>
      </c>
      <c r="I2682" s="200">
        <f t="shared" si="1397"/>
        <v>43740</v>
      </c>
      <c r="J2682" s="27">
        <f t="shared" si="1401"/>
        <v>1.0004131725529497E-3</v>
      </c>
      <c r="K2682" s="12">
        <f t="shared" si="1415"/>
        <v>43832</v>
      </c>
      <c r="L2682" s="12">
        <f t="shared" si="1402"/>
        <v>43801</v>
      </c>
      <c r="M2682" s="1">
        <f t="shared" si="1416"/>
        <v>20</v>
      </c>
      <c r="N2682" s="1">
        <f t="shared" si="1403"/>
        <v>20</v>
      </c>
      <c r="O2682" s="2">
        <f t="shared" si="1404"/>
        <v>1.0010004100000001</v>
      </c>
      <c r="P2682" s="11">
        <f t="shared" si="1427"/>
        <v>0.99960037000000002</v>
      </c>
      <c r="Q2682" s="11">
        <f t="shared" si="1423"/>
        <v>1.5076851283417489</v>
      </c>
      <c r="R2682" s="2">
        <f t="shared" si="1426"/>
        <v>1.5091934300000001</v>
      </c>
      <c r="S2682" s="2">
        <f t="shared" si="1421"/>
        <v>1.5082878799999999</v>
      </c>
      <c r="T2682" s="2">
        <f t="shared" si="1405"/>
        <v>129767.69250506999</v>
      </c>
      <c r="U2682" s="2">
        <f t="shared" si="1406"/>
        <v>19240.180279387285</v>
      </c>
      <c r="V2682" s="2">
        <f t="shared" si="1407"/>
        <v>24534.722820148476</v>
      </c>
      <c r="W2682" s="2">
        <f t="shared" si="1408"/>
        <v>129811.32507560577</v>
      </c>
      <c r="X2682" s="29">
        <f t="shared" si="1409"/>
        <v>88</v>
      </c>
      <c r="Y2682" s="2">
        <f t="shared" si="1422"/>
        <v>3711.0803993200002</v>
      </c>
      <c r="Z2682" s="82">
        <f t="shared" si="1410"/>
        <v>4.3133829999999998E-2</v>
      </c>
      <c r="AA2682" s="2">
        <f t="shared" si="1419"/>
        <v>5597.3775880000003</v>
      </c>
      <c r="AB2682" s="27">
        <f t="shared" si="1417"/>
        <v>6.7299999999999999E-2</v>
      </c>
      <c r="AC2682" s="29">
        <f t="shared" si="1398"/>
        <v>20</v>
      </c>
      <c r="AD2682" s="29">
        <v>252</v>
      </c>
      <c r="AE2682" s="11">
        <f t="shared" si="1424"/>
        <v>1.0051825969999999</v>
      </c>
      <c r="AF2682" s="2">
        <f t="shared" si="1420"/>
        <v>672.53365386999997</v>
      </c>
      <c r="AG2682" s="2">
        <f t="shared" si="1411"/>
        <v>672.7597839</v>
      </c>
      <c r="AH2682" s="3">
        <f t="shared" si="1412"/>
        <v>6269.9112418700006</v>
      </c>
      <c r="AI2682" s="4" t="str">
        <f t="shared" si="1425"/>
        <v>A+J=</v>
      </c>
      <c r="AJ2682" s="12">
        <f t="shared" si="1418"/>
        <v>43801</v>
      </c>
      <c r="AK2682" s="12"/>
      <c r="AL2682" s="4"/>
      <c r="AM2682" s="1"/>
      <c r="AN2682" s="12"/>
      <c r="AO2682" s="1"/>
      <c r="AP2682" s="1"/>
      <c r="AQ2682" s="3"/>
      <c r="AR2682" s="3"/>
      <c r="AS2682" s="7"/>
      <c r="AT2682" s="1"/>
      <c r="AU2682" s="1"/>
      <c r="AV2682" s="1"/>
      <c r="AW2682" s="1"/>
      <c r="AX2682" s="1"/>
      <c r="AY2682" s="1"/>
      <c r="AZ2682" s="1"/>
      <c r="BA2682" s="1"/>
      <c r="BB2682" s="1"/>
    </row>
    <row r="2683" spans="1:54" x14ac:dyDescent="0.2">
      <c r="A2683" s="178">
        <f t="shared" si="1413"/>
        <v>43802</v>
      </c>
      <c r="B2683" s="2">
        <f t="shared" si="1399"/>
        <v>124263.67841763727</v>
      </c>
      <c r="C2683" s="2">
        <f t="shared" si="1414"/>
        <v>82325.341576749997</v>
      </c>
      <c r="D2683" s="2">
        <f>SUM(Y2683:Y$2956)</f>
        <v>34141.839248079996</v>
      </c>
      <c r="E2683" s="11">
        <f t="shared" si="1400"/>
        <v>48183.502328670002</v>
      </c>
      <c r="F2683" s="99">
        <f t="shared" si="1395"/>
        <v>5233.07</v>
      </c>
      <c r="G2683" s="3">
        <f>IF(N2683=1,VLOOKUP(A2682,[1]Plan1!$BG$69:$BI$188,3),G2682)</f>
        <v>5259.76</v>
      </c>
      <c r="H2683" s="200">
        <f t="shared" si="1396"/>
        <v>43741</v>
      </c>
      <c r="I2683" s="200">
        <f t="shared" si="1397"/>
        <v>43772</v>
      </c>
      <c r="J2683" s="27">
        <f t="shared" si="1401"/>
        <v>5.1002566371174396E-3</v>
      </c>
      <c r="K2683" s="12">
        <f t="shared" si="1415"/>
        <v>43832</v>
      </c>
      <c r="L2683" s="12">
        <f t="shared" si="1402"/>
        <v>43832</v>
      </c>
      <c r="M2683" s="1">
        <f t="shared" si="1416"/>
        <v>21</v>
      </c>
      <c r="N2683" s="1">
        <f t="shared" si="1403"/>
        <v>1</v>
      </c>
      <c r="O2683" s="2">
        <f t="shared" si="1404"/>
        <v>1.0002422799999999</v>
      </c>
      <c r="P2683" s="11">
        <f t="shared" si="1427"/>
        <v>1.0010004100000001</v>
      </c>
      <c r="Q2683" s="11">
        <f t="shared" si="1423"/>
        <v>1.5091934316209934</v>
      </c>
      <c r="R2683" s="2">
        <f t="shared" si="1426"/>
        <v>1.5095590699999999</v>
      </c>
      <c r="S2683" s="2">
        <f t="shared" si="1421"/>
        <v>1.5082878799999999</v>
      </c>
      <c r="T2683" s="2">
        <f t="shared" si="1405"/>
        <v>124170.31491707001</v>
      </c>
      <c r="U2683" s="2">
        <f t="shared" si="1406"/>
        <v>17353.883090707372</v>
      </c>
      <c r="V2683" s="2">
        <f t="shared" si="1407"/>
        <v>24552.340635939916</v>
      </c>
      <c r="W2683" s="2">
        <f t="shared" si="1408"/>
        <v>124231.56530339728</v>
      </c>
      <c r="X2683" s="29">
        <f t="shared" si="1409"/>
        <v>0</v>
      </c>
      <c r="Y2683" s="2">
        <f t="shared" si="1422"/>
        <v>0</v>
      </c>
      <c r="Z2683" s="82">
        <f t="shared" si="1410"/>
        <v>0</v>
      </c>
      <c r="AA2683" s="2">
        <f t="shared" si="1419"/>
        <v>0</v>
      </c>
      <c r="AB2683" s="27">
        <f t="shared" si="1417"/>
        <v>6.7299999999999999E-2</v>
      </c>
      <c r="AC2683" s="29">
        <f t="shared" si="1398"/>
        <v>1</v>
      </c>
      <c r="AD2683" s="29">
        <v>252</v>
      </c>
      <c r="AE2683" s="11">
        <f t="shared" si="1424"/>
        <v>1.0002584940000001</v>
      </c>
      <c r="AF2683" s="2">
        <f t="shared" si="1420"/>
        <v>32.097281379999998</v>
      </c>
      <c r="AG2683" s="2">
        <f t="shared" si="1411"/>
        <v>32.113114240000002</v>
      </c>
      <c r="AH2683" s="3">
        <f t="shared" si="1412"/>
        <v>0</v>
      </c>
      <c r="AI2683" s="4" t="str">
        <f t="shared" si="1425"/>
        <v>A+J=</v>
      </c>
      <c r="AJ2683" s="12">
        <f t="shared" si="1418"/>
        <v>43832</v>
      </c>
      <c r="AK2683" s="12"/>
      <c r="AL2683" s="4"/>
      <c r="AM2683" s="1"/>
      <c r="AN2683" s="12"/>
      <c r="AO2683" s="1"/>
      <c r="AP2683" s="1"/>
      <c r="AQ2683" s="3"/>
      <c r="AR2683" s="3"/>
      <c r="AS2683" s="7"/>
      <c r="AT2683" s="1"/>
      <c r="AU2683" s="1"/>
      <c r="AV2683" s="1"/>
      <c r="AW2683" s="1"/>
      <c r="AX2683" s="1"/>
      <c r="AY2683" s="1"/>
      <c r="AZ2683" s="1"/>
      <c r="BA2683" s="1"/>
      <c r="BB2683" s="1"/>
    </row>
    <row r="2684" spans="1:54" x14ac:dyDescent="0.2">
      <c r="A2684" s="178">
        <f t="shared" si="1413"/>
        <v>43803</v>
      </c>
      <c r="B2684" s="2">
        <f t="shared" si="1399"/>
        <v>124313.43160139899</v>
      </c>
      <c r="C2684" s="2">
        <f t="shared" si="1414"/>
        <v>82325.341576749997</v>
      </c>
      <c r="D2684" s="2">
        <f>SUM(Y2684:Y$2956)</f>
        <v>34141.839248079996</v>
      </c>
      <c r="E2684" s="11">
        <f t="shared" si="1400"/>
        <v>48183.502328670002</v>
      </c>
      <c r="F2684" s="99">
        <f t="shared" si="1395"/>
        <v>5233.07</v>
      </c>
      <c r="G2684" s="3">
        <f>IF(N2684=1,VLOOKUP(A2683,[1]Plan1!$BG$69:$BI$188,3),G2683)</f>
        <v>5259.76</v>
      </c>
      <c r="H2684" s="200">
        <f t="shared" si="1396"/>
        <v>43741</v>
      </c>
      <c r="I2684" s="200">
        <f t="shared" si="1397"/>
        <v>43772</v>
      </c>
      <c r="J2684" s="27">
        <f t="shared" si="1401"/>
        <v>5.1002566371174396E-3</v>
      </c>
      <c r="K2684" s="12">
        <f t="shared" si="1415"/>
        <v>43832</v>
      </c>
      <c r="L2684" s="12">
        <f t="shared" si="1402"/>
        <v>43832</v>
      </c>
      <c r="M2684" s="1">
        <f t="shared" si="1416"/>
        <v>21</v>
      </c>
      <c r="N2684" s="1">
        <f t="shared" si="1403"/>
        <v>2</v>
      </c>
      <c r="O2684" s="2">
        <f t="shared" si="1404"/>
        <v>1.0004846199999999</v>
      </c>
      <c r="P2684" s="11">
        <f t="shared" si="1427"/>
        <v>1.0010004100000001</v>
      </c>
      <c r="Q2684" s="11">
        <f t="shared" si="1423"/>
        <v>1.5091934316209934</v>
      </c>
      <c r="R2684" s="2">
        <f t="shared" si="1426"/>
        <v>1.50992481</v>
      </c>
      <c r="S2684" s="2">
        <f t="shared" si="1421"/>
        <v>1.5082878799999999</v>
      </c>
      <c r="T2684" s="2">
        <f t="shared" si="1405"/>
        <v>124170.31491707001</v>
      </c>
      <c r="U2684" s="2">
        <f t="shared" si="1406"/>
        <v>17353.883090707372</v>
      </c>
      <c r="V2684" s="2">
        <f t="shared" si="1407"/>
        <v>24569.963270081607</v>
      </c>
      <c r="W2684" s="2">
        <f t="shared" si="1408"/>
        <v>124249.18793753898</v>
      </c>
      <c r="X2684" s="29">
        <f t="shared" si="1409"/>
        <v>0</v>
      </c>
      <c r="Y2684" s="2">
        <f t="shared" si="1422"/>
        <v>0</v>
      </c>
      <c r="Z2684" s="82">
        <f t="shared" si="1410"/>
        <v>0</v>
      </c>
      <c r="AA2684" s="2">
        <f t="shared" si="1419"/>
        <v>0</v>
      </c>
      <c r="AB2684" s="27">
        <f t="shared" si="1417"/>
        <v>6.7299999999999999E-2</v>
      </c>
      <c r="AC2684" s="29">
        <f t="shared" si="1398"/>
        <v>2</v>
      </c>
      <c r="AD2684" s="29">
        <v>252</v>
      </c>
      <c r="AE2684" s="11">
        <f t="shared" si="1424"/>
        <v>1.000517055</v>
      </c>
      <c r="AF2684" s="2">
        <f t="shared" si="1420"/>
        <v>64.202882169999995</v>
      </c>
      <c r="AG2684" s="2">
        <f t="shared" si="1411"/>
        <v>64.243663859999998</v>
      </c>
      <c r="AH2684" s="3">
        <f t="shared" si="1412"/>
        <v>0</v>
      </c>
      <c r="AI2684" s="4" t="str">
        <f t="shared" si="1425"/>
        <v>A+J=</v>
      </c>
      <c r="AJ2684" s="12">
        <f t="shared" si="1418"/>
        <v>43832</v>
      </c>
      <c r="AK2684" s="12"/>
      <c r="AL2684" s="4"/>
      <c r="AM2684" s="1"/>
      <c r="AN2684" s="12"/>
      <c r="AO2684" s="1"/>
      <c r="AP2684" s="1"/>
      <c r="AQ2684" s="3"/>
      <c r="AR2684" s="3"/>
      <c r="AS2684" s="7"/>
      <c r="AT2684" s="1"/>
      <c r="AU2684" s="1"/>
      <c r="AV2684" s="1"/>
      <c r="AW2684" s="1"/>
      <c r="AX2684" s="1"/>
      <c r="AY2684" s="1"/>
      <c r="AZ2684" s="1"/>
      <c r="BA2684" s="1"/>
      <c r="BB2684" s="1"/>
    </row>
    <row r="2685" spans="1:54" x14ac:dyDescent="0.2">
      <c r="A2685" s="178">
        <f t="shared" si="1413"/>
        <v>43804</v>
      </c>
      <c r="B2685" s="2">
        <f t="shared" si="1399"/>
        <v>124363.20656397587</v>
      </c>
      <c r="C2685" s="2">
        <f t="shared" si="1414"/>
        <v>82325.341576749997</v>
      </c>
      <c r="D2685" s="2">
        <f>SUM(Y2685:Y$2956)</f>
        <v>34141.839248079996</v>
      </c>
      <c r="E2685" s="11">
        <f t="shared" si="1400"/>
        <v>48183.502328670002</v>
      </c>
      <c r="F2685" s="99">
        <f t="shared" si="1395"/>
        <v>5233.07</v>
      </c>
      <c r="G2685" s="3">
        <f>IF(N2685=1,VLOOKUP(A2684,[1]Plan1!$BG$69:$BI$188,3),G2684)</f>
        <v>5259.76</v>
      </c>
      <c r="H2685" s="200">
        <f t="shared" si="1396"/>
        <v>43741</v>
      </c>
      <c r="I2685" s="200">
        <f t="shared" si="1397"/>
        <v>43772</v>
      </c>
      <c r="J2685" s="27">
        <f t="shared" si="1401"/>
        <v>5.1002566371174396E-3</v>
      </c>
      <c r="K2685" s="12">
        <f t="shared" si="1415"/>
        <v>43832</v>
      </c>
      <c r="L2685" s="12">
        <f t="shared" si="1402"/>
        <v>43832</v>
      </c>
      <c r="M2685" s="1">
        <f t="shared" si="1416"/>
        <v>21</v>
      </c>
      <c r="N2685" s="1">
        <f t="shared" si="1403"/>
        <v>3</v>
      </c>
      <c r="O2685" s="2">
        <f t="shared" si="1404"/>
        <v>1.00072702</v>
      </c>
      <c r="P2685" s="11">
        <f t="shared" si="1427"/>
        <v>1.0010004100000001</v>
      </c>
      <c r="Q2685" s="11">
        <f t="shared" si="1423"/>
        <v>1.5091934316209934</v>
      </c>
      <c r="R2685" s="2">
        <f t="shared" si="1426"/>
        <v>1.51029064</v>
      </c>
      <c r="S2685" s="2">
        <f t="shared" si="1421"/>
        <v>1.5082878799999999</v>
      </c>
      <c r="T2685" s="2">
        <f t="shared" si="1405"/>
        <v>124170.31491707001</v>
      </c>
      <c r="U2685" s="2">
        <f t="shared" si="1406"/>
        <v>17353.883090707372</v>
      </c>
      <c r="V2685" s="2">
        <f t="shared" si="1407"/>
        <v>24587.590240738507</v>
      </c>
      <c r="W2685" s="2">
        <f t="shared" si="1408"/>
        <v>124266.81490819587</v>
      </c>
      <c r="X2685" s="29">
        <f t="shared" si="1409"/>
        <v>0</v>
      </c>
      <c r="Y2685" s="2">
        <f t="shared" si="1422"/>
        <v>0</v>
      </c>
      <c r="Z2685" s="82">
        <f t="shared" si="1410"/>
        <v>0</v>
      </c>
      <c r="AA2685" s="2">
        <f t="shared" si="1419"/>
        <v>0</v>
      </c>
      <c r="AB2685" s="27">
        <f t="shared" si="1417"/>
        <v>6.7299999999999999E-2</v>
      </c>
      <c r="AC2685" s="29">
        <f t="shared" si="1398"/>
        <v>3</v>
      </c>
      <c r="AD2685" s="29">
        <v>252</v>
      </c>
      <c r="AE2685" s="11">
        <f t="shared" si="1424"/>
        <v>1.0007756830000001</v>
      </c>
      <c r="AF2685" s="2">
        <f t="shared" si="1420"/>
        <v>96.316802379999999</v>
      </c>
      <c r="AG2685" s="2">
        <f t="shared" si="1411"/>
        <v>96.391655779999994</v>
      </c>
      <c r="AH2685" s="3">
        <f t="shared" si="1412"/>
        <v>0</v>
      </c>
      <c r="AI2685" s="4" t="str">
        <f t="shared" si="1425"/>
        <v>A+J=</v>
      </c>
      <c r="AJ2685" s="12">
        <f t="shared" si="1418"/>
        <v>43832</v>
      </c>
      <c r="AK2685" s="12"/>
      <c r="AL2685" s="4"/>
      <c r="AM2685" s="1"/>
      <c r="AN2685" s="12"/>
      <c r="AO2685" s="1"/>
      <c r="AP2685" s="1"/>
      <c r="AQ2685" s="3"/>
      <c r="AR2685" s="3"/>
      <c r="AS2685" s="7"/>
      <c r="AT2685" s="1"/>
      <c r="AU2685" s="1"/>
      <c r="AV2685" s="1"/>
      <c r="AW2685" s="1"/>
      <c r="AX2685" s="1"/>
      <c r="AY2685" s="1"/>
      <c r="AZ2685" s="1"/>
      <c r="BA2685" s="1"/>
      <c r="BB2685" s="1"/>
    </row>
    <row r="2686" spans="1:54" x14ac:dyDescent="0.2">
      <c r="A2686" s="178">
        <f t="shared" si="1413"/>
        <v>43805</v>
      </c>
      <c r="B2686" s="2">
        <f t="shared" si="1399"/>
        <v>124413.00222331793</v>
      </c>
      <c r="C2686" s="2">
        <f t="shared" si="1414"/>
        <v>82325.341576749997</v>
      </c>
      <c r="D2686" s="2">
        <f>SUM(Y2686:Y$2956)</f>
        <v>34141.839248079996</v>
      </c>
      <c r="E2686" s="11">
        <f t="shared" si="1400"/>
        <v>48183.502328670002</v>
      </c>
      <c r="F2686" s="99">
        <f t="shared" si="1395"/>
        <v>5233.07</v>
      </c>
      <c r="G2686" s="3">
        <f>IF(N2686=1,VLOOKUP(A2685,[1]Plan1!$BG$69:$BI$188,3),G2685)</f>
        <v>5259.76</v>
      </c>
      <c r="H2686" s="200">
        <f t="shared" si="1396"/>
        <v>43741</v>
      </c>
      <c r="I2686" s="200">
        <f t="shared" si="1397"/>
        <v>43772</v>
      </c>
      <c r="J2686" s="27">
        <f t="shared" si="1401"/>
        <v>5.1002566371174396E-3</v>
      </c>
      <c r="K2686" s="12">
        <f t="shared" si="1415"/>
        <v>43832</v>
      </c>
      <c r="L2686" s="12">
        <f t="shared" si="1402"/>
        <v>43832</v>
      </c>
      <c r="M2686" s="1">
        <f t="shared" si="1416"/>
        <v>21</v>
      </c>
      <c r="N2686" s="1">
        <f t="shared" si="1403"/>
        <v>4</v>
      </c>
      <c r="O2686" s="2">
        <f t="shared" si="1404"/>
        <v>1.00096947</v>
      </c>
      <c r="P2686" s="11">
        <f t="shared" si="1427"/>
        <v>1.0010004100000001</v>
      </c>
      <c r="Q2686" s="11">
        <f t="shared" si="1423"/>
        <v>1.5091934316209934</v>
      </c>
      <c r="R2686" s="2">
        <f t="shared" si="1426"/>
        <v>1.51065654</v>
      </c>
      <c r="S2686" s="2">
        <f t="shared" si="1421"/>
        <v>1.5082878799999999</v>
      </c>
      <c r="T2686" s="2">
        <f t="shared" si="1405"/>
        <v>124170.31491707001</v>
      </c>
      <c r="U2686" s="2">
        <f t="shared" si="1406"/>
        <v>17353.883090707372</v>
      </c>
      <c r="V2686" s="2">
        <f t="shared" si="1407"/>
        <v>24605.220584240567</v>
      </c>
      <c r="W2686" s="2">
        <f t="shared" si="1408"/>
        <v>124284.44525169794</v>
      </c>
      <c r="X2686" s="29">
        <f t="shared" si="1409"/>
        <v>0</v>
      </c>
      <c r="Y2686" s="2">
        <f t="shared" si="1422"/>
        <v>0</v>
      </c>
      <c r="Z2686" s="82">
        <f t="shared" si="1410"/>
        <v>0</v>
      </c>
      <c r="AA2686" s="2">
        <f t="shared" si="1419"/>
        <v>0</v>
      </c>
      <c r="AB2686" s="27">
        <f t="shared" si="1417"/>
        <v>6.7299999999999999E-2</v>
      </c>
      <c r="AC2686" s="29">
        <f t="shared" si="1398"/>
        <v>4</v>
      </c>
      <c r="AD2686" s="29">
        <v>252</v>
      </c>
      <c r="AE2686" s="11">
        <f t="shared" si="1424"/>
        <v>1.0010343770000001</v>
      </c>
      <c r="AF2686" s="2">
        <f t="shared" si="1420"/>
        <v>128.43891783000001</v>
      </c>
      <c r="AG2686" s="2">
        <f t="shared" si="1411"/>
        <v>128.55697162000001</v>
      </c>
      <c r="AH2686" s="3">
        <f t="shared" si="1412"/>
        <v>0</v>
      </c>
      <c r="AI2686" s="4" t="str">
        <f t="shared" si="1425"/>
        <v>A+J=</v>
      </c>
      <c r="AJ2686" s="12">
        <f t="shared" si="1418"/>
        <v>43832</v>
      </c>
      <c r="AK2686" s="12"/>
      <c r="AL2686" s="4"/>
      <c r="AM2686" s="1"/>
      <c r="AN2686" s="12"/>
      <c r="AO2686" s="1"/>
      <c r="AP2686" s="1"/>
      <c r="AQ2686" s="3"/>
      <c r="AR2686" s="3"/>
      <c r="AS2686" s="7"/>
      <c r="AT2686" s="1"/>
      <c r="AU2686" s="1"/>
      <c r="AV2686" s="1"/>
      <c r="AW2686" s="1"/>
      <c r="AX2686" s="1"/>
      <c r="AY2686" s="1"/>
      <c r="AZ2686" s="1"/>
      <c r="BA2686" s="1"/>
      <c r="BB2686" s="1"/>
    </row>
    <row r="2687" spans="1:54" x14ac:dyDescent="0.2">
      <c r="A2687" s="178">
        <f t="shared" si="1413"/>
        <v>43806</v>
      </c>
      <c r="B2687" s="2">
        <f t="shared" si="1399"/>
        <v>124462.82076396525</v>
      </c>
      <c r="C2687" s="2">
        <f t="shared" si="1414"/>
        <v>82325.341576749997</v>
      </c>
      <c r="D2687" s="2">
        <f>SUM(Y2687:Y$2956)</f>
        <v>34141.839248079996</v>
      </c>
      <c r="E2687" s="11">
        <f t="shared" si="1400"/>
        <v>48183.502328670002</v>
      </c>
      <c r="F2687" s="99">
        <f t="shared" si="1395"/>
        <v>5233.07</v>
      </c>
      <c r="G2687" s="3">
        <f>IF(N2687=1,VLOOKUP(A2686,[1]Plan1!$BG$69:$BI$188,3),G2686)</f>
        <v>5259.76</v>
      </c>
      <c r="H2687" s="200">
        <f t="shared" si="1396"/>
        <v>43741</v>
      </c>
      <c r="I2687" s="200">
        <f t="shared" si="1397"/>
        <v>43772</v>
      </c>
      <c r="J2687" s="27">
        <f t="shared" si="1401"/>
        <v>5.1002566371174396E-3</v>
      </c>
      <c r="K2687" s="12">
        <f t="shared" si="1415"/>
        <v>43832</v>
      </c>
      <c r="L2687" s="12">
        <f t="shared" si="1402"/>
        <v>43832</v>
      </c>
      <c r="M2687" s="1">
        <f t="shared" si="1416"/>
        <v>21</v>
      </c>
      <c r="N2687" s="1">
        <f t="shared" si="1403"/>
        <v>5</v>
      </c>
      <c r="O2687" s="2">
        <f t="shared" si="1404"/>
        <v>1.0012119900000001</v>
      </c>
      <c r="P2687" s="11">
        <f t="shared" si="1427"/>
        <v>1.0010004100000001</v>
      </c>
      <c r="Q2687" s="11">
        <f t="shared" si="1423"/>
        <v>1.5091934316209934</v>
      </c>
      <c r="R2687" s="2">
        <f t="shared" si="1426"/>
        <v>1.5110225500000001</v>
      </c>
      <c r="S2687" s="2">
        <f t="shared" si="1421"/>
        <v>1.5082878799999999</v>
      </c>
      <c r="T2687" s="2">
        <f t="shared" si="1405"/>
        <v>124170.31491707001</v>
      </c>
      <c r="U2687" s="2">
        <f t="shared" si="1406"/>
        <v>17353.883090707372</v>
      </c>
      <c r="V2687" s="2">
        <f t="shared" si="1407"/>
        <v>24622.856227927885</v>
      </c>
      <c r="W2687" s="2">
        <f t="shared" si="1408"/>
        <v>124302.08089538525</v>
      </c>
      <c r="X2687" s="29">
        <f t="shared" si="1409"/>
        <v>0</v>
      </c>
      <c r="Y2687" s="2">
        <f t="shared" si="1422"/>
        <v>0</v>
      </c>
      <c r="Z2687" s="82">
        <f t="shared" si="1410"/>
        <v>0</v>
      </c>
      <c r="AA2687" s="2">
        <f t="shared" si="1419"/>
        <v>0</v>
      </c>
      <c r="AB2687" s="27">
        <f t="shared" si="1417"/>
        <v>6.7299999999999999E-2</v>
      </c>
      <c r="AC2687" s="29">
        <f t="shared" si="1398"/>
        <v>5</v>
      </c>
      <c r="AD2687" s="29">
        <v>252</v>
      </c>
      <c r="AE2687" s="11">
        <f t="shared" si="1424"/>
        <v>1.0012931389999999</v>
      </c>
      <c r="AF2687" s="2">
        <f t="shared" si="1420"/>
        <v>160.56947686000001</v>
      </c>
      <c r="AG2687" s="2">
        <f t="shared" si="1411"/>
        <v>160.73986858000001</v>
      </c>
      <c r="AH2687" s="3">
        <f t="shared" si="1412"/>
        <v>0</v>
      </c>
      <c r="AI2687" s="4" t="str">
        <f t="shared" si="1425"/>
        <v>A+J=</v>
      </c>
      <c r="AJ2687" s="12">
        <f t="shared" si="1418"/>
        <v>43832</v>
      </c>
      <c r="AK2687" s="12"/>
      <c r="AL2687" s="4"/>
      <c r="AM2687" s="1"/>
      <c r="AN2687" s="12"/>
      <c r="AO2687" s="1"/>
      <c r="AP2687" s="1"/>
      <c r="AQ2687" s="3"/>
      <c r="AR2687" s="3"/>
      <c r="AS2687" s="7"/>
      <c r="AT2687" s="1"/>
      <c r="AU2687" s="1"/>
      <c r="AV2687" s="1"/>
      <c r="AW2687" s="1"/>
      <c r="AX2687" s="1"/>
      <c r="AY2687" s="1"/>
      <c r="AZ2687" s="1"/>
      <c r="BA2687" s="1"/>
      <c r="BB2687" s="1"/>
    </row>
    <row r="2688" spans="1:54" x14ac:dyDescent="0.2">
      <c r="A2688" s="178">
        <f t="shared" si="1413"/>
        <v>43807</v>
      </c>
      <c r="B2688" s="2">
        <f t="shared" si="1399"/>
        <v>124462.82076396525</v>
      </c>
      <c r="C2688" s="2">
        <f t="shared" si="1414"/>
        <v>82325.341576749997</v>
      </c>
      <c r="D2688" s="2">
        <f>SUM(Y2688:Y$2956)</f>
        <v>34141.839248079996</v>
      </c>
      <c r="E2688" s="11">
        <f t="shared" si="1400"/>
        <v>48183.502328670002</v>
      </c>
      <c r="F2688" s="99">
        <f t="shared" si="1395"/>
        <v>5233.07</v>
      </c>
      <c r="G2688" s="3">
        <f>IF(N2688=1,VLOOKUP(A2687,[1]Plan1!$BG$69:$BI$188,3),G2687)</f>
        <v>5259.76</v>
      </c>
      <c r="H2688" s="200">
        <f t="shared" si="1396"/>
        <v>43741</v>
      </c>
      <c r="I2688" s="200">
        <f t="shared" si="1397"/>
        <v>43772</v>
      </c>
      <c r="J2688" s="27">
        <f t="shared" si="1401"/>
        <v>5.1002566371174396E-3</v>
      </c>
      <c r="K2688" s="12">
        <f t="shared" si="1415"/>
        <v>43832</v>
      </c>
      <c r="L2688" s="12">
        <f t="shared" si="1402"/>
        <v>43832</v>
      </c>
      <c r="M2688" s="1">
        <f t="shared" si="1416"/>
        <v>21</v>
      </c>
      <c r="N2688" s="1">
        <f t="shared" si="1403"/>
        <v>5</v>
      </c>
      <c r="O2688" s="2">
        <f t="shared" si="1404"/>
        <v>1.0012119900000001</v>
      </c>
      <c r="P2688" s="11">
        <f t="shared" si="1427"/>
        <v>1.0010004100000001</v>
      </c>
      <c r="Q2688" s="11">
        <f t="shared" si="1423"/>
        <v>1.5091934316209934</v>
      </c>
      <c r="R2688" s="2">
        <f t="shared" si="1426"/>
        <v>1.5110225500000001</v>
      </c>
      <c r="S2688" s="2">
        <f t="shared" si="1421"/>
        <v>1.5082878799999999</v>
      </c>
      <c r="T2688" s="2">
        <f t="shared" si="1405"/>
        <v>124170.31491707001</v>
      </c>
      <c r="U2688" s="2">
        <f t="shared" si="1406"/>
        <v>17353.883090707372</v>
      </c>
      <c r="V2688" s="2">
        <f t="shared" si="1407"/>
        <v>24622.856227927885</v>
      </c>
      <c r="W2688" s="2">
        <f t="shared" si="1408"/>
        <v>124302.08089538525</v>
      </c>
      <c r="X2688" s="29">
        <f t="shared" si="1409"/>
        <v>0</v>
      </c>
      <c r="Y2688" s="2">
        <f t="shared" si="1422"/>
        <v>0</v>
      </c>
      <c r="Z2688" s="82">
        <f t="shared" si="1410"/>
        <v>0</v>
      </c>
      <c r="AA2688" s="2">
        <f t="shared" si="1419"/>
        <v>0</v>
      </c>
      <c r="AB2688" s="27">
        <f t="shared" si="1417"/>
        <v>6.7299999999999999E-2</v>
      </c>
      <c r="AC2688" s="29">
        <f t="shared" si="1398"/>
        <v>5</v>
      </c>
      <c r="AD2688" s="29">
        <v>252</v>
      </c>
      <c r="AE2688" s="11">
        <f t="shared" si="1424"/>
        <v>1.0012931389999999</v>
      </c>
      <c r="AF2688" s="2">
        <f t="shared" si="1420"/>
        <v>160.56947686000001</v>
      </c>
      <c r="AG2688" s="2">
        <f t="shared" si="1411"/>
        <v>160.73986858000001</v>
      </c>
      <c r="AH2688" s="3">
        <f t="shared" si="1412"/>
        <v>0</v>
      </c>
      <c r="AI2688" s="4" t="str">
        <f t="shared" si="1425"/>
        <v>A+J=</v>
      </c>
      <c r="AJ2688" s="12">
        <f t="shared" si="1418"/>
        <v>43832</v>
      </c>
      <c r="AK2688" s="12"/>
      <c r="AL2688" s="4"/>
      <c r="AM2688" s="1"/>
      <c r="AN2688" s="12"/>
      <c r="AO2688" s="1"/>
      <c r="AP2688" s="1"/>
      <c r="AQ2688" s="3"/>
      <c r="AR2688" s="3"/>
      <c r="AS2688" s="7"/>
      <c r="AT2688" s="1"/>
      <c r="AU2688" s="1"/>
      <c r="AV2688" s="1"/>
      <c r="AW2688" s="1"/>
      <c r="AX2688" s="1"/>
      <c r="AY2688" s="1"/>
      <c r="AZ2688" s="1"/>
      <c r="BA2688" s="1"/>
      <c r="BB2688" s="1"/>
    </row>
    <row r="2689" spans="1:54" x14ac:dyDescent="0.2">
      <c r="A2689" s="178">
        <f t="shared" si="1413"/>
        <v>43808</v>
      </c>
      <c r="B2689" s="2">
        <f t="shared" si="1399"/>
        <v>124462.82076396525</v>
      </c>
      <c r="C2689" s="2">
        <f t="shared" si="1414"/>
        <v>82325.341576749997</v>
      </c>
      <c r="D2689" s="2">
        <f>SUM(Y2689:Y$2956)</f>
        <v>34141.839248079996</v>
      </c>
      <c r="E2689" s="11">
        <f t="shared" si="1400"/>
        <v>48183.502328670002</v>
      </c>
      <c r="F2689" s="99">
        <f t="shared" ref="F2689:F2752" si="1428">IF(G2689=G2688,F2688,G2688)</f>
        <v>5233.07</v>
      </c>
      <c r="G2689" s="3">
        <f>IF(N2689=1,VLOOKUP(A2688,[1]Plan1!$BG$69:$BI$188,3),G2688)</f>
        <v>5259.76</v>
      </c>
      <c r="H2689" s="200">
        <f t="shared" ref="H2689:H2752" si="1429">EDATE(I2689,-1)</f>
        <v>43741</v>
      </c>
      <c r="I2689" s="200">
        <f t="shared" ref="I2689:I2752" si="1430">IF(X2688&gt;0,EDATE(A2689,-1),+I2688)</f>
        <v>43772</v>
      </c>
      <c r="J2689" s="27">
        <f t="shared" si="1401"/>
        <v>5.1002566371174396E-3</v>
      </c>
      <c r="K2689" s="12">
        <f t="shared" si="1415"/>
        <v>43832</v>
      </c>
      <c r="L2689" s="12">
        <f t="shared" si="1402"/>
        <v>43832</v>
      </c>
      <c r="M2689" s="1">
        <f t="shared" si="1416"/>
        <v>21</v>
      </c>
      <c r="N2689" s="1">
        <f t="shared" si="1403"/>
        <v>5</v>
      </c>
      <c r="O2689" s="2">
        <f t="shared" si="1404"/>
        <v>1.0012119900000001</v>
      </c>
      <c r="P2689" s="11">
        <f t="shared" si="1427"/>
        <v>1.0010004100000001</v>
      </c>
      <c r="Q2689" s="11">
        <f t="shared" si="1423"/>
        <v>1.5091934316209934</v>
      </c>
      <c r="R2689" s="2">
        <f t="shared" si="1426"/>
        <v>1.5110225500000001</v>
      </c>
      <c r="S2689" s="2">
        <f t="shared" si="1421"/>
        <v>1.5082878799999999</v>
      </c>
      <c r="T2689" s="2">
        <f t="shared" si="1405"/>
        <v>124170.31491707001</v>
      </c>
      <c r="U2689" s="2">
        <f t="shared" si="1406"/>
        <v>17353.883090707372</v>
      </c>
      <c r="V2689" s="2">
        <f t="shared" si="1407"/>
        <v>24622.856227927885</v>
      </c>
      <c r="W2689" s="2">
        <f t="shared" si="1408"/>
        <v>124302.08089538525</v>
      </c>
      <c r="X2689" s="29">
        <f t="shared" si="1409"/>
        <v>0</v>
      </c>
      <c r="Y2689" s="2">
        <f t="shared" si="1422"/>
        <v>0</v>
      </c>
      <c r="Z2689" s="82">
        <f t="shared" si="1410"/>
        <v>0</v>
      </c>
      <c r="AA2689" s="2">
        <f t="shared" si="1419"/>
        <v>0</v>
      </c>
      <c r="AB2689" s="27">
        <f t="shared" si="1417"/>
        <v>6.7299999999999999E-2</v>
      </c>
      <c r="AC2689" s="29">
        <f t="shared" ref="AC2689:AC2752" si="1431">N2689</f>
        <v>5</v>
      </c>
      <c r="AD2689" s="29">
        <v>252</v>
      </c>
      <c r="AE2689" s="11">
        <f t="shared" si="1424"/>
        <v>1.0012931389999999</v>
      </c>
      <c r="AF2689" s="2">
        <f t="shared" si="1420"/>
        <v>160.56947686000001</v>
      </c>
      <c r="AG2689" s="2">
        <f t="shared" si="1411"/>
        <v>160.73986858000001</v>
      </c>
      <c r="AH2689" s="3">
        <f t="shared" si="1412"/>
        <v>0</v>
      </c>
      <c r="AI2689" s="4" t="str">
        <f t="shared" si="1425"/>
        <v>A+J=</v>
      </c>
      <c r="AJ2689" s="12">
        <f t="shared" si="1418"/>
        <v>43832</v>
      </c>
      <c r="AK2689" s="12"/>
      <c r="AL2689" s="4"/>
      <c r="AM2689" s="1"/>
      <c r="AN2689" s="12"/>
      <c r="AO2689" s="1"/>
      <c r="AP2689" s="1"/>
      <c r="AQ2689" s="3"/>
      <c r="AR2689" s="3"/>
      <c r="AS2689" s="7"/>
      <c r="AT2689" s="1"/>
      <c r="AU2689" s="1"/>
      <c r="AV2689" s="1"/>
      <c r="AW2689" s="1"/>
      <c r="AX2689" s="1"/>
      <c r="AY2689" s="1"/>
      <c r="AZ2689" s="1"/>
      <c r="BA2689" s="1"/>
      <c r="BB2689" s="1"/>
    </row>
    <row r="2690" spans="1:54" x14ac:dyDescent="0.2">
      <c r="A2690" s="178">
        <f t="shared" si="1413"/>
        <v>43809</v>
      </c>
      <c r="B2690" s="2">
        <f t="shared" si="1399"/>
        <v>124512.66049725276</v>
      </c>
      <c r="C2690" s="2">
        <f t="shared" si="1414"/>
        <v>82325.341576749997</v>
      </c>
      <c r="D2690" s="2">
        <f>SUM(Y2690:Y$2956)</f>
        <v>34141.839248079996</v>
      </c>
      <c r="E2690" s="11">
        <f t="shared" si="1400"/>
        <v>48183.502328670002</v>
      </c>
      <c r="F2690" s="99">
        <f t="shared" si="1428"/>
        <v>5233.07</v>
      </c>
      <c r="G2690" s="3">
        <f>IF(N2690=1,VLOOKUP(A2689,[1]Plan1!$BG$69:$BI$188,3),G2689)</f>
        <v>5259.76</v>
      </c>
      <c r="H2690" s="200">
        <f t="shared" si="1429"/>
        <v>43741</v>
      </c>
      <c r="I2690" s="200">
        <f t="shared" si="1430"/>
        <v>43772</v>
      </c>
      <c r="J2690" s="27">
        <f t="shared" si="1401"/>
        <v>5.1002566371174396E-3</v>
      </c>
      <c r="K2690" s="12">
        <f t="shared" si="1415"/>
        <v>43832</v>
      </c>
      <c r="L2690" s="12">
        <f t="shared" si="1402"/>
        <v>43832</v>
      </c>
      <c r="M2690" s="1">
        <f t="shared" si="1416"/>
        <v>21</v>
      </c>
      <c r="N2690" s="1">
        <f t="shared" si="1403"/>
        <v>6</v>
      </c>
      <c r="O2690" s="2">
        <f t="shared" si="1404"/>
        <v>1.00145456</v>
      </c>
      <c r="P2690" s="11">
        <f t="shared" si="1427"/>
        <v>1.0010004100000001</v>
      </c>
      <c r="Q2690" s="11">
        <f t="shared" si="1423"/>
        <v>1.5091934316209934</v>
      </c>
      <c r="R2690" s="2">
        <f t="shared" si="1426"/>
        <v>1.5113886400000001</v>
      </c>
      <c r="S2690" s="2">
        <f t="shared" si="1421"/>
        <v>1.5082878799999999</v>
      </c>
      <c r="T2690" s="2">
        <f t="shared" si="1405"/>
        <v>124170.31491707001</v>
      </c>
      <c r="U2690" s="2">
        <f t="shared" si="1406"/>
        <v>17353.883090707372</v>
      </c>
      <c r="V2690" s="2">
        <f t="shared" si="1407"/>
        <v>24640.495726295387</v>
      </c>
      <c r="W2690" s="2">
        <f t="shared" si="1408"/>
        <v>124319.72039375275</v>
      </c>
      <c r="X2690" s="29">
        <f t="shared" si="1409"/>
        <v>0</v>
      </c>
      <c r="Y2690" s="2">
        <f t="shared" si="1422"/>
        <v>0</v>
      </c>
      <c r="Z2690" s="82">
        <f t="shared" si="1410"/>
        <v>0</v>
      </c>
      <c r="AA2690" s="2">
        <f t="shared" si="1419"/>
        <v>0</v>
      </c>
      <c r="AB2690" s="27">
        <f t="shared" si="1417"/>
        <v>6.7299999999999999E-2</v>
      </c>
      <c r="AC2690" s="29">
        <f t="shared" si="1431"/>
        <v>6</v>
      </c>
      <c r="AD2690" s="29">
        <v>252</v>
      </c>
      <c r="AE2690" s="11">
        <f t="shared" si="1424"/>
        <v>1.0015519669999999</v>
      </c>
      <c r="AF2690" s="2">
        <f t="shared" si="1420"/>
        <v>192.70823113</v>
      </c>
      <c r="AG2690" s="2">
        <f t="shared" si="1411"/>
        <v>192.94010349999999</v>
      </c>
      <c r="AH2690" s="3">
        <f t="shared" si="1412"/>
        <v>0</v>
      </c>
      <c r="AI2690" s="4" t="str">
        <f t="shared" si="1425"/>
        <v>A+J=</v>
      </c>
      <c r="AJ2690" s="12">
        <f t="shared" si="1418"/>
        <v>43832</v>
      </c>
      <c r="AK2690" s="12"/>
      <c r="AL2690" s="4"/>
      <c r="AM2690" s="1"/>
      <c r="AN2690" s="12"/>
      <c r="AO2690" s="1"/>
      <c r="AP2690" s="1"/>
      <c r="AQ2690" s="3"/>
      <c r="AR2690" s="3"/>
      <c r="AS2690" s="7"/>
      <c r="AT2690" s="1"/>
      <c r="AU2690" s="1"/>
      <c r="AV2690" s="1"/>
      <c r="AW2690" s="1"/>
      <c r="AX2690" s="1"/>
      <c r="AY2690" s="1"/>
      <c r="AZ2690" s="1"/>
      <c r="BA2690" s="1"/>
      <c r="BB2690" s="1"/>
    </row>
    <row r="2691" spans="1:54" x14ac:dyDescent="0.2">
      <c r="A2691" s="178">
        <f t="shared" si="1413"/>
        <v>43810</v>
      </c>
      <c r="B2691" s="2">
        <f t="shared" si="1399"/>
        <v>124562.52251940049</v>
      </c>
      <c r="C2691" s="2">
        <f t="shared" si="1414"/>
        <v>82325.341576749997</v>
      </c>
      <c r="D2691" s="2">
        <f>SUM(Y2691:Y$2956)</f>
        <v>34141.839248079996</v>
      </c>
      <c r="E2691" s="11">
        <f t="shared" si="1400"/>
        <v>48183.502328670002</v>
      </c>
      <c r="F2691" s="99">
        <f t="shared" si="1428"/>
        <v>5233.07</v>
      </c>
      <c r="G2691" s="3">
        <f>IF(N2691=1,VLOOKUP(A2690,[1]Plan1!$BG$69:$BI$188,3),G2690)</f>
        <v>5259.76</v>
      </c>
      <c r="H2691" s="200">
        <f t="shared" si="1429"/>
        <v>43741</v>
      </c>
      <c r="I2691" s="200">
        <f t="shared" si="1430"/>
        <v>43772</v>
      </c>
      <c r="J2691" s="27">
        <f t="shared" si="1401"/>
        <v>5.1002566371174396E-3</v>
      </c>
      <c r="K2691" s="12">
        <f t="shared" si="1415"/>
        <v>43832</v>
      </c>
      <c r="L2691" s="12">
        <f t="shared" si="1402"/>
        <v>43832</v>
      </c>
      <c r="M2691" s="1">
        <f t="shared" si="1416"/>
        <v>21</v>
      </c>
      <c r="N2691" s="1">
        <f t="shared" si="1403"/>
        <v>7</v>
      </c>
      <c r="O2691" s="2">
        <f t="shared" si="1404"/>
        <v>1.0016972</v>
      </c>
      <c r="P2691" s="11">
        <f t="shared" si="1427"/>
        <v>1.0010004100000001</v>
      </c>
      <c r="Q2691" s="11">
        <f t="shared" si="1423"/>
        <v>1.5091934316209934</v>
      </c>
      <c r="R2691" s="2">
        <f t="shared" si="1426"/>
        <v>1.5117548300000001</v>
      </c>
      <c r="S2691" s="2">
        <f t="shared" si="1421"/>
        <v>1.5082878799999999</v>
      </c>
      <c r="T2691" s="2">
        <f t="shared" si="1405"/>
        <v>124170.31491707001</v>
      </c>
      <c r="U2691" s="2">
        <f t="shared" si="1406"/>
        <v>17353.883090707372</v>
      </c>
      <c r="V2691" s="2">
        <f t="shared" si="1407"/>
        <v>24658.140043013125</v>
      </c>
      <c r="W2691" s="2">
        <f t="shared" si="1408"/>
        <v>124337.36471047049</v>
      </c>
      <c r="X2691" s="29">
        <f t="shared" si="1409"/>
        <v>0</v>
      </c>
      <c r="Y2691" s="2">
        <f t="shared" si="1422"/>
        <v>0</v>
      </c>
      <c r="Z2691" s="82">
        <f t="shared" si="1410"/>
        <v>0</v>
      </c>
      <c r="AA2691" s="2">
        <f t="shared" si="1419"/>
        <v>0</v>
      </c>
      <c r="AB2691" s="27">
        <f t="shared" si="1417"/>
        <v>6.7299999999999999E-2</v>
      </c>
      <c r="AC2691" s="29">
        <f t="shared" si="1431"/>
        <v>7</v>
      </c>
      <c r="AD2691" s="29">
        <v>252</v>
      </c>
      <c r="AE2691" s="11">
        <f t="shared" si="1424"/>
        <v>1.0018108619999999</v>
      </c>
      <c r="AF2691" s="2">
        <f t="shared" si="1420"/>
        <v>224.85530481000001</v>
      </c>
      <c r="AG2691" s="2">
        <f t="shared" si="1411"/>
        <v>225.15780892999999</v>
      </c>
      <c r="AH2691" s="3">
        <f t="shared" si="1412"/>
        <v>0</v>
      </c>
      <c r="AI2691" s="4" t="str">
        <f t="shared" si="1425"/>
        <v>A+J=</v>
      </c>
      <c r="AJ2691" s="12">
        <f t="shared" si="1418"/>
        <v>43832</v>
      </c>
      <c r="AK2691" s="12"/>
      <c r="AL2691" s="4"/>
      <c r="AM2691" s="1"/>
      <c r="AN2691" s="12"/>
      <c r="AO2691" s="1"/>
      <c r="AP2691" s="1"/>
      <c r="AQ2691" s="3"/>
      <c r="AR2691" s="3"/>
      <c r="AS2691" s="7"/>
      <c r="AT2691" s="1"/>
      <c r="AU2691" s="1"/>
      <c r="AV2691" s="1"/>
      <c r="AW2691" s="1"/>
      <c r="AX2691" s="1"/>
      <c r="AY2691" s="1"/>
      <c r="AZ2691" s="1"/>
      <c r="BA2691" s="1"/>
      <c r="BB2691" s="1"/>
    </row>
    <row r="2692" spans="1:54" x14ac:dyDescent="0.2">
      <c r="A2692" s="178">
        <f t="shared" si="1413"/>
        <v>43811</v>
      </c>
      <c r="B2692" s="2">
        <f t="shared" si="1399"/>
        <v>124612.40599639842</v>
      </c>
      <c r="C2692" s="2">
        <f t="shared" si="1414"/>
        <v>82325.341576749997</v>
      </c>
      <c r="D2692" s="2">
        <f>SUM(Y2692:Y$2956)</f>
        <v>34141.839248079996</v>
      </c>
      <c r="E2692" s="11">
        <f t="shared" si="1400"/>
        <v>48183.502328670002</v>
      </c>
      <c r="F2692" s="99">
        <f t="shared" si="1428"/>
        <v>5233.07</v>
      </c>
      <c r="G2692" s="3">
        <f>IF(N2692=1,VLOOKUP(A2691,[1]Plan1!$BG$69:$BI$188,3),G2691)</f>
        <v>5259.76</v>
      </c>
      <c r="H2692" s="200">
        <f t="shared" si="1429"/>
        <v>43741</v>
      </c>
      <c r="I2692" s="200">
        <f t="shared" si="1430"/>
        <v>43772</v>
      </c>
      <c r="J2692" s="27">
        <f t="shared" si="1401"/>
        <v>5.1002566371174396E-3</v>
      </c>
      <c r="K2692" s="12">
        <f t="shared" si="1415"/>
        <v>43832</v>
      </c>
      <c r="L2692" s="12">
        <f t="shared" si="1402"/>
        <v>43832</v>
      </c>
      <c r="M2692" s="1">
        <f t="shared" si="1416"/>
        <v>21</v>
      </c>
      <c r="N2692" s="1">
        <f t="shared" si="1403"/>
        <v>8</v>
      </c>
      <c r="O2692" s="2">
        <f t="shared" si="1404"/>
        <v>1.0019398900000001</v>
      </c>
      <c r="P2692" s="11">
        <f t="shared" si="1427"/>
        <v>1.0010004100000001</v>
      </c>
      <c r="Q2692" s="11">
        <f t="shared" si="1423"/>
        <v>1.5091934316209934</v>
      </c>
      <c r="R2692" s="2">
        <f t="shared" si="1426"/>
        <v>1.5121211000000001</v>
      </c>
      <c r="S2692" s="2">
        <f t="shared" si="1421"/>
        <v>1.5082878799999999</v>
      </c>
      <c r="T2692" s="2">
        <f t="shared" si="1405"/>
        <v>124170.31491707001</v>
      </c>
      <c r="U2692" s="2">
        <f t="shared" si="1406"/>
        <v>17353.883090707372</v>
      </c>
      <c r="V2692" s="2">
        <f t="shared" si="1407"/>
        <v>24675.788214411048</v>
      </c>
      <c r="W2692" s="2">
        <f t="shared" si="1408"/>
        <v>124355.01288186842</v>
      </c>
      <c r="X2692" s="29">
        <f t="shared" si="1409"/>
        <v>0</v>
      </c>
      <c r="Y2692" s="2">
        <f t="shared" si="1422"/>
        <v>0</v>
      </c>
      <c r="Z2692" s="82">
        <f t="shared" si="1410"/>
        <v>0</v>
      </c>
      <c r="AA2692" s="2">
        <f t="shared" si="1419"/>
        <v>0</v>
      </c>
      <c r="AB2692" s="27">
        <f t="shared" si="1417"/>
        <v>6.7299999999999999E-2</v>
      </c>
      <c r="AC2692" s="29">
        <f t="shared" si="1431"/>
        <v>8</v>
      </c>
      <c r="AD2692" s="29">
        <v>252</v>
      </c>
      <c r="AE2692" s="11">
        <f t="shared" si="1424"/>
        <v>1.002069825</v>
      </c>
      <c r="AF2692" s="2">
        <f t="shared" si="1420"/>
        <v>257.01082207000002</v>
      </c>
      <c r="AG2692" s="2">
        <f t="shared" si="1411"/>
        <v>257.39311452999999</v>
      </c>
      <c r="AH2692" s="3">
        <f t="shared" si="1412"/>
        <v>0</v>
      </c>
      <c r="AI2692" s="4" t="str">
        <f t="shared" si="1425"/>
        <v>A+J=</v>
      </c>
      <c r="AJ2692" s="12">
        <f t="shared" si="1418"/>
        <v>43832</v>
      </c>
      <c r="AK2692" s="12"/>
      <c r="AL2692" s="4"/>
      <c r="AM2692" s="1"/>
      <c r="AN2692" s="12"/>
      <c r="AO2692" s="1"/>
      <c r="AP2692" s="1"/>
      <c r="AQ2692" s="3"/>
      <c r="AR2692" s="3"/>
      <c r="AS2692" s="7"/>
      <c r="AT2692" s="1"/>
      <c r="AU2692" s="1"/>
      <c r="AV2692" s="1"/>
      <c r="AW2692" s="1"/>
      <c r="AX2692" s="1"/>
      <c r="AY2692" s="1"/>
      <c r="AZ2692" s="1"/>
      <c r="BA2692" s="1"/>
      <c r="BB2692" s="1"/>
    </row>
    <row r="2693" spans="1:54" x14ac:dyDescent="0.2">
      <c r="A2693" s="178">
        <f t="shared" si="1413"/>
        <v>43812</v>
      </c>
      <c r="B2693" s="2">
        <f t="shared" si="1399"/>
        <v>124662.31068610653</v>
      </c>
      <c r="C2693" s="2">
        <f t="shared" si="1414"/>
        <v>82325.341576749997</v>
      </c>
      <c r="D2693" s="2">
        <f>SUM(Y2693:Y$2956)</f>
        <v>34141.839248079996</v>
      </c>
      <c r="E2693" s="11">
        <f t="shared" si="1400"/>
        <v>48183.502328670002</v>
      </c>
      <c r="F2693" s="99">
        <f t="shared" si="1428"/>
        <v>5233.07</v>
      </c>
      <c r="G2693" s="3">
        <f>IF(N2693=1,VLOOKUP(A2692,[1]Plan1!$BG$69:$BI$188,3),G2692)</f>
        <v>5259.76</v>
      </c>
      <c r="H2693" s="200">
        <f t="shared" si="1429"/>
        <v>43741</v>
      </c>
      <c r="I2693" s="200">
        <f t="shared" si="1430"/>
        <v>43772</v>
      </c>
      <c r="J2693" s="27">
        <f t="shared" si="1401"/>
        <v>5.1002566371174396E-3</v>
      </c>
      <c r="K2693" s="12">
        <f t="shared" si="1415"/>
        <v>43832</v>
      </c>
      <c r="L2693" s="12">
        <f t="shared" si="1402"/>
        <v>43832</v>
      </c>
      <c r="M2693" s="1">
        <f t="shared" si="1416"/>
        <v>21</v>
      </c>
      <c r="N2693" s="1">
        <f t="shared" si="1403"/>
        <v>9</v>
      </c>
      <c r="O2693" s="2">
        <f t="shared" si="1404"/>
        <v>1.00218264</v>
      </c>
      <c r="P2693" s="11">
        <f t="shared" si="1427"/>
        <v>1.0010004100000001</v>
      </c>
      <c r="Q2693" s="11">
        <f t="shared" si="1423"/>
        <v>1.5091934316209934</v>
      </c>
      <c r="R2693" s="2">
        <f t="shared" si="1426"/>
        <v>1.5124874500000001</v>
      </c>
      <c r="S2693" s="2">
        <f t="shared" si="1421"/>
        <v>1.5082878799999999</v>
      </c>
      <c r="T2693" s="2">
        <f t="shared" si="1405"/>
        <v>124170.31491707001</v>
      </c>
      <c r="U2693" s="2">
        <f t="shared" si="1406"/>
        <v>17353.883090707372</v>
      </c>
      <c r="V2693" s="2">
        <f t="shared" si="1407"/>
        <v>24693.440240489155</v>
      </c>
      <c r="W2693" s="2">
        <f t="shared" si="1408"/>
        <v>124372.66490794653</v>
      </c>
      <c r="X2693" s="29">
        <f t="shared" si="1409"/>
        <v>0</v>
      </c>
      <c r="Y2693" s="2">
        <f t="shared" si="1422"/>
        <v>0</v>
      </c>
      <c r="Z2693" s="82">
        <f t="shared" si="1410"/>
        <v>0</v>
      </c>
      <c r="AA2693" s="2">
        <f t="shared" si="1419"/>
        <v>0</v>
      </c>
      <c r="AB2693" s="27">
        <f t="shared" si="1417"/>
        <v>6.7299999999999999E-2</v>
      </c>
      <c r="AC2693" s="29">
        <f t="shared" si="1431"/>
        <v>9</v>
      </c>
      <c r="AD2693" s="29">
        <v>252</v>
      </c>
      <c r="AE2693" s="11">
        <f t="shared" si="1424"/>
        <v>1.0023288539999999</v>
      </c>
      <c r="AF2693" s="2">
        <f t="shared" si="1420"/>
        <v>289.17453456999999</v>
      </c>
      <c r="AG2693" s="2">
        <f t="shared" si="1411"/>
        <v>289.64577816000002</v>
      </c>
      <c r="AH2693" s="3">
        <f t="shared" si="1412"/>
        <v>0</v>
      </c>
      <c r="AI2693" s="4" t="str">
        <f t="shared" si="1425"/>
        <v>A+J=</v>
      </c>
      <c r="AJ2693" s="12">
        <f t="shared" si="1418"/>
        <v>43832</v>
      </c>
      <c r="AK2693" s="12"/>
      <c r="AL2693" s="4"/>
      <c r="AM2693" s="1"/>
      <c r="AN2693" s="12"/>
      <c r="AO2693" s="1"/>
      <c r="AP2693" s="1"/>
      <c r="AQ2693" s="3"/>
      <c r="AR2693" s="3"/>
      <c r="AS2693" s="7"/>
      <c r="AT2693" s="1"/>
      <c r="AU2693" s="1"/>
      <c r="AV2693" s="1"/>
      <c r="AW2693" s="1"/>
      <c r="AX2693" s="1"/>
      <c r="AY2693" s="1"/>
      <c r="AZ2693" s="1"/>
      <c r="BA2693" s="1"/>
      <c r="BB2693" s="1"/>
    </row>
    <row r="2694" spans="1:54" x14ac:dyDescent="0.2">
      <c r="A2694" s="178">
        <f t="shared" si="1413"/>
        <v>43813</v>
      </c>
      <c r="B2694" s="2">
        <f t="shared" si="1399"/>
        <v>124712.23768554487</v>
      </c>
      <c r="C2694" s="2">
        <f t="shared" si="1414"/>
        <v>82325.341576749997</v>
      </c>
      <c r="D2694" s="2">
        <f>SUM(Y2694:Y$2956)</f>
        <v>34141.839248079996</v>
      </c>
      <c r="E2694" s="11">
        <f t="shared" si="1400"/>
        <v>48183.502328670002</v>
      </c>
      <c r="F2694" s="99">
        <f t="shared" si="1428"/>
        <v>5233.07</v>
      </c>
      <c r="G2694" s="3">
        <f>IF(N2694=1,VLOOKUP(A2693,[1]Plan1!$BG$69:$BI$188,3),G2693)</f>
        <v>5259.76</v>
      </c>
      <c r="H2694" s="200">
        <f t="shared" si="1429"/>
        <v>43741</v>
      </c>
      <c r="I2694" s="200">
        <f t="shared" si="1430"/>
        <v>43772</v>
      </c>
      <c r="J2694" s="27">
        <f t="shared" si="1401"/>
        <v>5.1002566371174396E-3</v>
      </c>
      <c r="K2694" s="12">
        <f t="shared" si="1415"/>
        <v>43832</v>
      </c>
      <c r="L2694" s="12">
        <f t="shared" si="1402"/>
        <v>43832</v>
      </c>
      <c r="M2694" s="1">
        <f t="shared" si="1416"/>
        <v>21</v>
      </c>
      <c r="N2694" s="1">
        <f t="shared" si="1403"/>
        <v>10</v>
      </c>
      <c r="O2694" s="2">
        <f t="shared" si="1404"/>
        <v>1.0024254500000001</v>
      </c>
      <c r="P2694" s="11">
        <f t="shared" si="1427"/>
        <v>1.0010004100000001</v>
      </c>
      <c r="Q2694" s="11">
        <f t="shared" si="1423"/>
        <v>1.5091934316209934</v>
      </c>
      <c r="R2694" s="2">
        <f t="shared" si="1426"/>
        <v>1.5128539000000001</v>
      </c>
      <c r="S2694" s="2">
        <f t="shared" si="1421"/>
        <v>1.5082878799999999</v>
      </c>
      <c r="T2694" s="2">
        <f t="shared" si="1405"/>
        <v>124170.31491707001</v>
      </c>
      <c r="U2694" s="2">
        <f t="shared" si="1406"/>
        <v>17353.883090707372</v>
      </c>
      <c r="V2694" s="2">
        <f t="shared" si="1407"/>
        <v>24711.097084917496</v>
      </c>
      <c r="W2694" s="2">
        <f t="shared" si="1408"/>
        <v>124390.32175237486</v>
      </c>
      <c r="X2694" s="29">
        <f t="shared" si="1409"/>
        <v>0</v>
      </c>
      <c r="Y2694" s="2">
        <f t="shared" si="1422"/>
        <v>0</v>
      </c>
      <c r="Z2694" s="82">
        <f t="shared" si="1410"/>
        <v>0</v>
      </c>
      <c r="AA2694" s="2">
        <f t="shared" si="1419"/>
        <v>0</v>
      </c>
      <c r="AB2694" s="27">
        <f t="shared" si="1417"/>
        <v>6.7299999999999999E-2</v>
      </c>
      <c r="AC2694" s="29">
        <f t="shared" si="1431"/>
        <v>10</v>
      </c>
      <c r="AD2694" s="29">
        <v>252</v>
      </c>
      <c r="AE2694" s="11">
        <f t="shared" si="1424"/>
        <v>1.0025879499999999</v>
      </c>
      <c r="AF2694" s="2">
        <f t="shared" si="1420"/>
        <v>321.34656647999998</v>
      </c>
      <c r="AG2694" s="2">
        <f t="shared" si="1411"/>
        <v>321.91593317000002</v>
      </c>
      <c r="AH2694" s="3">
        <f t="shared" si="1412"/>
        <v>0</v>
      </c>
      <c r="AI2694" s="4" t="str">
        <f t="shared" si="1425"/>
        <v>A+J=</v>
      </c>
      <c r="AJ2694" s="12">
        <f t="shared" si="1418"/>
        <v>43832</v>
      </c>
      <c r="AK2694" s="12"/>
      <c r="AL2694" s="4"/>
      <c r="AM2694" s="1"/>
      <c r="AN2694" s="12"/>
      <c r="AO2694" s="1"/>
      <c r="AP2694" s="1"/>
      <c r="AQ2694" s="3"/>
      <c r="AR2694" s="3"/>
      <c r="AS2694" s="7"/>
      <c r="AT2694" s="1"/>
      <c r="AU2694" s="1"/>
      <c r="AV2694" s="1"/>
      <c r="AW2694" s="1"/>
      <c r="AX2694" s="1"/>
      <c r="AY2694" s="1"/>
      <c r="AZ2694" s="1"/>
      <c r="BA2694" s="1"/>
      <c r="BB2694" s="1"/>
    </row>
    <row r="2695" spans="1:54" x14ac:dyDescent="0.2">
      <c r="A2695" s="178">
        <f t="shared" si="1413"/>
        <v>43814</v>
      </c>
      <c r="B2695" s="2">
        <f t="shared" si="1399"/>
        <v>124712.23768554487</v>
      </c>
      <c r="C2695" s="2">
        <f t="shared" si="1414"/>
        <v>82325.341576749997</v>
      </c>
      <c r="D2695" s="2">
        <f>SUM(Y2695:Y$2956)</f>
        <v>34141.839248079996</v>
      </c>
      <c r="E2695" s="11">
        <f t="shared" si="1400"/>
        <v>48183.502328670002</v>
      </c>
      <c r="F2695" s="99">
        <f t="shared" si="1428"/>
        <v>5233.07</v>
      </c>
      <c r="G2695" s="3">
        <f>IF(N2695=1,VLOOKUP(A2694,[1]Plan1!$BG$69:$BI$188,3),G2694)</f>
        <v>5259.76</v>
      </c>
      <c r="H2695" s="200">
        <f t="shared" si="1429"/>
        <v>43741</v>
      </c>
      <c r="I2695" s="200">
        <f t="shared" si="1430"/>
        <v>43772</v>
      </c>
      <c r="J2695" s="27">
        <f t="shared" si="1401"/>
        <v>5.1002566371174396E-3</v>
      </c>
      <c r="K2695" s="12">
        <f t="shared" si="1415"/>
        <v>43832</v>
      </c>
      <c r="L2695" s="12">
        <f t="shared" si="1402"/>
        <v>43832</v>
      </c>
      <c r="M2695" s="1">
        <f t="shared" si="1416"/>
        <v>21</v>
      </c>
      <c r="N2695" s="1">
        <f t="shared" si="1403"/>
        <v>10</v>
      </c>
      <c r="O2695" s="2">
        <f t="shared" si="1404"/>
        <v>1.0024254500000001</v>
      </c>
      <c r="P2695" s="11">
        <f t="shared" si="1427"/>
        <v>1.0010004100000001</v>
      </c>
      <c r="Q2695" s="11">
        <f t="shared" si="1423"/>
        <v>1.5091934316209934</v>
      </c>
      <c r="R2695" s="2">
        <f t="shared" si="1426"/>
        <v>1.5128539000000001</v>
      </c>
      <c r="S2695" s="2">
        <f t="shared" si="1421"/>
        <v>1.5082878799999999</v>
      </c>
      <c r="T2695" s="2">
        <f t="shared" si="1405"/>
        <v>124170.31491707001</v>
      </c>
      <c r="U2695" s="2">
        <f t="shared" si="1406"/>
        <v>17353.883090707372</v>
      </c>
      <c r="V2695" s="2">
        <f t="shared" si="1407"/>
        <v>24711.097084917496</v>
      </c>
      <c r="W2695" s="2">
        <f t="shared" si="1408"/>
        <v>124390.32175237486</v>
      </c>
      <c r="X2695" s="29">
        <f t="shared" si="1409"/>
        <v>0</v>
      </c>
      <c r="Y2695" s="2">
        <f t="shared" si="1422"/>
        <v>0</v>
      </c>
      <c r="Z2695" s="82">
        <f t="shared" si="1410"/>
        <v>0</v>
      </c>
      <c r="AA2695" s="2">
        <f t="shared" si="1419"/>
        <v>0</v>
      </c>
      <c r="AB2695" s="27">
        <f t="shared" si="1417"/>
        <v>6.7299999999999999E-2</v>
      </c>
      <c r="AC2695" s="29">
        <f t="shared" si="1431"/>
        <v>10</v>
      </c>
      <c r="AD2695" s="29">
        <v>252</v>
      </c>
      <c r="AE2695" s="11">
        <f t="shared" si="1424"/>
        <v>1.0025879499999999</v>
      </c>
      <c r="AF2695" s="2">
        <f t="shared" si="1420"/>
        <v>321.34656647999998</v>
      </c>
      <c r="AG2695" s="2">
        <f t="shared" si="1411"/>
        <v>321.91593317000002</v>
      </c>
      <c r="AH2695" s="3">
        <f t="shared" si="1412"/>
        <v>0</v>
      </c>
      <c r="AI2695" s="4" t="str">
        <f t="shared" si="1425"/>
        <v>A+J=</v>
      </c>
      <c r="AJ2695" s="12">
        <f t="shared" si="1418"/>
        <v>43832</v>
      </c>
      <c r="AK2695" s="12"/>
      <c r="AL2695" s="4"/>
      <c r="AM2695" s="1"/>
      <c r="AN2695" s="12"/>
      <c r="AO2695" s="1"/>
      <c r="AP2695" s="1"/>
      <c r="AQ2695" s="3"/>
      <c r="AR2695" s="3"/>
      <c r="AS2695" s="7"/>
      <c r="AT2695" s="1"/>
      <c r="AU2695" s="1"/>
      <c r="AV2695" s="1"/>
      <c r="AW2695" s="1"/>
      <c r="AX2695" s="1"/>
      <c r="AY2695" s="1"/>
      <c r="AZ2695" s="1"/>
      <c r="BA2695" s="1"/>
      <c r="BB2695" s="1"/>
    </row>
    <row r="2696" spans="1:54" x14ac:dyDescent="0.2">
      <c r="A2696" s="178">
        <f t="shared" si="1413"/>
        <v>43815</v>
      </c>
      <c r="B2696" s="2">
        <f t="shared" si="1399"/>
        <v>124712.23768554487</v>
      </c>
      <c r="C2696" s="2">
        <f t="shared" si="1414"/>
        <v>82325.341576749997</v>
      </c>
      <c r="D2696" s="2">
        <f>SUM(Y2696:Y$2956)</f>
        <v>34141.839248079996</v>
      </c>
      <c r="E2696" s="11">
        <f t="shared" si="1400"/>
        <v>48183.502328670002</v>
      </c>
      <c r="F2696" s="99">
        <f t="shared" si="1428"/>
        <v>5233.07</v>
      </c>
      <c r="G2696" s="3">
        <f>IF(N2696=1,VLOOKUP(A2695,[1]Plan1!$BG$69:$BI$188,3),G2695)</f>
        <v>5259.76</v>
      </c>
      <c r="H2696" s="200">
        <f t="shared" si="1429"/>
        <v>43741</v>
      </c>
      <c r="I2696" s="200">
        <f t="shared" si="1430"/>
        <v>43772</v>
      </c>
      <c r="J2696" s="27">
        <f t="shared" si="1401"/>
        <v>5.1002566371174396E-3</v>
      </c>
      <c r="K2696" s="12">
        <f t="shared" si="1415"/>
        <v>43832</v>
      </c>
      <c r="L2696" s="12">
        <f t="shared" si="1402"/>
        <v>43832</v>
      </c>
      <c r="M2696" s="1">
        <f t="shared" si="1416"/>
        <v>21</v>
      </c>
      <c r="N2696" s="1">
        <f t="shared" si="1403"/>
        <v>10</v>
      </c>
      <c r="O2696" s="2">
        <f t="shared" si="1404"/>
        <v>1.0024254500000001</v>
      </c>
      <c r="P2696" s="11">
        <f t="shared" si="1427"/>
        <v>1.0010004100000001</v>
      </c>
      <c r="Q2696" s="11">
        <f t="shared" si="1423"/>
        <v>1.5091934316209934</v>
      </c>
      <c r="R2696" s="2">
        <f t="shared" si="1426"/>
        <v>1.5128539000000001</v>
      </c>
      <c r="S2696" s="2">
        <f t="shared" si="1421"/>
        <v>1.5082878799999999</v>
      </c>
      <c r="T2696" s="2">
        <f t="shared" si="1405"/>
        <v>124170.31491707001</v>
      </c>
      <c r="U2696" s="2">
        <f t="shared" si="1406"/>
        <v>17353.883090707372</v>
      </c>
      <c r="V2696" s="2">
        <f t="shared" si="1407"/>
        <v>24711.097084917496</v>
      </c>
      <c r="W2696" s="2">
        <f t="shared" si="1408"/>
        <v>124390.32175237486</v>
      </c>
      <c r="X2696" s="29">
        <f t="shared" si="1409"/>
        <v>0</v>
      </c>
      <c r="Y2696" s="2">
        <f t="shared" si="1422"/>
        <v>0</v>
      </c>
      <c r="Z2696" s="82">
        <f t="shared" si="1410"/>
        <v>0</v>
      </c>
      <c r="AA2696" s="2">
        <f t="shared" si="1419"/>
        <v>0</v>
      </c>
      <c r="AB2696" s="27">
        <f t="shared" si="1417"/>
        <v>6.7299999999999999E-2</v>
      </c>
      <c r="AC2696" s="29">
        <f t="shared" si="1431"/>
        <v>10</v>
      </c>
      <c r="AD2696" s="29">
        <v>252</v>
      </c>
      <c r="AE2696" s="11">
        <f t="shared" si="1424"/>
        <v>1.0025879499999999</v>
      </c>
      <c r="AF2696" s="2">
        <f t="shared" si="1420"/>
        <v>321.34656647999998</v>
      </c>
      <c r="AG2696" s="2">
        <f t="shared" si="1411"/>
        <v>321.91593317000002</v>
      </c>
      <c r="AH2696" s="3">
        <f t="shared" si="1412"/>
        <v>0</v>
      </c>
      <c r="AI2696" s="4" t="str">
        <f t="shared" si="1425"/>
        <v>A+J=</v>
      </c>
      <c r="AJ2696" s="12">
        <f t="shared" si="1418"/>
        <v>43832</v>
      </c>
      <c r="AK2696" s="12"/>
      <c r="AL2696" s="4"/>
      <c r="AM2696" s="1"/>
      <c r="AN2696" s="12"/>
      <c r="AO2696" s="1"/>
      <c r="AP2696" s="1"/>
      <c r="AQ2696" s="3"/>
      <c r="AR2696" s="3"/>
      <c r="AS2696" s="7"/>
      <c r="AT2696" s="1"/>
      <c r="AU2696" s="1"/>
      <c r="AV2696" s="1"/>
      <c r="AW2696" s="1"/>
      <c r="AX2696" s="1"/>
      <c r="AY2696" s="1"/>
      <c r="AZ2696" s="1"/>
      <c r="BA2696" s="1"/>
      <c r="BB2696" s="1"/>
    </row>
    <row r="2697" spans="1:54" x14ac:dyDescent="0.2">
      <c r="A2697" s="178">
        <f t="shared" si="1413"/>
        <v>43816</v>
      </c>
      <c r="B2697" s="2">
        <f t="shared" si="1399"/>
        <v>124762.18651882841</v>
      </c>
      <c r="C2697" s="2">
        <f t="shared" si="1414"/>
        <v>82325.341576749997</v>
      </c>
      <c r="D2697" s="2">
        <f>SUM(Y2697:Y$2956)</f>
        <v>34141.839248079996</v>
      </c>
      <c r="E2697" s="11">
        <f t="shared" si="1400"/>
        <v>48183.502328670002</v>
      </c>
      <c r="F2697" s="99">
        <f t="shared" si="1428"/>
        <v>5233.07</v>
      </c>
      <c r="G2697" s="3">
        <f>IF(N2697=1,VLOOKUP(A2696,[1]Plan1!$BG$69:$BI$188,3),G2696)</f>
        <v>5259.76</v>
      </c>
      <c r="H2697" s="200">
        <f t="shared" si="1429"/>
        <v>43741</v>
      </c>
      <c r="I2697" s="200">
        <f t="shared" si="1430"/>
        <v>43772</v>
      </c>
      <c r="J2697" s="27">
        <f t="shared" si="1401"/>
        <v>5.1002566371174396E-3</v>
      </c>
      <c r="K2697" s="12">
        <f t="shared" si="1415"/>
        <v>43832</v>
      </c>
      <c r="L2697" s="12">
        <f t="shared" si="1402"/>
        <v>43832</v>
      </c>
      <c r="M2697" s="1">
        <f t="shared" si="1416"/>
        <v>21</v>
      </c>
      <c r="N2697" s="1">
        <f t="shared" si="1403"/>
        <v>11</v>
      </c>
      <c r="O2697" s="2">
        <f t="shared" si="1404"/>
        <v>1.0026683199999999</v>
      </c>
      <c r="P2697" s="11">
        <f t="shared" si="1427"/>
        <v>1.0010004100000001</v>
      </c>
      <c r="Q2697" s="11">
        <f t="shared" si="1423"/>
        <v>1.5091934316209934</v>
      </c>
      <c r="R2697" s="2">
        <f t="shared" si="1426"/>
        <v>1.51322044</v>
      </c>
      <c r="S2697" s="2">
        <f t="shared" si="1421"/>
        <v>1.5082878799999999</v>
      </c>
      <c r="T2697" s="2">
        <f t="shared" si="1405"/>
        <v>124170.31491707001</v>
      </c>
      <c r="U2697" s="2">
        <f t="shared" si="1406"/>
        <v>17353.883090707372</v>
      </c>
      <c r="V2697" s="2">
        <f t="shared" si="1407"/>
        <v>24728.758265861044</v>
      </c>
      <c r="W2697" s="2">
        <f t="shared" si="1408"/>
        <v>124407.98293331842</v>
      </c>
      <c r="X2697" s="29">
        <f t="shared" si="1409"/>
        <v>0</v>
      </c>
      <c r="Y2697" s="2">
        <f t="shared" si="1422"/>
        <v>0</v>
      </c>
      <c r="Z2697" s="82">
        <f t="shared" si="1410"/>
        <v>0</v>
      </c>
      <c r="AA2697" s="2">
        <f t="shared" si="1419"/>
        <v>0</v>
      </c>
      <c r="AB2697" s="27">
        <f t="shared" si="1417"/>
        <v>6.7299999999999999E-2</v>
      </c>
      <c r="AC2697" s="29">
        <f t="shared" si="1431"/>
        <v>11</v>
      </c>
      <c r="AD2697" s="29">
        <v>252</v>
      </c>
      <c r="AE2697" s="11">
        <f t="shared" si="1424"/>
        <v>1.0028471130000001</v>
      </c>
      <c r="AF2697" s="2">
        <f t="shared" si="1420"/>
        <v>353.52691780999999</v>
      </c>
      <c r="AG2697" s="2">
        <f t="shared" si="1411"/>
        <v>354.20358550999998</v>
      </c>
      <c r="AH2697" s="3">
        <f t="shared" si="1412"/>
        <v>0</v>
      </c>
      <c r="AI2697" s="4" t="str">
        <f t="shared" si="1425"/>
        <v>A+J=</v>
      </c>
      <c r="AJ2697" s="12">
        <f t="shared" si="1418"/>
        <v>43832</v>
      </c>
      <c r="AK2697" s="12"/>
      <c r="AL2697" s="4"/>
      <c r="AM2697" s="1"/>
      <c r="AN2697" s="12"/>
      <c r="AO2697" s="1"/>
      <c r="AP2697" s="1"/>
      <c r="AQ2697" s="3"/>
      <c r="AR2697" s="3"/>
      <c r="AS2697" s="7"/>
      <c r="AT2697" s="1"/>
      <c r="AU2697" s="1"/>
      <c r="AV2697" s="1"/>
      <c r="AW2697" s="1"/>
      <c r="AX2697" s="1"/>
      <c r="AY2697" s="1"/>
      <c r="AZ2697" s="1"/>
      <c r="BA2697" s="1"/>
      <c r="BB2697" s="1"/>
    </row>
    <row r="2698" spans="1:54" x14ac:dyDescent="0.2">
      <c r="A2698" s="178">
        <f t="shared" si="1413"/>
        <v>43817</v>
      </c>
      <c r="B2698" s="2">
        <f t="shared" ref="B2698:B2761" si="1432">(W2698+AG2698)</f>
        <v>124812.15719285716</v>
      </c>
      <c r="C2698" s="2">
        <f t="shared" si="1414"/>
        <v>82325.341576749997</v>
      </c>
      <c r="D2698" s="2">
        <f>SUM(Y2698:Y$2956)</f>
        <v>34141.839248079996</v>
      </c>
      <c r="E2698" s="11">
        <f t="shared" ref="E2698:E2761" si="1433">(C2698-D2698)</f>
        <v>48183.502328670002</v>
      </c>
      <c r="F2698" s="99">
        <f t="shared" si="1428"/>
        <v>5233.07</v>
      </c>
      <c r="G2698" s="3">
        <f>IF(N2698=1,VLOOKUP(A2697,[1]Plan1!$BG$69:$BI$188,3),G2697)</f>
        <v>5259.76</v>
      </c>
      <c r="H2698" s="200">
        <f t="shared" si="1429"/>
        <v>43741</v>
      </c>
      <c r="I2698" s="200">
        <f t="shared" si="1430"/>
        <v>43772</v>
      </c>
      <c r="J2698" s="27">
        <f t="shared" ref="J2698:J2761" si="1434">(G2698/F2698)-1</f>
        <v>5.1002566371174396E-3</v>
      </c>
      <c r="K2698" s="12">
        <f t="shared" si="1415"/>
        <v>43832</v>
      </c>
      <c r="L2698" s="12">
        <f t="shared" ref="L2698:L2761" si="1435">IF(A2698&gt;L2697,K2698,L2697)</f>
        <v>43832</v>
      </c>
      <c r="M2698" s="1">
        <f t="shared" si="1416"/>
        <v>21</v>
      </c>
      <c r="N2698" s="1">
        <f t="shared" ref="N2698:N2761" si="1436">(M2698-(NETWORKDAYS(A2698,L2698,AN$137:AN$327)-1))</f>
        <v>12</v>
      </c>
      <c r="O2698" s="2">
        <f t="shared" ref="O2698:O2761" si="1437">TRUNC((G2698/F2698)^TRUNC((N2698/M2698),9),8)</f>
        <v>1.0029112499999999</v>
      </c>
      <c r="P2698" s="11">
        <f t="shared" si="1427"/>
        <v>1.0010004100000001</v>
      </c>
      <c r="Q2698" s="11">
        <f t="shared" si="1423"/>
        <v>1.5091934316209934</v>
      </c>
      <c r="R2698" s="2">
        <f t="shared" si="1426"/>
        <v>1.51358707</v>
      </c>
      <c r="S2698" s="2">
        <f t="shared" si="1421"/>
        <v>1.5082878799999999</v>
      </c>
      <c r="T2698" s="2">
        <f t="shared" ref="T2698:T2761" si="1438">TRUNC(C2698*S2698,8)</f>
        <v>124170.31491707001</v>
      </c>
      <c r="U2698" s="2">
        <f t="shared" ref="U2698:U2761" si="1439">(D2698*(S2698-1))</f>
        <v>17353.883090707372</v>
      </c>
      <c r="V2698" s="2">
        <f t="shared" ref="V2698:V2761" si="1440">(E2698*(R2698-1))</f>
        <v>24746.423783319806</v>
      </c>
      <c r="W2698" s="2">
        <f t="shared" ref="W2698:W2761" si="1441">(C2698+U2698+V2698)</f>
        <v>124425.64845077717</v>
      </c>
      <c r="X2698" s="29">
        <f t="shared" ref="X2698:X2761" si="1442">IF(VLOOKUP(A2698,AN$10:AU$131,8)=VLOOKUP(A2697,AN$10:AU$131,8),0,VLOOKUP(A2698,AN$10:AU$131,8))</f>
        <v>0</v>
      </c>
      <c r="Y2698" s="2">
        <f t="shared" si="1422"/>
        <v>0</v>
      </c>
      <c r="Z2698" s="82">
        <f t="shared" ref="Z2698:Z2761" si="1443">IF(X2698&gt;0,VLOOKUP($A2698,$AN$10:$AS$131,6),0)</f>
        <v>0</v>
      </c>
      <c r="AA2698" s="2">
        <f t="shared" si="1419"/>
        <v>0</v>
      </c>
      <c r="AB2698" s="27">
        <f t="shared" si="1417"/>
        <v>6.7299999999999999E-2</v>
      </c>
      <c r="AC2698" s="29">
        <f t="shared" si="1431"/>
        <v>12</v>
      </c>
      <c r="AD2698" s="29">
        <v>252</v>
      </c>
      <c r="AE2698" s="11">
        <f t="shared" si="1424"/>
        <v>1.003106343</v>
      </c>
      <c r="AF2698" s="2">
        <f t="shared" si="1420"/>
        <v>385.71558855000001</v>
      </c>
      <c r="AG2698" s="2">
        <f t="shared" ref="AG2698:AG2761" si="1444">TRUNC((W2698*(AE2698-1)),8)</f>
        <v>386.50874207999999</v>
      </c>
      <c r="AH2698" s="3">
        <f t="shared" ref="AH2698:AH2761" si="1445">IF(AA2698&gt;0,AA2698+AF2698,0)</f>
        <v>0</v>
      </c>
      <c r="AI2698" s="4" t="str">
        <f t="shared" si="1425"/>
        <v>A+J=</v>
      </c>
      <c r="AJ2698" s="12">
        <f t="shared" si="1418"/>
        <v>43832</v>
      </c>
      <c r="AK2698" s="12"/>
      <c r="AL2698" s="4"/>
      <c r="AM2698" s="1"/>
      <c r="AN2698" s="12"/>
      <c r="AO2698" s="1"/>
      <c r="AP2698" s="1"/>
      <c r="AQ2698" s="3"/>
      <c r="AR2698" s="3"/>
      <c r="AS2698" s="7"/>
      <c r="AT2698" s="1"/>
      <c r="AU2698" s="1"/>
      <c r="AV2698" s="1"/>
      <c r="AW2698" s="1"/>
      <c r="AX2698" s="1"/>
      <c r="AY2698" s="1"/>
      <c r="AZ2698" s="1"/>
      <c r="BA2698" s="1"/>
      <c r="BB2698" s="1"/>
    </row>
    <row r="2699" spans="1:54" x14ac:dyDescent="0.2">
      <c r="A2699" s="178">
        <f t="shared" ref="A2699:A2762" si="1446">(A2698+1)</f>
        <v>43818</v>
      </c>
      <c r="B2699" s="2">
        <f t="shared" si="1432"/>
        <v>124862.14923110612</v>
      </c>
      <c r="C2699" s="2">
        <f t="shared" ref="C2699:C2762" si="1447">TRUNC(IF(X2698&gt;0,VLOOKUP(A2698,$AN$12:$AO$131,2),C2698),8)</f>
        <v>82325.341576749997</v>
      </c>
      <c r="D2699" s="2">
        <f>SUM(Y2699:Y$2956)</f>
        <v>34141.839248079996</v>
      </c>
      <c r="E2699" s="11">
        <f t="shared" si="1433"/>
        <v>48183.502328670002</v>
      </c>
      <c r="F2699" s="99">
        <f t="shared" si="1428"/>
        <v>5233.07</v>
      </c>
      <c r="G2699" s="3">
        <f>IF(N2699=1,VLOOKUP(A2698,[1]Plan1!$BG$69:$BI$188,3),G2698)</f>
        <v>5259.76</v>
      </c>
      <c r="H2699" s="200">
        <f t="shared" si="1429"/>
        <v>43741</v>
      </c>
      <c r="I2699" s="200">
        <f t="shared" si="1430"/>
        <v>43772</v>
      </c>
      <c r="J2699" s="27">
        <f t="shared" si="1434"/>
        <v>5.1002566371174396E-3</v>
      </c>
      <c r="K2699" s="12">
        <f t="shared" ref="K2699:K2762" si="1448">IF(DAY(A2699)=1,VLOOKUP(A2699,AR$137:AW$275,4),K2698)</f>
        <v>43832</v>
      </c>
      <c r="L2699" s="12">
        <f t="shared" si="1435"/>
        <v>43832</v>
      </c>
      <c r="M2699" s="1">
        <f t="shared" ref="M2699:M2762" si="1449">IF(L2699=L2698,M2698,NETWORKDAYS(L2698,L2699,$AN$137:$AN$327)-1)</f>
        <v>21</v>
      </c>
      <c r="N2699" s="1">
        <f t="shared" si="1436"/>
        <v>13</v>
      </c>
      <c r="O2699" s="2">
        <f t="shared" si="1437"/>
        <v>1.00315424</v>
      </c>
      <c r="P2699" s="11">
        <f t="shared" si="1427"/>
        <v>1.0010004100000001</v>
      </c>
      <c r="Q2699" s="11">
        <f t="shared" si="1423"/>
        <v>1.5091934316209934</v>
      </c>
      <c r="R2699" s="2">
        <f t="shared" si="1426"/>
        <v>1.51395378</v>
      </c>
      <c r="S2699" s="2">
        <f t="shared" si="1421"/>
        <v>1.5082878799999999</v>
      </c>
      <c r="T2699" s="2">
        <f t="shared" si="1438"/>
        <v>124170.31491707001</v>
      </c>
      <c r="U2699" s="2">
        <f t="shared" si="1439"/>
        <v>17353.883090707372</v>
      </c>
      <c r="V2699" s="2">
        <f t="shared" si="1440"/>
        <v>24764.093155458751</v>
      </c>
      <c r="W2699" s="2">
        <f t="shared" si="1441"/>
        <v>124443.31782291611</v>
      </c>
      <c r="X2699" s="29">
        <f t="shared" si="1442"/>
        <v>0</v>
      </c>
      <c r="Y2699" s="2">
        <f t="shared" si="1422"/>
        <v>0</v>
      </c>
      <c r="Z2699" s="82">
        <f t="shared" si="1443"/>
        <v>0</v>
      </c>
      <c r="AA2699" s="2">
        <f t="shared" si="1419"/>
        <v>0</v>
      </c>
      <c r="AB2699" s="27">
        <f t="shared" ref="AB2699:AB2762" si="1450">(AB2698)</f>
        <v>6.7299999999999999E-2</v>
      </c>
      <c r="AC2699" s="29">
        <f t="shared" si="1431"/>
        <v>13</v>
      </c>
      <c r="AD2699" s="29">
        <v>252</v>
      </c>
      <c r="AE2699" s="11">
        <f t="shared" si="1424"/>
        <v>1.0033656399999999</v>
      </c>
      <c r="AF2699" s="2">
        <f t="shared" si="1420"/>
        <v>417.91257868999998</v>
      </c>
      <c r="AG2699" s="2">
        <f t="shared" si="1444"/>
        <v>418.83140818999999</v>
      </c>
      <c r="AH2699" s="3">
        <f t="shared" si="1445"/>
        <v>0</v>
      </c>
      <c r="AI2699" s="4" t="str">
        <f t="shared" si="1425"/>
        <v>A+J=</v>
      </c>
      <c r="AJ2699" s="12">
        <f t="shared" ref="AJ2699:AJ2762" si="1451">IF(X2698&gt;0,VLOOKUP(A2698,$AN$10:$AW$130,9),AJ2698)</f>
        <v>43832</v>
      </c>
      <c r="AK2699" s="12"/>
      <c r="AL2699" s="4"/>
      <c r="AM2699" s="1"/>
      <c r="AN2699" s="12"/>
      <c r="AO2699" s="1"/>
      <c r="AP2699" s="1"/>
      <c r="AQ2699" s="3"/>
      <c r="AR2699" s="3"/>
      <c r="AS2699" s="7"/>
      <c r="AT2699" s="1"/>
      <c r="AU2699" s="1"/>
      <c r="AV2699" s="1"/>
      <c r="AW2699" s="1"/>
      <c r="AX2699" s="1"/>
      <c r="AY2699" s="1"/>
      <c r="AZ2699" s="1"/>
      <c r="BA2699" s="1"/>
      <c r="BB2699" s="1"/>
    </row>
    <row r="2700" spans="1:54" x14ac:dyDescent="0.2">
      <c r="A2700" s="178">
        <f t="shared" si="1446"/>
        <v>43819</v>
      </c>
      <c r="B2700" s="2">
        <f t="shared" si="1432"/>
        <v>124912.16312371027</v>
      </c>
      <c r="C2700" s="2">
        <f t="shared" si="1447"/>
        <v>82325.341576749997</v>
      </c>
      <c r="D2700" s="2">
        <f>SUM(Y2700:Y$2956)</f>
        <v>34141.839248079996</v>
      </c>
      <c r="E2700" s="11">
        <f t="shared" si="1433"/>
        <v>48183.502328670002</v>
      </c>
      <c r="F2700" s="99">
        <f t="shared" si="1428"/>
        <v>5233.07</v>
      </c>
      <c r="G2700" s="3">
        <f>IF(N2700=1,VLOOKUP(A2699,[1]Plan1!$BG$69:$BI$188,3),G2699)</f>
        <v>5259.76</v>
      </c>
      <c r="H2700" s="200">
        <f t="shared" si="1429"/>
        <v>43741</v>
      </c>
      <c r="I2700" s="200">
        <f t="shared" si="1430"/>
        <v>43772</v>
      </c>
      <c r="J2700" s="27">
        <f t="shared" si="1434"/>
        <v>5.1002566371174396E-3</v>
      </c>
      <c r="K2700" s="12">
        <f t="shared" si="1448"/>
        <v>43832</v>
      </c>
      <c r="L2700" s="12">
        <f t="shared" si="1435"/>
        <v>43832</v>
      </c>
      <c r="M2700" s="1">
        <f t="shared" si="1449"/>
        <v>21</v>
      </c>
      <c r="N2700" s="1">
        <f t="shared" si="1436"/>
        <v>14</v>
      </c>
      <c r="O2700" s="2">
        <f t="shared" si="1437"/>
        <v>1.0033972799999999</v>
      </c>
      <c r="P2700" s="11">
        <f t="shared" si="1427"/>
        <v>1.0010004100000001</v>
      </c>
      <c r="Q2700" s="11">
        <f t="shared" si="1423"/>
        <v>1.5091934316209934</v>
      </c>
      <c r="R2700" s="2">
        <f t="shared" si="1426"/>
        <v>1.5143205799999999</v>
      </c>
      <c r="S2700" s="2">
        <f t="shared" si="1421"/>
        <v>1.5082878799999999</v>
      </c>
      <c r="T2700" s="2">
        <f t="shared" si="1438"/>
        <v>124170.31491707001</v>
      </c>
      <c r="U2700" s="2">
        <f t="shared" si="1439"/>
        <v>17353.883090707372</v>
      </c>
      <c r="V2700" s="2">
        <f t="shared" si="1440"/>
        <v>24781.766864112902</v>
      </c>
      <c r="W2700" s="2">
        <f t="shared" si="1441"/>
        <v>124460.99153157027</v>
      </c>
      <c r="X2700" s="29">
        <f t="shared" si="1442"/>
        <v>0</v>
      </c>
      <c r="Y2700" s="2">
        <f t="shared" si="1422"/>
        <v>0</v>
      </c>
      <c r="Z2700" s="82">
        <f t="shared" si="1443"/>
        <v>0</v>
      </c>
      <c r="AA2700" s="2">
        <f t="shared" si="1419"/>
        <v>0</v>
      </c>
      <c r="AB2700" s="27">
        <f t="shared" si="1450"/>
        <v>6.7299999999999999E-2</v>
      </c>
      <c r="AC2700" s="29">
        <f t="shared" si="1431"/>
        <v>14</v>
      </c>
      <c r="AD2700" s="29">
        <v>252</v>
      </c>
      <c r="AE2700" s="11">
        <f t="shared" si="1424"/>
        <v>1.0036250040000001</v>
      </c>
      <c r="AF2700" s="2">
        <f t="shared" si="1420"/>
        <v>450.11788825000002</v>
      </c>
      <c r="AG2700" s="2">
        <f t="shared" si="1444"/>
        <v>451.17159213999997</v>
      </c>
      <c r="AH2700" s="3">
        <f t="shared" si="1445"/>
        <v>0</v>
      </c>
      <c r="AI2700" s="4" t="str">
        <f t="shared" si="1425"/>
        <v>A+J=</v>
      </c>
      <c r="AJ2700" s="12">
        <f t="shared" si="1451"/>
        <v>43832</v>
      </c>
      <c r="AK2700" s="12"/>
      <c r="AL2700" s="4"/>
      <c r="AM2700" s="1"/>
      <c r="AN2700" s="12"/>
      <c r="AO2700" s="1"/>
      <c r="AP2700" s="1"/>
      <c r="AQ2700" s="3"/>
      <c r="AR2700" s="3"/>
      <c r="AS2700" s="7"/>
      <c r="AT2700" s="1"/>
      <c r="AU2700" s="1"/>
      <c r="AV2700" s="1"/>
      <c r="AW2700" s="1"/>
      <c r="AX2700" s="1"/>
      <c r="AY2700" s="1"/>
      <c r="AZ2700" s="1"/>
      <c r="BA2700" s="1"/>
      <c r="BB2700" s="1"/>
    </row>
    <row r="2701" spans="1:54" x14ac:dyDescent="0.2">
      <c r="A2701" s="178">
        <f t="shared" si="1446"/>
        <v>43820</v>
      </c>
      <c r="B2701" s="2">
        <f t="shared" si="1432"/>
        <v>124962.19936129467</v>
      </c>
      <c r="C2701" s="2">
        <f t="shared" si="1447"/>
        <v>82325.341576749997</v>
      </c>
      <c r="D2701" s="2">
        <f>SUM(Y2701:Y$2956)</f>
        <v>34141.839248079996</v>
      </c>
      <c r="E2701" s="11">
        <f t="shared" si="1433"/>
        <v>48183.502328670002</v>
      </c>
      <c r="F2701" s="99">
        <f t="shared" si="1428"/>
        <v>5233.07</v>
      </c>
      <c r="G2701" s="3">
        <f>IF(N2701=1,VLOOKUP(A2700,[1]Plan1!$BG$69:$BI$188,3),G2700)</f>
        <v>5259.76</v>
      </c>
      <c r="H2701" s="200">
        <f t="shared" si="1429"/>
        <v>43741</v>
      </c>
      <c r="I2701" s="200">
        <f t="shared" si="1430"/>
        <v>43772</v>
      </c>
      <c r="J2701" s="27">
        <f t="shared" si="1434"/>
        <v>5.1002566371174396E-3</v>
      </c>
      <c r="K2701" s="12">
        <f t="shared" si="1448"/>
        <v>43832</v>
      </c>
      <c r="L2701" s="12">
        <f t="shared" si="1435"/>
        <v>43832</v>
      </c>
      <c r="M2701" s="1">
        <f t="shared" si="1449"/>
        <v>21</v>
      </c>
      <c r="N2701" s="1">
        <f t="shared" si="1436"/>
        <v>15</v>
      </c>
      <c r="O2701" s="2">
        <f t="shared" si="1437"/>
        <v>1.0036403899999999</v>
      </c>
      <c r="P2701" s="11">
        <f t="shared" si="1427"/>
        <v>1.0010004100000001</v>
      </c>
      <c r="Q2701" s="11">
        <f t="shared" si="1423"/>
        <v>1.5091934316209934</v>
      </c>
      <c r="R2701" s="2">
        <f t="shared" si="1426"/>
        <v>1.5146874800000001</v>
      </c>
      <c r="S2701" s="2">
        <f t="shared" si="1421"/>
        <v>1.5082878799999999</v>
      </c>
      <c r="T2701" s="2">
        <f t="shared" si="1438"/>
        <v>124170.31491707001</v>
      </c>
      <c r="U2701" s="2">
        <f t="shared" si="1439"/>
        <v>17353.883090707372</v>
      </c>
      <c r="V2701" s="2">
        <f t="shared" si="1440"/>
        <v>24799.4453911173</v>
      </c>
      <c r="W2701" s="2">
        <f t="shared" si="1441"/>
        <v>124478.67005857467</v>
      </c>
      <c r="X2701" s="29">
        <f t="shared" si="1442"/>
        <v>0</v>
      </c>
      <c r="Y2701" s="2">
        <f t="shared" si="1422"/>
        <v>0</v>
      </c>
      <c r="Z2701" s="82">
        <f t="shared" si="1443"/>
        <v>0</v>
      </c>
      <c r="AA2701" s="2">
        <f t="shared" si="1419"/>
        <v>0</v>
      </c>
      <c r="AB2701" s="27">
        <f t="shared" si="1450"/>
        <v>6.7299999999999999E-2</v>
      </c>
      <c r="AC2701" s="29">
        <f t="shared" si="1431"/>
        <v>15</v>
      </c>
      <c r="AD2701" s="29">
        <v>252</v>
      </c>
      <c r="AE2701" s="11">
        <f t="shared" si="1424"/>
        <v>1.003884435</v>
      </c>
      <c r="AF2701" s="2">
        <f t="shared" si="1420"/>
        <v>482.33151722000002</v>
      </c>
      <c r="AG2701" s="2">
        <f t="shared" si="1444"/>
        <v>483.52930271999998</v>
      </c>
      <c r="AH2701" s="3">
        <f t="shared" si="1445"/>
        <v>0</v>
      </c>
      <c r="AI2701" s="4" t="str">
        <f t="shared" si="1425"/>
        <v>A+J=</v>
      </c>
      <c r="AJ2701" s="12">
        <f t="shared" si="1451"/>
        <v>43832</v>
      </c>
      <c r="AK2701" s="12"/>
      <c r="AL2701" s="4"/>
      <c r="AM2701" s="1"/>
      <c r="AN2701" s="12"/>
      <c r="AO2701" s="1"/>
      <c r="AP2701" s="1"/>
      <c r="AQ2701" s="3"/>
      <c r="AR2701" s="3"/>
      <c r="AS2701" s="7"/>
      <c r="AT2701" s="1"/>
      <c r="AU2701" s="1"/>
      <c r="AV2701" s="1"/>
      <c r="AW2701" s="1"/>
      <c r="AX2701" s="1"/>
      <c r="AY2701" s="1"/>
      <c r="AZ2701" s="1"/>
      <c r="BA2701" s="1"/>
      <c r="BB2701" s="1"/>
    </row>
    <row r="2702" spans="1:54" x14ac:dyDescent="0.2">
      <c r="A2702" s="178">
        <f t="shared" si="1446"/>
        <v>43821</v>
      </c>
      <c r="B2702" s="2">
        <f t="shared" si="1432"/>
        <v>124962.19936129467</v>
      </c>
      <c r="C2702" s="2">
        <f t="shared" si="1447"/>
        <v>82325.341576749997</v>
      </c>
      <c r="D2702" s="2">
        <f>SUM(Y2702:Y$2956)</f>
        <v>34141.839248079996</v>
      </c>
      <c r="E2702" s="11">
        <f t="shared" si="1433"/>
        <v>48183.502328670002</v>
      </c>
      <c r="F2702" s="99">
        <f t="shared" si="1428"/>
        <v>5233.07</v>
      </c>
      <c r="G2702" s="3">
        <f>IF(N2702=1,VLOOKUP(A2701,[1]Plan1!$BG$69:$BI$188,3),G2701)</f>
        <v>5259.76</v>
      </c>
      <c r="H2702" s="200">
        <f t="shared" si="1429"/>
        <v>43741</v>
      </c>
      <c r="I2702" s="200">
        <f t="shared" si="1430"/>
        <v>43772</v>
      </c>
      <c r="J2702" s="27">
        <f t="shared" si="1434"/>
        <v>5.1002566371174396E-3</v>
      </c>
      <c r="K2702" s="12">
        <f t="shared" si="1448"/>
        <v>43832</v>
      </c>
      <c r="L2702" s="12">
        <f t="shared" si="1435"/>
        <v>43832</v>
      </c>
      <c r="M2702" s="1">
        <f t="shared" si="1449"/>
        <v>21</v>
      </c>
      <c r="N2702" s="1">
        <f t="shared" si="1436"/>
        <v>15</v>
      </c>
      <c r="O2702" s="2">
        <f t="shared" si="1437"/>
        <v>1.0036403899999999</v>
      </c>
      <c r="P2702" s="11">
        <f t="shared" si="1427"/>
        <v>1.0010004100000001</v>
      </c>
      <c r="Q2702" s="11">
        <f t="shared" si="1423"/>
        <v>1.5091934316209934</v>
      </c>
      <c r="R2702" s="2">
        <f t="shared" si="1426"/>
        <v>1.5146874800000001</v>
      </c>
      <c r="S2702" s="2">
        <f t="shared" si="1421"/>
        <v>1.5082878799999999</v>
      </c>
      <c r="T2702" s="2">
        <f t="shared" si="1438"/>
        <v>124170.31491707001</v>
      </c>
      <c r="U2702" s="2">
        <f t="shared" si="1439"/>
        <v>17353.883090707372</v>
      </c>
      <c r="V2702" s="2">
        <f t="shared" si="1440"/>
        <v>24799.4453911173</v>
      </c>
      <c r="W2702" s="2">
        <f t="shared" si="1441"/>
        <v>124478.67005857467</v>
      </c>
      <c r="X2702" s="29">
        <f t="shared" si="1442"/>
        <v>0</v>
      </c>
      <c r="Y2702" s="2">
        <f t="shared" si="1422"/>
        <v>0</v>
      </c>
      <c r="Z2702" s="82">
        <f t="shared" si="1443"/>
        <v>0</v>
      </c>
      <c r="AA2702" s="2">
        <f t="shared" si="1419"/>
        <v>0</v>
      </c>
      <c r="AB2702" s="27">
        <f t="shared" si="1450"/>
        <v>6.7299999999999999E-2</v>
      </c>
      <c r="AC2702" s="29">
        <f t="shared" si="1431"/>
        <v>15</v>
      </c>
      <c r="AD2702" s="29">
        <v>252</v>
      </c>
      <c r="AE2702" s="11">
        <f t="shared" si="1424"/>
        <v>1.003884435</v>
      </c>
      <c r="AF2702" s="2">
        <f t="shared" si="1420"/>
        <v>482.33151722000002</v>
      </c>
      <c r="AG2702" s="2">
        <f t="shared" si="1444"/>
        <v>483.52930271999998</v>
      </c>
      <c r="AH2702" s="3">
        <f t="shared" si="1445"/>
        <v>0</v>
      </c>
      <c r="AI2702" s="4" t="str">
        <f t="shared" si="1425"/>
        <v>A+J=</v>
      </c>
      <c r="AJ2702" s="12">
        <f t="shared" si="1451"/>
        <v>43832</v>
      </c>
      <c r="AK2702" s="12"/>
      <c r="AL2702" s="4"/>
      <c r="AM2702" s="1"/>
      <c r="AN2702" s="12"/>
      <c r="AO2702" s="1"/>
      <c r="AP2702" s="1"/>
      <c r="AQ2702" s="3"/>
      <c r="AR2702" s="3"/>
      <c r="AS2702" s="7"/>
      <c r="AT2702" s="1"/>
      <c r="AU2702" s="1"/>
      <c r="AV2702" s="1"/>
      <c r="AW2702" s="1"/>
      <c r="AX2702" s="1"/>
      <c r="AY2702" s="1"/>
      <c r="AZ2702" s="1"/>
      <c r="BA2702" s="1"/>
      <c r="BB2702" s="1"/>
    </row>
    <row r="2703" spans="1:54" x14ac:dyDescent="0.2">
      <c r="A2703" s="178">
        <f t="shared" si="1446"/>
        <v>43822</v>
      </c>
      <c r="B2703" s="2">
        <f t="shared" si="1432"/>
        <v>124962.19936129467</v>
      </c>
      <c r="C2703" s="2">
        <f t="shared" si="1447"/>
        <v>82325.341576749997</v>
      </c>
      <c r="D2703" s="2">
        <f>SUM(Y2703:Y$2956)</f>
        <v>34141.839248079996</v>
      </c>
      <c r="E2703" s="11">
        <f t="shared" si="1433"/>
        <v>48183.502328670002</v>
      </c>
      <c r="F2703" s="99">
        <f t="shared" si="1428"/>
        <v>5233.07</v>
      </c>
      <c r="G2703" s="3">
        <f>IF(N2703=1,VLOOKUP(A2702,[1]Plan1!$BG$69:$BI$188,3),G2702)</f>
        <v>5259.76</v>
      </c>
      <c r="H2703" s="200">
        <f t="shared" si="1429"/>
        <v>43741</v>
      </c>
      <c r="I2703" s="200">
        <f t="shared" si="1430"/>
        <v>43772</v>
      </c>
      <c r="J2703" s="27">
        <f t="shared" si="1434"/>
        <v>5.1002566371174396E-3</v>
      </c>
      <c r="K2703" s="12">
        <f t="shared" si="1448"/>
        <v>43832</v>
      </c>
      <c r="L2703" s="12">
        <f t="shared" si="1435"/>
        <v>43832</v>
      </c>
      <c r="M2703" s="1">
        <f t="shared" si="1449"/>
        <v>21</v>
      </c>
      <c r="N2703" s="1">
        <f t="shared" si="1436"/>
        <v>15</v>
      </c>
      <c r="O2703" s="2">
        <f t="shared" si="1437"/>
        <v>1.0036403899999999</v>
      </c>
      <c r="P2703" s="11">
        <f t="shared" si="1427"/>
        <v>1.0010004100000001</v>
      </c>
      <c r="Q2703" s="11">
        <f t="shared" si="1423"/>
        <v>1.5091934316209934</v>
      </c>
      <c r="R2703" s="2">
        <f t="shared" si="1426"/>
        <v>1.5146874800000001</v>
      </c>
      <c r="S2703" s="2">
        <f t="shared" si="1421"/>
        <v>1.5082878799999999</v>
      </c>
      <c r="T2703" s="2">
        <f t="shared" si="1438"/>
        <v>124170.31491707001</v>
      </c>
      <c r="U2703" s="2">
        <f t="shared" si="1439"/>
        <v>17353.883090707372</v>
      </c>
      <c r="V2703" s="2">
        <f t="shared" si="1440"/>
        <v>24799.4453911173</v>
      </c>
      <c r="W2703" s="2">
        <f t="shared" si="1441"/>
        <v>124478.67005857467</v>
      </c>
      <c r="X2703" s="29">
        <f t="shared" si="1442"/>
        <v>0</v>
      </c>
      <c r="Y2703" s="2">
        <f t="shared" si="1422"/>
        <v>0</v>
      </c>
      <c r="Z2703" s="82">
        <f t="shared" si="1443"/>
        <v>0</v>
      </c>
      <c r="AA2703" s="2">
        <f t="shared" si="1419"/>
        <v>0</v>
      </c>
      <c r="AB2703" s="27">
        <f t="shared" si="1450"/>
        <v>6.7299999999999999E-2</v>
      </c>
      <c r="AC2703" s="29">
        <f t="shared" si="1431"/>
        <v>15</v>
      </c>
      <c r="AD2703" s="29">
        <v>252</v>
      </c>
      <c r="AE2703" s="11">
        <f t="shared" si="1424"/>
        <v>1.003884435</v>
      </c>
      <c r="AF2703" s="2">
        <f t="shared" si="1420"/>
        <v>482.33151722000002</v>
      </c>
      <c r="AG2703" s="2">
        <f t="shared" si="1444"/>
        <v>483.52930271999998</v>
      </c>
      <c r="AH2703" s="3">
        <f t="shared" si="1445"/>
        <v>0</v>
      </c>
      <c r="AI2703" s="4" t="str">
        <f t="shared" si="1425"/>
        <v>A+J=</v>
      </c>
      <c r="AJ2703" s="12">
        <f t="shared" si="1451"/>
        <v>43832</v>
      </c>
      <c r="AK2703" s="12"/>
      <c r="AL2703" s="4"/>
      <c r="AM2703" s="1"/>
      <c r="AN2703" s="12"/>
      <c r="AO2703" s="1"/>
      <c r="AP2703" s="1"/>
      <c r="AQ2703" s="3"/>
      <c r="AR2703" s="3"/>
      <c r="AS2703" s="7"/>
      <c r="AT2703" s="1"/>
      <c r="AU2703" s="1"/>
      <c r="AV2703" s="1"/>
      <c r="AW2703" s="1"/>
      <c r="AX2703" s="1"/>
      <c r="AY2703" s="1"/>
      <c r="AZ2703" s="1"/>
      <c r="BA2703" s="1"/>
      <c r="BB2703" s="1"/>
    </row>
    <row r="2704" spans="1:54" x14ac:dyDescent="0.2">
      <c r="A2704" s="178">
        <f t="shared" si="1446"/>
        <v>43823</v>
      </c>
      <c r="B2704" s="2">
        <f t="shared" si="1432"/>
        <v>125012.25662417422</v>
      </c>
      <c r="C2704" s="2">
        <f t="shared" si="1447"/>
        <v>82325.341576749997</v>
      </c>
      <c r="D2704" s="2">
        <f>SUM(Y2704:Y$2956)</f>
        <v>34141.839248079996</v>
      </c>
      <c r="E2704" s="11">
        <f t="shared" si="1433"/>
        <v>48183.502328670002</v>
      </c>
      <c r="F2704" s="99">
        <f t="shared" si="1428"/>
        <v>5233.07</v>
      </c>
      <c r="G2704" s="3">
        <f>IF(N2704=1,VLOOKUP(A2703,[1]Plan1!$BG$69:$BI$188,3),G2703)</f>
        <v>5259.76</v>
      </c>
      <c r="H2704" s="200">
        <f t="shared" si="1429"/>
        <v>43741</v>
      </c>
      <c r="I2704" s="200">
        <f t="shared" si="1430"/>
        <v>43772</v>
      </c>
      <c r="J2704" s="27">
        <f t="shared" si="1434"/>
        <v>5.1002566371174396E-3</v>
      </c>
      <c r="K2704" s="12">
        <f t="shared" si="1448"/>
        <v>43832</v>
      </c>
      <c r="L2704" s="12">
        <f t="shared" si="1435"/>
        <v>43832</v>
      </c>
      <c r="M2704" s="1">
        <f t="shared" si="1449"/>
        <v>21</v>
      </c>
      <c r="N2704" s="1">
        <f t="shared" si="1436"/>
        <v>16</v>
      </c>
      <c r="O2704" s="2">
        <f t="shared" si="1437"/>
        <v>1.0038835500000001</v>
      </c>
      <c r="P2704" s="11">
        <f t="shared" si="1427"/>
        <v>1.0010004100000001</v>
      </c>
      <c r="Q2704" s="11">
        <f t="shared" si="1423"/>
        <v>1.5091934316209934</v>
      </c>
      <c r="R2704" s="2">
        <f t="shared" si="1426"/>
        <v>1.5150544500000001</v>
      </c>
      <c r="S2704" s="2">
        <f t="shared" si="1421"/>
        <v>1.5082878799999999</v>
      </c>
      <c r="T2704" s="2">
        <f t="shared" si="1438"/>
        <v>124170.31491707001</v>
      </c>
      <c r="U2704" s="2">
        <f t="shared" si="1439"/>
        <v>17353.883090707372</v>
      </c>
      <c r="V2704" s="2">
        <f t="shared" si="1440"/>
        <v>24817.127290966848</v>
      </c>
      <c r="W2704" s="2">
        <f t="shared" si="1441"/>
        <v>124496.35195842422</v>
      </c>
      <c r="X2704" s="29">
        <f t="shared" si="1442"/>
        <v>0</v>
      </c>
      <c r="Y2704" s="2">
        <f t="shared" si="1422"/>
        <v>0</v>
      </c>
      <c r="Z2704" s="82">
        <f t="shared" si="1443"/>
        <v>0</v>
      </c>
      <c r="AA2704" s="2">
        <f t="shared" si="1419"/>
        <v>0</v>
      </c>
      <c r="AB2704" s="27">
        <f t="shared" si="1450"/>
        <v>6.7299999999999999E-2</v>
      </c>
      <c r="AC2704" s="29">
        <f t="shared" si="1431"/>
        <v>16</v>
      </c>
      <c r="AD2704" s="29">
        <v>252</v>
      </c>
      <c r="AE2704" s="11">
        <f t="shared" si="1424"/>
        <v>1.004143934</v>
      </c>
      <c r="AF2704" s="2">
        <f t="shared" si="1420"/>
        <v>514.55358977000003</v>
      </c>
      <c r="AG2704" s="2">
        <f t="shared" si="1444"/>
        <v>515.90466575000005</v>
      </c>
      <c r="AH2704" s="3">
        <f t="shared" si="1445"/>
        <v>0</v>
      </c>
      <c r="AI2704" s="4" t="str">
        <f t="shared" si="1425"/>
        <v>A+J=</v>
      </c>
      <c r="AJ2704" s="12">
        <f t="shared" si="1451"/>
        <v>43832</v>
      </c>
      <c r="AK2704" s="12"/>
      <c r="AL2704" s="4"/>
      <c r="AM2704" s="1"/>
      <c r="AN2704" s="12"/>
      <c r="AO2704" s="1"/>
      <c r="AP2704" s="1"/>
      <c r="AQ2704" s="3"/>
      <c r="AR2704" s="3"/>
      <c r="AS2704" s="7"/>
      <c r="AT2704" s="1"/>
      <c r="AU2704" s="1"/>
      <c r="AV2704" s="1"/>
      <c r="AW2704" s="1"/>
      <c r="AX2704" s="1"/>
      <c r="AY2704" s="1"/>
      <c r="AZ2704" s="1"/>
      <c r="BA2704" s="1"/>
      <c r="BB2704" s="1"/>
    </row>
    <row r="2705" spans="1:54" x14ac:dyDescent="0.2">
      <c r="A2705" s="178">
        <f t="shared" si="1446"/>
        <v>43824</v>
      </c>
      <c r="B2705" s="2">
        <f t="shared" si="1432"/>
        <v>125062.33612141402</v>
      </c>
      <c r="C2705" s="2">
        <f t="shared" si="1447"/>
        <v>82325.341576749997</v>
      </c>
      <c r="D2705" s="2">
        <f>SUM(Y2705:Y$2956)</f>
        <v>34141.839248079996</v>
      </c>
      <c r="E2705" s="11">
        <f t="shared" si="1433"/>
        <v>48183.502328670002</v>
      </c>
      <c r="F2705" s="99">
        <f t="shared" si="1428"/>
        <v>5233.07</v>
      </c>
      <c r="G2705" s="3">
        <f>IF(N2705=1,VLOOKUP(A2704,[1]Plan1!$BG$69:$BI$188,3),G2704)</f>
        <v>5259.76</v>
      </c>
      <c r="H2705" s="200">
        <f t="shared" si="1429"/>
        <v>43741</v>
      </c>
      <c r="I2705" s="200">
        <f t="shared" si="1430"/>
        <v>43772</v>
      </c>
      <c r="J2705" s="27">
        <f t="shared" si="1434"/>
        <v>5.1002566371174396E-3</v>
      </c>
      <c r="K2705" s="12">
        <f t="shared" si="1448"/>
        <v>43832</v>
      </c>
      <c r="L2705" s="12">
        <f t="shared" si="1435"/>
        <v>43832</v>
      </c>
      <c r="M2705" s="1">
        <f t="shared" si="1449"/>
        <v>21</v>
      </c>
      <c r="N2705" s="1">
        <f t="shared" si="1436"/>
        <v>17</v>
      </c>
      <c r="O2705" s="2">
        <f t="shared" si="1437"/>
        <v>1.0041267700000001</v>
      </c>
      <c r="P2705" s="11">
        <f t="shared" si="1427"/>
        <v>1.0010004100000001</v>
      </c>
      <c r="Q2705" s="11">
        <f t="shared" si="1423"/>
        <v>1.5091934316209934</v>
      </c>
      <c r="R2705" s="2">
        <f t="shared" si="1426"/>
        <v>1.5154215200000001</v>
      </c>
      <c r="S2705" s="2">
        <f t="shared" si="1421"/>
        <v>1.5082878799999999</v>
      </c>
      <c r="T2705" s="2">
        <f t="shared" si="1438"/>
        <v>124170.31491707001</v>
      </c>
      <c r="U2705" s="2">
        <f t="shared" si="1439"/>
        <v>17353.883090707372</v>
      </c>
      <c r="V2705" s="2">
        <f t="shared" si="1440"/>
        <v>24834.814009166636</v>
      </c>
      <c r="W2705" s="2">
        <f t="shared" si="1441"/>
        <v>124514.03867662401</v>
      </c>
      <c r="X2705" s="29">
        <f t="shared" si="1442"/>
        <v>0</v>
      </c>
      <c r="Y2705" s="2">
        <f t="shared" si="1422"/>
        <v>0</v>
      </c>
      <c r="Z2705" s="82">
        <f t="shared" si="1443"/>
        <v>0</v>
      </c>
      <c r="AA2705" s="2">
        <f t="shared" si="1419"/>
        <v>0</v>
      </c>
      <c r="AB2705" s="27">
        <f t="shared" si="1450"/>
        <v>6.7299999999999999E-2</v>
      </c>
      <c r="AC2705" s="29">
        <f t="shared" si="1431"/>
        <v>17</v>
      </c>
      <c r="AD2705" s="29">
        <v>252</v>
      </c>
      <c r="AE2705" s="11">
        <f t="shared" si="1424"/>
        <v>1.0044034989999999</v>
      </c>
      <c r="AF2705" s="2">
        <f t="shared" si="1420"/>
        <v>546.78385756</v>
      </c>
      <c r="AG2705" s="2">
        <f t="shared" si="1444"/>
        <v>548.29744478999999</v>
      </c>
      <c r="AH2705" s="3">
        <f t="shared" si="1445"/>
        <v>0</v>
      </c>
      <c r="AI2705" s="4" t="str">
        <f t="shared" si="1425"/>
        <v>A+J=</v>
      </c>
      <c r="AJ2705" s="12">
        <f t="shared" si="1451"/>
        <v>43832</v>
      </c>
      <c r="AK2705" s="12"/>
      <c r="AL2705" s="4"/>
      <c r="AM2705" s="1"/>
      <c r="AN2705" s="12"/>
      <c r="AO2705" s="1"/>
      <c r="AP2705" s="1"/>
      <c r="AQ2705" s="3"/>
      <c r="AR2705" s="3"/>
      <c r="AS2705" s="7"/>
      <c r="AT2705" s="1"/>
      <c r="AU2705" s="1"/>
      <c r="AV2705" s="1"/>
      <c r="AW2705" s="1"/>
      <c r="AX2705" s="1"/>
      <c r="AY2705" s="1"/>
      <c r="AZ2705" s="1"/>
      <c r="BA2705" s="1"/>
      <c r="BB2705" s="1"/>
    </row>
    <row r="2706" spans="1:54" x14ac:dyDescent="0.2">
      <c r="A2706" s="178">
        <f t="shared" si="1446"/>
        <v>43825</v>
      </c>
      <c r="B2706" s="2">
        <f t="shared" si="1432"/>
        <v>125062.33612141402</v>
      </c>
      <c r="C2706" s="2">
        <f t="shared" si="1447"/>
        <v>82325.341576749997</v>
      </c>
      <c r="D2706" s="2">
        <f>SUM(Y2706:Y$2956)</f>
        <v>34141.839248079996</v>
      </c>
      <c r="E2706" s="11">
        <f t="shared" si="1433"/>
        <v>48183.502328670002</v>
      </c>
      <c r="F2706" s="99">
        <f t="shared" si="1428"/>
        <v>5233.07</v>
      </c>
      <c r="G2706" s="3">
        <f>IF(N2706=1,VLOOKUP(A2705,[1]Plan1!$BG$69:$BI$188,3),G2705)</f>
        <v>5259.76</v>
      </c>
      <c r="H2706" s="200">
        <f t="shared" si="1429"/>
        <v>43741</v>
      </c>
      <c r="I2706" s="200">
        <f t="shared" si="1430"/>
        <v>43772</v>
      </c>
      <c r="J2706" s="27">
        <f t="shared" si="1434"/>
        <v>5.1002566371174396E-3</v>
      </c>
      <c r="K2706" s="12">
        <f t="shared" si="1448"/>
        <v>43832</v>
      </c>
      <c r="L2706" s="12">
        <f t="shared" si="1435"/>
        <v>43832</v>
      </c>
      <c r="M2706" s="1">
        <f t="shared" si="1449"/>
        <v>21</v>
      </c>
      <c r="N2706" s="1">
        <f t="shared" si="1436"/>
        <v>17</v>
      </c>
      <c r="O2706" s="2">
        <f t="shared" si="1437"/>
        <v>1.0041267700000001</v>
      </c>
      <c r="P2706" s="11">
        <f t="shared" si="1427"/>
        <v>1.0010004100000001</v>
      </c>
      <c r="Q2706" s="11">
        <f t="shared" si="1423"/>
        <v>1.5091934316209934</v>
      </c>
      <c r="R2706" s="2">
        <f t="shared" si="1426"/>
        <v>1.5154215200000001</v>
      </c>
      <c r="S2706" s="2">
        <f t="shared" si="1421"/>
        <v>1.5082878799999999</v>
      </c>
      <c r="T2706" s="2">
        <f t="shared" si="1438"/>
        <v>124170.31491707001</v>
      </c>
      <c r="U2706" s="2">
        <f t="shared" si="1439"/>
        <v>17353.883090707372</v>
      </c>
      <c r="V2706" s="2">
        <f t="shared" si="1440"/>
        <v>24834.814009166636</v>
      </c>
      <c r="W2706" s="2">
        <f t="shared" si="1441"/>
        <v>124514.03867662401</v>
      </c>
      <c r="X2706" s="29">
        <f t="shared" si="1442"/>
        <v>0</v>
      </c>
      <c r="Y2706" s="2">
        <f t="shared" si="1422"/>
        <v>0</v>
      </c>
      <c r="Z2706" s="82">
        <f t="shared" si="1443"/>
        <v>0</v>
      </c>
      <c r="AA2706" s="2">
        <f t="shared" si="1419"/>
        <v>0</v>
      </c>
      <c r="AB2706" s="27">
        <f t="shared" si="1450"/>
        <v>6.7299999999999999E-2</v>
      </c>
      <c r="AC2706" s="29">
        <f t="shared" si="1431"/>
        <v>17</v>
      </c>
      <c r="AD2706" s="29">
        <v>252</v>
      </c>
      <c r="AE2706" s="11">
        <f t="shared" si="1424"/>
        <v>1.0044034989999999</v>
      </c>
      <c r="AF2706" s="2">
        <f t="shared" si="1420"/>
        <v>546.78385756</v>
      </c>
      <c r="AG2706" s="2">
        <f t="shared" si="1444"/>
        <v>548.29744478999999</v>
      </c>
      <c r="AH2706" s="3">
        <f t="shared" si="1445"/>
        <v>0</v>
      </c>
      <c r="AI2706" s="4" t="str">
        <f t="shared" si="1425"/>
        <v>A+J=</v>
      </c>
      <c r="AJ2706" s="12">
        <f t="shared" si="1451"/>
        <v>43832</v>
      </c>
      <c r="AK2706" s="12"/>
      <c r="AL2706" s="4"/>
      <c r="AM2706" s="1"/>
      <c r="AN2706" s="12"/>
      <c r="AO2706" s="1"/>
      <c r="AP2706" s="1"/>
      <c r="AQ2706" s="3"/>
      <c r="AR2706" s="3"/>
      <c r="AS2706" s="7"/>
      <c r="AT2706" s="1"/>
      <c r="AU2706" s="1"/>
      <c r="AV2706" s="1"/>
      <c r="AW2706" s="1"/>
      <c r="AX2706" s="1"/>
      <c r="AY2706" s="1"/>
      <c r="AZ2706" s="1"/>
      <c r="BA2706" s="1"/>
      <c r="BB2706" s="1"/>
    </row>
    <row r="2707" spans="1:54" x14ac:dyDescent="0.2">
      <c r="A2707" s="178">
        <f t="shared" si="1446"/>
        <v>43826</v>
      </c>
      <c r="B2707" s="2">
        <f t="shared" si="1432"/>
        <v>125112.43750072901</v>
      </c>
      <c r="C2707" s="2">
        <f t="shared" si="1447"/>
        <v>82325.341576749997</v>
      </c>
      <c r="D2707" s="2">
        <f>SUM(Y2707:Y$2956)</f>
        <v>34141.839248079996</v>
      </c>
      <c r="E2707" s="11">
        <f t="shared" si="1433"/>
        <v>48183.502328670002</v>
      </c>
      <c r="F2707" s="99">
        <f t="shared" si="1428"/>
        <v>5233.07</v>
      </c>
      <c r="G2707" s="3">
        <f>IF(N2707=1,VLOOKUP(A2706,[1]Plan1!$BG$69:$BI$188,3),G2706)</f>
        <v>5259.76</v>
      </c>
      <c r="H2707" s="200">
        <f t="shared" si="1429"/>
        <v>43741</v>
      </c>
      <c r="I2707" s="200">
        <f t="shared" si="1430"/>
        <v>43772</v>
      </c>
      <c r="J2707" s="27">
        <f t="shared" si="1434"/>
        <v>5.1002566371174396E-3</v>
      </c>
      <c r="K2707" s="12">
        <f t="shared" si="1448"/>
        <v>43832</v>
      </c>
      <c r="L2707" s="12">
        <f t="shared" si="1435"/>
        <v>43832</v>
      </c>
      <c r="M2707" s="1">
        <f t="shared" si="1449"/>
        <v>21</v>
      </c>
      <c r="N2707" s="1">
        <f t="shared" si="1436"/>
        <v>18</v>
      </c>
      <c r="O2707" s="2">
        <f t="shared" si="1437"/>
        <v>1.0043700499999999</v>
      </c>
      <c r="P2707" s="11">
        <f t="shared" si="1427"/>
        <v>1.0010004100000001</v>
      </c>
      <c r="Q2707" s="11">
        <f t="shared" si="1423"/>
        <v>1.5091934316209934</v>
      </c>
      <c r="R2707" s="2">
        <f t="shared" si="1426"/>
        <v>1.51578868</v>
      </c>
      <c r="S2707" s="2">
        <f t="shared" si="1421"/>
        <v>1.5082878799999999</v>
      </c>
      <c r="T2707" s="2">
        <f t="shared" si="1438"/>
        <v>124170.31491707001</v>
      </c>
      <c r="U2707" s="2">
        <f t="shared" si="1439"/>
        <v>17353.883090707372</v>
      </c>
      <c r="V2707" s="2">
        <f t="shared" si="1440"/>
        <v>24852.505063881625</v>
      </c>
      <c r="W2707" s="2">
        <f t="shared" si="1441"/>
        <v>124531.729731339</v>
      </c>
      <c r="X2707" s="29">
        <f t="shared" si="1442"/>
        <v>0</v>
      </c>
      <c r="Y2707" s="2">
        <f t="shared" si="1422"/>
        <v>0</v>
      </c>
      <c r="Z2707" s="82">
        <f t="shared" si="1443"/>
        <v>0</v>
      </c>
      <c r="AA2707" s="2">
        <f t="shared" si="1419"/>
        <v>0</v>
      </c>
      <c r="AB2707" s="27">
        <f t="shared" si="1450"/>
        <v>6.7299999999999999E-2</v>
      </c>
      <c r="AC2707" s="29">
        <f t="shared" si="1431"/>
        <v>18</v>
      </c>
      <c r="AD2707" s="29">
        <v>252</v>
      </c>
      <c r="AE2707" s="11">
        <f t="shared" si="1424"/>
        <v>1.004663131</v>
      </c>
      <c r="AF2707" s="2">
        <f t="shared" si="1420"/>
        <v>579.02244475999998</v>
      </c>
      <c r="AG2707" s="2">
        <f t="shared" si="1444"/>
        <v>580.70776938999995</v>
      </c>
      <c r="AH2707" s="3">
        <f t="shared" si="1445"/>
        <v>0</v>
      </c>
      <c r="AI2707" s="4" t="str">
        <f t="shared" si="1425"/>
        <v>A+J=</v>
      </c>
      <c r="AJ2707" s="12">
        <f t="shared" si="1451"/>
        <v>43832</v>
      </c>
      <c r="AK2707" s="12"/>
      <c r="AL2707" s="4"/>
      <c r="AM2707" s="1"/>
      <c r="AN2707" s="12"/>
      <c r="AO2707" s="1"/>
      <c r="AP2707" s="1"/>
      <c r="AQ2707" s="3"/>
      <c r="AR2707" s="3"/>
      <c r="AS2707" s="7"/>
      <c r="AT2707" s="1"/>
      <c r="AU2707" s="1"/>
      <c r="AV2707" s="1"/>
      <c r="AW2707" s="1"/>
      <c r="AX2707" s="1"/>
      <c r="AY2707" s="1"/>
      <c r="AZ2707" s="1"/>
      <c r="BA2707" s="1"/>
      <c r="BB2707" s="1"/>
    </row>
    <row r="2708" spans="1:54" x14ac:dyDescent="0.2">
      <c r="A2708" s="178">
        <f t="shared" si="1446"/>
        <v>43827</v>
      </c>
      <c r="B2708" s="2">
        <f t="shared" si="1432"/>
        <v>125162.56040938418</v>
      </c>
      <c r="C2708" s="2">
        <f t="shared" si="1447"/>
        <v>82325.341576749997</v>
      </c>
      <c r="D2708" s="2">
        <f>SUM(Y2708:Y$2956)</f>
        <v>34141.839248079996</v>
      </c>
      <c r="E2708" s="11">
        <f t="shared" si="1433"/>
        <v>48183.502328670002</v>
      </c>
      <c r="F2708" s="99">
        <f t="shared" si="1428"/>
        <v>5233.07</v>
      </c>
      <c r="G2708" s="3">
        <f>IF(N2708=1,VLOOKUP(A2707,[1]Plan1!$BG$69:$BI$188,3),G2707)</f>
        <v>5259.76</v>
      </c>
      <c r="H2708" s="200">
        <f t="shared" si="1429"/>
        <v>43741</v>
      </c>
      <c r="I2708" s="200">
        <f t="shared" si="1430"/>
        <v>43772</v>
      </c>
      <c r="J2708" s="27">
        <f t="shared" si="1434"/>
        <v>5.1002566371174396E-3</v>
      </c>
      <c r="K2708" s="12">
        <f t="shared" si="1448"/>
        <v>43832</v>
      </c>
      <c r="L2708" s="12">
        <f t="shared" si="1435"/>
        <v>43832</v>
      </c>
      <c r="M2708" s="1">
        <f t="shared" si="1449"/>
        <v>21</v>
      </c>
      <c r="N2708" s="1">
        <f t="shared" si="1436"/>
        <v>19</v>
      </c>
      <c r="O2708" s="2">
        <f t="shared" si="1437"/>
        <v>1.0046133900000001</v>
      </c>
      <c r="P2708" s="11">
        <f t="shared" si="1427"/>
        <v>1.0010004100000001</v>
      </c>
      <c r="Q2708" s="11">
        <f t="shared" si="1423"/>
        <v>1.5091934316209934</v>
      </c>
      <c r="R2708" s="2">
        <f t="shared" si="1426"/>
        <v>1.5161559200000001</v>
      </c>
      <c r="S2708" s="2">
        <f t="shared" si="1421"/>
        <v>1.5082878799999999</v>
      </c>
      <c r="T2708" s="2">
        <f t="shared" si="1438"/>
        <v>124170.31491707001</v>
      </c>
      <c r="U2708" s="2">
        <f t="shared" si="1439"/>
        <v>17353.883090707372</v>
      </c>
      <c r="V2708" s="2">
        <f t="shared" si="1440"/>
        <v>24870.199973276813</v>
      </c>
      <c r="W2708" s="2">
        <f t="shared" si="1441"/>
        <v>124549.42464073419</v>
      </c>
      <c r="X2708" s="29">
        <f t="shared" si="1442"/>
        <v>0</v>
      </c>
      <c r="Y2708" s="2">
        <f t="shared" si="1422"/>
        <v>0</v>
      </c>
      <c r="Z2708" s="82">
        <f t="shared" si="1443"/>
        <v>0</v>
      </c>
      <c r="AA2708" s="2">
        <f t="shared" si="1419"/>
        <v>0</v>
      </c>
      <c r="AB2708" s="27">
        <f t="shared" si="1450"/>
        <v>6.7299999999999999E-2</v>
      </c>
      <c r="AC2708" s="29">
        <f t="shared" si="1431"/>
        <v>19</v>
      </c>
      <c r="AD2708" s="29">
        <v>252</v>
      </c>
      <c r="AE2708" s="11">
        <f t="shared" si="1424"/>
        <v>1.004922831</v>
      </c>
      <c r="AF2708" s="2">
        <f t="shared" si="1420"/>
        <v>611.26947555000004</v>
      </c>
      <c r="AG2708" s="2">
        <f t="shared" si="1444"/>
        <v>613.13576865000005</v>
      </c>
      <c r="AH2708" s="3">
        <f t="shared" si="1445"/>
        <v>0</v>
      </c>
      <c r="AI2708" s="4" t="str">
        <f t="shared" si="1425"/>
        <v>A+J=</v>
      </c>
      <c r="AJ2708" s="12">
        <f t="shared" si="1451"/>
        <v>43832</v>
      </c>
      <c r="AK2708" s="12"/>
      <c r="AL2708" s="4"/>
      <c r="AM2708" s="1"/>
      <c r="AN2708" s="12"/>
      <c r="AO2708" s="1"/>
      <c r="AP2708" s="1"/>
      <c r="AQ2708" s="3"/>
      <c r="AR2708" s="3"/>
      <c r="AS2708" s="7"/>
      <c r="AT2708" s="1"/>
      <c r="AU2708" s="1"/>
      <c r="AV2708" s="1"/>
      <c r="AW2708" s="1"/>
      <c r="AX2708" s="1"/>
      <c r="AY2708" s="1"/>
      <c r="AZ2708" s="1"/>
      <c r="BA2708" s="1"/>
      <c r="BB2708" s="1"/>
    </row>
    <row r="2709" spans="1:54" x14ac:dyDescent="0.2">
      <c r="A2709" s="178">
        <f t="shared" si="1446"/>
        <v>43828</v>
      </c>
      <c r="B2709" s="2">
        <f t="shared" si="1432"/>
        <v>125162.56040938418</v>
      </c>
      <c r="C2709" s="2">
        <f t="shared" si="1447"/>
        <v>82325.341576749997</v>
      </c>
      <c r="D2709" s="2">
        <f>SUM(Y2709:Y$2956)</f>
        <v>34141.839248079996</v>
      </c>
      <c r="E2709" s="11">
        <f t="shared" si="1433"/>
        <v>48183.502328670002</v>
      </c>
      <c r="F2709" s="99">
        <f t="shared" si="1428"/>
        <v>5233.07</v>
      </c>
      <c r="G2709" s="3">
        <f>IF(N2709=1,VLOOKUP(A2708,[1]Plan1!$BG$69:$BI$188,3),G2708)</f>
        <v>5259.76</v>
      </c>
      <c r="H2709" s="200">
        <f t="shared" si="1429"/>
        <v>43741</v>
      </c>
      <c r="I2709" s="200">
        <f t="shared" si="1430"/>
        <v>43772</v>
      </c>
      <c r="J2709" s="27">
        <f t="shared" si="1434"/>
        <v>5.1002566371174396E-3</v>
      </c>
      <c r="K2709" s="12">
        <f t="shared" si="1448"/>
        <v>43832</v>
      </c>
      <c r="L2709" s="12">
        <f t="shared" si="1435"/>
        <v>43832</v>
      </c>
      <c r="M2709" s="1">
        <f t="shared" si="1449"/>
        <v>21</v>
      </c>
      <c r="N2709" s="1">
        <f t="shared" si="1436"/>
        <v>19</v>
      </c>
      <c r="O2709" s="2">
        <f t="shared" si="1437"/>
        <v>1.0046133900000001</v>
      </c>
      <c r="P2709" s="11">
        <f t="shared" si="1427"/>
        <v>1.0010004100000001</v>
      </c>
      <c r="Q2709" s="11">
        <f t="shared" si="1423"/>
        <v>1.5091934316209934</v>
      </c>
      <c r="R2709" s="2">
        <f t="shared" si="1426"/>
        <v>1.5161559200000001</v>
      </c>
      <c r="S2709" s="2">
        <f t="shared" si="1421"/>
        <v>1.5082878799999999</v>
      </c>
      <c r="T2709" s="2">
        <f t="shared" si="1438"/>
        <v>124170.31491707001</v>
      </c>
      <c r="U2709" s="2">
        <f t="shared" si="1439"/>
        <v>17353.883090707372</v>
      </c>
      <c r="V2709" s="2">
        <f t="shared" si="1440"/>
        <v>24870.199973276813</v>
      </c>
      <c r="W2709" s="2">
        <f t="shared" si="1441"/>
        <v>124549.42464073419</v>
      </c>
      <c r="X2709" s="29">
        <f t="shared" si="1442"/>
        <v>0</v>
      </c>
      <c r="Y2709" s="2">
        <f t="shared" si="1422"/>
        <v>0</v>
      </c>
      <c r="Z2709" s="82">
        <f t="shared" si="1443"/>
        <v>0</v>
      </c>
      <c r="AA2709" s="2">
        <f t="shared" si="1419"/>
        <v>0</v>
      </c>
      <c r="AB2709" s="27">
        <f t="shared" si="1450"/>
        <v>6.7299999999999999E-2</v>
      </c>
      <c r="AC2709" s="29">
        <f t="shared" si="1431"/>
        <v>19</v>
      </c>
      <c r="AD2709" s="29">
        <v>252</v>
      </c>
      <c r="AE2709" s="11">
        <f t="shared" si="1424"/>
        <v>1.004922831</v>
      </c>
      <c r="AF2709" s="2">
        <f t="shared" si="1420"/>
        <v>611.26947555000004</v>
      </c>
      <c r="AG2709" s="2">
        <f t="shared" si="1444"/>
        <v>613.13576865000005</v>
      </c>
      <c r="AH2709" s="3">
        <f t="shared" si="1445"/>
        <v>0</v>
      </c>
      <c r="AI2709" s="4" t="str">
        <f t="shared" si="1425"/>
        <v>A+J=</v>
      </c>
      <c r="AJ2709" s="12">
        <f t="shared" si="1451"/>
        <v>43832</v>
      </c>
      <c r="AK2709" s="12"/>
      <c r="AL2709" s="4"/>
      <c r="AM2709" s="1"/>
      <c r="AN2709" s="12"/>
      <c r="AO2709" s="1"/>
      <c r="AP2709" s="1"/>
      <c r="AQ2709" s="3"/>
      <c r="AR2709" s="3"/>
      <c r="AS2709" s="7"/>
      <c r="AT2709" s="1"/>
      <c r="AU2709" s="1"/>
      <c r="AV2709" s="1"/>
      <c r="AW2709" s="1"/>
      <c r="AX2709" s="1"/>
      <c r="AY2709" s="1"/>
      <c r="AZ2709" s="1"/>
      <c r="BA2709" s="1"/>
      <c r="BB2709" s="1"/>
    </row>
    <row r="2710" spans="1:54" x14ac:dyDescent="0.2">
      <c r="A2710" s="178">
        <f t="shared" si="1446"/>
        <v>43829</v>
      </c>
      <c r="B2710" s="2">
        <f t="shared" si="1432"/>
        <v>125162.56040938418</v>
      </c>
      <c r="C2710" s="2">
        <f t="shared" si="1447"/>
        <v>82325.341576749997</v>
      </c>
      <c r="D2710" s="2">
        <f>SUM(Y2710:Y$2956)</f>
        <v>34141.839248079996</v>
      </c>
      <c r="E2710" s="11">
        <f t="shared" si="1433"/>
        <v>48183.502328670002</v>
      </c>
      <c r="F2710" s="99">
        <f t="shared" si="1428"/>
        <v>5233.07</v>
      </c>
      <c r="G2710" s="3">
        <f>IF(N2710=1,VLOOKUP(A2709,[1]Plan1!$BG$69:$BI$188,3),G2709)</f>
        <v>5259.76</v>
      </c>
      <c r="H2710" s="200">
        <f t="shared" si="1429"/>
        <v>43741</v>
      </c>
      <c r="I2710" s="200">
        <f t="shared" si="1430"/>
        <v>43772</v>
      </c>
      <c r="J2710" s="27">
        <f t="shared" si="1434"/>
        <v>5.1002566371174396E-3</v>
      </c>
      <c r="K2710" s="12">
        <f t="shared" si="1448"/>
        <v>43832</v>
      </c>
      <c r="L2710" s="12">
        <f t="shared" si="1435"/>
        <v>43832</v>
      </c>
      <c r="M2710" s="1">
        <f t="shared" si="1449"/>
        <v>21</v>
      </c>
      <c r="N2710" s="1">
        <f t="shared" si="1436"/>
        <v>19</v>
      </c>
      <c r="O2710" s="2">
        <f t="shared" si="1437"/>
        <v>1.0046133900000001</v>
      </c>
      <c r="P2710" s="11">
        <f t="shared" si="1427"/>
        <v>1.0010004100000001</v>
      </c>
      <c r="Q2710" s="11">
        <f t="shared" si="1423"/>
        <v>1.5091934316209934</v>
      </c>
      <c r="R2710" s="2">
        <f t="shared" si="1426"/>
        <v>1.5161559200000001</v>
      </c>
      <c r="S2710" s="2">
        <f t="shared" si="1421"/>
        <v>1.5082878799999999</v>
      </c>
      <c r="T2710" s="2">
        <f t="shared" si="1438"/>
        <v>124170.31491707001</v>
      </c>
      <c r="U2710" s="2">
        <f t="shared" si="1439"/>
        <v>17353.883090707372</v>
      </c>
      <c r="V2710" s="2">
        <f t="shared" si="1440"/>
        <v>24870.199973276813</v>
      </c>
      <c r="W2710" s="2">
        <f t="shared" si="1441"/>
        <v>124549.42464073419</v>
      </c>
      <c r="X2710" s="29">
        <f t="shared" si="1442"/>
        <v>0</v>
      </c>
      <c r="Y2710" s="2">
        <f t="shared" si="1422"/>
        <v>0</v>
      </c>
      <c r="Z2710" s="82">
        <f t="shared" si="1443"/>
        <v>0</v>
      </c>
      <c r="AA2710" s="2">
        <f t="shared" si="1419"/>
        <v>0</v>
      </c>
      <c r="AB2710" s="27">
        <f t="shared" si="1450"/>
        <v>6.7299999999999999E-2</v>
      </c>
      <c r="AC2710" s="29">
        <f t="shared" si="1431"/>
        <v>19</v>
      </c>
      <c r="AD2710" s="29">
        <v>252</v>
      </c>
      <c r="AE2710" s="11">
        <f t="shared" si="1424"/>
        <v>1.004922831</v>
      </c>
      <c r="AF2710" s="2">
        <f t="shared" si="1420"/>
        <v>611.26947555000004</v>
      </c>
      <c r="AG2710" s="2">
        <f t="shared" si="1444"/>
        <v>613.13576865000005</v>
      </c>
      <c r="AH2710" s="3">
        <f t="shared" si="1445"/>
        <v>0</v>
      </c>
      <c r="AI2710" s="4" t="str">
        <f t="shared" si="1425"/>
        <v>A+J=</v>
      </c>
      <c r="AJ2710" s="12">
        <f t="shared" si="1451"/>
        <v>43832</v>
      </c>
      <c r="AK2710" s="12"/>
      <c r="AL2710" s="4"/>
      <c r="AM2710" s="1"/>
      <c r="AN2710" s="12"/>
      <c r="AO2710" s="1"/>
      <c r="AP2710" s="1"/>
      <c r="AQ2710" s="3"/>
      <c r="AR2710" s="3"/>
      <c r="AS2710" s="7"/>
      <c r="AT2710" s="1"/>
      <c r="AU2710" s="1"/>
      <c r="AV2710" s="1"/>
      <c r="AW2710" s="1"/>
      <c r="AX2710" s="1"/>
      <c r="AY2710" s="1"/>
      <c r="AZ2710" s="1"/>
      <c r="BA2710" s="1"/>
      <c r="BB2710" s="1"/>
    </row>
    <row r="2711" spans="1:54" x14ac:dyDescent="0.2">
      <c r="A2711" s="178">
        <f t="shared" si="1446"/>
        <v>43830</v>
      </c>
      <c r="B2711" s="2">
        <f t="shared" si="1432"/>
        <v>125212.70557352959</v>
      </c>
      <c r="C2711" s="2">
        <f t="shared" si="1447"/>
        <v>82325.341576749997</v>
      </c>
      <c r="D2711" s="2">
        <f>SUM(Y2711:Y$2956)</f>
        <v>34141.839248079996</v>
      </c>
      <c r="E2711" s="11">
        <f t="shared" si="1433"/>
        <v>48183.502328670002</v>
      </c>
      <c r="F2711" s="99">
        <f t="shared" si="1428"/>
        <v>5233.07</v>
      </c>
      <c r="G2711" s="3">
        <f>IF(N2711=1,VLOOKUP(A2710,[1]Plan1!$BG$69:$BI$188,3),G2710)</f>
        <v>5259.76</v>
      </c>
      <c r="H2711" s="200">
        <f t="shared" si="1429"/>
        <v>43741</v>
      </c>
      <c r="I2711" s="200">
        <f t="shared" si="1430"/>
        <v>43772</v>
      </c>
      <c r="J2711" s="27">
        <f t="shared" si="1434"/>
        <v>5.1002566371174396E-3</v>
      </c>
      <c r="K2711" s="12">
        <f t="shared" si="1448"/>
        <v>43832</v>
      </c>
      <c r="L2711" s="12">
        <f t="shared" si="1435"/>
        <v>43832</v>
      </c>
      <c r="M2711" s="1">
        <f t="shared" si="1449"/>
        <v>21</v>
      </c>
      <c r="N2711" s="1">
        <f t="shared" si="1436"/>
        <v>20</v>
      </c>
      <c r="O2711" s="2">
        <f t="shared" si="1437"/>
        <v>1.0048567900000001</v>
      </c>
      <c r="P2711" s="11">
        <f t="shared" si="1427"/>
        <v>1.0010004100000001</v>
      </c>
      <c r="Q2711" s="11">
        <f t="shared" si="1423"/>
        <v>1.5091934316209934</v>
      </c>
      <c r="R2711" s="2">
        <f t="shared" si="1426"/>
        <v>1.51652326</v>
      </c>
      <c r="S2711" s="2">
        <f t="shared" si="1421"/>
        <v>1.5082878799999999</v>
      </c>
      <c r="T2711" s="2">
        <f t="shared" si="1438"/>
        <v>124170.31491707001</v>
      </c>
      <c r="U2711" s="2">
        <f t="shared" si="1439"/>
        <v>17353.883090707372</v>
      </c>
      <c r="V2711" s="2">
        <f t="shared" si="1440"/>
        <v>24887.899701022223</v>
      </c>
      <c r="W2711" s="2">
        <f t="shared" si="1441"/>
        <v>124567.12436847959</v>
      </c>
      <c r="X2711" s="29">
        <f t="shared" si="1442"/>
        <v>0</v>
      </c>
      <c r="Y2711" s="2">
        <f t="shared" si="1422"/>
        <v>0</v>
      </c>
      <c r="Z2711" s="82">
        <f t="shared" si="1443"/>
        <v>0</v>
      </c>
      <c r="AA2711" s="2">
        <f t="shared" ref="AA2711:AA2754" si="1452">IF(Z2711&gt;0,TRUNC(Z2711*T2711,8),0)</f>
        <v>0</v>
      </c>
      <c r="AB2711" s="27">
        <f t="shared" si="1450"/>
        <v>6.7299999999999999E-2</v>
      </c>
      <c r="AC2711" s="29">
        <f t="shared" si="1431"/>
        <v>20</v>
      </c>
      <c r="AD2711" s="29">
        <v>252</v>
      </c>
      <c r="AE2711" s="11">
        <f t="shared" si="1424"/>
        <v>1.0051825969999999</v>
      </c>
      <c r="AF2711" s="2">
        <f t="shared" ref="AF2711:AF2754" si="1453">TRUNC((T2711*(AE2711-1)),8)</f>
        <v>643.52470157000005</v>
      </c>
      <c r="AG2711" s="2">
        <f t="shared" si="1444"/>
        <v>645.58120504999999</v>
      </c>
      <c r="AH2711" s="3">
        <f t="shared" si="1445"/>
        <v>0</v>
      </c>
      <c r="AI2711" s="4" t="str">
        <f t="shared" si="1425"/>
        <v>A+J=</v>
      </c>
      <c r="AJ2711" s="12">
        <f t="shared" si="1451"/>
        <v>43832</v>
      </c>
      <c r="AK2711" s="12"/>
      <c r="AL2711" s="4"/>
      <c r="AM2711" s="1"/>
      <c r="AN2711" s="12"/>
      <c r="AO2711" s="1"/>
      <c r="AP2711" s="1"/>
      <c r="AQ2711" s="3"/>
      <c r="AR2711" s="3"/>
      <c r="AS2711" s="7"/>
      <c r="AT2711" s="1"/>
      <c r="AU2711" s="1"/>
      <c r="AV2711" s="1"/>
      <c r="AW2711" s="1"/>
      <c r="AX2711" s="1"/>
      <c r="AY2711" s="1"/>
      <c r="AZ2711" s="1"/>
      <c r="BA2711" s="1"/>
      <c r="BB2711" s="1"/>
    </row>
    <row r="2712" spans="1:54" x14ac:dyDescent="0.2">
      <c r="A2712" s="178">
        <f t="shared" si="1446"/>
        <v>43831</v>
      </c>
      <c r="B2712" s="2">
        <f t="shared" si="1432"/>
        <v>125262.87276513022</v>
      </c>
      <c r="C2712" s="2">
        <f t="shared" si="1447"/>
        <v>82325.341576749997</v>
      </c>
      <c r="D2712" s="2">
        <f>SUM(Y2712:Y$2956)</f>
        <v>34141.839248079996</v>
      </c>
      <c r="E2712" s="11">
        <f t="shared" si="1433"/>
        <v>48183.502328670002</v>
      </c>
      <c r="F2712" s="99">
        <f t="shared" si="1428"/>
        <v>5233.07</v>
      </c>
      <c r="G2712" s="3">
        <f>IF(N2712=1,VLOOKUP(A2711,[1]Plan1!$BG$69:$BI$188,3),G2711)</f>
        <v>5259.76</v>
      </c>
      <c r="H2712" s="200">
        <f t="shared" si="1429"/>
        <v>43741</v>
      </c>
      <c r="I2712" s="200">
        <f t="shared" si="1430"/>
        <v>43772</v>
      </c>
      <c r="J2712" s="27">
        <f t="shared" si="1434"/>
        <v>5.1002566371174396E-3</v>
      </c>
      <c r="K2712" s="12">
        <f t="shared" si="1448"/>
        <v>43864</v>
      </c>
      <c r="L2712" s="12">
        <f t="shared" si="1435"/>
        <v>43832</v>
      </c>
      <c r="M2712" s="1">
        <f t="shared" si="1449"/>
        <v>21</v>
      </c>
      <c r="N2712" s="1">
        <f t="shared" si="1436"/>
        <v>21</v>
      </c>
      <c r="O2712" s="2">
        <f t="shared" si="1437"/>
        <v>1.0051002499999999</v>
      </c>
      <c r="P2712" s="11">
        <f t="shared" si="1427"/>
        <v>1.0010004100000001</v>
      </c>
      <c r="Q2712" s="11">
        <f t="shared" si="1423"/>
        <v>1.5091934316209934</v>
      </c>
      <c r="R2712" s="2">
        <f t="shared" si="1426"/>
        <v>1.5168906900000001</v>
      </c>
      <c r="S2712" s="2">
        <f t="shared" si="1421"/>
        <v>1.5082878799999999</v>
      </c>
      <c r="T2712" s="2">
        <f t="shared" si="1438"/>
        <v>124170.31491707001</v>
      </c>
      <c r="U2712" s="2">
        <f t="shared" si="1439"/>
        <v>17353.883090707372</v>
      </c>
      <c r="V2712" s="2">
        <f t="shared" si="1440"/>
        <v>24905.603765282849</v>
      </c>
      <c r="W2712" s="2">
        <f t="shared" si="1441"/>
        <v>124584.82843274022</v>
      </c>
      <c r="X2712" s="29">
        <f t="shared" si="1442"/>
        <v>0</v>
      </c>
      <c r="Y2712" s="2">
        <f t="shared" si="1422"/>
        <v>0</v>
      </c>
      <c r="Z2712" s="82">
        <f t="shared" si="1443"/>
        <v>0</v>
      </c>
      <c r="AA2712" s="2">
        <f t="shared" si="1452"/>
        <v>0</v>
      </c>
      <c r="AB2712" s="27">
        <f t="shared" si="1450"/>
        <v>6.7299999999999999E-2</v>
      </c>
      <c r="AC2712" s="29">
        <f t="shared" si="1431"/>
        <v>21</v>
      </c>
      <c r="AD2712" s="29">
        <v>252</v>
      </c>
      <c r="AE2712" s="11">
        <f t="shared" si="1424"/>
        <v>1.0054424310000001</v>
      </c>
      <c r="AF2712" s="2">
        <f t="shared" si="1453"/>
        <v>675.78837118000001</v>
      </c>
      <c r="AG2712" s="2">
        <f t="shared" si="1444"/>
        <v>678.04433239000002</v>
      </c>
      <c r="AH2712" s="3">
        <f t="shared" si="1445"/>
        <v>0</v>
      </c>
      <c r="AI2712" s="4" t="str">
        <f t="shared" si="1425"/>
        <v>A+J=</v>
      </c>
      <c r="AJ2712" s="12">
        <f t="shared" si="1451"/>
        <v>43832</v>
      </c>
      <c r="AK2712" s="12"/>
      <c r="AL2712" s="4"/>
      <c r="AM2712" s="1"/>
      <c r="AN2712" s="12"/>
      <c r="AO2712" s="1"/>
      <c r="AP2712" s="1"/>
      <c r="AQ2712" s="3"/>
      <c r="AR2712" s="3"/>
      <c r="AS2712" s="7"/>
      <c r="AT2712" s="1"/>
      <c r="AU2712" s="1"/>
      <c r="AV2712" s="1"/>
      <c r="AW2712" s="1"/>
      <c r="AX2712" s="1"/>
      <c r="AY2712" s="1"/>
      <c r="AZ2712" s="1"/>
      <c r="BA2712" s="1"/>
      <c r="BB2712" s="1"/>
    </row>
    <row r="2713" spans="1:54" x14ac:dyDescent="0.2">
      <c r="A2713" s="178">
        <f t="shared" si="1446"/>
        <v>43832</v>
      </c>
      <c r="B2713" s="2">
        <f t="shared" si="1432"/>
        <v>125262.87276513022</v>
      </c>
      <c r="C2713" s="2">
        <f t="shared" si="1447"/>
        <v>82325.341576749997</v>
      </c>
      <c r="D2713" s="2">
        <f>SUM(Y2713:Y$2956)</f>
        <v>34141.839248079996</v>
      </c>
      <c r="E2713" s="11">
        <f t="shared" si="1433"/>
        <v>48183.502328670002</v>
      </c>
      <c r="F2713" s="99">
        <f t="shared" si="1428"/>
        <v>5233.07</v>
      </c>
      <c r="G2713" s="3">
        <f>IF(N2713=1,VLOOKUP(A2712,[1]Plan1!$BG$69:$BI$188,3),G2712)</f>
        <v>5259.76</v>
      </c>
      <c r="H2713" s="200">
        <f t="shared" si="1429"/>
        <v>43741</v>
      </c>
      <c r="I2713" s="200">
        <f t="shared" si="1430"/>
        <v>43772</v>
      </c>
      <c r="J2713" s="27">
        <f t="shared" si="1434"/>
        <v>5.1002566371174396E-3</v>
      </c>
      <c r="K2713" s="12">
        <f t="shared" si="1448"/>
        <v>43864</v>
      </c>
      <c r="L2713" s="12">
        <f t="shared" si="1435"/>
        <v>43832</v>
      </c>
      <c r="M2713" s="1">
        <f t="shared" si="1449"/>
        <v>21</v>
      </c>
      <c r="N2713" s="1">
        <f t="shared" si="1436"/>
        <v>21</v>
      </c>
      <c r="O2713" s="2">
        <f t="shared" si="1437"/>
        <v>1.0051002499999999</v>
      </c>
      <c r="P2713" s="11">
        <f t="shared" si="1427"/>
        <v>1.0010004100000001</v>
      </c>
      <c r="Q2713" s="11">
        <f t="shared" si="1423"/>
        <v>1.5091934316209934</v>
      </c>
      <c r="R2713" s="2">
        <f t="shared" si="1426"/>
        <v>1.5168906900000001</v>
      </c>
      <c r="S2713" s="2">
        <f t="shared" si="1421"/>
        <v>1.5082878799999999</v>
      </c>
      <c r="T2713" s="2">
        <f t="shared" si="1438"/>
        <v>124170.31491707001</v>
      </c>
      <c r="U2713" s="2">
        <f t="shared" si="1439"/>
        <v>17353.883090707372</v>
      </c>
      <c r="V2713" s="2">
        <f t="shared" si="1440"/>
        <v>24905.603765282849</v>
      </c>
      <c r="W2713" s="2">
        <f t="shared" si="1441"/>
        <v>124584.82843274022</v>
      </c>
      <c r="X2713" s="29">
        <f t="shared" si="1442"/>
        <v>89</v>
      </c>
      <c r="Y2713" s="2">
        <f t="shared" si="1422"/>
        <v>3708.9221119600002</v>
      </c>
      <c r="Z2713" s="82">
        <f t="shared" si="1443"/>
        <v>4.5052010000000003E-2</v>
      </c>
      <c r="AA2713" s="2">
        <f t="shared" si="1452"/>
        <v>5594.1222693399995</v>
      </c>
      <c r="AB2713" s="27">
        <f t="shared" si="1450"/>
        <v>6.7299999999999999E-2</v>
      </c>
      <c r="AC2713" s="29">
        <f t="shared" si="1431"/>
        <v>21</v>
      </c>
      <c r="AD2713" s="29">
        <v>252</v>
      </c>
      <c r="AE2713" s="11">
        <f t="shared" si="1424"/>
        <v>1.0054424310000001</v>
      </c>
      <c r="AF2713" s="2">
        <f t="shared" si="1453"/>
        <v>675.78837118000001</v>
      </c>
      <c r="AG2713" s="2">
        <f t="shared" si="1444"/>
        <v>678.04433239000002</v>
      </c>
      <c r="AH2713" s="3">
        <f t="shared" si="1445"/>
        <v>6269.91064052</v>
      </c>
      <c r="AI2713" s="4" t="str">
        <f t="shared" si="1425"/>
        <v>A+J=</v>
      </c>
      <c r="AJ2713" s="12">
        <f t="shared" si="1451"/>
        <v>43832</v>
      </c>
      <c r="AK2713" s="12"/>
      <c r="AL2713" s="4"/>
      <c r="AM2713" s="1"/>
      <c r="AN2713" s="12"/>
      <c r="AO2713" s="1"/>
      <c r="AP2713" s="1"/>
      <c r="AQ2713" s="3"/>
      <c r="AR2713" s="3"/>
      <c r="AS2713" s="7"/>
      <c r="AT2713" s="1"/>
      <c r="AU2713" s="1"/>
      <c r="AV2713" s="1"/>
      <c r="AW2713" s="1"/>
      <c r="AX2713" s="1"/>
      <c r="AY2713" s="1"/>
      <c r="AZ2713" s="1"/>
      <c r="BA2713" s="1"/>
      <c r="BB2713" s="1"/>
    </row>
    <row r="2714" spans="1:54" x14ac:dyDescent="0.2">
      <c r="A2714" s="178">
        <f t="shared" si="1446"/>
        <v>43833</v>
      </c>
      <c r="B2714" s="2">
        <f t="shared" si="1432"/>
        <v>119059.4733249484</v>
      </c>
      <c r="C2714" s="2">
        <f t="shared" si="1447"/>
        <v>78616.41946479</v>
      </c>
      <c r="D2714" s="2">
        <f>SUM(Y2714:Y$2956)</f>
        <v>30432.917136119999</v>
      </c>
      <c r="E2714" s="11">
        <f t="shared" si="1433"/>
        <v>48183.502328670002</v>
      </c>
      <c r="F2714" s="99">
        <f t="shared" si="1428"/>
        <v>5259.76</v>
      </c>
      <c r="G2714" s="3">
        <f>IF(N2714=1,VLOOKUP(A2713,[1]Plan1!$BG$69:$BI$188,3),G2713)</f>
        <v>5320.25</v>
      </c>
      <c r="H2714" s="200">
        <f t="shared" si="1429"/>
        <v>43772</v>
      </c>
      <c r="I2714" s="200">
        <f t="shared" si="1430"/>
        <v>43802</v>
      </c>
      <c r="J2714" s="27">
        <f t="shared" si="1434"/>
        <v>1.1500524738771389E-2</v>
      </c>
      <c r="K2714" s="12">
        <f t="shared" si="1448"/>
        <v>43864</v>
      </c>
      <c r="L2714" s="12">
        <f t="shared" si="1435"/>
        <v>43864</v>
      </c>
      <c r="M2714" s="1">
        <f t="shared" si="1449"/>
        <v>22</v>
      </c>
      <c r="N2714" s="1">
        <f t="shared" si="1436"/>
        <v>1</v>
      </c>
      <c r="O2714" s="2">
        <f t="shared" si="1437"/>
        <v>1.0005199</v>
      </c>
      <c r="P2714" s="11">
        <f t="shared" si="1427"/>
        <v>1.0051002499999999</v>
      </c>
      <c r="Q2714" s="11">
        <f t="shared" si="1423"/>
        <v>1.5168906954206183</v>
      </c>
      <c r="R2714" s="2">
        <f t="shared" si="1426"/>
        <v>1.5176793200000001</v>
      </c>
      <c r="S2714" s="2">
        <f t="shared" si="1421"/>
        <v>1.5082878799999999</v>
      </c>
      <c r="T2714" s="2">
        <f t="shared" si="1438"/>
        <v>118576.19264773</v>
      </c>
      <c r="U2714" s="2">
        <f t="shared" si="1439"/>
        <v>15468.682933334103</v>
      </c>
      <c r="V2714" s="2">
        <f t="shared" si="1440"/>
        <v>24943.602720724306</v>
      </c>
      <c r="W2714" s="2">
        <f t="shared" si="1441"/>
        <v>119028.7051188484</v>
      </c>
      <c r="X2714" s="29">
        <f t="shared" si="1442"/>
        <v>0</v>
      </c>
      <c r="Y2714" s="2">
        <f t="shared" si="1422"/>
        <v>0</v>
      </c>
      <c r="Z2714" s="82">
        <f t="shared" si="1443"/>
        <v>0</v>
      </c>
      <c r="AA2714" s="2">
        <f t="shared" si="1452"/>
        <v>0</v>
      </c>
      <c r="AB2714" s="27">
        <f t="shared" si="1450"/>
        <v>6.7299999999999999E-2</v>
      </c>
      <c r="AC2714" s="29">
        <f t="shared" si="1431"/>
        <v>1</v>
      </c>
      <c r="AD2714" s="29">
        <v>252</v>
      </c>
      <c r="AE2714" s="11">
        <f t="shared" si="1424"/>
        <v>1.0002584940000001</v>
      </c>
      <c r="AF2714" s="2">
        <f t="shared" si="1453"/>
        <v>30.651234339999998</v>
      </c>
      <c r="AG2714" s="2">
        <f t="shared" si="1444"/>
        <v>30.7682061</v>
      </c>
      <c r="AH2714" s="3">
        <f t="shared" si="1445"/>
        <v>0</v>
      </c>
      <c r="AI2714" s="4" t="str">
        <f t="shared" si="1425"/>
        <v>A+J=</v>
      </c>
      <c r="AJ2714" s="12">
        <f t="shared" si="1451"/>
        <v>43864</v>
      </c>
      <c r="AK2714" s="12"/>
      <c r="AL2714" s="4"/>
      <c r="AM2714" s="1"/>
      <c r="AN2714" s="12"/>
      <c r="AO2714" s="1"/>
      <c r="AP2714" s="1"/>
      <c r="AQ2714" s="3"/>
      <c r="AR2714" s="3"/>
      <c r="AS2714" s="7"/>
      <c r="AT2714" s="1"/>
      <c r="AU2714" s="1"/>
      <c r="AV2714" s="1"/>
      <c r="AW2714" s="1"/>
      <c r="AX2714" s="1"/>
      <c r="AY2714" s="1"/>
      <c r="AZ2714" s="1"/>
      <c r="BA2714" s="1"/>
      <c r="BB2714" s="1"/>
    </row>
    <row r="2715" spans="1:54" x14ac:dyDescent="0.2">
      <c r="A2715" s="178">
        <f t="shared" si="1446"/>
        <v>43834</v>
      </c>
      <c r="B2715" s="2">
        <f t="shared" si="1432"/>
        <v>119128.28787440581</v>
      </c>
      <c r="C2715" s="2">
        <f t="shared" si="1447"/>
        <v>78616.41946479</v>
      </c>
      <c r="D2715" s="2">
        <f>SUM(Y2715:Y$2956)</f>
        <v>30432.917136119999</v>
      </c>
      <c r="E2715" s="11">
        <f t="shared" si="1433"/>
        <v>48183.502328670002</v>
      </c>
      <c r="F2715" s="99">
        <f t="shared" si="1428"/>
        <v>5259.76</v>
      </c>
      <c r="G2715" s="3">
        <f>IF(N2715=1,VLOOKUP(A2714,[1]Plan1!$BG$69:$BI$188,3),G2714)</f>
        <v>5320.25</v>
      </c>
      <c r="H2715" s="200">
        <f t="shared" si="1429"/>
        <v>43772</v>
      </c>
      <c r="I2715" s="200">
        <f t="shared" si="1430"/>
        <v>43802</v>
      </c>
      <c r="J2715" s="27">
        <f t="shared" si="1434"/>
        <v>1.1500524738771389E-2</v>
      </c>
      <c r="K2715" s="12">
        <f t="shared" si="1448"/>
        <v>43864</v>
      </c>
      <c r="L2715" s="12">
        <f t="shared" si="1435"/>
        <v>43864</v>
      </c>
      <c r="M2715" s="1">
        <f t="shared" si="1449"/>
        <v>22</v>
      </c>
      <c r="N2715" s="1">
        <f t="shared" si="1436"/>
        <v>2</v>
      </c>
      <c r="O2715" s="2">
        <f t="shared" si="1437"/>
        <v>1.0010400699999999</v>
      </c>
      <c r="P2715" s="11">
        <f t="shared" si="1427"/>
        <v>1.0051002499999999</v>
      </c>
      <c r="Q2715" s="11">
        <f t="shared" si="1423"/>
        <v>1.5168906954206183</v>
      </c>
      <c r="R2715" s="2">
        <f t="shared" si="1426"/>
        <v>1.51846836</v>
      </c>
      <c r="S2715" s="2">
        <f t="shared" si="1421"/>
        <v>1.5082878799999999</v>
      </c>
      <c r="T2715" s="2">
        <f t="shared" si="1438"/>
        <v>118576.19264773</v>
      </c>
      <c r="U2715" s="2">
        <f t="shared" si="1439"/>
        <v>15468.682933334103</v>
      </c>
      <c r="V2715" s="2">
        <f t="shared" si="1440"/>
        <v>24981.621431401716</v>
      </c>
      <c r="W2715" s="2">
        <f t="shared" si="1441"/>
        <v>119066.72382952581</v>
      </c>
      <c r="X2715" s="29">
        <f t="shared" si="1442"/>
        <v>0</v>
      </c>
      <c r="Y2715" s="2">
        <f t="shared" si="1422"/>
        <v>0</v>
      </c>
      <c r="Z2715" s="82">
        <f t="shared" si="1443"/>
        <v>0</v>
      </c>
      <c r="AA2715" s="2">
        <f t="shared" si="1452"/>
        <v>0</v>
      </c>
      <c r="AB2715" s="27">
        <f t="shared" si="1450"/>
        <v>6.7299999999999999E-2</v>
      </c>
      <c r="AC2715" s="29">
        <f t="shared" si="1431"/>
        <v>2</v>
      </c>
      <c r="AD2715" s="29">
        <v>252</v>
      </c>
      <c r="AE2715" s="11">
        <f t="shared" si="1424"/>
        <v>1.000517055</v>
      </c>
      <c r="AF2715" s="2">
        <f t="shared" si="1453"/>
        <v>61.310413279999999</v>
      </c>
      <c r="AG2715" s="2">
        <f t="shared" si="1444"/>
        <v>61.564044879999997</v>
      </c>
      <c r="AH2715" s="3">
        <f t="shared" si="1445"/>
        <v>0</v>
      </c>
      <c r="AI2715" s="4" t="str">
        <f t="shared" si="1425"/>
        <v>A+J=</v>
      </c>
      <c r="AJ2715" s="12">
        <f t="shared" si="1451"/>
        <v>43864</v>
      </c>
      <c r="AK2715" s="12"/>
      <c r="AL2715" s="4"/>
      <c r="AM2715" s="1"/>
      <c r="AN2715" s="12"/>
      <c r="AO2715" s="1"/>
      <c r="AP2715" s="1"/>
      <c r="AQ2715" s="3"/>
      <c r="AR2715" s="3"/>
      <c r="AS2715" s="7"/>
      <c r="AT2715" s="1"/>
      <c r="AU2715" s="1"/>
      <c r="AV2715" s="1"/>
      <c r="AW2715" s="1"/>
      <c r="AX2715" s="1"/>
      <c r="AY2715" s="1"/>
      <c r="AZ2715" s="1"/>
      <c r="BA2715" s="1"/>
      <c r="BB2715" s="1"/>
    </row>
    <row r="2716" spans="1:54" x14ac:dyDescent="0.2">
      <c r="A2716" s="178">
        <f t="shared" si="1446"/>
        <v>43835</v>
      </c>
      <c r="B2716" s="2">
        <f t="shared" si="1432"/>
        <v>119128.28787440581</v>
      </c>
      <c r="C2716" s="2">
        <f t="shared" si="1447"/>
        <v>78616.41946479</v>
      </c>
      <c r="D2716" s="2">
        <f>SUM(Y2716:Y$2956)</f>
        <v>30432.917136119999</v>
      </c>
      <c r="E2716" s="11">
        <f t="shared" si="1433"/>
        <v>48183.502328670002</v>
      </c>
      <c r="F2716" s="99">
        <f t="shared" si="1428"/>
        <v>5259.76</v>
      </c>
      <c r="G2716" s="3">
        <f>IF(N2716=1,VLOOKUP(A2715,[1]Plan1!$BG$69:$BI$188,3),G2715)</f>
        <v>5320.25</v>
      </c>
      <c r="H2716" s="200">
        <f t="shared" si="1429"/>
        <v>43772</v>
      </c>
      <c r="I2716" s="200">
        <f t="shared" si="1430"/>
        <v>43802</v>
      </c>
      <c r="J2716" s="27">
        <f t="shared" si="1434"/>
        <v>1.1500524738771389E-2</v>
      </c>
      <c r="K2716" s="12">
        <f t="shared" si="1448"/>
        <v>43864</v>
      </c>
      <c r="L2716" s="12">
        <f t="shared" si="1435"/>
        <v>43864</v>
      </c>
      <c r="M2716" s="1">
        <f t="shared" si="1449"/>
        <v>22</v>
      </c>
      <c r="N2716" s="1">
        <f t="shared" si="1436"/>
        <v>2</v>
      </c>
      <c r="O2716" s="2">
        <f t="shared" si="1437"/>
        <v>1.0010400699999999</v>
      </c>
      <c r="P2716" s="11">
        <f t="shared" si="1427"/>
        <v>1.0051002499999999</v>
      </c>
      <c r="Q2716" s="11">
        <f t="shared" si="1423"/>
        <v>1.5168906954206183</v>
      </c>
      <c r="R2716" s="2">
        <f t="shared" si="1426"/>
        <v>1.51846836</v>
      </c>
      <c r="S2716" s="2">
        <f t="shared" si="1421"/>
        <v>1.5082878799999999</v>
      </c>
      <c r="T2716" s="2">
        <f t="shared" si="1438"/>
        <v>118576.19264773</v>
      </c>
      <c r="U2716" s="2">
        <f t="shared" si="1439"/>
        <v>15468.682933334103</v>
      </c>
      <c r="V2716" s="2">
        <f t="shared" si="1440"/>
        <v>24981.621431401716</v>
      </c>
      <c r="W2716" s="2">
        <f t="shared" si="1441"/>
        <v>119066.72382952581</v>
      </c>
      <c r="X2716" s="29">
        <f t="shared" si="1442"/>
        <v>0</v>
      </c>
      <c r="Y2716" s="2">
        <f t="shared" si="1422"/>
        <v>0</v>
      </c>
      <c r="Z2716" s="82">
        <f t="shared" si="1443"/>
        <v>0</v>
      </c>
      <c r="AA2716" s="2">
        <f t="shared" si="1452"/>
        <v>0</v>
      </c>
      <c r="AB2716" s="27">
        <f t="shared" si="1450"/>
        <v>6.7299999999999999E-2</v>
      </c>
      <c r="AC2716" s="29">
        <f t="shared" si="1431"/>
        <v>2</v>
      </c>
      <c r="AD2716" s="29">
        <v>252</v>
      </c>
      <c r="AE2716" s="11">
        <f t="shared" si="1424"/>
        <v>1.000517055</v>
      </c>
      <c r="AF2716" s="2">
        <f t="shared" si="1453"/>
        <v>61.310413279999999</v>
      </c>
      <c r="AG2716" s="2">
        <f t="shared" si="1444"/>
        <v>61.564044879999997</v>
      </c>
      <c r="AH2716" s="3">
        <f t="shared" si="1445"/>
        <v>0</v>
      </c>
      <c r="AI2716" s="4" t="str">
        <f t="shared" si="1425"/>
        <v>A+J=</v>
      </c>
      <c r="AJ2716" s="12">
        <f t="shared" si="1451"/>
        <v>43864</v>
      </c>
      <c r="AK2716" s="12"/>
      <c r="AL2716" s="4"/>
      <c r="AM2716" s="1"/>
      <c r="AN2716" s="12"/>
      <c r="AO2716" s="1"/>
      <c r="AP2716" s="1"/>
      <c r="AQ2716" s="3"/>
      <c r="AR2716" s="3"/>
      <c r="AS2716" s="7"/>
      <c r="AT2716" s="1"/>
      <c r="AU2716" s="1"/>
      <c r="AV2716" s="1"/>
      <c r="AW2716" s="1"/>
      <c r="AX2716" s="1"/>
      <c r="AY2716" s="1"/>
      <c r="AZ2716" s="1"/>
      <c r="BA2716" s="1"/>
      <c r="BB2716" s="1"/>
    </row>
    <row r="2717" spans="1:54" x14ac:dyDescent="0.2">
      <c r="A2717" s="178">
        <f t="shared" si="1446"/>
        <v>43836</v>
      </c>
      <c r="B2717" s="2">
        <f t="shared" si="1432"/>
        <v>119128.28787440581</v>
      </c>
      <c r="C2717" s="2">
        <f t="shared" si="1447"/>
        <v>78616.41946479</v>
      </c>
      <c r="D2717" s="2">
        <f>SUM(Y2717:Y$2956)</f>
        <v>30432.917136119999</v>
      </c>
      <c r="E2717" s="11">
        <f t="shared" si="1433"/>
        <v>48183.502328670002</v>
      </c>
      <c r="F2717" s="99">
        <f t="shared" si="1428"/>
        <v>5259.76</v>
      </c>
      <c r="G2717" s="3">
        <f>IF(N2717=1,VLOOKUP(A2716,[1]Plan1!$BG$69:$BI$188,3),G2716)</f>
        <v>5320.25</v>
      </c>
      <c r="H2717" s="200">
        <f t="shared" si="1429"/>
        <v>43772</v>
      </c>
      <c r="I2717" s="200">
        <f t="shared" si="1430"/>
        <v>43802</v>
      </c>
      <c r="J2717" s="27">
        <f t="shared" si="1434"/>
        <v>1.1500524738771389E-2</v>
      </c>
      <c r="K2717" s="12">
        <f t="shared" si="1448"/>
        <v>43864</v>
      </c>
      <c r="L2717" s="12">
        <f t="shared" si="1435"/>
        <v>43864</v>
      </c>
      <c r="M2717" s="1">
        <f t="shared" si="1449"/>
        <v>22</v>
      </c>
      <c r="N2717" s="1">
        <f t="shared" si="1436"/>
        <v>2</v>
      </c>
      <c r="O2717" s="2">
        <f t="shared" si="1437"/>
        <v>1.0010400699999999</v>
      </c>
      <c r="P2717" s="11">
        <f t="shared" si="1427"/>
        <v>1.0051002499999999</v>
      </c>
      <c r="Q2717" s="11">
        <f t="shared" si="1423"/>
        <v>1.5168906954206183</v>
      </c>
      <c r="R2717" s="2">
        <f t="shared" si="1426"/>
        <v>1.51846836</v>
      </c>
      <c r="S2717" s="2">
        <f t="shared" si="1421"/>
        <v>1.5082878799999999</v>
      </c>
      <c r="T2717" s="2">
        <f t="shared" si="1438"/>
        <v>118576.19264773</v>
      </c>
      <c r="U2717" s="2">
        <f t="shared" si="1439"/>
        <v>15468.682933334103</v>
      </c>
      <c r="V2717" s="2">
        <f t="shared" si="1440"/>
        <v>24981.621431401716</v>
      </c>
      <c r="W2717" s="2">
        <f t="shared" si="1441"/>
        <v>119066.72382952581</v>
      </c>
      <c r="X2717" s="29">
        <f t="shared" si="1442"/>
        <v>0</v>
      </c>
      <c r="Y2717" s="2">
        <f t="shared" si="1422"/>
        <v>0</v>
      </c>
      <c r="Z2717" s="82">
        <f t="shared" si="1443"/>
        <v>0</v>
      </c>
      <c r="AA2717" s="2">
        <f t="shared" si="1452"/>
        <v>0</v>
      </c>
      <c r="AB2717" s="27">
        <f t="shared" si="1450"/>
        <v>6.7299999999999999E-2</v>
      </c>
      <c r="AC2717" s="29">
        <f t="shared" si="1431"/>
        <v>2</v>
      </c>
      <c r="AD2717" s="29">
        <v>252</v>
      </c>
      <c r="AE2717" s="11">
        <f t="shared" si="1424"/>
        <v>1.000517055</v>
      </c>
      <c r="AF2717" s="2">
        <f t="shared" si="1453"/>
        <v>61.310413279999999</v>
      </c>
      <c r="AG2717" s="2">
        <f t="shared" si="1444"/>
        <v>61.564044879999997</v>
      </c>
      <c r="AH2717" s="3">
        <f t="shared" si="1445"/>
        <v>0</v>
      </c>
      <c r="AI2717" s="4" t="str">
        <f t="shared" si="1425"/>
        <v>A+J=</v>
      </c>
      <c r="AJ2717" s="12">
        <f t="shared" si="1451"/>
        <v>43864</v>
      </c>
      <c r="AK2717" s="12"/>
      <c r="AL2717" s="4"/>
      <c r="AM2717" s="1"/>
      <c r="AN2717" s="12"/>
      <c r="AO2717" s="1"/>
      <c r="AP2717" s="1"/>
      <c r="AQ2717" s="3"/>
      <c r="AR2717" s="3"/>
      <c r="AS2717" s="7"/>
      <c r="AT2717" s="1"/>
      <c r="AU2717" s="1"/>
      <c r="AV2717" s="1"/>
      <c r="AW2717" s="1"/>
      <c r="AX2717" s="1"/>
      <c r="AY2717" s="1"/>
      <c r="AZ2717" s="1"/>
      <c r="BA2717" s="1"/>
      <c r="BB2717" s="1"/>
    </row>
    <row r="2718" spans="1:54" x14ac:dyDescent="0.2">
      <c r="A2718" s="178">
        <f t="shared" si="1446"/>
        <v>43837</v>
      </c>
      <c r="B2718" s="2">
        <f t="shared" si="1432"/>
        <v>119197.15079917923</v>
      </c>
      <c r="C2718" s="2">
        <f t="shared" si="1447"/>
        <v>78616.41946479</v>
      </c>
      <c r="D2718" s="2">
        <f>SUM(Y2718:Y$2956)</f>
        <v>30432.917136119999</v>
      </c>
      <c r="E2718" s="11">
        <f t="shared" si="1433"/>
        <v>48183.502328670002</v>
      </c>
      <c r="F2718" s="99">
        <f t="shared" si="1428"/>
        <v>5259.76</v>
      </c>
      <c r="G2718" s="3">
        <f>IF(N2718=1,VLOOKUP(A2717,[1]Plan1!$BG$69:$BI$188,3),G2717)</f>
        <v>5320.25</v>
      </c>
      <c r="H2718" s="200">
        <f t="shared" si="1429"/>
        <v>43772</v>
      </c>
      <c r="I2718" s="200">
        <f t="shared" si="1430"/>
        <v>43802</v>
      </c>
      <c r="J2718" s="27">
        <f t="shared" si="1434"/>
        <v>1.1500524738771389E-2</v>
      </c>
      <c r="K2718" s="12">
        <f t="shared" si="1448"/>
        <v>43864</v>
      </c>
      <c r="L2718" s="12">
        <f t="shared" si="1435"/>
        <v>43864</v>
      </c>
      <c r="M2718" s="1">
        <f t="shared" si="1449"/>
        <v>22</v>
      </c>
      <c r="N2718" s="1">
        <f t="shared" si="1436"/>
        <v>3</v>
      </c>
      <c r="O2718" s="2">
        <f t="shared" si="1437"/>
        <v>1.00156052</v>
      </c>
      <c r="P2718" s="11">
        <f t="shared" si="1427"/>
        <v>1.0051002499999999</v>
      </c>
      <c r="Q2718" s="11">
        <f t="shared" si="1423"/>
        <v>1.5168906954206183</v>
      </c>
      <c r="R2718" s="2">
        <f t="shared" si="1426"/>
        <v>1.5192578299999999</v>
      </c>
      <c r="S2718" s="2">
        <f t="shared" ref="S2718:S2781" si="1454">IF(AND(X2718&gt;0,MONTH(A2718)=10),R2718,S2717)</f>
        <v>1.5082878799999999</v>
      </c>
      <c r="T2718" s="2">
        <f t="shared" si="1438"/>
        <v>118576.19264773</v>
      </c>
      <c r="U2718" s="2">
        <f t="shared" si="1439"/>
        <v>15468.682933334103</v>
      </c>
      <c r="V2718" s="2">
        <f t="shared" si="1440"/>
        <v>25019.660860985128</v>
      </c>
      <c r="W2718" s="2">
        <f t="shared" si="1441"/>
        <v>119104.76325910923</v>
      </c>
      <c r="X2718" s="29">
        <f t="shared" si="1442"/>
        <v>0</v>
      </c>
      <c r="Y2718" s="2">
        <f t="shared" ref="Y2718:Y2781" si="1455">IF(X2718&gt;0,VLOOKUP(A2718,AN$12:AR$131,5),0)</f>
        <v>0</v>
      </c>
      <c r="Z2718" s="82">
        <f t="shared" si="1443"/>
        <v>0</v>
      </c>
      <c r="AA2718" s="2">
        <f t="shared" si="1452"/>
        <v>0</v>
      </c>
      <c r="AB2718" s="27">
        <f t="shared" si="1450"/>
        <v>6.7299999999999999E-2</v>
      </c>
      <c r="AC2718" s="29">
        <f t="shared" si="1431"/>
        <v>3</v>
      </c>
      <c r="AD2718" s="29">
        <v>252</v>
      </c>
      <c r="AE2718" s="11">
        <f t="shared" si="1424"/>
        <v>1.0007756830000001</v>
      </c>
      <c r="AF2718" s="2">
        <f t="shared" si="1453"/>
        <v>91.977536839999999</v>
      </c>
      <c r="AG2718" s="2">
        <f t="shared" si="1444"/>
        <v>92.38754007</v>
      </c>
      <c r="AH2718" s="3">
        <f t="shared" si="1445"/>
        <v>0</v>
      </c>
      <c r="AI2718" s="4" t="str">
        <f t="shared" si="1425"/>
        <v>A+J=</v>
      </c>
      <c r="AJ2718" s="12">
        <f t="shared" si="1451"/>
        <v>43864</v>
      </c>
      <c r="AK2718" s="12"/>
      <c r="AL2718" s="4"/>
      <c r="AM2718" s="1"/>
      <c r="AN2718" s="12"/>
      <c r="AO2718" s="1"/>
      <c r="AP2718" s="1"/>
      <c r="AQ2718" s="3"/>
      <c r="AR2718" s="3"/>
      <c r="AS2718" s="7"/>
      <c r="AT2718" s="1"/>
      <c r="AU2718" s="1"/>
      <c r="AV2718" s="1"/>
      <c r="AW2718" s="1"/>
      <c r="AX2718" s="1"/>
      <c r="AY2718" s="1"/>
      <c r="AZ2718" s="1"/>
      <c r="BA2718" s="1"/>
      <c r="BB2718" s="1"/>
    </row>
    <row r="2719" spans="1:54" x14ac:dyDescent="0.2">
      <c r="A2719" s="178">
        <f t="shared" si="1446"/>
        <v>43838</v>
      </c>
      <c r="B2719" s="2">
        <f t="shared" si="1432"/>
        <v>119266.06007450855</v>
      </c>
      <c r="C2719" s="2">
        <f t="shared" si="1447"/>
        <v>78616.41946479</v>
      </c>
      <c r="D2719" s="2">
        <f>SUM(Y2719:Y$2956)</f>
        <v>30432.917136119999</v>
      </c>
      <c r="E2719" s="11">
        <f t="shared" si="1433"/>
        <v>48183.502328670002</v>
      </c>
      <c r="F2719" s="99">
        <f t="shared" si="1428"/>
        <v>5259.76</v>
      </c>
      <c r="G2719" s="3">
        <f>IF(N2719=1,VLOOKUP(A2718,[1]Plan1!$BG$69:$BI$188,3),G2718)</f>
        <v>5320.25</v>
      </c>
      <c r="H2719" s="200">
        <f t="shared" si="1429"/>
        <v>43772</v>
      </c>
      <c r="I2719" s="200">
        <f t="shared" si="1430"/>
        <v>43802</v>
      </c>
      <c r="J2719" s="27">
        <f t="shared" si="1434"/>
        <v>1.1500524738771389E-2</v>
      </c>
      <c r="K2719" s="12">
        <f t="shared" si="1448"/>
        <v>43864</v>
      </c>
      <c r="L2719" s="12">
        <f t="shared" si="1435"/>
        <v>43864</v>
      </c>
      <c r="M2719" s="1">
        <f t="shared" si="1449"/>
        <v>22</v>
      </c>
      <c r="N2719" s="1">
        <f t="shared" si="1436"/>
        <v>4</v>
      </c>
      <c r="O2719" s="2">
        <f t="shared" si="1437"/>
        <v>1.0020812299999999</v>
      </c>
      <c r="P2719" s="11">
        <f t="shared" si="1427"/>
        <v>1.0051002499999999</v>
      </c>
      <c r="Q2719" s="11">
        <f t="shared" ref="Q2719:Q2782" si="1456">IF(L2719&gt;L2718,Q2718*P2719,Q2718)</f>
        <v>1.5168906954206183</v>
      </c>
      <c r="R2719" s="2">
        <f t="shared" si="1426"/>
        <v>1.52004769</v>
      </c>
      <c r="S2719" s="2">
        <f t="shared" si="1454"/>
        <v>1.5082878799999999</v>
      </c>
      <c r="T2719" s="2">
        <f t="shared" si="1438"/>
        <v>118576.19264773</v>
      </c>
      <c r="U2719" s="2">
        <f t="shared" si="1439"/>
        <v>15468.682933334103</v>
      </c>
      <c r="V2719" s="2">
        <f t="shared" si="1440"/>
        <v>25057.719082134452</v>
      </c>
      <c r="W2719" s="2">
        <f t="shared" si="1441"/>
        <v>119142.82148025856</v>
      </c>
      <c r="X2719" s="29">
        <f t="shared" si="1442"/>
        <v>0</v>
      </c>
      <c r="Y2719" s="2">
        <f t="shared" si="1455"/>
        <v>0</v>
      </c>
      <c r="Z2719" s="82">
        <f t="shared" si="1443"/>
        <v>0</v>
      </c>
      <c r="AA2719" s="2">
        <f t="shared" si="1452"/>
        <v>0</v>
      </c>
      <c r="AB2719" s="27">
        <f t="shared" si="1450"/>
        <v>6.7299999999999999E-2</v>
      </c>
      <c r="AC2719" s="29">
        <f t="shared" si="1431"/>
        <v>4</v>
      </c>
      <c r="AD2719" s="29">
        <v>252</v>
      </c>
      <c r="AE2719" s="11">
        <f t="shared" ref="AE2719:AE2782" si="1457">ROUND((1+AB2719)^TRUNC((AC2719/AD2719),9),9)</f>
        <v>1.0010343770000001</v>
      </c>
      <c r="AF2719" s="2">
        <f t="shared" si="1453"/>
        <v>122.65248642</v>
      </c>
      <c r="AG2719" s="2">
        <f t="shared" si="1444"/>
        <v>123.23859425000001</v>
      </c>
      <c r="AH2719" s="3">
        <f t="shared" si="1445"/>
        <v>0</v>
      </c>
      <c r="AI2719" s="4" t="str">
        <f t="shared" si="1425"/>
        <v>A+J=</v>
      </c>
      <c r="AJ2719" s="12">
        <f t="shared" si="1451"/>
        <v>43864</v>
      </c>
      <c r="AK2719" s="12"/>
      <c r="AL2719" s="4"/>
      <c r="AM2719" s="1"/>
      <c r="AN2719" s="12"/>
      <c r="AO2719" s="1"/>
      <c r="AP2719" s="1"/>
      <c r="AQ2719" s="3"/>
      <c r="AR2719" s="3"/>
      <c r="AS2719" s="7"/>
      <c r="AT2719" s="1"/>
      <c r="AU2719" s="1"/>
      <c r="AV2719" s="1"/>
      <c r="AW2719" s="1"/>
      <c r="AX2719" s="1"/>
      <c r="AY2719" s="1"/>
      <c r="AZ2719" s="1"/>
      <c r="BA2719" s="1"/>
      <c r="BB2719" s="1"/>
    </row>
    <row r="2720" spans="1:54" x14ac:dyDescent="0.2">
      <c r="A2720" s="178">
        <f t="shared" si="1446"/>
        <v>43839</v>
      </c>
      <c r="B2720" s="2">
        <f t="shared" si="1432"/>
        <v>119335.01692578383</v>
      </c>
      <c r="C2720" s="2">
        <f t="shared" si="1447"/>
        <v>78616.41946479</v>
      </c>
      <c r="D2720" s="2">
        <f>SUM(Y2720:Y$2956)</f>
        <v>30432.917136119999</v>
      </c>
      <c r="E2720" s="11">
        <f t="shared" si="1433"/>
        <v>48183.502328670002</v>
      </c>
      <c r="F2720" s="99">
        <f t="shared" si="1428"/>
        <v>5259.76</v>
      </c>
      <c r="G2720" s="3">
        <f>IF(N2720=1,VLOOKUP(A2719,[1]Plan1!$BG$69:$BI$188,3),G2719)</f>
        <v>5320.25</v>
      </c>
      <c r="H2720" s="200">
        <f t="shared" si="1429"/>
        <v>43772</v>
      </c>
      <c r="I2720" s="200">
        <f t="shared" si="1430"/>
        <v>43802</v>
      </c>
      <c r="J2720" s="27">
        <f t="shared" si="1434"/>
        <v>1.1500524738771389E-2</v>
      </c>
      <c r="K2720" s="12">
        <f t="shared" si="1448"/>
        <v>43864</v>
      </c>
      <c r="L2720" s="12">
        <f t="shared" si="1435"/>
        <v>43864</v>
      </c>
      <c r="M2720" s="1">
        <f t="shared" si="1449"/>
        <v>22</v>
      </c>
      <c r="N2720" s="1">
        <f t="shared" si="1436"/>
        <v>5</v>
      </c>
      <c r="O2720" s="2">
        <f t="shared" si="1437"/>
        <v>1.00260221</v>
      </c>
      <c r="P2720" s="11">
        <f t="shared" si="1427"/>
        <v>1.0051002499999999</v>
      </c>
      <c r="Q2720" s="11">
        <f t="shared" si="1456"/>
        <v>1.5168906954206183</v>
      </c>
      <c r="R2720" s="2">
        <f t="shared" si="1426"/>
        <v>1.5208379599999999</v>
      </c>
      <c r="S2720" s="2">
        <f t="shared" si="1454"/>
        <v>1.5082878799999999</v>
      </c>
      <c r="T2720" s="2">
        <f t="shared" si="1438"/>
        <v>118576.19264773</v>
      </c>
      <c r="U2720" s="2">
        <f t="shared" si="1439"/>
        <v>15468.682933334103</v>
      </c>
      <c r="V2720" s="2">
        <f t="shared" si="1440"/>
        <v>25095.797058519729</v>
      </c>
      <c r="W2720" s="2">
        <f t="shared" si="1441"/>
        <v>119180.89945664383</v>
      </c>
      <c r="X2720" s="29">
        <f t="shared" si="1442"/>
        <v>0</v>
      </c>
      <c r="Y2720" s="2">
        <f t="shared" si="1455"/>
        <v>0</v>
      </c>
      <c r="Z2720" s="82">
        <f t="shared" si="1443"/>
        <v>0</v>
      </c>
      <c r="AA2720" s="2">
        <f t="shared" si="1452"/>
        <v>0</v>
      </c>
      <c r="AB2720" s="27">
        <f t="shared" si="1450"/>
        <v>6.7299999999999999E-2</v>
      </c>
      <c r="AC2720" s="29">
        <f t="shared" si="1431"/>
        <v>5</v>
      </c>
      <c r="AD2720" s="29">
        <v>252</v>
      </c>
      <c r="AE2720" s="11">
        <f t="shared" si="1457"/>
        <v>1.0012931389999999</v>
      </c>
      <c r="AF2720" s="2">
        <f t="shared" si="1453"/>
        <v>153.33549918</v>
      </c>
      <c r="AG2720" s="2">
        <f t="shared" si="1444"/>
        <v>154.11746914</v>
      </c>
      <c r="AH2720" s="3">
        <f t="shared" si="1445"/>
        <v>0</v>
      </c>
      <c r="AI2720" s="4" t="str">
        <f t="shared" si="1425"/>
        <v>A+J=</v>
      </c>
      <c r="AJ2720" s="12">
        <f t="shared" si="1451"/>
        <v>43864</v>
      </c>
      <c r="AK2720" s="12"/>
      <c r="AL2720" s="4"/>
      <c r="AM2720" s="1"/>
      <c r="AN2720" s="12"/>
      <c r="AO2720" s="1"/>
      <c r="AP2720" s="1"/>
      <c r="AQ2720" s="3"/>
      <c r="AR2720" s="3"/>
      <c r="AS2720" s="7"/>
      <c r="AT2720" s="1"/>
      <c r="AU2720" s="1"/>
      <c r="AV2720" s="1"/>
      <c r="AW2720" s="1"/>
      <c r="AX2720" s="1"/>
      <c r="AY2720" s="1"/>
      <c r="AZ2720" s="1"/>
      <c r="BA2720" s="1"/>
      <c r="BB2720" s="1"/>
    </row>
    <row r="2721" spans="1:54" x14ac:dyDescent="0.2">
      <c r="A2721" s="178">
        <f t="shared" si="1446"/>
        <v>43840</v>
      </c>
      <c r="B2721" s="2">
        <f t="shared" si="1432"/>
        <v>119404.0216202501</v>
      </c>
      <c r="C2721" s="2">
        <f t="shared" si="1447"/>
        <v>78616.41946479</v>
      </c>
      <c r="D2721" s="2">
        <f>SUM(Y2721:Y$2956)</f>
        <v>30432.917136119999</v>
      </c>
      <c r="E2721" s="11">
        <f t="shared" si="1433"/>
        <v>48183.502328670002</v>
      </c>
      <c r="F2721" s="99">
        <f t="shared" si="1428"/>
        <v>5259.76</v>
      </c>
      <c r="G2721" s="3">
        <f>IF(N2721=1,VLOOKUP(A2720,[1]Plan1!$BG$69:$BI$188,3),G2720)</f>
        <v>5320.25</v>
      </c>
      <c r="H2721" s="200">
        <f t="shared" si="1429"/>
        <v>43772</v>
      </c>
      <c r="I2721" s="200">
        <f t="shared" si="1430"/>
        <v>43802</v>
      </c>
      <c r="J2721" s="27">
        <f t="shared" si="1434"/>
        <v>1.1500524738771389E-2</v>
      </c>
      <c r="K2721" s="12">
        <f t="shared" si="1448"/>
        <v>43864</v>
      </c>
      <c r="L2721" s="12">
        <f t="shared" si="1435"/>
        <v>43864</v>
      </c>
      <c r="M2721" s="1">
        <f t="shared" si="1449"/>
        <v>22</v>
      </c>
      <c r="N2721" s="1">
        <f t="shared" si="1436"/>
        <v>6</v>
      </c>
      <c r="O2721" s="2">
        <f t="shared" si="1437"/>
        <v>1.00312347</v>
      </c>
      <c r="P2721" s="11">
        <f t="shared" si="1427"/>
        <v>1.0051002499999999</v>
      </c>
      <c r="Q2721" s="11">
        <f t="shared" si="1456"/>
        <v>1.5168906954206183</v>
      </c>
      <c r="R2721" s="2">
        <f t="shared" si="1426"/>
        <v>1.52162865</v>
      </c>
      <c r="S2721" s="2">
        <f t="shared" si="1454"/>
        <v>1.5082878799999999</v>
      </c>
      <c r="T2721" s="2">
        <f t="shared" si="1438"/>
        <v>118576.19264773</v>
      </c>
      <c r="U2721" s="2">
        <f t="shared" si="1439"/>
        <v>15468.682933334103</v>
      </c>
      <c r="V2721" s="2">
        <f t="shared" si="1440"/>
        <v>25133.895271975991</v>
      </c>
      <c r="W2721" s="2">
        <f t="shared" si="1441"/>
        <v>119218.9976701001</v>
      </c>
      <c r="X2721" s="29">
        <f t="shared" si="1442"/>
        <v>0</v>
      </c>
      <c r="Y2721" s="2">
        <f t="shared" si="1455"/>
        <v>0</v>
      </c>
      <c r="Z2721" s="82">
        <f t="shared" si="1443"/>
        <v>0</v>
      </c>
      <c r="AA2721" s="2">
        <f t="shared" si="1452"/>
        <v>0</v>
      </c>
      <c r="AB2721" s="27">
        <f t="shared" si="1450"/>
        <v>6.7299999999999999E-2</v>
      </c>
      <c r="AC2721" s="29">
        <f t="shared" si="1431"/>
        <v>6</v>
      </c>
      <c r="AD2721" s="29">
        <v>252</v>
      </c>
      <c r="AE2721" s="11">
        <f t="shared" si="1457"/>
        <v>1.0015519669999999</v>
      </c>
      <c r="AF2721" s="2">
        <f t="shared" si="1453"/>
        <v>184.02633796999999</v>
      </c>
      <c r="AG2721" s="2">
        <f t="shared" si="1444"/>
        <v>185.02395014999999</v>
      </c>
      <c r="AH2721" s="3">
        <f t="shared" si="1445"/>
        <v>0</v>
      </c>
      <c r="AI2721" s="4" t="str">
        <f t="shared" si="1425"/>
        <v>A+J=</v>
      </c>
      <c r="AJ2721" s="12">
        <f t="shared" si="1451"/>
        <v>43864</v>
      </c>
      <c r="AK2721" s="12"/>
      <c r="AL2721" s="4"/>
      <c r="AM2721" s="1"/>
      <c r="AN2721" s="12"/>
      <c r="AO2721" s="1"/>
      <c r="AP2721" s="1"/>
      <c r="AQ2721" s="3"/>
      <c r="AR2721" s="3"/>
      <c r="AS2721" s="7"/>
      <c r="AT2721" s="1"/>
      <c r="AU2721" s="1"/>
      <c r="AV2721" s="1"/>
      <c r="AW2721" s="1"/>
      <c r="AX2721" s="1"/>
      <c r="AY2721" s="1"/>
      <c r="AZ2721" s="1"/>
      <c r="BA2721" s="1"/>
      <c r="BB2721" s="1"/>
    </row>
    <row r="2722" spans="1:54" x14ac:dyDescent="0.2">
      <c r="A2722" s="178">
        <f t="shared" si="1446"/>
        <v>43841</v>
      </c>
      <c r="B2722" s="2">
        <f t="shared" si="1432"/>
        <v>119473.07430043732</v>
      </c>
      <c r="C2722" s="2">
        <f t="shared" si="1447"/>
        <v>78616.41946479</v>
      </c>
      <c r="D2722" s="2">
        <f>SUM(Y2722:Y$2956)</f>
        <v>30432.917136119999</v>
      </c>
      <c r="E2722" s="11">
        <f t="shared" si="1433"/>
        <v>48183.502328670002</v>
      </c>
      <c r="F2722" s="99">
        <f t="shared" si="1428"/>
        <v>5259.76</v>
      </c>
      <c r="G2722" s="3">
        <f>IF(N2722=1,VLOOKUP(A2721,[1]Plan1!$BG$69:$BI$188,3),G2721)</f>
        <v>5320.25</v>
      </c>
      <c r="H2722" s="200">
        <f t="shared" si="1429"/>
        <v>43772</v>
      </c>
      <c r="I2722" s="200">
        <f t="shared" si="1430"/>
        <v>43802</v>
      </c>
      <c r="J2722" s="27">
        <f t="shared" si="1434"/>
        <v>1.1500524738771389E-2</v>
      </c>
      <c r="K2722" s="12">
        <f t="shared" si="1448"/>
        <v>43864</v>
      </c>
      <c r="L2722" s="12">
        <f t="shared" si="1435"/>
        <v>43864</v>
      </c>
      <c r="M2722" s="1">
        <f t="shared" si="1449"/>
        <v>22</v>
      </c>
      <c r="N2722" s="1">
        <f t="shared" si="1436"/>
        <v>7</v>
      </c>
      <c r="O2722" s="2">
        <f t="shared" si="1437"/>
        <v>1.0036449999999999</v>
      </c>
      <c r="P2722" s="11">
        <f t="shared" si="1427"/>
        <v>1.0051002499999999</v>
      </c>
      <c r="Q2722" s="11">
        <f t="shared" si="1456"/>
        <v>1.5168906954206183</v>
      </c>
      <c r="R2722" s="2">
        <f t="shared" si="1426"/>
        <v>1.52241976</v>
      </c>
      <c r="S2722" s="2">
        <f t="shared" si="1454"/>
        <v>1.5082878799999999</v>
      </c>
      <c r="T2722" s="2">
        <f t="shared" si="1438"/>
        <v>118576.19264773</v>
      </c>
      <c r="U2722" s="2">
        <f t="shared" si="1439"/>
        <v>15468.682933334103</v>
      </c>
      <c r="V2722" s="2">
        <f t="shared" si="1440"/>
        <v>25172.013722503223</v>
      </c>
      <c r="W2722" s="2">
        <f t="shared" si="1441"/>
        <v>119257.11612062732</v>
      </c>
      <c r="X2722" s="29">
        <f t="shared" si="1442"/>
        <v>0</v>
      </c>
      <c r="Y2722" s="2">
        <f t="shared" si="1455"/>
        <v>0</v>
      </c>
      <c r="Z2722" s="82">
        <f t="shared" si="1443"/>
        <v>0</v>
      </c>
      <c r="AA2722" s="2">
        <f t="shared" si="1452"/>
        <v>0</v>
      </c>
      <c r="AB2722" s="27">
        <f t="shared" si="1450"/>
        <v>6.7299999999999999E-2</v>
      </c>
      <c r="AC2722" s="29">
        <f t="shared" si="1431"/>
        <v>7</v>
      </c>
      <c r="AD2722" s="29">
        <v>252</v>
      </c>
      <c r="AE2722" s="11">
        <f t="shared" si="1457"/>
        <v>1.0018108619999999</v>
      </c>
      <c r="AF2722" s="2">
        <f t="shared" si="1453"/>
        <v>214.72512137000001</v>
      </c>
      <c r="AG2722" s="2">
        <f t="shared" si="1444"/>
        <v>215.95817980999999</v>
      </c>
      <c r="AH2722" s="3">
        <f t="shared" si="1445"/>
        <v>0</v>
      </c>
      <c r="AI2722" s="4" t="str">
        <f t="shared" ref="AI2722:AI2785" si="1458">AI2721</f>
        <v>A+J=</v>
      </c>
      <c r="AJ2722" s="12">
        <f t="shared" si="1451"/>
        <v>43864</v>
      </c>
      <c r="AK2722" s="12"/>
      <c r="AL2722" s="4"/>
      <c r="AM2722" s="1"/>
      <c r="AN2722" s="12"/>
      <c r="AO2722" s="1"/>
      <c r="AP2722" s="1"/>
      <c r="AQ2722" s="3"/>
      <c r="AR2722" s="3"/>
      <c r="AS2722" s="7"/>
      <c r="AT2722" s="1"/>
      <c r="AU2722" s="1"/>
      <c r="AV2722" s="1"/>
      <c r="AW2722" s="1"/>
      <c r="AX2722" s="1"/>
      <c r="AY2722" s="1"/>
      <c r="AZ2722" s="1"/>
      <c r="BA2722" s="1"/>
      <c r="BB2722" s="1"/>
    </row>
    <row r="2723" spans="1:54" x14ac:dyDescent="0.2">
      <c r="A2723" s="178">
        <f t="shared" si="1446"/>
        <v>43842</v>
      </c>
      <c r="B2723" s="2">
        <f t="shared" si="1432"/>
        <v>119473.07430043732</v>
      </c>
      <c r="C2723" s="2">
        <f t="shared" si="1447"/>
        <v>78616.41946479</v>
      </c>
      <c r="D2723" s="2">
        <f>SUM(Y2723:Y$2956)</f>
        <v>30432.917136119999</v>
      </c>
      <c r="E2723" s="11">
        <f t="shared" si="1433"/>
        <v>48183.502328670002</v>
      </c>
      <c r="F2723" s="99">
        <f t="shared" si="1428"/>
        <v>5259.76</v>
      </c>
      <c r="G2723" s="3">
        <f>IF(N2723=1,VLOOKUP(A2722,[1]Plan1!$BG$69:$BI$188,3),G2722)</f>
        <v>5320.25</v>
      </c>
      <c r="H2723" s="200">
        <f t="shared" si="1429"/>
        <v>43772</v>
      </c>
      <c r="I2723" s="200">
        <f t="shared" si="1430"/>
        <v>43802</v>
      </c>
      <c r="J2723" s="27">
        <f t="shared" si="1434"/>
        <v>1.1500524738771389E-2</v>
      </c>
      <c r="K2723" s="12">
        <f t="shared" si="1448"/>
        <v>43864</v>
      </c>
      <c r="L2723" s="12">
        <f t="shared" si="1435"/>
        <v>43864</v>
      </c>
      <c r="M2723" s="1">
        <f t="shared" si="1449"/>
        <v>22</v>
      </c>
      <c r="N2723" s="1">
        <f t="shared" si="1436"/>
        <v>7</v>
      </c>
      <c r="O2723" s="2">
        <f t="shared" si="1437"/>
        <v>1.0036449999999999</v>
      </c>
      <c r="P2723" s="11">
        <f t="shared" si="1427"/>
        <v>1.0051002499999999</v>
      </c>
      <c r="Q2723" s="11">
        <f t="shared" si="1456"/>
        <v>1.5168906954206183</v>
      </c>
      <c r="R2723" s="2">
        <f t="shared" si="1426"/>
        <v>1.52241976</v>
      </c>
      <c r="S2723" s="2">
        <f t="shared" si="1454"/>
        <v>1.5082878799999999</v>
      </c>
      <c r="T2723" s="2">
        <f t="shared" si="1438"/>
        <v>118576.19264773</v>
      </c>
      <c r="U2723" s="2">
        <f t="shared" si="1439"/>
        <v>15468.682933334103</v>
      </c>
      <c r="V2723" s="2">
        <f t="shared" si="1440"/>
        <v>25172.013722503223</v>
      </c>
      <c r="W2723" s="2">
        <f t="shared" si="1441"/>
        <v>119257.11612062732</v>
      </c>
      <c r="X2723" s="29">
        <f t="shared" si="1442"/>
        <v>0</v>
      </c>
      <c r="Y2723" s="2">
        <f t="shared" si="1455"/>
        <v>0</v>
      </c>
      <c r="Z2723" s="82">
        <f t="shared" si="1443"/>
        <v>0</v>
      </c>
      <c r="AA2723" s="2">
        <f t="shared" si="1452"/>
        <v>0</v>
      </c>
      <c r="AB2723" s="27">
        <f t="shared" si="1450"/>
        <v>6.7299999999999999E-2</v>
      </c>
      <c r="AC2723" s="29">
        <f t="shared" si="1431"/>
        <v>7</v>
      </c>
      <c r="AD2723" s="29">
        <v>252</v>
      </c>
      <c r="AE2723" s="11">
        <f t="shared" si="1457"/>
        <v>1.0018108619999999</v>
      </c>
      <c r="AF2723" s="2">
        <f t="shared" si="1453"/>
        <v>214.72512137000001</v>
      </c>
      <c r="AG2723" s="2">
        <f t="shared" si="1444"/>
        <v>215.95817980999999</v>
      </c>
      <c r="AH2723" s="3">
        <f t="shared" si="1445"/>
        <v>0</v>
      </c>
      <c r="AI2723" s="4" t="str">
        <f t="shared" si="1458"/>
        <v>A+J=</v>
      </c>
      <c r="AJ2723" s="12">
        <f t="shared" si="1451"/>
        <v>43864</v>
      </c>
      <c r="AK2723" s="12"/>
      <c r="AL2723" s="4"/>
      <c r="AM2723" s="1"/>
      <c r="AN2723" s="12"/>
      <c r="AO2723" s="1"/>
      <c r="AP2723" s="1"/>
      <c r="AQ2723" s="3"/>
      <c r="AR2723" s="3"/>
      <c r="AS2723" s="7"/>
      <c r="AT2723" s="1"/>
      <c r="AU2723" s="1"/>
      <c r="AV2723" s="1"/>
      <c r="AW2723" s="1"/>
      <c r="AX2723" s="1"/>
      <c r="AY2723" s="1"/>
      <c r="AZ2723" s="1"/>
      <c r="BA2723" s="1"/>
      <c r="BB2723" s="1"/>
    </row>
    <row r="2724" spans="1:54" x14ac:dyDescent="0.2">
      <c r="A2724" s="178">
        <f t="shared" si="1446"/>
        <v>43843</v>
      </c>
      <c r="B2724" s="2">
        <f t="shared" si="1432"/>
        <v>119473.07430043732</v>
      </c>
      <c r="C2724" s="2">
        <f t="shared" si="1447"/>
        <v>78616.41946479</v>
      </c>
      <c r="D2724" s="2">
        <f>SUM(Y2724:Y$2956)</f>
        <v>30432.917136119999</v>
      </c>
      <c r="E2724" s="11">
        <f t="shared" si="1433"/>
        <v>48183.502328670002</v>
      </c>
      <c r="F2724" s="99">
        <f t="shared" si="1428"/>
        <v>5259.76</v>
      </c>
      <c r="G2724" s="3">
        <f>IF(N2724=1,VLOOKUP(A2723,[1]Plan1!$BG$69:$BI$188,3),G2723)</f>
        <v>5320.25</v>
      </c>
      <c r="H2724" s="200">
        <f t="shared" si="1429"/>
        <v>43772</v>
      </c>
      <c r="I2724" s="200">
        <f t="shared" si="1430"/>
        <v>43802</v>
      </c>
      <c r="J2724" s="27">
        <f t="shared" si="1434"/>
        <v>1.1500524738771389E-2</v>
      </c>
      <c r="K2724" s="12">
        <f t="shared" si="1448"/>
        <v>43864</v>
      </c>
      <c r="L2724" s="12">
        <f t="shared" si="1435"/>
        <v>43864</v>
      </c>
      <c r="M2724" s="1">
        <f t="shared" si="1449"/>
        <v>22</v>
      </c>
      <c r="N2724" s="1">
        <f t="shared" si="1436"/>
        <v>7</v>
      </c>
      <c r="O2724" s="2">
        <f t="shared" si="1437"/>
        <v>1.0036449999999999</v>
      </c>
      <c r="P2724" s="11">
        <f t="shared" si="1427"/>
        <v>1.0051002499999999</v>
      </c>
      <c r="Q2724" s="11">
        <f t="shared" si="1456"/>
        <v>1.5168906954206183</v>
      </c>
      <c r="R2724" s="2">
        <f t="shared" si="1426"/>
        <v>1.52241976</v>
      </c>
      <c r="S2724" s="2">
        <f t="shared" si="1454"/>
        <v>1.5082878799999999</v>
      </c>
      <c r="T2724" s="2">
        <f t="shared" si="1438"/>
        <v>118576.19264773</v>
      </c>
      <c r="U2724" s="2">
        <f t="shared" si="1439"/>
        <v>15468.682933334103</v>
      </c>
      <c r="V2724" s="2">
        <f t="shared" si="1440"/>
        <v>25172.013722503223</v>
      </c>
      <c r="W2724" s="2">
        <f t="shared" si="1441"/>
        <v>119257.11612062732</v>
      </c>
      <c r="X2724" s="29">
        <f t="shared" si="1442"/>
        <v>0</v>
      </c>
      <c r="Y2724" s="2">
        <f t="shared" si="1455"/>
        <v>0</v>
      </c>
      <c r="Z2724" s="82">
        <f t="shared" si="1443"/>
        <v>0</v>
      </c>
      <c r="AA2724" s="2">
        <f t="shared" si="1452"/>
        <v>0</v>
      </c>
      <c r="AB2724" s="27">
        <f t="shared" si="1450"/>
        <v>6.7299999999999999E-2</v>
      </c>
      <c r="AC2724" s="29">
        <f t="shared" si="1431"/>
        <v>7</v>
      </c>
      <c r="AD2724" s="29">
        <v>252</v>
      </c>
      <c r="AE2724" s="11">
        <f t="shared" si="1457"/>
        <v>1.0018108619999999</v>
      </c>
      <c r="AF2724" s="2">
        <f t="shared" si="1453"/>
        <v>214.72512137000001</v>
      </c>
      <c r="AG2724" s="2">
        <f t="shared" si="1444"/>
        <v>215.95817980999999</v>
      </c>
      <c r="AH2724" s="3">
        <f t="shared" si="1445"/>
        <v>0</v>
      </c>
      <c r="AI2724" s="4" t="str">
        <f t="shared" si="1458"/>
        <v>A+J=</v>
      </c>
      <c r="AJ2724" s="12">
        <f t="shared" si="1451"/>
        <v>43864</v>
      </c>
      <c r="AK2724" s="12"/>
      <c r="AL2724" s="4"/>
      <c r="AM2724" s="1"/>
      <c r="AN2724" s="12"/>
      <c r="AO2724" s="1"/>
      <c r="AP2724" s="1"/>
      <c r="AQ2724" s="3"/>
      <c r="AR2724" s="3"/>
      <c r="AS2724" s="7"/>
      <c r="AT2724" s="1"/>
      <c r="AU2724" s="1"/>
      <c r="AV2724" s="1"/>
      <c r="AW2724" s="1"/>
      <c r="AX2724" s="1"/>
      <c r="AY2724" s="1"/>
      <c r="AZ2724" s="1"/>
      <c r="BA2724" s="1"/>
      <c r="BB2724" s="1"/>
    </row>
    <row r="2725" spans="1:54" x14ac:dyDescent="0.2">
      <c r="A2725" s="178">
        <f t="shared" si="1446"/>
        <v>43844</v>
      </c>
      <c r="B2725" s="2">
        <f t="shared" si="1432"/>
        <v>119542.17414333549</v>
      </c>
      <c r="C2725" s="2">
        <f t="shared" si="1447"/>
        <v>78616.41946479</v>
      </c>
      <c r="D2725" s="2">
        <f>SUM(Y2725:Y$2956)</f>
        <v>30432.917136119999</v>
      </c>
      <c r="E2725" s="11">
        <f t="shared" si="1433"/>
        <v>48183.502328670002</v>
      </c>
      <c r="F2725" s="99">
        <f t="shared" si="1428"/>
        <v>5259.76</v>
      </c>
      <c r="G2725" s="3">
        <f>IF(N2725=1,VLOOKUP(A2724,[1]Plan1!$BG$69:$BI$188,3),G2724)</f>
        <v>5320.25</v>
      </c>
      <c r="H2725" s="200">
        <f t="shared" si="1429"/>
        <v>43772</v>
      </c>
      <c r="I2725" s="200">
        <f t="shared" si="1430"/>
        <v>43802</v>
      </c>
      <c r="J2725" s="27">
        <f t="shared" si="1434"/>
        <v>1.1500524738771389E-2</v>
      </c>
      <c r="K2725" s="12">
        <f t="shared" si="1448"/>
        <v>43864</v>
      </c>
      <c r="L2725" s="12">
        <f t="shared" si="1435"/>
        <v>43864</v>
      </c>
      <c r="M2725" s="1">
        <f t="shared" si="1449"/>
        <v>22</v>
      </c>
      <c r="N2725" s="1">
        <f t="shared" si="1436"/>
        <v>8</v>
      </c>
      <c r="O2725" s="2">
        <f t="shared" si="1437"/>
        <v>1.0041667999999999</v>
      </c>
      <c r="P2725" s="11">
        <f t="shared" si="1427"/>
        <v>1.0051002499999999</v>
      </c>
      <c r="Q2725" s="11">
        <f t="shared" si="1456"/>
        <v>1.5168906954206183</v>
      </c>
      <c r="R2725" s="2">
        <f t="shared" si="1426"/>
        <v>1.52321127</v>
      </c>
      <c r="S2725" s="2">
        <f t="shared" si="1454"/>
        <v>1.5082878799999999</v>
      </c>
      <c r="T2725" s="2">
        <f t="shared" si="1438"/>
        <v>118576.19264773</v>
      </c>
      <c r="U2725" s="2">
        <f t="shared" si="1439"/>
        <v>15468.682933334103</v>
      </c>
      <c r="V2725" s="2">
        <f t="shared" si="1440"/>
        <v>25210.151446431388</v>
      </c>
      <c r="W2725" s="2">
        <f t="shared" si="1441"/>
        <v>119295.2538445555</v>
      </c>
      <c r="X2725" s="29">
        <f t="shared" si="1442"/>
        <v>0</v>
      </c>
      <c r="Y2725" s="2">
        <f t="shared" si="1455"/>
        <v>0</v>
      </c>
      <c r="Z2725" s="82">
        <f t="shared" si="1443"/>
        <v>0</v>
      </c>
      <c r="AA2725" s="2">
        <f t="shared" si="1452"/>
        <v>0</v>
      </c>
      <c r="AB2725" s="27">
        <f t="shared" si="1450"/>
        <v>6.7299999999999999E-2</v>
      </c>
      <c r="AC2725" s="29">
        <f t="shared" si="1431"/>
        <v>8</v>
      </c>
      <c r="AD2725" s="29">
        <v>252</v>
      </c>
      <c r="AE2725" s="11">
        <f t="shared" si="1457"/>
        <v>1.002069825</v>
      </c>
      <c r="AF2725" s="2">
        <f t="shared" si="1453"/>
        <v>245.43196793999999</v>
      </c>
      <c r="AG2725" s="2">
        <f t="shared" si="1444"/>
        <v>246.92029878</v>
      </c>
      <c r="AH2725" s="3">
        <f t="shared" si="1445"/>
        <v>0</v>
      </c>
      <c r="AI2725" s="4" t="str">
        <f t="shared" si="1458"/>
        <v>A+J=</v>
      </c>
      <c r="AJ2725" s="12">
        <f t="shared" si="1451"/>
        <v>43864</v>
      </c>
      <c r="AK2725" s="12"/>
      <c r="AL2725" s="4"/>
      <c r="AM2725" s="1"/>
      <c r="AN2725" s="12"/>
      <c r="AO2725" s="1"/>
      <c r="AP2725" s="1"/>
      <c r="AQ2725" s="3"/>
      <c r="AR2725" s="3"/>
      <c r="AS2725" s="7"/>
      <c r="AT2725" s="1"/>
      <c r="AU2725" s="1"/>
      <c r="AV2725" s="1"/>
      <c r="AW2725" s="1"/>
      <c r="AX2725" s="1"/>
      <c r="AY2725" s="1"/>
      <c r="AZ2725" s="1"/>
      <c r="BA2725" s="1"/>
      <c r="BB2725" s="1"/>
    </row>
    <row r="2726" spans="1:54" x14ac:dyDescent="0.2">
      <c r="A2726" s="178">
        <f t="shared" si="1446"/>
        <v>43845</v>
      </c>
      <c r="B2726" s="2">
        <f t="shared" si="1432"/>
        <v>119611.3214160096</v>
      </c>
      <c r="C2726" s="2">
        <f t="shared" si="1447"/>
        <v>78616.41946479</v>
      </c>
      <c r="D2726" s="2">
        <f>SUM(Y2726:Y$2956)</f>
        <v>30432.917136119999</v>
      </c>
      <c r="E2726" s="11">
        <f t="shared" si="1433"/>
        <v>48183.502328670002</v>
      </c>
      <c r="F2726" s="99">
        <f t="shared" si="1428"/>
        <v>5259.76</v>
      </c>
      <c r="G2726" s="3">
        <f>IF(N2726=1,VLOOKUP(A2725,[1]Plan1!$BG$69:$BI$188,3),G2725)</f>
        <v>5320.25</v>
      </c>
      <c r="H2726" s="200">
        <f t="shared" si="1429"/>
        <v>43772</v>
      </c>
      <c r="I2726" s="200">
        <f t="shared" si="1430"/>
        <v>43802</v>
      </c>
      <c r="J2726" s="27">
        <f t="shared" si="1434"/>
        <v>1.1500524738771389E-2</v>
      </c>
      <c r="K2726" s="12">
        <f t="shared" si="1448"/>
        <v>43864</v>
      </c>
      <c r="L2726" s="12">
        <f t="shared" si="1435"/>
        <v>43864</v>
      </c>
      <c r="M2726" s="1">
        <f t="shared" si="1449"/>
        <v>22</v>
      </c>
      <c r="N2726" s="1">
        <f t="shared" si="1436"/>
        <v>9</v>
      </c>
      <c r="O2726" s="2">
        <f t="shared" si="1437"/>
        <v>1.0046888700000001</v>
      </c>
      <c r="P2726" s="11">
        <f t="shared" si="1427"/>
        <v>1.0051002499999999</v>
      </c>
      <c r="Q2726" s="11">
        <f t="shared" si="1456"/>
        <v>1.5168906954206183</v>
      </c>
      <c r="R2726" s="2">
        <f t="shared" si="1426"/>
        <v>1.52400319</v>
      </c>
      <c r="S2726" s="2">
        <f t="shared" si="1454"/>
        <v>1.5082878799999999</v>
      </c>
      <c r="T2726" s="2">
        <f t="shared" si="1438"/>
        <v>118576.19264773</v>
      </c>
      <c r="U2726" s="2">
        <f t="shared" si="1439"/>
        <v>15468.682933334103</v>
      </c>
      <c r="V2726" s="2">
        <f t="shared" si="1440"/>
        <v>25248.308925595506</v>
      </c>
      <c r="W2726" s="2">
        <f t="shared" si="1441"/>
        <v>119333.4113237196</v>
      </c>
      <c r="X2726" s="29">
        <f t="shared" si="1442"/>
        <v>0</v>
      </c>
      <c r="Y2726" s="2">
        <f t="shared" si="1455"/>
        <v>0</v>
      </c>
      <c r="Z2726" s="82">
        <f t="shared" si="1443"/>
        <v>0</v>
      </c>
      <c r="AA2726" s="2">
        <f t="shared" si="1452"/>
        <v>0</v>
      </c>
      <c r="AB2726" s="27">
        <f t="shared" si="1450"/>
        <v>6.7299999999999999E-2</v>
      </c>
      <c r="AC2726" s="29">
        <f t="shared" si="1431"/>
        <v>9</v>
      </c>
      <c r="AD2726" s="29">
        <v>252</v>
      </c>
      <c r="AE2726" s="11">
        <f t="shared" si="1457"/>
        <v>1.0023288539999999</v>
      </c>
      <c r="AF2726" s="2">
        <f t="shared" si="1453"/>
        <v>276.14664054999997</v>
      </c>
      <c r="AG2726" s="2">
        <f t="shared" si="1444"/>
        <v>277.91009229000002</v>
      </c>
      <c r="AH2726" s="3">
        <f t="shared" si="1445"/>
        <v>0</v>
      </c>
      <c r="AI2726" s="4" t="str">
        <f t="shared" si="1458"/>
        <v>A+J=</v>
      </c>
      <c r="AJ2726" s="12">
        <f t="shared" si="1451"/>
        <v>43864</v>
      </c>
      <c r="AK2726" s="12"/>
      <c r="AL2726" s="4"/>
      <c r="AM2726" s="1"/>
      <c r="AN2726" s="12"/>
      <c r="AO2726" s="1"/>
      <c r="AP2726" s="1"/>
      <c r="AQ2726" s="3"/>
      <c r="AR2726" s="3"/>
      <c r="AS2726" s="7"/>
      <c r="AT2726" s="1"/>
      <c r="AU2726" s="1"/>
      <c r="AV2726" s="1"/>
      <c r="AW2726" s="1"/>
      <c r="AX2726" s="1"/>
      <c r="AY2726" s="1"/>
      <c r="AZ2726" s="1"/>
      <c r="BA2726" s="1"/>
      <c r="BB2726" s="1"/>
    </row>
    <row r="2727" spans="1:54" x14ac:dyDescent="0.2">
      <c r="A2727" s="178">
        <f t="shared" si="1446"/>
        <v>43846</v>
      </c>
      <c r="B2727" s="2">
        <f t="shared" si="1432"/>
        <v>119680.51674380471</v>
      </c>
      <c r="C2727" s="2">
        <f t="shared" si="1447"/>
        <v>78616.41946479</v>
      </c>
      <c r="D2727" s="2">
        <f>SUM(Y2727:Y$2956)</f>
        <v>30432.917136119999</v>
      </c>
      <c r="E2727" s="11">
        <f t="shared" si="1433"/>
        <v>48183.502328670002</v>
      </c>
      <c r="F2727" s="99">
        <f t="shared" si="1428"/>
        <v>5259.76</v>
      </c>
      <c r="G2727" s="3">
        <f>IF(N2727=1,VLOOKUP(A2726,[1]Plan1!$BG$69:$BI$188,3),G2726)</f>
        <v>5320.25</v>
      </c>
      <c r="H2727" s="200">
        <f t="shared" si="1429"/>
        <v>43772</v>
      </c>
      <c r="I2727" s="200">
        <f t="shared" si="1430"/>
        <v>43802</v>
      </c>
      <c r="J2727" s="27">
        <f t="shared" si="1434"/>
        <v>1.1500524738771389E-2</v>
      </c>
      <c r="K2727" s="12">
        <f t="shared" si="1448"/>
        <v>43864</v>
      </c>
      <c r="L2727" s="12">
        <f t="shared" si="1435"/>
        <v>43864</v>
      </c>
      <c r="M2727" s="1">
        <f t="shared" si="1449"/>
        <v>22</v>
      </c>
      <c r="N2727" s="1">
        <f t="shared" si="1436"/>
        <v>10</v>
      </c>
      <c r="O2727" s="2">
        <f t="shared" si="1437"/>
        <v>1.0052112099999999</v>
      </c>
      <c r="P2727" s="11">
        <f t="shared" si="1427"/>
        <v>1.0051002499999999</v>
      </c>
      <c r="Q2727" s="11">
        <f t="shared" si="1456"/>
        <v>1.5168906954206183</v>
      </c>
      <c r="R2727" s="2">
        <f t="shared" si="1426"/>
        <v>1.52479553</v>
      </c>
      <c r="S2727" s="2">
        <f t="shared" si="1454"/>
        <v>1.5082878799999999</v>
      </c>
      <c r="T2727" s="2">
        <f t="shared" si="1438"/>
        <v>118576.19264773</v>
      </c>
      <c r="U2727" s="2">
        <f t="shared" si="1439"/>
        <v>15468.682933334103</v>
      </c>
      <c r="V2727" s="2">
        <f t="shared" si="1440"/>
        <v>25286.486641830608</v>
      </c>
      <c r="W2727" s="2">
        <f t="shared" si="1441"/>
        <v>119371.58903995471</v>
      </c>
      <c r="X2727" s="29">
        <f t="shared" si="1442"/>
        <v>0</v>
      </c>
      <c r="Y2727" s="2">
        <f t="shared" si="1455"/>
        <v>0</v>
      </c>
      <c r="Z2727" s="82">
        <f t="shared" si="1443"/>
        <v>0</v>
      </c>
      <c r="AA2727" s="2">
        <f t="shared" si="1452"/>
        <v>0</v>
      </c>
      <c r="AB2727" s="27">
        <f t="shared" si="1450"/>
        <v>6.7299999999999999E-2</v>
      </c>
      <c r="AC2727" s="29">
        <f t="shared" si="1431"/>
        <v>10</v>
      </c>
      <c r="AD2727" s="29">
        <v>252</v>
      </c>
      <c r="AE2727" s="11">
        <f t="shared" si="1457"/>
        <v>1.0025879499999999</v>
      </c>
      <c r="AF2727" s="2">
        <f t="shared" si="1453"/>
        <v>306.86925775999998</v>
      </c>
      <c r="AG2727" s="2">
        <f t="shared" si="1444"/>
        <v>308.92770385</v>
      </c>
      <c r="AH2727" s="3">
        <f t="shared" si="1445"/>
        <v>0</v>
      </c>
      <c r="AI2727" s="4" t="str">
        <f t="shared" si="1458"/>
        <v>A+J=</v>
      </c>
      <c r="AJ2727" s="12">
        <f t="shared" si="1451"/>
        <v>43864</v>
      </c>
      <c r="AK2727" s="12"/>
      <c r="AL2727" s="4"/>
      <c r="AM2727" s="1"/>
      <c r="AN2727" s="12"/>
      <c r="AO2727" s="1"/>
      <c r="AP2727" s="1"/>
      <c r="AQ2727" s="3"/>
      <c r="AR2727" s="3"/>
      <c r="AS2727" s="7"/>
      <c r="AT2727" s="1"/>
      <c r="AU2727" s="1"/>
      <c r="AV2727" s="1"/>
      <c r="AW2727" s="1"/>
      <c r="AX2727" s="1"/>
      <c r="AY2727" s="1"/>
      <c r="AZ2727" s="1"/>
      <c r="BA2727" s="1"/>
      <c r="BB2727" s="1"/>
    </row>
    <row r="2728" spans="1:54" x14ac:dyDescent="0.2">
      <c r="A2728" s="178">
        <f t="shared" si="1446"/>
        <v>43847</v>
      </c>
      <c r="B2728" s="2">
        <f t="shared" si="1432"/>
        <v>119749.75918372074</v>
      </c>
      <c r="C2728" s="2">
        <f t="shared" si="1447"/>
        <v>78616.41946479</v>
      </c>
      <c r="D2728" s="2">
        <f>SUM(Y2728:Y$2956)</f>
        <v>30432.917136119999</v>
      </c>
      <c r="E2728" s="11">
        <f t="shared" si="1433"/>
        <v>48183.502328670002</v>
      </c>
      <c r="F2728" s="99">
        <f t="shared" si="1428"/>
        <v>5259.76</v>
      </c>
      <c r="G2728" s="3">
        <f>IF(N2728=1,VLOOKUP(A2727,[1]Plan1!$BG$69:$BI$188,3),G2727)</f>
        <v>5320.25</v>
      </c>
      <c r="H2728" s="200">
        <f t="shared" si="1429"/>
        <v>43772</v>
      </c>
      <c r="I2728" s="200">
        <f t="shared" si="1430"/>
        <v>43802</v>
      </c>
      <c r="J2728" s="27">
        <f t="shared" si="1434"/>
        <v>1.1500524738771389E-2</v>
      </c>
      <c r="K2728" s="12">
        <f t="shared" si="1448"/>
        <v>43864</v>
      </c>
      <c r="L2728" s="12">
        <f t="shared" si="1435"/>
        <v>43864</v>
      </c>
      <c r="M2728" s="1">
        <f t="shared" si="1449"/>
        <v>22</v>
      </c>
      <c r="N2728" s="1">
        <f t="shared" si="1436"/>
        <v>11</v>
      </c>
      <c r="O2728" s="2">
        <f t="shared" si="1437"/>
        <v>1.0057338199999999</v>
      </c>
      <c r="P2728" s="11">
        <f t="shared" si="1427"/>
        <v>1.0051002499999999</v>
      </c>
      <c r="Q2728" s="11">
        <f t="shared" si="1456"/>
        <v>1.5168906954206183</v>
      </c>
      <c r="R2728" s="2">
        <f t="shared" si="1426"/>
        <v>1.5255882700000001</v>
      </c>
      <c r="S2728" s="2">
        <f t="shared" si="1454"/>
        <v>1.5082878799999999</v>
      </c>
      <c r="T2728" s="2">
        <f t="shared" si="1438"/>
        <v>118576.19264773</v>
      </c>
      <c r="U2728" s="2">
        <f t="shared" si="1439"/>
        <v>15468.682933334103</v>
      </c>
      <c r="V2728" s="2">
        <f t="shared" si="1440"/>
        <v>25324.68363146664</v>
      </c>
      <c r="W2728" s="2">
        <f t="shared" si="1441"/>
        <v>119409.78602959074</v>
      </c>
      <c r="X2728" s="29">
        <f t="shared" si="1442"/>
        <v>0</v>
      </c>
      <c r="Y2728" s="2">
        <f t="shared" si="1455"/>
        <v>0</v>
      </c>
      <c r="Z2728" s="82">
        <f t="shared" si="1443"/>
        <v>0</v>
      </c>
      <c r="AA2728" s="2">
        <f t="shared" si="1452"/>
        <v>0</v>
      </c>
      <c r="AB2728" s="27">
        <f t="shared" si="1450"/>
        <v>6.7299999999999999E-2</v>
      </c>
      <c r="AC2728" s="29">
        <f t="shared" si="1431"/>
        <v>11</v>
      </c>
      <c r="AD2728" s="29">
        <v>252</v>
      </c>
      <c r="AE2728" s="11">
        <f t="shared" si="1457"/>
        <v>1.0028471130000001</v>
      </c>
      <c r="AF2728" s="2">
        <f t="shared" si="1453"/>
        <v>337.59981957000002</v>
      </c>
      <c r="AG2728" s="2">
        <f t="shared" si="1444"/>
        <v>339.97315413000001</v>
      </c>
      <c r="AH2728" s="3">
        <f t="shared" si="1445"/>
        <v>0</v>
      </c>
      <c r="AI2728" s="4" t="str">
        <f t="shared" si="1458"/>
        <v>A+J=</v>
      </c>
      <c r="AJ2728" s="12">
        <f t="shared" si="1451"/>
        <v>43864</v>
      </c>
      <c r="AK2728" s="12"/>
      <c r="AL2728" s="4"/>
      <c r="AM2728" s="1"/>
      <c r="AN2728" s="12"/>
      <c r="AO2728" s="1"/>
      <c r="AP2728" s="1"/>
      <c r="AQ2728" s="3"/>
      <c r="AR2728" s="3"/>
      <c r="AS2728" s="7"/>
      <c r="AT2728" s="1"/>
      <c r="AU2728" s="1"/>
      <c r="AV2728" s="1"/>
      <c r="AW2728" s="1"/>
      <c r="AX2728" s="1"/>
      <c r="AY2728" s="1"/>
      <c r="AZ2728" s="1"/>
      <c r="BA2728" s="1"/>
      <c r="BB2728" s="1"/>
    </row>
    <row r="2729" spans="1:54" x14ac:dyDescent="0.2">
      <c r="A2729" s="178">
        <f t="shared" si="1446"/>
        <v>43848</v>
      </c>
      <c r="B2729" s="2">
        <f t="shared" si="1432"/>
        <v>119819.04924174273</v>
      </c>
      <c r="C2729" s="2">
        <f t="shared" si="1447"/>
        <v>78616.41946479</v>
      </c>
      <c r="D2729" s="2">
        <f>SUM(Y2729:Y$2956)</f>
        <v>30432.917136119999</v>
      </c>
      <c r="E2729" s="11">
        <f t="shared" si="1433"/>
        <v>48183.502328670002</v>
      </c>
      <c r="F2729" s="99">
        <f t="shared" si="1428"/>
        <v>5259.76</v>
      </c>
      <c r="G2729" s="3">
        <f>IF(N2729=1,VLOOKUP(A2728,[1]Plan1!$BG$69:$BI$188,3),G2728)</f>
        <v>5320.25</v>
      </c>
      <c r="H2729" s="200">
        <f t="shared" si="1429"/>
        <v>43772</v>
      </c>
      <c r="I2729" s="200">
        <f t="shared" si="1430"/>
        <v>43802</v>
      </c>
      <c r="J2729" s="27">
        <f t="shared" si="1434"/>
        <v>1.1500524738771389E-2</v>
      </c>
      <c r="K2729" s="12">
        <f t="shared" si="1448"/>
        <v>43864</v>
      </c>
      <c r="L2729" s="12">
        <f t="shared" si="1435"/>
        <v>43864</v>
      </c>
      <c r="M2729" s="1">
        <f t="shared" si="1449"/>
        <v>22</v>
      </c>
      <c r="N2729" s="1">
        <f t="shared" si="1436"/>
        <v>12</v>
      </c>
      <c r="O2729" s="2">
        <f t="shared" si="1437"/>
        <v>1.0062567</v>
      </c>
      <c r="P2729" s="11">
        <f t="shared" si="1427"/>
        <v>1.0051002499999999</v>
      </c>
      <c r="Q2729" s="11">
        <f t="shared" si="1456"/>
        <v>1.5168906954206183</v>
      </c>
      <c r="R2729" s="2">
        <f t="shared" ref="R2729:R2792" si="1459">TRUNC(TRUNC((O2729*Q2729),15),8)</f>
        <v>1.5263814200000001</v>
      </c>
      <c r="S2729" s="2">
        <f t="shared" si="1454"/>
        <v>1.5082878799999999</v>
      </c>
      <c r="T2729" s="2">
        <f t="shared" si="1438"/>
        <v>118576.19264773</v>
      </c>
      <c r="U2729" s="2">
        <f t="shared" si="1439"/>
        <v>15468.682933334103</v>
      </c>
      <c r="V2729" s="2">
        <f t="shared" si="1440"/>
        <v>25362.900376338628</v>
      </c>
      <c r="W2729" s="2">
        <f t="shared" si="1441"/>
        <v>119448.00277446273</v>
      </c>
      <c r="X2729" s="29">
        <f t="shared" si="1442"/>
        <v>0</v>
      </c>
      <c r="Y2729" s="2">
        <f t="shared" si="1455"/>
        <v>0</v>
      </c>
      <c r="Z2729" s="82">
        <f t="shared" si="1443"/>
        <v>0</v>
      </c>
      <c r="AA2729" s="2">
        <f t="shared" si="1452"/>
        <v>0</v>
      </c>
      <c r="AB2729" s="27">
        <f t="shared" si="1450"/>
        <v>6.7299999999999999E-2</v>
      </c>
      <c r="AC2729" s="29">
        <f t="shared" si="1431"/>
        <v>12</v>
      </c>
      <c r="AD2729" s="29">
        <v>252</v>
      </c>
      <c r="AE2729" s="11">
        <f t="shared" si="1457"/>
        <v>1.003106343</v>
      </c>
      <c r="AF2729" s="2">
        <f t="shared" si="1453"/>
        <v>368.33832598999999</v>
      </c>
      <c r="AG2729" s="2">
        <f t="shared" si="1444"/>
        <v>371.04646728</v>
      </c>
      <c r="AH2729" s="3">
        <f t="shared" si="1445"/>
        <v>0</v>
      </c>
      <c r="AI2729" s="4" t="str">
        <f t="shared" si="1458"/>
        <v>A+J=</v>
      </c>
      <c r="AJ2729" s="12">
        <f t="shared" si="1451"/>
        <v>43864</v>
      </c>
      <c r="AK2729" s="12"/>
      <c r="AL2729" s="4"/>
      <c r="AM2729" s="1"/>
      <c r="AN2729" s="12"/>
      <c r="AO2729" s="1"/>
      <c r="AP2729" s="1"/>
      <c r="AQ2729" s="3"/>
      <c r="AR2729" s="3"/>
      <c r="AS2729" s="7"/>
      <c r="AT2729" s="1"/>
      <c r="AU2729" s="1"/>
      <c r="AV2729" s="1"/>
      <c r="AW2729" s="1"/>
      <c r="AX2729" s="1"/>
      <c r="AY2729" s="1"/>
      <c r="AZ2729" s="1"/>
      <c r="BA2729" s="1"/>
      <c r="BB2729" s="1"/>
    </row>
    <row r="2730" spans="1:54" x14ac:dyDescent="0.2">
      <c r="A2730" s="178">
        <f t="shared" si="1446"/>
        <v>43849</v>
      </c>
      <c r="B2730" s="2">
        <f t="shared" si="1432"/>
        <v>119819.04924174273</v>
      </c>
      <c r="C2730" s="2">
        <f t="shared" si="1447"/>
        <v>78616.41946479</v>
      </c>
      <c r="D2730" s="2">
        <f>SUM(Y2730:Y$2956)</f>
        <v>30432.917136119999</v>
      </c>
      <c r="E2730" s="11">
        <f t="shared" si="1433"/>
        <v>48183.502328670002</v>
      </c>
      <c r="F2730" s="99">
        <f t="shared" si="1428"/>
        <v>5259.76</v>
      </c>
      <c r="G2730" s="3">
        <f>IF(N2730=1,VLOOKUP(A2729,[1]Plan1!$BG$69:$BI$188,3),G2729)</f>
        <v>5320.25</v>
      </c>
      <c r="H2730" s="200">
        <f t="shared" si="1429"/>
        <v>43772</v>
      </c>
      <c r="I2730" s="200">
        <f t="shared" si="1430"/>
        <v>43802</v>
      </c>
      <c r="J2730" s="27">
        <f t="shared" si="1434"/>
        <v>1.1500524738771389E-2</v>
      </c>
      <c r="K2730" s="12">
        <f t="shared" si="1448"/>
        <v>43864</v>
      </c>
      <c r="L2730" s="12">
        <f t="shared" si="1435"/>
        <v>43864</v>
      </c>
      <c r="M2730" s="1">
        <f t="shared" si="1449"/>
        <v>22</v>
      </c>
      <c r="N2730" s="1">
        <f t="shared" si="1436"/>
        <v>12</v>
      </c>
      <c r="O2730" s="2">
        <f t="shared" si="1437"/>
        <v>1.0062567</v>
      </c>
      <c r="P2730" s="11">
        <f t="shared" ref="P2730:P2793" si="1460">IF(L2730&gt;L2729,O2729,P2729)</f>
        <v>1.0051002499999999</v>
      </c>
      <c r="Q2730" s="11">
        <f t="shared" si="1456"/>
        <v>1.5168906954206183</v>
      </c>
      <c r="R2730" s="2">
        <f t="shared" si="1459"/>
        <v>1.5263814200000001</v>
      </c>
      <c r="S2730" s="2">
        <f t="shared" si="1454"/>
        <v>1.5082878799999999</v>
      </c>
      <c r="T2730" s="2">
        <f t="shared" si="1438"/>
        <v>118576.19264773</v>
      </c>
      <c r="U2730" s="2">
        <f t="shared" si="1439"/>
        <v>15468.682933334103</v>
      </c>
      <c r="V2730" s="2">
        <f t="shared" si="1440"/>
        <v>25362.900376338628</v>
      </c>
      <c r="W2730" s="2">
        <f t="shared" si="1441"/>
        <v>119448.00277446273</v>
      </c>
      <c r="X2730" s="29">
        <f t="shared" si="1442"/>
        <v>0</v>
      </c>
      <c r="Y2730" s="2">
        <f t="shared" si="1455"/>
        <v>0</v>
      </c>
      <c r="Z2730" s="82">
        <f t="shared" si="1443"/>
        <v>0</v>
      </c>
      <c r="AA2730" s="2">
        <f t="shared" si="1452"/>
        <v>0</v>
      </c>
      <c r="AB2730" s="27">
        <f t="shared" si="1450"/>
        <v>6.7299999999999999E-2</v>
      </c>
      <c r="AC2730" s="29">
        <f t="shared" si="1431"/>
        <v>12</v>
      </c>
      <c r="AD2730" s="29">
        <v>252</v>
      </c>
      <c r="AE2730" s="11">
        <f t="shared" si="1457"/>
        <v>1.003106343</v>
      </c>
      <c r="AF2730" s="2">
        <f t="shared" si="1453"/>
        <v>368.33832598999999</v>
      </c>
      <c r="AG2730" s="2">
        <f t="shared" si="1444"/>
        <v>371.04646728</v>
      </c>
      <c r="AH2730" s="3">
        <f t="shared" si="1445"/>
        <v>0</v>
      </c>
      <c r="AI2730" s="4" t="str">
        <f t="shared" si="1458"/>
        <v>A+J=</v>
      </c>
      <c r="AJ2730" s="12">
        <f t="shared" si="1451"/>
        <v>43864</v>
      </c>
      <c r="AK2730" s="12"/>
      <c r="AL2730" s="4"/>
      <c r="AM2730" s="1"/>
      <c r="AN2730" s="12"/>
      <c r="AO2730" s="1"/>
      <c r="AP2730" s="1"/>
      <c r="AQ2730" s="3"/>
      <c r="AR2730" s="3"/>
      <c r="AS2730" s="7"/>
      <c r="AT2730" s="1"/>
      <c r="AU2730" s="1"/>
      <c r="AV2730" s="1"/>
      <c r="AW2730" s="1"/>
      <c r="AX2730" s="1"/>
      <c r="AY2730" s="1"/>
      <c r="AZ2730" s="1"/>
      <c r="BA2730" s="1"/>
      <c r="BB2730" s="1"/>
    </row>
    <row r="2731" spans="1:54" x14ac:dyDescent="0.2">
      <c r="A2731" s="178">
        <f t="shared" si="1446"/>
        <v>43850</v>
      </c>
      <c r="B2731" s="2">
        <f t="shared" si="1432"/>
        <v>119819.04924174273</v>
      </c>
      <c r="C2731" s="2">
        <f t="shared" si="1447"/>
        <v>78616.41946479</v>
      </c>
      <c r="D2731" s="2">
        <f>SUM(Y2731:Y$2956)</f>
        <v>30432.917136119999</v>
      </c>
      <c r="E2731" s="11">
        <f t="shared" si="1433"/>
        <v>48183.502328670002</v>
      </c>
      <c r="F2731" s="99">
        <f t="shared" si="1428"/>
        <v>5259.76</v>
      </c>
      <c r="G2731" s="3">
        <f>IF(N2731=1,VLOOKUP(A2730,[1]Plan1!$BG$69:$BI$188,3),G2730)</f>
        <v>5320.25</v>
      </c>
      <c r="H2731" s="200">
        <f t="shared" si="1429"/>
        <v>43772</v>
      </c>
      <c r="I2731" s="200">
        <f t="shared" si="1430"/>
        <v>43802</v>
      </c>
      <c r="J2731" s="27">
        <f t="shared" si="1434"/>
        <v>1.1500524738771389E-2</v>
      </c>
      <c r="K2731" s="12">
        <f t="shared" si="1448"/>
        <v>43864</v>
      </c>
      <c r="L2731" s="12">
        <f t="shared" si="1435"/>
        <v>43864</v>
      </c>
      <c r="M2731" s="1">
        <f t="shared" si="1449"/>
        <v>22</v>
      </c>
      <c r="N2731" s="1">
        <f t="shared" si="1436"/>
        <v>12</v>
      </c>
      <c r="O2731" s="2">
        <f t="shared" si="1437"/>
        <v>1.0062567</v>
      </c>
      <c r="P2731" s="11">
        <f t="shared" si="1460"/>
        <v>1.0051002499999999</v>
      </c>
      <c r="Q2731" s="11">
        <f t="shared" si="1456"/>
        <v>1.5168906954206183</v>
      </c>
      <c r="R2731" s="2">
        <f t="shared" si="1459"/>
        <v>1.5263814200000001</v>
      </c>
      <c r="S2731" s="2">
        <f t="shared" si="1454"/>
        <v>1.5082878799999999</v>
      </c>
      <c r="T2731" s="2">
        <f t="shared" si="1438"/>
        <v>118576.19264773</v>
      </c>
      <c r="U2731" s="2">
        <f t="shared" si="1439"/>
        <v>15468.682933334103</v>
      </c>
      <c r="V2731" s="2">
        <f t="shared" si="1440"/>
        <v>25362.900376338628</v>
      </c>
      <c r="W2731" s="2">
        <f t="shared" si="1441"/>
        <v>119448.00277446273</v>
      </c>
      <c r="X2731" s="29">
        <f t="shared" si="1442"/>
        <v>0</v>
      </c>
      <c r="Y2731" s="2">
        <f t="shared" si="1455"/>
        <v>0</v>
      </c>
      <c r="Z2731" s="82">
        <f t="shared" si="1443"/>
        <v>0</v>
      </c>
      <c r="AA2731" s="2">
        <f t="shared" si="1452"/>
        <v>0</v>
      </c>
      <c r="AB2731" s="27">
        <f t="shared" si="1450"/>
        <v>6.7299999999999999E-2</v>
      </c>
      <c r="AC2731" s="29">
        <f t="shared" si="1431"/>
        <v>12</v>
      </c>
      <c r="AD2731" s="29">
        <v>252</v>
      </c>
      <c r="AE2731" s="11">
        <f t="shared" si="1457"/>
        <v>1.003106343</v>
      </c>
      <c r="AF2731" s="2">
        <f t="shared" si="1453"/>
        <v>368.33832598999999</v>
      </c>
      <c r="AG2731" s="2">
        <f t="shared" si="1444"/>
        <v>371.04646728</v>
      </c>
      <c r="AH2731" s="3">
        <f t="shared" si="1445"/>
        <v>0</v>
      </c>
      <c r="AI2731" s="4" t="str">
        <f t="shared" si="1458"/>
        <v>A+J=</v>
      </c>
      <c r="AJ2731" s="12">
        <f t="shared" si="1451"/>
        <v>43864</v>
      </c>
      <c r="AK2731" s="12"/>
      <c r="AL2731" s="4"/>
      <c r="AM2731" s="1"/>
      <c r="AN2731" s="12"/>
      <c r="AO2731" s="1"/>
      <c r="AP2731" s="1"/>
      <c r="AQ2731" s="3"/>
      <c r="AR2731" s="3"/>
      <c r="AS2731" s="7"/>
      <c r="AT2731" s="1"/>
      <c r="AU2731" s="1"/>
      <c r="AV2731" s="1"/>
      <c r="AW2731" s="1"/>
      <c r="AX2731" s="1"/>
      <c r="AY2731" s="1"/>
      <c r="AZ2731" s="1"/>
      <c r="BA2731" s="1"/>
      <c r="BB2731" s="1"/>
    </row>
    <row r="2732" spans="1:54" x14ac:dyDescent="0.2">
      <c r="A2732" s="178">
        <f t="shared" si="1446"/>
        <v>43851</v>
      </c>
      <c r="B2732" s="2">
        <f t="shared" si="1432"/>
        <v>119888.38790783071</v>
      </c>
      <c r="C2732" s="2">
        <f t="shared" si="1447"/>
        <v>78616.41946479</v>
      </c>
      <c r="D2732" s="2">
        <f>SUM(Y2732:Y$2956)</f>
        <v>30432.917136119999</v>
      </c>
      <c r="E2732" s="11">
        <f t="shared" si="1433"/>
        <v>48183.502328670002</v>
      </c>
      <c r="F2732" s="99">
        <f t="shared" si="1428"/>
        <v>5259.76</v>
      </c>
      <c r="G2732" s="3">
        <f>IF(N2732=1,VLOOKUP(A2731,[1]Plan1!$BG$69:$BI$188,3),G2731)</f>
        <v>5320.25</v>
      </c>
      <c r="H2732" s="200">
        <f t="shared" si="1429"/>
        <v>43772</v>
      </c>
      <c r="I2732" s="200">
        <f t="shared" si="1430"/>
        <v>43802</v>
      </c>
      <c r="J2732" s="27">
        <f t="shared" si="1434"/>
        <v>1.1500524738771389E-2</v>
      </c>
      <c r="K2732" s="12">
        <f t="shared" si="1448"/>
        <v>43864</v>
      </c>
      <c r="L2732" s="12">
        <f t="shared" si="1435"/>
        <v>43864</v>
      </c>
      <c r="M2732" s="1">
        <f t="shared" si="1449"/>
        <v>22</v>
      </c>
      <c r="N2732" s="1">
        <f t="shared" si="1436"/>
        <v>13</v>
      </c>
      <c r="O2732" s="2">
        <f t="shared" si="1437"/>
        <v>1.00677986</v>
      </c>
      <c r="P2732" s="11">
        <f t="shared" si="1460"/>
        <v>1.0051002499999999</v>
      </c>
      <c r="Q2732" s="11">
        <f t="shared" si="1456"/>
        <v>1.5168906954206183</v>
      </c>
      <c r="R2732" s="2">
        <f t="shared" si="1459"/>
        <v>1.5271749999999999</v>
      </c>
      <c r="S2732" s="2">
        <f t="shared" si="1454"/>
        <v>1.5082878799999999</v>
      </c>
      <c r="T2732" s="2">
        <f t="shared" si="1438"/>
        <v>118576.19264773</v>
      </c>
      <c r="U2732" s="2">
        <f t="shared" si="1439"/>
        <v>15468.682933334103</v>
      </c>
      <c r="V2732" s="2">
        <f t="shared" si="1440"/>
        <v>25401.137840116604</v>
      </c>
      <c r="W2732" s="2">
        <f t="shared" si="1441"/>
        <v>119486.2402382407</v>
      </c>
      <c r="X2732" s="29">
        <f t="shared" si="1442"/>
        <v>0</v>
      </c>
      <c r="Y2732" s="2">
        <f t="shared" si="1455"/>
        <v>0</v>
      </c>
      <c r="Z2732" s="82">
        <f t="shared" si="1443"/>
        <v>0</v>
      </c>
      <c r="AA2732" s="2">
        <f t="shared" si="1452"/>
        <v>0</v>
      </c>
      <c r="AB2732" s="27">
        <f t="shared" si="1450"/>
        <v>6.7299999999999999E-2</v>
      </c>
      <c r="AC2732" s="29">
        <f t="shared" si="1431"/>
        <v>13</v>
      </c>
      <c r="AD2732" s="29">
        <v>252</v>
      </c>
      <c r="AE2732" s="11">
        <f t="shared" si="1457"/>
        <v>1.0033656399999999</v>
      </c>
      <c r="AF2732" s="2">
        <f t="shared" si="1453"/>
        <v>399.08477701999999</v>
      </c>
      <c r="AG2732" s="2">
        <f t="shared" si="1444"/>
        <v>402.14766959000002</v>
      </c>
      <c r="AH2732" s="3">
        <f t="shared" si="1445"/>
        <v>0</v>
      </c>
      <c r="AI2732" s="4" t="str">
        <f t="shared" si="1458"/>
        <v>A+J=</v>
      </c>
      <c r="AJ2732" s="12">
        <f t="shared" si="1451"/>
        <v>43864</v>
      </c>
      <c r="AK2732" s="12"/>
      <c r="AL2732" s="4"/>
      <c r="AM2732" s="1"/>
      <c r="AN2732" s="12"/>
      <c r="AO2732" s="1"/>
      <c r="AP2732" s="1"/>
      <c r="AQ2732" s="3"/>
      <c r="AR2732" s="3"/>
      <c r="AS2732" s="7"/>
      <c r="AT2732" s="1"/>
      <c r="AU2732" s="1"/>
      <c r="AV2732" s="1"/>
      <c r="AW2732" s="1"/>
      <c r="AX2732" s="1"/>
      <c r="AY2732" s="1"/>
      <c r="AZ2732" s="1"/>
      <c r="BA2732" s="1"/>
      <c r="BB2732" s="1"/>
    </row>
    <row r="2733" spans="1:54" x14ac:dyDescent="0.2">
      <c r="A2733" s="178">
        <f t="shared" si="1446"/>
        <v>43852</v>
      </c>
      <c r="B2733" s="2">
        <f t="shared" si="1432"/>
        <v>119957.77375504964</v>
      </c>
      <c r="C2733" s="2">
        <f t="shared" si="1447"/>
        <v>78616.41946479</v>
      </c>
      <c r="D2733" s="2">
        <f>SUM(Y2733:Y$2956)</f>
        <v>30432.917136119999</v>
      </c>
      <c r="E2733" s="11">
        <f t="shared" si="1433"/>
        <v>48183.502328670002</v>
      </c>
      <c r="F2733" s="99">
        <f t="shared" si="1428"/>
        <v>5259.76</v>
      </c>
      <c r="G2733" s="3">
        <f>IF(N2733=1,VLOOKUP(A2732,[1]Plan1!$BG$69:$BI$188,3),G2732)</f>
        <v>5320.25</v>
      </c>
      <c r="H2733" s="200">
        <f t="shared" si="1429"/>
        <v>43772</v>
      </c>
      <c r="I2733" s="200">
        <f t="shared" si="1430"/>
        <v>43802</v>
      </c>
      <c r="J2733" s="27">
        <f t="shared" si="1434"/>
        <v>1.1500524738771389E-2</v>
      </c>
      <c r="K2733" s="12">
        <f t="shared" si="1448"/>
        <v>43864</v>
      </c>
      <c r="L2733" s="12">
        <f t="shared" si="1435"/>
        <v>43864</v>
      </c>
      <c r="M2733" s="1">
        <f t="shared" si="1449"/>
        <v>22</v>
      </c>
      <c r="N2733" s="1">
        <f t="shared" si="1436"/>
        <v>14</v>
      </c>
      <c r="O2733" s="2">
        <f t="shared" si="1437"/>
        <v>1.0073032900000001</v>
      </c>
      <c r="P2733" s="11">
        <f t="shared" si="1460"/>
        <v>1.0051002499999999</v>
      </c>
      <c r="Q2733" s="11">
        <f t="shared" si="1456"/>
        <v>1.5168906954206183</v>
      </c>
      <c r="R2733" s="2">
        <f t="shared" si="1459"/>
        <v>1.52796898</v>
      </c>
      <c r="S2733" s="2">
        <f t="shared" si="1454"/>
        <v>1.5082878799999999</v>
      </c>
      <c r="T2733" s="2">
        <f t="shared" si="1438"/>
        <v>118576.19264773</v>
      </c>
      <c r="U2733" s="2">
        <f t="shared" si="1439"/>
        <v>15468.682933334103</v>
      </c>
      <c r="V2733" s="2">
        <f t="shared" si="1440"/>
        <v>25439.394577295527</v>
      </c>
      <c r="W2733" s="2">
        <f t="shared" si="1441"/>
        <v>119524.49697541964</v>
      </c>
      <c r="X2733" s="29">
        <f t="shared" si="1442"/>
        <v>0</v>
      </c>
      <c r="Y2733" s="2">
        <f t="shared" si="1455"/>
        <v>0</v>
      </c>
      <c r="Z2733" s="82">
        <f t="shared" si="1443"/>
        <v>0</v>
      </c>
      <c r="AA2733" s="2">
        <f t="shared" si="1452"/>
        <v>0</v>
      </c>
      <c r="AB2733" s="27">
        <f t="shared" si="1450"/>
        <v>6.7299999999999999E-2</v>
      </c>
      <c r="AC2733" s="29">
        <f t="shared" si="1431"/>
        <v>14</v>
      </c>
      <c r="AD2733" s="29">
        <v>252</v>
      </c>
      <c r="AE2733" s="11">
        <f t="shared" si="1457"/>
        <v>1.0036250040000001</v>
      </c>
      <c r="AF2733" s="2">
        <f t="shared" si="1453"/>
        <v>429.83917265000002</v>
      </c>
      <c r="AG2733" s="2">
        <f t="shared" si="1444"/>
        <v>433.27677963000002</v>
      </c>
      <c r="AH2733" s="3">
        <f t="shared" si="1445"/>
        <v>0</v>
      </c>
      <c r="AI2733" s="4" t="str">
        <f t="shared" si="1458"/>
        <v>A+J=</v>
      </c>
      <c r="AJ2733" s="12">
        <f t="shared" si="1451"/>
        <v>43864</v>
      </c>
      <c r="AK2733" s="12"/>
      <c r="AL2733" s="4"/>
      <c r="AM2733" s="1"/>
      <c r="AN2733" s="12"/>
      <c r="AO2733" s="1"/>
      <c r="AP2733" s="1"/>
      <c r="AQ2733" s="3"/>
      <c r="AR2733" s="3"/>
      <c r="AS2733" s="7"/>
      <c r="AT2733" s="1"/>
      <c r="AU2733" s="1"/>
      <c r="AV2733" s="1"/>
      <c r="AW2733" s="1"/>
      <c r="AX2733" s="1"/>
      <c r="AY2733" s="1"/>
      <c r="AZ2733" s="1"/>
      <c r="BA2733" s="1"/>
      <c r="BB2733" s="1"/>
    </row>
    <row r="2734" spans="1:54" x14ac:dyDescent="0.2">
      <c r="A2734" s="178">
        <f t="shared" si="1446"/>
        <v>43853</v>
      </c>
      <c r="B2734" s="2">
        <f t="shared" si="1432"/>
        <v>120027.20777348953</v>
      </c>
      <c r="C2734" s="2">
        <f t="shared" si="1447"/>
        <v>78616.41946479</v>
      </c>
      <c r="D2734" s="2">
        <f>SUM(Y2734:Y$2956)</f>
        <v>30432.917136119999</v>
      </c>
      <c r="E2734" s="11">
        <f t="shared" si="1433"/>
        <v>48183.502328670002</v>
      </c>
      <c r="F2734" s="99">
        <f t="shared" si="1428"/>
        <v>5259.76</v>
      </c>
      <c r="G2734" s="3">
        <f>IF(N2734=1,VLOOKUP(A2733,[1]Plan1!$BG$69:$BI$188,3),G2733)</f>
        <v>5320.25</v>
      </c>
      <c r="H2734" s="200">
        <f t="shared" si="1429"/>
        <v>43772</v>
      </c>
      <c r="I2734" s="200">
        <f t="shared" si="1430"/>
        <v>43802</v>
      </c>
      <c r="J2734" s="27">
        <f t="shared" si="1434"/>
        <v>1.1500524738771389E-2</v>
      </c>
      <c r="K2734" s="12">
        <f t="shared" si="1448"/>
        <v>43864</v>
      </c>
      <c r="L2734" s="12">
        <f t="shared" si="1435"/>
        <v>43864</v>
      </c>
      <c r="M2734" s="1">
        <f t="shared" si="1449"/>
        <v>22</v>
      </c>
      <c r="N2734" s="1">
        <f t="shared" si="1436"/>
        <v>15</v>
      </c>
      <c r="O2734" s="2">
        <f t="shared" si="1437"/>
        <v>1.0078269900000001</v>
      </c>
      <c r="P2734" s="11">
        <f t="shared" si="1460"/>
        <v>1.0051002499999999</v>
      </c>
      <c r="Q2734" s="11">
        <f t="shared" si="1456"/>
        <v>1.5168906954206183</v>
      </c>
      <c r="R2734" s="2">
        <f t="shared" si="1459"/>
        <v>1.52876338</v>
      </c>
      <c r="S2734" s="2">
        <f t="shared" si="1454"/>
        <v>1.5082878799999999</v>
      </c>
      <c r="T2734" s="2">
        <f t="shared" si="1438"/>
        <v>118576.19264773</v>
      </c>
      <c r="U2734" s="2">
        <f t="shared" si="1439"/>
        <v>15468.682933334103</v>
      </c>
      <c r="V2734" s="2">
        <f t="shared" si="1440"/>
        <v>25477.67155154542</v>
      </c>
      <c r="W2734" s="2">
        <f t="shared" si="1441"/>
        <v>119562.77394966953</v>
      </c>
      <c r="X2734" s="29">
        <f t="shared" si="1442"/>
        <v>0</v>
      </c>
      <c r="Y2734" s="2">
        <f t="shared" si="1455"/>
        <v>0</v>
      </c>
      <c r="Z2734" s="82">
        <f t="shared" si="1443"/>
        <v>0</v>
      </c>
      <c r="AA2734" s="2">
        <f t="shared" si="1452"/>
        <v>0</v>
      </c>
      <c r="AB2734" s="27">
        <f t="shared" si="1450"/>
        <v>6.7299999999999999E-2</v>
      </c>
      <c r="AC2734" s="29">
        <f t="shared" si="1431"/>
        <v>15</v>
      </c>
      <c r="AD2734" s="29">
        <v>252</v>
      </c>
      <c r="AE2734" s="11">
        <f t="shared" si="1457"/>
        <v>1.003884435</v>
      </c>
      <c r="AF2734" s="2">
        <f t="shared" si="1453"/>
        <v>460.60151287999997</v>
      </c>
      <c r="AG2734" s="2">
        <f t="shared" si="1444"/>
        <v>464.43382381999999</v>
      </c>
      <c r="AH2734" s="3">
        <f t="shared" si="1445"/>
        <v>0</v>
      </c>
      <c r="AI2734" s="4" t="str">
        <f t="shared" si="1458"/>
        <v>A+J=</v>
      </c>
      <c r="AJ2734" s="12">
        <f t="shared" si="1451"/>
        <v>43864</v>
      </c>
      <c r="AK2734" s="12"/>
      <c r="AL2734" s="4"/>
      <c r="AM2734" s="1"/>
      <c r="AN2734" s="12"/>
      <c r="AO2734" s="1"/>
      <c r="AP2734" s="1"/>
      <c r="AQ2734" s="3"/>
      <c r="AR2734" s="3"/>
      <c r="AS2734" s="7"/>
      <c r="AT2734" s="1"/>
      <c r="AU2734" s="1"/>
      <c r="AV2734" s="1"/>
      <c r="AW2734" s="1"/>
      <c r="AX2734" s="1"/>
      <c r="AY2734" s="1"/>
      <c r="AZ2734" s="1"/>
      <c r="BA2734" s="1"/>
      <c r="BB2734" s="1"/>
    </row>
    <row r="2735" spans="1:54" x14ac:dyDescent="0.2">
      <c r="A2735" s="178">
        <f t="shared" si="1446"/>
        <v>43854</v>
      </c>
      <c r="B2735" s="2">
        <f t="shared" si="1432"/>
        <v>120096.68913854036</v>
      </c>
      <c r="C2735" s="2">
        <f t="shared" si="1447"/>
        <v>78616.41946479</v>
      </c>
      <c r="D2735" s="2">
        <f>SUM(Y2735:Y$2956)</f>
        <v>30432.917136119999</v>
      </c>
      <c r="E2735" s="11">
        <f t="shared" si="1433"/>
        <v>48183.502328670002</v>
      </c>
      <c r="F2735" s="99">
        <f t="shared" si="1428"/>
        <v>5259.76</v>
      </c>
      <c r="G2735" s="3">
        <f>IF(N2735=1,VLOOKUP(A2734,[1]Plan1!$BG$69:$BI$188,3),G2734)</f>
        <v>5320.25</v>
      </c>
      <c r="H2735" s="200">
        <f t="shared" si="1429"/>
        <v>43772</v>
      </c>
      <c r="I2735" s="200">
        <f t="shared" si="1430"/>
        <v>43802</v>
      </c>
      <c r="J2735" s="27">
        <f t="shared" si="1434"/>
        <v>1.1500524738771389E-2</v>
      </c>
      <c r="K2735" s="12">
        <f t="shared" si="1448"/>
        <v>43864</v>
      </c>
      <c r="L2735" s="12">
        <f t="shared" si="1435"/>
        <v>43864</v>
      </c>
      <c r="M2735" s="1">
        <f t="shared" si="1449"/>
        <v>22</v>
      </c>
      <c r="N2735" s="1">
        <f t="shared" si="1436"/>
        <v>16</v>
      </c>
      <c r="O2735" s="2">
        <f t="shared" si="1437"/>
        <v>1.00835096</v>
      </c>
      <c r="P2735" s="11">
        <f t="shared" si="1460"/>
        <v>1.0051002499999999</v>
      </c>
      <c r="Q2735" s="11">
        <f t="shared" si="1456"/>
        <v>1.5168906954206183</v>
      </c>
      <c r="R2735" s="2">
        <f t="shared" si="1459"/>
        <v>1.52955818</v>
      </c>
      <c r="S2735" s="2">
        <f t="shared" si="1454"/>
        <v>1.5082878799999999</v>
      </c>
      <c r="T2735" s="2">
        <f t="shared" si="1438"/>
        <v>118576.19264773</v>
      </c>
      <c r="U2735" s="2">
        <f t="shared" si="1439"/>
        <v>15468.682933334103</v>
      </c>
      <c r="V2735" s="2">
        <f t="shared" si="1440"/>
        <v>25515.967799196249</v>
      </c>
      <c r="W2735" s="2">
        <f t="shared" si="1441"/>
        <v>119601.07019732035</v>
      </c>
      <c r="X2735" s="29">
        <f t="shared" si="1442"/>
        <v>0</v>
      </c>
      <c r="Y2735" s="2">
        <f t="shared" si="1455"/>
        <v>0</v>
      </c>
      <c r="Z2735" s="82">
        <f t="shared" si="1443"/>
        <v>0</v>
      </c>
      <c r="AA2735" s="2">
        <f t="shared" si="1452"/>
        <v>0</v>
      </c>
      <c r="AB2735" s="27">
        <f t="shared" si="1450"/>
        <v>6.7299999999999999E-2</v>
      </c>
      <c r="AC2735" s="29">
        <f t="shared" si="1431"/>
        <v>16</v>
      </c>
      <c r="AD2735" s="29">
        <v>252</v>
      </c>
      <c r="AE2735" s="11">
        <f t="shared" si="1457"/>
        <v>1.004143934</v>
      </c>
      <c r="AF2735" s="2">
        <f t="shared" si="1453"/>
        <v>491.37191630000001</v>
      </c>
      <c r="AG2735" s="2">
        <f t="shared" si="1444"/>
        <v>495.61894122000001</v>
      </c>
      <c r="AH2735" s="3">
        <f t="shared" si="1445"/>
        <v>0</v>
      </c>
      <c r="AI2735" s="4" t="str">
        <f t="shared" si="1458"/>
        <v>A+J=</v>
      </c>
      <c r="AJ2735" s="12">
        <f t="shared" si="1451"/>
        <v>43864</v>
      </c>
      <c r="AK2735" s="12"/>
      <c r="AL2735" s="4"/>
      <c r="AM2735" s="1"/>
      <c r="AN2735" s="12"/>
      <c r="AO2735" s="1"/>
      <c r="AP2735" s="1"/>
      <c r="AQ2735" s="3"/>
      <c r="AR2735" s="3"/>
      <c r="AS2735" s="7"/>
      <c r="AT2735" s="1"/>
      <c r="AU2735" s="1"/>
      <c r="AV2735" s="1"/>
      <c r="AW2735" s="1"/>
      <c r="AX2735" s="1"/>
      <c r="AY2735" s="1"/>
      <c r="AZ2735" s="1"/>
      <c r="BA2735" s="1"/>
      <c r="BB2735" s="1"/>
    </row>
    <row r="2736" spans="1:54" x14ac:dyDescent="0.2">
      <c r="A2736" s="178">
        <f t="shared" si="1446"/>
        <v>43855</v>
      </c>
      <c r="B2736" s="2">
        <f t="shared" si="1432"/>
        <v>120166.21860165216</v>
      </c>
      <c r="C2736" s="2">
        <f t="shared" si="1447"/>
        <v>78616.41946479</v>
      </c>
      <c r="D2736" s="2">
        <f>SUM(Y2736:Y$2956)</f>
        <v>30432.917136119999</v>
      </c>
      <c r="E2736" s="11">
        <f t="shared" si="1433"/>
        <v>48183.502328670002</v>
      </c>
      <c r="F2736" s="99">
        <f t="shared" si="1428"/>
        <v>5259.76</v>
      </c>
      <c r="G2736" s="3">
        <f>IF(N2736=1,VLOOKUP(A2735,[1]Plan1!$BG$69:$BI$188,3),G2735)</f>
        <v>5320.25</v>
      </c>
      <c r="H2736" s="200">
        <f t="shared" si="1429"/>
        <v>43772</v>
      </c>
      <c r="I2736" s="200">
        <f t="shared" si="1430"/>
        <v>43802</v>
      </c>
      <c r="J2736" s="27">
        <f t="shared" si="1434"/>
        <v>1.1500524738771389E-2</v>
      </c>
      <c r="K2736" s="12">
        <f t="shared" si="1448"/>
        <v>43864</v>
      </c>
      <c r="L2736" s="12">
        <f t="shared" si="1435"/>
        <v>43864</v>
      </c>
      <c r="M2736" s="1">
        <f t="shared" si="1449"/>
        <v>22</v>
      </c>
      <c r="N2736" s="1">
        <f t="shared" si="1436"/>
        <v>17</v>
      </c>
      <c r="O2736" s="2">
        <f t="shared" si="1437"/>
        <v>1.0088752000000001</v>
      </c>
      <c r="P2736" s="11">
        <f t="shared" si="1460"/>
        <v>1.0051002499999999</v>
      </c>
      <c r="Q2736" s="11">
        <f t="shared" si="1456"/>
        <v>1.5168906954206183</v>
      </c>
      <c r="R2736" s="2">
        <f t="shared" si="1459"/>
        <v>1.5303534000000001</v>
      </c>
      <c r="S2736" s="2">
        <f t="shared" si="1454"/>
        <v>1.5082878799999999</v>
      </c>
      <c r="T2736" s="2">
        <f t="shared" si="1438"/>
        <v>118576.19264773</v>
      </c>
      <c r="U2736" s="2">
        <f t="shared" si="1439"/>
        <v>15468.682933334103</v>
      </c>
      <c r="V2736" s="2">
        <f t="shared" si="1440"/>
        <v>25554.284283918056</v>
      </c>
      <c r="W2736" s="2">
        <f t="shared" si="1441"/>
        <v>119639.38668204215</v>
      </c>
      <c r="X2736" s="29">
        <f t="shared" si="1442"/>
        <v>0</v>
      </c>
      <c r="Y2736" s="2">
        <f t="shared" si="1455"/>
        <v>0</v>
      </c>
      <c r="Z2736" s="82">
        <f t="shared" si="1443"/>
        <v>0</v>
      </c>
      <c r="AA2736" s="2">
        <f t="shared" si="1452"/>
        <v>0</v>
      </c>
      <c r="AB2736" s="27">
        <f t="shared" si="1450"/>
        <v>6.7299999999999999E-2</v>
      </c>
      <c r="AC2736" s="29">
        <f t="shared" si="1431"/>
        <v>17</v>
      </c>
      <c r="AD2736" s="29">
        <v>252</v>
      </c>
      <c r="AE2736" s="11">
        <f t="shared" si="1457"/>
        <v>1.0044034989999999</v>
      </c>
      <c r="AF2736" s="2">
        <f t="shared" si="1453"/>
        <v>522.15014573999997</v>
      </c>
      <c r="AG2736" s="2">
        <f t="shared" si="1444"/>
        <v>526.83191961</v>
      </c>
      <c r="AH2736" s="3">
        <f t="shared" si="1445"/>
        <v>0</v>
      </c>
      <c r="AI2736" s="4" t="str">
        <f t="shared" si="1458"/>
        <v>A+J=</v>
      </c>
      <c r="AJ2736" s="12">
        <f t="shared" si="1451"/>
        <v>43864</v>
      </c>
      <c r="AK2736" s="12"/>
      <c r="AL2736" s="4"/>
      <c r="AM2736" s="1"/>
      <c r="AN2736" s="12"/>
      <c r="AO2736" s="1"/>
      <c r="AP2736" s="1"/>
      <c r="AQ2736" s="3"/>
      <c r="AR2736" s="3"/>
      <c r="AS2736" s="7"/>
      <c r="AT2736" s="1"/>
      <c r="AU2736" s="1"/>
      <c r="AV2736" s="1"/>
      <c r="AW2736" s="1"/>
      <c r="AX2736" s="1"/>
      <c r="AY2736" s="1"/>
      <c r="AZ2736" s="1"/>
      <c r="BA2736" s="1"/>
      <c r="BB2736" s="1"/>
    </row>
    <row r="2737" spans="1:54" x14ac:dyDescent="0.2">
      <c r="A2737" s="178">
        <f t="shared" si="1446"/>
        <v>43856</v>
      </c>
      <c r="B2737" s="2">
        <f t="shared" si="1432"/>
        <v>120166.21860165216</v>
      </c>
      <c r="C2737" s="2">
        <f t="shared" si="1447"/>
        <v>78616.41946479</v>
      </c>
      <c r="D2737" s="2">
        <f>SUM(Y2737:Y$2956)</f>
        <v>30432.917136119999</v>
      </c>
      <c r="E2737" s="11">
        <f t="shared" si="1433"/>
        <v>48183.502328670002</v>
      </c>
      <c r="F2737" s="99">
        <f t="shared" si="1428"/>
        <v>5259.76</v>
      </c>
      <c r="G2737" s="3">
        <f>IF(N2737=1,VLOOKUP(A2736,[1]Plan1!$BG$69:$BI$188,3),G2736)</f>
        <v>5320.25</v>
      </c>
      <c r="H2737" s="200">
        <f t="shared" si="1429"/>
        <v>43772</v>
      </c>
      <c r="I2737" s="200">
        <f t="shared" si="1430"/>
        <v>43802</v>
      </c>
      <c r="J2737" s="27">
        <f t="shared" si="1434"/>
        <v>1.1500524738771389E-2</v>
      </c>
      <c r="K2737" s="12">
        <f t="shared" si="1448"/>
        <v>43864</v>
      </c>
      <c r="L2737" s="12">
        <f t="shared" si="1435"/>
        <v>43864</v>
      </c>
      <c r="M2737" s="1">
        <f t="shared" si="1449"/>
        <v>22</v>
      </c>
      <c r="N2737" s="1">
        <f t="shared" si="1436"/>
        <v>17</v>
      </c>
      <c r="O2737" s="2">
        <f t="shared" si="1437"/>
        <v>1.0088752000000001</v>
      </c>
      <c r="P2737" s="11">
        <f t="shared" si="1460"/>
        <v>1.0051002499999999</v>
      </c>
      <c r="Q2737" s="11">
        <f t="shared" si="1456"/>
        <v>1.5168906954206183</v>
      </c>
      <c r="R2737" s="2">
        <f t="shared" si="1459"/>
        <v>1.5303534000000001</v>
      </c>
      <c r="S2737" s="2">
        <f t="shared" si="1454"/>
        <v>1.5082878799999999</v>
      </c>
      <c r="T2737" s="2">
        <f t="shared" si="1438"/>
        <v>118576.19264773</v>
      </c>
      <c r="U2737" s="2">
        <f t="shared" si="1439"/>
        <v>15468.682933334103</v>
      </c>
      <c r="V2737" s="2">
        <f t="shared" si="1440"/>
        <v>25554.284283918056</v>
      </c>
      <c r="W2737" s="2">
        <f t="shared" si="1441"/>
        <v>119639.38668204215</v>
      </c>
      <c r="X2737" s="29">
        <f t="shared" si="1442"/>
        <v>0</v>
      </c>
      <c r="Y2737" s="2">
        <f t="shared" si="1455"/>
        <v>0</v>
      </c>
      <c r="Z2737" s="82">
        <f t="shared" si="1443"/>
        <v>0</v>
      </c>
      <c r="AA2737" s="2">
        <f t="shared" si="1452"/>
        <v>0</v>
      </c>
      <c r="AB2737" s="27">
        <f t="shared" si="1450"/>
        <v>6.7299999999999999E-2</v>
      </c>
      <c r="AC2737" s="29">
        <f t="shared" si="1431"/>
        <v>17</v>
      </c>
      <c r="AD2737" s="29">
        <v>252</v>
      </c>
      <c r="AE2737" s="11">
        <f t="shared" si="1457"/>
        <v>1.0044034989999999</v>
      </c>
      <c r="AF2737" s="2">
        <f t="shared" si="1453"/>
        <v>522.15014573999997</v>
      </c>
      <c r="AG2737" s="2">
        <f t="shared" si="1444"/>
        <v>526.83191961</v>
      </c>
      <c r="AH2737" s="3">
        <f t="shared" si="1445"/>
        <v>0</v>
      </c>
      <c r="AI2737" s="4" t="str">
        <f t="shared" si="1458"/>
        <v>A+J=</v>
      </c>
      <c r="AJ2737" s="12">
        <f t="shared" si="1451"/>
        <v>43864</v>
      </c>
      <c r="AK2737" s="12"/>
      <c r="AL2737" s="4"/>
      <c r="AM2737" s="1"/>
      <c r="AN2737" s="12"/>
      <c r="AO2737" s="1"/>
      <c r="AP2737" s="1"/>
      <c r="AQ2737" s="3"/>
      <c r="AR2737" s="3"/>
      <c r="AS2737" s="7"/>
      <c r="AT2737" s="1"/>
      <c r="AU2737" s="1"/>
      <c r="AV2737" s="1"/>
      <c r="AW2737" s="1"/>
      <c r="AX2737" s="1"/>
      <c r="AY2737" s="1"/>
      <c r="AZ2737" s="1"/>
      <c r="BA2737" s="1"/>
      <c r="BB2737" s="1"/>
    </row>
    <row r="2738" spans="1:54" x14ac:dyDescent="0.2">
      <c r="A2738" s="178">
        <f t="shared" si="1446"/>
        <v>43857</v>
      </c>
      <c r="B2738" s="2">
        <f t="shared" si="1432"/>
        <v>120166.21860165216</v>
      </c>
      <c r="C2738" s="2">
        <f t="shared" si="1447"/>
        <v>78616.41946479</v>
      </c>
      <c r="D2738" s="2">
        <f>SUM(Y2738:Y$2956)</f>
        <v>30432.917136119999</v>
      </c>
      <c r="E2738" s="11">
        <f t="shared" si="1433"/>
        <v>48183.502328670002</v>
      </c>
      <c r="F2738" s="99">
        <f t="shared" si="1428"/>
        <v>5259.76</v>
      </c>
      <c r="G2738" s="3">
        <f>IF(N2738=1,VLOOKUP(A2737,[1]Plan1!$BG$69:$BI$188,3),G2737)</f>
        <v>5320.25</v>
      </c>
      <c r="H2738" s="200">
        <f t="shared" si="1429"/>
        <v>43772</v>
      </c>
      <c r="I2738" s="200">
        <f t="shared" si="1430"/>
        <v>43802</v>
      </c>
      <c r="J2738" s="27">
        <f t="shared" si="1434"/>
        <v>1.1500524738771389E-2</v>
      </c>
      <c r="K2738" s="12">
        <f t="shared" si="1448"/>
        <v>43864</v>
      </c>
      <c r="L2738" s="12">
        <f t="shared" si="1435"/>
        <v>43864</v>
      </c>
      <c r="M2738" s="1">
        <f t="shared" si="1449"/>
        <v>22</v>
      </c>
      <c r="N2738" s="1">
        <f t="shared" si="1436"/>
        <v>17</v>
      </c>
      <c r="O2738" s="2">
        <f t="shared" si="1437"/>
        <v>1.0088752000000001</v>
      </c>
      <c r="P2738" s="11">
        <f t="shared" si="1460"/>
        <v>1.0051002499999999</v>
      </c>
      <c r="Q2738" s="11">
        <f t="shared" si="1456"/>
        <v>1.5168906954206183</v>
      </c>
      <c r="R2738" s="2">
        <f t="shared" si="1459"/>
        <v>1.5303534000000001</v>
      </c>
      <c r="S2738" s="2">
        <f t="shared" si="1454"/>
        <v>1.5082878799999999</v>
      </c>
      <c r="T2738" s="2">
        <f t="shared" si="1438"/>
        <v>118576.19264773</v>
      </c>
      <c r="U2738" s="2">
        <f t="shared" si="1439"/>
        <v>15468.682933334103</v>
      </c>
      <c r="V2738" s="2">
        <f t="shared" si="1440"/>
        <v>25554.284283918056</v>
      </c>
      <c r="W2738" s="2">
        <f t="shared" si="1441"/>
        <v>119639.38668204215</v>
      </c>
      <c r="X2738" s="29">
        <f t="shared" si="1442"/>
        <v>0</v>
      </c>
      <c r="Y2738" s="2">
        <f t="shared" si="1455"/>
        <v>0</v>
      </c>
      <c r="Z2738" s="82">
        <f t="shared" si="1443"/>
        <v>0</v>
      </c>
      <c r="AA2738" s="2">
        <f t="shared" si="1452"/>
        <v>0</v>
      </c>
      <c r="AB2738" s="27">
        <f t="shared" si="1450"/>
        <v>6.7299999999999999E-2</v>
      </c>
      <c r="AC2738" s="29">
        <f t="shared" si="1431"/>
        <v>17</v>
      </c>
      <c r="AD2738" s="29">
        <v>252</v>
      </c>
      <c r="AE2738" s="11">
        <f t="shared" si="1457"/>
        <v>1.0044034989999999</v>
      </c>
      <c r="AF2738" s="2">
        <f t="shared" si="1453"/>
        <v>522.15014573999997</v>
      </c>
      <c r="AG2738" s="2">
        <f t="shared" si="1444"/>
        <v>526.83191961</v>
      </c>
      <c r="AH2738" s="3">
        <f t="shared" si="1445"/>
        <v>0</v>
      </c>
      <c r="AI2738" s="4" t="str">
        <f t="shared" si="1458"/>
        <v>A+J=</v>
      </c>
      <c r="AJ2738" s="12">
        <f t="shared" si="1451"/>
        <v>43864</v>
      </c>
      <c r="AK2738" s="12"/>
      <c r="AL2738" s="4"/>
      <c r="AM2738" s="1"/>
      <c r="AN2738" s="12"/>
      <c r="AO2738" s="1"/>
      <c r="AP2738" s="1"/>
      <c r="AQ2738" s="3"/>
      <c r="AR2738" s="3"/>
      <c r="AS2738" s="7"/>
      <c r="AT2738" s="1"/>
      <c r="AU2738" s="1"/>
      <c r="AV2738" s="1"/>
      <c r="AW2738" s="1"/>
      <c r="AX2738" s="1"/>
      <c r="AY2738" s="1"/>
      <c r="AZ2738" s="1"/>
      <c r="BA2738" s="1"/>
      <c r="BB2738" s="1"/>
    </row>
    <row r="2739" spans="1:54" x14ac:dyDescent="0.2">
      <c r="A2739" s="178">
        <f t="shared" si="1446"/>
        <v>43858</v>
      </c>
      <c r="B2739" s="2">
        <f t="shared" si="1432"/>
        <v>120235.79630584494</v>
      </c>
      <c r="C2739" s="2">
        <f t="shared" si="1447"/>
        <v>78616.41946479</v>
      </c>
      <c r="D2739" s="2">
        <f>SUM(Y2739:Y$2956)</f>
        <v>30432.917136119999</v>
      </c>
      <c r="E2739" s="11">
        <f t="shared" si="1433"/>
        <v>48183.502328670002</v>
      </c>
      <c r="F2739" s="99">
        <f t="shared" si="1428"/>
        <v>5259.76</v>
      </c>
      <c r="G2739" s="3">
        <f>IF(N2739=1,VLOOKUP(A2738,[1]Plan1!$BG$69:$BI$188,3),G2738)</f>
        <v>5320.25</v>
      </c>
      <c r="H2739" s="200">
        <f t="shared" si="1429"/>
        <v>43772</v>
      </c>
      <c r="I2739" s="200">
        <f t="shared" si="1430"/>
        <v>43802</v>
      </c>
      <c r="J2739" s="27">
        <f t="shared" si="1434"/>
        <v>1.1500524738771389E-2</v>
      </c>
      <c r="K2739" s="12">
        <f t="shared" si="1448"/>
        <v>43864</v>
      </c>
      <c r="L2739" s="12">
        <f t="shared" si="1435"/>
        <v>43864</v>
      </c>
      <c r="M2739" s="1">
        <f t="shared" si="1449"/>
        <v>22</v>
      </c>
      <c r="N2739" s="1">
        <f t="shared" si="1436"/>
        <v>18</v>
      </c>
      <c r="O2739" s="2">
        <f t="shared" si="1437"/>
        <v>1.00939972</v>
      </c>
      <c r="P2739" s="11">
        <f t="shared" si="1460"/>
        <v>1.0051002499999999</v>
      </c>
      <c r="Q2739" s="11">
        <f t="shared" si="1456"/>
        <v>1.5168906954206183</v>
      </c>
      <c r="R2739" s="2">
        <f t="shared" si="1459"/>
        <v>1.5311490400000001</v>
      </c>
      <c r="S2739" s="2">
        <f t="shared" si="1454"/>
        <v>1.5082878799999999</v>
      </c>
      <c r="T2739" s="2">
        <f t="shared" si="1438"/>
        <v>118576.19264773</v>
      </c>
      <c r="U2739" s="2">
        <f t="shared" si="1439"/>
        <v>15468.682933334103</v>
      </c>
      <c r="V2739" s="2">
        <f t="shared" si="1440"/>
        <v>25592.62100571084</v>
      </c>
      <c r="W2739" s="2">
        <f t="shared" si="1441"/>
        <v>119677.72340383494</v>
      </c>
      <c r="X2739" s="29">
        <f t="shared" si="1442"/>
        <v>0</v>
      </c>
      <c r="Y2739" s="2">
        <f t="shared" si="1455"/>
        <v>0</v>
      </c>
      <c r="Z2739" s="82">
        <f t="shared" si="1443"/>
        <v>0</v>
      </c>
      <c r="AA2739" s="2">
        <f t="shared" si="1452"/>
        <v>0</v>
      </c>
      <c r="AB2739" s="27">
        <f t="shared" si="1450"/>
        <v>6.7299999999999999E-2</v>
      </c>
      <c r="AC2739" s="29">
        <f t="shared" si="1431"/>
        <v>18</v>
      </c>
      <c r="AD2739" s="29">
        <v>252</v>
      </c>
      <c r="AE2739" s="11">
        <f t="shared" si="1457"/>
        <v>1.004663131</v>
      </c>
      <c r="AF2739" s="2">
        <f t="shared" si="1453"/>
        <v>552.93631978999997</v>
      </c>
      <c r="AG2739" s="2">
        <f t="shared" si="1444"/>
        <v>558.07290201000001</v>
      </c>
      <c r="AH2739" s="3">
        <f t="shared" si="1445"/>
        <v>0</v>
      </c>
      <c r="AI2739" s="4" t="str">
        <f t="shared" si="1458"/>
        <v>A+J=</v>
      </c>
      <c r="AJ2739" s="12">
        <f t="shared" si="1451"/>
        <v>43864</v>
      </c>
      <c r="AK2739" s="12"/>
      <c r="AL2739" s="4"/>
      <c r="AM2739" s="1"/>
      <c r="AN2739" s="12"/>
      <c r="AO2739" s="1"/>
      <c r="AP2739" s="1"/>
      <c r="AQ2739" s="3"/>
      <c r="AR2739" s="3"/>
      <c r="AS2739" s="7"/>
      <c r="AT2739" s="1"/>
      <c r="AU2739" s="1"/>
      <c r="AV2739" s="1"/>
      <c r="AW2739" s="1"/>
      <c r="AX2739" s="1"/>
      <c r="AY2739" s="1"/>
      <c r="AZ2739" s="1"/>
      <c r="BA2739" s="1"/>
      <c r="BB2739" s="1"/>
    </row>
    <row r="2740" spans="1:54" x14ac:dyDescent="0.2">
      <c r="A2740" s="178">
        <f t="shared" si="1446"/>
        <v>43859</v>
      </c>
      <c r="B2740" s="2">
        <f t="shared" si="1432"/>
        <v>120305.42191009368</v>
      </c>
      <c r="C2740" s="2">
        <f t="shared" si="1447"/>
        <v>78616.41946479</v>
      </c>
      <c r="D2740" s="2">
        <f>SUM(Y2740:Y$2956)</f>
        <v>30432.917136119999</v>
      </c>
      <c r="E2740" s="11">
        <f t="shared" si="1433"/>
        <v>48183.502328670002</v>
      </c>
      <c r="F2740" s="99">
        <f t="shared" si="1428"/>
        <v>5259.76</v>
      </c>
      <c r="G2740" s="3">
        <f>IF(N2740=1,VLOOKUP(A2739,[1]Plan1!$BG$69:$BI$188,3),G2739)</f>
        <v>5320.25</v>
      </c>
      <c r="H2740" s="200">
        <f t="shared" si="1429"/>
        <v>43772</v>
      </c>
      <c r="I2740" s="200">
        <f t="shared" si="1430"/>
        <v>43802</v>
      </c>
      <c r="J2740" s="27">
        <f t="shared" si="1434"/>
        <v>1.1500524738771389E-2</v>
      </c>
      <c r="K2740" s="12">
        <f t="shared" si="1448"/>
        <v>43864</v>
      </c>
      <c r="L2740" s="12">
        <f t="shared" si="1435"/>
        <v>43864</v>
      </c>
      <c r="M2740" s="1">
        <f t="shared" si="1449"/>
        <v>22</v>
      </c>
      <c r="N2740" s="1">
        <f t="shared" si="1436"/>
        <v>19</v>
      </c>
      <c r="O2740" s="2">
        <f t="shared" si="1437"/>
        <v>1.0099245100000001</v>
      </c>
      <c r="P2740" s="11">
        <f t="shared" si="1460"/>
        <v>1.0051002499999999</v>
      </c>
      <c r="Q2740" s="11">
        <f t="shared" si="1456"/>
        <v>1.5168906954206183</v>
      </c>
      <c r="R2740" s="2">
        <f t="shared" si="1459"/>
        <v>1.53194509</v>
      </c>
      <c r="S2740" s="2">
        <f t="shared" si="1454"/>
        <v>1.5082878799999999</v>
      </c>
      <c r="T2740" s="2">
        <f t="shared" si="1438"/>
        <v>118576.19264773</v>
      </c>
      <c r="U2740" s="2">
        <f t="shared" si="1439"/>
        <v>15468.682933334103</v>
      </c>
      <c r="V2740" s="2">
        <f t="shared" si="1440"/>
        <v>25630.977482739574</v>
      </c>
      <c r="W2740" s="2">
        <f t="shared" si="1441"/>
        <v>119716.07988086368</v>
      </c>
      <c r="X2740" s="29">
        <f t="shared" si="1442"/>
        <v>0</v>
      </c>
      <c r="Y2740" s="2">
        <f t="shared" si="1455"/>
        <v>0</v>
      </c>
      <c r="Z2740" s="82">
        <f t="shared" si="1443"/>
        <v>0</v>
      </c>
      <c r="AA2740" s="2">
        <f t="shared" si="1452"/>
        <v>0</v>
      </c>
      <c r="AB2740" s="27">
        <f t="shared" si="1450"/>
        <v>6.7299999999999999E-2</v>
      </c>
      <c r="AC2740" s="29">
        <f t="shared" si="1431"/>
        <v>19</v>
      </c>
      <c r="AD2740" s="29">
        <v>252</v>
      </c>
      <c r="AE2740" s="11">
        <f t="shared" si="1457"/>
        <v>1.004922831</v>
      </c>
      <c r="AF2740" s="2">
        <f t="shared" si="1453"/>
        <v>583.73055701999999</v>
      </c>
      <c r="AG2740" s="2">
        <f t="shared" si="1444"/>
        <v>589.34202922999998</v>
      </c>
      <c r="AH2740" s="3">
        <f t="shared" si="1445"/>
        <v>0</v>
      </c>
      <c r="AI2740" s="4" t="str">
        <f t="shared" si="1458"/>
        <v>A+J=</v>
      </c>
      <c r="AJ2740" s="12">
        <f t="shared" si="1451"/>
        <v>43864</v>
      </c>
      <c r="AK2740" s="12"/>
      <c r="AL2740" s="4"/>
      <c r="AM2740" s="1"/>
      <c r="AN2740" s="12"/>
      <c r="AO2740" s="1"/>
      <c r="AP2740" s="1"/>
      <c r="AQ2740" s="3"/>
      <c r="AR2740" s="3"/>
      <c r="AS2740" s="7"/>
      <c r="AT2740" s="1"/>
      <c r="AU2740" s="1"/>
      <c r="AV2740" s="1"/>
      <c r="AW2740" s="1"/>
      <c r="AX2740" s="1"/>
      <c r="AY2740" s="1"/>
      <c r="AZ2740" s="1"/>
      <c r="BA2740" s="1"/>
      <c r="BB2740" s="1"/>
    </row>
    <row r="2741" spans="1:54" x14ac:dyDescent="0.2">
      <c r="A2741" s="178">
        <f t="shared" si="1446"/>
        <v>43860</v>
      </c>
      <c r="B2741" s="2">
        <f t="shared" si="1432"/>
        <v>120375.09519810836</v>
      </c>
      <c r="C2741" s="2">
        <f t="shared" si="1447"/>
        <v>78616.41946479</v>
      </c>
      <c r="D2741" s="2">
        <f>SUM(Y2741:Y$2956)</f>
        <v>30432.917136119999</v>
      </c>
      <c r="E2741" s="11">
        <f t="shared" si="1433"/>
        <v>48183.502328670002</v>
      </c>
      <c r="F2741" s="99">
        <f t="shared" si="1428"/>
        <v>5259.76</v>
      </c>
      <c r="G2741" s="3">
        <f>IF(N2741=1,VLOOKUP(A2740,[1]Plan1!$BG$69:$BI$188,3),G2740)</f>
        <v>5320.25</v>
      </c>
      <c r="H2741" s="200">
        <f t="shared" si="1429"/>
        <v>43772</v>
      </c>
      <c r="I2741" s="200">
        <f t="shared" si="1430"/>
        <v>43802</v>
      </c>
      <c r="J2741" s="27">
        <f t="shared" si="1434"/>
        <v>1.1500524738771389E-2</v>
      </c>
      <c r="K2741" s="12">
        <f t="shared" si="1448"/>
        <v>43864</v>
      </c>
      <c r="L2741" s="12">
        <f t="shared" si="1435"/>
        <v>43864</v>
      </c>
      <c r="M2741" s="1">
        <f t="shared" si="1449"/>
        <v>22</v>
      </c>
      <c r="N2741" s="1">
        <f t="shared" si="1436"/>
        <v>20</v>
      </c>
      <c r="O2741" s="2">
        <f t="shared" si="1437"/>
        <v>1.01044957</v>
      </c>
      <c r="P2741" s="11">
        <f t="shared" si="1460"/>
        <v>1.0051002499999999</v>
      </c>
      <c r="Q2741" s="11">
        <f t="shared" si="1456"/>
        <v>1.5168906954206183</v>
      </c>
      <c r="R2741" s="2">
        <f t="shared" si="1459"/>
        <v>1.5327415499999999</v>
      </c>
      <c r="S2741" s="2">
        <f t="shared" si="1454"/>
        <v>1.5082878799999999</v>
      </c>
      <c r="T2741" s="2">
        <f t="shared" si="1438"/>
        <v>118576.19264773</v>
      </c>
      <c r="U2741" s="2">
        <f t="shared" si="1439"/>
        <v>15468.682933334103</v>
      </c>
      <c r="V2741" s="2">
        <f t="shared" si="1440"/>
        <v>25669.353715004261</v>
      </c>
      <c r="W2741" s="2">
        <f t="shared" si="1441"/>
        <v>119754.45611312837</v>
      </c>
      <c r="X2741" s="29">
        <f t="shared" si="1442"/>
        <v>0</v>
      </c>
      <c r="Y2741" s="2">
        <f t="shared" si="1455"/>
        <v>0</v>
      </c>
      <c r="Z2741" s="82">
        <f t="shared" si="1443"/>
        <v>0</v>
      </c>
      <c r="AA2741" s="2">
        <f t="shared" si="1452"/>
        <v>0</v>
      </c>
      <c r="AB2741" s="27">
        <f t="shared" si="1450"/>
        <v>6.7299999999999999E-2</v>
      </c>
      <c r="AC2741" s="29">
        <f t="shared" si="1431"/>
        <v>20</v>
      </c>
      <c r="AD2741" s="29">
        <v>252</v>
      </c>
      <c r="AE2741" s="11">
        <f t="shared" si="1457"/>
        <v>1.0051825969999999</v>
      </c>
      <c r="AF2741" s="2">
        <f t="shared" si="1453"/>
        <v>614.53262027999995</v>
      </c>
      <c r="AG2741" s="2">
        <f t="shared" si="1444"/>
        <v>620.63908498000001</v>
      </c>
      <c r="AH2741" s="3">
        <f t="shared" si="1445"/>
        <v>0</v>
      </c>
      <c r="AI2741" s="4" t="str">
        <f t="shared" si="1458"/>
        <v>A+J=</v>
      </c>
      <c r="AJ2741" s="12">
        <f t="shared" si="1451"/>
        <v>43864</v>
      </c>
      <c r="AK2741" s="12"/>
      <c r="AL2741" s="4"/>
      <c r="AM2741" s="1"/>
      <c r="AN2741" s="12"/>
      <c r="AO2741" s="1"/>
      <c r="AP2741" s="1"/>
      <c r="AQ2741" s="3"/>
      <c r="AR2741" s="3"/>
      <c r="AS2741" s="7"/>
      <c r="AT2741" s="1"/>
      <c r="AU2741" s="1"/>
      <c r="AV2741" s="1"/>
      <c r="AW2741" s="1"/>
      <c r="AX2741" s="1"/>
      <c r="AY2741" s="1"/>
      <c r="AZ2741" s="1"/>
      <c r="BA2741" s="1"/>
      <c r="BB2741" s="1"/>
    </row>
    <row r="2742" spans="1:54" x14ac:dyDescent="0.2">
      <c r="A2742" s="178">
        <f t="shared" si="1446"/>
        <v>43861</v>
      </c>
      <c r="B2742" s="2">
        <f t="shared" si="1432"/>
        <v>120444.81691693404</v>
      </c>
      <c r="C2742" s="2">
        <f t="shared" si="1447"/>
        <v>78616.41946479</v>
      </c>
      <c r="D2742" s="2">
        <f>SUM(Y2742:Y$2956)</f>
        <v>30432.917136119999</v>
      </c>
      <c r="E2742" s="11">
        <f t="shared" si="1433"/>
        <v>48183.502328670002</v>
      </c>
      <c r="F2742" s="99">
        <f t="shared" si="1428"/>
        <v>5259.76</v>
      </c>
      <c r="G2742" s="3">
        <f>IF(N2742=1,VLOOKUP(A2741,[1]Plan1!$BG$69:$BI$188,3),G2741)</f>
        <v>5320.25</v>
      </c>
      <c r="H2742" s="200">
        <f t="shared" si="1429"/>
        <v>43772</v>
      </c>
      <c r="I2742" s="200">
        <f t="shared" si="1430"/>
        <v>43802</v>
      </c>
      <c r="J2742" s="27">
        <f t="shared" si="1434"/>
        <v>1.1500524738771389E-2</v>
      </c>
      <c r="K2742" s="12">
        <f t="shared" si="1448"/>
        <v>43864</v>
      </c>
      <c r="L2742" s="12">
        <f t="shared" si="1435"/>
        <v>43864</v>
      </c>
      <c r="M2742" s="1">
        <f t="shared" si="1449"/>
        <v>22</v>
      </c>
      <c r="N2742" s="1">
        <f t="shared" si="1436"/>
        <v>21</v>
      </c>
      <c r="O2742" s="2">
        <f t="shared" si="1437"/>
        <v>1.0109749100000001</v>
      </c>
      <c r="P2742" s="11">
        <f t="shared" si="1460"/>
        <v>1.0051002499999999</v>
      </c>
      <c r="Q2742" s="11">
        <f t="shared" si="1456"/>
        <v>1.5168906954206183</v>
      </c>
      <c r="R2742" s="2">
        <f t="shared" si="1459"/>
        <v>1.5335384299999999</v>
      </c>
      <c r="S2742" s="2">
        <f t="shared" si="1454"/>
        <v>1.5082878799999999</v>
      </c>
      <c r="T2742" s="2">
        <f t="shared" si="1438"/>
        <v>118576.19264773</v>
      </c>
      <c r="U2742" s="2">
        <f t="shared" si="1439"/>
        <v>15468.682933334103</v>
      </c>
      <c r="V2742" s="2">
        <f t="shared" si="1440"/>
        <v>25707.750184339933</v>
      </c>
      <c r="W2742" s="2">
        <f t="shared" si="1441"/>
        <v>119792.85258246404</v>
      </c>
      <c r="X2742" s="29">
        <f t="shared" si="1442"/>
        <v>0</v>
      </c>
      <c r="Y2742" s="2">
        <f t="shared" si="1455"/>
        <v>0</v>
      </c>
      <c r="Z2742" s="82">
        <f t="shared" si="1443"/>
        <v>0</v>
      </c>
      <c r="AA2742" s="2">
        <f t="shared" si="1452"/>
        <v>0</v>
      </c>
      <c r="AB2742" s="27">
        <f t="shared" si="1450"/>
        <v>6.7299999999999999E-2</v>
      </c>
      <c r="AC2742" s="29">
        <f t="shared" si="1431"/>
        <v>21</v>
      </c>
      <c r="AD2742" s="29">
        <v>252</v>
      </c>
      <c r="AE2742" s="11">
        <f t="shared" si="1457"/>
        <v>1.0054424310000001</v>
      </c>
      <c r="AF2742" s="2">
        <f t="shared" si="1453"/>
        <v>645.34274672000004</v>
      </c>
      <c r="AG2742" s="2">
        <f t="shared" si="1444"/>
        <v>651.96433447000004</v>
      </c>
      <c r="AH2742" s="3">
        <f t="shared" si="1445"/>
        <v>0</v>
      </c>
      <c r="AI2742" s="4" t="str">
        <f t="shared" si="1458"/>
        <v>A+J=</v>
      </c>
      <c r="AJ2742" s="12">
        <f t="shared" si="1451"/>
        <v>43864</v>
      </c>
      <c r="AK2742" s="12"/>
      <c r="AL2742" s="4"/>
      <c r="AM2742" s="1"/>
      <c r="AN2742" s="12"/>
      <c r="AO2742" s="1"/>
      <c r="AP2742" s="1"/>
      <c r="AQ2742" s="3"/>
      <c r="AR2742" s="3"/>
      <c r="AS2742" s="7"/>
      <c r="AT2742" s="1"/>
      <c r="AU2742" s="1"/>
      <c r="AV2742" s="1"/>
      <c r="AW2742" s="1"/>
      <c r="AX2742" s="1"/>
      <c r="AY2742" s="1"/>
      <c r="AZ2742" s="1"/>
      <c r="BA2742" s="1"/>
      <c r="BB2742" s="1"/>
    </row>
    <row r="2743" spans="1:54" x14ac:dyDescent="0.2">
      <c r="A2743" s="178">
        <f t="shared" si="1446"/>
        <v>43862</v>
      </c>
      <c r="B2743" s="2">
        <f t="shared" si="1432"/>
        <v>120514.58648574566</v>
      </c>
      <c r="C2743" s="2">
        <f t="shared" si="1447"/>
        <v>78616.41946479</v>
      </c>
      <c r="D2743" s="2">
        <f>SUM(Y2743:Y$2956)</f>
        <v>30432.917136119999</v>
      </c>
      <c r="E2743" s="11">
        <f t="shared" si="1433"/>
        <v>48183.502328670002</v>
      </c>
      <c r="F2743" s="99">
        <f t="shared" si="1428"/>
        <v>5259.76</v>
      </c>
      <c r="G2743" s="3">
        <f>IF(N2743=1,VLOOKUP(A2742,[1]Plan1!$BG$69:$BI$188,3),G2742)</f>
        <v>5320.25</v>
      </c>
      <c r="H2743" s="200">
        <f t="shared" si="1429"/>
        <v>43772</v>
      </c>
      <c r="I2743" s="200">
        <f t="shared" si="1430"/>
        <v>43802</v>
      </c>
      <c r="J2743" s="27">
        <f t="shared" si="1434"/>
        <v>1.1500524738771389E-2</v>
      </c>
      <c r="K2743" s="12">
        <f t="shared" si="1448"/>
        <v>43892</v>
      </c>
      <c r="L2743" s="12">
        <f t="shared" si="1435"/>
        <v>43864</v>
      </c>
      <c r="M2743" s="1">
        <f t="shared" si="1449"/>
        <v>22</v>
      </c>
      <c r="N2743" s="1">
        <f t="shared" si="1436"/>
        <v>22</v>
      </c>
      <c r="O2743" s="2">
        <f t="shared" si="1437"/>
        <v>1.01150052</v>
      </c>
      <c r="P2743" s="11">
        <f t="shared" si="1460"/>
        <v>1.0051002499999999</v>
      </c>
      <c r="Q2743" s="11">
        <f t="shared" si="1456"/>
        <v>1.5168906954206183</v>
      </c>
      <c r="R2743" s="2">
        <f t="shared" si="1459"/>
        <v>1.5343357200000001</v>
      </c>
      <c r="S2743" s="2">
        <f t="shared" si="1454"/>
        <v>1.5082878799999999</v>
      </c>
      <c r="T2743" s="2">
        <f t="shared" si="1438"/>
        <v>118576.19264773</v>
      </c>
      <c r="U2743" s="2">
        <f t="shared" si="1439"/>
        <v>15468.682933334103</v>
      </c>
      <c r="V2743" s="2">
        <f t="shared" si="1440"/>
        <v>25746.166408911566</v>
      </c>
      <c r="W2743" s="2">
        <f t="shared" si="1441"/>
        <v>119831.26880703567</v>
      </c>
      <c r="X2743" s="29">
        <f t="shared" si="1442"/>
        <v>0</v>
      </c>
      <c r="Y2743" s="2">
        <f t="shared" si="1455"/>
        <v>0</v>
      </c>
      <c r="Z2743" s="82">
        <f t="shared" si="1443"/>
        <v>0</v>
      </c>
      <c r="AA2743" s="2">
        <f t="shared" si="1452"/>
        <v>0</v>
      </c>
      <c r="AB2743" s="27">
        <f t="shared" si="1450"/>
        <v>6.7299999999999999E-2</v>
      </c>
      <c r="AC2743" s="29">
        <f t="shared" si="1431"/>
        <v>22</v>
      </c>
      <c r="AD2743" s="29">
        <v>252</v>
      </c>
      <c r="AE2743" s="11">
        <f t="shared" si="1457"/>
        <v>1.005702332</v>
      </c>
      <c r="AF2743" s="2">
        <f t="shared" si="1453"/>
        <v>676.16081776999999</v>
      </c>
      <c r="AG2743" s="2">
        <f t="shared" si="1444"/>
        <v>683.31767871</v>
      </c>
      <c r="AH2743" s="3">
        <f t="shared" si="1445"/>
        <v>0</v>
      </c>
      <c r="AI2743" s="4" t="str">
        <f t="shared" si="1458"/>
        <v>A+J=</v>
      </c>
      <c r="AJ2743" s="12">
        <f t="shared" si="1451"/>
        <v>43864</v>
      </c>
      <c r="AK2743" s="12"/>
      <c r="AL2743" s="4"/>
      <c r="AM2743" s="1"/>
      <c r="AN2743" s="12"/>
      <c r="AO2743" s="1"/>
      <c r="AP2743" s="1"/>
      <c r="AQ2743" s="3"/>
      <c r="AR2743" s="3"/>
      <c r="AS2743" s="7"/>
      <c r="AT2743" s="1"/>
      <c r="AU2743" s="1"/>
      <c r="AV2743" s="1"/>
      <c r="AW2743" s="1"/>
      <c r="AX2743" s="1"/>
      <c r="AY2743" s="1"/>
      <c r="AZ2743" s="1"/>
      <c r="BA2743" s="1"/>
      <c r="BB2743" s="1"/>
    </row>
    <row r="2744" spans="1:54" x14ac:dyDescent="0.2">
      <c r="A2744" s="178">
        <f t="shared" si="1446"/>
        <v>43863</v>
      </c>
      <c r="B2744" s="2">
        <f t="shared" si="1432"/>
        <v>120514.58648574566</v>
      </c>
      <c r="C2744" s="2">
        <f t="shared" si="1447"/>
        <v>78616.41946479</v>
      </c>
      <c r="D2744" s="2">
        <f>SUM(Y2744:Y$2956)</f>
        <v>30432.917136119999</v>
      </c>
      <c r="E2744" s="11">
        <f t="shared" si="1433"/>
        <v>48183.502328670002</v>
      </c>
      <c r="F2744" s="99">
        <f t="shared" si="1428"/>
        <v>5259.76</v>
      </c>
      <c r="G2744" s="3">
        <f>IF(N2744=1,VLOOKUP(A2743,[1]Plan1!$BG$69:$BI$188,3),G2743)</f>
        <v>5320.25</v>
      </c>
      <c r="H2744" s="200">
        <f t="shared" si="1429"/>
        <v>43772</v>
      </c>
      <c r="I2744" s="200">
        <f t="shared" si="1430"/>
        <v>43802</v>
      </c>
      <c r="J2744" s="27">
        <f t="shared" si="1434"/>
        <v>1.1500524738771389E-2</v>
      </c>
      <c r="K2744" s="12">
        <f t="shared" si="1448"/>
        <v>43892</v>
      </c>
      <c r="L2744" s="12">
        <f t="shared" si="1435"/>
        <v>43864</v>
      </c>
      <c r="M2744" s="1">
        <f t="shared" si="1449"/>
        <v>22</v>
      </c>
      <c r="N2744" s="1">
        <f t="shared" si="1436"/>
        <v>22</v>
      </c>
      <c r="O2744" s="2">
        <f t="shared" si="1437"/>
        <v>1.01150052</v>
      </c>
      <c r="P2744" s="11">
        <f t="shared" si="1460"/>
        <v>1.0051002499999999</v>
      </c>
      <c r="Q2744" s="11">
        <f t="shared" si="1456"/>
        <v>1.5168906954206183</v>
      </c>
      <c r="R2744" s="2">
        <f t="shared" si="1459"/>
        <v>1.5343357200000001</v>
      </c>
      <c r="S2744" s="2">
        <f t="shared" si="1454"/>
        <v>1.5082878799999999</v>
      </c>
      <c r="T2744" s="2">
        <f t="shared" si="1438"/>
        <v>118576.19264773</v>
      </c>
      <c r="U2744" s="2">
        <f t="shared" si="1439"/>
        <v>15468.682933334103</v>
      </c>
      <c r="V2744" s="2">
        <f t="shared" si="1440"/>
        <v>25746.166408911566</v>
      </c>
      <c r="W2744" s="2">
        <f t="shared" si="1441"/>
        <v>119831.26880703567</v>
      </c>
      <c r="X2744" s="29">
        <f t="shared" si="1442"/>
        <v>0</v>
      </c>
      <c r="Y2744" s="2">
        <f t="shared" si="1455"/>
        <v>0</v>
      </c>
      <c r="Z2744" s="82">
        <f t="shared" si="1443"/>
        <v>0</v>
      </c>
      <c r="AA2744" s="2">
        <f t="shared" si="1452"/>
        <v>0</v>
      </c>
      <c r="AB2744" s="27">
        <f t="shared" si="1450"/>
        <v>6.7299999999999999E-2</v>
      </c>
      <c r="AC2744" s="29">
        <f t="shared" si="1431"/>
        <v>22</v>
      </c>
      <c r="AD2744" s="29">
        <v>252</v>
      </c>
      <c r="AE2744" s="11">
        <f t="shared" si="1457"/>
        <v>1.005702332</v>
      </c>
      <c r="AF2744" s="2">
        <f t="shared" si="1453"/>
        <v>676.16081776999999</v>
      </c>
      <c r="AG2744" s="2">
        <f t="shared" si="1444"/>
        <v>683.31767871</v>
      </c>
      <c r="AH2744" s="3">
        <f t="shared" si="1445"/>
        <v>0</v>
      </c>
      <c r="AI2744" s="4" t="str">
        <f t="shared" si="1458"/>
        <v>A+J=</v>
      </c>
      <c r="AJ2744" s="12">
        <f t="shared" si="1451"/>
        <v>43864</v>
      </c>
      <c r="AK2744" s="12"/>
      <c r="AL2744" s="4"/>
      <c r="AM2744" s="1"/>
      <c r="AN2744" s="12"/>
      <c r="AO2744" s="1"/>
      <c r="AP2744" s="1"/>
      <c r="AQ2744" s="3"/>
      <c r="AR2744" s="3"/>
      <c r="AS2744" s="7"/>
      <c r="AT2744" s="1"/>
      <c r="AU2744" s="1"/>
      <c r="AV2744" s="1"/>
      <c r="AW2744" s="1"/>
      <c r="AX2744" s="1"/>
      <c r="AY2744" s="1"/>
      <c r="AZ2744" s="1"/>
      <c r="BA2744" s="1"/>
      <c r="BB2744" s="1"/>
    </row>
    <row r="2745" spans="1:54" x14ac:dyDescent="0.2">
      <c r="A2745" s="178">
        <f t="shared" si="1446"/>
        <v>43864</v>
      </c>
      <c r="B2745" s="2">
        <f t="shared" si="1432"/>
        <v>120514.58648574566</v>
      </c>
      <c r="C2745" s="2">
        <f t="shared" si="1447"/>
        <v>78616.41946479</v>
      </c>
      <c r="D2745" s="2">
        <f>SUM(Y2745:Y$2956)</f>
        <v>30432.917136119999</v>
      </c>
      <c r="E2745" s="11">
        <f t="shared" si="1433"/>
        <v>48183.502328670002</v>
      </c>
      <c r="F2745" s="99">
        <f t="shared" si="1428"/>
        <v>5259.76</v>
      </c>
      <c r="G2745" s="3">
        <f>IF(N2745=1,VLOOKUP(A2744,[1]Plan1!$BG$69:$BI$188,3),G2744)</f>
        <v>5320.25</v>
      </c>
      <c r="H2745" s="200">
        <f t="shared" si="1429"/>
        <v>43772</v>
      </c>
      <c r="I2745" s="200">
        <f t="shared" si="1430"/>
        <v>43802</v>
      </c>
      <c r="J2745" s="27">
        <f t="shared" si="1434"/>
        <v>1.1500524738771389E-2</v>
      </c>
      <c r="K2745" s="12">
        <f t="shared" si="1448"/>
        <v>43892</v>
      </c>
      <c r="L2745" s="12">
        <f t="shared" si="1435"/>
        <v>43864</v>
      </c>
      <c r="M2745" s="1">
        <f t="shared" si="1449"/>
        <v>22</v>
      </c>
      <c r="N2745" s="1">
        <f t="shared" si="1436"/>
        <v>22</v>
      </c>
      <c r="O2745" s="2">
        <f t="shared" si="1437"/>
        <v>1.01150052</v>
      </c>
      <c r="P2745" s="11">
        <f t="shared" si="1460"/>
        <v>1.0051002499999999</v>
      </c>
      <c r="Q2745" s="11">
        <f t="shared" si="1456"/>
        <v>1.5168906954206183</v>
      </c>
      <c r="R2745" s="2">
        <f t="shared" si="1459"/>
        <v>1.5343357200000001</v>
      </c>
      <c r="S2745" s="2">
        <f t="shared" si="1454"/>
        <v>1.5082878799999999</v>
      </c>
      <c r="T2745" s="2">
        <f t="shared" si="1438"/>
        <v>118576.19264773</v>
      </c>
      <c r="U2745" s="2">
        <f t="shared" si="1439"/>
        <v>15468.682933334103</v>
      </c>
      <c r="V2745" s="2">
        <f t="shared" si="1440"/>
        <v>25746.166408911566</v>
      </c>
      <c r="W2745" s="2">
        <f t="shared" si="1441"/>
        <v>119831.26880703567</v>
      </c>
      <c r="X2745" s="29">
        <f t="shared" si="1442"/>
        <v>90</v>
      </c>
      <c r="Y2745" s="2">
        <f t="shared" si="1455"/>
        <v>3708.6753429199998</v>
      </c>
      <c r="Z2745" s="82">
        <f t="shared" si="1443"/>
        <v>4.7174309999999997E-2</v>
      </c>
      <c r="AA2745" s="2">
        <f t="shared" si="1452"/>
        <v>5593.7500705800003</v>
      </c>
      <c r="AB2745" s="27">
        <f t="shared" si="1450"/>
        <v>6.7299999999999999E-2</v>
      </c>
      <c r="AC2745" s="29">
        <f t="shared" si="1431"/>
        <v>22</v>
      </c>
      <c r="AD2745" s="29">
        <v>252</v>
      </c>
      <c r="AE2745" s="11">
        <f t="shared" si="1457"/>
        <v>1.005702332</v>
      </c>
      <c r="AF2745" s="2">
        <f t="shared" si="1453"/>
        <v>676.16081776999999</v>
      </c>
      <c r="AG2745" s="2">
        <f t="shared" si="1444"/>
        <v>683.31767871</v>
      </c>
      <c r="AH2745" s="3">
        <f t="shared" si="1445"/>
        <v>6269.9108883500003</v>
      </c>
      <c r="AI2745" s="4" t="str">
        <f t="shared" si="1458"/>
        <v>A+J=</v>
      </c>
      <c r="AJ2745" s="12">
        <f t="shared" si="1451"/>
        <v>43864</v>
      </c>
      <c r="AK2745" s="12"/>
      <c r="AL2745" s="4"/>
      <c r="AM2745" s="1"/>
      <c r="AN2745" s="12"/>
      <c r="AO2745" s="1"/>
      <c r="AP2745" s="1"/>
      <c r="AQ2745" s="3"/>
      <c r="AR2745" s="3"/>
      <c r="AS2745" s="7"/>
      <c r="AT2745" s="1"/>
      <c r="AU2745" s="1"/>
      <c r="AV2745" s="1"/>
      <c r="AW2745" s="1"/>
      <c r="AX2745" s="1"/>
      <c r="AY2745" s="1"/>
      <c r="AZ2745" s="1"/>
      <c r="BA2745" s="1"/>
      <c r="BB2745" s="1"/>
    </row>
    <row r="2746" spans="1:54" x14ac:dyDescent="0.2">
      <c r="A2746" s="178">
        <f t="shared" si="1446"/>
        <v>43865</v>
      </c>
      <c r="B2746" s="2">
        <f t="shared" si="1432"/>
        <v>114275.66492289091</v>
      </c>
      <c r="C2746" s="2">
        <f t="shared" si="1447"/>
        <v>74907.744121869997</v>
      </c>
      <c r="D2746" s="2">
        <f>SUM(Y2746:Y$2956)</f>
        <v>26724.241793199999</v>
      </c>
      <c r="E2746" s="11">
        <f t="shared" si="1433"/>
        <v>48183.502328670002</v>
      </c>
      <c r="F2746" s="99">
        <f t="shared" si="1428"/>
        <v>5320.25</v>
      </c>
      <c r="G2746" s="3">
        <f>IF(N2746=1,VLOOKUP(A2745,[1]Plan1!$BG$69:$BI$188,3),G2745)</f>
        <v>5331.42</v>
      </c>
      <c r="H2746" s="200">
        <f t="shared" si="1429"/>
        <v>43803</v>
      </c>
      <c r="I2746" s="200">
        <f t="shared" si="1430"/>
        <v>43834</v>
      </c>
      <c r="J2746" s="27">
        <f t="shared" si="1434"/>
        <v>2.099525398242541E-3</v>
      </c>
      <c r="K2746" s="12">
        <f t="shared" si="1448"/>
        <v>43892</v>
      </c>
      <c r="L2746" s="12">
        <f t="shared" si="1435"/>
        <v>43892</v>
      </c>
      <c r="M2746" s="1">
        <f t="shared" si="1449"/>
        <v>18</v>
      </c>
      <c r="N2746" s="1">
        <f t="shared" si="1436"/>
        <v>1</v>
      </c>
      <c r="O2746" s="2">
        <f t="shared" si="1437"/>
        <v>1.00011652</v>
      </c>
      <c r="P2746" s="11">
        <f t="shared" si="1460"/>
        <v>1.01150052</v>
      </c>
      <c r="Q2746" s="11">
        <f t="shared" si="1456"/>
        <v>1.5343357272011171</v>
      </c>
      <c r="R2746" s="2">
        <f t="shared" si="1459"/>
        <v>1.5345145</v>
      </c>
      <c r="S2746" s="2">
        <f t="shared" si="1454"/>
        <v>1.5082878799999999</v>
      </c>
      <c r="T2746" s="2">
        <f t="shared" si="1438"/>
        <v>112982.44257715</v>
      </c>
      <c r="U2746" s="2">
        <f t="shared" si="1439"/>
        <v>13583.608205673023</v>
      </c>
      <c r="V2746" s="2">
        <f t="shared" si="1440"/>
        <v>25754.780655457882</v>
      </c>
      <c r="W2746" s="2">
        <f t="shared" si="1441"/>
        <v>114246.13298300091</v>
      </c>
      <c r="X2746" s="29">
        <f t="shared" si="1442"/>
        <v>0</v>
      </c>
      <c r="Y2746" s="2">
        <f t="shared" si="1455"/>
        <v>0</v>
      </c>
      <c r="Z2746" s="82">
        <f t="shared" si="1443"/>
        <v>0</v>
      </c>
      <c r="AA2746" s="2">
        <f t="shared" si="1452"/>
        <v>0</v>
      </c>
      <c r="AB2746" s="27">
        <f t="shared" si="1450"/>
        <v>6.7299999999999999E-2</v>
      </c>
      <c r="AC2746" s="29">
        <f t="shared" si="1431"/>
        <v>1</v>
      </c>
      <c r="AD2746" s="29">
        <v>252</v>
      </c>
      <c r="AE2746" s="11">
        <f t="shared" si="1457"/>
        <v>1.0002584940000001</v>
      </c>
      <c r="AF2746" s="2">
        <f t="shared" si="1453"/>
        <v>29.205283510000001</v>
      </c>
      <c r="AG2746" s="2">
        <f t="shared" si="1444"/>
        <v>29.53193989</v>
      </c>
      <c r="AH2746" s="3">
        <f t="shared" si="1445"/>
        <v>0</v>
      </c>
      <c r="AI2746" s="4" t="str">
        <f t="shared" si="1458"/>
        <v>A+J=</v>
      </c>
      <c r="AJ2746" s="12">
        <f t="shared" si="1451"/>
        <v>43892</v>
      </c>
      <c r="AK2746" s="12"/>
      <c r="AL2746" s="4"/>
      <c r="AM2746" s="1"/>
      <c r="AN2746" s="12"/>
      <c r="AO2746" s="1"/>
      <c r="AP2746" s="1"/>
      <c r="AQ2746" s="3"/>
      <c r="AR2746" s="3"/>
      <c r="AS2746" s="7"/>
      <c r="AT2746" s="1"/>
      <c r="AU2746" s="1"/>
      <c r="AV2746" s="1"/>
      <c r="AW2746" s="1"/>
      <c r="AX2746" s="1"/>
      <c r="AY2746" s="1"/>
      <c r="AZ2746" s="1"/>
      <c r="BA2746" s="1"/>
      <c r="BB2746" s="1"/>
    </row>
    <row r="2747" spans="1:54" x14ac:dyDescent="0.2">
      <c r="A2747" s="178">
        <f t="shared" si="1446"/>
        <v>43866</v>
      </c>
      <c r="B2747" s="2">
        <f t="shared" si="1432"/>
        <v>114313.82466412229</v>
      </c>
      <c r="C2747" s="2">
        <f t="shared" si="1447"/>
        <v>74907.744121869997</v>
      </c>
      <c r="D2747" s="2">
        <f>SUM(Y2747:Y$2956)</f>
        <v>26724.241793199999</v>
      </c>
      <c r="E2747" s="11">
        <f t="shared" si="1433"/>
        <v>48183.502328670002</v>
      </c>
      <c r="F2747" s="99">
        <f t="shared" si="1428"/>
        <v>5320.25</v>
      </c>
      <c r="G2747" s="3">
        <f>IF(N2747=1,VLOOKUP(A2746,[1]Plan1!$BG$69:$BI$188,3),G2746)</f>
        <v>5331.42</v>
      </c>
      <c r="H2747" s="200">
        <f t="shared" si="1429"/>
        <v>43803</v>
      </c>
      <c r="I2747" s="200">
        <f t="shared" si="1430"/>
        <v>43834</v>
      </c>
      <c r="J2747" s="27">
        <f t="shared" si="1434"/>
        <v>2.099525398242541E-3</v>
      </c>
      <c r="K2747" s="12">
        <f t="shared" si="1448"/>
        <v>43892</v>
      </c>
      <c r="L2747" s="12">
        <f t="shared" si="1435"/>
        <v>43892</v>
      </c>
      <c r="M2747" s="1">
        <f t="shared" si="1449"/>
        <v>18</v>
      </c>
      <c r="N2747" s="1">
        <f t="shared" si="1436"/>
        <v>2</v>
      </c>
      <c r="O2747" s="2">
        <f t="shared" si="1437"/>
        <v>1.00023306</v>
      </c>
      <c r="P2747" s="11">
        <f t="shared" si="1460"/>
        <v>1.01150052</v>
      </c>
      <c r="Q2747" s="11">
        <f t="shared" si="1456"/>
        <v>1.5343357272011171</v>
      </c>
      <c r="R2747" s="2">
        <f t="shared" si="1459"/>
        <v>1.53469331</v>
      </c>
      <c r="S2747" s="2">
        <f t="shared" si="1454"/>
        <v>1.5082878799999999</v>
      </c>
      <c r="T2747" s="2">
        <f t="shared" si="1438"/>
        <v>112982.44257715</v>
      </c>
      <c r="U2747" s="2">
        <f t="shared" si="1439"/>
        <v>13583.608205673023</v>
      </c>
      <c r="V2747" s="2">
        <f t="shared" si="1440"/>
        <v>25763.396347509271</v>
      </c>
      <c r="W2747" s="2">
        <f t="shared" si="1441"/>
        <v>114254.74867505229</v>
      </c>
      <c r="X2747" s="29">
        <f t="shared" si="1442"/>
        <v>0</v>
      </c>
      <c r="Y2747" s="2">
        <f t="shared" si="1455"/>
        <v>0</v>
      </c>
      <c r="Z2747" s="82">
        <f t="shared" si="1443"/>
        <v>0</v>
      </c>
      <c r="AA2747" s="2">
        <f t="shared" si="1452"/>
        <v>0</v>
      </c>
      <c r="AB2747" s="27">
        <f t="shared" si="1450"/>
        <v>6.7299999999999999E-2</v>
      </c>
      <c r="AC2747" s="29">
        <f t="shared" si="1431"/>
        <v>2</v>
      </c>
      <c r="AD2747" s="29">
        <v>252</v>
      </c>
      <c r="AE2747" s="11">
        <f t="shared" si="1457"/>
        <v>1.000517055</v>
      </c>
      <c r="AF2747" s="2">
        <f t="shared" si="1453"/>
        <v>58.418136840000003</v>
      </c>
      <c r="AG2747" s="2">
        <f t="shared" si="1444"/>
        <v>59.075989069999999</v>
      </c>
      <c r="AH2747" s="3">
        <f t="shared" si="1445"/>
        <v>0</v>
      </c>
      <c r="AI2747" s="4" t="str">
        <f t="shared" si="1458"/>
        <v>A+J=</v>
      </c>
      <c r="AJ2747" s="12">
        <f t="shared" si="1451"/>
        <v>43892</v>
      </c>
      <c r="AK2747" s="12"/>
      <c r="AL2747" s="4"/>
      <c r="AM2747" s="1"/>
      <c r="AN2747" s="12"/>
      <c r="AO2747" s="1"/>
      <c r="AP2747" s="1"/>
      <c r="AQ2747" s="3"/>
      <c r="AR2747" s="3"/>
      <c r="AS2747" s="7"/>
      <c r="AT2747" s="1"/>
      <c r="AU2747" s="1"/>
      <c r="AV2747" s="1"/>
      <c r="AW2747" s="1"/>
      <c r="AX2747" s="1"/>
      <c r="AY2747" s="1"/>
      <c r="AZ2747" s="1"/>
      <c r="BA2747" s="1"/>
      <c r="BB2747" s="1"/>
    </row>
    <row r="2748" spans="1:54" x14ac:dyDescent="0.2">
      <c r="A2748" s="178">
        <f t="shared" si="1446"/>
        <v>43867</v>
      </c>
      <c r="B2748" s="2">
        <f t="shared" si="1432"/>
        <v>114351.99748077373</v>
      </c>
      <c r="C2748" s="2">
        <f t="shared" si="1447"/>
        <v>74907.744121869997</v>
      </c>
      <c r="D2748" s="2">
        <f>SUM(Y2748:Y$2956)</f>
        <v>26724.241793199999</v>
      </c>
      <c r="E2748" s="11">
        <f t="shared" si="1433"/>
        <v>48183.502328670002</v>
      </c>
      <c r="F2748" s="99">
        <f t="shared" si="1428"/>
        <v>5320.25</v>
      </c>
      <c r="G2748" s="3">
        <f>IF(N2748=1,VLOOKUP(A2747,[1]Plan1!$BG$69:$BI$188,3),G2747)</f>
        <v>5331.42</v>
      </c>
      <c r="H2748" s="200">
        <f t="shared" si="1429"/>
        <v>43803</v>
      </c>
      <c r="I2748" s="200">
        <f t="shared" si="1430"/>
        <v>43834</v>
      </c>
      <c r="J2748" s="27">
        <f t="shared" si="1434"/>
        <v>2.099525398242541E-3</v>
      </c>
      <c r="K2748" s="12">
        <f t="shared" si="1448"/>
        <v>43892</v>
      </c>
      <c r="L2748" s="12">
        <f t="shared" si="1435"/>
        <v>43892</v>
      </c>
      <c r="M2748" s="1">
        <f t="shared" si="1449"/>
        <v>18</v>
      </c>
      <c r="N2748" s="1">
        <f t="shared" si="1436"/>
        <v>3</v>
      </c>
      <c r="O2748" s="2">
        <f t="shared" si="1437"/>
        <v>1.00034961</v>
      </c>
      <c r="P2748" s="11">
        <f t="shared" si="1460"/>
        <v>1.01150052</v>
      </c>
      <c r="Q2748" s="11">
        <f t="shared" si="1456"/>
        <v>1.5343357272011171</v>
      </c>
      <c r="R2748" s="2">
        <f t="shared" si="1459"/>
        <v>1.5348721400000001</v>
      </c>
      <c r="S2748" s="2">
        <f t="shared" si="1454"/>
        <v>1.5082878799999999</v>
      </c>
      <c r="T2748" s="2">
        <f t="shared" si="1438"/>
        <v>112982.44257715</v>
      </c>
      <c r="U2748" s="2">
        <f t="shared" si="1439"/>
        <v>13583.608205673023</v>
      </c>
      <c r="V2748" s="2">
        <f t="shared" si="1440"/>
        <v>25772.01300323071</v>
      </c>
      <c r="W2748" s="2">
        <f t="shared" si="1441"/>
        <v>114263.36533077373</v>
      </c>
      <c r="X2748" s="29">
        <f t="shared" si="1442"/>
        <v>0</v>
      </c>
      <c r="Y2748" s="2">
        <f t="shared" si="1455"/>
        <v>0</v>
      </c>
      <c r="Z2748" s="82">
        <f t="shared" si="1443"/>
        <v>0</v>
      </c>
      <c r="AA2748" s="2">
        <f t="shared" si="1452"/>
        <v>0</v>
      </c>
      <c r="AB2748" s="27">
        <f t="shared" si="1450"/>
        <v>6.7299999999999999E-2</v>
      </c>
      <c r="AC2748" s="29">
        <f t="shared" si="1431"/>
        <v>3</v>
      </c>
      <c r="AD2748" s="29">
        <v>252</v>
      </c>
      <c r="AE2748" s="11">
        <f t="shared" si="1457"/>
        <v>1.0007756830000001</v>
      </c>
      <c r="AF2748" s="2">
        <f t="shared" si="1453"/>
        <v>87.638559999999998</v>
      </c>
      <c r="AG2748" s="2">
        <f t="shared" si="1444"/>
        <v>88.632149999999996</v>
      </c>
      <c r="AH2748" s="3">
        <f t="shared" si="1445"/>
        <v>0</v>
      </c>
      <c r="AI2748" s="4" t="str">
        <f t="shared" si="1458"/>
        <v>A+J=</v>
      </c>
      <c r="AJ2748" s="12">
        <f t="shared" si="1451"/>
        <v>43892</v>
      </c>
      <c r="AK2748" s="12"/>
      <c r="AL2748" s="4"/>
      <c r="AM2748" s="1"/>
      <c r="AN2748" s="12"/>
      <c r="AO2748" s="1"/>
      <c r="AP2748" s="1"/>
      <c r="AQ2748" s="3"/>
      <c r="AR2748" s="3"/>
      <c r="AS2748" s="7"/>
      <c r="AT2748" s="1"/>
      <c r="AU2748" s="1"/>
      <c r="AV2748" s="1"/>
      <c r="AW2748" s="1"/>
      <c r="AX2748" s="1"/>
      <c r="AY2748" s="1"/>
      <c r="AZ2748" s="1"/>
      <c r="BA2748" s="1"/>
      <c r="BB2748" s="1"/>
    </row>
    <row r="2749" spans="1:54" x14ac:dyDescent="0.2">
      <c r="A2749" s="178">
        <f t="shared" si="1446"/>
        <v>43868</v>
      </c>
      <c r="B2749" s="2">
        <f t="shared" si="1432"/>
        <v>114390.18374340022</v>
      </c>
      <c r="C2749" s="2">
        <f t="shared" si="1447"/>
        <v>74907.744121869997</v>
      </c>
      <c r="D2749" s="2">
        <f>SUM(Y2749:Y$2956)</f>
        <v>26724.241793199999</v>
      </c>
      <c r="E2749" s="11">
        <f t="shared" si="1433"/>
        <v>48183.502328670002</v>
      </c>
      <c r="F2749" s="99">
        <f t="shared" si="1428"/>
        <v>5320.25</v>
      </c>
      <c r="G2749" s="3">
        <f>IF(N2749=1,VLOOKUP(A2748,[1]Plan1!$BG$69:$BI$188,3),G2748)</f>
        <v>5331.42</v>
      </c>
      <c r="H2749" s="200">
        <f t="shared" si="1429"/>
        <v>43803</v>
      </c>
      <c r="I2749" s="200">
        <f t="shared" si="1430"/>
        <v>43834</v>
      </c>
      <c r="J2749" s="27">
        <f t="shared" si="1434"/>
        <v>2.099525398242541E-3</v>
      </c>
      <c r="K2749" s="12">
        <f t="shared" si="1448"/>
        <v>43892</v>
      </c>
      <c r="L2749" s="12">
        <f t="shared" si="1435"/>
        <v>43892</v>
      </c>
      <c r="M2749" s="1">
        <f t="shared" si="1449"/>
        <v>18</v>
      </c>
      <c r="N2749" s="1">
        <f t="shared" si="1436"/>
        <v>4</v>
      </c>
      <c r="O2749" s="2">
        <f t="shared" si="1437"/>
        <v>1.0004661800000001</v>
      </c>
      <c r="P2749" s="11">
        <f t="shared" si="1460"/>
        <v>1.01150052</v>
      </c>
      <c r="Q2749" s="11">
        <f t="shared" si="1456"/>
        <v>1.5343357272011171</v>
      </c>
      <c r="R2749" s="2">
        <f t="shared" si="1459"/>
        <v>1.5350509999999999</v>
      </c>
      <c r="S2749" s="2">
        <f t="shared" si="1454"/>
        <v>1.5082878799999999</v>
      </c>
      <c r="T2749" s="2">
        <f t="shared" si="1438"/>
        <v>112982.44257715</v>
      </c>
      <c r="U2749" s="2">
        <f t="shared" si="1439"/>
        <v>13583.608205673023</v>
      </c>
      <c r="V2749" s="2">
        <f t="shared" si="1440"/>
        <v>25780.63110445721</v>
      </c>
      <c r="W2749" s="2">
        <f t="shared" si="1441"/>
        <v>114271.98343200023</v>
      </c>
      <c r="X2749" s="29">
        <f t="shared" si="1442"/>
        <v>0</v>
      </c>
      <c r="Y2749" s="2">
        <f t="shared" si="1455"/>
        <v>0</v>
      </c>
      <c r="Z2749" s="82">
        <f t="shared" si="1443"/>
        <v>0</v>
      </c>
      <c r="AA2749" s="2">
        <f t="shared" si="1452"/>
        <v>0</v>
      </c>
      <c r="AB2749" s="27">
        <f t="shared" si="1450"/>
        <v>6.7299999999999999E-2</v>
      </c>
      <c r="AC2749" s="29">
        <f t="shared" si="1431"/>
        <v>4</v>
      </c>
      <c r="AD2749" s="29">
        <v>252</v>
      </c>
      <c r="AE2749" s="11">
        <f t="shared" si="1457"/>
        <v>1.0010343770000001</v>
      </c>
      <c r="AF2749" s="2">
        <f t="shared" si="1453"/>
        <v>116.86644</v>
      </c>
      <c r="AG2749" s="2">
        <f t="shared" si="1444"/>
        <v>118.2003114</v>
      </c>
      <c r="AH2749" s="3">
        <f t="shared" si="1445"/>
        <v>0</v>
      </c>
      <c r="AI2749" s="4" t="str">
        <f t="shared" si="1458"/>
        <v>A+J=</v>
      </c>
      <c r="AJ2749" s="12">
        <f t="shared" si="1451"/>
        <v>43892</v>
      </c>
      <c r="AK2749" s="12"/>
      <c r="AL2749" s="4"/>
      <c r="AM2749" s="1"/>
      <c r="AN2749" s="12"/>
      <c r="AO2749" s="1"/>
      <c r="AP2749" s="1"/>
      <c r="AQ2749" s="3"/>
      <c r="AR2749" s="3"/>
      <c r="AS2749" s="7"/>
      <c r="AT2749" s="1"/>
      <c r="AU2749" s="1"/>
      <c r="AV2749" s="1"/>
      <c r="AW2749" s="1"/>
      <c r="AX2749" s="1"/>
      <c r="AY2749" s="1"/>
      <c r="AZ2749" s="1"/>
      <c r="BA2749" s="1"/>
      <c r="BB2749" s="1"/>
    </row>
    <row r="2750" spans="1:54" x14ac:dyDescent="0.2">
      <c r="A2750" s="178">
        <f t="shared" si="1446"/>
        <v>43869</v>
      </c>
      <c r="B2750" s="2">
        <f t="shared" si="1432"/>
        <v>114428.38223600674</v>
      </c>
      <c r="C2750" s="2">
        <f t="shared" si="1447"/>
        <v>74907.744121869997</v>
      </c>
      <c r="D2750" s="2">
        <f>SUM(Y2750:Y$2956)</f>
        <v>26724.241793199999</v>
      </c>
      <c r="E2750" s="11">
        <f t="shared" si="1433"/>
        <v>48183.502328670002</v>
      </c>
      <c r="F2750" s="99">
        <f t="shared" si="1428"/>
        <v>5320.25</v>
      </c>
      <c r="G2750" s="3">
        <f>IF(N2750=1,VLOOKUP(A2749,[1]Plan1!$BG$69:$BI$188,3),G2749)</f>
        <v>5331.42</v>
      </c>
      <c r="H2750" s="200">
        <f t="shared" si="1429"/>
        <v>43803</v>
      </c>
      <c r="I2750" s="200">
        <f t="shared" si="1430"/>
        <v>43834</v>
      </c>
      <c r="J2750" s="27">
        <f t="shared" si="1434"/>
        <v>2.099525398242541E-3</v>
      </c>
      <c r="K2750" s="12">
        <f t="shared" si="1448"/>
        <v>43892</v>
      </c>
      <c r="L2750" s="12">
        <f t="shared" si="1435"/>
        <v>43892</v>
      </c>
      <c r="M2750" s="1">
        <f t="shared" si="1449"/>
        <v>18</v>
      </c>
      <c r="N2750" s="1">
        <f t="shared" si="1436"/>
        <v>5</v>
      </c>
      <c r="O2750" s="2">
        <f t="shared" si="1437"/>
        <v>1.00058275</v>
      </c>
      <c r="P2750" s="11">
        <f t="shared" si="1460"/>
        <v>1.01150052</v>
      </c>
      <c r="Q2750" s="11">
        <f t="shared" si="1456"/>
        <v>1.5343357272011171</v>
      </c>
      <c r="R2750" s="2">
        <f t="shared" si="1459"/>
        <v>1.5352298600000001</v>
      </c>
      <c r="S2750" s="2">
        <f t="shared" si="1454"/>
        <v>1.5082878799999999</v>
      </c>
      <c r="T2750" s="2">
        <f t="shared" si="1438"/>
        <v>112982.44257715</v>
      </c>
      <c r="U2750" s="2">
        <f t="shared" si="1439"/>
        <v>13583.608205673023</v>
      </c>
      <c r="V2750" s="2">
        <f t="shared" si="1440"/>
        <v>25789.249205683722</v>
      </c>
      <c r="W2750" s="2">
        <f t="shared" si="1441"/>
        <v>114280.60153322674</v>
      </c>
      <c r="X2750" s="29">
        <f t="shared" si="1442"/>
        <v>0</v>
      </c>
      <c r="Y2750" s="2">
        <f t="shared" si="1455"/>
        <v>0</v>
      </c>
      <c r="Z2750" s="82">
        <f t="shared" si="1443"/>
        <v>0</v>
      </c>
      <c r="AA2750" s="2">
        <f t="shared" si="1452"/>
        <v>0</v>
      </c>
      <c r="AB2750" s="27">
        <f t="shared" si="1450"/>
        <v>6.7299999999999999E-2</v>
      </c>
      <c r="AC2750" s="29">
        <f t="shared" si="1431"/>
        <v>5</v>
      </c>
      <c r="AD2750" s="29">
        <v>252</v>
      </c>
      <c r="AE2750" s="11">
        <f t="shared" si="1457"/>
        <v>1.0012931389999999</v>
      </c>
      <c r="AF2750" s="2">
        <f t="shared" si="1453"/>
        <v>146.10200280999999</v>
      </c>
      <c r="AG2750" s="2">
        <f t="shared" si="1444"/>
        <v>147.78070278000001</v>
      </c>
      <c r="AH2750" s="3">
        <f t="shared" si="1445"/>
        <v>0</v>
      </c>
      <c r="AI2750" s="4" t="str">
        <f t="shared" si="1458"/>
        <v>A+J=</v>
      </c>
      <c r="AJ2750" s="12">
        <f t="shared" si="1451"/>
        <v>43892</v>
      </c>
      <c r="AK2750" s="12"/>
      <c r="AL2750" s="4"/>
      <c r="AM2750" s="1"/>
      <c r="AN2750" s="12"/>
      <c r="AO2750" s="1"/>
      <c r="AP2750" s="1"/>
      <c r="AQ2750" s="3"/>
      <c r="AR2750" s="3"/>
      <c r="AS2750" s="7"/>
      <c r="AT2750" s="1"/>
      <c r="AU2750" s="1"/>
      <c r="AV2750" s="1"/>
      <c r="AW2750" s="1"/>
      <c r="AX2750" s="1"/>
      <c r="AY2750" s="1"/>
      <c r="AZ2750" s="1"/>
      <c r="BA2750" s="1"/>
      <c r="BB2750" s="1"/>
    </row>
    <row r="2751" spans="1:54" x14ac:dyDescent="0.2">
      <c r="A2751" s="178">
        <f t="shared" si="1446"/>
        <v>43870</v>
      </c>
      <c r="B2751" s="2">
        <f t="shared" si="1432"/>
        <v>114428.38223600674</v>
      </c>
      <c r="C2751" s="2">
        <f t="shared" si="1447"/>
        <v>74907.744121869997</v>
      </c>
      <c r="D2751" s="2">
        <f>SUM(Y2751:Y$2956)</f>
        <v>26724.241793199999</v>
      </c>
      <c r="E2751" s="11">
        <f t="shared" si="1433"/>
        <v>48183.502328670002</v>
      </c>
      <c r="F2751" s="99">
        <f t="shared" si="1428"/>
        <v>5320.25</v>
      </c>
      <c r="G2751" s="3">
        <f>IF(N2751=1,VLOOKUP(A2750,[1]Plan1!$BG$69:$BI$188,3),G2750)</f>
        <v>5331.42</v>
      </c>
      <c r="H2751" s="200">
        <f t="shared" si="1429"/>
        <v>43803</v>
      </c>
      <c r="I2751" s="200">
        <f t="shared" si="1430"/>
        <v>43834</v>
      </c>
      <c r="J2751" s="27">
        <f t="shared" si="1434"/>
        <v>2.099525398242541E-3</v>
      </c>
      <c r="K2751" s="12">
        <f t="shared" si="1448"/>
        <v>43892</v>
      </c>
      <c r="L2751" s="12">
        <f t="shared" si="1435"/>
        <v>43892</v>
      </c>
      <c r="M2751" s="1">
        <f t="shared" si="1449"/>
        <v>18</v>
      </c>
      <c r="N2751" s="1">
        <f t="shared" si="1436"/>
        <v>5</v>
      </c>
      <c r="O2751" s="2">
        <f t="shared" si="1437"/>
        <v>1.00058275</v>
      </c>
      <c r="P2751" s="11">
        <f t="shared" si="1460"/>
        <v>1.01150052</v>
      </c>
      <c r="Q2751" s="11">
        <f t="shared" si="1456"/>
        <v>1.5343357272011171</v>
      </c>
      <c r="R2751" s="2">
        <f t="shared" si="1459"/>
        <v>1.5352298600000001</v>
      </c>
      <c r="S2751" s="2">
        <f t="shared" si="1454"/>
        <v>1.5082878799999999</v>
      </c>
      <c r="T2751" s="2">
        <f t="shared" si="1438"/>
        <v>112982.44257715</v>
      </c>
      <c r="U2751" s="2">
        <f t="shared" si="1439"/>
        <v>13583.608205673023</v>
      </c>
      <c r="V2751" s="2">
        <f t="shared" si="1440"/>
        <v>25789.249205683722</v>
      </c>
      <c r="W2751" s="2">
        <f t="shared" si="1441"/>
        <v>114280.60153322674</v>
      </c>
      <c r="X2751" s="29">
        <f t="shared" si="1442"/>
        <v>0</v>
      </c>
      <c r="Y2751" s="2">
        <f t="shared" si="1455"/>
        <v>0</v>
      </c>
      <c r="Z2751" s="82">
        <f t="shared" si="1443"/>
        <v>0</v>
      </c>
      <c r="AA2751" s="2">
        <f t="shared" si="1452"/>
        <v>0</v>
      </c>
      <c r="AB2751" s="27">
        <f t="shared" si="1450"/>
        <v>6.7299999999999999E-2</v>
      </c>
      <c r="AC2751" s="29">
        <f t="shared" si="1431"/>
        <v>5</v>
      </c>
      <c r="AD2751" s="29">
        <v>252</v>
      </c>
      <c r="AE2751" s="11">
        <f t="shared" si="1457"/>
        <v>1.0012931389999999</v>
      </c>
      <c r="AF2751" s="2">
        <f t="shared" si="1453"/>
        <v>146.10200280999999</v>
      </c>
      <c r="AG2751" s="2">
        <f t="shared" si="1444"/>
        <v>147.78070278000001</v>
      </c>
      <c r="AH2751" s="3">
        <f t="shared" si="1445"/>
        <v>0</v>
      </c>
      <c r="AI2751" s="4" t="str">
        <f t="shared" si="1458"/>
        <v>A+J=</v>
      </c>
      <c r="AJ2751" s="12">
        <f t="shared" si="1451"/>
        <v>43892</v>
      </c>
      <c r="AK2751" s="12"/>
      <c r="AL2751" s="4"/>
      <c r="AM2751" s="1"/>
      <c r="AN2751" s="12"/>
      <c r="AO2751" s="1"/>
      <c r="AP2751" s="1"/>
      <c r="AQ2751" s="3"/>
      <c r="AR2751" s="3"/>
      <c r="AS2751" s="7"/>
      <c r="AT2751" s="1"/>
      <c r="AU2751" s="1"/>
      <c r="AV2751" s="1"/>
      <c r="AW2751" s="1"/>
      <c r="AX2751" s="1"/>
      <c r="AY2751" s="1"/>
      <c r="AZ2751" s="1"/>
      <c r="BA2751" s="1"/>
      <c r="BB2751" s="1"/>
    </row>
    <row r="2752" spans="1:54" x14ac:dyDescent="0.2">
      <c r="A2752" s="178">
        <f t="shared" si="1446"/>
        <v>43871</v>
      </c>
      <c r="B2752" s="2">
        <f t="shared" si="1432"/>
        <v>114428.38223600674</v>
      </c>
      <c r="C2752" s="2">
        <f t="shared" si="1447"/>
        <v>74907.744121869997</v>
      </c>
      <c r="D2752" s="2">
        <f>SUM(Y2752:Y$2956)</f>
        <v>26724.241793199999</v>
      </c>
      <c r="E2752" s="11">
        <f t="shared" si="1433"/>
        <v>48183.502328670002</v>
      </c>
      <c r="F2752" s="99">
        <f t="shared" si="1428"/>
        <v>5320.25</v>
      </c>
      <c r="G2752" s="3">
        <f>IF(N2752=1,VLOOKUP(A2751,[1]Plan1!$BG$69:$BI$188,3),G2751)</f>
        <v>5331.42</v>
      </c>
      <c r="H2752" s="200">
        <f t="shared" si="1429"/>
        <v>43803</v>
      </c>
      <c r="I2752" s="200">
        <f t="shared" si="1430"/>
        <v>43834</v>
      </c>
      <c r="J2752" s="27">
        <f t="shared" si="1434"/>
        <v>2.099525398242541E-3</v>
      </c>
      <c r="K2752" s="12">
        <f t="shared" si="1448"/>
        <v>43892</v>
      </c>
      <c r="L2752" s="12">
        <f t="shared" si="1435"/>
        <v>43892</v>
      </c>
      <c r="M2752" s="1">
        <f t="shared" si="1449"/>
        <v>18</v>
      </c>
      <c r="N2752" s="1">
        <f t="shared" si="1436"/>
        <v>5</v>
      </c>
      <c r="O2752" s="2">
        <f t="shared" si="1437"/>
        <v>1.00058275</v>
      </c>
      <c r="P2752" s="11">
        <f t="shared" si="1460"/>
        <v>1.01150052</v>
      </c>
      <c r="Q2752" s="11">
        <f t="shared" si="1456"/>
        <v>1.5343357272011171</v>
      </c>
      <c r="R2752" s="2">
        <f t="shared" si="1459"/>
        <v>1.5352298600000001</v>
      </c>
      <c r="S2752" s="2">
        <f t="shared" si="1454"/>
        <v>1.5082878799999999</v>
      </c>
      <c r="T2752" s="2">
        <f t="shared" si="1438"/>
        <v>112982.44257715</v>
      </c>
      <c r="U2752" s="2">
        <f t="shared" si="1439"/>
        <v>13583.608205673023</v>
      </c>
      <c r="V2752" s="2">
        <f t="shared" si="1440"/>
        <v>25789.249205683722</v>
      </c>
      <c r="W2752" s="2">
        <f t="shared" si="1441"/>
        <v>114280.60153322674</v>
      </c>
      <c r="X2752" s="29">
        <f t="shared" si="1442"/>
        <v>0</v>
      </c>
      <c r="Y2752" s="2">
        <f t="shared" si="1455"/>
        <v>0</v>
      </c>
      <c r="Z2752" s="82">
        <f t="shared" si="1443"/>
        <v>0</v>
      </c>
      <c r="AA2752" s="2">
        <f t="shared" si="1452"/>
        <v>0</v>
      </c>
      <c r="AB2752" s="27">
        <f t="shared" si="1450"/>
        <v>6.7299999999999999E-2</v>
      </c>
      <c r="AC2752" s="29">
        <f t="shared" si="1431"/>
        <v>5</v>
      </c>
      <c r="AD2752" s="29">
        <v>252</v>
      </c>
      <c r="AE2752" s="11">
        <f t="shared" si="1457"/>
        <v>1.0012931389999999</v>
      </c>
      <c r="AF2752" s="2">
        <f t="shared" si="1453"/>
        <v>146.10200280999999</v>
      </c>
      <c r="AG2752" s="2">
        <f t="shared" si="1444"/>
        <v>147.78070278000001</v>
      </c>
      <c r="AH2752" s="3">
        <f t="shared" si="1445"/>
        <v>0</v>
      </c>
      <c r="AI2752" s="4" t="str">
        <f t="shared" si="1458"/>
        <v>A+J=</v>
      </c>
      <c r="AJ2752" s="12">
        <f t="shared" si="1451"/>
        <v>43892</v>
      </c>
      <c r="AK2752" s="12"/>
      <c r="AL2752" s="4"/>
      <c r="AM2752" s="1"/>
      <c r="AN2752" s="12"/>
      <c r="AO2752" s="1"/>
      <c r="AP2752" s="1"/>
      <c r="AQ2752" s="3"/>
      <c r="AR2752" s="3"/>
      <c r="AS2752" s="7"/>
      <c r="AT2752" s="1"/>
      <c r="AU2752" s="1"/>
      <c r="AV2752" s="1"/>
      <c r="AW2752" s="1"/>
      <c r="AX2752" s="1"/>
      <c r="AY2752" s="1"/>
      <c r="AZ2752" s="1"/>
      <c r="BA2752" s="1"/>
      <c r="BB2752" s="1"/>
    </row>
    <row r="2753" spans="1:54" x14ac:dyDescent="0.2">
      <c r="A2753" s="178">
        <f t="shared" si="1446"/>
        <v>43872</v>
      </c>
      <c r="B2753" s="2">
        <f t="shared" si="1432"/>
        <v>114466.59466210332</v>
      </c>
      <c r="C2753" s="2">
        <f t="shared" si="1447"/>
        <v>74907.744121869997</v>
      </c>
      <c r="D2753" s="2">
        <f>SUM(Y2753:Y$2956)</f>
        <v>26724.241793199999</v>
      </c>
      <c r="E2753" s="11">
        <f t="shared" si="1433"/>
        <v>48183.502328670002</v>
      </c>
      <c r="F2753" s="99">
        <f t="shared" ref="F2753:F2816" si="1461">IF(G2753=G2752,F2752,G2752)</f>
        <v>5320.25</v>
      </c>
      <c r="G2753" s="3">
        <f>IF(N2753=1,VLOOKUP(A2752,[1]Plan1!$BG$69:$BI$188,3),G2752)</f>
        <v>5331.42</v>
      </c>
      <c r="H2753" s="200">
        <f t="shared" ref="H2753:H2816" si="1462">EDATE(I2753,-1)</f>
        <v>43803</v>
      </c>
      <c r="I2753" s="200">
        <f t="shared" ref="I2753:I2816" si="1463">IF(X2752&gt;0,EDATE(A2753,-1),+I2752)</f>
        <v>43834</v>
      </c>
      <c r="J2753" s="27">
        <f t="shared" si="1434"/>
        <v>2.099525398242541E-3</v>
      </c>
      <c r="K2753" s="12">
        <f t="shared" si="1448"/>
        <v>43892</v>
      </c>
      <c r="L2753" s="12">
        <f t="shared" si="1435"/>
        <v>43892</v>
      </c>
      <c r="M2753" s="1">
        <f t="shared" si="1449"/>
        <v>18</v>
      </c>
      <c r="N2753" s="1">
        <f t="shared" si="1436"/>
        <v>6</v>
      </c>
      <c r="O2753" s="2">
        <f t="shared" si="1437"/>
        <v>1.0006993500000001</v>
      </c>
      <c r="P2753" s="11">
        <f t="shared" si="1460"/>
        <v>1.01150052</v>
      </c>
      <c r="Q2753" s="11">
        <f t="shared" si="1456"/>
        <v>1.5343357272011171</v>
      </c>
      <c r="R2753" s="2">
        <f t="shared" si="1459"/>
        <v>1.5354087599999999</v>
      </c>
      <c r="S2753" s="2">
        <f t="shared" si="1454"/>
        <v>1.5082878799999999</v>
      </c>
      <c r="T2753" s="2">
        <f t="shared" si="1438"/>
        <v>112982.44257715</v>
      </c>
      <c r="U2753" s="2">
        <f t="shared" si="1439"/>
        <v>13583.608205673023</v>
      </c>
      <c r="V2753" s="2">
        <f t="shared" si="1440"/>
        <v>25797.869234250313</v>
      </c>
      <c r="W2753" s="2">
        <f t="shared" si="1441"/>
        <v>114289.22156179333</v>
      </c>
      <c r="X2753" s="29">
        <f t="shared" si="1442"/>
        <v>0</v>
      </c>
      <c r="Y2753" s="2">
        <f t="shared" si="1455"/>
        <v>0</v>
      </c>
      <c r="Z2753" s="82">
        <f t="shared" si="1443"/>
        <v>0</v>
      </c>
      <c r="AA2753" s="2">
        <f t="shared" si="1452"/>
        <v>0</v>
      </c>
      <c r="AB2753" s="27">
        <f t="shared" si="1450"/>
        <v>6.7299999999999999E-2</v>
      </c>
      <c r="AC2753" s="29">
        <f t="shared" ref="AC2753:AC2816" si="1464">N2753</f>
        <v>6</v>
      </c>
      <c r="AD2753" s="29">
        <v>252</v>
      </c>
      <c r="AE2753" s="11">
        <f t="shared" si="1457"/>
        <v>1.0015519669999999</v>
      </c>
      <c r="AF2753" s="2">
        <f t="shared" si="1453"/>
        <v>175.34502244999999</v>
      </c>
      <c r="AG2753" s="2">
        <f t="shared" si="1444"/>
        <v>177.37310031000001</v>
      </c>
      <c r="AH2753" s="3">
        <f t="shared" si="1445"/>
        <v>0</v>
      </c>
      <c r="AI2753" s="4" t="str">
        <f t="shared" si="1458"/>
        <v>A+J=</v>
      </c>
      <c r="AJ2753" s="12">
        <f t="shared" si="1451"/>
        <v>43892</v>
      </c>
      <c r="AK2753" s="12"/>
      <c r="AL2753" s="4"/>
      <c r="AM2753" s="1"/>
      <c r="AN2753" s="12"/>
      <c r="AO2753" s="1"/>
      <c r="AP2753" s="1"/>
      <c r="AQ2753" s="3"/>
      <c r="AR2753" s="3"/>
      <c r="AS2753" s="7"/>
      <c r="AT2753" s="1"/>
      <c r="AU2753" s="1"/>
      <c r="AV2753" s="1"/>
      <c r="AW2753" s="1"/>
      <c r="AX2753" s="1"/>
      <c r="AY2753" s="1"/>
      <c r="AZ2753" s="1"/>
      <c r="BA2753" s="1"/>
      <c r="BB2753" s="1"/>
    </row>
    <row r="2754" spans="1:54" x14ac:dyDescent="0.2">
      <c r="A2754" s="178">
        <f t="shared" si="1446"/>
        <v>43873</v>
      </c>
      <c r="B2754" s="2">
        <f t="shared" si="1432"/>
        <v>114504.81920836994</v>
      </c>
      <c r="C2754" s="2">
        <f t="shared" si="1447"/>
        <v>74907.744121869997</v>
      </c>
      <c r="D2754" s="2">
        <f>SUM(Y2754:Y$2956)</f>
        <v>26724.241793199999</v>
      </c>
      <c r="E2754" s="11">
        <f t="shared" si="1433"/>
        <v>48183.502328670002</v>
      </c>
      <c r="F2754" s="99">
        <f t="shared" si="1461"/>
        <v>5320.25</v>
      </c>
      <c r="G2754" s="3">
        <f>IF(N2754=1,VLOOKUP(A2753,[1]Plan1!$BG$69:$BI$188,3),G2753)</f>
        <v>5331.42</v>
      </c>
      <c r="H2754" s="200">
        <f t="shared" si="1462"/>
        <v>43803</v>
      </c>
      <c r="I2754" s="200">
        <f t="shared" si="1463"/>
        <v>43834</v>
      </c>
      <c r="J2754" s="27">
        <f t="shared" si="1434"/>
        <v>2.099525398242541E-3</v>
      </c>
      <c r="K2754" s="12">
        <f t="shared" si="1448"/>
        <v>43892</v>
      </c>
      <c r="L2754" s="12">
        <f t="shared" si="1435"/>
        <v>43892</v>
      </c>
      <c r="M2754" s="1">
        <f t="shared" si="1449"/>
        <v>18</v>
      </c>
      <c r="N2754" s="1">
        <f t="shared" si="1436"/>
        <v>7</v>
      </c>
      <c r="O2754" s="2">
        <f t="shared" si="1437"/>
        <v>1.00081595</v>
      </c>
      <c r="P2754" s="11">
        <f t="shared" si="1460"/>
        <v>1.01150052</v>
      </c>
      <c r="Q2754" s="11">
        <f t="shared" si="1456"/>
        <v>1.5343357272011171</v>
      </c>
      <c r="R2754" s="2">
        <f t="shared" si="1459"/>
        <v>1.53558766</v>
      </c>
      <c r="S2754" s="2">
        <f t="shared" si="1454"/>
        <v>1.5082878799999999</v>
      </c>
      <c r="T2754" s="2">
        <f t="shared" si="1438"/>
        <v>112982.44257715</v>
      </c>
      <c r="U2754" s="2">
        <f t="shared" si="1439"/>
        <v>13583.608205673023</v>
      </c>
      <c r="V2754" s="2">
        <f t="shared" si="1440"/>
        <v>25806.489262816918</v>
      </c>
      <c r="W2754" s="2">
        <f t="shared" si="1441"/>
        <v>114297.84159035994</v>
      </c>
      <c r="X2754" s="29">
        <f t="shared" si="1442"/>
        <v>0</v>
      </c>
      <c r="Y2754" s="2">
        <f t="shared" si="1455"/>
        <v>0</v>
      </c>
      <c r="Z2754" s="82">
        <f t="shared" si="1443"/>
        <v>0</v>
      </c>
      <c r="AA2754" s="2">
        <f t="shared" si="1452"/>
        <v>0</v>
      </c>
      <c r="AB2754" s="27">
        <f t="shared" si="1450"/>
        <v>6.7299999999999999E-2</v>
      </c>
      <c r="AC2754" s="29">
        <f t="shared" si="1464"/>
        <v>7</v>
      </c>
      <c r="AD2754" s="29">
        <v>252</v>
      </c>
      <c r="AE2754" s="11">
        <f t="shared" si="1457"/>
        <v>1.0018108619999999</v>
      </c>
      <c r="AF2754" s="2">
        <f t="shared" si="1453"/>
        <v>204.59561192999999</v>
      </c>
      <c r="AG2754" s="2">
        <f t="shared" si="1444"/>
        <v>206.97761800999999</v>
      </c>
      <c r="AH2754" s="3">
        <f t="shared" si="1445"/>
        <v>0</v>
      </c>
      <c r="AI2754" s="4" t="str">
        <f t="shared" si="1458"/>
        <v>A+J=</v>
      </c>
      <c r="AJ2754" s="12">
        <f t="shared" si="1451"/>
        <v>43892</v>
      </c>
      <c r="AK2754" s="12"/>
      <c r="AL2754" s="4"/>
      <c r="AM2754" s="1"/>
      <c r="AN2754" s="12"/>
      <c r="AO2754" s="1"/>
      <c r="AP2754" s="1"/>
      <c r="AQ2754" s="3"/>
      <c r="AR2754" s="3"/>
      <c r="AS2754" s="7"/>
      <c r="AT2754" s="1"/>
      <c r="AU2754" s="1"/>
      <c r="AV2754" s="1"/>
      <c r="AW2754" s="1"/>
      <c r="AX2754" s="1"/>
      <c r="AY2754" s="1"/>
      <c r="AZ2754" s="1"/>
      <c r="BA2754" s="1"/>
      <c r="BB2754" s="1"/>
    </row>
    <row r="2755" spans="1:54" x14ac:dyDescent="0.2">
      <c r="A2755" s="178">
        <f t="shared" si="1446"/>
        <v>43874</v>
      </c>
      <c r="B2755" s="2">
        <f t="shared" si="1432"/>
        <v>114543.05792216663</v>
      </c>
      <c r="C2755" s="2">
        <f t="shared" si="1447"/>
        <v>74907.744121869997</v>
      </c>
      <c r="D2755" s="2">
        <f>SUM(Y2755:Y$2956)</f>
        <v>26724.241793199999</v>
      </c>
      <c r="E2755" s="11">
        <f t="shared" si="1433"/>
        <v>48183.502328670002</v>
      </c>
      <c r="F2755" s="99">
        <f t="shared" si="1461"/>
        <v>5320.25</v>
      </c>
      <c r="G2755" s="3">
        <f>IF(N2755=1,VLOOKUP(A2754,[1]Plan1!$BG$69:$BI$188,3),G2754)</f>
        <v>5331.42</v>
      </c>
      <c r="H2755" s="200">
        <f t="shared" si="1462"/>
        <v>43803</v>
      </c>
      <c r="I2755" s="200">
        <f t="shared" si="1463"/>
        <v>43834</v>
      </c>
      <c r="J2755" s="27">
        <f t="shared" si="1434"/>
        <v>2.099525398242541E-3</v>
      </c>
      <c r="K2755" s="12">
        <f t="shared" si="1448"/>
        <v>43892</v>
      </c>
      <c r="L2755" s="12">
        <f t="shared" si="1435"/>
        <v>43892</v>
      </c>
      <c r="M2755" s="1">
        <f t="shared" si="1449"/>
        <v>18</v>
      </c>
      <c r="N2755" s="1">
        <f t="shared" si="1436"/>
        <v>8</v>
      </c>
      <c r="O2755" s="2">
        <f t="shared" si="1437"/>
        <v>1.00093257</v>
      </c>
      <c r="P2755" s="11">
        <f t="shared" si="1460"/>
        <v>1.01150052</v>
      </c>
      <c r="Q2755" s="11">
        <f t="shared" si="1456"/>
        <v>1.5343357272011171</v>
      </c>
      <c r="R2755" s="2">
        <f t="shared" si="1459"/>
        <v>1.5357666000000001</v>
      </c>
      <c r="S2755" s="2">
        <f t="shared" si="1454"/>
        <v>1.5082878799999999</v>
      </c>
      <c r="T2755" s="2">
        <f t="shared" si="1438"/>
        <v>112982.44257715</v>
      </c>
      <c r="U2755" s="2">
        <f t="shared" si="1439"/>
        <v>13583.608205673023</v>
      </c>
      <c r="V2755" s="2">
        <f t="shared" si="1440"/>
        <v>25815.111218723614</v>
      </c>
      <c r="W2755" s="2">
        <f t="shared" si="1441"/>
        <v>114306.46354626663</v>
      </c>
      <c r="X2755" s="29">
        <f t="shared" si="1442"/>
        <v>0</v>
      </c>
      <c r="Y2755" s="2">
        <f t="shared" si="1455"/>
        <v>0</v>
      </c>
      <c r="Z2755" s="82">
        <f t="shared" si="1443"/>
        <v>0</v>
      </c>
      <c r="AA2755" s="20">
        <f>IF(Z2755&gt;0,TRUNC(Z2755*T2751,8),0)</f>
        <v>0</v>
      </c>
      <c r="AB2755" s="27">
        <f t="shared" si="1450"/>
        <v>6.7299999999999999E-2</v>
      </c>
      <c r="AC2755" s="29">
        <f t="shared" si="1464"/>
        <v>8</v>
      </c>
      <c r="AD2755" s="29">
        <v>252</v>
      </c>
      <c r="AE2755" s="11">
        <f t="shared" si="1457"/>
        <v>1.002069825</v>
      </c>
      <c r="AF2755" s="20">
        <f>TRUNC((T2751*(AE2755-1)),8)</f>
        <v>233.85388420000001</v>
      </c>
      <c r="AG2755" s="2">
        <f t="shared" si="1444"/>
        <v>236.59437589999999</v>
      </c>
      <c r="AH2755" s="3">
        <f t="shared" si="1445"/>
        <v>0</v>
      </c>
      <c r="AI2755" s="4" t="str">
        <f t="shared" si="1458"/>
        <v>A+J=</v>
      </c>
      <c r="AJ2755" s="12">
        <f t="shared" si="1451"/>
        <v>43892</v>
      </c>
      <c r="AK2755" s="16"/>
      <c r="AL2755" s="98"/>
      <c r="AM2755" s="38"/>
      <c r="AN2755" s="16"/>
      <c r="AO2755" s="38"/>
      <c r="AP2755" s="38"/>
      <c r="AQ2755" s="49"/>
      <c r="AR2755" s="49"/>
      <c r="AS2755" s="80"/>
      <c r="AT2755" s="38"/>
      <c r="AU2755" s="38"/>
      <c r="AV2755" s="38"/>
      <c r="AW2755" s="38"/>
      <c r="AX2755" s="38"/>
      <c r="AY2755" s="38"/>
      <c r="AZ2755" s="38"/>
      <c r="BA2755" s="38"/>
      <c r="BB2755" s="38"/>
    </row>
    <row r="2756" spans="1:54" x14ac:dyDescent="0.2">
      <c r="A2756" s="178">
        <f t="shared" si="1446"/>
        <v>43875</v>
      </c>
      <c r="B2756" s="2">
        <f t="shared" si="1432"/>
        <v>114581.30961221337</v>
      </c>
      <c r="C2756" s="2">
        <f t="shared" si="1447"/>
        <v>74907.744121869997</v>
      </c>
      <c r="D2756" s="2">
        <f>SUM(Y2756:Y$2956)</f>
        <v>26724.241793199999</v>
      </c>
      <c r="E2756" s="11">
        <f t="shared" si="1433"/>
        <v>48183.502328670002</v>
      </c>
      <c r="F2756" s="99">
        <f t="shared" si="1461"/>
        <v>5320.25</v>
      </c>
      <c r="G2756" s="3">
        <f>IF(N2756=1,VLOOKUP(A2755,[1]Plan1!$BG$69:$BI$188,3),G2755)</f>
        <v>5331.42</v>
      </c>
      <c r="H2756" s="200">
        <f t="shared" si="1462"/>
        <v>43803</v>
      </c>
      <c r="I2756" s="200">
        <f t="shared" si="1463"/>
        <v>43834</v>
      </c>
      <c r="J2756" s="27">
        <f t="shared" si="1434"/>
        <v>2.099525398242541E-3</v>
      </c>
      <c r="K2756" s="12">
        <f t="shared" si="1448"/>
        <v>43892</v>
      </c>
      <c r="L2756" s="12">
        <f t="shared" si="1435"/>
        <v>43892</v>
      </c>
      <c r="M2756" s="1">
        <f t="shared" si="1449"/>
        <v>18</v>
      </c>
      <c r="N2756" s="1">
        <f t="shared" si="1436"/>
        <v>9</v>
      </c>
      <c r="O2756" s="2">
        <f t="shared" si="1437"/>
        <v>1.0010492099999999</v>
      </c>
      <c r="P2756" s="11">
        <f t="shared" si="1460"/>
        <v>1.01150052</v>
      </c>
      <c r="Q2756" s="11">
        <f t="shared" si="1456"/>
        <v>1.5343357272011171</v>
      </c>
      <c r="R2756" s="2">
        <f t="shared" si="1459"/>
        <v>1.53594556</v>
      </c>
      <c r="S2756" s="2">
        <f t="shared" si="1454"/>
        <v>1.5082878799999999</v>
      </c>
      <c r="T2756" s="2">
        <f t="shared" si="1438"/>
        <v>112982.44257715</v>
      </c>
      <c r="U2756" s="2">
        <f t="shared" si="1439"/>
        <v>13583.608205673023</v>
      </c>
      <c r="V2756" s="2">
        <f t="shared" si="1440"/>
        <v>25823.734138300351</v>
      </c>
      <c r="W2756" s="2">
        <f t="shared" si="1441"/>
        <v>114315.08646584337</v>
      </c>
      <c r="X2756" s="29">
        <f t="shared" si="1442"/>
        <v>0</v>
      </c>
      <c r="Y2756" s="2">
        <f t="shared" si="1455"/>
        <v>0</v>
      </c>
      <c r="Z2756" s="82">
        <f t="shared" si="1443"/>
        <v>0</v>
      </c>
      <c r="AA2756" s="2">
        <f t="shared" ref="AA2756:AA2819" si="1465">IF(Z2756&gt;0,TRUNC(Z2756*T2756,8),0)</f>
        <v>0</v>
      </c>
      <c r="AB2756" s="27">
        <f t="shared" si="1450"/>
        <v>6.7299999999999999E-2</v>
      </c>
      <c r="AC2756" s="29">
        <f t="shared" si="1464"/>
        <v>9</v>
      </c>
      <c r="AD2756" s="29">
        <v>252</v>
      </c>
      <c r="AE2756" s="11">
        <f t="shared" si="1457"/>
        <v>1.0023288539999999</v>
      </c>
      <c r="AF2756" s="2">
        <f t="shared" ref="AF2756:AF2819" si="1466">TRUNC((T2756*(AE2756-1)),8)</f>
        <v>263.11961331999998</v>
      </c>
      <c r="AG2756" s="2">
        <f t="shared" si="1444"/>
        <v>266.22314636999999</v>
      </c>
      <c r="AH2756" s="3">
        <f t="shared" si="1445"/>
        <v>0</v>
      </c>
      <c r="AI2756" s="4" t="str">
        <f t="shared" si="1458"/>
        <v>A+J=</v>
      </c>
      <c r="AJ2756" s="12">
        <f t="shared" si="1451"/>
        <v>43892</v>
      </c>
      <c r="AK2756" s="12"/>
      <c r="AL2756" s="4"/>
      <c r="AM2756" s="1"/>
      <c r="AN2756" s="12"/>
      <c r="AO2756" s="1"/>
      <c r="AP2756" s="1"/>
      <c r="AQ2756" s="3"/>
      <c r="AR2756" s="3"/>
      <c r="AS2756" s="7"/>
      <c r="AT2756" s="1"/>
      <c r="AU2756" s="1"/>
      <c r="AV2756" s="1"/>
      <c r="AW2756" s="1"/>
      <c r="AX2756" s="1"/>
      <c r="AY2756" s="1"/>
      <c r="AZ2756" s="1"/>
      <c r="BA2756" s="1"/>
      <c r="BB2756" s="1"/>
    </row>
    <row r="2757" spans="1:54" x14ac:dyDescent="0.2">
      <c r="A2757" s="178">
        <f t="shared" si="1446"/>
        <v>43876</v>
      </c>
      <c r="B2757" s="2">
        <f t="shared" si="1432"/>
        <v>114619.57391220512</v>
      </c>
      <c r="C2757" s="2">
        <f t="shared" si="1447"/>
        <v>74907.744121869997</v>
      </c>
      <c r="D2757" s="2">
        <f>SUM(Y2757:Y$2956)</f>
        <v>26724.241793199999</v>
      </c>
      <c r="E2757" s="11">
        <f t="shared" si="1433"/>
        <v>48183.502328670002</v>
      </c>
      <c r="F2757" s="99">
        <f t="shared" si="1461"/>
        <v>5320.25</v>
      </c>
      <c r="G2757" s="3">
        <f>IF(N2757=1,VLOOKUP(A2756,[1]Plan1!$BG$69:$BI$188,3),G2756)</f>
        <v>5331.42</v>
      </c>
      <c r="H2757" s="200">
        <f t="shared" si="1462"/>
        <v>43803</v>
      </c>
      <c r="I2757" s="200">
        <f t="shared" si="1463"/>
        <v>43834</v>
      </c>
      <c r="J2757" s="27">
        <f t="shared" si="1434"/>
        <v>2.099525398242541E-3</v>
      </c>
      <c r="K2757" s="12">
        <f t="shared" si="1448"/>
        <v>43892</v>
      </c>
      <c r="L2757" s="12">
        <f t="shared" si="1435"/>
        <v>43892</v>
      </c>
      <c r="M2757" s="1">
        <f t="shared" si="1449"/>
        <v>18</v>
      </c>
      <c r="N2757" s="1">
        <f t="shared" si="1436"/>
        <v>10</v>
      </c>
      <c r="O2757" s="2">
        <f t="shared" si="1437"/>
        <v>1.00116585</v>
      </c>
      <c r="P2757" s="11">
        <f t="shared" si="1460"/>
        <v>1.01150052</v>
      </c>
      <c r="Q2757" s="11">
        <f t="shared" si="1456"/>
        <v>1.5343357272011171</v>
      </c>
      <c r="R2757" s="2">
        <f t="shared" si="1459"/>
        <v>1.5361245299999999</v>
      </c>
      <c r="S2757" s="2">
        <f t="shared" si="1454"/>
        <v>1.5082878799999999</v>
      </c>
      <c r="T2757" s="2">
        <f t="shared" si="1438"/>
        <v>112982.44257715</v>
      </c>
      <c r="U2757" s="2">
        <f t="shared" si="1439"/>
        <v>13583.608205673023</v>
      </c>
      <c r="V2757" s="2">
        <f t="shared" si="1440"/>
        <v>25832.357539712106</v>
      </c>
      <c r="W2757" s="2">
        <f t="shared" si="1441"/>
        <v>114323.70986725512</v>
      </c>
      <c r="X2757" s="29">
        <f t="shared" si="1442"/>
        <v>0</v>
      </c>
      <c r="Y2757" s="2">
        <f t="shared" si="1455"/>
        <v>0</v>
      </c>
      <c r="Z2757" s="82">
        <f t="shared" si="1443"/>
        <v>0</v>
      </c>
      <c r="AA2757" s="2">
        <f t="shared" si="1465"/>
        <v>0</v>
      </c>
      <c r="AB2757" s="27">
        <f t="shared" si="1450"/>
        <v>6.7299999999999999E-2</v>
      </c>
      <c r="AC2757" s="29">
        <f t="shared" si="1464"/>
        <v>10</v>
      </c>
      <c r="AD2757" s="29">
        <v>252</v>
      </c>
      <c r="AE2757" s="11">
        <f t="shared" si="1457"/>
        <v>1.0025879499999999</v>
      </c>
      <c r="AF2757" s="2">
        <f t="shared" si="1466"/>
        <v>292.39291226</v>
      </c>
      <c r="AG2757" s="2">
        <f t="shared" si="1444"/>
        <v>295.86404494999999</v>
      </c>
      <c r="AH2757" s="3">
        <f t="shared" si="1445"/>
        <v>0</v>
      </c>
      <c r="AI2757" s="4" t="str">
        <f t="shared" si="1458"/>
        <v>A+J=</v>
      </c>
      <c r="AJ2757" s="12">
        <f t="shared" si="1451"/>
        <v>43892</v>
      </c>
      <c r="AK2757" s="12"/>
      <c r="AL2757" s="4"/>
      <c r="AM2757" s="1"/>
      <c r="AN2757" s="12"/>
      <c r="AO2757" s="1"/>
      <c r="AP2757" s="1"/>
      <c r="AQ2757" s="3"/>
      <c r="AR2757" s="3"/>
      <c r="AS2757" s="7"/>
      <c r="AT2757" s="1"/>
      <c r="AU2757" s="1"/>
      <c r="AV2757" s="1"/>
      <c r="AW2757" s="1"/>
      <c r="AX2757" s="1"/>
      <c r="AY2757" s="1"/>
      <c r="AZ2757" s="1"/>
      <c r="BA2757" s="1"/>
      <c r="BB2757" s="1"/>
    </row>
    <row r="2758" spans="1:54" x14ac:dyDescent="0.2">
      <c r="A2758" s="178">
        <f t="shared" si="1446"/>
        <v>43877</v>
      </c>
      <c r="B2758" s="2">
        <f t="shared" si="1432"/>
        <v>114619.57391220512</v>
      </c>
      <c r="C2758" s="2">
        <f t="shared" si="1447"/>
        <v>74907.744121869997</v>
      </c>
      <c r="D2758" s="2">
        <f>SUM(Y2758:Y$2956)</f>
        <v>26724.241793199999</v>
      </c>
      <c r="E2758" s="11">
        <f t="shared" si="1433"/>
        <v>48183.502328670002</v>
      </c>
      <c r="F2758" s="99">
        <f t="shared" si="1461"/>
        <v>5320.25</v>
      </c>
      <c r="G2758" s="3">
        <f>IF(N2758=1,VLOOKUP(A2757,[1]Plan1!$BG$69:$BI$188,3),G2757)</f>
        <v>5331.42</v>
      </c>
      <c r="H2758" s="200">
        <f t="shared" si="1462"/>
        <v>43803</v>
      </c>
      <c r="I2758" s="200">
        <f t="shared" si="1463"/>
        <v>43834</v>
      </c>
      <c r="J2758" s="27">
        <f t="shared" si="1434"/>
        <v>2.099525398242541E-3</v>
      </c>
      <c r="K2758" s="12">
        <f t="shared" si="1448"/>
        <v>43892</v>
      </c>
      <c r="L2758" s="12">
        <f t="shared" si="1435"/>
        <v>43892</v>
      </c>
      <c r="M2758" s="1">
        <f t="shared" si="1449"/>
        <v>18</v>
      </c>
      <c r="N2758" s="1">
        <f t="shared" si="1436"/>
        <v>10</v>
      </c>
      <c r="O2758" s="2">
        <f t="shared" si="1437"/>
        <v>1.00116585</v>
      </c>
      <c r="P2758" s="11">
        <f t="shared" si="1460"/>
        <v>1.01150052</v>
      </c>
      <c r="Q2758" s="11">
        <f t="shared" si="1456"/>
        <v>1.5343357272011171</v>
      </c>
      <c r="R2758" s="2">
        <f t="shared" si="1459"/>
        <v>1.5361245299999999</v>
      </c>
      <c r="S2758" s="2">
        <f t="shared" si="1454"/>
        <v>1.5082878799999999</v>
      </c>
      <c r="T2758" s="2">
        <f t="shared" si="1438"/>
        <v>112982.44257715</v>
      </c>
      <c r="U2758" s="2">
        <f t="shared" si="1439"/>
        <v>13583.608205673023</v>
      </c>
      <c r="V2758" s="2">
        <f t="shared" si="1440"/>
        <v>25832.357539712106</v>
      </c>
      <c r="W2758" s="2">
        <f t="shared" si="1441"/>
        <v>114323.70986725512</v>
      </c>
      <c r="X2758" s="29">
        <f t="shared" si="1442"/>
        <v>0</v>
      </c>
      <c r="Y2758" s="2">
        <f t="shared" si="1455"/>
        <v>0</v>
      </c>
      <c r="Z2758" s="82">
        <f t="shared" si="1443"/>
        <v>0</v>
      </c>
      <c r="AA2758" s="2">
        <f t="shared" si="1465"/>
        <v>0</v>
      </c>
      <c r="AB2758" s="27">
        <f t="shared" si="1450"/>
        <v>6.7299999999999999E-2</v>
      </c>
      <c r="AC2758" s="29">
        <f t="shared" si="1464"/>
        <v>10</v>
      </c>
      <c r="AD2758" s="29">
        <v>252</v>
      </c>
      <c r="AE2758" s="11">
        <f t="shared" si="1457"/>
        <v>1.0025879499999999</v>
      </c>
      <c r="AF2758" s="2">
        <f t="shared" si="1466"/>
        <v>292.39291226</v>
      </c>
      <c r="AG2758" s="2">
        <f t="shared" si="1444"/>
        <v>295.86404494999999</v>
      </c>
      <c r="AH2758" s="3">
        <f t="shared" si="1445"/>
        <v>0</v>
      </c>
      <c r="AI2758" s="4" t="str">
        <f t="shared" si="1458"/>
        <v>A+J=</v>
      </c>
      <c r="AJ2758" s="12">
        <f t="shared" si="1451"/>
        <v>43892</v>
      </c>
      <c r="AK2758" s="12"/>
      <c r="AL2758" s="4"/>
      <c r="AM2758" s="1"/>
      <c r="AN2758" s="12"/>
      <c r="AO2758" s="1"/>
      <c r="AP2758" s="1"/>
      <c r="AQ2758" s="3"/>
      <c r="AR2758" s="3"/>
      <c r="AS2758" s="7"/>
      <c r="AT2758" s="1"/>
      <c r="AU2758" s="1"/>
      <c r="AV2758" s="1"/>
      <c r="AW2758" s="1"/>
      <c r="AX2758" s="1"/>
      <c r="AY2758" s="1"/>
      <c r="AZ2758" s="1"/>
      <c r="BA2758" s="1"/>
      <c r="BB2758" s="1"/>
    </row>
    <row r="2759" spans="1:54" x14ac:dyDescent="0.2">
      <c r="A2759" s="178">
        <f t="shared" si="1446"/>
        <v>43878</v>
      </c>
      <c r="B2759" s="2">
        <f t="shared" si="1432"/>
        <v>114619.57391220512</v>
      </c>
      <c r="C2759" s="2">
        <f t="shared" si="1447"/>
        <v>74907.744121869997</v>
      </c>
      <c r="D2759" s="2">
        <f>SUM(Y2759:Y$2956)</f>
        <v>26724.241793199999</v>
      </c>
      <c r="E2759" s="11">
        <f t="shared" si="1433"/>
        <v>48183.502328670002</v>
      </c>
      <c r="F2759" s="99">
        <f t="shared" si="1461"/>
        <v>5320.25</v>
      </c>
      <c r="G2759" s="3">
        <f>IF(N2759=1,VLOOKUP(A2758,[1]Plan1!$BG$69:$BI$188,3),G2758)</f>
        <v>5331.42</v>
      </c>
      <c r="H2759" s="200">
        <f t="shared" si="1462"/>
        <v>43803</v>
      </c>
      <c r="I2759" s="200">
        <f t="shared" si="1463"/>
        <v>43834</v>
      </c>
      <c r="J2759" s="27">
        <f t="shared" si="1434"/>
        <v>2.099525398242541E-3</v>
      </c>
      <c r="K2759" s="12">
        <f t="shared" si="1448"/>
        <v>43892</v>
      </c>
      <c r="L2759" s="12">
        <f t="shared" si="1435"/>
        <v>43892</v>
      </c>
      <c r="M2759" s="1">
        <f t="shared" si="1449"/>
        <v>18</v>
      </c>
      <c r="N2759" s="1">
        <f t="shared" si="1436"/>
        <v>10</v>
      </c>
      <c r="O2759" s="2">
        <f t="shared" si="1437"/>
        <v>1.00116585</v>
      </c>
      <c r="P2759" s="11">
        <f t="shared" si="1460"/>
        <v>1.01150052</v>
      </c>
      <c r="Q2759" s="11">
        <f t="shared" si="1456"/>
        <v>1.5343357272011171</v>
      </c>
      <c r="R2759" s="2">
        <f t="shared" si="1459"/>
        <v>1.5361245299999999</v>
      </c>
      <c r="S2759" s="2">
        <f t="shared" si="1454"/>
        <v>1.5082878799999999</v>
      </c>
      <c r="T2759" s="2">
        <f t="shared" si="1438"/>
        <v>112982.44257715</v>
      </c>
      <c r="U2759" s="2">
        <f t="shared" si="1439"/>
        <v>13583.608205673023</v>
      </c>
      <c r="V2759" s="2">
        <f t="shared" si="1440"/>
        <v>25832.357539712106</v>
      </c>
      <c r="W2759" s="2">
        <f t="shared" si="1441"/>
        <v>114323.70986725512</v>
      </c>
      <c r="X2759" s="29">
        <f t="shared" si="1442"/>
        <v>0</v>
      </c>
      <c r="Y2759" s="2">
        <f t="shared" si="1455"/>
        <v>0</v>
      </c>
      <c r="Z2759" s="82">
        <f t="shared" si="1443"/>
        <v>0</v>
      </c>
      <c r="AA2759" s="2">
        <f t="shared" si="1465"/>
        <v>0</v>
      </c>
      <c r="AB2759" s="27">
        <f t="shared" si="1450"/>
        <v>6.7299999999999999E-2</v>
      </c>
      <c r="AC2759" s="29">
        <f t="shared" si="1464"/>
        <v>10</v>
      </c>
      <c r="AD2759" s="29">
        <v>252</v>
      </c>
      <c r="AE2759" s="11">
        <f t="shared" si="1457"/>
        <v>1.0025879499999999</v>
      </c>
      <c r="AF2759" s="2">
        <f t="shared" si="1466"/>
        <v>292.39291226</v>
      </c>
      <c r="AG2759" s="2">
        <f t="shared" si="1444"/>
        <v>295.86404494999999</v>
      </c>
      <c r="AH2759" s="3">
        <f t="shared" si="1445"/>
        <v>0</v>
      </c>
      <c r="AI2759" s="4" t="str">
        <f t="shared" si="1458"/>
        <v>A+J=</v>
      </c>
      <c r="AJ2759" s="12">
        <f t="shared" si="1451"/>
        <v>43892</v>
      </c>
      <c r="AK2759" s="12"/>
      <c r="AL2759" s="4"/>
      <c r="AM2759" s="1"/>
      <c r="AN2759" s="12"/>
      <c r="AO2759" s="1"/>
      <c r="AP2759" s="1"/>
      <c r="AQ2759" s="3"/>
      <c r="AR2759" s="3"/>
      <c r="AS2759" s="7"/>
      <c r="AT2759" s="1"/>
      <c r="AU2759" s="1"/>
      <c r="AV2759" s="1"/>
      <c r="AW2759" s="1"/>
      <c r="AX2759" s="1"/>
      <c r="AY2759" s="1"/>
      <c r="AZ2759" s="1"/>
      <c r="BA2759" s="1"/>
      <c r="BB2759" s="1"/>
    </row>
    <row r="2760" spans="1:54" x14ac:dyDescent="0.2">
      <c r="A2760" s="178">
        <f t="shared" si="1446"/>
        <v>43879</v>
      </c>
      <c r="B2760" s="2">
        <f t="shared" si="1432"/>
        <v>114657.85227385699</v>
      </c>
      <c r="C2760" s="2">
        <f t="shared" si="1447"/>
        <v>74907.744121869997</v>
      </c>
      <c r="D2760" s="2">
        <f>SUM(Y2760:Y$2956)</f>
        <v>26724.241793199999</v>
      </c>
      <c r="E2760" s="11">
        <f t="shared" si="1433"/>
        <v>48183.502328670002</v>
      </c>
      <c r="F2760" s="99">
        <f t="shared" si="1461"/>
        <v>5320.25</v>
      </c>
      <c r="G2760" s="3">
        <f>IF(N2760=1,VLOOKUP(A2759,[1]Plan1!$BG$69:$BI$188,3),G2759)</f>
        <v>5331.42</v>
      </c>
      <c r="H2760" s="200">
        <f t="shared" si="1462"/>
        <v>43803</v>
      </c>
      <c r="I2760" s="200">
        <f t="shared" si="1463"/>
        <v>43834</v>
      </c>
      <c r="J2760" s="27">
        <f t="shared" si="1434"/>
        <v>2.099525398242541E-3</v>
      </c>
      <c r="K2760" s="12">
        <f t="shared" si="1448"/>
        <v>43892</v>
      </c>
      <c r="L2760" s="12">
        <f t="shared" si="1435"/>
        <v>43892</v>
      </c>
      <c r="M2760" s="1">
        <f t="shared" si="1449"/>
        <v>18</v>
      </c>
      <c r="N2760" s="1">
        <f t="shared" si="1436"/>
        <v>11</v>
      </c>
      <c r="O2760" s="2">
        <f t="shared" si="1437"/>
        <v>1.00128252</v>
      </c>
      <c r="P2760" s="11">
        <f t="shared" si="1460"/>
        <v>1.01150052</v>
      </c>
      <c r="Q2760" s="11">
        <f t="shared" si="1456"/>
        <v>1.5343357272011171</v>
      </c>
      <c r="R2760" s="2">
        <f t="shared" si="1459"/>
        <v>1.53630354</v>
      </c>
      <c r="S2760" s="2">
        <f t="shared" si="1454"/>
        <v>1.5082878799999999</v>
      </c>
      <c r="T2760" s="2">
        <f t="shared" si="1438"/>
        <v>112982.44257715</v>
      </c>
      <c r="U2760" s="2">
        <f t="shared" si="1439"/>
        <v>13583.608205673023</v>
      </c>
      <c r="V2760" s="2">
        <f t="shared" si="1440"/>
        <v>25840.982868463965</v>
      </c>
      <c r="W2760" s="2">
        <f t="shared" si="1441"/>
        <v>114332.33519600698</v>
      </c>
      <c r="X2760" s="29">
        <f t="shared" si="1442"/>
        <v>0</v>
      </c>
      <c r="Y2760" s="2">
        <f t="shared" si="1455"/>
        <v>0</v>
      </c>
      <c r="Z2760" s="82">
        <f t="shared" si="1443"/>
        <v>0</v>
      </c>
      <c r="AA2760" s="2">
        <f t="shared" si="1465"/>
        <v>0</v>
      </c>
      <c r="AB2760" s="27">
        <f t="shared" si="1450"/>
        <v>6.7299999999999999E-2</v>
      </c>
      <c r="AC2760" s="29">
        <f t="shared" si="1464"/>
        <v>11</v>
      </c>
      <c r="AD2760" s="29">
        <v>252</v>
      </c>
      <c r="AE2760" s="11">
        <f t="shared" si="1457"/>
        <v>1.0028471130000001</v>
      </c>
      <c r="AF2760" s="2">
        <f t="shared" si="1466"/>
        <v>321.67378102999999</v>
      </c>
      <c r="AG2760" s="2">
        <f t="shared" si="1444"/>
        <v>325.51707785000002</v>
      </c>
      <c r="AH2760" s="3">
        <f t="shared" si="1445"/>
        <v>0</v>
      </c>
      <c r="AI2760" s="4" t="str">
        <f t="shared" si="1458"/>
        <v>A+J=</v>
      </c>
      <c r="AJ2760" s="12">
        <f t="shared" si="1451"/>
        <v>43892</v>
      </c>
      <c r="AK2760" s="12"/>
      <c r="AL2760" s="4"/>
      <c r="AM2760" s="1"/>
      <c r="AN2760" s="12"/>
      <c r="AO2760" s="1"/>
      <c r="AP2760" s="1"/>
      <c r="AQ2760" s="3"/>
      <c r="AR2760" s="3"/>
      <c r="AS2760" s="7"/>
      <c r="AT2760" s="1"/>
      <c r="AU2760" s="1"/>
      <c r="AV2760" s="1"/>
      <c r="AW2760" s="1"/>
      <c r="AX2760" s="1"/>
      <c r="AY2760" s="1"/>
      <c r="AZ2760" s="1"/>
      <c r="BA2760" s="1"/>
      <c r="BB2760" s="1"/>
    </row>
    <row r="2761" spans="1:54" x14ac:dyDescent="0.2">
      <c r="A2761" s="178">
        <f t="shared" si="1446"/>
        <v>43880</v>
      </c>
      <c r="B2761" s="2">
        <f t="shared" si="1432"/>
        <v>114696.14276708884</v>
      </c>
      <c r="C2761" s="2">
        <f t="shared" si="1447"/>
        <v>74907.744121869997</v>
      </c>
      <c r="D2761" s="2">
        <f>SUM(Y2761:Y$2956)</f>
        <v>26724.241793199999</v>
      </c>
      <c r="E2761" s="11">
        <f t="shared" si="1433"/>
        <v>48183.502328670002</v>
      </c>
      <c r="F2761" s="99">
        <f t="shared" si="1461"/>
        <v>5320.25</v>
      </c>
      <c r="G2761" s="3">
        <f>IF(N2761=1,VLOOKUP(A2760,[1]Plan1!$BG$69:$BI$188,3),G2760)</f>
        <v>5331.42</v>
      </c>
      <c r="H2761" s="200">
        <f t="shared" si="1462"/>
        <v>43803</v>
      </c>
      <c r="I2761" s="200">
        <f t="shared" si="1463"/>
        <v>43834</v>
      </c>
      <c r="J2761" s="27">
        <f t="shared" si="1434"/>
        <v>2.099525398242541E-3</v>
      </c>
      <c r="K2761" s="12">
        <f t="shared" si="1448"/>
        <v>43892</v>
      </c>
      <c r="L2761" s="12">
        <f t="shared" si="1435"/>
        <v>43892</v>
      </c>
      <c r="M2761" s="1">
        <f t="shared" si="1449"/>
        <v>18</v>
      </c>
      <c r="N2761" s="1">
        <f t="shared" si="1436"/>
        <v>12</v>
      </c>
      <c r="O2761" s="2">
        <f t="shared" si="1437"/>
        <v>1.0013991900000001</v>
      </c>
      <c r="P2761" s="11">
        <f t="shared" si="1460"/>
        <v>1.01150052</v>
      </c>
      <c r="Q2761" s="11">
        <f t="shared" si="1456"/>
        <v>1.5343357272011171</v>
      </c>
      <c r="R2761" s="2">
        <f t="shared" si="1459"/>
        <v>1.5364825499999999</v>
      </c>
      <c r="S2761" s="2">
        <f t="shared" si="1454"/>
        <v>1.5082878799999999</v>
      </c>
      <c r="T2761" s="2">
        <f t="shared" si="1438"/>
        <v>112982.44257715</v>
      </c>
      <c r="U2761" s="2">
        <f t="shared" si="1439"/>
        <v>13583.608205673023</v>
      </c>
      <c r="V2761" s="2">
        <f t="shared" si="1440"/>
        <v>25849.608197215814</v>
      </c>
      <c r="W2761" s="2">
        <f t="shared" si="1441"/>
        <v>114340.96052475883</v>
      </c>
      <c r="X2761" s="29">
        <f t="shared" si="1442"/>
        <v>0</v>
      </c>
      <c r="Y2761" s="2">
        <f t="shared" si="1455"/>
        <v>0</v>
      </c>
      <c r="Z2761" s="82">
        <f t="shared" si="1443"/>
        <v>0</v>
      </c>
      <c r="AA2761" s="2">
        <f t="shared" si="1465"/>
        <v>0</v>
      </c>
      <c r="AB2761" s="27">
        <f t="shared" si="1450"/>
        <v>6.7299999999999999E-2</v>
      </c>
      <c r="AC2761" s="29">
        <f t="shared" si="1464"/>
        <v>12</v>
      </c>
      <c r="AD2761" s="29">
        <v>252</v>
      </c>
      <c r="AE2761" s="11">
        <f t="shared" si="1457"/>
        <v>1.003106343</v>
      </c>
      <c r="AF2761" s="2">
        <f t="shared" si="1466"/>
        <v>350.96221961999998</v>
      </c>
      <c r="AG2761" s="2">
        <f t="shared" si="1444"/>
        <v>355.18224233000001</v>
      </c>
      <c r="AH2761" s="3">
        <f t="shared" si="1445"/>
        <v>0</v>
      </c>
      <c r="AI2761" s="4" t="str">
        <f t="shared" si="1458"/>
        <v>A+J=</v>
      </c>
      <c r="AJ2761" s="12">
        <f t="shared" si="1451"/>
        <v>43892</v>
      </c>
      <c r="AK2761" s="12"/>
      <c r="AL2761" s="4"/>
      <c r="AM2761" s="1"/>
      <c r="AN2761" s="12"/>
      <c r="AO2761" s="1"/>
      <c r="AP2761" s="1"/>
      <c r="AQ2761" s="3"/>
      <c r="AR2761" s="3"/>
      <c r="AS2761" s="7"/>
      <c r="AT2761" s="1"/>
      <c r="AU2761" s="1"/>
      <c r="AV2761" s="1"/>
      <c r="AW2761" s="1"/>
      <c r="AX2761" s="1"/>
      <c r="AY2761" s="1"/>
      <c r="AZ2761" s="1"/>
      <c r="BA2761" s="1"/>
      <c r="BB2761" s="1"/>
    </row>
    <row r="2762" spans="1:54" x14ac:dyDescent="0.2">
      <c r="A2762" s="178">
        <f t="shared" si="1446"/>
        <v>43881</v>
      </c>
      <c r="B2762" s="2">
        <f t="shared" ref="B2762:B2825" si="1467">(W2762+AG2762)</f>
        <v>114734.44684400577</v>
      </c>
      <c r="C2762" s="2">
        <f t="shared" si="1447"/>
        <v>74907.744121869997</v>
      </c>
      <c r="D2762" s="2">
        <f>SUM(Y2762:Y$2956)</f>
        <v>26724.241793199999</v>
      </c>
      <c r="E2762" s="11">
        <f t="shared" ref="E2762:E2825" si="1468">(C2762-D2762)</f>
        <v>48183.502328670002</v>
      </c>
      <c r="F2762" s="99">
        <f t="shared" si="1461"/>
        <v>5320.25</v>
      </c>
      <c r="G2762" s="3">
        <f>IF(N2762=1,VLOOKUP(A2761,[1]Plan1!$BG$69:$BI$188,3),G2761)</f>
        <v>5331.42</v>
      </c>
      <c r="H2762" s="200">
        <f t="shared" si="1462"/>
        <v>43803</v>
      </c>
      <c r="I2762" s="200">
        <f t="shared" si="1463"/>
        <v>43834</v>
      </c>
      <c r="J2762" s="27">
        <f t="shared" ref="J2762:J2825" si="1469">(G2762/F2762)-1</f>
        <v>2.099525398242541E-3</v>
      </c>
      <c r="K2762" s="12">
        <f t="shared" si="1448"/>
        <v>43892</v>
      </c>
      <c r="L2762" s="12">
        <f t="shared" ref="L2762:L2825" si="1470">IF(A2762&gt;L2761,K2762,L2761)</f>
        <v>43892</v>
      </c>
      <c r="M2762" s="1">
        <f t="shared" si="1449"/>
        <v>18</v>
      </c>
      <c r="N2762" s="1">
        <f t="shared" ref="N2762:N2825" si="1471">(M2762-(NETWORKDAYS(A2762,L2762,AN$137:AN$327)-1))</f>
        <v>13</v>
      </c>
      <c r="O2762" s="2">
        <f t="shared" ref="O2762:O2825" si="1472">TRUNC((G2762/F2762)^TRUNC((N2762/M2762),9),8)</f>
        <v>1.0015158799999999</v>
      </c>
      <c r="P2762" s="11">
        <f t="shared" si="1460"/>
        <v>1.01150052</v>
      </c>
      <c r="Q2762" s="11">
        <f t="shared" si="1456"/>
        <v>1.5343357272011171</v>
      </c>
      <c r="R2762" s="2">
        <f t="shared" si="1459"/>
        <v>1.53666159</v>
      </c>
      <c r="S2762" s="2">
        <f t="shared" si="1454"/>
        <v>1.5082878799999999</v>
      </c>
      <c r="T2762" s="2">
        <f t="shared" ref="T2762:T2825" si="1473">TRUNC(C2762*S2762,8)</f>
        <v>112982.44257715</v>
      </c>
      <c r="U2762" s="2">
        <f t="shared" ref="U2762:U2825" si="1474">(D2762*(S2762-1))</f>
        <v>13583.608205673023</v>
      </c>
      <c r="V2762" s="2">
        <f t="shared" ref="V2762:V2825" si="1475">(E2762*(R2762-1))</f>
        <v>25858.234971472746</v>
      </c>
      <c r="W2762" s="2">
        <f t="shared" ref="W2762:W2825" si="1476">(C2762+U2762+V2762)</f>
        <v>114349.58729901577</v>
      </c>
      <c r="X2762" s="29">
        <f t="shared" ref="X2762:X2825" si="1477">IF(VLOOKUP(A2762,AN$10:AU$131,8)=VLOOKUP(A2761,AN$10:AU$131,8),0,VLOOKUP(A2762,AN$10:AU$131,8))</f>
        <v>0</v>
      </c>
      <c r="Y2762" s="2">
        <f t="shared" si="1455"/>
        <v>0</v>
      </c>
      <c r="Z2762" s="82">
        <f t="shared" ref="Z2762:Z2825" si="1478">IF(X2762&gt;0,VLOOKUP($A2762,$AN$10:$AS$131,6),0)</f>
        <v>0</v>
      </c>
      <c r="AA2762" s="2">
        <f t="shared" si="1465"/>
        <v>0</v>
      </c>
      <c r="AB2762" s="27">
        <f t="shared" si="1450"/>
        <v>6.7299999999999999E-2</v>
      </c>
      <c r="AC2762" s="29">
        <f t="shared" si="1464"/>
        <v>13</v>
      </c>
      <c r="AD2762" s="29">
        <v>252</v>
      </c>
      <c r="AE2762" s="11">
        <f t="shared" si="1457"/>
        <v>1.0033656399999999</v>
      </c>
      <c r="AF2762" s="2">
        <f t="shared" si="1466"/>
        <v>380.25822803</v>
      </c>
      <c r="AG2762" s="2">
        <f t="shared" ref="AG2762:AG2825" si="1479">TRUNC((W2762*(AE2762-1)),8)</f>
        <v>384.85954499000002</v>
      </c>
      <c r="AH2762" s="3">
        <f t="shared" ref="AH2762:AH2825" si="1480">IF(AA2762&gt;0,AA2762+AF2762,0)</f>
        <v>0</v>
      </c>
      <c r="AI2762" s="4" t="str">
        <f t="shared" si="1458"/>
        <v>A+J=</v>
      </c>
      <c r="AJ2762" s="12">
        <f t="shared" si="1451"/>
        <v>43892</v>
      </c>
      <c r="AK2762" s="12"/>
      <c r="AL2762" s="4"/>
      <c r="AM2762" s="1"/>
      <c r="AN2762" s="12"/>
      <c r="AO2762" s="1"/>
      <c r="AP2762" s="1"/>
      <c r="AQ2762" s="3"/>
      <c r="AR2762" s="3"/>
      <c r="AS2762" s="7"/>
      <c r="AT2762" s="1"/>
      <c r="AU2762" s="1"/>
      <c r="AV2762" s="1"/>
      <c r="AW2762" s="1"/>
      <c r="AX2762" s="1"/>
      <c r="AY2762" s="1"/>
      <c r="AZ2762" s="1"/>
      <c r="BA2762" s="1"/>
      <c r="BB2762" s="1"/>
    </row>
    <row r="2763" spans="1:54" x14ac:dyDescent="0.2">
      <c r="A2763" s="178">
        <f t="shared" ref="A2763:A2826" si="1481">(A2762+1)</f>
        <v>43882</v>
      </c>
      <c r="B2763" s="2">
        <f t="shared" si="1467"/>
        <v>114772.76402388274</v>
      </c>
      <c r="C2763" s="2">
        <f t="shared" ref="C2763:C2826" si="1482">TRUNC(IF(X2762&gt;0,VLOOKUP(A2762,$AN$12:$AO$131,2),C2762),8)</f>
        <v>74907.744121869997</v>
      </c>
      <c r="D2763" s="2">
        <f>SUM(Y2763:Y$2956)</f>
        <v>26724.241793199999</v>
      </c>
      <c r="E2763" s="11">
        <f t="shared" si="1468"/>
        <v>48183.502328670002</v>
      </c>
      <c r="F2763" s="99">
        <f t="shared" si="1461"/>
        <v>5320.25</v>
      </c>
      <c r="G2763" s="3">
        <f>IF(N2763=1,VLOOKUP(A2762,[1]Plan1!$BG$69:$BI$188,3),G2762)</f>
        <v>5331.42</v>
      </c>
      <c r="H2763" s="200">
        <f t="shared" si="1462"/>
        <v>43803</v>
      </c>
      <c r="I2763" s="200">
        <f t="shared" si="1463"/>
        <v>43834</v>
      </c>
      <c r="J2763" s="27">
        <f t="shared" si="1469"/>
        <v>2.099525398242541E-3</v>
      </c>
      <c r="K2763" s="12">
        <f t="shared" ref="K2763:K2826" si="1483">IF(DAY(A2763)=1,VLOOKUP(A2763,AR$137:AW$275,4),K2762)</f>
        <v>43892</v>
      </c>
      <c r="L2763" s="12">
        <f t="shared" si="1470"/>
        <v>43892</v>
      </c>
      <c r="M2763" s="1">
        <f t="shared" ref="M2763:M2826" si="1484">IF(L2763=L2762,M2762,NETWORKDAYS(L2762,L2763,$AN$137:$AN$327)-1)</f>
        <v>18</v>
      </c>
      <c r="N2763" s="1">
        <f t="shared" si="1471"/>
        <v>14</v>
      </c>
      <c r="O2763" s="2">
        <f t="shared" si="1472"/>
        <v>1.0016325800000001</v>
      </c>
      <c r="P2763" s="11">
        <f t="shared" si="1460"/>
        <v>1.01150052</v>
      </c>
      <c r="Q2763" s="11">
        <f t="shared" si="1456"/>
        <v>1.5343357272011171</v>
      </c>
      <c r="R2763" s="2">
        <f t="shared" si="1459"/>
        <v>1.53684065</v>
      </c>
      <c r="S2763" s="2">
        <f t="shared" si="1454"/>
        <v>1.5082878799999999</v>
      </c>
      <c r="T2763" s="2">
        <f t="shared" si="1473"/>
        <v>112982.44257715</v>
      </c>
      <c r="U2763" s="2">
        <f t="shared" si="1474"/>
        <v>13583.608205673023</v>
      </c>
      <c r="V2763" s="2">
        <f t="shared" si="1475"/>
        <v>25866.86270939972</v>
      </c>
      <c r="W2763" s="2">
        <f t="shared" si="1476"/>
        <v>114358.21503694274</v>
      </c>
      <c r="X2763" s="29">
        <f t="shared" si="1477"/>
        <v>0</v>
      </c>
      <c r="Y2763" s="2">
        <f t="shared" si="1455"/>
        <v>0</v>
      </c>
      <c r="Z2763" s="82">
        <f t="shared" si="1478"/>
        <v>0</v>
      </c>
      <c r="AA2763" s="2">
        <f t="shared" si="1465"/>
        <v>0</v>
      </c>
      <c r="AB2763" s="27">
        <f t="shared" ref="AB2763:AB2826" si="1485">(AB2762)</f>
        <v>6.7299999999999999E-2</v>
      </c>
      <c r="AC2763" s="29">
        <f t="shared" si="1464"/>
        <v>14</v>
      </c>
      <c r="AD2763" s="29">
        <v>252</v>
      </c>
      <c r="AE2763" s="11">
        <f t="shared" si="1457"/>
        <v>1.0036250040000001</v>
      </c>
      <c r="AF2763" s="2">
        <f t="shared" si="1466"/>
        <v>409.56180626999998</v>
      </c>
      <c r="AG2763" s="2">
        <f t="shared" si="1479"/>
        <v>414.54898694000002</v>
      </c>
      <c r="AH2763" s="3">
        <f t="shared" si="1480"/>
        <v>0</v>
      </c>
      <c r="AI2763" s="4" t="str">
        <f t="shared" si="1458"/>
        <v>A+J=</v>
      </c>
      <c r="AJ2763" s="12">
        <f t="shared" ref="AJ2763:AJ2826" si="1486">IF(X2762&gt;0,VLOOKUP(A2762,$AN$10:$AW$130,9),AJ2762)</f>
        <v>43892</v>
      </c>
      <c r="AK2763" s="12"/>
      <c r="AL2763" s="4"/>
      <c r="AM2763" s="1"/>
      <c r="AN2763" s="12"/>
      <c r="AO2763" s="1"/>
      <c r="AP2763" s="1"/>
      <c r="AQ2763" s="3"/>
      <c r="AR2763" s="3"/>
      <c r="AS2763" s="7"/>
      <c r="AT2763" s="1"/>
      <c r="AU2763" s="1"/>
      <c r="AV2763" s="1"/>
      <c r="AW2763" s="1"/>
      <c r="AX2763" s="1"/>
      <c r="AY2763" s="1"/>
      <c r="AZ2763" s="1"/>
      <c r="BA2763" s="1"/>
      <c r="BB2763" s="1"/>
    </row>
    <row r="2764" spans="1:54" x14ac:dyDescent="0.2">
      <c r="A2764" s="178">
        <f t="shared" si="1481"/>
        <v>43883</v>
      </c>
      <c r="B2764" s="2">
        <f t="shared" si="1467"/>
        <v>114811.09382548473</v>
      </c>
      <c r="C2764" s="2">
        <f t="shared" si="1482"/>
        <v>74907.744121869997</v>
      </c>
      <c r="D2764" s="2">
        <f>SUM(Y2764:Y$2956)</f>
        <v>26724.241793199999</v>
      </c>
      <c r="E2764" s="11">
        <f t="shared" si="1468"/>
        <v>48183.502328670002</v>
      </c>
      <c r="F2764" s="99">
        <f t="shared" si="1461"/>
        <v>5320.25</v>
      </c>
      <c r="G2764" s="3">
        <f>IF(N2764=1,VLOOKUP(A2763,[1]Plan1!$BG$69:$BI$188,3),G2763)</f>
        <v>5331.42</v>
      </c>
      <c r="H2764" s="200">
        <f t="shared" si="1462"/>
        <v>43803</v>
      </c>
      <c r="I2764" s="200">
        <f t="shared" si="1463"/>
        <v>43834</v>
      </c>
      <c r="J2764" s="27">
        <f t="shared" si="1469"/>
        <v>2.099525398242541E-3</v>
      </c>
      <c r="K2764" s="12">
        <f t="shared" si="1483"/>
        <v>43892</v>
      </c>
      <c r="L2764" s="12">
        <f t="shared" si="1470"/>
        <v>43892</v>
      </c>
      <c r="M2764" s="1">
        <f t="shared" si="1484"/>
        <v>18</v>
      </c>
      <c r="N2764" s="1">
        <f t="shared" si="1471"/>
        <v>15</v>
      </c>
      <c r="O2764" s="2">
        <f t="shared" si="1472"/>
        <v>1.00174929</v>
      </c>
      <c r="P2764" s="11">
        <f t="shared" si="1460"/>
        <v>1.01150052</v>
      </c>
      <c r="Q2764" s="11">
        <f t="shared" si="1456"/>
        <v>1.5343357272011171</v>
      </c>
      <c r="R2764" s="2">
        <f t="shared" si="1459"/>
        <v>1.53701972</v>
      </c>
      <c r="S2764" s="2">
        <f t="shared" si="1454"/>
        <v>1.5082878799999999</v>
      </c>
      <c r="T2764" s="2">
        <f t="shared" si="1473"/>
        <v>112982.44257715</v>
      </c>
      <c r="U2764" s="2">
        <f t="shared" si="1474"/>
        <v>13583.608205673023</v>
      </c>
      <c r="V2764" s="2">
        <f t="shared" si="1475"/>
        <v>25875.490929161711</v>
      </c>
      <c r="W2764" s="2">
        <f t="shared" si="1476"/>
        <v>114366.84325670473</v>
      </c>
      <c r="X2764" s="29">
        <f t="shared" si="1477"/>
        <v>0</v>
      </c>
      <c r="Y2764" s="2">
        <f t="shared" si="1455"/>
        <v>0</v>
      </c>
      <c r="Z2764" s="82">
        <f t="shared" si="1478"/>
        <v>0</v>
      </c>
      <c r="AA2764" s="2">
        <f t="shared" si="1465"/>
        <v>0</v>
      </c>
      <c r="AB2764" s="27">
        <f t="shared" si="1485"/>
        <v>6.7299999999999999E-2</v>
      </c>
      <c r="AC2764" s="29">
        <f t="shared" si="1464"/>
        <v>15</v>
      </c>
      <c r="AD2764" s="29">
        <v>252</v>
      </c>
      <c r="AE2764" s="11">
        <f t="shared" si="1457"/>
        <v>1.003884435</v>
      </c>
      <c r="AF2764" s="2">
        <f t="shared" si="1466"/>
        <v>438.87295433000003</v>
      </c>
      <c r="AG2764" s="2">
        <f t="shared" si="1479"/>
        <v>444.25056877999998</v>
      </c>
      <c r="AH2764" s="3">
        <f t="shared" si="1480"/>
        <v>0</v>
      </c>
      <c r="AI2764" s="4" t="str">
        <f t="shared" si="1458"/>
        <v>A+J=</v>
      </c>
      <c r="AJ2764" s="12">
        <f t="shared" si="1486"/>
        <v>43892</v>
      </c>
      <c r="AK2764" s="12"/>
      <c r="AL2764" s="4"/>
      <c r="AM2764" s="1"/>
      <c r="AN2764" s="12"/>
      <c r="AO2764" s="1"/>
      <c r="AP2764" s="1"/>
      <c r="AQ2764" s="3"/>
      <c r="AR2764" s="3"/>
      <c r="AS2764" s="7"/>
      <c r="AT2764" s="1"/>
      <c r="AU2764" s="1"/>
      <c r="AV2764" s="1"/>
      <c r="AW2764" s="1"/>
      <c r="AX2764" s="1"/>
      <c r="AY2764" s="1"/>
      <c r="AZ2764" s="1"/>
      <c r="BA2764" s="1"/>
      <c r="BB2764" s="1"/>
    </row>
    <row r="2765" spans="1:54" x14ac:dyDescent="0.2">
      <c r="A2765" s="178">
        <f t="shared" si="1481"/>
        <v>43884</v>
      </c>
      <c r="B2765" s="2">
        <f t="shared" si="1467"/>
        <v>114811.09382548473</v>
      </c>
      <c r="C2765" s="2">
        <f t="shared" si="1482"/>
        <v>74907.744121869997</v>
      </c>
      <c r="D2765" s="2">
        <f>SUM(Y2765:Y$2956)</f>
        <v>26724.241793199999</v>
      </c>
      <c r="E2765" s="11">
        <f t="shared" si="1468"/>
        <v>48183.502328670002</v>
      </c>
      <c r="F2765" s="99">
        <f t="shared" si="1461"/>
        <v>5320.25</v>
      </c>
      <c r="G2765" s="3">
        <f>IF(N2765=1,VLOOKUP(A2764,[1]Plan1!$BG$69:$BI$188,3),G2764)</f>
        <v>5331.42</v>
      </c>
      <c r="H2765" s="200">
        <f t="shared" si="1462"/>
        <v>43803</v>
      </c>
      <c r="I2765" s="200">
        <f t="shared" si="1463"/>
        <v>43834</v>
      </c>
      <c r="J2765" s="27">
        <f t="shared" si="1469"/>
        <v>2.099525398242541E-3</v>
      </c>
      <c r="K2765" s="12">
        <f t="shared" si="1483"/>
        <v>43892</v>
      </c>
      <c r="L2765" s="12">
        <f t="shared" si="1470"/>
        <v>43892</v>
      </c>
      <c r="M2765" s="1">
        <f t="shared" si="1484"/>
        <v>18</v>
      </c>
      <c r="N2765" s="1">
        <f t="shared" si="1471"/>
        <v>15</v>
      </c>
      <c r="O2765" s="2">
        <f t="shared" si="1472"/>
        <v>1.00174929</v>
      </c>
      <c r="P2765" s="11">
        <f t="shared" si="1460"/>
        <v>1.01150052</v>
      </c>
      <c r="Q2765" s="11">
        <f t="shared" si="1456"/>
        <v>1.5343357272011171</v>
      </c>
      <c r="R2765" s="2">
        <f t="shared" si="1459"/>
        <v>1.53701972</v>
      </c>
      <c r="S2765" s="2">
        <f t="shared" si="1454"/>
        <v>1.5082878799999999</v>
      </c>
      <c r="T2765" s="2">
        <f t="shared" si="1473"/>
        <v>112982.44257715</v>
      </c>
      <c r="U2765" s="2">
        <f t="shared" si="1474"/>
        <v>13583.608205673023</v>
      </c>
      <c r="V2765" s="2">
        <f t="shared" si="1475"/>
        <v>25875.490929161711</v>
      </c>
      <c r="W2765" s="2">
        <f t="shared" si="1476"/>
        <v>114366.84325670473</v>
      </c>
      <c r="X2765" s="29">
        <f t="shared" si="1477"/>
        <v>0</v>
      </c>
      <c r="Y2765" s="2">
        <f t="shared" si="1455"/>
        <v>0</v>
      </c>
      <c r="Z2765" s="82">
        <f t="shared" si="1478"/>
        <v>0</v>
      </c>
      <c r="AA2765" s="2">
        <f t="shared" si="1465"/>
        <v>0</v>
      </c>
      <c r="AB2765" s="27">
        <f t="shared" si="1485"/>
        <v>6.7299999999999999E-2</v>
      </c>
      <c r="AC2765" s="29">
        <f t="shared" si="1464"/>
        <v>15</v>
      </c>
      <c r="AD2765" s="29">
        <v>252</v>
      </c>
      <c r="AE2765" s="11">
        <f t="shared" si="1457"/>
        <v>1.003884435</v>
      </c>
      <c r="AF2765" s="2">
        <f t="shared" si="1466"/>
        <v>438.87295433000003</v>
      </c>
      <c r="AG2765" s="2">
        <f t="shared" si="1479"/>
        <v>444.25056877999998</v>
      </c>
      <c r="AH2765" s="3">
        <f t="shared" si="1480"/>
        <v>0</v>
      </c>
      <c r="AI2765" s="4" t="str">
        <f t="shared" si="1458"/>
        <v>A+J=</v>
      </c>
      <c r="AJ2765" s="12">
        <f t="shared" si="1486"/>
        <v>43892</v>
      </c>
      <c r="AK2765" s="12"/>
      <c r="AL2765" s="4"/>
      <c r="AM2765" s="1"/>
      <c r="AN2765" s="12"/>
      <c r="AO2765" s="1"/>
      <c r="AP2765" s="1"/>
      <c r="AQ2765" s="3"/>
      <c r="AR2765" s="3"/>
      <c r="AS2765" s="7"/>
      <c r="AT2765" s="1"/>
      <c r="AU2765" s="1"/>
      <c r="AV2765" s="1"/>
      <c r="AW2765" s="1"/>
      <c r="AX2765" s="1"/>
      <c r="AY2765" s="1"/>
      <c r="AZ2765" s="1"/>
      <c r="BA2765" s="1"/>
      <c r="BB2765" s="1"/>
    </row>
    <row r="2766" spans="1:54" x14ac:dyDescent="0.2">
      <c r="A2766" s="178">
        <f t="shared" si="1481"/>
        <v>43885</v>
      </c>
      <c r="B2766" s="2">
        <f t="shared" si="1467"/>
        <v>114811.09382548473</v>
      </c>
      <c r="C2766" s="2">
        <f t="shared" si="1482"/>
        <v>74907.744121869997</v>
      </c>
      <c r="D2766" s="2">
        <f>SUM(Y2766:Y$2956)</f>
        <v>26724.241793199999</v>
      </c>
      <c r="E2766" s="11">
        <f t="shared" si="1468"/>
        <v>48183.502328670002</v>
      </c>
      <c r="F2766" s="99">
        <f t="shared" si="1461"/>
        <v>5320.25</v>
      </c>
      <c r="G2766" s="3">
        <f>IF(N2766=1,VLOOKUP(A2765,[1]Plan1!$BG$69:$BI$188,3),G2765)</f>
        <v>5331.42</v>
      </c>
      <c r="H2766" s="200">
        <f t="shared" si="1462"/>
        <v>43803</v>
      </c>
      <c r="I2766" s="200">
        <f t="shared" si="1463"/>
        <v>43834</v>
      </c>
      <c r="J2766" s="27">
        <f t="shared" si="1469"/>
        <v>2.099525398242541E-3</v>
      </c>
      <c r="K2766" s="12">
        <f t="shared" si="1483"/>
        <v>43892</v>
      </c>
      <c r="L2766" s="12">
        <f t="shared" si="1470"/>
        <v>43892</v>
      </c>
      <c r="M2766" s="1">
        <f t="shared" si="1484"/>
        <v>18</v>
      </c>
      <c r="N2766" s="1">
        <f t="shared" si="1471"/>
        <v>15</v>
      </c>
      <c r="O2766" s="2">
        <f t="shared" si="1472"/>
        <v>1.00174929</v>
      </c>
      <c r="P2766" s="11">
        <f t="shared" si="1460"/>
        <v>1.01150052</v>
      </c>
      <c r="Q2766" s="11">
        <f t="shared" si="1456"/>
        <v>1.5343357272011171</v>
      </c>
      <c r="R2766" s="2">
        <f t="shared" si="1459"/>
        <v>1.53701972</v>
      </c>
      <c r="S2766" s="2">
        <f t="shared" si="1454"/>
        <v>1.5082878799999999</v>
      </c>
      <c r="T2766" s="2">
        <f t="shared" si="1473"/>
        <v>112982.44257715</v>
      </c>
      <c r="U2766" s="2">
        <f t="shared" si="1474"/>
        <v>13583.608205673023</v>
      </c>
      <c r="V2766" s="2">
        <f t="shared" si="1475"/>
        <v>25875.490929161711</v>
      </c>
      <c r="W2766" s="2">
        <f t="shared" si="1476"/>
        <v>114366.84325670473</v>
      </c>
      <c r="X2766" s="29">
        <f t="shared" si="1477"/>
        <v>0</v>
      </c>
      <c r="Y2766" s="2">
        <f t="shared" si="1455"/>
        <v>0</v>
      </c>
      <c r="Z2766" s="82">
        <f t="shared" si="1478"/>
        <v>0</v>
      </c>
      <c r="AA2766" s="2">
        <f t="shared" si="1465"/>
        <v>0</v>
      </c>
      <c r="AB2766" s="27">
        <f t="shared" si="1485"/>
        <v>6.7299999999999999E-2</v>
      </c>
      <c r="AC2766" s="29">
        <f t="shared" si="1464"/>
        <v>15</v>
      </c>
      <c r="AD2766" s="29">
        <v>252</v>
      </c>
      <c r="AE2766" s="11">
        <f t="shared" si="1457"/>
        <v>1.003884435</v>
      </c>
      <c r="AF2766" s="2">
        <f t="shared" si="1466"/>
        <v>438.87295433000003</v>
      </c>
      <c r="AG2766" s="2">
        <f t="shared" si="1479"/>
        <v>444.25056877999998</v>
      </c>
      <c r="AH2766" s="3">
        <f t="shared" si="1480"/>
        <v>0</v>
      </c>
      <c r="AI2766" s="4" t="str">
        <f t="shared" si="1458"/>
        <v>A+J=</v>
      </c>
      <c r="AJ2766" s="12">
        <f t="shared" si="1486"/>
        <v>43892</v>
      </c>
      <c r="AK2766" s="12"/>
      <c r="AL2766" s="4"/>
      <c r="AM2766" s="1"/>
      <c r="AN2766" s="12"/>
      <c r="AO2766" s="1"/>
      <c r="AP2766" s="1"/>
      <c r="AQ2766" s="3"/>
      <c r="AR2766" s="3"/>
      <c r="AS2766" s="7"/>
      <c r="AT2766" s="1"/>
      <c r="AU2766" s="1"/>
      <c r="AV2766" s="1"/>
      <c r="AW2766" s="1"/>
      <c r="AX2766" s="1"/>
      <c r="AY2766" s="1"/>
      <c r="AZ2766" s="1"/>
      <c r="BA2766" s="1"/>
      <c r="BB2766" s="1"/>
    </row>
    <row r="2767" spans="1:54" x14ac:dyDescent="0.2">
      <c r="A2767" s="178">
        <f t="shared" si="1481"/>
        <v>43886</v>
      </c>
      <c r="B2767" s="2">
        <f t="shared" si="1467"/>
        <v>114811.09382548473</v>
      </c>
      <c r="C2767" s="2">
        <f t="shared" si="1482"/>
        <v>74907.744121869997</v>
      </c>
      <c r="D2767" s="2">
        <f>SUM(Y2767:Y$2956)</f>
        <v>26724.241793199999</v>
      </c>
      <c r="E2767" s="11">
        <f t="shared" si="1468"/>
        <v>48183.502328670002</v>
      </c>
      <c r="F2767" s="99">
        <f t="shared" si="1461"/>
        <v>5320.25</v>
      </c>
      <c r="G2767" s="3">
        <f>IF(N2767=1,VLOOKUP(A2766,[1]Plan1!$BG$69:$BI$188,3),G2766)</f>
        <v>5331.42</v>
      </c>
      <c r="H2767" s="200">
        <f t="shared" si="1462"/>
        <v>43803</v>
      </c>
      <c r="I2767" s="200">
        <f t="shared" si="1463"/>
        <v>43834</v>
      </c>
      <c r="J2767" s="27">
        <f t="shared" si="1469"/>
        <v>2.099525398242541E-3</v>
      </c>
      <c r="K2767" s="12">
        <f t="shared" si="1483"/>
        <v>43892</v>
      </c>
      <c r="L2767" s="12">
        <f t="shared" si="1470"/>
        <v>43892</v>
      </c>
      <c r="M2767" s="1">
        <f t="shared" si="1484"/>
        <v>18</v>
      </c>
      <c r="N2767" s="1">
        <f t="shared" si="1471"/>
        <v>15</v>
      </c>
      <c r="O2767" s="2">
        <f t="shared" si="1472"/>
        <v>1.00174929</v>
      </c>
      <c r="P2767" s="11">
        <f t="shared" si="1460"/>
        <v>1.01150052</v>
      </c>
      <c r="Q2767" s="11">
        <f t="shared" si="1456"/>
        <v>1.5343357272011171</v>
      </c>
      <c r="R2767" s="2">
        <f t="shared" si="1459"/>
        <v>1.53701972</v>
      </c>
      <c r="S2767" s="2">
        <f t="shared" si="1454"/>
        <v>1.5082878799999999</v>
      </c>
      <c r="T2767" s="2">
        <f t="shared" si="1473"/>
        <v>112982.44257715</v>
      </c>
      <c r="U2767" s="2">
        <f t="shared" si="1474"/>
        <v>13583.608205673023</v>
      </c>
      <c r="V2767" s="2">
        <f t="shared" si="1475"/>
        <v>25875.490929161711</v>
      </c>
      <c r="W2767" s="2">
        <f t="shared" si="1476"/>
        <v>114366.84325670473</v>
      </c>
      <c r="X2767" s="29">
        <f t="shared" si="1477"/>
        <v>0</v>
      </c>
      <c r="Y2767" s="2">
        <f t="shared" si="1455"/>
        <v>0</v>
      </c>
      <c r="Z2767" s="82">
        <f t="shared" si="1478"/>
        <v>0</v>
      </c>
      <c r="AA2767" s="2">
        <f t="shared" si="1465"/>
        <v>0</v>
      </c>
      <c r="AB2767" s="27">
        <f t="shared" si="1485"/>
        <v>6.7299999999999999E-2</v>
      </c>
      <c r="AC2767" s="29">
        <f t="shared" si="1464"/>
        <v>15</v>
      </c>
      <c r="AD2767" s="29">
        <v>252</v>
      </c>
      <c r="AE2767" s="11">
        <f t="shared" si="1457"/>
        <v>1.003884435</v>
      </c>
      <c r="AF2767" s="2">
        <f t="shared" si="1466"/>
        <v>438.87295433000003</v>
      </c>
      <c r="AG2767" s="2">
        <f t="shared" si="1479"/>
        <v>444.25056877999998</v>
      </c>
      <c r="AH2767" s="3">
        <f t="shared" si="1480"/>
        <v>0</v>
      </c>
      <c r="AI2767" s="4" t="str">
        <f t="shared" si="1458"/>
        <v>A+J=</v>
      </c>
      <c r="AJ2767" s="12">
        <f t="shared" si="1486"/>
        <v>43892</v>
      </c>
      <c r="AK2767" s="12"/>
      <c r="AL2767" s="4"/>
      <c r="AM2767" s="1"/>
      <c r="AN2767" s="12"/>
      <c r="AO2767" s="1"/>
      <c r="AP2767" s="1"/>
      <c r="AQ2767" s="3"/>
      <c r="AR2767" s="3"/>
      <c r="AS2767" s="7"/>
      <c r="AT2767" s="1"/>
      <c r="AU2767" s="1"/>
      <c r="AV2767" s="1"/>
      <c r="AW2767" s="1"/>
      <c r="AX2767" s="1"/>
      <c r="AY2767" s="1"/>
      <c r="AZ2767" s="1"/>
      <c r="BA2767" s="1"/>
      <c r="BB2767" s="1"/>
    </row>
    <row r="2768" spans="1:54" x14ac:dyDescent="0.2">
      <c r="A2768" s="178">
        <f t="shared" si="1481"/>
        <v>43887</v>
      </c>
      <c r="B2768" s="2">
        <f t="shared" si="1467"/>
        <v>114811.09382548473</v>
      </c>
      <c r="C2768" s="2">
        <f t="shared" si="1482"/>
        <v>74907.744121869997</v>
      </c>
      <c r="D2768" s="2">
        <f>SUM(Y2768:Y$2956)</f>
        <v>26724.241793199999</v>
      </c>
      <c r="E2768" s="11">
        <f t="shared" si="1468"/>
        <v>48183.502328670002</v>
      </c>
      <c r="F2768" s="99">
        <f t="shared" si="1461"/>
        <v>5320.25</v>
      </c>
      <c r="G2768" s="3">
        <f>IF(N2768=1,VLOOKUP(A2767,[1]Plan1!$BG$69:$BI$188,3),G2767)</f>
        <v>5331.42</v>
      </c>
      <c r="H2768" s="200">
        <f t="shared" si="1462"/>
        <v>43803</v>
      </c>
      <c r="I2768" s="200">
        <f t="shared" si="1463"/>
        <v>43834</v>
      </c>
      <c r="J2768" s="27">
        <f t="shared" si="1469"/>
        <v>2.099525398242541E-3</v>
      </c>
      <c r="K2768" s="12">
        <f t="shared" si="1483"/>
        <v>43892</v>
      </c>
      <c r="L2768" s="12">
        <f t="shared" si="1470"/>
        <v>43892</v>
      </c>
      <c r="M2768" s="1">
        <f t="shared" si="1484"/>
        <v>18</v>
      </c>
      <c r="N2768" s="1">
        <f t="shared" si="1471"/>
        <v>15</v>
      </c>
      <c r="O2768" s="2">
        <f t="shared" si="1472"/>
        <v>1.00174929</v>
      </c>
      <c r="P2768" s="11">
        <f t="shared" si="1460"/>
        <v>1.01150052</v>
      </c>
      <c r="Q2768" s="11">
        <f t="shared" si="1456"/>
        <v>1.5343357272011171</v>
      </c>
      <c r="R2768" s="2">
        <f t="shared" si="1459"/>
        <v>1.53701972</v>
      </c>
      <c r="S2768" s="2">
        <f t="shared" si="1454"/>
        <v>1.5082878799999999</v>
      </c>
      <c r="T2768" s="2">
        <f t="shared" si="1473"/>
        <v>112982.44257715</v>
      </c>
      <c r="U2768" s="2">
        <f t="shared" si="1474"/>
        <v>13583.608205673023</v>
      </c>
      <c r="V2768" s="2">
        <f t="shared" si="1475"/>
        <v>25875.490929161711</v>
      </c>
      <c r="W2768" s="2">
        <f t="shared" si="1476"/>
        <v>114366.84325670473</v>
      </c>
      <c r="X2768" s="29">
        <f t="shared" si="1477"/>
        <v>0</v>
      </c>
      <c r="Y2768" s="2">
        <f t="shared" si="1455"/>
        <v>0</v>
      </c>
      <c r="Z2768" s="82">
        <f t="shared" si="1478"/>
        <v>0</v>
      </c>
      <c r="AA2768" s="2">
        <f t="shared" si="1465"/>
        <v>0</v>
      </c>
      <c r="AB2768" s="27">
        <f t="shared" si="1485"/>
        <v>6.7299999999999999E-2</v>
      </c>
      <c r="AC2768" s="29">
        <f t="shared" si="1464"/>
        <v>15</v>
      </c>
      <c r="AD2768" s="29">
        <v>252</v>
      </c>
      <c r="AE2768" s="11">
        <f t="shared" si="1457"/>
        <v>1.003884435</v>
      </c>
      <c r="AF2768" s="2">
        <f t="shared" si="1466"/>
        <v>438.87295433000003</v>
      </c>
      <c r="AG2768" s="2">
        <f t="shared" si="1479"/>
        <v>444.25056877999998</v>
      </c>
      <c r="AH2768" s="3">
        <f t="shared" si="1480"/>
        <v>0</v>
      </c>
      <c r="AI2768" s="4" t="str">
        <f t="shared" si="1458"/>
        <v>A+J=</v>
      </c>
      <c r="AJ2768" s="12">
        <f t="shared" si="1486"/>
        <v>43892</v>
      </c>
      <c r="AK2768" s="12"/>
      <c r="AL2768" s="4"/>
      <c r="AM2768" s="1"/>
      <c r="AN2768" s="12"/>
      <c r="AO2768" s="1"/>
      <c r="AP2768" s="1"/>
      <c r="AQ2768" s="3"/>
      <c r="AR2768" s="3"/>
      <c r="AS2768" s="7"/>
      <c r="AT2768" s="1"/>
      <c r="AU2768" s="1"/>
      <c r="AV2768" s="1"/>
      <c r="AW2768" s="1"/>
      <c r="AX2768" s="1"/>
      <c r="AY2768" s="1"/>
      <c r="AZ2768" s="1"/>
      <c r="BA2768" s="1"/>
      <c r="BB2768" s="1"/>
    </row>
    <row r="2769" spans="1:54" x14ac:dyDescent="0.2">
      <c r="A2769" s="178">
        <f t="shared" si="1481"/>
        <v>43888</v>
      </c>
      <c r="B2769" s="2">
        <f t="shared" si="1467"/>
        <v>114849.43733297179</v>
      </c>
      <c r="C2769" s="2">
        <f t="shared" si="1482"/>
        <v>74907.744121869997</v>
      </c>
      <c r="D2769" s="2">
        <f>SUM(Y2769:Y$2956)</f>
        <v>26724.241793199999</v>
      </c>
      <c r="E2769" s="11">
        <f t="shared" si="1468"/>
        <v>48183.502328670002</v>
      </c>
      <c r="F2769" s="99">
        <f t="shared" si="1461"/>
        <v>5320.25</v>
      </c>
      <c r="G2769" s="3">
        <f>IF(N2769=1,VLOOKUP(A2768,[1]Plan1!$BG$69:$BI$188,3),G2768)</f>
        <v>5331.42</v>
      </c>
      <c r="H2769" s="200">
        <f t="shared" si="1462"/>
        <v>43803</v>
      </c>
      <c r="I2769" s="200">
        <f t="shared" si="1463"/>
        <v>43834</v>
      </c>
      <c r="J2769" s="27">
        <f t="shared" si="1469"/>
        <v>2.099525398242541E-3</v>
      </c>
      <c r="K2769" s="12">
        <f t="shared" si="1483"/>
        <v>43892</v>
      </c>
      <c r="L2769" s="12">
        <f t="shared" si="1470"/>
        <v>43892</v>
      </c>
      <c r="M2769" s="1">
        <f t="shared" si="1484"/>
        <v>18</v>
      </c>
      <c r="N2769" s="1">
        <f t="shared" si="1471"/>
        <v>16</v>
      </c>
      <c r="O2769" s="2">
        <f t="shared" si="1472"/>
        <v>1.00186602</v>
      </c>
      <c r="P2769" s="11">
        <f t="shared" si="1460"/>
        <v>1.01150052</v>
      </c>
      <c r="Q2769" s="11">
        <f t="shared" si="1456"/>
        <v>1.5343357272011171</v>
      </c>
      <c r="R2769" s="2">
        <f t="shared" si="1459"/>
        <v>1.53719882</v>
      </c>
      <c r="S2769" s="2">
        <f t="shared" si="1454"/>
        <v>1.5082878799999999</v>
      </c>
      <c r="T2769" s="2">
        <f t="shared" si="1473"/>
        <v>112982.44257715</v>
      </c>
      <c r="U2769" s="2">
        <f t="shared" si="1474"/>
        <v>13583.608205673023</v>
      </c>
      <c r="V2769" s="2">
        <f t="shared" si="1475"/>
        <v>25884.120594428776</v>
      </c>
      <c r="W2769" s="2">
        <f t="shared" si="1476"/>
        <v>114375.4729219718</v>
      </c>
      <c r="X2769" s="29">
        <f t="shared" si="1477"/>
        <v>0</v>
      </c>
      <c r="Y2769" s="2">
        <f t="shared" si="1455"/>
        <v>0</v>
      </c>
      <c r="Z2769" s="82">
        <f t="shared" si="1478"/>
        <v>0</v>
      </c>
      <c r="AA2769" s="2">
        <f t="shared" si="1465"/>
        <v>0</v>
      </c>
      <c r="AB2769" s="27">
        <f t="shared" si="1485"/>
        <v>6.7299999999999999E-2</v>
      </c>
      <c r="AC2769" s="29">
        <f t="shared" si="1464"/>
        <v>16</v>
      </c>
      <c r="AD2769" s="29">
        <v>252</v>
      </c>
      <c r="AE2769" s="11">
        <f t="shared" si="1457"/>
        <v>1.004143934</v>
      </c>
      <c r="AF2769" s="2">
        <f t="shared" si="1466"/>
        <v>468.19178519000002</v>
      </c>
      <c r="AG2769" s="2">
        <f t="shared" si="1479"/>
        <v>473.96441099999998</v>
      </c>
      <c r="AH2769" s="3">
        <f t="shared" si="1480"/>
        <v>0</v>
      </c>
      <c r="AI2769" s="4" t="str">
        <f t="shared" si="1458"/>
        <v>A+J=</v>
      </c>
      <c r="AJ2769" s="12">
        <f t="shared" si="1486"/>
        <v>43892</v>
      </c>
      <c r="AK2769" s="12"/>
      <c r="AL2769" s="4"/>
      <c r="AM2769" s="1"/>
      <c r="AN2769" s="12"/>
      <c r="AO2769" s="1"/>
      <c r="AP2769" s="1"/>
      <c r="AQ2769" s="3"/>
      <c r="AR2769" s="3"/>
      <c r="AS2769" s="7"/>
      <c r="AT2769" s="1"/>
      <c r="AU2769" s="1"/>
      <c r="AV2769" s="1"/>
      <c r="AW2769" s="1"/>
      <c r="AX2769" s="1"/>
      <c r="AY2769" s="1"/>
      <c r="AZ2769" s="1"/>
      <c r="BA2769" s="1"/>
      <c r="BB2769" s="1"/>
    </row>
    <row r="2770" spans="1:54" x14ac:dyDescent="0.2">
      <c r="A2770" s="178">
        <f t="shared" si="1481"/>
        <v>43889</v>
      </c>
      <c r="B2770" s="2">
        <f t="shared" si="1467"/>
        <v>114887.79383650891</v>
      </c>
      <c r="C2770" s="2">
        <f t="shared" si="1482"/>
        <v>74907.744121869997</v>
      </c>
      <c r="D2770" s="2">
        <f>SUM(Y2770:Y$2956)</f>
        <v>26724.241793199999</v>
      </c>
      <c r="E2770" s="11">
        <f t="shared" si="1468"/>
        <v>48183.502328670002</v>
      </c>
      <c r="F2770" s="99">
        <f t="shared" si="1461"/>
        <v>5320.25</v>
      </c>
      <c r="G2770" s="3">
        <f>IF(N2770=1,VLOOKUP(A2769,[1]Plan1!$BG$69:$BI$188,3),G2769)</f>
        <v>5331.42</v>
      </c>
      <c r="H2770" s="200">
        <f t="shared" si="1462"/>
        <v>43803</v>
      </c>
      <c r="I2770" s="200">
        <f t="shared" si="1463"/>
        <v>43834</v>
      </c>
      <c r="J2770" s="27">
        <f t="shared" si="1469"/>
        <v>2.099525398242541E-3</v>
      </c>
      <c r="K2770" s="12">
        <f t="shared" si="1483"/>
        <v>43892</v>
      </c>
      <c r="L2770" s="12">
        <f t="shared" si="1470"/>
        <v>43892</v>
      </c>
      <c r="M2770" s="1">
        <f t="shared" si="1484"/>
        <v>18</v>
      </c>
      <c r="N2770" s="1">
        <f t="shared" si="1471"/>
        <v>17</v>
      </c>
      <c r="O2770" s="2">
        <f t="shared" si="1472"/>
        <v>1.00198276</v>
      </c>
      <c r="P2770" s="11">
        <f t="shared" si="1460"/>
        <v>1.01150052</v>
      </c>
      <c r="Q2770" s="11">
        <f t="shared" si="1456"/>
        <v>1.5343357272011171</v>
      </c>
      <c r="R2770" s="2">
        <f t="shared" si="1459"/>
        <v>1.5373779400000001</v>
      </c>
      <c r="S2770" s="2">
        <f t="shared" si="1454"/>
        <v>1.5082878799999999</v>
      </c>
      <c r="T2770" s="2">
        <f t="shared" si="1473"/>
        <v>112982.44257715</v>
      </c>
      <c r="U2770" s="2">
        <f t="shared" si="1474"/>
        <v>13583.608205673023</v>
      </c>
      <c r="V2770" s="2">
        <f t="shared" si="1475"/>
        <v>25892.751223365893</v>
      </c>
      <c r="W2770" s="2">
        <f t="shared" si="1476"/>
        <v>114384.10355090891</v>
      </c>
      <c r="X2770" s="29">
        <f t="shared" si="1477"/>
        <v>0</v>
      </c>
      <c r="Y2770" s="2">
        <f t="shared" si="1455"/>
        <v>0</v>
      </c>
      <c r="Z2770" s="82">
        <f t="shared" si="1478"/>
        <v>0</v>
      </c>
      <c r="AA2770" s="2">
        <f t="shared" si="1465"/>
        <v>0</v>
      </c>
      <c r="AB2770" s="27">
        <f t="shared" si="1485"/>
        <v>6.7299999999999999E-2</v>
      </c>
      <c r="AC2770" s="29">
        <f t="shared" si="1464"/>
        <v>17</v>
      </c>
      <c r="AD2770" s="29">
        <v>252</v>
      </c>
      <c r="AE2770" s="11">
        <f t="shared" si="1457"/>
        <v>1.0044034989999999</v>
      </c>
      <c r="AF2770" s="2">
        <f t="shared" si="1466"/>
        <v>497.51807289999999</v>
      </c>
      <c r="AG2770" s="2">
        <f t="shared" si="1479"/>
        <v>503.69028559999998</v>
      </c>
      <c r="AH2770" s="3">
        <f t="shared" si="1480"/>
        <v>0</v>
      </c>
      <c r="AI2770" s="4" t="str">
        <f t="shared" si="1458"/>
        <v>A+J=</v>
      </c>
      <c r="AJ2770" s="12">
        <f t="shared" si="1486"/>
        <v>43892</v>
      </c>
      <c r="AK2770" s="12"/>
      <c r="AL2770" s="4"/>
      <c r="AM2770" s="1"/>
      <c r="AN2770" s="12"/>
      <c r="AO2770" s="1"/>
      <c r="AP2770" s="1"/>
      <c r="AQ2770" s="3"/>
      <c r="AR2770" s="3"/>
      <c r="AS2770" s="7"/>
      <c r="AT2770" s="1"/>
      <c r="AU2770" s="1"/>
      <c r="AV2770" s="1"/>
      <c r="AW2770" s="1"/>
      <c r="AX2770" s="1"/>
      <c r="AY2770" s="1"/>
      <c r="AZ2770" s="1"/>
      <c r="BA2770" s="1"/>
      <c r="BB2770" s="1"/>
    </row>
    <row r="2771" spans="1:54" x14ac:dyDescent="0.2">
      <c r="A2771" s="178">
        <f t="shared" si="1481"/>
        <v>43890</v>
      </c>
      <c r="B2771" s="2">
        <f t="shared" si="1467"/>
        <v>114926.16393701108</v>
      </c>
      <c r="C2771" s="2">
        <f t="shared" si="1482"/>
        <v>74907.744121869997</v>
      </c>
      <c r="D2771" s="2">
        <f>SUM(Y2771:Y$2956)</f>
        <v>26724.241793199999</v>
      </c>
      <c r="E2771" s="11">
        <f t="shared" si="1468"/>
        <v>48183.502328670002</v>
      </c>
      <c r="F2771" s="99">
        <f t="shared" si="1461"/>
        <v>5320.25</v>
      </c>
      <c r="G2771" s="3">
        <f>IF(N2771=1,VLOOKUP(A2770,[1]Plan1!$BG$69:$BI$188,3),G2770)</f>
        <v>5331.42</v>
      </c>
      <c r="H2771" s="200">
        <f t="shared" si="1462"/>
        <v>43803</v>
      </c>
      <c r="I2771" s="200">
        <f t="shared" si="1463"/>
        <v>43834</v>
      </c>
      <c r="J2771" s="27">
        <f t="shared" si="1469"/>
        <v>2.099525398242541E-3</v>
      </c>
      <c r="K2771" s="12">
        <f t="shared" si="1483"/>
        <v>43892</v>
      </c>
      <c r="L2771" s="12">
        <f t="shared" si="1470"/>
        <v>43892</v>
      </c>
      <c r="M2771" s="1">
        <f t="shared" si="1484"/>
        <v>18</v>
      </c>
      <c r="N2771" s="1">
        <f t="shared" si="1471"/>
        <v>18</v>
      </c>
      <c r="O2771" s="2">
        <f t="shared" si="1472"/>
        <v>1.00209952</v>
      </c>
      <c r="P2771" s="11">
        <f t="shared" si="1460"/>
        <v>1.01150052</v>
      </c>
      <c r="Q2771" s="11">
        <f t="shared" si="1456"/>
        <v>1.5343357272011171</v>
      </c>
      <c r="R2771" s="2">
        <f t="shared" si="1459"/>
        <v>1.53755709</v>
      </c>
      <c r="S2771" s="2">
        <f t="shared" si="1454"/>
        <v>1.5082878799999999</v>
      </c>
      <c r="T2771" s="2">
        <f t="shared" si="1473"/>
        <v>112982.44257715</v>
      </c>
      <c r="U2771" s="2">
        <f t="shared" si="1474"/>
        <v>13583.608205673023</v>
      </c>
      <c r="V2771" s="2">
        <f t="shared" si="1475"/>
        <v>25901.383297808068</v>
      </c>
      <c r="W2771" s="2">
        <f t="shared" si="1476"/>
        <v>114392.73562535108</v>
      </c>
      <c r="X2771" s="29">
        <f t="shared" si="1477"/>
        <v>0</v>
      </c>
      <c r="Y2771" s="2">
        <f t="shared" si="1455"/>
        <v>0</v>
      </c>
      <c r="Z2771" s="82">
        <f t="shared" si="1478"/>
        <v>0</v>
      </c>
      <c r="AA2771" s="2">
        <f t="shared" si="1465"/>
        <v>0</v>
      </c>
      <c r="AB2771" s="27">
        <f t="shared" si="1485"/>
        <v>6.7299999999999999E-2</v>
      </c>
      <c r="AC2771" s="29">
        <f t="shared" si="1464"/>
        <v>18</v>
      </c>
      <c r="AD2771" s="29">
        <v>252</v>
      </c>
      <c r="AE2771" s="11">
        <f t="shared" si="1457"/>
        <v>1.004663131</v>
      </c>
      <c r="AF2771" s="2">
        <f t="shared" si="1466"/>
        <v>526.85193043000004</v>
      </c>
      <c r="AG2771" s="2">
        <f t="shared" si="1479"/>
        <v>533.42831165999996</v>
      </c>
      <c r="AH2771" s="3">
        <f t="shared" si="1480"/>
        <v>0</v>
      </c>
      <c r="AI2771" s="4" t="str">
        <f t="shared" si="1458"/>
        <v>A+J=</v>
      </c>
      <c r="AJ2771" s="12">
        <f t="shared" si="1486"/>
        <v>43892</v>
      </c>
      <c r="AK2771" s="12"/>
      <c r="AL2771" s="4"/>
      <c r="AM2771" s="1"/>
      <c r="AN2771" s="12"/>
      <c r="AO2771" s="1"/>
      <c r="AP2771" s="1"/>
      <c r="AQ2771" s="3"/>
      <c r="AR2771" s="3"/>
      <c r="AS2771" s="7"/>
      <c r="AT2771" s="1"/>
      <c r="AU2771" s="1"/>
      <c r="AV2771" s="1"/>
      <c r="AW2771" s="1"/>
      <c r="AX2771" s="1"/>
      <c r="AY2771" s="1"/>
      <c r="AZ2771" s="1"/>
      <c r="BA2771" s="1"/>
      <c r="BB2771" s="1"/>
    </row>
    <row r="2772" spans="1:54" x14ac:dyDescent="0.2">
      <c r="A2772" s="178">
        <f t="shared" si="1481"/>
        <v>43891</v>
      </c>
      <c r="B2772" s="2">
        <f t="shared" si="1467"/>
        <v>114926.16393701108</v>
      </c>
      <c r="C2772" s="2">
        <f t="shared" si="1482"/>
        <v>74907.744121869997</v>
      </c>
      <c r="D2772" s="2">
        <f>SUM(Y2772:Y$2956)</f>
        <v>26724.241793199999</v>
      </c>
      <c r="E2772" s="11">
        <f t="shared" si="1468"/>
        <v>48183.502328670002</v>
      </c>
      <c r="F2772" s="99">
        <f t="shared" si="1461"/>
        <v>5320.25</v>
      </c>
      <c r="G2772" s="3">
        <f>IF(N2772=1,VLOOKUP(A2771,[1]Plan1!$BG$69:$BI$188,3),G2771)</f>
        <v>5331.42</v>
      </c>
      <c r="H2772" s="200">
        <f t="shared" si="1462"/>
        <v>43803</v>
      </c>
      <c r="I2772" s="200">
        <f t="shared" si="1463"/>
        <v>43834</v>
      </c>
      <c r="J2772" s="27">
        <f t="shared" si="1469"/>
        <v>2.099525398242541E-3</v>
      </c>
      <c r="K2772" s="12">
        <f t="shared" si="1483"/>
        <v>43922</v>
      </c>
      <c r="L2772" s="12">
        <f t="shared" si="1470"/>
        <v>43892</v>
      </c>
      <c r="M2772" s="1">
        <f t="shared" si="1484"/>
        <v>18</v>
      </c>
      <c r="N2772" s="1">
        <f t="shared" si="1471"/>
        <v>18</v>
      </c>
      <c r="O2772" s="2">
        <f t="shared" si="1472"/>
        <v>1.00209952</v>
      </c>
      <c r="P2772" s="11">
        <f t="shared" si="1460"/>
        <v>1.01150052</v>
      </c>
      <c r="Q2772" s="11">
        <f t="shared" si="1456"/>
        <v>1.5343357272011171</v>
      </c>
      <c r="R2772" s="2">
        <f t="shared" si="1459"/>
        <v>1.53755709</v>
      </c>
      <c r="S2772" s="2">
        <f t="shared" si="1454"/>
        <v>1.5082878799999999</v>
      </c>
      <c r="T2772" s="2">
        <f t="shared" si="1473"/>
        <v>112982.44257715</v>
      </c>
      <c r="U2772" s="2">
        <f t="shared" si="1474"/>
        <v>13583.608205673023</v>
      </c>
      <c r="V2772" s="2">
        <f t="shared" si="1475"/>
        <v>25901.383297808068</v>
      </c>
      <c r="W2772" s="2">
        <f t="shared" si="1476"/>
        <v>114392.73562535108</v>
      </c>
      <c r="X2772" s="29">
        <f t="shared" si="1477"/>
        <v>0</v>
      </c>
      <c r="Y2772" s="2">
        <f t="shared" si="1455"/>
        <v>0</v>
      </c>
      <c r="Z2772" s="82">
        <f t="shared" si="1478"/>
        <v>0</v>
      </c>
      <c r="AA2772" s="2">
        <f t="shared" si="1465"/>
        <v>0</v>
      </c>
      <c r="AB2772" s="27">
        <f t="shared" si="1485"/>
        <v>6.7299999999999999E-2</v>
      </c>
      <c r="AC2772" s="29">
        <f t="shared" si="1464"/>
        <v>18</v>
      </c>
      <c r="AD2772" s="29">
        <v>252</v>
      </c>
      <c r="AE2772" s="11">
        <f t="shared" si="1457"/>
        <v>1.004663131</v>
      </c>
      <c r="AF2772" s="2">
        <f t="shared" si="1466"/>
        <v>526.85193043000004</v>
      </c>
      <c r="AG2772" s="2">
        <f t="shared" si="1479"/>
        <v>533.42831165999996</v>
      </c>
      <c r="AH2772" s="3">
        <f t="shared" si="1480"/>
        <v>0</v>
      </c>
      <c r="AI2772" s="4" t="str">
        <f t="shared" si="1458"/>
        <v>A+J=</v>
      </c>
      <c r="AJ2772" s="12">
        <f t="shared" si="1486"/>
        <v>43892</v>
      </c>
      <c r="AK2772" s="12"/>
      <c r="AL2772" s="4"/>
      <c r="AM2772" s="1"/>
      <c r="AN2772" s="12"/>
      <c r="AO2772" s="1"/>
      <c r="AP2772" s="1"/>
      <c r="AQ2772" s="3"/>
      <c r="AR2772" s="3"/>
      <c r="AS2772" s="7"/>
      <c r="AT2772" s="1"/>
      <c r="AU2772" s="1"/>
      <c r="AV2772" s="1"/>
      <c r="AW2772" s="1"/>
      <c r="AX2772" s="1"/>
      <c r="AY2772" s="1"/>
      <c r="AZ2772" s="1"/>
      <c r="BA2772" s="1"/>
      <c r="BB2772" s="1"/>
    </row>
    <row r="2773" spans="1:54" x14ac:dyDescent="0.2">
      <c r="A2773" s="178">
        <f t="shared" si="1481"/>
        <v>43892</v>
      </c>
      <c r="B2773" s="2">
        <f t="shared" si="1467"/>
        <v>114926.16393701108</v>
      </c>
      <c r="C2773" s="2">
        <f t="shared" si="1482"/>
        <v>74907.744121869997</v>
      </c>
      <c r="D2773" s="2">
        <f>SUM(Y2773:Y$2956)</f>
        <v>26724.241793199999</v>
      </c>
      <c r="E2773" s="11">
        <f t="shared" si="1468"/>
        <v>48183.502328670002</v>
      </c>
      <c r="F2773" s="99">
        <f t="shared" si="1461"/>
        <v>5320.25</v>
      </c>
      <c r="G2773" s="3">
        <f>IF(N2773=1,VLOOKUP(A2772,[1]Plan1!$BG$69:$BI$188,3),G2772)</f>
        <v>5331.42</v>
      </c>
      <c r="H2773" s="200">
        <f t="shared" si="1462"/>
        <v>43803</v>
      </c>
      <c r="I2773" s="200">
        <f t="shared" si="1463"/>
        <v>43834</v>
      </c>
      <c r="J2773" s="27">
        <f t="shared" si="1469"/>
        <v>2.099525398242541E-3</v>
      </c>
      <c r="K2773" s="12">
        <f t="shared" si="1483"/>
        <v>43922</v>
      </c>
      <c r="L2773" s="12">
        <f t="shared" si="1470"/>
        <v>43892</v>
      </c>
      <c r="M2773" s="1">
        <f t="shared" si="1484"/>
        <v>18</v>
      </c>
      <c r="N2773" s="1">
        <f t="shared" si="1471"/>
        <v>18</v>
      </c>
      <c r="O2773" s="2">
        <f t="shared" si="1472"/>
        <v>1.00209952</v>
      </c>
      <c r="P2773" s="11">
        <f t="shared" si="1460"/>
        <v>1.01150052</v>
      </c>
      <c r="Q2773" s="11">
        <f t="shared" si="1456"/>
        <v>1.5343357272011171</v>
      </c>
      <c r="R2773" s="2">
        <f t="shared" si="1459"/>
        <v>1.53755709</v>
      </c>
      <c r="S2773" s="2">
        <f t="shared" si="1454"/>
        <v>1.5082878799999999</v>
      </c>
      <c r="T2773" s="2">
        <f t="shared" si="1473"/>
        <v>112982.44257715</v>
      </c>
      <c r="U2773" s="2">
        <f t="shared" si="1474"/>
        <v>13583.608205673023</v>
      </c>
      <c r="V2773" s="2">
        <f t="shared" si="1475"/>
        <v>25901.383297808068</v>
      </c>
      <c r="W2773" s="2">
        <f t="shared" si="1476"/>
        <v>114392.73562535108</v>
      </c>
      <c r="X2773" s="29">
        <f t="shared" si="1477"/>
        <v>91</v>
      </c>
      <c r="Y2773" s="2">
        <f t="shared" si="1455"/>
        <v>3807.6677517799999</v>
      </c>
      <c r="Z2773" s="82">
        <f t="shared" si="1478"/>
        <v>5.0831429999999997E-2</v>
      </c>
      <c r="AA2773" s="2">
        <f t="shared" si="1465"/>
        <v>5743.0591210800003</v>
      </c>
      <c r="AB2773" s="27">
        <f t="shared" si="1485"/>
        <v>6.7299999999999999E-2</v>
      </c>
      <c r="AC2773" s="29">
        <f t="shared" si="1464"/>
        <v>18</v>
      </c>
      <c r="AD2773" s="29">
        <v>252</v>
      </c>
      <c r="AE2773" s="11">
        <f t="shared" si="1457"/>
        <v>1.004663131</v>
      </c>
      <c r="AF2773" s="2">
        <f t="shared" si="1466"/>
        <v>526.85193043000004</v>
      </c>
      <c r="AG2773" s="2">
        <f t="shared" si="1479"/>
        <v>533.42831165999996</v>
      </c>
      <c r="AH2773" s="3">
        <f t="shared" si="1480"/>
        <v>6269.9110515100001</v>
      </c>
      <c r="AI2773" s="4" t="str">
        <f t="shared" si="1458"/>
        <v>A+J=</v>
      </c>
      <c r="AJ2773" s="12">
        <f t="shared" si="1486"/>
        <v>43892</v>
      </c>
      <c r="AK2773" s="12"/>
      <c r="AL2773" s="4"/>
      <c r="AM2773" s="1"/>
      <c r="AN2773" s="12"/>
      <c r="AO2773" s="1"/>
      <c r="AP2773" s="1"/>
      <c r="AQ2773" s="3"/>
      <c r="AR2773" s="3"/>
      <c r="AS2773" s="7"/>
      <c r="AT2773" s="1"/>
      <c r="AU2773" s="1"/>
      <c r="AV2773" s="1"/>
      <c r="AW2773" s="1"/>
      <c r="AX2773" s="1"/>
      <c r="AY2773" s="1"/>
      <c r="AZ2773" s="1"/>
      <c r="BA2773" s="1"/>
      <c r="BB2773" s="1"/>
    </row>
    <row r="2774" spans="1:54" x14ac:dyDescent="0.2">
      <c r="A2774" s="178">
        <f t="shared" si="1481"/>
        <v>43893</v>
      </c>
      <c r="B2774" s="2">
        <f t="shared" si="1467"/>
        <v>108686.17343420589</v>
      </c>
      <c r="C2774" s="2">
        <f t="shared" si="1482"/>
        <v>71100.076370089999</v>
      </c>
      <c r="D2774" s="2">
        <f>SUM(Y2774:Y$2956)</f>
        <v>22916.574041419997</v>
      </c>
      <c r="E2774" s="11">
        <f t="shared" si="1468"/>
        <v>48183.502328670002</v>
      </c>
      <c r="F2774" s="99">
        <f t="shared" si="1461"/>
        <v>5331.42</v>
      </c>
      <c r="G2774" s="3">
        <f>IF(N2774=1,VLOOKUP(A2773,[1]Plan1!$BG$69:$BI$188,3),G2773)</f>
        <v>5344.75</v>
      </c>
      <c r="H2774" s="200">
        <f t="shared" si="1462"/>
        <v>43833</v>
      </c>
      <c r="I2774" s="200">
        <f t="shared" si="1463"/>
        <v>43864</v>
      </c>
      <c r="J2774" s="27">
        <f t="shared" si="1469"/>
        <v>2.5002719725701894E-3</v>
      </c>
      <c r="K2774" s="12">
        <f t="shared" si="1483"/>
        <v>43922</v>
      </c>
      <c r="L2774" s="12">
        <f t="shared" si="1470"/>
        <v>43922</v>
      </c>
      <c r="M2774" s="1">
        <f t="shared" si="1484"/>
        <v>22</v>
      </c>
      <c r="N2774" s="1">
        <f t="shared" si="1471"/>
        <v>1</v>
      </c>
      <c r="O2774" s="2">
        <f t="shared" si="1472"/>
        <v>1.00011351</v>
      </c>
      <c r="P2774" s="11">
        <f t="shared" si="1460"/>
        <v>1.00209952</v>
      </c>
      <c r="Q2774" s="11">
        <f t="shared" si="1456"/>
        <v>1.5375570957470903</v>
      </c>
      <c r="R2774" s="2">
        <f t="shared" si="1459"/>
        <v>1.53773162</v>
      </c>
      <c r="S2774" s="2">
        <f t="shared" si="1454"/>
        <v>1.5082878799999999</v>
      </c>
      <c r="T2774" s="2">
        <f t="shared" si="1473"/>
        <v>107239.38345608</v>
      </c>
      <c r="U2774" s="2">
        <f t="shared" si="1474"/>
        <v>11648.216836376401</v>
      </c>
      <c r="V2774" s="2">
        <f t="shared" si="1475"/>
        <v>25909.79276446949</v>
      </c>
      <c r="W2774" s="2">
        <f t="shared" si="1476"/>
        <v>108658.08597093589</v>
      </c>
      <c r="X2774" s="29">
        <f t="shared" si="1477"/>
        <v>0</v>
      </c>
      <c r="Y2774" s="2">
        <f t="shared" si="1455"/>
        <v>0</v>
      </c>
      <c r="Z2774" s="82">
        <f t="shared" si="1478"/>
        <v>0</v>
      </c>
      <c r="AA2774" s="2">
        <f t="shared" si="1465"/>
        <v>0</v>
      </c>
      <c r="AB2774" s="27">
        <f t="shared" si="1485"/>
        <v>6.7299999999999999E-2</v>
      </c>
      <c r="AC2774" s="29">
        <f t="shared" si="1464"/>
        <v>1</v>
      </c>
      <c r="AD2774" s="29">
        <v>252</v>
      </c>
      <c r="AE2774" s="11">
        <f t="shared" si="1457"/>
        <v>1.0002584940000001</v>
      </c>
      <c r="AF2774" s="2">
        <f t="shared" si="1466"/>
        <v>27.72073718</v>
      </c>
      <c r="AG2774" s="2">
        <f t="shared" si="1479"/>
        <v>28.087463270000001</v>
      </c>
      <c r="AH2774" s="3">
        <f t="shared" si="1480"/>
        <v>0</v>
      </c>
      <c r="AI2774" s="4" t="str">
        <f t="shared" si="1458"/>
        <v>A+J=</v>
      </c>
      <c r="AJ2774" s="12">
        <f t="shared" si="1486"/>
        <v>43922</v>
      </c>
      <c r="AK2774" s="12"/>
      <c r="AL2774" s="4"/>
      <c r="AM2774" s="1"/>
      <c r="AN2774" s="12"/>
      <c r="AO2774" s="1"/>
      <c r="AP2774" s="1"/>
      <c r="AQ2774" s="3"/>
      <c r="AR2774" s="3"/>
      <c r="AS2774" s="7"/>
      <c r="AT2774" s="1"/>
      <c r="AU2774" s="1"/>
      <c r="AV2774" s="1"/>
      <c r="AW2774" s="1"/>
      <c r="AX2774" s="1"/>
      <c r="AY2774" s="1"/>
      <c r="AZ2774" s="1"/>
      <c r="BA2774" s="1"/>
      <c r="BB2774" s="1"/>
    </row>
    <row r="2775" spans="1:54" x14ac:dyDescent="0.2">
      <c r="A2775" s="178">
        <f t="shared" si="1481"/>
        <v>43894</v>
      </c>
      <c r="B2775" s="2">
        <f t="shared" si="1467"/>
        <v>108722.68247447234</v>
      </c>
      <c r="C2775" s="2">
        <f t="shared" si="1482"/>
        <v>71100.076370089999</v>
      </c>
      <c r="D2775" s="2">
        <f>SUM(Y2775:Y$2956)</f>
        <v>22916.574041419997</v>
      </c>
      <c r="E2775" s="11">
        <f t="shared" si="1468"/>
        <v>48183.502328670002</v>
      </c>
      <c r="F2775" s="99">
        <f t="shared" si="1461"/>
        <v>5331.42</v>
      </c>
      <c r="G2775" s="3">
        <f>IF(N2775=1,VLOOKUP(A2774,[1]Plan1!$BG$69:$BI$188,3),G2774)</f>
        <v>5344.75</v>
      </c>
      <c r="H2775" s="200">
        <f t="shared" si="1462"/>
        <v>43833</v>
      </c>
      <c r="I2775" s="200">
        <f t="shared" si="1463"/>
        <v>43864</v>
      </c>
      <c r="J2775" s="27">
        <f t="shared" si="1469"/>
        <v>2.5002719725701894E-3</v>
      </c>
      <c r="K2775" s="12">
        <f t="shared" si="1483"/>
        <v>43922</v>
      </c>
      <c r="L2775" s="12">
        <f t="shared" si="1470"/>
        <v>43922</v>
      </c>
      <c r="M2775" s="1">
        <f t="shared" si="1484"/>
        <v>22</v>
      </c>
      <c r="N2775" s="1">
        <f t="shared" si="1471"/>
        <v>2</v>
      </c>
      <c r="O2775" s="2">
        <f t="shared" si="1472"/>
        <v>1.00022703</v>
      </c>
      <c r="P2775" s="11">
        <f t="shared" si="1460"/>
        <v>1.00209952</v>
      </c>
      <c r="Q2775" s="11">
        <f t="shared" si="1456"/>
        <v>1.5375570957470903</v>
      </c>
      <c r="R2775" s="2">
        <f t="shared" si="1459"/>
        <v>1.5379061599999999</v>
      </c>
      <c r="S2775" s="2">
        <f t="shared" si="1454"/>
        <v>1.5082878799999999</v>
      </c>
      <c r="T2775" s="2">
        <f t="shared" si="1473"/>
        <v>107239.38345608</v>
      </c>
      <c r="U2775" s="2">
        <f t="shared" si="1474"/>
        <v>11648.216836376401</v>
      </c>
      <c r="V2775" s="2">
        <f t="shared" si="1475"/>
        <v>25918.202712965933</v>
      </c>
      <c r="W2775" s="2">
        <f t="shared" si="1476"/>
        <v>108666.49591943235</v>
      </c>
      <c r="X2775" s="29">
        <f t="shared" si="1477"/>
        <v>0</v>
      </c>
      <c r="Y2775" s="2">
        <f t="shared" si="1455"/>
        <v>0</v>
      </c>
      <c r="Z2775" s="82">
        <f t="shared" si="1478"/>
        <v>0</v>
      </c>
      <c r="AA2775" s="2">
        <f t="shared" si="1465"/>
        <v>0</v>
      </c>
      <c r="AB2775" s="27">
        <f t="shared" si="1485"/>
        <v>6.7299999999999999E-2</v>
      </c>
      <c r="AC2775" s="29">
        <f t="shared" si="1464"/>
        <v>2</v>
      </c>
      <c r="AD2775" s="29">
        <v>252</v>
      </c>
      <c r="AE2775" s="11">
        <f t="shared" si="1457"/>
        <v>1.000517055</v>
      </c>
      <c r="AF2775" s="2">
        <f t="shared" si="1466"/>
        <v>55.448659409999998</v>
      </c>
      <c r="AG2775" s="2">
        <f t="shared" si="1479"/>
        <v>56.186555040000002</v>
      </c>
      <c r="AH2775" s="3">
        <f t="shared" si="1480"/>
        <v>0</v>
      </c>
      <c r="AI2775" s="4" t="str">
        <f t="shared" si="1458"/>
        <v>A+J=</v>
      </c>
      <c r="AJ2775" s="12">
        <f t="shared" si="1486"/>
        <v>43922</v>
      </c>
      <c r="AK2775" s="12"/>
      <c r="AL2775" s="4"/>
      <c r="AM2775" s="1"/>
      <c r="AN2775" s="12"/>
      <c r="AO2775" s="1"/>
      <c r="AP2775" s="1"/>
      <c r="AQ2775" s="3"/>
      <c r="AR2775" s="3"/>
      <c r="AS2775" s="7"/>
      <c r="AT2775" s="1"/>
      <c r="AU2775" s="1"/>
      <c r="AV2775" s="1"/>
      <c r="AW2775" s="1"/>
      <c r="AX2775" s="1"/>
      <c r="AY2775" s="1"/>
      <c r="AZ2775" s="1"/>
      <c r="BA2775" s="1"/>
      <c r="BB2775" s="1"/>
    </row>
    <row r="2776" spans="1:54" x14ac:dyDescent="0.2">
      <c r="A2776" s="178">
        <f t="shared" si="1481"/>
        <v>43895</v>
      </c>
      <c r="B2776" s="2">
        <f t="shared" si="1467"/>
        <v>108759.20507376888</v>
      </c>
      <c r="C2776" s="2">
        <f t="shared" si="1482"/>
        <v>71100.076370089999</v>
      </c>
      <c r="D2776" s="2">
        <f>SUM(Y2776:Y$2956)</f>
        <v>22916.574041419997</v>
      </c>
      <c r="E2776" s="11">
        <f t="shared" si="1468"/>
        <v>48183.502328670002</v>
      </c>
      <c r="F2776" s="99">
        <f t="shared" si="1461"/>
        <v>5331.42</v>
      </c>
      <c r="G2776" s="3">
        <f>IF(N2776=1,VLOOKUP(A2775,[1]Plan1!$BG$69:$BI$188,3),G2775)</f>
        <v>5344.75</v>
      </c>
      <c r="H2776" s="200">
        <f t="shared" si="1462"/>
        <v>43833</v>
      </c>
      <c r="I2776" s="200">
        <f t="shared" si="1463"/>
        <v>43864</v>
      </c>
      <c r="J2776" s="27">
        <f t="shared" si="1469"/>
        <v>2.5002719725701894E-3</v>
      </c>
      <c r="K2776" s="12">
        <f t="shared" si="1483"/>
        <v>43922</v>
      </c>
      <c r="L2776" s="12">
        <f t="shared" si="1470"/>
        <v>43922</v>
      </c>
      <c r="M2776" s="1">
        <f t="shared" si="1484"/>
        <v>22</v>
      </c>
      <c r="N2776" s="1">
        <f t="shared" si="1471"/>
        <v>3</v>
      </c>
      <c r="O2776" s="2">
        <f t="shared" si="1472"/>
        <v>1.0003405700000001</v>
      </c>
      <c r="P2776" s="11">
        <f t="shared" si="1460"/>
        <v>1.00209952</v>
      </c>
      <c r="Q2776" s="11">
        <f t="shared" si="1456"/>
        <v>1.5375570957470903</v>
      </c>
      <c r="R2776" s="2">
        <f t="shared" si="1459"/>
        <v>1.5380807400000001</v>
      </c>
      <c r="S2776" s="2">
        <f t="shared" si="1454"/>
        <v>1.5082878799999999</v>
      </c>
      <c r="T2776" s="2">
        <f t="shared" si="1473"/>
        <v>107239.38345608</v>
      </c>
      <c r="U2776" s="2">
        <f t="shared" si="1474"/>
        <v>11648.216836376401</v>
      </c>
      <c r="V2776" s="2">
        <f t="shared" si="1475"/>
        <v>25926.61458880248</v>
      </c>
      <c r="W2776" s="2">
        <f t="shared" si="1476"/>
        <v>108674.90779526888</v>
      </c>
      <c r="X2776" s="29">
        <f t="shared" si="1477"/>
        <v>0</v>
      </c>
      <c r="Y2776" s="2">
        <f t="shared" si="1455"/>
        <v>0</v>
      </c>
      <c r="Z2776" s="82">
        <f t="shared" si="1478"/>
        <v>0</v>
      </c>
      <c r="AA2776" s="2">
        <f t="shared" si="1465"/>
        <v>0</v>
      </c>
      <c r="AB2776" s="27">
        <f t="shared" si="1485"/>
        <v>6.7299999999999999E-2</v>
      </c>
      <c r="AC2776" s="29">
        <f t="shared" si="1464"/>
        <v>3</v>
      </c>
      <c r="AD2776" s="29">
        <v>252</v>
      </c>
      <c r="AE2776" s="11">
        <f t="shared" si="1457"/>
        <v>1.0007756830000001</v>
      </c>
      <c r="AF2776" s="2">
        <f t="shared" si="1466"/>
        <v>83.183766669999997</v>
      </c>
      <c r="AG2776" s="2">
        <f t="shared" si="1479"/>
        <v>84.297278500000004</v>
      </c>
      <c r="AH2776" s="3">
        <f t="shared" si="1480"/>
        <v>0</v>
      </c>
      <c r="AI2776" s="4" t="str">
        <f t="shared" si="1458"/>
        <v>A+J=</v>
      </c>
      <c r="AJ2776" s="12">
        <f t="shared" si="1486"/>
        <v>43922</v>
      </c>
      <c r="AK2776" s="12"/>
      <c r="AL2776" s="4"/>
      <c r="AM2776" s="1"/>
      <c r="AN2776" s="12"/>
      <c r="AO2776" s="1"/>
      <c r="AP2776" s="1"/>
      <c r="AQ2776" s="3"/>
      <c r="AR2776" s="3"/>
      <c r="AS2776" s="7"/>
      <c r="AT2776" s="1"/>
      <c r="AU2776" s="1"/>
      <c r="AV2776" s="1"/>
      <c r="AW2776" s="1"/>
      <c r="AX2776" s="1"/>
      <c r="AY2776" s="1"/>
      <c r="AZ2776" s="1"/>
      <c r="BA2776" s="1"/>
      <c r="BB2776" s="1"/>
    </row>
    <row r="2777" spans="1:54" x14ac:dyDescent="0.2">
      <c r="A2777" s="178">
        <f t="shared" si="1481"/>
        <v>43896</v>
      </c>
      <c r="B2777" s="2">
        <f t="shared" si="1467"/>
        <v>108795.74016191547</v>
      </c>
      <c r="C2777" s="2">
        <f t="shared" si="1482"/>
        <v>71100.076370089999</v>
      </c>
      <c r="D2777" s="2">
        <f>SUM(Y2777:Y$2956)</f>
        <v>22916.574041419997</v>
      </c>
      <c r="E2777" s="11">
        <f t="shared" si="1468"/>
        <v>48183.502328670002</v>
      </c>
      <c r="F2777" s="99">
        <f t="shared" si="1461"/>
        <v>5331.42</v>
      </c>
      <c r="G2777" s="3">
        <f>IF(N2777=1,VLOOKUP(A2776,[1]Plan1!$BG$69:$BI$188,3),G2776)</f>
        <v>5344.75</v>
      </c>
      <c r="H2777" s="200">
        <f t="shared" si="1462"/>
        <v>43833</v>
      </c>
      <c r="I2777" s="200">
        <f t="shared" si="1463"/>
        <v>43864</v>
      </c>
      <c r="J2777" s="27">
        <f t="shared" si="1469"/>
        <v>2.5002719725701894E-3</v>
      </c>
      <c r="K2777" s="12">
        <f t="shared" si="1483"/>
        <v>43922</v>
      </c>
      <c r="L2777" s="12">
        <f t="shared" si="1470"/>
        <v>43922</v>
      </c>
      <c r="M2777" s="1">
        <f t="shared" si="1484"/>
        <v>22</v>
      </c>
      <c r="N2777" s="1">
        <f t="shared" si="1471"/>
        <v>4</v>
      </c>
      <c r="O2777" s="2">
        <f t="shared" si="1472"/>
        <v>1.0004541300000001</v>
      </c>
      <c r="P2777" s="11">
        <f t="shared" si="1460"/>
        <v>1.00209952</v>
      </c>
      <c r="Q2777" s="11">
        <f t="shared" si="1456"/>
        <v>1.5375570957470903</v>
      </c>
      <c r="R2777" s="2">
        <f t="shared" si="1459"/>
        <v>1.5382553400000001</v>
      </c>
      <c r="S2777" s="2">
        <f t="shared" si="1454"/>
        <v>1.5082878799999999</v>
      </c>
      <c r="T2777" s="2">
        <f t="shared" si="1473"/>
        <v>107239.38345608</v>
      </c>
      <c r="U2777" s="2">
        <f t="shared" si="1474"/>
        <v>11648.216836376401</v>
      </c>
      <c r="V2777" s="2">
        <f t="shared" si="1475"/>
        <v>25935.027428309066</v>
      </c>
      <c r="W2777" s="2">
        <f t="shared" si="1476"/>
        <v>108683.32063477547</v>
      </c>
      <c r="X2777" s="29">
        <f t="shared" si="1477"/>
        <v>0</v>
      </c>
      <c r="Y2777" s="2">
        <f t="shared" si="1455"/>
        <v>0</v>
      </c>
      <c r="Z2777" s="82">
        <f t="shared" si="1478"/>
        <v>0</v>
      </c>
      <c r="AA2777" s="2">
        <f t="shared" si="1465"/>
        <v>0</v>
      </c>
      <c r="AB2777" s="27">
        <f t="shared" si="1485"/>
        <v>6.7299999999999999E-2</v>
      </c>
      <c r="AC2777" s="29">
        <f t="shared" si="1464"/>
        <v>4</v>
      </c>
      <c r="AD2777" s="29">
        <v>252</v>
      </c>
      <c r="AE2777" s="11">
        <f t="shared" si="1457"/>
        <v>1.0010343770000001</v>
      </c>
      <c r="AF2777" s="2">
        <f t="shared" si="1466"/>
        <v>110.92595174</v>
      </c>
      <c r="AG2777" s="2">
        <f t="shared" si="1479"/>
        <v>112.41952714</v>
      </c>
      <c r="AH2777" s="3">
        <f t="shared" si="1480"/>
        <v>0</v>
      </c>
      <c r="AI2777" s="4" t="str">
        <f t="shared" si="1458"/>
        <v>A+J=</v>
      </c>
      <c r="AJ2777" s="12">
        <f t="shared" si="1486"/>
        <v>43922</v>
      </c>
      <c r="AK2777" s="12"/>
      <c r="AL2777" s="4"/>
      <c r="AM2777" s="1"/>
      <c r="AN2777" s="12"/>
      <c r="AO2777" s="1"/>
      <c r="AP2777" s="1"/>
      <c r="AQ2777" s="3"/>
      <c r="AR2777" s="3"/>
      <c r="AS2777" s="7"/>
      <c r="AT2777" s="1"/>
      <c r="AU2777" s="1"/>
      <c r="AV2777" s="1"/>
      <c r="AW2777" s="1"/>
      <c r="AX2777" s="1"/>
      <c r="AY2777" s="1"/>
      <c r="AZ2777" s="1"/>
      <c r="BA2777" s="1"/>
      <c r="BB2777" s="1"/>
    </row>
    <row r="2778" spans="1:54" x14ac:dyDescent="0.2">
      <c r="A2778" s="178">
        <f t="shared" si="1481"/>
        <v>43897</v>
      </c>
      <c r="B2778" s="2">
        <f t="shared" si="1467"/>
        <v>108832.28747626708</v>
      </c>
      <c r="C2778" s="2">
        <f t="shared" si="1482"/>
        <v>71100.076370089999</v>
      </c>
      <c r="D2778" s="2">
        <f>SUM(Y2778:Y$2956)</f>
        <v>22916.574041419997</v>
      </c>
      <c r="E2778" s="11">
        <f t="shared" si="1468"/>
        <v>48183.502328670002</v>
      </c>
      <c r="F2778" s="99">
        <f t="shared" si="1461"/>
        <v>5331.42</v>
      </c>
      <c r="G2778" s="3">
        <f>IF(N2778=1,VLOOKUP(A2777,[1]Plan1!$BG$69:$BI$188,3),G2777)</f>
        <v>5344.75</v>
      </c>
      <c r="H2778" s="200">
        <f t="shared" si="1462"/>
        <v>43833</v>
      </c>
      <c r="I2778" s="200">
        <f t="shared" si="1463"/>
        <v>43864</v>
      </c>
      <c r="J2778" s="27">
        <f t="shared" si="1469"/>
        <v>2.5002719725701894E-3</v>
      </c>
      <c r="K2778" s="12">
        <f t="shared" si="1483"/>
        <v>43922</v>
      </c>
      <c r="L2778" s="12">
        <f t="shared" si="1470"/>
        <v>43922</v>
      </c>
      <c r="M2778" s="1">
        <f t="shared" si="1484"/>
        <v>22</v>
      </c>
      <c r="N2778" s="1">
        <f t="shared" si="1471"/>
        <v>5</v>
      </c>
      <c r="O2778" s="2">
        <f t="shared" si="1472"/>
        <v>1.00056769</v>
      </c>
      <c r="P2778" s="11">
        <f t="shared" si="1460"/>
        <v>1.00209952</v>
      </c>
      <c r="Q2778" s="11">
        <f t="shared" si="1456"/>
        <v>1.5375570957470903</v>
      </c>
      <c r="R2778" s="2">
        <f t="shared" si="1459"/>
        <v>1.53842995</v>
      </c>
      <c r="S2778" s="2">
        <f t="shared" si="1454"/>
        <v>1.5082878799999999</v>
      </c>
      <c r="T2778" s="2">
        <f t="shared" si="1473"/>
        <v>107239.38345608</v>
      </c>
      <c r="U2778" s="2">
        <f t="shared" si="1474"/>
        <v>11648.216836376401</v>
      </c>
      <c r="V2778" s="2">
        <f t="shared" si="1475"/>
        <v>25943.440749650676</v>
      </c>
      <c r="W2778" s="2">
        <f t="shared" si="1476"/>
        <v>108691.73395611708</v>
      </c>
      <c r="X2778" s="29">
        <f t="shared" si="1477"/>
        <v>0</v>
      </c>
      <c r="Y2778" s="2">
        <f t="shared" si="1455"/>
        <v>0</v>
      </c>
      <c r="Z2778" s="82">
        <f t="shared" si="1478"/>
        <v>0</v>
      </c>
      <c r="AA2778" s="2">
        <f t="shared" si="1465"/>
        <v>0</v>
      </c>
      <c r="AB2778" s="27">
        <f t="shared" si="1485"/>
        <v>6.7299999999999999E-2</v>
      </c>
      <c r="AC2778" s="29">
        <f t="shared" si="1464"/>
        <v>5</v>
      </c>
      <c r="AD2778" s="29">
        <v>252</v>
      </c>
      <c r="AE2778" s="11">
        <f t="shared" si="1457"/>
        <v>1.0012931389999999</v>
      </c>
      <c r="AF2778" s="2">
        <f t="shared" si="1466"/>
        <v>138.67542907999999</v>
      </c>
      <c r="AG2778" s="2">
        <f t="shared" si="1479"/>
        <v>140.55352015</v>
      </c>
      <c r="AH2778" s="3">
        <f t="shared" si="1480"/>
        <v>0</v>
      </c>
      <c r="AI2778" s="4" t="str">
        <f t="shared" si="1458"/>
        <v>A+J=</v>
      </c>
      <c r="AJ2778" s="12">
        <f t="shared" si="1486"/>
        <v>43922</v>
      </c>
      <c r="AK2778" s="12"/>
      <c r="AL2778" s="4"/>
      <c r="AM2778" s="1"/>
      <c r="AN2778" s="12"/>
      <c r="AO2778" s="1"/>
      <c r="AP2778" s="1"/>
      <c r="AQ2778" s="3"/>
      <c r="AR2778" s="3"/>
      <c r="AS2778" s="7"/>
      <c r="AT2778" s="1"/>
      <c r="AU2778" s="1"/>
      <c r="AV2778" s="1"/>
      <c r="AW2778" s="1"/>
      <c r="AX2778" s="1"/>
      <c r="AY2778" s="1"/>
      <c r="AZ2778" s="1"/>
      <c r="BA2778" s="1"/>
      <c r="BB2778" s="1"/>
    </row>
    <row r="2779" spans="1:54" x14ac:dyDescent="0.2">
      <c r="A2779" s="178">
        <f t="shared" si="1481"/>
        <v>43898</v>
      </c>
      <c r="B2779" s="2">
        <f t="shared" si="1467"/>
        <v>108832.28747626708</v>
      </c>
      <c r="C2779" s="2">
        <f t="shared" si="1482"/>
        <v>71100.076370089999</v>
      </c>
      <c r="D2779" s="2">
        <f>SUM(Y2779:Y$2956)</f>
        <v>22916.574041419997</v>
      </c>
      <c r="E2779" s="11">
        <f t="shared" si="1468"/>
        <v>48183.502328670002</v>
      </c>
      <c r="F2779" s="99">
        <f t="shared" si="1461"/>
        <v>5331.42</v>
      </c>
      <c r="G2779" s="3">
        <f>IF(N2779=1,VLOOKUP(A2778,[1]Plan1!$BG$69:$BI$188,3),G2778)</f>
        <v>5344.75</v>
      </c>
      <c r="H2779" s="200">
        <f t="shared" si="1462"/>
        <v>43833</v>
      </c>
      <c r="I2779" s="200">
        <f t="shared" si="1463"/>
        <v>43864</v>
      </c>
      <c r="J2779" s="27">
        <f t="shared" si="1469"/>
        <v>2.5002719725701894E-3</v>
      </c>
      <c r="K2779" s="12">
        <f t="shared" si="1483"/>
        <v>43922</v>
      </c>
      <c r="L2779" s="12">
        <f t="shared" si="1470"/>
        <v>43922</v>
      </c>
      <c r="M2779" s="1">
        <f t="shared" si="1484"/>
        <v>22</v>
      </c>
      <c r="N2779" s="1">
        <f t="shared" si="1471"/>
        <v>5</v>
      </c>
      <c r="O2779" s="2">
        <f t="shared" si="1472"/>
        <v>1.00056769</v>
      </c>
      <c r="P2779" s="11">
        <f t="shared" si="1460"/>
        <v>1.00209952</v>
      </c>
      <c r="Q2779" s="11">
        <f t="shared" si="1456"/>
        <v>1.5375570957470903</v>
      </c>
      <c r="R2779" s="2">
        <f t="shared" si="1459"/>
        <v>1.53842995</v>
      </c>
      <c r="S2779" s="2">
        <f t="shared" si="1454"/>
        <v>1.5082878799999999</v>
      </c>
      <c r="T2779" s="2">
        <f t="shared" si="1473"/>
        <v>107239.38345608</v>
      </c>
      <c r="U2779" s="2">
        <f t="shared" si="1474"/>
        <v>11648.216836376401</v>
      </c>
      <c r="V2779" s="2">
        <f t="shared" si="1475"/>
        <v>25943.440749650676</v>
      </c>
      <c r="W2779" s="2">
        <f t="shared" si="1476"/>
        <v>108691.73395611708</v>
      </c>
      <c r="X2779" s="29">
        <f t="shared" si="1477"/>
        <v>0</v>
      </c>
      <c r="Y2779" s="2">
        <f t="shared" si="1455"/>
        <v>0</v>
      </c>
      <c r="Z2779" s="82">
        <f t="shared" si="1478"/>
        <v>0</v>
      </c>
      <c r="AA2779" s="2">
        <f t="shared" si="1465"/>
        <v>0</v>
      </c>
      <c r="AB2779" s="27">
        <f t="shared" si="1485"/>
        <v>6.7299999999999999E-2</v>
      </c>
      <c r="AC2779" s="29">
        <f t="shared" si="1464"/>
        <v>5</v>
      </c>
      <c r="AD2779" s="29">
        <v>252</v>
      </c>
      <c r="AE2779" s="11">
        <f t="shared" si="1457"/>
        <v>1.0012931389999999</v>
      </c>
      <c r="AF2779" s="2">
        <f t="shared" si="1466"/>
        <v>138.67542907999999</v>
      </c>
      <c r="AG2779" s="2">
        <f t="shared" si="1479"/>
        <v>140.55352015</v>
      </c>
      <c r="AH2779" s="3">
        <f t="shared" si="1480"/>
        <v>0</v>
      </c>
      <c r="AI2779" s="4" t="str">
        <f t="shared" si="1458"/>
        <v>A+J=</v>
      </c>
      <c r="AJ2779" s="12">
        <f t="shared" si="1486"/>
        <v>43922</v>
      </c>
      <c r="AK2779" s="12"/>
      <c r="AL2779" s="4"/>
      <c r="AM2779" s="1"/>
      <c r="AN2779" s="12"/>
      <c r="AO2779" s="1"/>
      <c r="AP2779" s="1"/>
      <c r="AQ2779" s="3"/>
      <c r="AR2779" s="3"/>
      <c r="AS2779" s="7"/>
      <c r="AT2779" s="1"/>
      <c r="AU2779" s="1"/>
      <c r="AV2779" s="1"/>
      <c r="AW2779" s="1"/>
      <c r="AX2779" s="1"/>
      <c r="AY2779" s="1"/>
      <c r="AZ2779" s="1"/>
      <c r="BA2779" s="1"/>
      <c r="BB2779" s="1"/>
    </row>
    <row r="2780" spans="1:54" x14ac:dyDescent="0.2">
      <c r="A2780" s="178">
        <f t="shared" si="1481"/>
        <v>43899</v>
      </c>
      <c r="B2780" s="2">
        <f t="shared" si="1467"/>
        <v>108832.28747626708</v>
      </c>
      <c r="C2780" s="2">
        <f t="shared" si="1482"/>
        <v>71100.076370089999</v>
      </c>
      <c r="D2780" s="2">
        <f>SUM(Y2780:Y$2956)</f>
        <v>22916.574041419997</v>
      </c>
      <c r="E2780" s="11">
        <f t="shared" si="1468"/>
        <v>48183.502328670002</v>
      </c>
      <c r="F2780" s="99">
        <f t="shared" si="1461"/>
        <v>5331.42</v>
      </c>
      <c r="G2780" s="3">
        <f>IF(N2780=1,VLOOKUP(A2779,[1]Plan1!$BG$69:$BI$188,3),G2779)</f>
        <v>5344.75</v>
      </c>
      <c r="H2780" s="200">
        <f t="shared" si="1462"/>
        <v>43833</v>
      </c>
      <c r="I2780" s="200">
        <f t="shared" si="1463"/>
        <v>43864</v>
      </c>
      <c r="J2780" s="27">
        <f t="shared" si="1469"/>
        <v>2.5002719725701894E-3</v>
      </c>
      <c r="K2780" s="12">
        <f t="shared" si="1483"/>
        <v>43922</v>
      </c>
      <c r="L2780" s="12">
        <f t="shared" si="1470"/>
        <v>43922</v>
      </c>
      <c r="M2780" s="1">
        <f t="shared" si="1484"/>
        <v>22</v>
      </c>
      <c r="N2780" s="1">
        <f t="shared" si="1471"/>
        <v>5</v>
      </c>
      <c r="O2780" s="2">
        <f t="shared" si="1472"/>
        <v>1.00056769</v>
      </c>
      <c r="P2780" s="11">
        <f t="shared" si="1460"/>
        <v>1.00209952</v>
      </c>
      <c r="Q2780" s="11">
        <f t="shared" si="1456"/>
        <v>1.5375570957470903</v>
      </c>
      <c r="R2780" s="2">
        <f t="shared" si="1459"/>
        <v>1.53842995</v>
      </c>
      <c r="S2780" s="2">
        <f t="shared" si="1454"/>
        <v>1.5082878799999999</v>
      </c>
      <c r="T2780" s="2">
        <f t="shared" si="1473"/>
        <v>107239.38345608</v>
      </c>
      <c r="U2780" s="2">
        <f t="shared" si="1474"/>
        <v>11648.216836376401</v>
      </c>
      <c r="V2780" s="2">
        <f t="shared" si="1475"/>
        <v>25943.440749650676</v>
      </c>
      <c r="W2780" s="2">
        <f t="shared" si="1476"/>
        <v>108691.73395611708</v>
      </c>
      <c r="X2780" s="29">
        <f t="shared" si="1477"/>
        <v>0</v>
      </c>
      <c r="Y2780" s="2">
        <f t="shared" si="1455"/>
        <v>0</v>
      </c>
      <c r="Z2780" s="82">
        <f t="shared" si="1478"/>
        <v>0</v>
      </c>
      <c r="AA2780" s="2">
        <f t="shared" si="1465"/>
        <v>0</v>
      </c>
      <c r="AB2780" s="27">
        <f t="shared" si="1485"/>
        <v>6.7299999999999999E-2</v>
      </c>
      <c r="AC2780" s="29">
        <f t="shared" si="1464"/>
        <v>5</v>
      </c>
      <c r="AD2780" s="29">
        <v>252</v>
      </c>
      <c r="AE2780" s="11">
        <f t="shared" si="1457"/>
        <v>1.0012931389999999</v>
      </c>
      <c r="AF2780" s="2">
        <f t="shared" si="1466"/>
        <v>138.67542907999999</v>
      </c>
      <c r="AG2780" s="2">
        <f t="shared" si="1479"/>
        <v>140.55352015</v>
      </c>
      <c r="AH2780" s="3">
        <f t="shared" si="1480"/>
        <v>0</v>
      </c>
      <c r="AI2780" s="4" t="str">
        <f t="shared" si="1458"/>
        <v>A+J=</v>
      </c>
      <c r="AJ2780" s="12">
        <f t="shared" si="1486"/>
        <v>43922</v>
      </c>
      <c r="AK2780" s="12"/>
      <c r="AL2780" s="4"/>
      <c r="AM2780" s="1"/>
      <c r="AN2780" s="12"/>
      <c r="AO2780" s="1"/>
      <c r="AP2780" s="1"/>
      <c r="AQ2780" s="3"/>
      <c r="AR2780" s="3"/>
      <c r="AS2780" s="7"/>
      <c r="AT2780" s="1"/>
      <c r="AU2780" s="1"/>
      <c r="AV2780" s="1"/>
      <c r="AW2780" s="1"/>
      <c r="AX2780" s="1"/>
      <c r="AY2780" s="1"/>
      <c r="AZ2780" s="1"/>
      <c r="BA2780" s="1"/>
      <c r="BB2780" s="1"/>
    </row>
    <row r="2781" spans="1:54" x14ac:dyDescent="0.2">
      <c r="A2781" s="178">
        <f t="shared" si="1481"/>
        <v>43900</v>
      </c>
      <c r="B2781" s="2">
        <f t="shared" si="1467"/>
        <v>108868.84728408874</v>
      </c>
      <c r="C2781" s="2">
        <f t="shared" si="1482"/>
        <v>71100.076370089999</v>
      </c>
      <c r="D2781" s="2">
        <f>SUM(Y2781:Y$2956)</f>
        <v>22916.574041419997</v>
      </c>
      <c r="E2781" s="11">
        <f t="shared" si="1468"/>
        <v>48183.502328670002</v>
      </c>
      <c r="F2781" s="99">
        <f t="shared" si="1461"/>
        <v>5331.42</v>
      </c>
      <c r="G2781" s="3">
        <f>IF(N2781=1,VLOOKUP(A2780,[1]Plan1!$BG$69:$BI$188,3),G2780)</f>
        <v>5344.75</v>
      </c>
      <c r="H2781" s="200">
        <f t="shared" si="1462"/>
        <v>43833</v>
      </c>
      <c r="I2781" s="200">
        <f t="shared" si="1463"/>
        <v>43864</v>
      </c>
      <c r="J2781" s="27">
        <f t="shared" si="1469"/>
        <v>2.5002719725701894E-3</v>
      </c>
      <c r="K2781" s="12">
        <f t="shared" si="1483"/>
        <v>43922</v>
      </c>
      <c r="L2781" s="12">
        <f t="shared" si="1470"/>
        <v>43922</v>
      </c>
      <c r="M2781" s="1">
        <f t="shared" si="1484"/>
        <v>22</v>
      </c>
      <c r="N2781" s="1">
        <f t="shared" si="1471"/>
        <v>6</v>
      </c>
      <c r="O2781" s="2">
        <f t="shared" si="1472"/>
        <v>1.0006812700000001</v>
      </c>
      <c r="P2781" s="11">
        <f t="shared" si="1460"/>
        <v>1.00209952</v>
      </c>
      <c r="Q2781" s="11">
        <f t="shared" si="1456"/>
        <v>1.5375570957470903</v>
      </c>
      <c r="R2781" s="2">
        <f t="shared" si="1459"/>
        <v>1.5386045800000001</v>
      </c>
      <c r="S2781" s="2">
        <f t="shared" si="1454"/>
        <v>1.5082878799999999</v>
      </c>
      <c r="T2781" s="2">
        <f t="shared" si="1473"/>
        <v>107239.38345608</v>
      </c>
      <c r="U2781" s="2">
        <f t="shared" si="1474"/>
        <v>11648.216836376401</v>
      </c>
      <c r="V2781" s="2">
        <f t="shared" si="1475"/>
        <v>25951.855034662334</v>
      </c>
      <c r="W2781" s="2">
        <f t="shared" si="1476"/>
        <v>108700.14824112874</v>
      </c>
      <c r="X2781" s="29">
        <f t="shared" si="1477"/>
        <v>0</v>
      </c>
      <c r="Y2781" s="2">
        <f t="shared" si="1455"/>
        <v>0</v>
      </c>
      <c r="Z2781" s="82">
        <f t="shared" si="1478"/>
        <v>0</v>
      </c>
      <c r="AA2781" s="2">
        <f t="shared" si="1465"/>
        <v>0</v>
      </c>
      <c r="AB2781" s="27">
        <f t="shared" si="1485"/>
        <v>6.7299999999999999E-2</v>
      </c>
      <c r="AC2781" s="29">
        <f t="shared" si="1464"/>
        <v>6</v>
      </c>
      <c r="AD2781" s="29">
        <v>252</v>
      </c>
      <c r="AE2781" s="11">
        <f t="shared" si="1457"/>
        <v>1.0015519669999999</v>
      </c>
      <c r="AF2781" s="2">
        <f t="shared" si="1466"/>
        <v>166.43198422</v>
      </c>
      <c r="AG2781" s="2">
        <f t="shared" si="1479"/>
        <v>168.69904296000001</v>
      </c>
      <c r="AH2781" s="3">
        <f t="shared" si="1480"/>
        <v>0</v>
      </c>
      <c r="AI2781" s="4" t="str">
        <f t="shared" si="1458"/>
        <v>A+J=</v>
      </c>
      <c r="AJ2781" s="12">
        <f t="shared" si="1486"/>
        <v>43922</v>
      </c>
      <c r="AK2781" s="12"/>
      <c r="AL2781" s="4"/>
      <c r="AM2781" s="1"/>
      <c r="AN2781" s="12"/>
      <c r="AO2781" s="1"/>
      <c r="AP2781" s="1"/>
      <c r="AQ2781" s="3"/>
      <c r="AR2781" s="3"/>
      <c r="AS2781" s="7"/>
      <c r="AT2781" s="1"/>
      <c r="AU2781" s="1"/>
      <c r="AV2781" s="1"/>
      <c r="AW2781" s="1"/>
      <c r="AX2781" s="1"/>
      <c r="AY2781" s="1"/>
      <c r="AZ2781" s="1"/>
      <c r="BA2781" s="1"/>
      <c r="BB2781" s="1"/>
    </row>
    <row r="2782" spans="1:54" x14ac:dyDescent="0.2">
      <c r="A2782" s="178">
        <f t="shared" si="1481"/>
        <v>43901</v>
      </c>
      <c r="B2782" s="2">
        <f t="shared" si="1467"/>
        <v>108905.41969650045</v>
      </c>
      <c r="C2782" s="2">
        <f t="shared" si="1482"/>
        <v>71100.076370089999</v>
      </c>
      <c r="D2782" s="2">
        <f>SUM(Y2782:Y$2956)</f>
        <v>22916.574041419997</v>
      </c>
      <c r="E2782" s="11">
        <f t="shared" si="1468"/>
        <v>48183.502328670002</v>
      </c>
      <c r="F2782" s="99">
        <f t="shared" si="1461"/>
        <v>5331.42</v>
      </c>
      <c r="G2782" s="3">
        <f>IF(N2782=1,VLOOKUP(A2781,[1]Plan1!$BG$69:$BI$188,3),G2781)</f>
        <v>5344.75</v>
      </c>
      <c r="H2782" s="200">
        <f t="shared" si="1462"/>
        <v>43833</v>
      </c>
      <c r="I2782" s="200">
        <f t="shared" si="1463"/>
        <v>43864</v>
      </c>
      <c r="J2782" s="27">
        <f t="shared" si="1469"/>
        <v>2.5002719725701894E-3</v>
      </c>
      <c r="K2782" s="12">
        <f t="shared" si="1483"/>
        <v>43922</v>
      </c>
      <c r="L2782" s="12">
        <f t="shared" si="1470"/>
        <v>43922</v>
      </c>
      <c r="M2782" s="1">
        <f t="shared" si="1484"/>
        <v>22</v>
      </c>
      <c r="N2782" s="1">
        <f t="shared" si="1471"/>
        <v>7</v>
      </c>
      <c r="O2782" s="2">
        <f t="shared" si="1472"/>
        <v>1.0007948600000001</v>
      </c>
      <c r="P2782" s="11">
        <f t="shared" si="1460"/>
        <v>1.00209952</v>
      </c>
      <c r="Q2782" s="11">
        <f t="shared" si="1456"/>
        <v>1.5375570957470903</v>
      </c>
      <c r="R2782" s="2">
        <f t="shared" si="1459"/>
        <v>1.5387792300000001</v>
      </c>
      <c r="S2782" s="2">
        <f t="shared" ref="S2782:S2845" si="1487">IF(AND(X2782&gt;0,MONTH(A2782)=10),R2782,S2781)</f>
        <v>1.5082878799999999</v>
      </c>
      <c r="T2782" s="2">
        <f t="shared" si="1473"/>
        <v>107239.38345608</v>
      </c>
      <c r="U2782" s="2">
        <f t="shared" si="1474"/>
        <v>11648.216836376401</v>
      </c>
      <c r="V2782" s="2">
        <f t="shared" si="1475"/>
        <v>25960.270283344034</v>
      </c>
      <c r="W2782" s="2">
        <f t="shared" si="1476"/>
        <v>108708.56348981045</v>
      </c>
      <c r="X2782" s="29">
        <f t="shared" si="1477"/>
        <v>0</v>
      </c>
      <c r="Y2782" s="2">
        <f t="shared" ref="Y2782:Y2845" si="1488">IF(X2782&gt;0,VLOOKUP(A2782,AN$12:AR$131,5),0)</f>
        <v>0</v>
      </c>
      <c r="Z2782" s="82">
        <f t="shared" si="1478"/>
        <v>0</v>
      </c>
      <c r="AA2782" s="2">
        <f t="shared" si="1465"/>
        <v>0</v>
      </c>
      <c r="AB2782" s="27">
        <f t="shared" si="1485"/>
        <v>6.7299999999999999E-2</v>
      </c>
      <c r="AC2782" s="29">
        <f t="shared" si="1464"/>
        <v>7</v>
      </c>
      <c r="AD2782" s="29">
        <v>252</v>
      </c>
      <c r="AE2782" s="11">
        <f t="shared" si="1457"/>
        <v>1.0018108619999999</v>
      </c>
      <c r="AF2782" s="2">
        <f t="shared" si="1466"/>
        <v>194.19572439999999</v>
      </c>
      <c r="AG2782" s="2">
        <f t="shared" si="1479"/>
        <v>196.85620668999999</v>
      </c>
      <c r="AH2782" s="3">
        <f t="shared" si="1480"/>
        <v>0</v>
      </c>
      <c r="AI2782" s="4" t="str">
        <f t="shared" si="1458"/>
        <v>A+J=</v>
      </c>
      <c r="AJ2782" s="12">
        <f t="shared" si="1486"/>
        <v>43922</v>
      </c>
      <c r="AK2782" s="12"/>
      <c r="AL2782" s="4"/>
      <c r="AM2782" s="1"/>
      <c r="AN2782" s="12"/>
      <c r="AO2782" s="1"/>
      <c r="AP2782" s="1"/>
      <c r="AQ2782" s="3"/>
      <c r="AR2782" s="3"/>
      <c r="AS2782" s="7"/>
      <c r="AT2782" s="1"/>
      <c r="AU2782" s="1"/>
      <c r="AV2782" s="1"/>
      <c r="AW2782" s="1"/>
      <c r="AX2782" s="1"/>
      <c r="AY2782" s="1"/>
      <c r="AZ2782" s="1"/>
      <c r="BA2782" s="1"/>
      <c r="BB2782" s="1"/>
    </row>
    <row r="2783" spans="1:54" x14ac:dyDescent="0.2">
      <c r="A2783" s="178">
        <f t="shared" si="1481"/>
        <v>43902</v>
      </c>
      <c r="B2783" s="2">
        <f t="shared" si="1467"/>
        <v>108942.00482467219</v>
      </c>
      <c r="C2783" s="2">
        <f t="shared" si="1482"/>
        <v>71100.076370089999</v>
      </c>
      <c r="D2783" s="2">
        <f>SUM(Y2783:Y$2956)</f>
        <v>22916.574041419997</v>
      </c>
      <c r="E2783" s="11">
        <f t="shared" si="1468"/>
        <v>48183.502328670002</v>
      </c>
      <c r="F2783" s="99">
        <f t="shared" si="1461"/>
        <v>5331.42</v>
      </c>
      <c r="G2783" s="3">
        <f>IF(N2783=1,VLOOKUP(A2782,[1]Plan1!$BG$69:$BI$188,3),G2782)</f>
        <v>5344.75</v>
      </c>
      <c r="H2783" s="200">
        <f t="shared" si="1462"/>
        <v>43833</v>
      </c>
      <c r="I2783" s="200">
        <f t="shared" si="1463"/>
        <v>43864</v>
      </c>
      <c r="J2783" s="27">
        <f t="shared" si="1469"/>
        <v>2.5002719725701894E-3</v>
      </c>
      <c r="K2783" s="12">
        <f t="shared" si="1483"/>
        <v>43922</v>
      </c>
      <c r="L2783" s="12">
        <f t="shared" si="1470"/>
        <v>43922</v>
      </c>
      <c r="M2783" s="1">
        <f t="shared" si="1484"/>
        <v>22</v>
      </c>
      <c r="N2783" s="1">
        <f t="shared" si="1471"/>
        <v>8</v>
      </c>
      <c r="O2783" s="2">
        <f t="shared" si="1472"/>
        <v>1.00090846</v>
      </c>
      <c r="P2783" s="11">
        <f t="shared" si="1460"/>
        <v>1.00209952</v>
      </c>
      <c r="Q2783" s="11">
        <f t="shared" ref="Q2783:Q2846" si="1489">IF(L2783&gt;L2782,Q2782*P2783,Q2782)</f>
        <v>1.5375570957470903</v>
      </c>
      <c r="R2783" s="2">
        <f t="shared" si="1459"/>
        <v>1.5389539000000001</v>
      </c>
      <c r="S2783" s="2">
        <f t="shared" si="1487"/>
        <v>1.5082878799999999</v>
      </c>
      <c r="T2783" s="2">
        <f t="shared" si="1473"/>
        <v>107239.38345608</v>
      </c>
      <c r="U2783" s="2">
        <f t="shared" si="1474"/>
        <v>11648.216836376401</v>
      </c>
      <c r="V2783" s="2">
        <f t="shared" si="1475"/>
        <v>25968.686495695783</v>
      </c>
      <c r="W2783" s="2">
        <f t="shared" si="1476"/>
        <v>108716.97970216219</v>
      </c>
      <c r="X2783" s="29">
        <f t="shared" si="1477"/>
        <v>0</v>
      </c>
      <c r="Y2783" s="2">
        <f t="shared" si="1488"/>
        <v>0</v>
      </c>
      <c r="Z2783" s="82">
        <f t="shared" si="1478"/>
        <v>0</v>
      </c>
      <c r="AA2783" s="2">
        <f t="shared" si="1465"/>
        <v>0</v>
      </c>
      <c r="AB2783" s="27">
        <f t="shared" si="1485"/>
        <v>6.7299999999999999E-2</v>
      </c>
      <c r="AC2783" s="29">
        <f t="shared" si="1464"/>
        <v>8</v>
      </c>
      <c r="AD2783" s="29">
        <v>252</v>
      </c>
      <c r="AE2783" s="11">
        <f t="shared" ref="AE2783:AE2846" si="1490">ROUND((1+AB2783)^TRUNC((AC2783/AD2783),9),9)</f>
        <v>1.002069825</v>
      </c>
      <c r="AF2783" s="2">
        <f t="shared" si="1466"/>
        <v>221.96675686</v>
      </c>
      <c r="AG2783" s="2">
        <f t="shared" si="1479"/>
        <v>225.02512250999999</v>
      </c>
      <c r="AH2783" s="3">
        <f t="shared" si="1480"/>
        <v>0</v>
      </c>
      <c r="AI2783" s="4" t="str">
        <f t="shared" si="1458"/>
        <v>A+J=</v>
      </c>
      <c r="AJ2783" s="12">
        <f t="shared" si="1486"/>
        <v>43922</v>
      </c>
      <c r="AK2783" s="12"/>
      <c r="AL2783" s="4"/>
      <c r="AM2783" s="1"/>
      <c r="AN2783" s="12"/>
      <c r="AO2783" s="1"/>
      <c r="AP2783" s="1"/>
      <c r="AQ2783" s="3"/>
      <c r="AR2783" s="3"/>
      <c r="AS2783" s="7"/>
      <c r="AT2783" s="1"/>
      <c r="AU2783" s="1"/>
      <c r="AV2783" s="1"/>
      <c r="AW2783" s="1"/>
      <c r="AX2783" s="1"/>
      <c r="AY2783" s="1"/>
      <c r="AZ2783" s="1"/>
      <c r="BA2783" s="1"/>
      <c r="BB2783" s="1"/>
    </row>
    <row r="2784" spans="1:54" x14ac:dyDescent="0.2">
      <c r="A2784" s="178">
        <f t="shared" si="1481"/>
        <v>43903</v>
      </c>
      <c r="B2784" s="2">
        <f t="shared" si="1467"/>
        <v>108978.60293655901</v>
      </c>
      <c r="C2784" s="2">
        <f t="shared" si="1482"/>
        <v>71100.076370089999</v>
      </c>
      <c r="D2784" s="2">
        <f>SUM(Y2784:Y$2956)</f>
        <v>22916.574041419997</v>
      </c>
      <c r="E2784" s="11">
        <f t="shared" si="1468"/>
        <v>48183.502328670002</v>
      </c>
      <c r="F2784" s="99">
        <f t="shared" si="1461"/>
        <v>5331.42</v>
      </c>
      <c r="G2784" s="3">
        <f>IF(N2784=1,VLOOKUP(A2783,[1]Plan1!$BG$69:$BI$188,3),G2783)</f>
        <v>5344.75</v>
      </c>
      <c r="H2784" s="200">
        <f t="shared" si="1462"/>
        <v>43833</v>
      </c>
      <c r="I2784" s="200">
        <f t="shared" si="1463"/>
        <v>43864</v>
      </c>
      <c r="J2784" s="27">
        <f t="shared" si="1469"/>
        <v>2.5002719725701894E-3</v>
      </c>
      <c r="K2784" s="12">
        <f t="shared" si="1483"/>
        <v>43922</v>
      </c>
      <c r="L2784" s="12">
        <f t="shared" si="1470"/>
        <v>43922</v>
      </c>
      <c r="M2784" s="1">
        <f t="shared" si="1484"/>
        <v>22</v>
      </c>
      <c r="N2784" s="1">
        <f t="shared" si="1471"/>
        <v>9</v>
      </c>
      <c r="O2784" s="2">
        <f t="shared" si="1472"/>
        <v>1.00102208</v>
      </c>
      <c r="P2784" s="11">
        <f t="shared" si="1460"/>
        <v>1.00209952</v>
      </c>
      <c r="Q2784" s="11">
        <f t="shared" si="1489"/>
        <v>1.5375570957470903</v>
      </c>
      <c r="R2784" s="2">
        <f t="shared" si="1459"/>
        <v>1.5391286</v>
      </c>
      <c r="S2784" s="2">
        <f t="shared" si="1487"/>
        <v>1.5082878799999999</v>
      </c>
      <c r="T2784" s="2">
        <f t="shared" si="1473"/>
        <v>107239.38345608</v>
      </c>
      <c r="U2784" s="2">
        <f t="shared" si="1474"/>
        <v>11648.216836376401</v>
      </c>
      <c r="V2784" s="2">
        <f t="shared" si="1475"/>
        <v>25977.104153552595</v>
      </c>
      <c r="W2784" s="2">
        <f t="shared" si="1476"/>
        <v>108725.39736001901</v>
      </c>
      <c r="X2784" s="29">
        <f t="shared" si="1477"/>
        <v>0</v>
      </c>
      <c r="Y2784" s="2">
        <f t="shared" si="1488"/>
        <v>0</v>
      </c>
      <c r="Z2784" s="82">
        <f t="shared" si="1478"/>
        <v>0</v>
      </c>
      <c r="AA2784" s="2">
        <f t="shared" si="1465"/>
        <v>0</v>
      </c>
      <c r="AB2784" s="27">
        <f t="shared" si="1485"/>
        <v>6.7299999999999999E-2</v>
      </c>
      <c r="AC2784" s="29">
        <f t="shared" si="1464"/>
        <v>9</v>
      </c>
      <c r="AD2784" s="29">
        <v>252</v>
      </c>
      <c r="AE2784" s="11">
        <f t="shared" si="1490"/>
        <v>1.0023288539999999</v>
      </c>
      <c r="AF2784" s="2">
        <f t="shared" si="1466"/>
        <v>249.74486711</v>
      </c>
      <c r="AG2784" s="2">
        <f t="shared" si="1479"/>
        <v>253.20557654000001</v>
      </c>
      <c r="AH2784" s="3">
        <f t="shared" si="1480"/>
        <v>0</v>
      </c>
      <c r="AI2784" s="4" t="str">
        <f t="shared" si="1458"/>
        <v>A+J=</v>
      </c>
      <c r="AJ2784" s="12">
        <f t="shared" si="1486"/>
        <v>43922</v>
      </c>
      <c r="AK2784" s="12"/>
      <c r="AL2784" s="4"/>
      <c r="AM2784" s="1"/>
      <c r="AN2784" s="12"/>
      <c r="AO2784" s="1"/>
      <c r="AP2784" s="1"/>
      <c r="AQ2784" s="3"/>
      <c r="AR2784" s="3"/>
      <c r="AS2784" s="7"/>
      <c r="AT2784" s="1"/>
      <c r="AU2784" s="1"/>
      <c r="AV2784" s="1"/>
      <c r="AW2784" s="1"/>
      <c r="AX2784" s="1"/>
      <c r="AY2784" s="1"/>
      <c r="AZ2784" s="1"/>
      <c r="BA2784" s="1"/>
      <c r="BB2784" s="1"/>
    </row>
    <row r="2785" spans="1:54" x14ac:dyDescent="0.2">
      <c r="A2785" s="178">
        <f t="shared" si="1481"/>
        <v>43904</v>
      </c>
      <c r="B2785" s="2">
        <f t="shared" si="1467"/>
        <v>109015.21317753085</v>
      </c>
      <c r="C2785" s="2">
        <f t="shared" si="1482"/>
        <v>71100.076370089999</v>
      </c>
      <c r="D2785" s="2">
        <f>SUM(Y2785:Y$2956)</f>
        <v>22916.574041419997</v>
      </c>
      <c r="E2785" s="11">
        <f t="shared" si="1468"/>
        <v>48183.502328670002</v>
      </c>
      <c r="F2785" s="99">
        <f t="shared" si="1461"/>
        <v>5331.42</v>
      </c>
      <c r="G2785" s="3">
        <f>IF(N2785=1,VLOOKUP(A2784,[1]Plan1!$BG$69:$BI$188,3),G2784)</f>
        <v>5344.75</v>
      </c>
      <c r="H2785" s="200">
        <f t="shared" si="1462"/>
        <v>43833</v>
      </c>
      <c r="I2785" s="200">
        <f t="shared" si="1463"/>
        <v>43864</v>
      </c>
      <c r="J2785" s="27">
        <f t="shared" si="1469"/>
        <v>2.5002719725701894E-3</v>
      </c>
      <c r="K2785" s="12">
        <f t="shared" si="1483"/>
        <v>43922</v>
      </c>
      <c r="L2785" s="12">
        <f t="shared" si="1470"/>
        <v>43922</v>
      </c>
      <c r="M2785" s="1">
        <f t="shared" si="1484"/>
        <v>22</v>
      </c>
      <c r="N2785" s="1">
        <f t="shared" si="1471"/>
        <v>10</v>
      </c>
      <c r="O2785" s="2">
        <f t="shared" si="1472"/>
        <v>1.00113571</v>
      </c>
      <c r="P2785" s="11">
        <f t="shared" si="1460"/>
        <v>1.00209952</v>
      </c>
      <c r="Q2785" s="11">
        <f t="shared" si="1489"/>
        <v>1.5375570957470903</v>
      </c>
      <c r="R2785" s="2">
        <f t="shared" si="1459"/>
        <v>1.53930331</v>
      </c>
      <c r="S2785" s="2">
        <f t="shared" si="1487"/>
        <v>1.5082878799999999</v>
      </c>
      <c r="T2785" s="2">
        <f t="shared" si="1473"/>
        <v>107239.38345608</v>
      </c>
      <c r="U2785" s="2">
        <f t="shared" si="1474"/>
        <v>11648.216836376401</v>
      </c>
      <c r="V2785" s="2">
        <f t="shared" si="1475"/>
        <v>25985.522293244438</v>
      </c>
      <c r="W2785" s="2">
        <f t="shared" si="1476"/>
        <v>108733.81549971085</v>
      </c>
      <c r="X2785" s="29">
        <f t="shared" si="1477"/>
        <v>0</v>
      </c>
      <c r="Y2785" s="2">
        <f t="shared" si="1488"/>
        <v>0</v>
      </c>
      <c r="Z2785" s="82">
        <f t="shared" si="1478"/>
        <v>0</v>
      </c>
      <c r="AA2785" s="2">
        <f t="shared" si="1465"/>
        <v>0</v>
      </c>
      <c r="AB2785" s="27">
        <f t="shared" si="1485"/>
        <v>6.7299999999999999E-2</v>
      </c>
      <c r="AC2785" s="29">
        <f t="shared" si="1464"/>
        <v>10</v>
      </c>
      <c r="AD2785" s="29">
        <v>252</v>
      </c>
      <c r="AE2785" s="11">
        <f t="shared" si="1490"/>
        <v>1.0025879499999999</v>
      </c>
      <c r="AF2785" s="2">
        <f t="shared" si="1466"/>
        <v>277.53016241</v>
      </c>
      <c r="AG2785" s="2">
        <f t="shared" si="1479"/>
        <v>281.39767782000001</v>
      </c>
      <c r="AH2785" s="3">
        <f t="shared" si="1480"/>
        <v>0</v>
      </c>
      <c r="AI2785" s="4" t="str">
        <f t="shared" si="1458"/>
        <v>A+J=</v>
      </c>
      <c r="AJ2785" s="12">
        <f t="shared" si="1486"/>
        <v>43922</v>
      </c>
      <c r="AK2785" s="12"/>
      <c r="AL2785" s="4"/>
      <c r="AM2785" s="1"/>
      <c r="AN2785" s="12"/>
      <c r="AO2785" s="1"/>
      <c r="AP2785" s="1"/>
      <c r="AQ2785" s="3"/>
      <c r="AR2785" s="3"/>
      <c r="AS2785" s="7"/>
      <c r="AT2785" s="1"/>
      <c r="AU2785" s="1"/>
      <c r="AV2785" s="1"/>
      <c r="AW2785" s="1"/>
      <c r="AX2785" s="1"/>
      <c r="AY2785" s="1"/>
      <c r="AZ2785" s="1"/>
      <c r="BA2785" s="1"/>
      <c r="BB2785" s="1"/>
    </row>
    <row r="2786" spans="1:54" x14ac:dyDescent="0.2">
      <c r="A2786" s="178">
        <f t="shared" si="1481"/>
        <v>43905</v>
      </c>
      <c r="B2786" s="2">
        <f t="shared" si="1467"/>
        <v>109015.21317753085</v>
      </c>
      <c r="C2786" s="2">
        <f t="shared" si="1482"/>
        <v>71100.076370089999</v>
      </c>
      <c r="D2786" s="2">
        <f>SUM(Y2786:Y$2956)</f>
        <v>22916.574041419997</v>
      </c>
      <c r="E2786" s="11">
        <f t="shared" si="1468"/>
        <v>48183.502328670002</v>
      </c>
      <c r="F2786" s="99">
        <f t="shared" si="1461"/>
        <v>5331.42</v>
      </c>
      <c r="G2786" s="3">
        <f>IF(N2786=1,VLOOKUP(A2785,[1]Plan1!$BG$69:$BI$188,3),G2785)</f>
        <v>5344.75</v>
      </c>
      <c r="H2786" s="200">
        <f t="shared" si="1462"/>
        <v>43833</v>
      </c>
      <c r="I2786" s="200">
        <f t="shared" si="1463"/>
        <v>43864</v>
      </c>
      <c r="J2786" s="27">
        <f t="shared" si="1469"/>
        <v>2.5002719725701894E-3</v>
      </c>
      <c r="K2786" s="12">
        <f t="shared" si="1483"/>
        <v>43922</v>
      </c>
      <c r="L2786" s="12">
        <f t="shared" si="1470"/>
        <v>43922</v>
      </c>
      <c r="M2786" s="1">
        <f t="shared" si="1484"/>
        <v>22</v>
      </c>
      <c r="N2786" s="1">
        <f t="shared" si="1471"/>
        <v>10</v>
      </c>
      <c r="O2786" s="2">
        <f t="shared" si="1472"/>
        <v>1.00113571</v>
      </c>
      <c r="P2786" s="11">
        <f t="shared" si="1460"/>
        <v>1.00209952</v>
      </c>
      <c r="Q2786" s="11">
        <f t="shared" si="1489"/>
        <v>1.5375570957470903</v>
      </c>
      <c r="R2786" s="2">
        <f t="shared" si="1459"/>
        <v>1.53930331</v>
      </c>
      <c r="S2786" s="2">
        <f t="shared" si="1487"/>
        <v>1.5082878799999999</v>
      </c>
      <c r="T2786" s="2">
        <f t="shared" si="1473"/>
        <v>107239.38345608</v>
      </c>
      <c r="U2786" s="2">
        <f t="shared" si="1474"/>
        <v>11648.216836376401</v>
      </c>
      <c r="V2786" s="2">
        <f t="shared" si="1475"/>
        <v>25985.522293244438</v>
      </c>
      <c r="W2786" s="2">
        <f t="shared" si="1476"/>
        <v>108733.81549971085</v>
      </c>
      <c r="X2786" s="29">
        <f t="shared" si="1477"/>
        <v>0</v>
      </c>
      <c r="Y2786" s="2">
        <f t="shared" si="1488"/>
        <v>0</v>
      </c>
      <c r="Z2786" s="82">
        <f t="shared" si="1478"/>
        <v>0</v>
      </c>
      <c r="AA2786" s="2">
        <f t="shared" si="1465"/>
        <v>0</v>
      </c>
      <c r="AB2786" s="27">
        <f t="shared" si="1485"/>
        <v>6.7299999999999999E-2</v>
      </c>
      <c r="AC2786" s="29">
        <f t="shared" si="1464"/>
        <v>10</v>
      </c>
      <c r="AD2786" s="29">
        <v>252</v>
      </c>
      <c r="AE2786" s="11">
        <f t="shared" si="1490"/>
        <v>1.0025879499999999</v>
      </c>
      <c r="AF2786" s="2">
        <f t="shared" si="1466"/>
        <v>277.53016241</v>
      </c>
      <c r="AG2786" s="2">
        <f t="shared" si="1479"/>
        <v>281.39767782000001</v>
      </c>
      <c r="AH2786" s="3">
        <f t="shared" si="1480"/>
        <v>0</v>
      </c>
      <c r="AI2786" s="4" t="str">
        <f t="shared" ref="AI2786:AI2849" si="1491">AI2785</f>
        <v>A+J=</v>
      </c>
      <c r="AJ2786" s="12">
        <f t="shared" si="1486"/>
        <v>43922</v>
      </c>
      <c r="AK2786" s="12"/>
      <c r="AL2786" s="4"/>
      <c r="AM2786" s="1"/>
      <c r="AN2786" s="12"/>
      <c r="AO2786" s="1"/>
      <c r="AP2786" s="1"/>
      <c r="AQ2786" s="3"/>
      <c r="AR2786" s="3"/>
      <c r="AS2786" s="7"/>
      <c r="AT2786" s="1"/>
      <c r="AU2786" s="1"/>
      <c r="AV2786" s="1"/>
      <c r="AW2786" s="1"/>
      <c r="AX2786" s="1"/>
      <c r="AY2786" s="1"/>
      <c r="AZ2786" s="1"/>
      <c r="BA2786" s="1"/>
      <c r="BB2786" s="1"/>
    </row>
    <row r="2787" spans="1:54" x14ac:dyDescent="0.2">
      <c r="A2787" s="178">
        <f t="shared" si="1481"/>
        <v>43906</v>
      </c>
      <c r="B2787" s="2">
        <f t="shared" si="1467"/>
        <v>109015.21317753085</v>
      </c>
      <c r="C2787" s="2">
        <f t="shared" si="1482"/>
        <v>71100.076370089999</v>
      </c>
      <c r="D2787" s="2">
        <f>SUM(Y2787:Y$2956)</f>
        <v>22916.574041419997</v>
      </c>
      <c r="E2787" s="11">
        <f t="shared" si="1468"/>
        <v>48183.502328670002</v>
      </c>
      <c r="F2787" s="99">
        <f t="shared" si="1461"/>
        <v>5331.42</v>
      </c>
      <c r="G2787" s="3">
        <f>IF(N2787=1,VLOOKUP(A2786,[1]Plan1!$BG$69:$BI$188,3),G2786)</f>
        <v>5344.75</v>
      </c>
      <c r="H2787" s="200">
        <f t="shared" si="1462"/>
        <v>43833</v>
      </c>
      <c r="I2787" s="200">
        <f t="shared" si="1463"/>
        <v>43864</v>
      </c>
      <c r="J2787" s="27">
        <f t="shared" si="1469"/>
        <v>2.5002719725701894E-3</v>
      </c>
      <c r="K2787" s="12">
        <f t="shared" si="1483"/>
        <v>43922</v>
      </c>
      <c r="L2787" s="12">
        <f t="shared" si="1470"/>
        <v>43922</v>
      </c>
      <c r="M2787" s="1">
        <f t="shared" si="1484"/>
        <v>22</v>
      </c>
      <c r="N2787" s="1">
        <f t="shared" si="1471"/>
        <v>10</v>
      </c>
      <c r="O2787" s="2">
        <f t="shared" si="1472"/>
        <v>1.00113571</v>
      </c>
      <c r="P2787" s="11">
        <f t="shared" si="1460"/>
        <v>1.00209952</v>
      </c>
      <c r="Q2787" s="11">
        <f t="shared" si="1489"/>
        <v>1.5375570957470903</v>
      </c>
      <c r="R2787" s="2">
        <f t="shared" si="1459"/>
        <v>1.53930331</v>
      </c>
      <c r="S2787" s="2">
        <f t="shared" si="1487"/>
        <v>1.5082878799999999</v>
      </c>
      <c r="T2787" s="2">
        <f t="shared" si="1473"/>
        <v>107239.38345608</v>
      </c>
      <c r="U2787" s="2">
        <f t="shared" si="1474"/>
        <v>11648.216836376401</v>
      </c>
      <c r="V2787" s="2">
        <f t="shared" si="1475"/>
        <v>25985.522293244438</v>
      </c>
      <c r="W2787" s="2">
        <f t="shared" si="1476"/>
        <v>108733.81549971085</v>
      </c>
      <c r="X2787" s="29">
        <f t="shared" si="1477"/>
        <v>0</v>
      </c>
      <c r="Y2787" s="2">
        <f t="shared" si="1488"/>
        <v>0</v>
      </c>
      <c r="Z2787" s="82">
        <f t="shared" si="1478"/>
        <v>0</v>
      </c>
      <c r="AA2787" s="2">
        <f t="shared" si="1465"/>
        <v>0</v>
      </c>
      <c r="AB2787" s="27">
        <f t="shared" si="1485"/>
        <v>6.7299999999999999E-2</v>
      </c>
      <c r="AC2787" s="29">
        <f t="shared" si="1464"/>
        <v>10</v>
      </c>
      <c r="AD2787" s="29">
        <v>252</v>
      </c>
      <c r="AE2787" s="11">
        <f t="shared" si="1490"/>
        <v>1.0025879499999999</v>
      </c>
      <c r="AF2787" s="2">
        <f t="shared" si="1466"/>
        <v>277.53016241</v>
      </c>
      <c r="AG2787" s="2">
        <f t="shared" si="1479"/>
        <v>281.39767782000001</v>
      </c>
      <c r="AH2787" s="3">
        <f t="shared" si="1480"/>
        <v>0</v>
      </c>
      <c r="AI2787" s="4" t="str">
        <f t="shared" si="1491"/>
        <v>A+J=</v>
      </c>
      <c r="AJ2787" s="12">
        <f t="shared" si="1486"/>
        <v>43922</v>
      </c>
      <c r="AK2787" s="12"/>
      <c r="AL2787" s="4"/>
      <c r="AM2787" s="1"/>
      <c r="AN2787" s="12"/>
      <c r="AO2787" s="1"/>
      <c r="AP2787" s="1"/>
      <c r="AQ2787" s="3"/>
      <c r="AR2787" s="3"/>
      <c r="AS2787" s="7"/>
      <c r="AT2787" s="1"/>
      <c r="AU2787" s="1"/>
      <c r="AV2787" s="1"/>
      <c r="AW2787" s="1"/>
      <c r="AX2787" s="1"/>
      <c r="AY2787" s="1"/>
      <c r="AZ2787" s="1"/>
      <c r="BA2787" s="1"/>
      <c r="BB2787" s="1"/>
    </row>
    <row r="2788" spans="1:54" x14ac:dyDescent="0.2">
      <c r="A2788" s="178">
        <f t="shared" si="1481"/>
        <v>43907</v>
      </c>
      <c r="B2788" s="2">
        <f t="shared" si="1467"/>
        <v>109051.83603285273</v>
      </c>
      <c r="C2788" s="2">
        <f t="shared" si="1482"/>
        <v>71100.076370089999</v>
      </c>
      <c r="D2788" s="2">
        <f>SUM(Y2788:Y$2956)</f>
        <v>22916.574041419997</v>
      </c>
      <c r="E2788" s="11">
        <f t="shared" si="1468"/>
        <v>48183.502328670002</v>
      </c>
      <c r="F2788" s="99">
        <f t="shared" si="1461"/>
        <v>5331.42</v>
      </c>
      <c r="G2788" s="3">
        <f>IF(N2788=1,VLOOKUP(A2787,[1]Plan1!$BG$69:$BI$188,3),G2787)</f>
        <v>5344.75</v>
      </c>
      <c r="H2788" s="200">
        <f t="shared" si="1462"/>
        <v>43833</v>
      </c>
      <c r="I2788" s="200">
        <f t="shared" si="1463"/>
        <v>43864</v>
      </c>
      <c r="J2788" s="27">
        <f t="shared" si="1469"/>
        <v>2.5002719725701894E-3</v>
      </c>
      <c r="K2788" s="12">
        <f t="shared" si="1483"/>
        <v>43922</v>
      </c>
      <c r="L2788" s="12">
        <f t="shared" si="1470"/>
        <v>43922</v>
      </c>
      <c r="M2788" s="1">
        <f t="shared" si="1484"/>
        <v>22</v>
      </c>
      <c r="N2788" s="1">
        <f t="shared" si="1471"/>
        <v>11</v>
      </c>
      <c r="O2788" s="2">
        <f t="shared" si="1472"/>
        <v>1.0012493499999999</v>
      </c>
      <c r="P2788" s="11">
        <f t="shared" si="1460"/>
        <v>1.00209952</v>
      </c>
      <c r="Q2788" s="11">
        <f t="shared" si="1489"/>
        <v>1.5375570957470903</v>
      </c>
      <c r="R2788" s="2">
        <f t="shared" si="1459"/>
        <v>1.5394780400000001</v>
      </c>
      <c r="S2788" s="2">
        <f t="shared" si="1487"/>
        <v>1.5082878799999999</v>
      </c>
      <c r="T2788" s="2">
        <f t="shared" si="1473"/>
        <v>107239.38345608</v>
      </c>
      <c r="U2788" s="2">
        <f t="shared" si="1474"/>
        <v>11648.216836376401</v>
      </c>
      <c r="V2788" s="2">
        <f t="shared" si="1475"/>
        <v>25993.941396606333</v>
      </c>
      <c r="W2788" s="2">
        <f t="shared" si="1476"/>
        <v>108742.23460307273</v>
      </c>
      <c r="X2788" s="29">
        <f t="shared" si="1477"/>
        <v>0</v>
      </c>
      <c r="Y2788" s="2">
        <f t="shared" si="1488"/>
        <v>0</v>
      </c>
      <c r="Z2788" s="82">
        <f t="shared" si="1478"/>
        <v>0</v>
      </c>
      <c r="AA2788" s="2">
        <f t="shared" si="1465"/>
        <v>0</v>
      </c>
      <c r="AB2788" s="27">
        <f t="shared" si="1485"/>
        <v>6.7299999999999999E-2</v>
      </c>
      <c r="AC2788" s="29">
        <f t="shared" si="1464"/>
        <v>11</v>
      </c>
      <c r="AD2788" s="29">
        <v>252</v>
      </c>
      <c r="AE2788" s="11">
        <f t="shared" si="1490"/>
        <v>1.0028471130000001</v>
      </c>
      <c r="AF2788" s="2">
        <f t="shared" si="1466"/>
        <v>305.32264273999999</v>
      </c>
      <c r="AG2788" s="2">
        <f t="shared" si="1479"/>
        <v>309.60142977999999</v>
      </c>
      <c r="AH2788" s="3">
        <f t="shared" si="1480"/>
        <v>0</v>
      </c>
      <c r="AI2788" s="4" t="str">
        <f t="shared" si="1491"/>
        <v>A+J=</v>
      </c>
      <c r="AJ2788" s="12">
        <f t="shared" si="1486"/>
        <v>43922</v>
      </c>
      <c r="AK2788" s="12"/>
      <c r="AL2788" s="4"/>
      <c r="AM2788" s="1"/>
      <c r="AN2788" s="12"/>
      <c r="AO2788" s="1"/>
      <c r="AP2788" s="1"/>
      <c r="AQ2788" s="3"/>
      <c r="AR2788" s="3"/>
      <c r="AS2788" s="7"/>
      <c r="AT2788" s="1"/>
      <c r="AU2788" s="1"/>
      <c r="AV2788" s="1"/>
      <c r="AW2788" s="1"/>
      <c r="AX2788" s="1"/>
      <c r="AY2788" s="1"/>
      <c r="AZ2788" s="1"/>
      <c r="BA2788" s="1"/>
      <c r="BB2788" s="1"/>
    </row>
    <row r="2789" spans="1:54" x14ac:dyDescent="0.2">
      <c r="A2789" s="178">
        <f t="shared" si="1481"/>
        <v>43908</v>
      </c>
      <c r="B2789" s="2">
        <f t="shared" si="1467"/>
        <v>109088.47198830968</v>
      </c>
      <c r="C2789" s="2">
        <f t="shared" si="1482"/>
        <v>71100.076370089999</v>
      </c>
      <c r="D2789" s="2">
        <f>SUM(Y2789:Y$2956)</f>
        <v>22916.574041419997</v>
      </c>
      <c r="E2789" s="11">
        <f t="shared" si="1468"/>
        <v>48183.502328670002</v>
      </c>
      <c r="F2789" s="99">
        <f t="shared" si="1461"/>
        <v>5331.42</v>
      </c>
      <c r="G2789" s="3">
        <f>IF(N2789=1,VLOOKUP(A2788,[1]Plan1!$BG$69:$BI$188,3),G2788)</f>
        <v>5344.75</v>
      </c>
      <c r="H2789" s="200">
        <f t="shared" si="1462"/>
        <v>43833</v>
      </c>
      <c r="I2789" s="200">
        <f t="shared" si="1463"/>
        <v>43864</v>
      </c>
      <c r="J2789" s="27">
        <f t="shared" si="1469"/>
        <v>2.5002719725701894E-3</v>
      </c>
      <c r="K2789" s="12">
        <f t="shared" si="1483"/>
        <v>43922</v>
      </c>
      <c r="L2789" s="12">
        <f t="shared" si="1470"/>
        <v>43922</v>
      </c>
      <c r="M2789" s="1">
        <f t="shared" si="1484"/>
        <v>22</v>
      </c>
      <c r="N2789" s="1">
        <f t="shared" si="1471"/>
        <v>12</v>
      </c>
      <c r="O2789" s="2">
        <f t="shared" si="1472"/>
        <v>1.0013630099999999</v>
      </c>
      <c r="P2789" s="11">
        <f t="shared" si="1460"/>
        <v>1.00209952</v>
      </c>
      <c r="Q2789" s="11">
        <f t="shared" si="1489"/>
        <v>1.5375570957470903</v>
      </c>
      <c r="R2789" s="2">
        <f t="shared" si="1459"/>
        <v>1.5396528</v>
      </c>
      <c r="S2789" s="2">
        <f t="shared" si="1487"/>
        <v>1.5082878799999999</v>
      </c>
      <c r="T2789" s="2">
        <f t="shared" si="1473"/>
        <v>107239.38345608</v>
      </c>
      <c r="U2789" s="2">
        <f t="shared" si="1474"/>
        <v>11648.216836376401</v>
      </c>
      <c r="V2789" s="2">
        <f t="shared" si="1475"/>
        <v>26002.361945473287</v>
      </c>
      <c r="W2789" s="2">
        <f t="shared" si="1476"/>
        <v>108750.65515193969</v>
      </c>
      <c r="X2789" s="29">
        <f t="shared" si="1477"/>
        <v>0</v>
      </c>
      <c r="Y2789" s="2">
        <f t="shared" si="1488"/>
        <v>0</v>
      </c>
      <c r="Z2789" s="82">
        <f t="shared" si="1478"/>
        <v>0</v>
      </c>
      <c r="AA2789" s="2">
        <f t="shared" si="1465"/>
        <v>0</v>
      </c>
      <c r="AB2789" s="27">
        <f t="shared" si="1485"/>
        <v>6.7299999999999999E-2</v>
      </c>
      <c r="AC2789" s="29">
        <f t="shared" si="1464"/>
        <v>12</v>
      </c>
      <c r="AD2789" s="29">
        <v>252</v>
      </c>
      <c r="AE2789" s="11">
        <f t="shared" si="1490"/>
        <v>1.003106343</v>
      </c>
      <c r="AF2789" s="2">
        <f t="shared" si="1466"/>
        <v>333.12230812000001</v>
      </c>
      <c r="AG2789" s="2">
        <f t="shared" si="1479"/>
        <v>337.81683636999998</v>
      </c>
      <c r="AH2789" s="3">
        <f t="shared" si="1480"/>
        <v>0</v>
      </c>
      <c r="AI2789" s="4" t="str">
        <f t="shared" si="1491"/>
        <v>A+J=</v>
      </c>
      <c r="AJ2789" s="12">
        <f t="shared" si="1486"/>
        <v>43922</v>
      </c>
      <c r="AK2789" s="12"/>
      <c r="AL2789" s="4"/>
      <c r="AM2789" s="1"/>
      <c r="AN2789" s="12"/>
      <c r="AO2789" s="1"/>
      <c r="AP2789" s="1"/>
      <c r="AQ2789" s="3"/>
      <c r="AR2789" s="3"/>
      <c r="AS2789" s="7"/>
      <c r="AT2789" s="1"/>
      <c r="AU2789" s="1"/>
      <c r="AV2789" s="1"/>
      <c r="AW2789" s="1"/>
      <c r="AX2789" s="1"/>
      <c r="AY2789" s="1"/>
      <c r="AZ2789" s="1"/>
      <c r="BA2789" s="1"/>
      <c r="BB2789" s="1"/>
    </row>
    <row r="2790" spans="1:54" x14ac:dyDescent="0.2">
      <c r="A2790" s="178">
        <f t="shared" si="1481"/>
        <v>43909</v>
      </c>
      <c r="B2790" s="2">
        <f t="shared" si="1467"/>
        <v>109125.11959634666</v>
      </c>
      <c r="C2790" s="2">
        <f t="shared" si="1482"/>
        <v>71100.076370089999</v>
      </c>
      <c r="D2790" s="2">
        <f>SUM(Y2790:Y$2956)</f>
        <v>22916.574041419997</v>
      </c>
      <c r="E2790" s="11">
        <f t="shared" si="1468"/>
        <v>48183.502328670002</v>
      </c>
      <c r="F2790" s="99">
        <f t="shared" si="1461"/>
        <v>5331.42</v>
      </c>
      <c r="G2790" s="3">
        <f>IF(N2790=1,VLOOKUP(A2789,[1]Plan1!$BG$69:$BI$188,3),G2789)</f>
        <v>5344.75</v>
      </c>
      <c r="H2790" s="200">
        <f t="shared" si="1462"/>
        <v>43833</v>
      </c>
      <c r="I2790" s="200">
        <f t="shared" si="1463"/>
        <v>43864</v>
      </c>
      <c r="J2790" s="27">
        <f t="shared" si="1469"/>
        <v>2.5002719725701894E-3</v>
      </c>
      <c r="K2790" s="12">
        <f t="shared" si="1483"/>
        <v>43922</v>
      </c>
      <c r="L2790" s="12">
        <f t="shared" si="1470"/>
        <v>43922</v>
      </c>
      <c r="M2790" s="1">
        <f t="shared" si="1484"/>
        <v>22</v>
      </c>
      <c r="N2790" s="1">
        <f t="shared" si="1471"/>
        <v>13</v>
      </c>
      <c r="O2790" s="2">
        <f t="shared" si="1472"/>
        <v>1.00147667</v>
      </c>
      <c r="P2790" s="11">
        <f t="shared" si="1460"/>
        <v>1.00209952</v>
      </c>
      <c r="Q2790" s="11">
        <f t="shared" si="1489"/>
        <v>1.5375570957470903</v>
      </c>
      <c r="R2790" s="2">
        <f t="shared" si="1459"/>
        <v>1.53982756</v>
      </c>
      <c r="S2790" s="2">
        <f t="shared" si="1487"/>
        <v>1.5082878799999999</v>
      </c>
      <c r="T2790" s="2">
        <f t="shared" si="1473"/>
        <v>107239.38345608</v>
      </c>
      <c r="U2790" s="2">
        <f t="shared" si="1474"/>
        <v>11648.216836376401</v>
      </c>
      <c r="V2790" s="2">
        <f t="shared" si="1475"/>
        <v>26010.782494340245</v>
      </c>
      <c r="W2790" s="2">
        <f t="shared" si="1476"/>
        <v>108759.07570080666</v>
      </c>
      <c r="X2790" s="29">
        <f t="shared" si="1477"/>
        <v>0</v>
      </c>
      <c r="Y2790" s="2">
        <f t="shared" si="1488"/>
        <v>0</v>
      </c>
      <c r="Z2790" s="82">
        <f t="shared" si="1478"/>
        <v>0</v>
      </c>
      <c r="AA2790" s="2">
        <f t="shared" si="1465"/>
        <v>0</v>
      </c>
      <c r="AB2790" s="27">
        <f t="shared" si="1485"/>
        <v>6.7299999999999999E-2</v>
      </c>
      <c r="AC2790" s="29">
        <f t="shared" si="1464"/>
        <v>13</v>
      </c>
      <c r="AD2790" s="29">
        <v>252</v>
      </c>
      <c r="AE2790" s="11">
        <f t="shared" si="1490"/>
        <v>1.0033656399999999</v>
      </c>
      <c r="AF2790" s="2">
        <f t="shared" si="1466"/>
        <v>360.92915853</v>
      </c>
      <c r="AG2790" s="2">
        <f t="shared" si="1479"/>
        <v>366.04389553999999</v>
      </c>
      <c r="AH2790" s="3">
        <f t="shared" si="1480"/>
        <v>0</v>
      </c>
      <c r="AI2790" s="4" t="str">
        <f t="shared" si="1491"/>
        <v>A+J=</v>
      </c>
      <c r="AJ2790" s="12">
        <f t="shared" si="1486"/>
        <v>43922</v>
      </c>
      <c r="AK2790" s="12"/>
      <c r="AL2790" s="4"/>
      <c r="AM2790" s="1"/>
      <c r="AN2790" s="12"/>
      <c r="AO2790" s="1"/>
      <c r="AP2790" s="1"/>
      <c r="AQ2790" s="3"/>
      <c r="AR2790" s="3"/>
      <c r="AS2790" s="7"/>
      <c r="AT2790" s="1"/>
      <c r="AU2790" s="1"/>
      <c r="AV2790" s="1"/>
      <c r="AW2790" s="1"/>
      <c r="AX2790" s="1"/>
      <c r="AY2790" s="1"/>
      <c r="AZ2790" s="1"/>
      <c r="BA2790" s="1"/>
      <c r="BB2790" s="1"/>
    </row>
    <row r="2791" spans="1:54" x14ac:dyDescent="0.2">
      <c r="A2791" s="178">
        <f t="shared" si="1481"/>
        <v>43910</v>
      </c>
      <c r="B2791" s="2">
        <f t="shared" si="1467"/>
        <v>109161.77982580365</v>
      </c>
      <c r="C2791" s="2">
        <f t="shared" si="1482"/>
        <v>71100.076370089999</v>
      </c>
      <c r="D2791" s="2">
        <f>SUM(Y2791:Y$2956)</f>
        <v>22916.574041419997</v>
      </c>
      <c r="E2791" s="11">
        <f t="shared" si="1468"/>
        <v>48183.502328670002</v>
      </c>
      <c r="F2791" s="99">
        <f t="shared" si="1461"/>
        <v>5331.42</v>
      </c>
      <c r="G2791" s="3">
        <f>IF(N2791=1,VLOOKUP(A2790,[1]Plan1!$BG$69:$BI$188,3),G2790)</f>
        <v>5344.75</v>
      </c>
      <c r="H2791" s="200">
        <f t="shared" si="1462"/>
        <v>43833</v>
      </c>
      <c r="I2791" s="200">
        <f t="shared" si="1463"/>
        <v>43864</v>
      </c>
      <c r="J2791" s="27">
        <f t="shared" si="1469"/>
        <v>2.5002719725701894E-3</v>
      </c>
      <c r="K2791" s="12">
        <f t="shared" si="1483"/>
        <v>43922</v>
      </c>
      <c r="L2791" s="12">
        <f t="shared" si="1470"/>
        <v>43922</v>
      </c>
      <c r="M2791" s="1">
        <f t="shared" si="1484"/>
        <v>22</v>
      </c>
      <c r="N2791" s="1">
        <f t="shared" si="1471"/>
        <v>14</v>
      </c>
      <c r="O2791" s="2">
        <f t="shared" si="1472"/>
        <v>1.0015903500000001</v>
      </c>
      <c r="P2791" s="11">
        <f t="shared" si="1460"/>
        <v>1.00209952</v>
      </c>
      <c r="Q2791" s="11">
        <f t="shared" si="1489"/>
        <v>1.5375570957470903</v>
      </c>
      <c r="R2791" s="2">
        <f t="shared" si="1459"/>
        <v>1.54000234</v>
      </c>
      <c r="S2791" s="2">
        <f t="shared" si="1487"/>
        <v>1.5082878799999999</v>
      </c>
      <c r="T2791" s="2">
        <f t="shared" si="1473"/>
        <v>107239.38345608</v>
      </c>
      <c r="U2791" s="2">
        <f t="shared" si="1474"/>
        <v>11648.216836376401</v>
      </c>
      <c r="V2791" s="2">
        <f t="shared" si="1475"/>
        <v>26019.204006877251</v>
      </c>
      <c r="W2791" s="2">
        <f t="shared" si="1476"/>
        <v>108767.49721334365</v>
      </c>
      <c r="X2791" s="29">
        <f t="shared" si="1477"/>
        <v>0</v>
      </c>
      <c r="Y2791" s="2">
        <f t="shared" si="1488"/>
        <v>0</v>
      </c>
      <c r="Z2791" s="82">
        <f t="shared" si="1478"/>
        <v>0</v>
      </c>
      <c r="AA2791" s="2">
        <f t="shared" si="1465"/>
        <v>0</v>
      </c>
      <c r="AB2791" s="27">
        <f t="shared" si="1485"/>
        <v>6.7299999999999999E-2</v>
      </c>
      <c r="AC2791" s="29">
        <f t="shared" si="1464"/>
        <v>14</v>
      </c>
      <c r="AD2791" s="29">
        <v>252</v>
      </c>
      <c r="AE2791" s="11">
        <f t="shared" si="1490"/>
        <v>1.0036250040000001</v>
      </c>
      <c r="AF2791" s="2">
        <f t="shared" si="1466"/>
        <v>388.74319398</v>
      </c>
      <c r="AG2791" s="2">
        <f t="shared" si="1479"/>
        <v>394.28261246</v>
      </c>
      <c r="AH2791" s="3">
        <f t="shared" si="1480"/>
        <v>0</v>
      </c>
      <c r="AI2791" s="4" t="str">
        <f t="shared" si="1491"/>
        <v>A+J=</v>
      </c>
      <c r="AJ2791" s="12">
        <f t="shared" si="1486"/>
        <v>43922</v>
      </c>
      <c r="AK2791" s="12"/>
      <c r="AL2791" s="4"/>
      <c r="AM2791" s="1"/>
      <c r="AN2791" s="12"/>
      <c r="AO2791" s="1"/>
      <c r="AP2791" s="1"/>
      <c r="AQ2791" s="3"/>
      <c r="AR2791" s="3"/>
      <c r="AS2791" s="7"/>
      <c r="AT2791" s="1"/>
      <c r="AU2791" s="1"/>
      <c r="AV2791" s="1"/>
      <c r="AW2791" s="1"/>
      <c r="AX2791" s="1"/>
      <c r="AY2791" s="1"/>
      <c r="AZ2791" s="1"/>
      <c r="BA2791" s="1"/>
      <c r="BB2791" s="1"/>
    </row>
    <row r="2792" spans="1:54" x14ac:dyDescent="0.2">
      <c r="A2792" s="178">
        <f t="shared" si="1481"/>
        <v>43911</v>
      </c>
      <c r="B2792" s="2">
        <f t="shared" si="1467"/>
        <v>109198.45364656077</v>
      </c>
      <c r="C2792" s="2">
        <f t="shared" si="1482"/>
        <v>71100.076370089999</v>
      </c>
      <c r="D2792" s="2">
        <f>SUM(Y2792:Y$2956)</f>
        <v>22916.574041419997</v>
      </c>
      <c r="E2792" s="11">
        <f t="shared" si="1468"/>
        <v>48183.502328670002</v>
      </c>
      <c r="F2792" s="99">
        <f t="shared" si="1461"/>
        <v>5331.42</v>
      </c>
      <c r="G2792" s="3">
        <f>IF(N2792=1,VLOOKUP(A2791,[1]Plan1!$BG$69:$BI$188,3),G2791)</f>
        <v>5344.75</v>
      </c>
      <c r="H2792" s="200">
        <f t="shared" si="1462"/>
        <v>43833</v>
      </c>
      <c r="I2792" s="200">
        <f t="shared" si="1463"/>
        <v>43864</v>
      </c>
      <c r="J2792" s="27">
        <f t="shared" si="1469"/>
        <v>2.5002719725701894E-3</v>
      </c>
      <c r="K2792" s="12">
        <f t="shared" si="1483"/>
        <v>43922</v>
      </c>
      <c r="L2792" s="12">
        <f t="shared" si="1470"/>
        <v>43922</v>
      </c>
      <c r="M2792" s="1">
        <f t="shared" si="1484"/>
        <v>22</v>
      </c>
      <c r="N2792" s="1">
        <f t="shared" si="1471"/>
        <v>15</v>
      </c>
      <c r="O2792" s="2">
        <f t="shared" si="1472"/>
        <v>1.0017040500000001</v>
      </c>
      <c r="P2792" s="11">
        <f t="shared" si="1460"/>
        <v>1.00209952</v>
      </c>
      <c r="Q2792" s="11">
        <f t="shared" si="1489"/>
        <v>1.5375570957470903</v>
      </c>
      <c r="R2792" s="2">
        <f t="shared" si="1459"/>
        <v>1.54017716</v>
      </c>
      <c r="S2792" s="2">
        <f t="shared" si="1487"/>
        <v>1.5082878799999999</v>
      </c>
      <c r="T2792" s="2">
        <f t="shared" si="1473"/>
        <v>107239.38345608</v>
      </c>
      <c r="U2792" s="2">
        <f t="shared" si="1474"/>
        <v>11648.216836376401</v>
      </c>
      <c r="V2792" s="2">
        <f t="shared" si="1475"/>
        <v>26027.627446754352</v>
      </c>
      <c r="W2792" s="2">
        <f t="shared" si="1476"/>
        <v>108775.92065322076</v>
      </c>
      <c r="X2792" s="29">
        <f t="shared" si="1477"/>
        <v>0</v>
      </c>
      <c r="Y2792" s="2">
        <f t="shared" si="1488"/>
        <v>0</v>
      </c>
      <c r="Z2792" s="82">
        <f t="shared" si="1478"/>
        <v>0</v>
      </c>
      <c r="AA2792" s="2">
        <f t="shared" si="1465"/>
        <v>0</v>
      </c>
      <c r="AB2792" s="27">
        <f t="shared" si="1485"/>
        <v>6.7299999999999999E-2</v>
      </c>
      <c r="AC2792" s="29">
        <f t="shared" si="1464"/>
        <v>15</v>
      </c>
      <c r="AD2792" s="29">
        <v>252</v>
      </c>
      <c r="AE2792" s="11">
        <f t="shared" si="1490"/>
        <v>1.003884435</v>
      </c>
      <c r="AF2792" s="2">
        <f t="shared" si="1466"/>
        <v>416.56441446999997</v>
      </c>
      <c r="AG2792" s="2">
        <f t="shared" si="1479"/>
        <v>422.53299334000002</v>
      </c>
      <c r="AH2792" s="3">
        <f t="shared" si="1480"/>
        <v>0</v>
      </c>
      <c r="AI2792" s="4" t="str">
        <f t="shared" si="1491"/>
        <v>A+J=</v>
      </c>
      <c r="AJ2792" s="12">
        <f t="shared" si="1486"/>
        <v>43922</v>
      </c>
      <c r="AK2792" s="12"/>
      <c r="AL2792" s="4"/>
      <c r="AM2792" s="1"/>
      <c r="AN2792" s="12"/>
      <c r="AO2792" s="1"/>
      <c r="AP2792" s="1"/>
      <c r="AQ2792" s="3"/>
      <c r="AR2792" s="3"/>
      <c r="AS2792" s="7"/>
      <c r="AT2792" s="1"/>
      <c r="AU2792" s="1"/>
      <c r="AV2792" s="1"/>
      <c r="AW2792" s="1"/>
      <c r="AX2792" s="1"/>
      <c r="AY2792" s="1"/>
      <c r="AZ2792" s="1"/>
      <c r="BA2792" s="1"/>
      <c r="BB2792" s="1"/>
    </row>
    <row r="2793" spans="1:54" x14ac:dyDescent="0.2">
      <c r="A2793" s="178">
        <f t="shared" si="1481"/>
        <v>43912</v>
      </c>
      <c r="B2793" s="2">
        <f t="shared" si="1467"/>
        <v>109198.45364656077</v>
      </c>
      <c r="C2793" s="2">
        <f t="shared" si="1482"/>
        <v>71100.076370089999</v>
      </c>
      <c r="D2793" s="2">
        <f>SUM(Y2793:Y$2956)</f>
        <v>22916.574041419997</v>
      </c>
      <c r="E2793" s="11">
        <f t="shared" si="1468"/>
        <v>48183.502328670002</v>
      </c>
      <c r="F2793" s="99">
        <f t="shared" si="1461"/>
        <v>5331.42</v>
      </c>
      <c r="G2793" s="3">
        <f>IF(N2793=1,VLOOKUP(A2792,[1]Plan1!$BG$69:$BI$188,3),G2792)</f>
        <v>5344.75</v>
      </c>
      <c r="H2793" s="200">
        <f t="shared" si="1462"/>
        <v>43833</v>
      </c>
      <c r="I2793" s="200">
        <f t="shared" si="1463"/>
        <v>43864</v>
      </c>
      <c r="J2793" s="27">
        <f t="shared" si="1469"/>
        <v>2.5002719725701894E-3</v>
      </c>
      <c r="K2793" s="12">
        <f t="shared" si="1483"/>
        <v>43922</v>
      </c>
      <c r="L2793" s="12">
        <f t="shared" si="1470"/>
        <v>43922</v>
      </c>
      <c r="M2793" s="1">
        <f t="shared" si="1484"/>
        <v>22</v>
      </c>
      <c r="N2793" s="1">
        <f t="shared" si="1471"/>
        <v>15</v>
      </c>
      <c r="O2793" s="2">
        <f t="shared" si="1472"/>
        <v>1.0017040500000001</v>
      </c>
      <c r="P2793" s="11">
        <f t="shared" si="1460"/>
        <v>1.00209952</v>
      </c>
      <c r="Q2793" s="11">
        <f t="shared" si="1489"/>
        <v>1.5375570957470903</v>
      </c>
      <c r="R2793" s="2">
        <f t="shared" ref="R2793:R2856" si="1492">TRUNC(TRUNC((O2793*Q2793),15),8)</f>
        <v>1.54017716</v>
      </c>
      <c r="S2793" s="2">
        <f t="shared" si="1487"/>
        <v>1.5082878799999999</v>
      </c>
      <c r="T2793" s="2">
        <f t="shared" si="1473"/>
        <v>107239.38345608</v>
      </c>
      <c r="U2793" s="2">
        <f t="shared" si="1474"/>
        <v>11648.216836376401</v>
      </c>
      <c r="V2793" s="2">
        <f t="shared" si="1475"/>
        <v>26027.627446754352</v>
      </c>
      <c r="W2793" s="2">
        <f t="shared" si="1476"/>
        <v>108775.92065322076</v>
      </c>
      <c r="X2793" s="29">
        <f t="shared" si="1477"/>
        <v>0</v>
      </c>
      <c r="Y2793" s="2">
        <f t="shared" si="1488"/>
        <v>0</v>
      </c>
      <c r="Z2793" s="82">
        <f t="shared" si="1478"/>
        <v>0</v>
      </c>
      <c r="AA2793" s="2">
        <f t="shared" si="1465"/>
        <v>0</v>
      </c>
      <c r="AB2793" s="27">
        <f t="shared" si="1485"/>
        <v>6.7299999999999999E-2</v>
      </c>
      <c r="AC2793" s="29">
        <f t="shared" si="1464"/>
        <v>15</v>
      </c>
      <c r="AD2793" s="29">
        <v>252</v>
      </c>
      <c r="AE2793" s="11">
        <f t="shared" si="1490"/>
        <v>1.003884435</v>
      </c>
      <c r="AF2793" s="2">
        <f t="shared" si="1466"/>
        <v>416.56441446999997</v>
      </c>
      <c r="AG2793" s="2">
        <f t="shared" si="1479"/>
        <v>422.53299334000002</v>
      </c>
      <c r="AH2793" s="3">
        <f t="shared" si="1480"/>
        <v>0</v>
      </c>
      <c r="AI2793" s="4" t="str">
        <f t="shared" si="1491"/>
        <v>A+J=</v>
      </c>
      <c r="AJ2793" s="12">
        <f t="shared" si="1486"/>
        <v>43922</v>
      </c>
      <c r="AK2793" s="12"/>
      <c r="AL2793" s="4"/>
      <c r="AM2793" s="1"/>
      <c r="AN2793" s="12"/>
      <c r="AO2793" s="1"/>
      <c r="AP2793" s="1"/>
      <c r="AQ2793" s="3"/>
      <c r="AR2793" s="3"/>
      <c r="AS2793" s="7"/>
      <c r="AT2793" s="1"/>
      <c r="AU2793" s="1"/>
      <c r="AV2793" s="1"/>
      <c r="AW2793" s="1"/>
      <c r="AX2793" s="1"/>
      <c r="AY2793" s="1"/>
      <c r="AZ2793" s="1"/>
      <c r="BA2793" s="1"/>
      <c r="BB2793" s="1"/>
    </row>
    <row r="2794" spans="1:54" x14ac:dyDescent="0.2">
      <c r="A2794" s="178">
        <f t="shared" si="1481"/>
        <v>43913</v>
      </c>
      <c r="B2794" s="2">
        <f t="shared" si="1467"/>
        <v>109198.45364656077</v>
      </c>
      <c r="C2794" s="2">
        <f t="shared" si="1482"/>
        <v>71100.076370089999</v>
      </c>
      <c r="D2794" s="2">
        <f>SUM(Y2794:Y$2956)</f>
        <v>22916.574041419997</v>
      </c>
      <c r="E2794" s="11">
        <f t="shared" si="1468"/>
        <v>48183.502328670002</v>
      </c>
      <c r="F2794" s="99">
        <f t="shared" si="1461"/>
        <v>5331.42</v>
      </c>
      <c r="G2794" s="3">
        <f>IF(N2794=1,VLOOKUP(A2793,[1]Plan1!$BG$69:$BI$188,3),G2793)</f>
        <v>5344.75</v>
      </c>
      <c r="H2794" s="200">
        <f t="shared" si="1462"/>
        <v>43833</v>
      </c>
      <c r="I2794" s="200">
        <f t="shared" si="1463"/>
        <v>43864</v>
      </c>
      <c r="J2794" s="27">
        <f t="shared" si="1469"/>
        <v>2.5002719725701894E-3</v>
      </c>
      <c r="K2794" s="12">
        <f t="shared" si="1483"/>
        <v>43922</v>
      </c>
      <c r="L2794" s="12">
        <f t="shared" si="1470"/>
        <v>43922</v>
      </c>
      <c r="M2794" s="1">
        <f t="shared" si="1484"/>
        <v>22</v>
      </c>
      <c r="N2794" s="1">
        <f t="shared" si="1471"/>
        <v>15</v>
      </c>
      <c r="O2794" s="2">
        <f t="shared" si="1472"/>
        <v>1.0017040500000001</v>
      </c>
      <c r="P2794" s="11">
        <f t="shared" ref="P2794:P2857" si="1493">IF(L2794&gt;L2793,O2793,P2793)</f>
        <v>1.00209952</v>
      </c>
      <c r="Q2794" s="11">
        <f t="shared" si="1489"/>
        <v>1.5375570957470903</v>
      </c>
      <c r="R2794" s="2">
        <f t="shared" si="1492"/>
        <v>1.54017716</v>
      </c>
      <c r="S2794" s="2">
        <f t="shared" si="1487"/>
        <v>1.5082878799999999</v>
      </c>
      <c r="T2794" s="2">
        <f t="shared" si="1473"/>
        <v>107239.38345608</v>
      </c>
      <c r="U2794" s="2">
        <f t="shared" si="1474"/>
        <v>11648.216836376401</v>
      </c>
      <c r="V2794" s="2">
        <f t="shared" si="1475"/>
        <v>26027.627446754352</v>
      </c>
      <c r="W2794" s="2">
        <f t="shared" si="1476"/>
        <v>108775.92065322076</v>
      </c>
      <c r="X2794" s="29">
        <f t="shared" si="1477"/>
        <v>0</v>
      </c>
      <c r="Y2794" s="2">
        <f t="shared" si="1488"/>
        <v>0</v>
      </c>
      <c r="Z2794" s="82">
        <f t="shared" si="1478"/>
        <v>0</v>
      </c>
      <c r="AA2794" s="2">
        <f t="shared" si="1465"/>
        <v>0</v>
      </c>
      <c r="AB2794" s="27">
        <f t="shared" si="1485"/>
        <v>6.7299999999999999E-2</v>
      </c>
      <c r="AC2794" s="29">
        <f t="shared" si="1464"/>
        <v>15</v>
      </c>
      <c r="AD2794" s="29">
        <v>252</v>
      </c>
      <c r="AE2794" s="11">
        <f t="shared" si="1490"/>
        <v>1.003884435</v>
      </c>
      <c r="AF2794" s="2">
        <f t="shared" si="1466"/>
        <v>416.56441446999997</v>
      </c>
      <c r="AG2794" s="2">
        <f t="shared" si="1479"/>
        <v>422.53299334000002</v>
      </c>
      <c r="AH2794" s="3">
        <f t="shared" si="1480"/>
        <v>0</v>
      </c>
      <c r="AI2794" s="4" t="str">
        <f t="shared" si="1491"/>
        <v>A+J=</v>
      </c>
      <c r="AJ2794" s="12">
        <f t="shared" si="1486"/>
        <v>43922</v>
      </c>
      <c r="AK2794" s="12"/>
      <c r="AL2794" s="4"/>
      <c r="AM2794" s="1"/>
      <c r="AN2794" s="12"/>
      <c r="AO2794" s="1"/>
      <c r="AP2794" s="1"/>
      <c r="AQ2794" s="3"/>
      <c r="AR2794" s="3"/>
      <c r="AS2794" s="7"/>
      <c r="AT2794" s="1"/>
      <c r="AU2794" s="1"/>
      <c r="AV2794" s="1"/>
      <c r="AW2794" s="1"/>
      <c r="AX2794" s="1"/>
      <c r="AY2794" s="1"/>
      <c r="AZ2794" s="1"/>
      <c r="BA2794" s="1"/>
      <c r="BB2794" s="1"/>
    </row>
    <row r="2795" spans="1:54" x14ac:dyDescent="0.2">
      <c r="A2795" s="178">
        <f t="shared" si="1481"/>
        <v>43914</v>
      </c>
      <c r="B2795" s="2">
        <f t="shared" si="1467"/>
        <v>109235.14020290789</v>
      </c>
      <c r="C2795" s="2">
        <f t="shared" si="1482"/>
        <v>71100.076370089999</v>
      </c>
      <c r="D2795" s="2">
        <f>SUM(Y2795:Y$2956)</f>
        <v>22916.574041419997</v>
      </c>
      <c r="E2795" s="11">
        <f t="shared" si="1468"/>
        <v>48183.502328670002</v>
      </c>
      <c r="F2795" s="99">
        <f t="shared" si="1461"/>
        <v>5331.42</v>
      </c>
      <c r="G2795" s="3">
        <f>IF(N2795=1,VLOOKUP(A2794,[1]Plan1!$BG$69:$BI$188,3),G2794)</f>
        <v>5344.75</v>
      </c>
      <c r="H2795" s="200">
        <f t="shared" si="1462"/>
        <v>43833</v>
      </c>
      <c r="I2795" s="200">
        <f t="shared" si="1463"/>
        <v>43864</v>
      </c>
      <c r="J2795" s="27">
        <f t="shared" si="1469"/>
        <v>2.5002719725701894E-3</v>
      </c>
      <c r="K2795" s="12">
        <f t="shared" si="1483"/>
        <v>43922</v>
      </c>
      <c r="L2795" s="12">
        <f t="shared" si="1470"/>
        <v>43922</v>
      </c>
      <c r="M2795" s="1">
        <f t="shared" si="1484"/>
        <v>22</v>
      </c>
      <c r="N2795" s="1">
        <f t="shared" si="1471"/>
        <v>16</v>
      </c>
      <c r="O2795" s="2">
        <f t="shared" si="1472"/>
        <v>1.00181776</v>
      </c>
      <c r="P2795" s="11">
        <f t="shared" si="1493"/>
        <v>1.00209952</v>
      </c>
      <c r="Q2795" s="11">
        <f t="shared" si="1489"/>
        <v>1.5375570957470903</v>
      </c>
      <c r="R2795" s="2">
        <f t="shared" si="1492"/>
        <v>1.5403519999999999</v>
      </c>
      <c r="S2795" s="2">
        <f t="shared" si="1487"/>
        <v>1.5082878799999999</v>
      </c>
      <c r="T2795" s="2">
        <f t="shared" si="1473"/>
        <v>107239.38345608</v>
      </c>
      <c r="U2795" s="2">
        <f t="shared" si="1474"/>
        <v>11648.216836376401</v>
      </c>
      <c r="V2795" s="2">
        <f t="shared" si="1475"/>
        <v>26036.05185030149</v>
      </c>
      <c r="W2795" s="2">
        <f t="shared" si="1476"/>
        <v>108784.3450567679</v>
      </c>
      <c r="X2795" s="29">
        <f t="shared" si="1477"/>
        <v>0</v>
      </c>
      <c r="Y2795" s="2">
        <f t="shared" si="1488"/>
        <v>0</v>
      </c>
      <c r="Z2795" s="82">
        <f t="shared" si="1478"/>
        <v>0</v>
      </c>
      <c r="AA2795" s="2">
        <f t="shared" si="1465"/>
        <v>0</v>
      </c>
      <c r="AB2795" s="27">
        <f t="shared" si="1485"/>
        <v>6.7299999999999999E-2</v>
      </c>
      <c r="AC2795" s="29">
        <f t="shared" si="1464"/>
        <v>16</v>
      </c>
      <c r="AD2795" s="29">
        <v>252</v>
      </c>
      <c r="AE2795" s="11">
        <f t="shared" si="1490"/>
        <v>1.004143934</v>
      </c>
      <c r="AF2795" s="2">
        <f t="shared" si="1466"/>
        <v>444.39292724000001</v>
      </c>
      <c r="AG2795" s="2">
        <f t="shared" si="1479"/>
        <v>450.79514613999999</v>
      </c>
      <c r="AH2795" s="3">
        <f t="shared" si="1480"/>
        <v>0</v>
      </c>
      <c r="AI2795" s="4" t="str">
        <f t="shared" si="1491"/>
        <v>A+J=</v>
      </c>
      <c r="AJ2795" s="12">
        <f t="shared" si="1486"/>
        <v>43922</v>
      </c>
      <c r="AK2795" s="12"/>
      <c r="AL2795" s="4"/>
      <c r="AM2795" s="1"/>
      <c r="AN2795" s="12"/>
      <c r="AO2795" s="1"/>
      <c r="AP2795" s="1"/>
      <c r="AQ2795" s="3"/>
      <c r="AR2795" s="3"/>
      <c r="AS2795" s="7"/>
      <c r="AT2795" s="1"/>
      <c r="AU2795" s="1"/>
      <c r="AV2795" s="1"/>
      <c r="AW2795" s="1"/>
      <c r="AX2795" s="1"/>
      <c r="AY2795" s="1"/>
      <c r="AZ2795" s="1"/>
      <c r="BA2795" s="1"/>
      <c r="BB2795" s="1"/>
    </row>
    <row r="2796" spans="1:54" x14ac:dyDescent="0.2">
      <c r="A2796" s="178">
        <f t="shared" si="1481"/>
        <v>43915</v>
      </c>
      <c r="B2796" s="2">
        <f t="shared" si="1467"/>
        <v>109271.83831183505</v>
      </c>
      <c r="C2796" s="2">
        <f t="shared" si="1482"/>
        <v>71100.076370089999</v>
      </c>
      <c r="D2796" s="2">
        <f>SUM(Y2796:Y$2956)</f>
        <v>22916.574041419997</v>
      </c>
      <c r="E2796" s="11">
        <f t="shared" si="1468"/>
        <v>48183.502328670002</v>
      </c>
      <c r="F2796" s="99">
        <f t="shared" si="1461"/>
        <v>5331.42</v>
      </c>
      <c r="G2796" s="3">
        <f>IF(N2796=1,VLOOKUP(A2795,[1]Plan1!$BG$69:$BI$188,3),G2795)</f>
        <v>5344.75</v>
      </c>
      <c r="H2796" s="200">
        <f t="shared" si="1462"/>
        <v>43833</v>
      </c>
      <c r="I2796" s="200">
        <f t="shared" si="1463"/>
        <v>43864</v>
      </c>
      <c r="J2796" s="27">
        <f t="shared" si="1469"/>
        <v>2.5002719725701894E-3</v>
      </c>
      <c r="K2796" s="12">
        <f t="shared" si="1483"/>
        <v>43922</v>
      </c>
      <c r="L2796" s="12">
        <f t="shared" si="1470"/>
        <v>43922</v>
      </c>
      <c r="M2796" s="1">
        <f t="shared" si="1484"/>
        <v>22</v>
      </c>
      <c r="N2796" s="1">
        <f t="shared" si="1471"/>
        <v>17</v>
      </c>
      <c r="O2796" s="2">
        <f t="shared" si="1472"/>
        <v>1.0019314699999999</v>
      </c>
      <c r="P2796" s="11">
        <f t="shared" si="1493"/>
        <v>1.00209952</v>
      </c>
      <c r="Q2796" s="11">
        <f t="shared" si="1489"/>
        <v>1.5375570957470903</v>
      </c>
      <c r="R2796" s="2">
        <f t="shared" si="1492"/>
        <v>1.5405268400000001</v>
      </c>
      <c r="S2796" s="2">
        <f t="shared" si="1487"/>
        <v>1.5082878799999999</v>
      </c>
      <c r="T2796" s="2">
        <f t="shared" si="1473"/>
        <v>107239.38345608</v>
      </c>
      <c r="U2796" s="2">
        <f t="shared" si="1474"/>
        <v>11648.216836376401</v>
      </c>
      <c r="V2796" s="2">
        <f t="shared" si="1475"/>
        <v>26044.476253848639</v>
      </c>
      <c r="W2796" s="2">
        <f t="shared" si="1476"/>
        <v>108792.76946031504</v>
      </c>
      <c r="X2796" s="29">
        <f t="shared" si="1477"/>
        <v>0</v>
      </c>
      <c r="Y2796" s="2">
        <f t="shared" si="1488"/>
        <v>0</v>
      </c>
      <c r="Z2796" s="82">
        <f t="shared" si="1478"/>
        <v>0</v>
      </c>
      <c r="AA2796" s="2">
        <f t="shared" si="1465"/>
        <v>0</v>
      </c>
      <c r="AB2796" s="27">
        <f t="shared" si="1485"/>
        <v>6.7299999999999999E-2</v>
      </c>
      <c r="AC2796" s="29">
        <f t="shared" si="1464"/>
        <v>17</v>
      </c>
      <c r="AD2796" s="29">
        <v>252</v>
      </c>
      <c r="AE2796" s="11">
        <f t="shared" si="1490"/>
        <v>1.0044034989999999</v>
      </c>
      <c r="AF2796" s="2">
        <f t="shared" si="1466"/>
        <v>472.22851780000002</v>
      </c>
      <c r="AG2796" s="2">
        <f t="shared" si="1479"/>
        <v>479.06885152000001</v>
      </c>
      <c r="AH2796" s="3">
        <f t="shared" si="1480"/>
        <v>0</v>
      </c>
      <c r="AI2796" s="4" t="str">
        <f t="shared" si="1491"/>
        <v>A+J=</v>
      </c>
      <c r="AJ2796" s="12">
        <f t="shared" si="1486"/>
        <v>43922</v>
      </c>
      <c r="AK2796" s="12"/>
      <c r="AL2796" s="4"/>
      <c r="AM2796" s="1"/>
      <c r="AN2796" s="12"/>
      <c r="AO2796" s="1"/>
      <c r="AP2796" s="1"/>
      <c r="AQ2796" s="3"/>
      <c r="AR2796" s="3"/>
      <c r="AS2796" s="7"/>
      <c r="AT2796" s="1"/>
      <c r="AU2796" s="1"/>
      <c r="AV2796" s="1"/>
      <c r="AW2796" s="1"/>
      <c r="AX2796" s="1"/>
      <c r="AY2796" s="1"/>
      <c r="AZ2796" s="1"/>
      <c r="BA2796" s="1"/>
      <c r="BB2796" s="1"/>
    </row>
    <row r="2797" spans="1:54" x14ac:dyDescent="0.2">
      <c r="A2797" s="178">
        <f t="shared" si="1481"/>
        <v>43916</v>
      </c>
      <c r="B2797" s="2">
        <f t="shared" si="1467"/>
        <v>109308.55002013227</v>
      </c>
      <c r="C2797" s="2">
        <f t="shared" si="1482"/>
        <v>71100.076370089999</v>
      </c>
      <c r="D2797" s="2">
        <f>SUM(Y2797:Y$2956)</f>
        <v>22916.574041419997</v>
      </c>
      <c r="E2797" s="11">
        <f t="shared" si="1468"/>
        <v>48183.502328670002</v>
      </c>
      <c r="F2797" s="99">
        <f t="shared" si="1461"/>
        <v>5331.42</v>
      </c>
      <c r="G2797" s="3">
        <f>IF(N2797=1,VLOOKUP(A2796,[1]Plan1!$BG$69:$BI$188,3),G2796)</f>
        <v>5344.75</v>
      </c>
      <c r="H2797" s="200">
        <f t="shared" si="1462"/>
        <v>43833</v>
      </c>
      <c r="I2797" s="200">
        <f t="shared" si="1463"/>
        <v>43864</v>
      </c>
      <c r="J2797" s="27">
        <f t="shared" si="1469"/>
        <v>2.5002719725701894E-3</v>
      </c>
      <c r="K2797" s="12">
        <f t="shared" si="1483"/>
        <v>43922</v>
      </c>
      <c r="L2797" s="12">
        <f t="shared" si="1470"/>
        <v>43922</v>
      </c>
      <c r="M2797" s="1">
        <f t="shared" si="1484"/>
        <v>22</v>
      </c>
      <c r="N2797" s="1">
        <f t="shared" si="1471"/>
        <v>18</v>
      </c>
      <c r="O2797" s="2">
        <f t="shared" si="1472"/>
        <v>1.0020452099999999</v>
      </c>
      <c r="P2797" s="11">
        <f t="shared" si="1493"/>
        <v>1.00209952</v>
      </c>
      <c r="Q2797" s="11">
        <f t="shared" si="1489"/>
        <v>1.5375570957470903</v>
      </c>
      <c r="R2797" s="2">
        <f t="shared" si="1492"/>
        <v>1.5407017199999999</v>
      </c>
      <c r="S2797" s="2">
        <f t="shared" si="1487"/>
        <v>1.5082878799999999</v>
      </c>
      <c r="T2797" s="2">
        <f t="shared" si="1473"/>
        <v>107239.38345608</v>
      </c>
      <c r="U2797" s="2">
        <f t="shared" si="1474"/>
        <v>11648.216836376401</v>
      </c>
      <c r="V2797" s="2">
        <f t="shared" si="1475"/>
        <v>26052.902584735872</v>
      </c>
      <c r="W2797" s="2">
        <f t="shared" si="1476"/>
        <v>108801.19579120228</v>
      </c>
      <c r="X2797" s="29">
        <f t="shared" si="1477"/>
        <v>0</v>
      </c>
      <c r="Y2797" s="2">
        <f t="shared" si="1488"/>
        <v>0</v>
      </c>
      <c r="Z2797" s="82">
        <f t="shared" si="1478"/>
        <v>0</v>
      </c>
      <c r="AA2797" s="2">
        <f t="shared" si="1465"/>
        <v>0</v>
      </c>
      <c r="AB2797" s="27">
        <f t="shared" si="1485"/>
        <v>6.7299999999999999E-2</v>
      </c>
      <c r="AC2797" s="29">
        <f t="shared" si="1464"/>
        <v>18</v>
      </c>
      <c r="AD2797" s="29">
        <v>252</v>
      </c>
      <c r="AE2797" s="11">
        <f t="shared" si="1490"/>
        <v>1.004663131</v>
      </c>
      <c r="AF2797" s="2">
        <f t="shared" si="1466"/>
        <v>500.07129341000001</v>
      </c>
      <c r="AG2797" s="2">
        <f t="shared" si="1479"/>
        <v>507.35422892999998</v>
      </c>
      <c r="AH2797" s="3">
        <f t="shared" si="1480"/>
        <v>0</v>
      </c>
      <c r="AI2797" s="4" t="str">
        <f t="shared" si="1491"/>
        <v>A+J=</v>
      </c>
      <c r="AJ2797" s="12">
        <f t="shared" si="1486"/>
        <v>43922</v>
      </c>
      <c r="AK2797" s="12"/>
      <c r="AL2797" s="4"/>
      <c r="AM2797" s="1"/>
      <c r="AN2797" s="12"/>
      <c r="AO2797" s="1"/>
      <c r="AP2797" s="1"/>
      <c r="AQ2797" s="3"/>
      <c r="AR2797" s="3"/>
      <c r="AS2797" s="7"/>
      <c r="AT2797" s="1"/>
      <c r="AU2797" s="1"/>
      <c r="AV2797" s="1"/>
      <c r="AW2797" s="1"/>
      <c r="AX2797" s="1"/>
      <c r="AY2797" s="1"/>
      <c r="AZ2797" s="1"/>
      <c r="BA2797" s="1"/>
      <c r="BB2797" s="1"/>
    </row>
    <row r="2798" spans="1:54" x14ac:dyDescent="0.2">
      <c r="A2798" s="178">
        <f t="shared" si="1481"/>
        <v>43917</v>
      </c>
      <c r="B2798" s="2">
        <f t="shared" si="1467"/>
        <v>109345.27350296952</v>
      </c>
      <c r="C2798" s="2">
        <f t="shared" si="1482"/>
        <v>71100.076370089999</v>
      </c>
      <c r="D2798" s="2">
        <f>SUM(Y2798:Y$2956)</f>
        <v>22916.574041419997</v>
      </c>
      <c r="E2798" s="11">
        <f t="shared" si="1468"/>
        <v>48183.502328670002</v>
      </c>
      <c r="F2798" s="99">
        <f t="shared" si="1461"/>
        <v>5331.42</v>
      </c>
      <c r="G2798" s="3">
        <f>IF(N2798=1,VLOOKUP(A2797,[1]Plan1!$BG$69:$BI$188,3),G2797)</f>
        <v>5344.75</v>
      </c>
      <c r="H2798" s="200">
        <f t="shared" si="1462"/>
        <v>43833</v>
      </c>
      <c r="I2798" s="200">
        <f t="shared" si="1463"/>
        <v>43864</v>
      </c>
      <c r="J2798" s="27">
        <f t="shared" si="1469"/>
        <v>2.5002719725701894E-3</v>
      </c>
      <c r="K2798" s="12">
        <f t="shared" si="1483"/>
        <v>43922</v>
      </c>
      <c r="L2798" s="12">
        <f t="shared" si="1470"/>
        <v>43922</v>
      </c>
      <c r="M2798" s="1">
        <f t="shared" si="1484"/>
        <v>22</v>
      </c>
      <c r="N2798" s="1">
        <f t="shared" si="1471"/>
        <v>19</v>
      </c>
      <c r="O2798" s="2">
        <f t="shared" si="1472"/>
        <v>1.0021589500000001</v>
      </c>
      <c r="P2798" s="11">
        <f t="shared" si="1493"/>
        <v>1.00209952</v>
      </c>
      <c r="Q2798" s="11">
        <f t="shared" si="1489"/>
        <v>1.5375570957470903</v>
      </c>
      <c r="R2798" s="2">
        <f t="shared" si="1492"/>
        <v>1.5408766</v>
      </c>
      <c r="S2798" s="2">
        <f t="shared" si="1487"/>
        <v>1.5082878799999999</v>
      </c>
      <c r="T2798" s="2">
        <f t="shared" si="1473"/>
        <v>107239.38345608</v>
      </c>
      <c r="U2798" s="2">
        <f t="shared" si="1474"/>
        <v>11648.216836376401</v>
      </c>
      <c r="V2798" s="2">
        <f t="shared" si="1475"/>
        <v>26061.328915623115</v>
      </c>
      <c r="W2798" s="2">
        <f t="shared" si="1476"/>
        <v>108809.62212208952</v>
      </c>
      <c r="X2798" s="29">
        <f t="shared" si="1477"/>
        <v>0</v>
      </c>
      <c r="Y2798" s="2">
        <f t="shared" si="1488"/>
        <v>0</v>
      </c>
      <c r="Z2798" s="82">
        <f t="shared" si="1478"/>
        <v>0</v>
      </c>
      <c r="AA2798" s="2">
        <f t="shared" si="1465"/>
        <v>0</v>
      </c>
      <c r="AB2798" s="27">
        <f t="shared" si="1485"/>
        <v>6.7299999999999999E-2</v>
      </c>
      <c r="AC2798" s="29">
        <f t="shared" si="1464"/>
        <v>19</v>
      </c>
      <c r="AD2798" s="29">
        <v>252</v>
      </c>
      <c r="AE2798" s="11">
        <f t="shared" si="1490"/>
        <v>1.004922831</v>
      </c>
      <c r="AF2798" s="2">
        <f t="shared" si="1466"/>
        <v>527.92136129000005</v>
      </c>
      <c r="AG2798" s="2">
        <f t="shared" si="1479"/>
        <v>535.65138088000003</v>
      </c>
      <c r="AH2798" s="3">
        <f t="shared" si="1480"/>
        <v>0</v>
      </c>
      <c r="AI2798" s="4" t="str">
        <f t="shared" si="1491"/>
        <v>A+J=</v>
      </c>
      <c r="AJ2798" s="12">
        <f t="shared" si="1486"/>
        <v>43922</v>
      </c>
      <c r="AK2798" s="12"/>
      <c r="AL2798" s="4"/>
      <c r="AM2798" s="1"/>
      <c r="AN2798" s="12"/>
      <c r="AO2798" s="1"/>
      <c r="AP2798" s="1"/>
      <c r="AQ2798" s="3"/>
      <c r="AR2798" s="3"/>
      <c r="AS2798" s="7"/>
      <c r="AT2798" s="1"/>
      <c r="AU2798" s="1"/>
      <c r="AV2798" s="1"/>
      <c r="AW2798" s="1"/>
      <c r="AX2798" s="1"/>
      <c r="AY2798" s="1"/>
      <c r="AZ2798" s="1"/>
      <c r="BA2798" s="1"/>
      <c r="BB2798" s="1"/>
    </row>
    <row r="2799" spans="1:54" x14ac:dyDescent="0.2">
      <c r="A2799" s="178">
        <f t="shared" si="1481"/>
        <v>43918</v>
      </c>
      <c r="B2799" s="2">
        <f t="shared" si="1467"/>
        <v>109382.00999742183</v>
      </c>
      <c r="C2799" s="2">
        <f t="shared" si="1482"/>
        <v>71100.076370089999</v>
      </c>
      <c r="D2799" s="2">
        <f>SUM(Y2799:Y$2956)</f>
        <v>22916.574041419997</v>
      </c>
      <c r="E2799" s="11">
        <f t="shared" si="1468"/>
        <v>48183.502328670002</v>
      </c>
      <c r="F2799" s="99">
        <f t="shared" si="1461"/>
        <v>5331.42</v>
      </c>
      <c r="G2799" s="3">
        <f>IF(N2799=1,VLOOKUP(A2798,[1]Plan1!$BG$69:$BI$188,3),G2798)</f>
        <v>5344.75</v>
      </c>
      <c r="H2799" s="200">
        <f t="shared" si="1462"/>
        <v>43833</v>
      </c>
      <c r="I2799" s="200">
        <f t="shared" si="1463"/>
        <v>43864</v>
      </c>
      <c r="J2799" s="27">
        <f t="shared" si="1469"/>
        <v>2.5002719725701894E-3</v>
      </c>
      <c r="K2799" s="12">
        <f t="shared" si="1483"/>
        <v>43922</v>
      </c>
      <c r="L2799" s="12">
        <f t="shared" si="1470"/>
        <v>43922</v>
      </c>
      <c r="M2799" s="1">
        <f t="shared" si="1484"/>
        <v>22</v>
      </c>
      <c r="N2799" s="1">
        <f t="shared" si="1471"/>
        <v>20</v>
      </c>
      <c r="O2799" s="2">
        <f t="shared" si="1472"/>
        <v>1.00227271</v>
      </c>
      <c r="P2799" s="11">
        <f t="shared" si="1493"/>
        <v>1.00209952</v>
      </c>
      <c r="Q2799" s="11">
        <f t="shared" si="1489"/>
        <v>1.5375570957470903</v>
      </c>
      <c r="R2799" s="2">
        <f t="shared" si="1492"/>
        <v>1.54105151</v>
      </c>
      <c r="S2799" s="2">
        <f t="shared" si="1487"/>
        <v>1.5082878799999999</v>
      </c>
      <c r="T2799" s="2">
        <f t="shared" si="1473"/>
        <v>107239.38345608</v>
      </c>
      <c r="U2799" s="2">
        <f t="shared" si="1474"/>
        <v>11648.216836376401</v>
      </c>
      <c r="V2799" s="2">
        <f t="shared" si="1475"/>
        <v>26069.75669201542</v>
      </c>
      <c r="W2799" s="2">
        <f t="shared" si="1476"/>
        <v>108818.04989848183</v>
      </c>
      <c r="X2799" s="29">
        <f t="shared" si="1477"/>
        <v>0</v>
      </c>
      <c r="Y2799" s="2">
        <f t="shared" si="1488"/>
        <v>0</v>
      </c>
      <c r="Z2799" s="82">
        <f t="shared" si="1478"/>
        <v>0</v>
      </c>
      <c r="AA2799" s="2">
        <f t="shared" si="1465"/>
        <v>0</v>
      </c>
      <c r="AB2799" s="27">
        <f t="shared" si="1485"/>
        <v>6.7299999999999999E-2</v>
      </c>
      <c r="AC2799" s="29">
        <f t="shared" si="1464"/>
        <v>20</v>
      </c>
      <c r="AD2799" s="29">
        <v>252</v>
      </c>
      <c r="AE2799" s="11">
        <f t="shared" si="1490"/>
        <v>1.0051825969999999</v>
      </c>
      <c r="AF2799" s="2">
        <f t="shared" si="1466"/>
        <v>555.77850697999997</v>
      </c>
      <c r="AG2799" s="2">
        <f t="shared" si="1479"/>
        <v>563.96009893999997</v>
      </c>
      <c r="AH2799" s="3">
        <f t="shared" si="1480"/>
        <v>0</v>
      </c>
      <c r="AI2799" s="4" t="str">
        <f t="shared" si="1491"/>
        <v>A+J=</v>
      </c>
      <c r="AJ2799" s="12">
        <f t="shared" si="1486"/>
        <v>43922</v>
      </c>
      <c r="AK2799" s="12"/>
      <c r="AL2799" s="4"/>
      <c r="AM2799" s="1"/>
      <c r="AN2799" s="12"/>
      <c r="AO2799" s="1"/>
      <c r="AP2799" s="1"/>
      <c r="AQ2799" s="3"/>
      <c r="AR2799" s="3"/>
      <c r="AS2799" s="7"/>
      <c r="AT2799" s="1"/>
      <c r="AU2799" s="1"/>
      <c r="AV2799" s="1"/>
      <c r="AW2799" s="1"/>
      <c r="AX2799" s="1"/>
      <c r="AY2799" s="1"/>
      <c r="AZ2799" s="1"/>
      <c r="BA2799" s="1"/>
      <c r="BB2799" s="1"/>
    </row>
    <row r="2800" spans="1:54" x14ac:dyDescent="0.2">
      <c r="A2800" s="178">
        <f t="shared" si="1481"/>
        <v>43919</v>
      </c>
      <c r="B2800" s="2">
        <f t="shared" si="1467"/>
        <v>109382.00999742183</v>
      </c>
      <c r="C2800" s="2">
        <f t="shared" si="1482"/>
        <v>71100.076370089999</v>
      </c>
      <c r="D2800" s="2">
        <f>SUM(Y2800:Y$2956)</f>
        <v>22916.574041419997</v>
      </c>
      <c r="E2800" s="11">
        <f t="shared" si="1468"/>
        <v>48183.502328670002</v>
      </c>
      <c r="F2800" s="99">
        <f t="shared" si="1461"/>
        <v>5331.42</v>
      </c>
      <c r="G2800" s="3">
        <f>IF(N2800=1,VLOOKUP(A2799,[1]Plan1!$BG$69:$BI$188,3),G2799)</f>
        <v>5344.75</v>
      </c>
      <c r="H2800" s="200">
        <f t="shared" si="1462"/>
        <v>43833</v>
      </c>
      <c r="I2800" s="200">
        <f t="shared" si="1463"/>
        <v>43864</v>
      </c>
      <c r="J2800" s="27">
        <f t="shared" si="1469"/>
        <v>2.5002719725701894E-3</v>
      </c>
      <c r="K2800" s="12">
        <f t="shared" si="1483"/>
        <v>43922</v>
      </c>
      <c r="L2800" s="12">
        <f t="shared" si="1470"/>
        <v>43922</v>
      </c>
      <c r="M2800" s="1">
        <f t="shared" si="1484"/>
        <v>22</v>
      </c>
      <c r="N2800" s="1">
        <f t="shared" si="1471"/>
        <v>20</v>
      </c>
      <c r="O2800" s="2">
        <f t="shared" si="1472"/>
        <v>1.00227271</v>
      </c>
      <c r="P2800" s="11">
        <f t="shared" si="1493"/>
        <v>1.00209952</v>
      </c>
      <c r="Q2800" s="11">
        <f t="shared" si="1489"/>
        <v>1.5375570957470903</v>
      </c>
      <c r="R2800" s="2">
        <f t="shared" si="1492"/>
        <v>1.54105151</v>
      </c>
      <c r="S2800" s="2">
        <f t="shared" si="1487"/>
        <v>1.5082878799999999</v>
      </c>
      <c r="T2800" s="2">
        <f t="shared" si="1473"/>
        <v>107239.38345608</v>
      </c>
      <c r="U2800" s="2">
        <f t="shared" si="1474"/>
        <v>11648.216836376401</v>
      </c>
      <c r="V2800" s="2">
        <f t="shared" si="1475"/>
        <v>26069.75669201542</v>
      </c>
      <c r="W2800" s="2">
        <f t="shared" si="1476"/>
        <v>108818.04989848183</v>
      </c>
      <c r="X2800" s="29">
        <f t="shared" si="1477"/>
        <v>0</v>
      </c>
      <c r="Y2800" s="2">
        <f t="shared" si="1488"/>
        <v>0</v>
      </c>
      <c r="Z2800" s="82">
        <f t="shared" si="1478"/>
        <v>0</v>
      </c>
      <c r="AA2800" s="2">
        <f t="shared" si="1465"/>
        <v>0</v>
      </c>
      <c r="AB2800" s="27">
        <f t="shared" si="1485"/>
        <v>6.7299999999999999E-2</v>
      </c>
      <c r="AC2800" s="29">
        <f t="shared" si="1464"/>
        <v>20</v>
      </c>
      <c r="AD2800" s="29">
        <v>252</v>
      </c>
      <c r="AE2800" s="11">
        <f t="shared" si="1490"/>
        <v>1.0051825969999999</v>
      </c>
      <c r="AF2800" s="2">
        <f t="shared" si="1466"/>
        <v>555.77850697999997</v>
      </c>
      <c r="AG2800" s="2">
        <f t="shared" si="1479"/>
        <v>563.96009893999997</v>
      </c>
      <c r="AH2800" s="3">
        <f t="shared" si="1480"/>
        <v>0</v>
      </c>
      <c r="AI2800" s="4" t="str">
        <f t="shared" si="1491"/>
        <v>A+J=</v>
      </c>
      <c r="AJ2800" s="12">
        <f t="shared" si="1486"/>
        <v>43922</v>
      </c>
      <c r="AK2800" s="12"/>
      <c r="AL2800" s="4"/>
      <c r="AM2800" s="1"/>
      <c r="AN2800" s="12"/>
      <c r="AO2800" s="1"/>
      <c r="AP2800" s="1"/>
      <c r="AQ2800" s="3"/>
      <c r="AR2800" s="3"/>
      <c r="AS2800" s="7"/>
      <c r="AT2800" s="1"/>
      <c r="AU2800" s="1"/>
      <c r="AV2800" s="1"/>
      <c r="AW2800" s="1"/>
      <c r="AX2800" s="1"/>
      <c r="AY2800" s="1"/>
      <c r="AZ2800" s="1"/>
      <c r="BA2800" s="1"/>
      <c r="BB2800" s="1"/>
    </row>
    <row r="2801" spans="1:54" x14ac:dyDescent="0.2">
      <c r="A2801" s="178">
        <f t="shared" si="1481"/>
        <v>43920</v>
      </c>
      <c r="B2801" s="2">
        <f t="shared" si="1467"/>
        <v>109382.00999742183</v>
      </c>
      <c r="C2801" s="2">
        <f t="shared" si="1482"/>
        <v>71100.076370089999</v>
      </c>
      <c r="D2801" s="2">
        <f>SUM(Y2801:Y$2956)</f>
        <v>22916.574041419997</v>
      </c>
      <c r="E2801" s="11">
        <f t="shared" si="1468"/>
        <v>48183.502328670002</v>
      </c>
      <c r="F2801" s="99">
        <f t="shared" si="1461"/>
        <v>5331.42</v>
      </c>
      <c r="G2801" s="3">
        <f>IF(N2801=1,VLOOKUP(A2800,[1]Plan1!$BG$69:$BI$188,3),G2800)</f>
        <v>5344.75</v>
      </c>
      <c r="H2801" s="200">
        <f t="shared" si="1462"/>
        <v>43833</v>
      </c>
      <c r="I2801" s="200">
        <f t="shared" si="1463"/>
        <v>43864</v>
      </c>
      <c r="J2801" s="27">
        <f t="shared" si="1469"/>
        <v>2.5002719725701894E-3</v>
      </c>
      <c r="K2801" s="12">
        <f t="shared" si="1483"/>
        <v>43922</v>
      </c>
      <c r="L2801" s="12">
        <f t="shared" si="1470"/>
        <v>43922</v>
      </c>
      <c r="M2801" s="1">
        <f t="shared" si="1484"/>
        <v>22</v>
      </c>
      <c r="N2801" s="1">
        <f t="shared" si="1471"/>
        <v>20</v>
      </c>
      <c r="O2801" s="2">
        <f t="shared" si="1472"/>
        <v>1.00227271</v>
      </c>
      <c r="P2801" s="11">
        <f t="shared" si="1493"/>
        <v>1.00209952</v>
      </c>
      <c r="Q2801" s="11">
        <f t="shared" si="1489"/>
        <v>1.5375570957470903</v>
      </c>
      <c r="R2801" s="2">
        <f t="shared" si="1492"/>
        <v>1.54105151</v>
      </c>
      <c r="S2801" s="2">
        <f t="shared" si="1487"/>
        <v>1.5082878799999999</v>
      </c>
      <c r="T2801" s="2">
        <f t="shared" si="1473"/>
        <v>107239.38345608</v>
      </c>
      <c r="U2801" s="2">
        <f t="shared" si="1474"/>
        <v>11648.216836376401</v>
      </c>
      <c r="V2801" s="2">
        <f t="shared" si="1475"/>
        <v>26069.75669201542</v>
      </c>
      <c r="W2801" s="2">
        <f t="shared" si="1476"/>
        <v>108818.04989848183</v>
      </c>
      <c r="X2801" s="29">
        <f t="shared" si="1477"/>
        <v>0</v>
      </c>
      <c r="Y2801" s="2">
        <f t="shared" si="1488"/>
        <v>0</v>
      </c>
      <c r="Z2801" s="82">
        <f t="shared" si="1478"/>
        <v>0</v>
      </c>
      <c r="AA2801" s="2">
        <f t="shared" si="1465"/>
        <v>0</v>
      </c>
      <c r="AB2801" s="27">
        <f t="shared" si="1485"/>
        <v>6.7299999999999999E-2</v>
      </c>
      <c r="AC2801" s="29">
        <f t="shared" si="1464"/>
        <v>20</v>
      </c>
      <c r="AD2801" s="29">
        <v>252</v>
      </c>
      <c r="AE2801" s="11">
        <f t="shared" si="1490"/>
        <v>1.0051825969999999</v>
      </c>
      <c r="AF2801" s="2">
        <f t="shared" si="1466"/>
        <v>555.77850697999997</v>
      </c>
      <c r="AG2801" s="2">
        <f t="shared" si="1479"/>
        <v>563.96009893999997</v>
      </c>
      <c r="AH2801" s="3">
        <f t="shared" si="1480"/>
        <v>0</v>
      </c>
      <c r="AI2801" s="4" t="str">
        <f t="shared" si="1491"/>
        <v>A+J=</v>
      </c>
      <c r="AJ2801" s="12">
        <f t="shared" si="1486"/>
        <v>43922</v>
      </c>
      <c r="AK2801" s="12"/>
      <c r="AL2801" s="4"/>
      <c r="AM2801" s="1"/>
      <c r="AN2801" s="12"/>
      <c r="AO2801" s="1"/>
      <c r="AP2801" s="1"/>
      <c r="AQ2801" s="3"/>
      <c r="AR2801" s="3"/>
      <c r="AS2801" s="7"/>
      <c r="AT2801" s="1"/>
      <c r="AU2801" s="1"/>
      <c r="AV2801" s="1"/>
      <c r="AW2801" s="1"/>
      <c r="AX2801" s="1"/>
      <c r="AY2801" s="1"/>
      <c r="AZ2801" s="1"/>
      <c r="BA2801" s="1"/>
      <c r="BB2801" s="1"/>
    </row>
    <row r="2802" spans="1:54" x14ac:dyDescent="0.2">
      <c r="A2802" s="178">
        <f t="shared" si="1481"/>
        <v>43921</v>
      </c>
      <c r="B2802" s="2">
        <f t="shared" si="1467"/>
        <v>109418.75923950419</v>
      </c>
      <c r="C2802" s="2">
        <f t="shared" si="1482"/>
        <v>71100.076370089999</v>
      </c>
      <c r="D2802" s="2">
        <f>SUM(Y2802:Y$2956)</f>
        <v>22916.574041419997</v>
      </c>
      <c r="E2802" s="11">
        <f t="shared" si="1468"/>
        <v>48183.502328670002</v>
      </c>
      <c r="F2802" s="99">
        <f t="shared" si="1461"/>
        <v>5331.42</v>
      </c>
      <c r="G2802" s="3">
        <f>IF(N2802=1,VLOOKUP(A2801,[1]Plan1!$BG$69:$BI$188,3),G2801)</f>
        <v>5344.75</v>
      </c>
      <c r="H2802" s="200">
        <f t="shared" si="1462"/>
        <v>43833</v>
      </c>
      <c r="I2802" s="200">
        <f t="shared" si="1463"/>
        <v>43864</v>
      </c>
      <c r="J2802" s="27">
        <f t="shared" si="1469"/>
        <v>2.5002719725701894E-3</v>
      </c>
      <c r="K2802" s="12">
        <f t="shared" si="1483"/>
        <v>43922</v>
      </c>
      <c r="L2802" s="12">
        <f t="shared" si="1470"/>
        <v>43922</v>
      </c>
      <c r="M2802" s="1">
        <f t="shared" si="1484"/>
        <v>22</v>
      </c>
      <c r="N2802" s="1">
        <f t="shared" si="1471"/>
        <v>21</v>
      </c>
      <c r="O2802" s="2">
        <f t="shared" si="1472"/>
        <v>1.00238648</v>
      </c>
      <c r="P2802" s="11">
        <f t="shared" si="1493"/>
        <v>1.00209952</v>
      </c>
      <c r="Q2802" s="11">
        <f t="shared" si="1489"/>
        <v>1.5375570957470903</v>
      </c>
      <c r="R2802" s="2">
        <f t="shared" si="1492"/>
        <v>1.54122644</v>
      </c>
      <c r="S2802" s="2">
        <f t="shared" si="1487"/>
        <v>1.5082878799999999</v>
      </c>
      <c r="T2802" s="2">
        <f t="shared" si="1473"/>
        <v>107239.38345608</v>
      </c>
      <c r="U2802" s="2">
        <f t="shared" si="1474"/>
        <v>11648.216836376401</v>
      </c>
      <c r="V2802" s="2">
        <f t="shared" si="1475"/>
        <v>26078.185432077775</v>
      </c>
      <c r="W2802" s="2">
        <f t="shared" si="1476"/>
        <v>108826.47863854418</v>
      </c>
      <c r="X2802" s="29">
        <f t="shared" si="1477"/>
        <v>0</v>
      </c>
      <c r="Y2802" s="2">
        <f t="shared" si="1488"/>
        <v>0</v>
      </c>
      <c r="Z2802" s="82">
        <f t="shared" si="1478"/>
        <v>0</v>
      </c>
      <c r="AA2802" s="2">
        <f t="shared" si="1465"/>
        <v>0</v>
      </c>
      <c r="AB2802" s="27">
        <f t="shared" si="1485"/>
        <v>6.7299999999999999E-2</v>
      </c>
      <c r="AC2802" s="29">
        <f t="shared" si="1464"/>
        <v>21</v>
      </c>
      <c r="AD2802" s="29">
        <v>252</v>
      </c>
      <c r="AE2802" s="11">
        <f t="shared" si="1490"/>
        <v>1.0054424310000001</v>
      </c>
      <c r="AF2802" s="2">
        <f t="shared" si="1466"/>
        <v>583.64294494000001</v>
      </c>
      <c r="AG2802" s="2">
        <f t="shared" si="1479"/>
        <v>592.28060096000002</v>
      </c>
      <c r="AH2802" s="3">
        <f t="shared" si="1480"/>
        <v>0</v>
      </c>
      <c r="AI2802" s="4" t="str">
        <f t="shared" si="1491"/>
        <v>A+J=</v>
      </c>
      <c r="AJ2802" s="12">
        <f t="shared" si="1486"/>
        <v>43922</v>
      </c>
      <c r="AK2802" s="12"/>
      <c r="AL2802" s="4"/>
      <c r="AM2802" s="1"/>
      <c r="AN2802" s="12"/>
      <c r="AO2802" s="1"/>
      <c r="AP2802" s="1"/>
      <c r="AQ2802" s="3"/>
      <c r="AR2802" s="3"/>
      <c r="AS2802" s="7"/>
      <c r="AT2802" s="1"/>
      <c r="AU2802" s="1"/>
      <c r="AV2802" s="1"/>
      <c r="AW2802" s="1"/>
      <c r="AX2802" s="1"/>
      <c r="AY2802" s="1"/>
      <c r="AZ2802" s="1"/>
      <c r="BA2802" s="1"/>
      <c r="BB2802" s="1"/>
    </row>
    <row r="2803" spans="1:54" x14ac:dyDescent="0.2">
      <c r="A2803" s="178">
        <f t="shared" si="1481"/>
        <v>43922</v>
      </c>
      <c r="B2803" s="2">
        <f t="shared" si="1467"/>
        <v>109455.52160741162</v>
      </c>
      <c r="C2803" s="2">
        <f t="shared" si="1482"/>
        <v>71100.076370089999</v>
      </c>
      <c r="D2803" s="2">
        <f>SUM(Y2803:Y$2956)</f>
        <v>22916.574041419997</v>
      </c>
      <c r="E2803" s="11">
        <f t="shared" si="1468"/>
        <v>48183.502328670002</v>
      </c>
      <c r="F2803" s="99">
        <f t="shared" si="1461"/>
        <v>5331.42</v>
      </c>
      <c r="G2803" s="3">
        <f>IF(N2803=1,VLOOKUP(A2802,[1]Plan1!$BG$69:$BI$188,3),G2802)</f>
        <v>5344.75</v>
      </c>
      <c r="H2803" s="200">
        <f t="shared" si="1462"/>
        <v>43833</v>
      </c>
      <c r="I2803" s="200">
        <f t="shared" si="1463"/>
        <v>43864</v>
      </c>
      <c r="J2803" s="27">
        <f t="shared" si="1469"/>
        <v>2.5002719725701894E-3</v>
      </c>
      <c r="K2803" s="12">
        <f t="shared" si="1483"/>
        <v>43955</v>
      </c>
      <c r="L2803" s="12">
        <f t="shared" si="1470"/>
        <v>43922</v>
      </c>
      <c r="M2803" s="1">
        <f t="shared" si="1484"/>
        <v>22</v>
      </c>
      <c r="N2803" s="1">
        <f t="shared" si="1471"/>
        <v>22</v>
      </c>
      <c r="O2803" s="2">
        <f t="shared" si="1472"/>
        <v>1.0025002700000001</v>
      </c>
      <c r="P2803" s="11">
        <f t="shared" si="1493"/>
        <v>1.00209952</v>
      </c>
      <c r="Q2803" s="11">
        <f t="shared" si="1489"/>
        <v>1.5375570957470903</v>
      </c>
      <c r="R2803" s="2">
        <f t="shared" si="1492"/>
        <v>1.5414014</v>
      </c>
      <c r="S2803" s="2">
        <f t="shared" si="1487"/>
        <v>1.5082878799999999</v>
      </c>
      <c r="T2803" s="2">
        <f t="shared" si="1473"/>
        <v>107239.38345608</v>
      </c>
      <c r="U2803" s="2">
        <f t="shared" si="1474"/>
        <v>11648.216836376401</v>
      </c>
      <c r="V2803" s="2">
        <f t="shared" si="1475"/>
        <v>26086.615617645202</v>
      </c>
      <c r="W2803" s="2">
        <f t="shared" si="1476"/>
        <v>108834.90882411161</v>
      </c>
      <c r="X2803" s="29">
        <f t="shared" si="1477"/>
        <v>92</v>
      </c>
      <c r="Y2803" s="2">
        <f t="shared" si="1488"/>
        <v>3751.5365166000001</v>
      </c>
      <c r="Z2803" s="82">
        <f t="shared" si="1478"/>
        <v>5.2764169999999999E-2</v>
      </c>
      <c r="AA2803" s="2">
        <f t="shared" si="1465"/>
        <v>5658.3970593699996</v>
      </c>
      <c r="AB2803" s="27">
        <f t="shared" si="1485"/>
        <v>6.7299999999999999E-2</v>
      </c>
      <c r="AC2803" s="29">
        <f t="shared" si="1464"/>
        <v>22</v>
      </c>
      <c r="AD2803" s="29">
        <v>252</v>
      </c>
      <c r="AE2803" s="11">
        <f t="shared" si="1490"/>
        <v>1.005702332</v>
      </c>
      <c r="AF2803" s="2">
        <f t="shared" si="1466"/>
        <v>611.51456794000001</v>
      </c>
      <c r="AG2803" s="2">
        <f t="shared" si="1479"/>
        <v>620.61278330000005</v>
      </c>
      <c r="AH2803" s="3">
        <f t="shared" si="1480"/>
        <v>6269.9116273099999</v>
      </c>
      <c r="AI2803" s="4" t="str">
        <f t="shared" si="1491"/>
        <v>A+J=</v>
      </c>
      <c r="AJ2803" s="12">
        <f t="shared" si="1486"/>
        <v>43922</v>
      </c>
      <c r="AK2803" s="12"/>
      <c r="AL2803" s="4"/>
      <c r="AM2803" s="1"/>
      <c r="AN2803" s="12"/>
      <c r="AO2803" s="1"/>
      <c r="AP2803" s="1"/>
      <c r="AQ2803" s="3"/>
      <c r="AR2803" s="3"/>
      <c r="AS2803" s="7"/>
      <c r="AT2803" s="1"/>
      <c r="AU2803" s="1"/>
      <c r="AV2803" s="1"/>
      <c r="AW2803" s="1"/>
      <c r="AX2803" s="1"/>
      <c r="AY2803" s="1"/>
      <c r="AZ2803" s="1"/>
      <c r="BA2803" s="1"/>
      <c r="BB2803" s="1"/>
    </row>
    <row r="2804" spans="1:54" x14ac:dyDescent="0.2">
      <c r="A2804" s="178">
        <f t="shared" si="1481"/>
        <v>43923</v>
      </c>
      <c r="B2804" s="2">
        <f t="shared" si="1467"/>
        <v>103205.78003608192</v>
      </c>
      <c r="C2804" s="2">
        <f t="shared" si="1482"/>
        <v>67348.539853490001</v>
      </c>
      <c r="D2804" s="2">
        <f>SUM(Y2804:Y$2956)</f>
        <v>19165.03752482</v>
      </c>
      <c r="E2804" s="11">
        <f t="shared" si="1468"/>
        <v>48183.502328670002</v>
      </c>
      <c r="F2804" s="99">
        <f t="shared" si="1461"/>
        <v>5344.75</v>
      </c>
      <c r="G2804" s="3">
        <f>IF(N2804=1,VLOOKUP(A2803,[1]Plan1!$BG$69:$BI$188,3),G2803)</f>
        <v>5348.49</v>
      </c>
      <c r="H2804" s="200">
        <f t="shared" si="1462"/>
        <v>43863</v>
      </c>
      <c r="I2804" s="200">
        <f t="shared" si="1463"/>
        <v>43892</v>
      </c>
      <c r="J2804" s="27">
        <f t="shared" si="1469"/>
        <v>6.9975209317552078E-4</v>
      </c>
      <c r="K2804" s="12">
        <f t="shared" si="1483"/>
        <v>43955</v>
      </c>
      <c r="L2804" s="12">
        <f t="shared" si="1470"/>
        <v>43955</v>
      </c>
      <c r="M2804" s="1">
        <f t="shared" si="1484"/>
        <v>20</v>
      </c>
      <c r="N2804" s="1">
        <f t="shared" si="1471"/>
        <v>1</v>
      </c>
      <c r="O2804" s="2">
        <f t="shared" si="1472"/>
        <v>1.00003497</v>
      </c>
      <c r="P2804" s="11">
        <f t="shared" si="1493"/>
        <v>1.0025002700000001</v>
      </c>
      <c r="Q2804" s="11">
        <f t="shared" si="1489"/>
        <v>1.5414014036268739</v>
      </c>
      <c r="R2804" s="2">
        <f t="shared" si="1492"/>
        <v>1.5414553</v>
      </c>
      <c r="S2804" s="2">
        <f t="shared" si="1487"/>
        <v>1.5082878799999999</v>
      </c>
      <c r="T2804" s="2">
        <f t="shared" si="1473"/>
        <v>101580.98639671</v>
      </c>
      <c r="U2804" s="2">
        <f t="shared" si="1474"/>
        <v>9741.356293611203</v>
      </c>
      <c r="V2804" s="2">
        <f t="shared" si="1475"/>
        <v>26089.212708420713</v>
      </c>
      <c r="W2804" s="2">
        <f t="shared" si="1476"/>
        <v>103179.10885552192</v>
      </c>
      <c r="X2804" s="29">
        <f t="shared" si="1477"/>
        <v>0</v>
      </c>
      <c r="Y2804" s="2">
        <f t="shared" si="1488"/>
        <v>0</v>
      </c>
      <c r="Z2804" s="82">
        <f t="shared" si="1478"/>
        <v>0</v>
      </c>
      <c r="AA2804" s="2">
        <f t="shared" si="1465"/>
        <v>0</v>
      </c>
      <c r="AB2804" s="27">
        <f t="shared" si="1485"/>
        <v>6.7299999999999999E-2</v>
      </c>
      <c r="AC2804" s="29">
        <f t="shared" si="1464"/>
        <v>1</v>
      </c>
      <c r="AD2804" s="29">
        <v>252</v>
      </c>
      <c r="AE2804" s="11">
        <f t="shared" si="1490"/>
        <v>1.0002584940000001</v>
      </c>
      <c r="AF2804" s="2">
        <f t="shared" si="1466"/>
        <v>26.25807549</v>
      </c>
      <c r="AG2804" s="2">
        <f t="shared" si="1479"/>
        <v>26.67118056</v>
      </c>
      <c r="AH2804" s="3">
        <f t="shared" si="1480"/>
        <v>0</v>
      </c>
      <c r="AI2804" s="4" t="str">
        <f t="shared" si="1491"/>
        <v>A+J=</v>
      </c>
      <c r="AJ2804" s="12">
        <f t="shared" si="1486"/>
        <v>43955</v>
      </c>
      <c r="AK2804" s="12"/>
      <c r="AL2804" s="4"/>
      <c r="AM2804" s="1"/>
      <c r="AN2804" s="12"/>
      <c r="AO2804" s="1"/>
      <c r="AP2804" s="1"/>
      <c r="AQ2804" s="3"/>
      <c r="AR2804" s="3"/>
      <c r="AS2804" s="7"/>
      <c r="AT2804" s="1"/>
      <c r="AU2804" s="1"/>
      <c r="AV2804" s="1"/>
      <c r="AW2804" s="1"/>
      <c r="AX2804" s="1"/>
      <c r="AY2804" s="1"/>
      <c r="AZ2804" s="1"/>
      <c r="BA2804" s="1"/>
      <c r="BB2804" s="1"/>
    </row>
    <row r="2805" spans="1:54" x14ac:dyDescent="0.2">
      <c r="A2805" s="178">
        <f t="shared" si="1481"/>
        <v>43924</v>
      </c>
      <c r="B2805" s="2">
        <f t="shared" si="1467"/>
        <v>103235.05752742747</v>
      </c>
      <c r="C2805" s="2">
        <f t="shared" si="1482"/>
        <v>67348.539853490001</v>
      </c>
      <c r="D2805" s="2">
        <f>SUM(Y2805:Y$2956)</f>
        <v>19165.03752482</v>
      </c>
      <c r="E2805" s="11">
        <f t="shared" si="1468"/>
        <v>48183.502328670002</v>
      </c>
      <c r="F2805" s="99">
        <f t="shared" si="1461"/>
        <v>5344.75</v>
      </c>
      <c r="G2805" s="3">
        <f>IF(N2805=1,VLOOKUP(A2804,[1]Plan1!$BG$69:$BI$188,3),G2804)</f>
        <v>5348.49</v>
      </c>
      <c r="H2805" s="200">
        <f t="shared" si="1462"/>
        <v>43863</v>
      </c>
      <c r="I2805" s="200">
        <f t="shared" si="1463"/>
        <v>43892</v>
      </c>
      <c r="J2805" s="27">
        <f t="shared" si="1469"/>
        <v>6.9975209317552078E-4</v>
      </c>
      <c r="K2805" s="12">
        <f t="shared" si="1483"/>
        <v>43955</v>
      </c>
      <c r="L2805" s="12">
        <f t="shared" si="1470"/>
        <v>43955</v>
      </c>
      <c r="M2805" s="1">
        <f t="shared" si="1484"/>
        <v>20</v>
      </c>
      <c r="N2805" s="1">
        <f t="shared" si="1471"/>
        <v>2</v>
      </c>
      <c r="O2805" s="2">
        <f t="shared" si="1472"/>
        <v>1.0000699500000001</v>
      </c>
      <c r="P2805" s="11">
        <f t="shared" si="1493"/>
        <v>1.0025002700000001</v>
      </c>
      <c r="Q2805" s="11">
        <f t="shared" si="1489"/>
        <v>1.5414014036268739</v>
      </c>
      <c r="R2805" s="2">
        <f t="shared" si="1492"/>
        <v>1.54150922</v>
      </c>
      <c r="S2805" s="2">
        <f t="shared" si="1487"/>
        <v>1.5082878799999999</v>
      </c>
      <c r="T2805" s="2">
        <f t="shared" si="1473"/>
        <v>101580.98639671</v>
      </c>
      <c r="U2805" s="2">
        <f t="shared" si="1474"/>
        <v>9741.356293611203</v>
      </c>
      <c r="V2805" s="2">
        <f t="shared" si="1475"/>
        <v>26091.810762866276</v>
      </c>
      <c r="W2805" s="2">
        <f t="shared" si="1476"/>
        <v>103181.70690996747</v>
      </c>
      <c r="X2805" s="29">
        <f t="shared" si="1477"/>
        <v>0</v>
      </c>
      <c r="Y2805" s="2">
        <f t="shared" si="1488"/>
        <v>0</v>
      </c>
      <c r="Z2805" s="82">
        <f t="shared" si="1478"/>
        <v>0</v>
      </c>
      <c r="AA2805" s="2">
        <f t="shared" si="1465"/>
        <v>0</v>
      </c>
      <c r="AB2805" s="27">
        <f t="shared" si="1485"/>
        <v>6.7299999999999999E-2</v>
      </c>
      <c r="AC2805" s="29">
        <f t="shared" si="1464"/>
        <v>2</v>
      </c>
      <c r="AD2805" s="29">
        <v>252</v>
      </c>
      <c r="AE2805" s="11">
        <f t="shared" si="1490"/>
        <v>1.000517055</v>
      </c>
      <c r="AF2805" s="2">
        <f t="shared" si="1466"/>
        <v>52.522956919999999</v>
      </c>
      <c r="AG2805" s="2">
        <f t="shared" si="1479"/>
        <v>53.350617460000002</v>
      </c>
      <c r="AH2805" s="3">
        <f t="shared" si="1480"/>
        <v>0</v>
      </c>
      <c r="AI2805" s="4" t="str">
        <f t="shared" si="1491"/>
        <v>A+J=</v>
      </c>
      <c r="AJ2805" s="12">
        <f t="shared" si="1486"/>
        <v>43955</v>
      </c>
      <c r="AK2805" s="12"/>
      <c r="AL2805" s="4"/>
      <c r="AM2805" s="1"/>
      <c r="AN2805" s="12"/>
      <c r="AO2805" s="1"/>
      <c r="AP2805" s="1"/>
      <c r="AQ2805" s="3"/>
      <c r="AR2805" s="3"/>
      <c r="AS2805" s="7"/>
      <c r="AT2805" s="1"/>
      <c r="AU2805" s="1"/>
      <c r="AV2805" s="1"/>
      <c r="AW2805" s="1"/>
      <c r="AX2805" s="1"/>
      <c r="AY2805" s="1"/>
      <c r="AZ2805" s="1"/>
      <c r="BA2805" s="1"/>
      <c r="BB2805" s="1"/>
    </row>
    <row r="2806" spans="1:54" x14ac:dyDescent="0.2">
      <c r="A2806" s="178">
        <f t="shared" si="1481"/>
        <v>43925</v>
      </c>
      <c r="B2806" s="2">
        <f t="shared" si="1467"/>
        <v>103264.34327563304</v>
      </c>
      <c r="C2806" s="2">
        <f t="shared" si="1482"/>
        <v>67348.539853490001</v>
      </c>
      <c r="D2806" s="2">
        <f>SUM(Y2806:Y$2956)</f>
        <v>19165.03752482</v>
      </c>
      <c r="E2806" s="11">
        <f t="shared" si="1468"/>
        <v>48183.502328670002</v>
      </c>
      <c r="F2806" s="99">
        <f t="shared" si="1461"/>
        <v>5344.75</v>
      </c>
      <c r="G2806" s="3">
        <f>IF(N2806=1,VLOOKUP(A2805,[1]Plan1!$BG$69:$BI$188,3),G2805)</f>
        <v>5348.49</v>
      </c>
      <c r="H2806" s="200">
        <f t="shared" si="1462"/>
        <v>43863</v>
      </c>
      <c r="I2806" s="200">
        <f t="shared" si="1463"/>
        <v>43892</v>
      </c>
      <c r="J2806" s="27">
        <f t="shared" si="1469"/>
        <v>6.9975209317552078E-4</v>
      </c>
      <c r="K2806" s="12">
        <f t="shared" si="1483"/>
        <v>43955</v>
      </c>
      <c r="L2806" s="12">
        <f t="shared" si="1470"/>
        <v>43955</v>
      </c>
      <c r="M2806" s="1">
        <f t="shared" si="1484"/>
        <v>20</v>
      </c>
      <c r="N2806" s="1">
        <f t="shared" si="1471"/>
        <v>3</v>
      </c>
      <c r="O2806" s="2">
        <f t="shared" si="1472"/>
        <v>1.00010493</v>
      </c>
      <c r="P2806" s="11">
        <f t="shared" si="1493"/>
        <v>1.0025002700000001</v>
      </c>
      <c r="Q2806" s="11">
        <f t="shared" si="1489"/>
        <v>1.5414014036268739</v>
      </c>
      <c r="R2806" s="2">
        <f t="shared" si="1492"/>
        <v>1.5415631400000001</v>
      </c>
      <c r="S2806" s="2">
        <f t="shared" si="1487"/>
        <v>1.5082878799999999</v>
      </c>
      <c r="T2806" s="2">
        <f t="shared" si="1473"/>
        <v>101580.98639671</v>
      </c>
      <c r="U2806" s="2">
        <f t="shared" si="1474"/>
        <v>9741.356293611203</v>
      </c>
      <c r="V2806" s="2">
        <f t="shared" si="1475"/>
        <v>26094.40881731184</v>
      </c>
      <c r="W2806" s="2">
        <f t="shared" si="1476"/>
        <v>103184.30496441304</v>
      </c>
      <c r="X2806" s="29">
        <f t="shared" si="1477"/>
        <v>0</v>
      </c>
      <c r="Y2806" s="2">
        <f t="shared" si="1488"/>
        <v>0</v>
      </c>
      <c r="Z2806" s="82">
        <f t="shared" si="1478"/>
        <v>0</v>
      </c>
      <c r="AA2806" s="2">
        <f t="shared" si="1465"/>
        <v>0</v>
      </c>
      <c r="AB2806" s="27">
        <f t="shared" si="1485"/>
        <v>6.7299999999999999E-2</v>
      </c>
      <c r="AC2806" s="29">
        <f t="shared" si="1464"/>
        <v>3</v>
      </c>
      <c r="AD2806" s="29">
        <v>252</v>
      </c>
      <c r="AE2806" s="11">
        <f t="shared" si="1490"/>
        <v>1.0007756830000001</v>
      </c>
      <c r="AF2806" s="2">
        <f t="shared" si="1466"/>
        <v>78.794644270000006</v>
      </c>
      <c r="AG2806" s="2">
        <f t="shared" si="1479"/>
        <v>80.038311219999997</v>
      </c>
      <c r="AH2806" s="3">
        <f t="shared" si="1480"/>
        <v>0</v>
      </c>
      <c r="AI2806" s="4" t="str">
        <f t="shared" si="1491"/>
        <v>A+J=</v>
      </c>
      <c r="AJ2806" s="12">
        <f t="shared" si="1486"/>
        <v>43955</v>
      </c>
      <c r="AK2806" s="12"/>
      <c r="AL2806" s="4"/>
      <c r="AM2806" s="1"/>
      <c r="AN2806" s="12"/>
      <c r="AO2806" s="1"/>
      <c r="AP2806" s="1"/>
      <c r="AQ2806" s="3"/>
      <c r="AR2806" s="3"/>
      <c r="AS2806" s="7"/>
      <c r="AT2806" s="1"/>
      <c r="AU2806" s="1"/>
      <c r="AV2806" s="1"/>
      <c r="AW2806" s="1"/>
      <c r="AX2806" s="1"/>
      <c r="AY2806" s="1"/>
      <c r="AZ2806" s="1"/>
      <c r="BA2806" s="1"/>
      <c r="BB2806" s="1"/>
    </row>
    <row r="2807" spans="1:54" x14ac:dyDescent="0.2">
      <c r="A2807" s="178">
        <f t="shared" si="1481"/>
        <v>43926</v>
      </c>
      <c r="B2807" s="2">
        <f t="shared" si="1467"/>
        <v>103264.34327563304</v>
      </c>
      <c r="C2807" s="2">
        <f t="shared" si="1482"/>
        <v>67348.539853490001</v>
      </c>
      <c r="D2807" s="2">
        <f>SUM(Y2807:Y$2956)</f>
        <v>19165.03752482</v>
      </c>
      <c r="E2807" s="11">
        <f t="shared" si="1468"/>
        <v>48183.502328670002</v>
      </c>
      <c r="F2807" s="99">
        <f t="shared" si="1461"/>
        <v>5344.75</v>
      </c>
      <c r="G2807" s="3">
        <f>IF(N2807=1,VLOOKUP(A2806,[1]Plan1!$BG$69:$BI$188,3),G2806)</f>
        <v>5348.49</v>
      </c>
      <c r="H2807" s="200">
        <f t="shared" si="1462"/>
        <v>43863</v>
      </c>
      <c r="I2807" s="200">
        <f t="shared" si="1463"/>
        <v>43892</v>
      </c>
      <c r="J2807" s="27">
        <f t="shared" si="1469"/>
        <v>6.9975209317552078E-4</v>
      </c>
      <c r="K2807" s="12">
        <f t="shared" si="1483"/>
        <v>43955</v>
      </c>
      <c r="L2807" s="12">
        <f t="shared" si="1470"/>
        <v>43955</v>
      </c>
      <c r="M2807" s="1">
        <f t="shared" si="1484"/>
        <v>20</v>
      </c>
      <c r="N2807" s="1">
        <f t="shared" si="1471"/>
        <v>3</v>
      </c>
      <c r="O2807" s="2">
        <f t="shared" si="1472"/>
        <v>1.00010493</v>
      </c>
      <c r="P2807" s="11">
        <f t="shared" si="1493"/>
        <v>1.0025002700000001</v>
      </c>
      <c r="Q2807" s="11">
        <f t="shared" si="1489"/>
        <v>1.5414014036268739</v>
      </c>
      <c r="R2807" s="2">
        <f t="shared" si="1492"/>
        <v>1.5415631400000001</v>
      </c>
      <c r="S2807" s="2">
        <f t="shared" si="1487"/>
        <v>1.5082878799999999</v>
      </c>
      <c r="T2807" s="2">
        <f t="shared" si="1473"/>
        <v>101580.98639671</v>
      </c>
      <c r="U2807" s="2">
        <f t="shared" si="1474"/>
        <v>9741.356293611203</v>
      </c>
      <c r="V2807" s="2">
        <f t="shared" si="1475"/>
        <v>26094.40881731184</v>
      </c>
      <c r="W2807" s="2">
        <f t="shared" si="1476"/>
        <v>103184.30496441304</v>
      </c>
      <c r="X2807" s="29">
        <f t="shared" si="1477"/>
        <v>0</v>
      </c>
      <c r="Y2807" s="2">
        <f t="shared" si="1488"/>
        <v>0</v>
      </c>
      <c r="Z2807" s="82">
        <f t="shared" si="1478"/>
        <v>0</v>
      </c>
      <c r="AA2807" s="2">
        <f t="shared" si="1465"/>
        <v>0</v>
      </c>
      <c r="AB2807" s="27">
        <f t="shared" si="1485"/>
        <v>6.7299999999999999E-2</v>
      </c>
      <c r="AC2807" s="29">
        <f t="shared" si="1464"/>
        <v>3</v>
      </c>
      <c r="AD2807" s="29">
        <v>252</v>
      </c>
      <c r="AE2807" s="11">
        <f t="shared" si="1490"/>
        <v>1.0007756830000001</v>
      </c>
      <c r="AF2807" s="2">
        <f t="shared" si="1466"/>
        <v>78.794644270000006</v>
      </c>
      <c r="AG2807" s="2">
        <f t="shared" si="1479"/>
        <v>80.038311219999997</v>
      </c>
      <c r="AH2807" s="3">
        <f t="shared" si="1480"/>
        <v>0</v>
      </c>
      <c r="AI2807" s="4" t="str">
        <f t="shared" si="1491"/>
        <v>A+J=</v>
      </c>
      <c r="AJ2807" s="12">
        <f t="shared" si="1486"/>
        <v>43955</v>
      </c>
      <c r="AK2807" s="12"/>
      <c r="AL2807" s="4"/>
      <c r="AM2807" s="1"/>
      <c r="AN2807" s="12"/>
      <c r="AO2807" s="1"/>
      <c r="AP2807" s="1"/>
      <c r="AQ2807" s="3"/>
      <c r="AR2807" s="3"/>
      <c r="AS2807" s="7"/>
      <c r="AT2807" s="1"/>
      <c r="AU2807" s="1"/>
      <c r="AV2807" s="1"/>
      <c r="AW2807" s="1"/>
      <c r="AX2807" s="1"/>
      <c r="AY2807" s="1"/>
      <c r="AZ2807" s="1"/>
      <c r="BA2807" s="1"/>
      <c r="BB2807" s="1"/>
    </row>
    <row r="2808" spans="1:54" x14ac:dyDescent="0.2">
      <c r="A2808" s="178">
        <f t="shared" si="1481"/>
        <v>43927</v>
      </c>
      <c r="B2808" s="2">
        <f t="shared" si="1467"/>
        <v>103264.34327563304</v>
      </c>
      <c r="C2808" s="2">
        <f t="shared" si="1482"/>
        <v>67348.539853490001</v>
      </c>
      <c r="D2808" s="2">
        <f>SUM(Y2808:Y$2956)</f>
        <v>19165.03752482</v>
      </c>
      <c r="E2808" s="11">
        <f t="shared" si="1468"/>
        <v>48183.502328670002</v>
      </c>
      <c r="F2808" s="99">
        <f t="shared" si="1461"/>
        <v>5344.75</v>
      </c>
      <c r="G2808" s="3">
        <f>IF(N2808=1,VLOOKUP(A2807,[1]Plan1!$BG$69:$BI$188,3),G2807)</f>
        <v>5348.49</v>
      </c>
      <c r="H2808" s="200">
        <f t="shared" si="1462"/>
        <v>43863</v>
      </c>
      <c r="I2808" s="200">
        <f t="shared" si="1463"/>
        <v>43892</v>
      </c>
      <c r="J2808" s="27">
        <f t="shared" si="1469"/>
        <v>6.9975209317552078E-4</v>
      </c>
      <c r="K2808" s="12">
        <f t="shared" si="1483"/>
        <v>43955</v>
      </c>
      <c r="L2808" s="12">
        <f t="shared" si="1470"/>
        <v>43955</v>
      </c>
      <c r="M2808" s="1">
        <f t="shared" si="1484"/>
        <v>20</v>
      </c>
      <c r="N2808" s="1">
        <f t="shared" si="1471"/>
        <v>3</v>
      </c>
      <c r="O2808" s="2">
        <f t="shared" si="1472"/>
        <v>1.00010493</v>
      </c>
      <c r="P2808" s="11">
        <f t="shared" si="1493"/>
        <v>1.0025002700000001</v>
      </c>
      <c r="Q2808" s="11">
        <f t="shared" si="1489"/>
        <v>1.5414014036268739</v>
      </c>
      <c r="R2808" s="2">
        <f t="shared" si="1492"/>
        <v>1.5415631400000001</v>
      </c>
      <c r="S2808" s="2">
        <f t="shared" si="1487"/>
        <v>1.5082878799999999</v>
      </c>
      <c r="T2808" s="2">
        <f t="shared" si="1473"/>
        <v>101580.98639671</v>
      </c>
      <c r="U2808" s="2">
        <f t="shared" si="1474"/>
        <v>9741.356293611203</v>
      </c>
      <c r="V2808" s="2">
        <f t="shared" si="1475"/>
        <v>26094.40881731184</v>
      </c>
      <c r="W2808" s="2">
        <f t="shared" si="1476"/>
        <v>103184.30496441304</v>
      </c>
      <c r="X2808" s="29">
        <f t="shared" si="1477"/>
        <v>0</v>
      </c>
      <c r="Y2808" s="2">
        <f t="shared" si="1488"/>
        <v>0</v>
      </c>
      <c r="Z2808" s="82">
        <f t="shared" si="1478"/>
        <v>0</v>
      </c>
      <c r="AA2808" s="2">
        <f t="shared" si="1465"/>
        <v>0</v>
      </c>
      <c r="AB2808" s="27">
        <f t="shared" si="1485"/>
        <v>6.7299999999999999E-2</v>
      </c>
      <c r="AC2808" s="29">
        <f t="shared" si="1464"/>
        <v>3</v>
      </c>
      <c r="AD2808" s="29">
        <v>252</v>
      </c>
      <c r="AE2808" s="11">
        <f t="shared" si="1490"/>
        <v>1.0007756830000001</v>
      </c>
      <c r="AF2808" s="2">
        <f t="shared" si="1466"/>
        <v>78.794644270000006</v>
      </c>
      <c r="AG2808" s="2">
        <f t="shared" si="1479"/>
        <v>80.038311219999997</v>
      </c>
      <c r="AH2808" s="3">
        <f t="shared" si="1480"/>
        <v>0</v>
      </c>
      <c r="AI2808" s="4" t="str">
        <f t="shared" si="1491"/>
        <v>A+J=</v>
      </c>
      <c r="AJ2808" s="12">
        <f t="shared" si="1486"/>
        <v>43955</v>
      </c>
      <c r="AK2808" s="12"/>
      <c r="AL2808" s="4"/>
      <c r="AM2808" s="1"/>
      <c r="AN2808" s="12"/>
      <c r="AO2808" s="1"/>
      <c r="AP2808" s="1"/>
      <c r="AQ2808" s="3"/>
      <c r="AR2808" s="3"/>
      <c r="AS2808" s="7"/>
      <c r="AT2808" s="1"/>
      <c r="AU2808" s="1"/>
      <c r="AV2808" s="1"/>
      <c r="AW2808" s="1"/>
      <c r="AX2808" s="1"/>
      <c r="AY2808" s="1"/>
      <c r="AZ2808" s="1"/>
      <c r="BA2808" s="1"/>
      <c r="BB2808" s="1"/>
    </row>
    <row r="2809" spans="1:54" x14ac:dyDescent="0.2">
      <c r="A2809" s="178">
        <f t="shared" si="1481"/>
        <v>43928</v>
      </c>
      <c r="B2809" s="2">
        <f t="shared" si="1467"/>
        <v>103293.63717803861</v>
      </c>
      <c r="C2809" s="2">
        <f t="shared" si="1482"/>
        <v>67348.539853490001</v>
      </c>
      <c r="D2809" s="2">
        <f>SUM(Y2809:Y$2956)</f>
        <v>19165.03752482</v>
      </c>
      <c r="E2809" s="11">
        <f t="shared" si="1468"/>
        <v>48183.502328670002</v>
      </c>
      <c r="F2809" s="99">
        <f t="shared" si="1461"/>
        <v>5344.75</v>
      </c>
      <c r="G2809" s="3">
        <f>IF(N2809=1,VLOOKUP(A2808,[1]Plan1!$BG$69:$BI$188,3),G2808)</f>
        <v>5348.49</v>
      </c>
      <c r="H2809" s="200">
        <f t="shared" si="1462"/>
        <v>43863</v>
      </c>
      <c r="I2809" s="200">
        <f t="shared" si="1463"/>
        <v>43892</v>
      </c>
      <c r="J2809" s="27">
        <f t="shared" si="1469"/>
        <v>6.9975209317552078E-4</v>
      </c>
      <c r="K2809" s="12">
        <f t="shared" si="1483"/>
        <v>43955</v>
      </c>
      <c r="L2809" s="12">
        <f t="shared" si="1470"/>
        <v>43955</v>
      </c>
      <c r="M2809" s="1">
        <f t="shared" si="1484"/>
        <v>20</v>
      </c>
      <c r="N2809" s="1">
        <f t="shared" si="1471"/>
        <v>4</v>
      </c>
      <c r="O2809" s="2">
        <f t="shared" si="1472"/>
        <v>1.0001399099999999</v>
      </c>
      <c r="P2809" s="11">
        <f t="shared" si="1493"/>
        <v>1.0025002700000001</v>
      </c>
      <c r="Q2809" s="11">
        <f t="shared" si="1489"/>
        <v>1.5414014036268739</v>
      </c>
      <c r="R2809" s="2">
        <f t="shared" si="1492"/>
        <v>1.5416170600000001</v>
      </c>
      <c r="S2809" s="2">
        <f t="shared" si="1487"/>
        <v>1.5082878799999999</v>
      </c>
      <c r="T2809" s="2">
        <f t="shared" si="1473"/>
        <v>101580.98639671</v>
      </c>
      <c r="U2809" s="2">
        <f t="shared" si="1474"/>
        <v>9741.356293611203</v>
      </c>
      <c r="V2809" s="2">
        <f t="shared" si="1475"/>
        <v>26097.006871757403</v>
      </c>
      <c r="W2809" s="2">
        <f t="shared" si="1476"/>
        <v>103186.9030188586</v>
      </c>
      <c r="X2809" s="29">
        <f t="shared" si="1477"/>
        <v>0</v>
      </c>
      <c r="Y2809" s="2">
        <f t="shared" si="1488"/>
        <v>0</v>
      </c>
      <c r="Z2809" s="82">
        <f t="shared" si="1478"/>
        <v>0</v>
      </c>
      <c r="AA2809" s="2">
        <f t="shared" si="1465"/>
        <v>0</v>
      </c>
      <c r="AB2809" s="27">
        <f t="shared" si="1485"/>
        <v>6.7299999999999999E-2</v>
      </c>
      <c r="AC2809" s="29">
        <f t="shared" si="1464"/>
        <v>4</v>
      </c>
      <c r="AD2809" s="29">
        <v>252</v>
      </c>
      <c r="AE2809" s="11">
        <f t="shared" si="1490"/>
        <v>1.0010343770000001</v>
      </c>
      <c r="AF2809" s="2">
        <f t="shared" si="1466"/>
        <v>105.07303596</v>
      </c>
      <c r="AG2809" s="2">
        <f t="shared" si="1479"/>
        <v>106.73415918000001</v>
      </c>
      <c r="AH2809" s="3">
        <f t="shared" si="1480"/>
        <v>0</v>
      </c>
      <c r="AI2809" s="4" t="str">
        <f t="shared" si="1491"/>
        <v>A+J=</v>
      </c>
      <c r="AJ2809" s="12">
        <f t="shared" si="1486"/>
        <v>43955</v>
      </c>
      <c r="AK2809" s="12"/>
      <c r="AL2809" s="4"/>
      <c r="AM2809" s="1"/>
      <c r="AN2809" s="12"/>
      <c r="AO2809" s="1"/>
      <c r="AP2809" s="1"/>
      <c r="AQ2809" s="3"/>
      <c r="AR2809" s="3"/>
      <c r="AS2809" s="7"/>
      <c r="AT2809" s="1"/>
      <c r="AU2809" s="1"/>
      <c r="AV2809" s="1"/>
      <c r="AW2809" s="1"/>
      <c r="AX2809" s="1"/>
      <c r="AY2809" s="1"/>
      <c r="AZ2809" s="1"/>
      <c r="BA2809" s="1"/>
      <c r="BB2809" s="1"/>
    </row>
    <row r="2810" spans="1:54" x14ac:dyDescent="0.2">
      <c r="A2810" s="178">
        <f t="shared" si="1481"/>
        <v>43929</v>
      </c>
      <c r="B2810" s="2">
        <f t="shared" si="1467"/>
        <v>103322.93895906914</v>
      </c>
      <c r="C2810" s="2">
        <f t="shared" si="1482"/>
        <v>67348.539853490001</v>
      </c>
      <c r="D2810" s="2">
        <f>SUM(Y2810:Y$2956)</f>
        <v>19165.03752482</v>
      </c>
      <c r="E2810" s="11">
        <f t="shared" si="1468"/>
        <v>48183.502328670002</v>
      </c>
      <c r="F2810" s="99">
        <f t="shared" si="1461"/>
        <v>5344.75</v>
      </c>
      <c r="G2810" s="3">
        <f>IF(N2810=1,VLOOKUP(A2809,[1]Plan1!$BG$69:$BI$188,3),G2809)</f>
        <v>5348.49</v>
      </c>
      <c r="H2810" s="200">
        <f t="shared" si="1462"/>
        <v>43863</v>
      </c>
      <c r="I2810" s="200">
        <f t="shared" si="1463"/>
        <v>43892</v>
      </c>
      <c r="J2810" s="27">
        <f t="shared" si="1469"/>
        <v>6.9975209317552078E-4</v>
      </c>
      <c r="K2810" s="12">
        <f t="shared" si="1483"/>
        <v>43955</v>
      </c>
      <c r="L2810" s="12">
        <f t="shared" si="1470"/>
        <v>43955</v>
      </c>
      <c r="M2810" s="1">
        <f t="shared" si="1484"/>
        <v>20</v>
      </c>
      <c r="N2810" s="1">
        <f t="shared" si="1471"/>
        <v>5</v>
      </c>
      <c r="O2810" s="2">
        <f t="shared" si="1472"/>
        <v>1.00017489</v>
      </c>
      <c r="P2810" s="11">
        <f t="shared" si="1493"/>
        <v>1.0025002700000001</v>
      </c>
      <c r="Q2810" s="11">
        <f t="shared" si="1489"/>
        <v>1.5414014036268739</v>
      </c>
      <c r="R2810" s="2">
        <f t="shared" si="1492"/>
        <v>1.54167097</v>
      </c>
      <c r="S2810" s="2">
        <f t="shared" si="1487"/>
        <v>1.5082878799999999</v>
      </c>
      <c r="T2810" s="2">
        <f t="shared" si="1473"/>
        <v>101580.98639671</v>
      </c>
      <c r="U2810" s="2">
        <f t="shared" si="1474"/>
        <v>9741.356293611203</v>
      </c>
      <c r="V2810" s="2">
        <f t="shared" si="1475"/>
        <v>26099.604444367938</v>
      </c>
      <c r="W2810" s="2">
        <f t="shared" si="1476"/>
        <v>103189.50059146914</v>
      </c>
      <c r="X2810" s="29">
        <f t="shared" si="1477"/>
        <v>0</v>
      </c>
      <c r="Y2810" s="2">
        <f t="shared" si="1488"/>
        <v>0</v>
      </c>
      <c r="Z2810" s="82">
        <f t="shared" si="1478"/>
        <v>0</v>
      </c>
      <c r="AA2810" s="2">
        <f t="shared" si="1465"/>
        <v>0</v>
      </c>
      <c r="AB2810" s="27">
        <f t="shared" si="1485"/>
        <v>6.7299999999999999E-2</v>
      </c>
      <c r="AC2810" s="29">
        <f t="shared" si="1464"/>
        <v>5</v>
      </c>
      <c r="AD2810" s="29">
        <v>252</v>
      </c>
      <c r="AE2810" s="11">
        <f t="shared" si="1490"/>
        <v>1.0012931389999999</v>
      </c>
      <c r="AF2810" s="2">
        <f t="shared" si="1466"/>
        <v>131.35833516</v>
      </c>
      <c r="AG2810" s="2">
        <f t="shared" si="1479"/>
        <v>133.43836759999999</v>
      </c>
      <c r="AH2810" s="3">
        <f t="shared" si="1480"/>
        <v>0</v>
      </c>
      <c r="AI2810" s="4" t="str">
        <f t="shared" si="1491"/>
        <v>A+J=</v>
      </c>
      <c r="AJ2810" s="12">
        <f t="shared" si="1486"/>
        <v>43955</v>
      </c>
      <c r="AK2810" s="12"/>
      <c r="AL2810" s="4"/>
      <c r="AM2810" s="1"/>
      <c r="AN2810" s="12"/>
      <c r="AO2810" s="1"/>
      <c r="AP2810" s="1"/>
      <c r="AQ2810" s="3"/>
      <c r="AR2810" s="3"/>
      <c r="AS2810" s="7"/>
      <c r="AT2810" s="1"/>
      <c r="AU2810" s="1"/>
      <c r="AV2810" s="1"/>
      <c r="AW2810" s="1"/>
      <c r="AX2810" s="1"/>
      <c r="AY2810" s="1"/>
      <c r="AZ2810" s="1"/>
      <c r="BA2810" s="1"/>
      <c r="BB2810" s="1"/>
    </row>
    <row r="2811" spans="1:54" x14ac:dyDescent="0.2">
      <c r="A2811" s="178">
        <f t="shared" si="1481"/>
        <v>43930</v>
      </c>
      <c r="B2811" s="2">
        <f t="shared" si="1467"/>
        <v>103352.2493776647</v>
      </c>
      <c r="C2811" s="2">
        <f t="shared" si="1482"/>
        <v>67348.539853490001</v>
      </c>
      <c r="D2811" s="2">
        <f>SUM(Y2811:Y$2956)</f>
        <v>19165.03752482</v>
      </c>
      <c r="E2811" s="11">
        <f t="shared" si="1468"/>
        <v>48183.502328670002</v>
      </c>
      <c r="F2811" s="99">
        <f t="shared" si="1461"/>
        <v>5344.75</v>
      </c>
      <c r="G2811" s="3">
        <f>IF(N2811=1,VLOOKUP(A2810,[1]Plan1!$BG$69:$BI$188,3),G2810)</f>
        <v>5348.49</v>
      </c>
      <c r="H2811" s="200">
        <f t="shared" si="1462"/>
        <v>43863</v>
      </c>
      <c r="I2811" s="200">
        <f t="shared" si="1463"/>
        <v>43892</v>
      </c>
      <c r="J2811" s="27">
        <f t="shared" si="1469"/>
        <v>6.9975209317552078E-4</v>
      </c>
      <c r="K2811" s="12">
        <f t="shared" si="1483"/>
        <v>43955</v>
      </c>
      <c r="L2811" s="12">
        <f t="shared" si="1470"/>
        <v>43955</v>
      </c>
      <c r="M2811" s="1">
        <f t="shared" si="1484"/>
        <v>20</v>
      </c>
      <c r="N2811" s="1">
        <f t="shared" si="1471"/>
        <v>6</v>
      </c>
      <c r="O2811" s="2">
        <f t="shared" si="1472"/>
        <v>1.0002098699999999</v>
      </c>
      <c r="P2811" s="11">
        <f t="shared" si="1493"/>
        <v>1.0025002700000001</v>
      </c>
      <c r="Q2811" s="11">
        <f t="shared" si="1489"/>
        <v>1.5414014036268739</v>
      </c>
      <c r="R2811" s="2">
        <f t="shared" si="1492"/>
        <v>1.54172489</v>
      </c>
      <c r="S2811" s="2">
        <f t="shared" si="1487"/>
        <v>1.5082878799999999</v>
      </c>
      <c r="T2811" s="2">
        <f t="shared" si="1473"/>
        <v>101580.98639671</v>
      </c>
      <c r="U2811" s="2">
        <f t="shared" si="1474"/>
        <v>9741.356293611203</v>
      </c>
      <c r="V2811" s="2">
        <f t="shared" si="1475"/>
        <v>26102.202498813502</v>
      </c>
      <c r="W2811" s="2">
        <f t="shared" si="1476"/>
        <v>103192.0986459147</v>
      </c>
      <c r="X2811" s="29">
        <f t="shared" si="1477"/>
        <v>0</v>
      </c>
      <c r="Y2811" s="2">
        <f t="shared" si="1488"/>
        <v>0</v>
      </c>
      <c r="Z2811" s="82">
        <f t="shared" si="1478"/>
        <v>0</v>
      </c>
      <c r="AA2811" s="2">
        <f t="shared" si="1465"/>
        <v>0</v>
      </c>
      <c r="AB2811" s="27">
        <f t="shared" si="1485"/>
        <v>6.7299999999999999E-2</v>
      </c>
      <c r="AC2811" s="29">
        <f t="shared" si="1464"/>
        <v>6</v>
      </c>
      <c r="AD2811" s="29">
        <v>252</v>
      </c>
      <c r="AE2811" s="11">
        <f t="shared" si="1490"/>
        <v>1.0015519669999999</v>
      </c>
      <c r="AF2811" s="2">
        <f t="shared" si="1466"/>
        <v>157.65033871</v>
      </c>
      <c r="AG2811" s="2">
        <f t="shared" si="1479"/>
        <v>160.15073175000001</v>
      </c>
      <c r="AH2811" s="3">
        <f t="shared" si="1480"/>
        <v>0</v>
      </c>
      <c r="AI2811" s="4" t="str">
        <f t="shared" si="1491"/>
        <v>A+J=</v>
      </c>
      <c r="AJ2811" s="12">
        <f t="shared" si="1486"/>
        <v>43955</v>
      </c>
      <c r="AK2811" s="12"/>
      <c r="AL2811" s="4"/>
      <c r="AM2811" s="1"/>
      <c r="AN2811" s="12"/>
      <c r="AO2811" s="1"/>
      <c r="AP2811" s="1"/>
      <c r="AQ2811" s="3"/>
      <c r="AR2811" s="3"/>
      <c r="AS2811" s="7"/>
      <c r="AT2811" s="1"/>
      <c r="AU2811" s="1"/>
      <c r="AV2811" s="1"/>
      <c r="AW2811" s="1"/>
      <c r="AX2811" s="1"/>
      <c r="AY2811" s="1"/>
      <c r="AZ2811" s="1"/>
      <c r="BA2811" s="1"/>
      <c r="BB2811" s="1"/>
    </row>
    <row r="2812" spans="1:54" x14ac:dyDescent="0.2">
      <c r="A2812" s="178">
        <f t="shared" si="1481"/>
        <v>43931</v>
      </c>
      <c r="B2812" s="2">
        <f t="shared" si="1467"/>
        <v>103381.56805521026</v>
      </c>
      <c r="C2812" s="2">
        <f t="shared" si="1482"/>
        <v>67348.539853490001</v>
      </c>
      <c r="D2812" s="2">
        <f>SUM(Y2812:Y$2956)</f>
        <v>19165.03752482</v>
      </c>
      <c r="E2812" s="11">
        <f t="shared" si="1468"/>
        <v>48183.502328670002</v>
      </c>
      <c r="F2812" s="99">
        <f t="shared" si="1461"/>
        <v>5344.75</v>
      </c>
      <c r="G2812" s="3">
        <f>IF(N2812=1,VLOOKUP(A2811,[1]Plan1!$BG$69:$BI$188,3),G2811)</f>
        <v>5348.49</v>
      </c>
      <c r="H2812" s="200">
        <f t="shared" si="1462"/>
        <v>43863</v>
      </c>
      <c r="I2812" s="200">
        <f t="shared" si="1463"/>
        <v>43892</v>
      </c>
      <c r="J2812" s="27">
        <f t="shared" si="1469"/>
        <v>6.9975209317552078E-4</v>
      </c>
      <c r="K2812" s="12">
        <f t="shared" si="1483"/>
        <v>43955</v>
      </c>
      <c r="L2812" s="12">
        <f t="shared" si="1470"/>
        <v>43955</v>
      </c>
      <c r="M2812" s="1">
        <f t="shared" si="1484"/>
        <v>20</v>
      </c>
      <c r="N2812" s="1">
        <f t="shared" si="1471"/>
        <v>7</v>
      </c>
      <c r="O2812" s="2">
        <f t="shared" si="1472"/>
        <v>1.0002448500000001</v>
      </c>
      <c r="P2812" s="11">
        <f t="shared" si="1493"/>
        <v>1.0025002700000001</v>
      </c>
      <c r="Q2812" s="11">
        <f t="shared" si="1489"/>
        <v>1.5414014036268739</v>
      </c>
      <c r="R2812" s="2">
        <f t="shared" si="1492"/>
        <v>1.5417788100000001</v>
      </c>
      <c r="S2812" s="2">
        <f t="shared" si="1487"/>
        <v>1.5082878799999999</v>
      </c>
      <c r="T2812" s="2">
        <f t="shared" si="1473"/>
        <v>101580.98639671</v>
      </c>
      <c r="U2812" s="2">
        <f t="shared" si="1474"/>
        <v>9741.356293611203</v>
      </c>
      <c r="V2812" s="2">
        <f t="shared" si="1475"/>
        <v>26104.800553259065</v>
      </c>
      <c r="W2812" s="2">
        <f t="shared" si="1476"/>
        <v>103194.69670036026</v>
      </c>
      <c r="X2812" s="29">
        <f t="shared" si="1477"/>
        <v>0</v>
      </c>
      <c r="Y2812" s="2">
        <f t="shared" si="1488"/>
        <v>0</v>
      </c>
      <c r="Z2812" s="82">
        <f t="shared" si="1478"/>
        <v>0</v>
      </c>
      <c r="AA2812" s="2">
        <f t="shared" si="1465"/>
        <v>0</v>
      </c>
      <c r="AB2812" s="27">
        <f t="shared" si="1485"/>
        <v>6.7299999999999999E-2</v>
      </c>
      <c r="AC2812" s="29">
        <f t="shared" si="1464"/>
        <v>7</v>
      </c>
      <c r="AD2812" s="29">
        <v>252</v>
      </c>
      <c r="AE2812" s="11">
        <f t="shared" si="1490"/>
        <v>1.0018108619999999</v>
      </c>
      <c r="AF2812" s="2">
        <f t="shared" si="1466"/>
        <v>183.94914818000001</v>
      </c>
      <c r="AG2812" s="2">
        <f t="shared" si="1479"/>
        <v>186.87135484999999</v>
      </c>
      <c r="AH2812" s="3">
        <f t="shared" si="1480"/>
        <v>0</v>
      </c>
      <c r="AI2812" s="4" t="str">
        <f t="shared" si="1491"/>
        <v>A+J=</v>
      </c>
      <c r="AJ2812" s="12">
        <f t="shared" si="1486"/>
        <v>43955</v>
      </c>
      <c r="AK2812" s="12"/>
      <c r="AL2812" s="4"/>
      <c r="AM2812" s="1"/>
      <c r="AN2812" s="12"/>
      <c r="AO2812" s="1"/>
      <c r="AP2812" s="1"/>
      <c r="AQ2812" s="3"/>
      <c r="AR2812" s="3"/>
      <c r="AS2812" s="7"/>
      <c r="AT2812" s="1"/>
      <c r="AU2812" s="1"/>
      <c r="AV2812" s="1"/>
      <c r="AW2812" s="1"/>
      <c r="AX2812" s="1"/>
      <c r="AY2812" s="1"/>
      <c r="AZ2812" s="1"/>
      <c r="BA2812" s="1"/>
      <c r="BB2812" s="1"/>
    </row>
    <row r="2813" spans="1:54" x14ac:dyDescent="0.2">
      <c r="A2813" s="178">
        <f t="shared" si="1481"/>
        <v>43932</v>
      </c>
      <c r="B2813" s="2">
        <f t="shared" si="1467"/>
        <v>103381.56805521026</v>
      </c>
      <c r="C2813" s="2">
        <f t="shared" si="1482"/>
        <v>67348.539853490001</v>
      </c>
      <c r="D2813" s="2">
        <f>SUM(Y2813:Y$2956)</f>
        <v>19165.03752482</v>
      </c>
      <c r="E2813" s="11">
        <f t="shared" si="1468"/>
        <v>48183.502328670002</v>
      </c>
      <c r="F2813" s="99">
        <f t="shared" si="1461"/>
        <v>5344.75</v>
      </c>
      <c r="G2813" s="3">
        <f>IF(N2813=1,VLOOKUP(A2812,[1]Plan1!$BG$69:$BI$188,3),G2812)</f>
        <v>5348.49</v>
      </c>
      <c r="H2813" s="200">
        <f t="shared" si="1462"/>
        <v>43863</v>
      </c>
      <c r="I2813" s="200">
        <f t="shared" si="1463"/>
        <v>43892</v>
      </c>
      <c r="J2813" s="27">
        <f t="shared" si="1469"/>
        <v>6.9975209317552078E-4</v>
      </c>
      <c r="K2813" s="12">
        <f t="shared" si="1483"/>
        <v>43955</v>
      </c>
      <c r="L2813" s="12">
        <f t="shared" si="1470"/>
        <v>43955</v>
      </c>
      <c r="M2813" s="1">
        <f t="shared" si="1484"/>
        <v>20</v>
      </c>
      <c r="N2813" s="1">
        <f t="shared" si="1471"/>
        <v>7</v>
      </c>
      <c r="O2813" s="2">
        <f t="shared" si="1472"/>
        <v>1.0002448500000001</v>
      </c>
      <c r="P2813" s="11">
        <f t="shared" si="1493"/>
        <v>1.0025002700000001</v>
      </c>
      <c r="Q2813" s="11">
        <f t="shared" si="1489"/>
        <v>1.5414014036268739</v>
      </c>
      <c r="R2813" s="2">
        <f t="shared" si="1492"/>
        <v>1.5417788100000001</v>
      </c>
      <c r="S2813" s="2">
        <f t="shared" si="1487"/>
        <v>1.5082878799999999</v>
      </c>
      <c r="T2813" s="2">
        <f t="shared" si="1473"/>
        <v>101580.98639671</v>
      </c>
      <c r="U2813" s="2">
        <f t="shared" si="1474"/>
        <v>9741.356293611203</v>
      </c>
      <c r="V2813" s="2">
        <f t="shared" si="1475"/>
        <v>26104.800553259065</v>
      </c>
      <c r="W2813" s="2">
        <f t="shared" si="1476"/>
        <v>103194.69670036026</v>
      </c>
      <c r="X2813" s="29">
        <f t="shared" si="1477"/>
        <v>0</v>
      </c>
      <c r="Y2813" s="2">
        <f t="shared" si="1488"/>
        <v>0</v>
      </c>
      <c r="Z2813" s="82">
        <f t="shared" si="1478"/>
        <v>0</v>
      </c>
      <c r="AA2813" s="2">
        <f t="shared" si="1465"/>
        <v>0</v>
      </c>
      <c r="AB2813" s="27">
        <f t="shared" si="1485"/>
        <v>6.7299999999999999E-2</v>
      </c>
      <c r="AC2813" s="29">
        <f t="shared" si="1464"/>
        <v>7</v>
      </c>
      <c r="AD2813" s="29">
        <v>252</v>
      </c>
      <c r="AE2813" s="11">
        <f t="shared" si="1490"/>
        <v>1.0018108619999999</v>
      </c>
      <c r="AF2813" s="2">
        <f t="shared" si="1466"/>
        <v>183.94914818000001</v>
      </c>
      <c r="AG2813" s="2">
        <f t="shared" si="1479"/>
        <v>186.87135484999999</v>
      </c>
      <c r="AH2813" s="3">
        <f t="shared" si="1480"/>
        <v>0</v>
      </c>
      <c r="AI2813" s="4" t="str">
        <f t="shared" si="1491"/>
        <v>A+J=</v>
      </c>
      <c r="AJ2813" s="12">
        <f t="shared" si="1486"/>
        <v>43955</v>
      </c>
      <c r="AK2813" s="12"/>
      <c r="AL2813" s="4"/>
      <c r="AM2813" s="1"/>
      <c r="AN2813" s="12"/>
      <c r="AO2813" s="1"/>
      <c r="AP2813" s="1"/>
      <c r="AQ2813" s="3"/>
      <c r="AR2813" s="3"/>
      <c r="AS2813" s="7"/>
      <c r="AT2813" s="1"/>
      <c r="AU2813" s="1"/>
      <c r="AV2813" s="1"/>
      <c r="AW2813" s="1"/>
      <c r="AX2813" s="1"/>
      <c r="AY2813" s="1"/>
      <c r="AZ2813" s="1"/>
      <c r="BA2813" s="1"/>
      <c r="BB2813" s="1"/>
    </row>
    <row r="2814" spans="1:54" x14ac:dyDescent="0.2">
      <c r="A2814" s="178">
        <f t="shared" si="1481"/>
        <v>43933</v>
      </c>
      <c r="B2814" s="2">
        <f t="shared" si="1467"/>
        <v>103381.56805521026</v>
      </c>
      <c r="C2814" s="2">
        <f t="shared" si="1482"/>
        <v>67348.539853490001</v>
      </c>
      <c r="D2814" s="2">
        <f>SUM(Y2814:Y$2956)</f>
        <v>19165.03752482</v>
      </c>
      <c r="E2814" s="11">
        <f t="shared" si="1468"/>
        <v>48183.502328670002</v>
      </c>
      <c r="F2814" s="99">
        <f t="shared" si="1461"/>
        <v>5344.75</v>
      </c>
      <c r="G2814" s="3">
        <f>IF(N2814=1,VLOOKUP(A2813,[1]Plan1!$BG$69:$BI$188,3),G2813)</f>
        <v>5348.49</v>
      </c>
      <c r="H2814" s="200">
        <f t="shared" si="1462"/>
        <v>43863</v>
      </c>
      <c r="I2814" s="200">
        <f t="shared" si="1463"/>
        <v>43892</v>
      </c>
      <c r="J2814" s="27">
        <f t="shared" si="1469"/>
        <v>6.9975209317552078E-4</v>
      </c>
      <c r="K2814" s="12">
        <f t="shared" si="1483"/>
        <v>43955</v>
      </c>
      <c r="L2814" s="12">
        <f t="shared" si="1470"/>
        <v>43955</v>
      </c>
      <c r="M2814" s="1">
        <f t="shared" si="1484"/>
        <v>20</v>
      </c>
      <c r="N2814" s="1">
        <f t="shared" si="1471"/>
        <v>7</v>
      </c>
      <c r="O2814" s="2">
        <f t="shared" si="1472"/>
        <v>1.0002448500000001</v>
      </c>
      <c r="P2814" s="11">
        <f t="shared" si="1493"/>
        <v>1.0025002700000001</v>
      </c>
      <c r="Q2814" s="11">
        <f t="shared" si="1489"/>
        <v>1.5414014036268739</v>
      </c>
      <c r="R2814" s="2">
        <f t="shared" si="1492"/>
        <v>1.5417788100000001</v>
      </c>
      <c r="S2814" s="2">
        <f t="shared" si="1487"/>
        <v>1.5082878799999999</v>
      </c>
      <c r="T2814" s="2">
        <f t="shared" si="1473"/>
        <v>101580.98639671</v>
      </c>
      <c r="U2814" s="2">
        <f t="shared" si="1474"/>
        <v>9741.356293611203</v>
      </c>
      <c r="V2814" s="2">
        <f t="shared" si="1475"/>
        <v>26104.800553259065</v>
      </c>
      <c r="W2814" s="2">
        <f t="shared" si="1476"/>
        <v>103194.69670036026</v>
      </c>
      <c r="X2814" s="29">
        <f t="shared" si="1477"/>
        <v>0</v>
      </c>
      <c r="Y2814" s="2">
        <f t="shared" si="1488"/>
        <v>0</v>
      </c>
      <c r="Z2814" s="82">
        <f t="shared" si="1478"/>
        <v>0</v>
      </c>
      <c r="AA2814" s="2">
        <f t="shared" si="1465"/>
        <v>0</v>
      </c>
      <c r="AB2814" s="27">
        <f t="shared" si="1485"/>
        <v>6.7299999999999999E-2</v>
      </c>
      <c r="AC2814" s="29">
        <f t="shared" si="1464"/>
        <v>7</v>
      </c>
      <c r="AD2814" s="29">
        <v>252</v>
      </c>
      <c r="AE2814" s="11">
        <f t="shared" si="1490"/>
        <v>1.0018108619999999</v>
      </c>
      <c r="AF2814" s="2">
        <f t="shared" si="1466"/>
        <v>183.94914818000001</v>
      </c>
      <c r="AG2814" s="2">
        <f t="shared" si="1479"/>
        <v>186.87135484999999</v>
      </c>
      <c r="AH2814" s="3">
        <f t="shared" si="1480"/>
        <v>0</v>
      </c>
      <c r="AI2814" s="4" t="str">
        <f t="shared" si="1491"/>
        <v>A+J=</v>
      </c>
      <c r="AJ2814" s="12">
        <f t="shared" si="1486"/>
        <v>43955</v>
      </c>
      <c r="AK2814" s="12"/>
      <c r="AL2814" s="4"/>
      <c r="AM2814" s="1"/>
      <c r="AN2814" s="12"/>
      <c r="AO2814" s="1"/>
      <c r="AP2814" s="1"/>
      <c r="AQ2814" s="3"/>
      <c r="AR2814" s="3"/>
      <c r="AS2814" s="7"/>
      <c r="AT2814" s="1"/>
      <c r="AU2814" s="1"/>
      <c r="AV2814" s="1"/>
      <c r="AW2814" s="1"/>
      <c r="AX2814" s="1"/>
      <c r="AY2814" s="1"/>
      <c r="AZ2814" s="1"/>
      <c r="BA2814" s="1"/>
      <c r="BB2814" s="1"/>
    </row>
    <row r="2815" spans="1:54" x14ac:dyDescent="0.2">
      <c r="A2815" s="178">
        <f t="shared" si="1481"/>
        <v>43934</v>
      </c>
      <c r="B2815" s="2">
        <f t="shared" si="1467"/>
        <v>103381.56805521026</v>
      </c>
      <c r="C2815" s="2">
        <f t="shared" si="1482"/>
        <v>67348.539853490001</v>
      </c>
      <c r="D2815" s="2">
        <f>SUM(Y2815:Y$2956)</f>
        <v>19165.03752482</v>
      </c>
      <c r="E2815" s="11">
        <f t="shared" si="1468"/>
        <v>48183.502328670002</v>
      </c>
      <c r="F2815" s="99">
        <f t="shared" si="1461"/>
        <v>5344.75</v>
      </c>
      <c r="G2815" s="3">
        <f>IF(N2815=1,VLOOKUP(A2814,[1]Plan1!$BG$69:$BI$188,3),G2814)</f>
        <v>5348.49</v>
      </c>
      <c r="H2815" s="200">
        <f t="shared" si="1462"/>
        <v>43863</v>
      </c>
      <c r="I2815" s="200">
        <f t="shared" si="1463"/>
        <v>43892</v>
      </c>
      <c r="J2815" s="27">
        <f t="shared" si="1469"/>
        <v>6.9975209317552078E-4</v>
      </c>
      <c r="K2815" s="12">
        <f t="shared" si="1483"/>
        <v>43955</v>
      </c>
      <c r="L2815" s="12">
        <f t="shared" si="1470"/>
        <v>43955</v>
      </c>
      <c r="M2815" s="1">
        <f t="shared" si="1484"/>
        <v>20</v>
      </c>
      <c r="N2815" s="1">
        <f t="shared" si="1471"/>
        <v>7</v>
      </c>
      <c r="O2815" s="2">
        <f t="shared" si="1472"/>
        <v>1.0002448500000001</v>
      </c>
      <c r="P2815" s="11">
        <f t="shared" si="1493"/>
        <v>1.0025002700000001</v>
      </c>
      <c r="Q2815" s="11">
        <f t="shared" si="1489"/>
        <v>1.5414014036268739</v>
      </c>
      <c r="R2815" s="2">
        <f t="shared" si="1492"/>
        <v>1.5417788100000001</v>
      </c>
      <c r="S2815" s="2">
        <f t="shared" si="1487"/>
        <v>1.5082878799999999</v>
      </c>
      <c r="T2815" s="2">
        <f t="shared" si="1473"/>
        <v>101580.98639671</v>
      </c>
      <c r="U2815" s="2">
        <f t="shared" si="1474"/>
        <v>9741.356293611203</v>
      </c>
      <c r="V2815" s="2">
        <f t="shared" si="1475"/>
        <v>26104.800553259065</v>
      </c>
      <c r="W2815" s="2">
        <f t="shared" si="1476"/>
        <v>103194.69670036026</v>
      </c>
      <c r="X2815" s="29">
        <f t="shared" si="1477"/>
        <v>0</v>
      </c>
      <c r="Y2815" s="2">
        <f t="shared" si="1488"/>
        <v>0</v>
      </c>
      <c r="Z2815" s="82">
        <f t="shared" si="1478"/>
        <v>0</v>
      </c>
      <c r="AA2815" s="2">
        <f t="shared" si="1465"/>
        <v>0</v>
      </c>
      <c r="AB2815" s="27">
        <f t="shared" si="1485"/>
        <v>6.7299999999999999E-2</v>
      </c>
      <c r="AC2815" s="29">
        <f t="shared" si="1464"/>
        <v>7</v>
      </c>
      <c r="AD2815" s="29">
        <v>252</v>
      </c>
      <c r="AE2815" s="11">
        <f t="shared" si="1490"/>
        <v>1.0018108619999999</v>
      </c>
      <c r="AF2815" s="2">
        <f t="shared" si="1466"/>
        <v>183.94914818000001</v>
      </c>
      <c r="AG2815" s="2">
        <f t="shared" si="1479"/>
        <v>186.87135484999999</v>
      </c>
      <c r="AH2815" s="3">
        <f t="shared" si="1480"/>
        <v>0</v>
      </c>
      <c r="AI2815" s="4" t="str">
        <f t="shared" si="1491"/>
        <v>A+J=</v>
      </c>
      <c r="AJ2815" s="12">
        <f t="shared" si="1486"/>
        <v>43955</v>
      </c>
      <c r="AK2815" s="12"/>
      <c r="AL2815" s="4"/>
      <c r="AM2815" s="1"/>
      <c r="AN2815" s="12"/>
      <c r="AO2815" s="1"/>
      <c r="AP2815" s="1"/>
      <c r="AQ2815" s="3"/>
      <c r="AR2815" s="3"/>
      <c r="AS2815" s="7"/>
      <c r="AT2815" s="1"/>
      <c r="AU2815" s="1"/>
      <c r="AV2815" s="1"/>
      <c r="AW2815" s="1"/>
      <c r="AX2815" s="1"/>
      <c r="AY2815" s="1"/>
      <c r="AZ2815" s="1"/>
      <c r="BA2815" s="1"/>
      <c r="BB2815" s="1"/>
    </row>
    <row r="2816" spans="1:54" x14ac:dyDescent="0.2">
      <c r="A2816" s="178">
        <f t="shared" si="1481"/>
        <v>43935</v>
      </c>
      <c r="B2816" s="2">
        <f t="shared" si="1467"/>
        <v>103410.89557825084</v>
      </c>
      <c r="C2816" s="2">
        <f t="shared" si="1482"/>
        <v>67348.539853490001</v>
      </c>
      <c r="D2816" s="2">
        <f>SUM(Y2816:Y$2956)</f>
        <v>19165.03752482</v>
      </c>
      <c r="E2816" s="11">
        <f t="shared" si="1468"/>
        <v>48183.502328670002</v>
      </c>
      <c r="F2816" s="99">
        <f t="shared" si="1461"/>
        <v>5344.75</v>
      </c>
      <c r="G2816" s="3">
        <f>IF(N2816=1,VLOOKUP(A2815,[1]Plan1!$BG$69:$BI$188,3),G2815)</f>
        <v>5348.49</v>
      </c>
      <c r="H2816" s="200">
        <f t="shared" si="1462"/>
        <v>43863</v>
      </c>
      <c r="I2816" s="200">
        <f t="shared" si="1463"/>
        <v>43892</v>
      </c>
      <c r="J2816" s="27">
        <f t="shared" si="1469"/>
        <v>6.9975209317552078E-4</v>
      </c>
      <c r="K2816" s="12">
        <f t="shared" si="1483"/>
        <v>43955</v>
      </c>
      <c r="L2816" s="12">
        <f t="shared" si="1470"/>
        <v>43955</v>
      </c>
      <c r="M2816" s="1">
        <f t="shared" si="1484"/>
        <v>20</v>
      </c>
      <c r="N2816" s="1">
        <f t="shared" si="1471"/>
        <v>8</v>
      </c>
      <c r="O2816" s="2">
        <f t="shared" si="1472"/>
        <v>1.0002798399999999</v>
      </c>
      <c r="P2816" s="11">
        <f t="shared" si="1493"/>
        <v>1.0025002700000001</v>
      </c>
      <c r="Q2816" s="11">
        <f t="shared" si="1489"/>
        <v>1.5414014036268739</v>
      </c>
      <c r="R2816" s="2">
        <f t="shared" si="1492"/>
        <v>1.54183274</v>
      </c>
      <c r="S2816" s="2">
        <f t="shared" si="1487"/>
        <v>1.5082878799999999</v>
      </c>
      <c r="T2816" s="2">
        <f t="shared" si="1473"/>
        <v>101580.98639671</v>
      </c>
      <c r="U2816" s="2">
        <f t="shared" si="1474"/>
        <v>9741.356293611203</v>
      </c>
      <c r="V2816" s="2">
        <f t="shared" si="1475"/>
        <v>26107.399089539649</v>
      </c>
      <c r="W2816" s="2">
        <f t="shared" si="1476"/>
        <v>103197.29523664084</v>
      </c>
      <c r="X2816" s="29">
        <f t="shared" si="1477"/>
        <v>0</v>
      </c>
      <c r="Y2816" s="2">
        <f t="shared" si="1488"/>
        <v>0</v>
      </c>
      <c r="Z2816" s="82">
        <f t="shared" si="1478"/>
        <v>0</v>
      </c>
      <c r="AA2816" s="2">
        <f t="shared" si="1465"/>
        <v>0</v>
      </c>
      <c r="AB2816" s="27">
        <f t="shared" si="1485"/>
        <v>6.7299999999999999E-2</v>
      </c>
      <c r="AC2816" s="29">
        <f t="shared" si="1464"/>
        <v>8</v>
      </c>
      <c r="AD2816" s="29">
        <v>252</v>
      </c>
      <c r="AE2816" s="11">
        <f t="shared" si="1490"/>
        <v>1.002069825</v>
      </c>
      <c r="AF2816" s="2">
        <f t="shared" si="1466"/>
        <v>210.25486516000001</v>
      </c>
      <c r="AG2816" s="2">
        <f t="shared" si="1479"/>
        <v>213.60034160999999</v>
      </c>
      <c r="AH2816" s="3">
        <f t="shared" si="1480"/>
        <v>0</v>
      </c>
      <c r="AI2816" s="4" t="str">
        <f t="shared" si="1491"/>
        <v>A+J=</v>
      </c>
      <c r="AJ2816" s="12">
        <f t="shared" si="1486"/>
        <v>43955</v>
      </c>
      <c r="AK2816" s="12"/>
      <c r="AL2816" s="4"/>
      <c r="AM2816" s="1"/>
      <c r="AN2816" s="12"/>
      <c r="AO2816" s="1"/>
      <c r="AP2816" s="1"/>
      <c r="AQ2816" s="3"/>
      <c r="AR2816" s="3"/>
      <c r="AS2816" s="7"/>
      <c r="AT2816" s="1"/>
      <c r="AU2816" s="1"/>
      <c r="AV2816" s="1"/>
      <c r="AW2816" s="1"/>
      <c r="AX2816" s="1"/>
      <c r="AY2816" s="1"/>
      <c r="AZ2816" s="1"/>
      <c r="BA2816" s="1"/>
      <c r="BB2816" s="1"/>
    </row>
    <row r="2817" spans="1:54" x14ac:dyDescent="0.2">
      <c r="A2817" s="178">
        <f t="shared" si="1481"/>
        <v>43936</v>
      </c>
      <c r="B2817" s="2">
        <f t="shared" si="1467"/>
        <v>103440.2307753764</v>
      </c>
      <c r="C2817" s="2">
        <f t="shared" si="1482"/>
        <v>67348.539853490001</v>
      </c>
      <c r="D2817" s="2">
        <f>SUM(Y2817:Y$2956)</f>
        <v>19165.03752482</v>
      </c>
      <c r="E2817" s="11">
        <f t="shared" si="1468"/>
        <v>48183.502328670002</v>
      </c>
      <c r="F2817" s="99">
        <f t="shared" ref="F2817:F2880" si="1494">IF(G2817=G2816,F2816,G2816)</f>
        <v>5344.75</v>
      </c>
      <c r="G2817" s="3">
        <f>IF(N2817=1,VLOOKUP(A2816,[1]Plan1!$BG$69:$BI$188,3),G2816)</f>
        <v>5348.49</v>
      </c>
      <c r="H2817" s="200">
        <f t="shared" ref="H2817:H2880" si="1495">EDATE(I2817,-1)</f>
        <v>43863</v>
      </c>
      <c r="I2817" s="200">
        <f t="shared" ref="I2817:I2880" si="1496">IF(X2816&gt;0,EDATE(A2817,-1),+I2816)</f>
        <v>43892</v>
      </c>
      <c r="J2817" s="27">
        <f t="shared" si="1469"/>
        <v>6.9975209317552078E-4</v>
      </c>
      <c r="K2817" s="12">
        <f t="shared" si="1483"/>
        <v>43955</v>
      </c>
      <c r="L2817" s="12">
        <f t="shared" si="1470"/>
        <v>43955</v>
      </c>
      <c r="M2817" s="1">
        <f t="shared" si="1484"/>
        <v>20</v>
      </c>
      <c r="N2817" s="1">
        <f t="shared" si="1471"/>
        <v>9</v>
      </c>
      <c r="O2817" s="2">
        <f t="shared" si="1472"/>
        <v>1.00031482</v>
      </c>
      <c r="P2817" s="11">
        <f t="shared" si="1493"/>
        <v>1.0025002700000001</v>
      </c>
      <c r="Q2817" s="11">
        <f t="shared" si="1489"/>
        <v>1.5414014036268739</v>
      </c>
      <c r="R2817" s="2">
        <f t="shared" si="1492"/>
        <v>1.5418866600000001</v>
      </c>
      <c r="S2817" s="2">
        <f t="shared" si="1487"/>
        <v>1.5082878799999999</v>
      </c>
      <c r="T2817" s="2">
        <f t="shared" si="1473"/>
        <v>101580.98639671</v>
      </c>
      <c r="U2817" s="2">
        <f t="shared" si="1474"/>
        <v>9741.356293611203</v>
      </c>
      <c r="V2817" s="2">
        <f t="shared" si="1475"/>
        <v>26109.997143985212</v>
      </c>
      <c r="W2817" s="2">
        <f t="shared" si="1476"/>
        <v>103199.89329108641</v>
      </c>
      <c r="X2817" s="29">
        <f t="shared" si="1477"/>
        <v>0</v>
      </c>
      <c r="Y2817" s="2">
        <f t="shared" si="1488"/>
        <v>0</v>
      </c>
      <c r="Z2817" s="82">
        <f t="shared" si="1478"/>
        <v>0</v>
      </c>
      <c r="AA2817" s="2">
        <f t="shared" si="1465"/>
        <v>0</v>
      </c>
      <c r="AB2817" s="27">
        <f t="shared" si="1485"/>
        <v>6.7299999999999999E-2</v>
      </c>
      <c r="AC2817" s="29">
        <f t="shared" ref="AC2817:AC2880" si="1497">N2817</f>
        <v>9</v>
      </c>
      <c r="AD2817" s="29">
        <v>252</v>
      </c>
      <c r="AE2817" s="11">
        <f t="shared" si="1490"/>
        <v>1.0023288539999999</v>
      </c>
      <c r="AF2817" s="2">
        <f t="shared" si="1466"/>
        <v>236.56728648999999</v>
      </c>
      <c r="AG2817" s="2">
        <f t="shared" si="1479"/>
        <v>240.33748428999999</v>
      </c>
      <c r="AH2817" s="3">
        <f t="shared" si="1480"/>
        <v>0</v>
      </c>
      <c r="AI2817" s="4" t="str">
        <f t="shared" si="1491"/>
        <v>A+J=</v>
      </c>
      <c r="AJ2817" s="12">
        <f t="shared" si="1486"/>
        <v>43955</v>
      </c>
      <c r="AK2817" s="12"/>
      <c r="AL2817" s="4"/>
      <c r="AM2817" s="1"/>
      <c r="AN2817" s="12"/>
      <c r="AO2817" s="1"/>
      <c r="AP2817" s="1"/>
      <c r="AQ2817" s="3"/>
      <c r="AR2817" s="3"/>
      <c r="AS2817" s="7"/>
      <c r="AT2817" s="1"/>
      <c r="AU2817" s="1"/>
      <c r="AV2817" s="1"/>
      <c r="AW2817" s="1"/>
      <c r="AX2817" s="1"/>
      <c r="AY2817" s="1"/>
      <c r="AZ2817" s="1"/>
      <c r="BA2817" s="1"/>
      <c r="BB2817" s="1"/>
    </row>
    <row r="2818" spans="1:54" x14ac:dyDescent="0.2">
      <c r="A2818" s="178">
        <f t="shared" si="1481"/>
        <v>43937</v>
      </c>
      <c r="B2818" s="2">
        <f t="shared" si="1467"/>
        <v>103469.57519917202</v>
      </c>
      <c r="C2818" s="2">
        <f t="shared" si="1482"/>
        <v>67348.539853490001</v>
      </c>
      <c r="D2818" s="2">
        <f>SUM(Y2818:Y$2956)</f>
        <v>19165.03752482</v>
      </c>
      <c r="E2818" s="11">
        <f t="shared" si="1468"/>
        <v>48183.502328670002</v>
      </c>
      <c r="F2818" s="99">
        <f t="shared" si="1494"/>
        <v>5344.75</v>
      </c>
      <c r="G2818" s="3">
        <f>IF(N2818=1,VLOOKUP(A2817,[1]Plan1!$BG$69:$BI$188,3),G2817)</f>
        <v>5348.49</v>
      </c>
      <c r="H2818" s="200">
        <f t="shared" si="1495"/>
        <v>43863</v>
      </c>
      <c r="I2818" s="200">
        <f t="shared" si="1496"/>
        <v>43892</v>
      </c>
      <c r="J2818" s="27">
        <f t="shared" si="1469"/>
        <v>6.9975209317552078E-4</v>
      </c>
      <c r="K2818" s="12">
        <f t="shared" si="1483"/>
        <v>43955</v>
      </c>
      <c r="L2818" s="12">
        <f t="shared" si="1470"/>
        <v>43955</v>
      </c>
      <c r="M2818" s="1">
        <f t="shared" si="1484"/>
        <v>20</v>
      </c>
      <c r="N2818" s="1">
        <f t="shared" si="1471"/>
        <v>10</v>
      </c>
      <c r="O2818" s="2">
        <f t="shared" si="1472"/>
        <v>1.0003498099999999</v>
      </c>
      <c r="P2818" s="11">
        <f t="shared" si="1493"/>
        <v>1.0025002700000001</v>
      </c>
      <c r="Q2818" s="11">
        <f t="shared" si="1489"/>
        <v>1.5414014036268739</v>
      </c>
      <c r="R2818" s="2">
        <f t="shared" si="1492"/>
        <v>1.5419406</v>
      </c>
      <c r="S2818" s="2">
        <f t="shared" si="1487"/>
        <v>1.5082878799999999</v>
      </c>
      <c r="T2818" s="2">
        <f t="shared" si="1473"/>
        <v>101580.98639671</v>
      </c>
      <c r="U2818" s="2">
        <f t="shared" si="1474"/>
        <v>9741.356293611203</v>
      </c>
      <c r="V2818" s="2">
        <f t="shared" si="1475"/>
        <v>26112.596162100817</v>
      </c>
      <c r="W2818" s="2">
        <f t="shared" si="1476"/>
        <v>103202.49230920202</v>
      </c>
      <c r="X2818" s="29">
        <f t="shared" si="1477"/>
        <v>0</v>
      </c>
      <c r="Y2818" s="2">
        <f t="shared" si="1488"/>
        <v>0</v>
      </c>
      <c r="Z2818" s="82">
        <f t="shared" si="1478"/>
        <v>0</v>
      </c>
      <c r="AA2818" s="2">
        <f t="shared" si="1465"/>
        <v>0</v>
      </c>
      <c r="AB2818" s="27">
        <f t="shared" si="1485"/>
        <v>6.7299999999999999E-2</v>
      </c>
      <c r="AC2818" s="29">
        <f t="shared" si="1497"/>
        <v>10</v>
      </c>
      <c r="AD2818" s="29">
        <v>252</v>
      </c>
      <c r="AE2818" s="11">
        <f t="shared" si="1490"/>
        <v>1.0025879499999999</v>
      </c>
      <c r="AF2818" s="2">
        <f t="shared" si="1466"/>
        <v>262.88651374</v>
      </c>
      <c r="AG2818" s="2">
        <f t="shared" si="1479"/>
        <v>267.08288997</v>
      </c>
      <c r="AH2818" s="3">
        <f t="shared" si="1480"/>
        <v>0</v>
      </c>
      <c r="AI2818" s="4" t="str">
        <f t="shared" si="1491"/>
        <v>A+J=</v>
      </c>
      <c r="AJ2818" s="12">
        <f t="shared" si="1486"/>
        <v>43955</v>
      </c>
      <c r="AK2818" s="12"/>
      <c r="AL2818" s="4"/>
      <c r="AM2818" s="1"/>
      <c r="AN2818" s="12"/>
      <c r="AO2818" s="1"/>
      <c r="AP2818" s="1"/>
      <c r="AQ2818" s="3"/>
      <c r="AR2818" s="3"/>
      <c r="AS2818" s="7"/>
      <c r="AT2818" s="1"/>
      <c r="AU2818" s="1"/>
      <c r="AV2818" s="1"/>
      <c r="AW2818" s="1"/>
      <c r="AX2818" s="1"/>
      <c r="AY2818" s="1"/>
      <c r="AZ2818" s="1"/>
      <c r="BA2818" s="1"/>
      <c r="BB2818" s="1"/>
    </row>
    <row r="2819" spans="1:54" x14ac:dyDescent="0.2">
      <c r="A2819" s="178">
        <f t="shared" si="1481"/>
        <v>43938</v>
      </c>
      <c r="B2819" s="2">
        <f t="shared" si="1467"/>
        <v>103498.9274012926</v>
      </c>
      <c r="C2819" s="2">
        <f t="shared" si="1482"/>
        <v>67348.539853490001</v>
      </c>
      <c r="D2819" s="2">
        <f>SUM(Y2819:Y$2956)</f>
        <v>19165.03752482</v>
      </c>
      <c r="E2819" s="11">
        <f t="shared" si="1468"/>
        <v>48183.502328670002</v>
      </c>
      <c r="F2819" s="99">
        <f t="shared" si="1494"/>
        <v>5344.75</v>
      </c>
      <c r="G2819" s="3">
        <f>IF(N2819=1,VLOOKUP(A2818,[1]Plan1!$BG$69:$BI$188,3),G2818)</f>
        <v>5348.49</v>
      </c>
      <c r="H2819" s="200">
        <f t="shared" si="1495"/>
        <v>43863</v>
      </c>
      <c r="I2819" s="200">
        <f t="shared" si="1496"/>
        <v>43892</v>
      </c>
      <c r="J2819" s="27">
        <f t="shared" si="1469"/>
        <v>6.9975209317552078E-4</v>
      </c>
      <c r="K2819" s="12">
        <f t="shared" si="1483"/>
        <v>43955</v>
      </c>
      <c r="L2819" s="12">
        <f t="shared" si="1470"/>
        <v>43955</v>
      </c>
      <c r="M2819" s="1">
        <f t="shared" si="1484"/>
        <v>20</v>
      </c>
      <c r="N2819" s="1">
        <f t="shared" si="1471"/>
        <v>11</v>
      </c>
      <c r="O2819" s="2">
        <f t="shared" si="1472"/>
        <v>1.0003848</v>
      </c>
      <c r="P2819" s="11">
        <f t="shared" si="1493"/>
        <v>1.0025002700000001</v>
      </c>
      <c r="Q2819" s="11">
        <f t="shared" si="1489"/>
        <v>1.5414014036268739</v>
      </c>
      <c r="R2819" s="2">
        <f t="shared" si="1492"/>
        <v>1.54199453</v>
      </c>
      <c r="S2819" s="2">
        <f t="shared" si="1487"/>
        <v>1.5082878799999999</v>
      </c>
      <c r="T2819" s="2">
        <f t="shared" si="1473"/>
        <v>101580.98639671</v>
      </c>
      <c r="U2819" s="2">
        <f t="shared" si="1474"/>
        <v>9741.356293611203</v>
      </c>
      <c r="V2819" s="2">
        <f t="shared" si="1475"/>
        <v>26115.194698381401</v>
      </c>
      <c r="W2819" s="2">
        <f t="shared" si="1476"/>
        <v>103205.0908454826</v>
      </c>
      <c r="X2819" s="29">
        <f t="shared" si="1477"/>
        <v>0</v>
      </c>
      <c r="Y2819" s="2">
        <f t="shared" si="1488"/>
        <v>0</v>
      </c>
      <c r="Z2819" s="82">
        <f t="shared" si="1478"/>
        <v>0</v>
      </c>
      <c r="AA2819" s="2">
        <f t="shared" si="1465"/>
        <v>0</v>
      </c>
      <c r="AB2819" s="27">
        <f t="shared" si="1485"/>
        <v>6.7299999999999999E-2</v>
      </c>
      <c r="AC2819" s="29">
        <f t="shared" si="1497"/>
        <v>11</v>
      </c>
      <c r="AD2819" s="29">
        <v>252</v>
      </c>
      <c r="AE2819" s="11">
        <f t="shared" si="1490"/>
        <v>1.0028471130000001</v>
      </c>
      <c r="AF2819" s="2">
        <f t="shared" si="1466"/>
        <v>289.21254692000002</v>
      </c>
      <c r="AG2819" s="2">
        <f t="shared" si="1479"/>
        <v>293.83655580999999</v>
      </c>
      <c r="AH2819" s="3">
        <f t="shared" si="1480"/>
        <v>0</v>
      </c>
      <c r="AI2819" s="4" t="str">
        <f t="shared" si="1491"/>
        <v>A+J=</v>
      </c>
      <c r="AJ2819" s="12">
        <f t="shared" si="1486"/>
        <v>43955</v>
      </c>
      <c r="AK2819" s="12"/>
      <c r="AL2819" s="4"/>
      <c r="AM2819" s="1"/>
      <c r="AN2819" s="12"/>
      <c r="AO2819" s="1"/>
      <c r="AP2819" s="1"/>
      <c r="AQ2819" s="3"/>
      <c r="AR2819" s="3"/>
      <c r="AS2819" s="7"/>
      <c r="AT2819" s="1"/>
      <c r="AU2819" s="1"/>
      <c r="AV2819" s="1"/>
      <c r="AW2819" s="1"/>
      <c r="AX2819" s="1"/>
      <c r="AY2819" s="1"/>
      <c r="AZ2819" s="1"/>
      <c r="BA2819" s="1"/>
      <c r="BB2819" s="1"/>
    </row>
    <row r="2820" spans="1:54" x14ac:dyDescent="0.2">
      <c r="A2820" s="178">
        <f t="shared" si="1481"/>
        <v>43939</v>
      </c>
      <c r="B2820" s="2">
        <f t="shared" si="1467"/>
        <v>103528.28786521319</v>
      </c>
      <c r="C2820" s="2">
        <f t="shared" si="1482"/>
        <v>67348.539853490001</v>
      </c>
      <c r="D2820" s="2">
        <f>SUM(Y2820:Y$2956)</f>
        <v>19165.03752482</v>
      </c>
      <c r="E2820" s="11">
        <f t="shared" si="1468"/>
        <v>48183.502328670002</v>
      </c>
      <c r="F2820" s="99">
        <f t="shared" si="1494"/>
        <v>5344.75</v>
      </c>
      <c r="G2820" s="3">
        <f>IF(N2820=1,VLOOKUP(A2819,[1]Plan1!$BG$69:$BI$188,3),G2819)</f>
        <v>5348.49</v>
      </c>
      <c r="H2820" s="200">
        <f t="shared" si="1495"/>
        <v>43863</v>
      </c>
      <c r="I2820" s="200">
        <f t="shared" si="1496"/>
        <v>43892</v>
      </c>
      <c r="J2820" s="27">
        <f t="shared" si="1469"/>
        <v>6.9975209317552078E-4</v>
      </c>
      <c r="K2820" s="12">
        <f t="shared" si="1483"/>
        <v>43955</v>
      </c>
      <c r="L2820" s="12">
        <f t="shared" si="1470"/>
        <v>43955</v>
      </c>
      <c r="M2820" s="1">
        <f t="shared" si="1484"/>
        <v>20</v>
      </c>
      <c r="N2820" s="1">
        <f t="shared" si="1471"/>
        <v>12</v>
      </c>
      <c r="O2820" s="2">
        <f t="shared" si="1472"/>
        <v>1.00041979</v>
      </c>
      <c r="P2820" s="11">
        <f t="shared" si="1493"/>
        <v>1.0025002700000001</v>
      </c>
      <c r="Q2820" s="11">
        <f t="shared" si="1489"/>
        <v>1.5414014036268739</v>
      </c>
      <c r="R2820" s="2">
        <f t="shared" si="1492"/>
        <v>1.54204846</v>
      </c>
      <c r="S2820" s="2">
        <f t="shared" si="1487"/>
        <v>1.5082878799999999</v>
      </c>
      <c r="T2820" s="2">
        <f t="shared" si="1473"/>
        <v>101580.98639671</v>
      </c>
      <c r="U2820" s="2">
        <f t="shared" si="1474"/>
        <v>9741.356293611203</v>
      </c>
      <c r="V2820" s="2">
        <f t="shared" si="1475"/>
        <v>26117.793234661985</v>
      </c>
      <c r="W2820" s="2">
        <f t="shared" si="1476"/>
        <v>103207.68938176319</v>
      </c>
      <c r="X2820" s="29">
        <f t="shared" si="1477"/>
        <v>0</v>
      </c>
      <c r="Y2820" s="2">
        <f t="shared" si="1488"/>
        <v>0</v>
      </c>
      <c r="Z2820" s="82">
        <f t="shared" si="1478"/>
        <v>0</v>
      </c>
      <c r="AA2820" s="2">
        <f t="shared" ref="AA2820:AA2883" si="1498">IF(Z2820&gt;0,TRUNC(Z2820*T2820,8),0)</f>
        <v>0</v>
      </c>
      <c r="AB2820" s="27">
        <f t="shared" si="1485"/>
        <v>6.7299999999999999E-2</v>
      </c>
      <c r="AC2820" s="29">
        <f t="shared" si="1497"/>
        <v>12</v>
      </c>
      <c r="AD2820" s="29">
        <v>252</v>
      </c>
      <c r="AE2820" s="11">
        <f t="shared" si="1490"/>
        <v>1.003106343</v>
      </c>
      <c r="AF2820" s="2">
        <f t="shared" ref="AF2820:AF2883" si="1499">TRUNC((T2820*(AE2820-1)),8)</f>
        <v>315.54538602000002</v>
      </c>
      <c r="AG2820" s="2">
        <f t="shared" si="1479"/>
        <v>320.59848345</v>
      </c>
      <c r="AH2820" s="3">
        <f t="shared" si="1480"/>
        <v>0</v>
      </c>
      <c r="AI2820" s="4" t="str">
        <f t="shared" si="1491"/>
        <v>A+J=</v>
      </c>
      <c r="AJ2820" s="12">
        <f t="shared" si="1486"/>
        <v>43955</v>
      </c>
      <c r="AK2820" s="12"/>
      <c r="AL2820" s="4"/>
      <c r="AM2820" s="1"/>
      <c r="AN2820" s="12"/>
      <c r="AO2820" s="1"/>
      <c r="AP2820" s="1"/>
      <c r="AQ2820" s="3"/>
      <c r="AR2820" s="3"/>
      <c r="AS2820" s="7"/>
      <c r="AT2820" s="1"/>
      <c r="AU2820" s="1"/>
      <c r="AV2820" s="1"/>
      <c r="AW2820" s="1"/>
      <c r="AX2820" s="1"/>
      <c r="AY2820" s="1"/>
      <c r="AZ2820" s="1"/>
      <c r="BA2820" s="1"/>
      <c r="BB2820" s="1"/>
    </row>
    <row r="2821" spans="1:54" x14ac:dyDescent="0.2">
      <c r="A2821" s="178">
        <f t="shared" si="1481"/>
        <v>43940</v>
      </c>
      <c r="B2821" s="2">
        <f t="shared" si="1467"/>
        <v>103528.28786521319</v>
      </c>
      <c r="C2821" s="2">
        <f t="shared" si="1482"/>
        <v>67348.539853490001</v>
      </c>
      <c r="D2821" s="2">
        <f>SUM(Y2821:Y$2956)</f>
        <v>19165.03752482</v>
      </c>
      <c r="E2821" s="11">
        <f t="shared" si="1468"/>
        <v>48183.502328670002</v>
      </c>
      <c r="F2821" s="99">
        <f t="shared" si="1494"/>
        <v>5344.75</v>
      </c>
      <c r="G2821" s="3">
        <f>IF(N2821=1,VLOOKUP(A2820,[1]Plan1!$BG$69:$BI$188,3),G2820)</f>
        <v>5348.49</v>
      </c>
      <c r="H2821" s="200">
        <f t="shared" si="1495"/>
        <v>43863</v>
      </c>
      <c r="I2821" s="200">
        <f t="shared" si="1496"/>
        <v>43892</v>
      </c>
      <c r="J2821" s="27">
        <f t="shared" si="1469"/>
        <v>6.9975209317552078E-4</v>
      </c>
      <c r="K2821" s="12">
        <f t="shared" si="1483"/>
        <v>43955</v>
      </c>
      <c r="L2821" s="12">
        <f t="shared" si="1470"/>
        <v>43955</v>
      </c>
      <c r="M2821" s="1">
        <f t="shared" si="1484"/>
        <v>20</v>
      </c>
      <c r="N2821" s="1">
        <f t="shared" si="1471"/>
        <v>12</v>
      </c>
      <c r="O2821" s="2">
        <f t="shared" si="1472"/>
        <v>1.00041979</v>
      </c>
      <c r="P2821" s="11">
        <f t="shared" si="1493"/>
        <v>1.0025002700000001</v>
      </c>
      <c r="Q2821" s="11">
        <f t="shared" si="1489"/>
        <v>1.5414014036268739</v>
      </c>
      <c r="R2821" s="2">
        <f t="shared" si="1492"/>
        <v>1.54204846</v>
      </c>
      <c r="S2821" s="2">
        <f t="shared" si="1487"/>
        <v>1.5082878799999999</v>
      </c>
      <c r="T2821" s="2">
        <f t="shared" si="1473"/>
        <v>101580.98639671</v>
      </c>
      <c r="U2821" s="2">
        <f t="shared" si="1474"/>
        <v>9741.356293611203</v>
      </c>
      <c r="V2821" s="2">
        <f t="shared" si="1475"/>
        <v>26117.793234661985</v>
      </c>
      <c r="W2821" s="2">
        <f t="shared" si="1476"/>
        <v>103207.68938176319</v>
      </c>
      <c r="X2821" s="29">
        <f t="shared" si="1477"/>
        <v>0</v>
      </c>
      <c r="Y2821" s="2">
        <f t="shared" si="1488"/>
        <v>0</v>
      </c>
      <c r="Z2821" s="82">
        <f t="shared" si="1478"/>
        <v>0</v>
      </c>
      <c r="AA2821" s="2">
        <f t="shared" si="1498"/>
        <v>0</v>
      </c>
      <c r="AB2821" s="27">
        <f t="shared" si="1485"/>
        <v>6.7299999999999999E-2</v>
      </c>
      <c r="AC2821" s="29">
        <f t="shared" si="1497"/>
        <v>12</v>
      </c>
      <c r="AD2821" s="29">
        <v>252</v>
      </c>
      <c r="AE2821" s="11">
        <f t="shared" si="1490"/>
        <v>1.003106343</v>
      </c>
      <c r="AF2821" s="2">
        <f t="shared" si="1499"/>
        <v>315.54538602000002</v>
      </c>
      <c r="AG2821" s="2">
        <f t="shared" si="1479"/>
        <v>320.59848345</v>
      </c>
      <c r="AH2821" s="3">
        <f t="shared" si="1480"/>
        <v>0</v>
      </c>
      <c r="AI2821" s="4" t="str">
        <f t="shared" si="1491"/>
        <v>A+J=</v>
      </c>
      <c r="AJ2821" s="12">
        <f t="shared" si="1486"/>
        <v>43955</v>
      </c>
      <c r="AK2821" s="12"/>
      <c r="AL2821" s="4"/>
      <c r="AM2821" s="1"/>
      <c r="AN2821" s="12"/>
      <c r="AO2821" s="1"/>
      <c r="AP2821" s="1"/>
      <c r="AQ2821" s="3"/>
      <c r="AR2821" s="3"/>
      <c r="AS2821" s="7"/>
      <c r="AT2821" s="1"/>
      <c r="AU2821" s="1"/>
      <c r="AV2821" s="1"/>
      <c r="AW2821" s="1"/>
      <c r="AX2821" s="1"/>
      <c r="AY2821" s="1"/>
      <c r="AZ2821" s="1"/>
      <c r="BA2821" s="1"/>
      <c r="BB2821" s="1"/>
    </row>
    <row r="2822" spans="1:54" x14ac:dyDescent="0.2">
      <c r="A2822" s="178">
        <f t="shared" si="1481"/>
        <v>43941</v>
      </c>
      <c r="B2822" s="2">
        <f t="shared" si="1467"/>
        <v>103528.28786521319</v>
      </c>
      <c r="C2822" s="2">
        <f t="shared" si="1482"/>
        <v>67348.539853490001</v>
      </c>
      <c r="D2822" s="2">
        <f>SUM(Y2822:Y$2956)</f>
        <v>19165.03752482</v>
      </c>
      <c r="E2822" s="11">
        <f t="shared" si="1468"/>
        <v>48183.502328670002</v>
      </c>
      <c r="F2822" s="99">
        <f t="shared" si="1494"/>
        <v>5344.75</v>
      </c>
      <c r="G2822" s="3">
        <f>IF(N2822=1,VLOOKUP(A2821,[1]Plan1!$BG$69:$BI$188,3),G2821)</f>
        <v>5348.49</v>
      </c>
      <c r="H2822" s="200">
        <f t="shared" si="1495"/>
        <v>43863</v>
      </c>
      <c r="I2822" s="200">
        <f t="shared" si="1496"/>
        <v>43892</v>
      </c>
      <c r="J2822" s="27">
        <f t="shared" si="1469"/>
        <v>6.9975209317552078E-4</v>
      </c>
      <c r="K2822" s="12">
        <f t="shared" si="1483"/>
        <v>43955</v>
      </c>
      <c r="L2822" s="12">
        <f t="shared" si="1470"/>
        <v>43955</v>
      </c>
      <c r="M2822" s="1">
        <f t="shared" si="1484"/>
        <v>20</v>
      </c>
      <c r="N2822" s="1">
        <f t="shared" si="1471"/>
        <v>12</v>
      </c>
      <c r="O2822" s="2">
        <f t="shared" si="1472"/>
        <v>1.00041979</v>
      </c>
      <c r="P2822" s="11">
        <f t="shared" si="1493"/>
        <v>1.0025002700000001</v>
      </c>
      <c r="Q2822" s="11">
        <f t="shared" si="1489"/>
        <v>1.5414014036268739</v>
      </c>
      <c r="R2822" s="2">
        <f t="shared" si="1492"/>
        <v>1.54204846</v>
      </c>
      <c r="S2822" s="2">
        <f t="shared" si="1487"/>
        <v>1.5082878799999999</v>
      </c>
      <c r="T2822" s="2">
        <f t="shared" si="1473"/>
        <v>101580.98639671</v>
      </c>
      <c r="U2822" s="2">
        <f t="shared" si="1474"/>
        <v>9741.356293611203</v>
      </c>
      <c r="V2822" s="2">
        <f t="shared" si="1475"/>
        <v>26117.793234661985</v>
      </c>
      <c r="W2822" s="2">
        <f t="shared" si="1476"/>
        <v>103207.68938176319</v>
      </c>
      <c r="X2822" s="29">
        <f t="shared" si="1477"/>
        <v>0</v>
      </c>
      <c r="Y2822" s="2">
        <f t="shared" si="1488"/>
        <v>0</v>
      </c>
      <c r="Z2822" s="82">
        <f t="shared" si="1478"/>
        <v>0</v>
      </c>
      <c r="AA2822" s="2">
        <f t="shared" si="1498"/>
        <v>0</v>
      </c>
      <c r="AB2822" s="27">
        <f t="shared" si="1485"/>
        <v>6.7299999999999999E-2</v>
      </c>
      <c r="AC2822" s="29">
        <f t="shared" si="1497"/>
        <v>12</v>
      </c>
      <c r="AD2822" s="29">
        <v>252</v>
      </c>
      <c r="AE2822" s="11">
        <f t="shared" si="1490"/>
        <v>1.003106343</v>
      </c>
      <c r="AF2822" s="2">
        <f t="shared" si="1499"/>
        <v>315.54538602000002</v>
      </c>
      <c r="AG2822" s="2">
        <f t="shared" si="1479"/>
        <v>320.59848345</v>
      </c>
      <c r="AH2822" s="3">
        <f t="shared" si="1480"/>
        <v>0</v>
      </c>
      <c r="AI2822" s="4" t="str">
        <f t="shared" si="1491"/>
        <v>A+J=</v>
      </c>
      <c r="AJ2822" s="12">
        <f t="shared" si="1486"/>
        <v>43955</v>
      </c>
      <c r="AK2822" s="12"/>
      <c r="AL2822" s="4"/>
      <c r="AM2822" s="1"/>
      <c r="AN2822" s="12"/>
      <c r="AO2822" s="1"/>
      <c r="AP2822" s="1"/>
      <c r="AQ2822" s="3"/>
      <c r="AR2822" s="3"/>
      <c r="AS2822" s="7"/>
      <c r="AT2822" s="1"/>
      <c r="AU2822" s="1"/>
      <c r="AV2822" s="1"/>
      <c r="AW2822" s="1"/>
      <c r="AX2822" s="1"/>
      <c r="AY2822" s="1"/>
      <c r="AZ2822" s="1"/>
      <c r="BA2822" s="1"/>
      <c r="BB2822" s="1"/>
    </row>
    <row r="2823" spans="1:54" x14ac:dyDescent="0.2">
      <c r="A2823" s="178">
        <f t="shared" si="1481"/>
        <v>43942</v>
      </c>
      <c r="B2823" s="2">
        <f t="shared" si="1467"/>
        <v>103557.65707492881</v>
      </c>
      <c r="C2823" s="2">
        <f t="shared" si="1482"/>
        <v>67348.539853490001</v>
      </c>
      <c r="D2823" s="2">
        <f>SUM(Y2823:Y$2956)</f>
        <v>19165.03752482</v>
      </c>
      <c r="E2823" s="11">
        <f t="shared" si="1468"/>
        <v>48183.502328670002</v>
      </c>
      <c r="F2823" s="99">
        <f t="shared" si="1494"/>
        <v>5344.75</v>
      </c>
      <c r="G2823" s="3">
        <f>IF(N2823=1,VLOOKUP(A2822,[1]Plan1!$BG$69:$BI$188,3),G2822)</f>
        <v>5348.49</v>
      </c>
      <c r="H2823" s="200">
        <f t="shared" si="1495"/>
        <v>43863</v>
      </c>
      <c r="I2823" s="200">
        <f t="shared" si="1496"/>
        <v>43892</v>
      </c>
      <c r="J2823" s="27">
        <f t="shared" si="1469"/>
        <v>6.9975209317552078E-4</v>
      </c>
      <c r="K2823" s="12">
        <f t="shared" si="1483"/>
        <v>43955</v>
      </c>
      <c r="L2823" s="12">
        <f t="shared" si="1470"/>
        <v>43955</v>
      </c>
      <c r="M2823" s="1">
        <f t="shared" si="1484"/>
        <v>20</v>
      </c>
      <c r="N2823" s="1">
        <f t="shared" si="1471"/>
        <v>13</v>
      </c>
      <c r="O2823" s="2">
        <f t="shared" si="1472"/>
        <v>1.0004547800000001</v>
      </c>
      <c r="P2823" s="11">
        <f t="shared" si="1493"/>
        <v>1.0025002700000001</v>
      </c>
      <c r="Q2823" s="11">
        <f t="shared" si="1489"/>
        <v>1.5414014036268739</v>
      </c>
      <c r="R2823" s="2">
        <f t="shared" si="1492"/>
        <v>1.5421024000000001</v>
      </c>
      <c r="S2823" s="2">
        <f t="shared" si="1487"/>
        <v>1.5082878799999999</v>
      </c>
      <c r="T2823" s="2">
        <f t="shared" si="1473"/>
        <v>101580.98639671</v>
      </c>
      <c r="U2823" s="2">
        <f t="shared" si="1474"/>
        <v>9741.356293611203</v>
      </c>
      <c r="V2823" s="2">
        <f t="shared" si="1475"/>
        <v>26120.392252777601</v>
      </c>
      <c r="W2823" s="2">
        <f t="shared" si="1476"/>
        <v>103210.2883998788</v>
      </c>
      <c r="X2823" s="29">
        <f t="shared" si="1477"/>
        <v>0</v>
      </c>
      <c r="Y2823" s="2">
        <f t="shared" si="1488"/>
        <v>0</v>
      </c>
      <c r="Z2823" s="82">
        <f t="shared" si="1478"/>
        <v>0</v>
      </c>
      <c r="AA2823" s="2">
        <f t="shared" si="1498"/>
        <v>0</v>
      </c>
      <c r="AB2823" s="27">
        <f t="shared" si="1485"/>
        <v>6.7299999999999999E-2</v>
      </c>
      <c r="AC2823" s="29">
        <f t="shared" si="1497"/>
        <v>13</v>
      </c>
      <c r="AD2823" s="29">
        <v>252</v>
      </c>
      <c r="AE2823" s="11">
        <f t="shared" si="1490"/>
        <v>1.0033656399999999</v>
      </c>
      <c r="AF2823" s="2">
        <f t="shared" si="1499"/>
        <v>341.88503105000001</v>
      </c>
      <c r="AG2823" s="2">
        <f t="shared" si="1479"/>
        <v>347.36867504999998</v>
      </c>
      <c r="AH2823" s="3">
        <f t="shared" si="1480"/>
        <v>0</v>
      </c>
      <c r="AI2823" s="4" t="str">
        <f t="shared" si="1491"/>
        <v>A+J=</v>
      </c>
      <c r="AJ2823" s="12">
        <f t="shared" si="1486"/>
        <v>43955</v>
      </c>
      <c r="AK2823" s="12"/>
      <c r="AL2823" s="4"/>
      <c r="AM2823" s="1"/>
      <c r="AN2823" s="12"/>
      <c r="AO2823" s="1"/>
      <c r="AP2823" s="1"/>
      <c r="AQ2823" s="3"/>
      <c r="AR2823" s="3"/>
      <c r="AS2823" s="7"/>
      <c r="AT2823" s="1"/>
      <c r="AU2823" s="1"/>
      <c r="AV2823" s="1"/>
      <c r="AW2823" s="1"/>
      <c r="AX2823" s="1"/>
      <c r="AY2823" s="1"/>
      <c r="AZ2823" s="1"/>
      <c r="BA2823" s="1"/>
      <c r="BB2823" s="1"/>
    </row>
    <row r="2824" spans="1:54" x14ac:dyDescent="0.2">
      <c r="A2824" s="178">
        <f t="shared" si="1481"/>
        <v>43943</v>
      </c>
      <c r="B2824" s="2">
        <f t="shared" si="1467"/>
        <v>103557.65707492881</v>
      </c>
      <c r="C2824" s="2">
        <f t="shared" si="1482"/>
        <v>67348.539853490001</v>
      </c>
      <c r="D2824" s="2">
        <f>SUM(Y2824:Y$2956)</f>
        <v>19165.03752482</v>
      </c>
      <c r="E2824" s="11">
        <f t="shared" si="1468"/>
        <v>48183.502328670002</v>
      </c>
      <c r="F2824" s="99">
        <f t="shared" si="1494"/>
        <v>5344.75</v>
      </c>
      <c r="G2824" s="3">
        <f>IF(N2824=1,VLOOKUP(A2823,[1]Plan1!$BG$69:$BI$188,3),G2823)</f>
        <v>5348.49</v>
      </c>
      <c r="H2824" s="200">
        <f t="shared" si="1495"/>
        <v>43863</v>
      </c>
      <c r="I2824" s="200">
        <f t="shared" si="1496"/>
        <v>43892</v>
      </c>
      <c r="J2824" s="27">
        <f t="shared" si="1469"/>
        <v>6.9975209317552078E-4</v>
      </c>
      <c r="K2824" s="12">
        <f t="shared" si="1483"/>
        <v>43955</v>
      </c>
      <c r="L2824" s="12">
        <f t="shared" si="1470"/>
        <v>43955</v>
      </c>
      <c r="M2824" s="1">
        <f t="shared" si="1484"/>
        <v>20</v>
      </c>
      <c r="N2824" s="1">
        <f t="shared" si="1471"/>
        <v>13</v>
      </c>
      <c r="O2824" s="2">
        <f t="shared" si="1472"/>
        <v>1.0004547800000001</v>
      </c>
      <c r="P2824" s="11">
        <f t="shared" si="1493"/>
        <v>1.0025002700000001</v>
      </c>
      <c r="Q2824" s="11">
        <f t="shared" si="1489"/>
        <v>1.5414014036268739</v>
      </c>
      <c r="R2824" s="2">
        <f t="shared" si="1492"/>
        <v>1.5421024000000001</v>
      </c>
      <c r="S2824" s="2">
        <f t="shared" si="1487"/>
        <v>1.5082878799999999</v>
      </c>
      <c r="T2824" s="2">
        <f t="shared" si="1473"/>
        <v>101580.98639671</v>
      </c>
      <c r="U2824" s="2">
        <f t="shared" si="1474"/>
        <v>9741.356293611203</v>
      </c>
      <c r="V2824" s="2">
        <f t="shared" si="1475"/>
        <v>26120.392252777601</v>
      </c>
      <c r="W2824" s="2">
        <f t="shared" si="1476"/>
        <v>103210.2883998788</v>
      </c>
      <c r="X2824" s="29">
        <f t="shared" si="1477"/>
        <v>0</v>
      </c>
      <c r="Y2824" s="2">
        <f t="shared" si="1488"/>
        <v>0</v>
      </c>
      <c r="Z2824" s="82">
        <f t="shared" si="1478"/>
        <v>0</v>
      </c>
      <c r="AA2824" s="2">
        <f t="shared" si="1498"/>
        <v>0</v>
      </c>
      <c r="AB2824" s="27">
        <f t="shared" si="1485"/>
        <v>6.7299999999999999E-2</v>
      </c>
      <c r="AC2824" s="29">
        <f t="shared" si="1497"/>
        <v>13</v>
      </c>
      <c r="AD2824" s="29">
        <v>252</v>
      </c>
      <c r="AE2824" s="11">
        <f t="shared" si="1490"/>
        <v>1.0033656399999999</v>
      </c>
      <c r="AF2824" s="2">
        <f t="shared" si="1499"/>
        <v>341.88503105000001</v>
      </c>
      <c r="AG2824" s="2">
        <f t="shared" si="1479"/>
        <v>347.36867504999998</v>
      </c>
      <c r="AH2824" s="3">
        <f t="shared" si="1480"/>
        <v>0</v>
      </c>
      <c r="AI2824" s="4" t="str">
        <f t="shared" si="1491"/>
        <v>A+J=</v>
      </c>
      <c r="AJ2824" s="12">
        <f t="shared" si="1486"/>
        <v>43955</v>
      </c>
      <c r="AK2824" s="12"/>
      <c r="AL2824" s="4"/>
      <c r="AM2824" s="1"/>
      <c r="AN2824" s="12"/>
      <c r="AO2824" s="1"/>
      <c r="AP2824" s="1"/>
      <c r="AQ2824" s="3"/>
      <c r="AR2824" s="3"/>
      <c r="AS2824" s="7"/>
      <c r="AT2824" s="1"/>
      <c r="AU2824" s="1"/>
      <c r="AV2824" s="1"/>
      <c r="AW2824" s="1"/>
      <c r="AX2824" s="1"/>
      <c r="AY2824" s="1"/>
      <c r="AZ2824" s="1"/>
      <c r="BA2824" s="1"/>
      <c r="BB2824" s="1"/>
    </row>
    <row r="2825" spans="1:54" x14ac:dyDescent="0.2">
      <c r="A2825" s="178">
        <f t="shared" si="1481"/>
        <v>43944</v>
      </c>
      <c r="B2825" s="2">
        <f t="shared" si="1467"/>
        <v>103587.03406414938</v>
      </c>
      <c r="C2825" s="2">
        <f t="shared" si="1482"/>
        <v>67348.539853490001</v>
      </c>
      <c r="D2825" s="2">
        <f>SUM(Y2825:Y$2956)</f>
        <v>19165.03752482</v>
      </c>
      <c r="E2825" s="11">
        <f t="shared" si="1468"/>
        <v>48183.502328670002</v>
      </c>
      <c r="F2825" s="99">
        <f t="shared" si="1494"/>
        <v>5344.75</v>
      </c>
      <c r="G2825" s="3">
        <f>IF(N2825=1,VLOOKUP(A2824,[1]Plan1!$BG$69:$BI$188,3),G2824)</f>
        <v>5348.49</v>
      </c>
      <c r="H2825" s="200">
        <f t="shared" si="1495"/>
        <v>43863</v>
      </c>
      <c r="I2825" s="200">
        <f t="shared" si="1496"/>
        <v>43892</v>
      </c>
      <c r="J2825" s="27">
        <f t="shared" si="1469"/>
        <v>6.9975209317552078E-4</v>
      </c>
      <c r="K2825" s="12">
        <f t="shared" si="1483"/>
        <v>43955</v>
      </c>
      <c r="L2825" s="12">
        <f t="shared" si="1470"/>
        <v>43955</v>
      </c>
      <c r="M2825" s="1">
        <f t="shared" si="1484"/>
        <v>20</v>
      </c>
      <c r="N2825" s="1">
        <f t="shared" si="1471"/>
        <v>14</v>
      </c>
      <c r="O2825" s="2">
        <f t="shared" si="1472"/>
        <v>1.0004897699999999</v>
      </c>
      <c r="P2825" s="11">
        <f t="shared" si="1493"/>
        <v>1.0025002700000001</v>
      </c>
      <c r="Q2825" s="11">
        <f t="shared" si="1489"/>
        <v>1.5414014036268739</v>
      </c>
      <c r="R2825" s="2">
        <f t="shared" si="1492"/>
        <v>1.5421563300000001</v>
      </c>
      <c r="S2825" s="2">
        <f t="shared" si="1487"/>
        <v>1.5082878799999999</v>
      </c>
      <c r="T2825" s="2">
        <f t="shared" si="1473"/>
        <v>101580.98639671</v>
      </c>
      <c r="U2825" s="2">
        <f t="shared" si="1474"/>
        <v>9741.356293611203</v>
      </c>
      <c r="V2825" s="2">
        <f t="shared" si="1475"/>
        <v>26122.990789058185</v>
      </c>
      <c r="W2825" s="2">
        <f t="shared" si="1476"/>
        <v>103212.88693615938</v>
      </c>
      <c r="X2825" s="29">
        <f t="shared" si="1477"/>
        <v>0</v>
      </c>
      <c r="Y2825" s="2">
        <f t="shared" si="1488"/>
        <v>0</v>
      </c>
      <c r="Z2825" s="82">
        <f t="shared" si="1478"/>
        <v>0</v>
      </c>
      <c r="AA2825" s="2">
        <f t="shared" si="1498"/>
        <v>0</v>
      </c>
      <c r="AB2825" s="27">
        <f t="shared" si="1485"/>
        <v>6.7299999999999999E-2</v>
      </c>
      <c r="AC2825" s="29">
        <f t="shared" si="1497"/>
        <v>14</v>
      </c>
      <c r="AD2825" s="29">
        <v>252</v>
      </c>
      <c r="AE2825" s="11">
        <f t="shared" si="1490"/>
        <v>1.0036250040000001</v>
      </c>
      <c r="AF2825" s="2">
        <f t="shared" si="1499"/>
        <v>368.23148200999998</v>
      </c>
      <c r="AG2825" s="2">
        <f t="shared" si="1479"/>
        <v>374.14712799</v>
      </c>
      <c r="AH2825" s="3">
        <f t="shared" si="1480"/>
        <v>0</v>
      </c>
      <c r="AI2825" s="4" t="str">
        <f t="shared" si="1491"/>
        <v>A+J=</v>
      </c>
      <c r="AJ2825" s="12">
        <f t="shared" si="1486"/>
        <v>43955</v>
      </c>
      <c r="AK2825" s="12"/>
      <c r="AL2825" s="4"/>
      <c r="AM2825" s="1"/>
      <c r="AN2825" s="12"/>
      <c r="AO2825" s="1"/>
      <c r="AP2825" s="1"/>
      <c r="AQ2825" s="3"/>
      <c r="AR2825" s="3"/>
      <c r="AS2825" s="7"/>
      <c r="AT2825" s="1"/>
      <c r="AU2825" s="1"/>
      <c r="AV2825" s="1"/>
      <c r="AW2825" s="1"/>
      <c r="AX2825" s="1"/>
      <c r="AY2825" s="1"/>
      <c r="AZ2825" s="1"/>
      <c r="BA2825" s="1"/>
      <c r="BB2825" s="1"/>
    </row>
    <row r="2826" spans="1:54" x14ac:dyDescent="0.2">
      <c r="A2826" s="178">
        <f t="shared" si="1481"/>
        <v>43945</v>
      </c>
      <c r="B2826" s="2">
        <f t="shared" ref="B2826:B2889" si="1500">(W2826+AG2826)</f>
        <v>103616.41931674996</v>
      </c>
      <c r="C2826" s="2">
        <f t="shared" si="1482"/>
        <v>67348.539853490001</v>
      </c>
      <c r="D2826" s="2">
        <f>SUM(Y2826:Y$2956)</f>
        <v>19165.03752482</v>
      </c>
      <c r="E2826" s="11">
        <f t="shared" ref="E2826:E2889" si="1501">(C2826-D2826)</f>
        <v>48183.502328670002</v>
      </c>
      <c r="F2826" s="99">
        <f t="shared" si="1494"/>
        <v>5344.75</v>
      </c>
      <c r="G2826" s="3">
        <f>IF(N2826=1,VLOOKUP(A2825,[1]Plan1!$BG$69:$BI$188,3),G2825)</f>
        <v>5348.49</v>
      </c>
      <c r="H2826" s="200">
        <f t="shared" si="1495"/>
        <v>43863</v>
      </c>
      <c r="I2826" s="200">
        <f t="shared" si="1496"/>
        <v>43892</v>
      </c>
      <c r="J2826" s="27">
        <f t="shared" ref="J2826:J2889" si="1502">(G2826/F2826)-1</f>
        <v>6.9975209317552078E-4</v>
      </c>
      <c r="K2826" s="12">
        <f t="shared" si="1483"/>
        <v>43955</v>
      </c>
      <c r="L2826" s="12">
        <f t="shared" ref="L2826:L2889" si="1503">IF(A2826&gt;L2825,K2826,L2825)</f>
        <v>43955</v>
      </c>
      <c r="M2826" s="1">
        <f t="shared" si="1484"/>
        <v>20</v>
      </c>
      <c r="N2826" s="1">
        <f t="shared" ref="N2826:N2889" si="1504">(M2826-(NETWORKDAYS(A2826,L2826,AN$137:AN$327)-1))</f>
        <v>15</v>
      </c>
      <c r="O2826" s="2">
        <f t="shared" ref="O2826:O2889" si="1505">TRUNC((G2826/F2826)^TRUNC((N2826/M2826),9),8)</f>
        <v>1.00052476</v>
      </c>
      <c r="P2826" s="11">
        <f t="shared" si="1493"/>
        <v>1.0025002700000001</v>
      </c>
      <c r="Q2826" s="11">
        <f t="shared" si="1489"/>
        <v>1.5414014036268739</v>
      </c>
      <c r="R2826" s="2">
        <f t="shared" si="1492"/>
        <v>1.5422102600000001</v>
      </c>
      <c r="S2826" s="2">
        <f t="shared" si="1487"/>
        <v>1.5082878799999999</v>
      </c>
      <c r="T2826" s="2">
        <f t="shared" ref="T2826:T2889" si="1506">TRUNC(C2826*S2826,8)</f>
        <v>101580.98639671</v>
      </c>
      <c r="U2826" s="2">
        <f t="shared" ref="U2826:U2889" si="1507">(D2826*(S2826-1))</f>
        <v>9741.356293611203</v>
      </c>
      <c r="V2826" s="2">
        <f t="shared" ref="V2826:V2889" si="1508">(E2826*(R2826-1))</f>
        <v>26125.589325338769</v>
      </c>
      <c r="W2826" s="2">
        <f t="shared" ref="W2826:W2889" si="1509">(C2826+U2826+V2826)</f>
        <v>103215.48547243996</v>
      </c>
      <c r="X2826" s="29">
        <f t="shared" ref="X2826:X2889" si="1510">IF(VLOOKUP(A2826,AN$10:AU$131,8)=VLOOKUP(A2825,AN$10:AU$131,8),0,VLOOKUP(A2826,AN$10:AU$131,8))</f>
        <v>0</v>
      </c>
      <c r="Y2826" s="2">
        <f t="shared" si="1488"/>
        <v>0</v>
      </c>
      <c r="Z2826" s="82">
        <f t="shared" ref="Z2826:Z2889" si="1511">IF(X2826&gt;0,VLOOKUP($A2826,$AN$10:$AS$131,6),0)</f>
        <v>0</v>
      </c>
      <c r="AA2826" s="2">
        <f t="shared" si="1498"/>
        <v>0</v>
      </c>
      <c r="AB2826" s="27">
        <f t="shared" si="1485"/>
        <v>6.7299999999999999E-2</v>
      </c>
      <c r="AC2826" s="29">
        <f t="shared" si="1497"/>
        <v>15</v>
      </c>
      <c r="AD2826" s="29">
        <v>252</v>
      </c>
      <c r="AE2826" s="11">
        <f t="shared" si="1490"/>
        <v>1.003884435</v>
      </c>
      <c r="AF2826" s="2">
        <f t="shared" si="1499"/>
        <v>394.58473888999998</v>
      </c>
      <c r="AG2826" s="2">
        <f t="shared" ref="AG2826:AG2889" si="1512">TRUNC((W2826*(AE2826-1)),8)</f>
        <v>400.93384430999998</v>
      </c>
      <c r="AH2826" s="3">
        <f t="shared" ref="AH2826:AH2889" si="1513">IF(AA2826&gt;0,AA2826+AF2826,0)</f>
        <v>0</v>
      </c>
      <c r="AI2826" s="4" t="str">
        <f t="shared" si="1491"/>
        <v>A+J=</v>
      </c>
      <c r="AJ2826" s="12">
        <f t="shared" si="1486"/>
        <v>43955</v>
      </c>
      <c r="AK2826" s="12"/>
      <c r="AL2826" s="4"/>
      <c r="AM2826" s="1"/>
      <c r="AN2826" s="12"/>
      <c r="AO2826" s="1"/>
      <c r="AP2826" s="1"/>
      <c r="AQ2826" s="3"/>
      <c r="AR2826" s="3"/>
      <c r="AS2826" s="7"/>
      <c r="AT2826" s="1"/>
      <c r="AU2826" s="1"/>
      <c r="AV2826" s="1"/>
      <c r="AW2826" s="1"/>
      <c r="AX2826" s="1"/>
      <c r="AY2826" s="1"/>
      <c r="AZ2826" s="1"/>
      <c r="BA2826" s="1"/>
      <c r="BB2826" s="1"/>
    </row>
    <row r="2827" spans="1:54" x14ac:dyDescent="0.2">
      <c r="A2827" s="178">
        <f t="shared" ref="A2827:A2890" si="1514">(A2826+1)</f>
        <v>43946</v>
      </c>
      <c r="B2827" s="2">
        <f t="shared" si="1500"/>
        <v>103645.8139041206</v>
      </c>
      <c r="C2827" s="2">
        <f t="shared" ref="C2827:C2890" si="1515">TRUNC(IF(X2826&gt;0,VLOOKUP(A2826,$AN$12:$AO$131,2),C2826),8)</f>
        <v>67348.539853490001</v>
      </c>
      <c r="D2827" s="2">
        <f>SUM(Y2827:Y$2956)</f>
        <v>19165.03752482</v>
      </c>
      <c r="E2827" s="11">
        <f t="shared" si="1501"/>
        <v>48183.502328670002</v>
      </c>
      <c r="F2827" s="99">
        <f t="shared" si="1494"/>
        <v>5344.75</v>
      </c>
      <c r="G2827" s="3">
        <f>IF(N2827=1,VLOOKUP(A2826,[1]Plan1!$BG$69:$BI$188,3),G2826)</f>
        <v>5348.49</v>
      </c>
      <c r="H2827" s="200">
        <f t="shared" si="1495"/>
        <v>43863</v>
      </c>
      <c r="I2827" s="200">
        <f t="shared" si="1496"/>
        <v>43892</v>
      </c>
      <c r="J2827" s="27">
        <f t="shared" si="1502"/>
        <v>6.9975209317552078E-4</v>
      </c>
      <c r="K2827" s="12">
        <f t="shared" ref="K2827:K2890" si="1516">IF(DAY(A2827)=1,VLOOKUP(A2827,AR$137:AW$275,4),K2826)</f>
        <v>43955</v>
      </c>
      <c r="L2827" s="12">
        <f t="shared" si="1503"/>
        <v>43955</v>
      </c>
      <c r="M2827" s="1">
        <f t="shared" ref="M2827:M2890" si="1517">IF(L2827=L2826,M2826,NETWORKDAYS(L2826,L2827,$AN$137:$AN$327)-1)</f>
        <v>20</v>
      </c>
      <c r="N2827" s="1">
        <f t="shared" si="1504"/>
        <v>16</v>
      </c>
      <c r="O2827" s="2">
        <f t="shared" si="1505"/>
        <v>1.00055976</v>
      </c>
      <c r="P2827" s="11">
        <f t="shared" si="1493"/>
        <v>1.0025002700000001</v>
      </c>
      <c r="Q2827" s="11">
        <f t="shared" si="1489"/>
        <v>1.5414014036268739</v>
      </c>
      <c r="R2827" s="2">
        <f t="shared" si="1492"/>
        <v>1.5422642099999999</v>
      </c>
      <c r="S2827" s="2">
        <f t="shared" si="1487"/>
        <v>1.5082878799999999</v>
      </c>
      <c r="T2827" s="2">
        <f t="shared" si="1506"/>
        <v>101580.98639671</v>
      </c>
      <c r="U2827" s="2">
        <f t="shared" si="1507"/>
        <v>9741.356293611203</v>
      </c>
      <c r="V2827" s="2">
        <f t="shared" si="1508"/>
        <v>26128.188825289395</v>
      </c>
      <c r="W2827" s="2">
        <f t="shared" si="1509"/>
        <v>103218.0849723906</v>
      </c>
      <c r="X2827" s="29">
        <f t="shared" si="1510"/>
        <v>0</v>
      </c>
      <c r="Y2827" s="2">
        <f t="shared" si="1488"/>
        <v>0</v>
      </c>
      <c r="Z2827" s="82">
        <f t="shared" si="1511"/>
        <v>0</v>
      </c>
      <c r="AA2827" s="2">
        <f t="shared" si="1498"/>
        <v>0</v>
      </c>
      <c r="AB2827" s="27">
        <f t="shared" ref="AB2827:AB2890" si="1518">(AB2826)</f>
        <v>6.7299999999999999E-2</v>
      </c>
      <c r="AC2827" s="29">
        <f t="shared" si="1497"/>
        <v>16</v>
      </c>
      <c r="AD2827" s="29">
        <v>252</v>
      </c>
      <c r="AE2827" s="11">
        <f t="shared" si="1490"/>
        <v>1.004143934</v>
      </c>
      <c r="AF2827" s="2">
        <f t="shared" si="1499"/>
        <v>420.94490328000001</v>
      </c>
      <c r="AG2827" s="2">
        <f t="shared" si="1512"/>
        <v>427.72893173</v>
      </c>
      <c r="AH2827" s="3">
        <f t="shared" si="1513"/>
        <v>0</v>
      </c>
      <c r="AI2827" s="4" t="str">
        <f t="shared" si="1491"/>
        <v>A+J=</v>
      </c>
      <c r="AJ2827" s="12">
        <f t="shared" ref="AJ2827:AJ2890" si="1519">IF(X2826&gt;0,VLOOKUP(A2826,$AN$10:$AW$130,9),AJ2826)</f>
        <v>43955</v>
      </c>
      <c r="AK2827" s="12"/>
      <c r="AL2827" s="4"/>
      <c r="AM2827" s="1"/>
      <c r="AN2827" s="12"/>
      <c r="AO2827" s="1"/>
      <c r="AP2827" s="1"/>
      <c r="AQ2827" s="3"/>
      <c r="AR2827" s="3"/>
      <c r="AS2827" s="7"/>
      <c r="AT2827" s="1"/>
      <c r="AU2827" s="1"/>
      <c r="AV2827" s="1"/>
      <c r="AW2827" s="1"/>
      <c r="AX2827" s="1"/>
      <c r="AY2827" s="1"/>
      <c r="AZ2827" s="1"/>
      <c r="BA2827" s="1"/>
      <c r="BB2827" s="1"/>
    </row>
    <row r="2828" spans="1:54" x14ac:dyDescent="0.2">
      <c r="A2828" s="178">
        <f t="shared" si="1514"/>
        <v>43947</v>
      </c>
      <c r="B2828" s="2">
        <f t="shared" si="1500"/>
        <v>103645.8139041206</v>
      </c>
      <c r="C2828" s="2">
        <f t="shared" si="1515"/>
        <v>67348.539853490001</v>
      </c>
      <c r="D2828" s="2">
        <f>SUM(Y2828:Y$2956)</f>
        <v>19165.03752482</v>
      </c>
      <c r="E2828" s="11">
        <f t="shared" si="1501"/>
        <v>48183.502328670002</v>
      </c>
      <c r="F2828" s="99">
        <f t="shared" si="1494"/>
        <v>5344.75</v>
      </c>
      <c r="G2828" s="3">
        <f>IF(N2828=1,VLOOKUP(A2827,[1]Plan1!$BG$69:$BI$188,3),G2827)</f>
        <v>5348.49</v>
      </c>
      <c r="H2828" s="200">
        <f t="shared" si="1495"/>
        <v>43863</v>
      </c>
      <c r="I2828" s="200">
        <f t="shared" si="1496"/>
        <v>43892</v>
      </c>
      <c r="J2828" s="27">
        <f t="shared" si="1502"/>
        <v>6.9975209317552078E-4</v>
      </c>
      <c r="K2828" s="12">
        <f t="shared" si="1516"/>
        <v>43955</v>
      </c>
      <c r="L2828" s="12">
        <f t="shared" si="1503"/>
        <v>43955</v>
      </c>
      <c r="M2828" s="1">
        <f t="shared" si="1517"/>
        <v>20</v>
      </c>
      <c r="N2828" s="1">
        <f t="shared" si="1504"/>
        <v>16</v>
      </c>
      <c r="O2828" s="2">
        <f t="shared" si="1505"/>
        <v>1.00055976</v>
      </c>
      <c r="P2828" s="11">
        <f t="shared" si="1493"/>
        <v>1.0025002700000001</v>
      </c>
      <c r="Q2828" s="11">
        <f t="shared" si="1489"/>
        <v>1.5414014036268739</v>
      </c>
      <c r="R2828" s="2">
        <f t="shared" si="1492"/>
        <v>1.5422642099999999</v>
      </c>
      <c r="S2828" s="2">
        <f t="shared" si="1487"/>
        <v>1.5082878799999999</v>
      </c>
      <c r="T2828" s="2">
        <f t="shared" si="1506"/>
        <v>101580.98639671</v>
      </c>
      <c r="U2828" s="2">
        <f t="shared" si="1507"/>
        <v>9741.356293611203</v>
      </c>
      <c r="V2828" s="2">
        <f t="shared" si="1508"/>
        <v>26128.188825289395</v>
      </c>
      <c r="W2828" s="2">
        <f t="shared" si="1509"/>
        <v>103218.0849723906</v>
      </c>
      <c r="X2828" s="29">
        <f t="shared" si="1510"/>
        <v>0</v>
      </c>
      <c r="Y2828" s="2">
        <f t="shared" si="1488"/>
        <v>0</v>
      </c>
      <c r="Z2828" s="82">
        <f t="shared" si="1511"/>
        <v>0</v>
      </c>
      <c r="AA2828" s="2">
        <f t="shared" si="1498"/>
        <v>0</v>
      </c>
      <c r="AB2828" s="27">
        <f t="shared" si="1518"/>
        <v>6.7299999999999999E-2</v>
      </c>
      <c r="AC2828" s="29">
        <f t="shared" si="1497"/>
        <v>16</v>
      </c>
      <c r="AD2828" s="29">
        <v>252</v>
      </c>
      <c r="AE2828" s="11">
        <f t="shared" si="1490"/>
        <v>1.004143934</v>
      </c>
      <c r="AF2828" s="2">
        <f t="shared" si="1499"/>
        <v>420.94490328000001</v>
      </c>
      <c r="AG2828" s="2">
        <f t="shared" si="1512"/>
        <v>427.72893173</v>
      </c>
      <c r="AH2828" s="3">
        <f t="shared" si="1513"/>
        <v>0</v>
      </c>
      <c r="AI2828" s="4" t="str">
        <f t="shared" si="1491"/>
        <v>A+J=</v>
      </c>
      <c r="AJ2828" s="12">
        <f t="shared" si="1519"/>
        <v>43955</v>
      </c>
      <c r="AK2828" s="12"/>
      <c r="AL2828" s="4"/>
      <c r="AM2828" s="1"/>
      <c r="AN2828" s="12"/>
      <c r="AO2828" s="1"/>
      <c r="AP2828" s="1"/>
      <c r="AQ2828" s="3"/>
      <c r="AR2828" s="3"/>
      <c r="AS2828" s="7"/>
      <c r="AT2828" s="1"/>
      <c r="AU2828" s="1"/>
      <c r="AV2828" s="1"/>
      <c r="AW2828" s="1"/>
      <c r="AX2828" s="1"/>
      <c r="AY2828" s="1"/>
      <c r="AZ2828" s="1"/>
      <c r="BA2828" s="1"/>
      <c r="BB2828" s="1"/>
    </row>
    <row r="2829" spans="1:54" x14ac:dyDescent="0.2">
      <c r="A2829" s="178">
        <f t="shared" si="1514"/>
        <v>43948</v>
      </c>
      <c r="B2829" s="2">
        <f t="shared" si="1500"/>
        <v>103645.8139041206</v>
      </c>
      <c r="C2829" s="2">
        <f t="shared" si="1515"/>
        <v>67348.539853490001</v>
      </c>
      <c r="D2829" s="2">
        <f>SUM(Y2829:Y$2956)</f>
        <v>19165.03752482</v>
      </c>
      <c r="E2829" s="11">
        <f t="shared" si="1501"/>
        <v>48183.502328670002</v>
      </c>
      <c r="F2829" s="99">
        <f t="shared" si="1494"/>
        <v>5344.75</v>
      </c>
      <c r="G2829" s="3">
        <f>IF(N2829=1,VLOOKUP(A2828,[1]Plan1!$BG$69:$BI$188,3),G2828)</f>
        <v>5348.49</v>
      </c>
      <c r="H2829" s="200">
        <f t="shared" si="1495"/>
        <v>43863</v>
      </c>
      <c r="I2829" s="200">
        <f t="shared" si="1496"/>
        <v>43892</v>
      </c>
      <c r="J2829" s="27">
        <f t="shared" si="1502"/>
        <v>6.9975209317552078E-4</v>
      </c>
      <c r="K2829" s="12">
        <f t="shared" si="1516"/>
        <v>43955</v>
      </c>
      <c r="L2829" s="12">
        <f t="shared" si="1503"/>
        <v>43955</v>
      </c>
      <c r="M2829" s="1">
        <f t="shared" si="1517"/>
        <v>20</v>
      </c>
      <c r="N2829" s="1">
        <f t="shared" si="1504"/>
        <v>16</v>
      </c>
      <c r="O2829" s="2">
        <f t="shared" si="1505"/>
        <v>1.00055976</v>
      </c>
      <c r="P2829" s="11">
        <f t="shared" si="1493"/>
        <v>1.0025002700000001</v>
      </c>
      <c r="Q2829" s="11">
        <f t="shared" si="1489"/>
        <v>1.5414014036268739</v>
      </c>
      <c r="R2829" s="2">
        <f t="shared" si="1492"/>
        <v>1.5422642099999999</v>
      </c>
      <c r="S2829" s="2">
        <f t="shared" si="1487"/>
        <v>1.5082878799999999</v>
      </c>
      <c r="T2829" s="2">
        <f t="shared" si="1506"/>
        <v>101580.98639671</v>
      </c>
      <c r="U2829" s="2">
        <f t="shared" si="1507"/>
        <v>9741.356293611203</v>
      </c>
      <c r="V2829" s="2">
        <f t="shared" si="1508"/>
        <v>26128.188825289395</v>
      </c>
      <c r="W2829" s="2">
        <f t="shared" si="1509"/>
        <v>103218.0849723906</v>
      </c>
      <c r="X2829" s="29">
        <f t="shared" si="1510"/>
        <v>0</v>
      </c>
      <c r="Y2829" s="2">
        <f t="shared" si="1488"/>
        <v>0</v>
      </c>
      <c r="Z2829" s="82">
        <f t="shared" si="1511"/>
        <v>0</v>
      </c>
      <c r="AA2829" s="2">
        <f t="shared" si="1498"/>
        <v>0</v>
      </c>
      <c r="AB2829" s="27">
        <f t="shared" si="1518"/>
        <v>6.7299999999999999E-2</v>
      </c>
      <c r="AC2829" s="29">
        <f t="shared" si="1497"/>
        <v>16</v>
      </c>
      <c r="AD2829" s="29">
        <v>252</v>
      </c>
      <c r="AE2829" s="11">
        <f t="shared" si="1490"/>
        <v>1.004143934</v>
      </c>
      <c r="AF2829" s="2">
        <f t="shared" si="1499"/>
        <v>420.94490328000001</v>
      </c>
      <c r="AG2829" s="2">
        <f t="shared" si="1512"/>
        <v>427.72893173</v>
      </c>
      <c r="AH2829" s="3">
        <f t="shared" si="1513"/>
        <v>0</v>
      </c>
      <c r="AI2829" s="4" t="str">
        <f t="shared" si="1491"/>
        <v>A+J=</v>
      </c>
      <c r="AJ2829" s="12">
        <f t="shared" si="1519"/>
        <v>43955</v>
      </c>
      <c r="AK2829" s="12"/>
      <c r="AL2829" s="4"/>
      <c r="AM2829" s="1"/>
      <c r="AN2829" s="12"/>
      <c r="AO2829" s="1"/>
      <c r="AP2829" s="1"/>
      <c r="AQ2829" s="3"/>
      <c r="AR2829" s="3"/>
      <c r="AS2829" s="7"/>
      <c r="AT2829" s="1"/>
      <c r="AU2829" s="1"/>
      <c r="AV2829" s="1"/>
      <c r="AW2829" s="1"/>
      <c r="AX2829" s="1"/>
      <c r="AY2829" s="1"/>
      <c r="AZ2829" s="1"/>
      <c r="BA2829" s="1"/>
      <c r="BB2829" s="1"/>
    </row>
    <row r="2830" spans="1:54" x14ac:dyDescent="0.2">
      <c r="A2830" s="178">
        <f t="shared" si="1514"/>
        <v>43949</v>
      </c>
      <c r="B2830" s="2">
        <f t="shared" si="1500"/>
        <v>103675.21616923621</v>
      </c>
      <c r="C2830" s="2">
        <f t="shared" si="1515"/>
        <v>67348.539853490001</v>
      </c>
      <c r="D2830" s="2">
        <f>SUM(Y2830:Y$2956)</f>
        <v>19165.03752482</v>
      </c>
      <c r="E2830" s="11">
        <f t="shared" si="1501"/>
        <v>48183.502328670002</v>
      </c>
      <c r="F2830" s="99">
        <f t="shared" si="1494"/>
        <v>5344.75</v>
      </c>
      <c r="G2830" s="3">
        <f>IF(N2830=1,VLOOKUP(A2829,[1]Plan1!$BG$69:$BI$188,3),G2829)</f>
        <v>5348.49</v>
      </c>
      <c r="H2830" s="200">
        <f t="shared" si="1495"/>
        <v>43863</v>
      </c>
      <c r="I2830" s="200">
        <f t="shared" si="1496"/>
        <v>43892</v>
      </c>
      <c r="J2830" s="27">
        <f t="shared" si="1502"/>
        <v>6.9975209317552078E-4</v>
      </c>
      <c r="K2830" s="12">
        <f t="shared" si="1516"/>
        <v>43955</v>
      </c>
      <c r="L2830" s="12">
        <f t="shared" si="1503"/>
        <v>43955</v>
      </c>
      <c r="M2830" s="1">
        <f t="shared" si="1517"/>
        <v>20</v>
      </c>
      <c r="N2830" s="1">
        <f t="shared" si="1504"/>
        <v>17</v>
      </c>
      <c r="O2830" s="2">
        <f t="shared" si="1505"/>
        <v>1.0005947500000001</v>
      </c>
      <c r="P2830" s="11">
        <f t="shared" si="1493"/>
        <v>1.0025002700000001</v>
      </c>
      <c r="Q2830" s="11">
        <f t="shared" si="1489"/>
        <v>1.5414014036268739</v>
      </c>
      <c r="R2830" s="2">
        <f t="shared" si="1492"/>
        <v>1.5423181500000001</v>
      </c>
      <c r="S2830" s="2">
        <f t="shared" si="1487"/>
        <v>1.5082878799999999</v>
      </c>
      <c r="T2830" s="2">
        <f t="shared" si="1506"/>
        <v>101580.98639671</v>
      </c>
      <c r="U2830" s="2">
        <f t="shared" si="1507"/>
        <v>9741.356293611203</v>
      </c>
      <c r="V2830" s="2">
        <f t="shared" si="1508"/>
        <v>26130.787843405011</v>
      </c>
      <c r="W2830" s="2">
        <f t="shared" si="1509"/>
        <v>103220.68399050621</v>
      </c>
      <c r="X2830" s="29">
        <f t="shared" si="1510"/>
        <v>0</v>
      </c>
      <c r="Y2830" s="2">
        <f t="shared" si="1488"/>
        <v>0</v>
      </c>
      <c r="Z2830" s="82">
        <f t="shared" si="1511"/>
        <v>0</v>
      </c>
      <c r="AA2830" s="2">
        <f t="shared" si="1498"/>
        <v>0</v>
      </c>
      <c r="AB2830" s="27">
        <f t="shared" si="1518"/>
        <v>6.7299999999999999E-2</v>
      </c>
      <c r="AC2830" s="29">
        <f t="shared" si="1497"/>
        <v>17</v>
      </c>
      <c r="AD2830" s="29">
        <v>252</v>
      </c>
      <c r="AE2830" s="11">
        <f t="shared" si="1490"/>
        <v>1.0044034989999999</v>
      </c>
      <c r="AF2830" s="2">
        <f t="shared" si="1499"/>
        <v>447.31177201000003</v>
      </c>
      <c r="AG2830" s="2">
        <f t="shared" si="1512"/>
        <v>454.53217873</v>
      </c>
      <c r="AH2830" s="3">
        <f t="shared" si="1513"/>
        <v>0</v>
      </c>
      <c r="AI2830" s="4" t="str">
        <f t="shared" si="1491"/>
        <v>A+J=</v>
      </c>
      <c r="AJ2830" s="12">
        <f t="shared" si="1519"/>
        <v>43955</v>
      </c>
      <c r="AK2830" s="12"/>
      <c r="AL2830" s="4"/>
      <c r="AM2830" s="1"/>
      <c r="AN2830" s="12"/>
      <c r="AO2830" s="1"/>
      <c r="AP2830" s="1"/>
      <c r="AQ2830" s="3"/>
      <c r="AR2830" s="3"/>
      <c r="AS2830" s="7"/>
      <c r="AT2830" s="1"/>
      <c r="AU2830" s="1"/>
      <c r="AV2830" s="1"/>
      <c r="AW2830" s="1"/>
      <c r="AX2830" s="1"/>
      <c r="AY2830" s="1"/>
      <c r="AZ2830" s="1"/>
      <c r="BA2830" s="1"/>
      <c r="BB2830" s="1"/>
    </row>
    <row r="2831" spans="1:54" x14ac:dyDescent="0.2">
      <c r="A2831" s="178">
        <f t="shared" si="1514"/>
        <v>43950</v>
      </c>
      <c r="B2831" s="2">
        <f t="shared" si="1500"/>
        <v>103704.62718361685</v>
      </c>
      <c r="C2831" s="2">
        <f t="shared" si="1515"/>
        <v>67348.539853490001</v>
      </c>
      <c r="D2831" s="2">
        <f>SUM(Y2831:Y$2956)</f>
        <v>19165.03752482</v>
      </c>
      <c r="E2831" s="11">
        <f t="shared" si="1501"/>
        <v>48183.502328670002</v>
      </c>
      <c r="F2831" s="99">
        <f t="shared" si="1494"/>
        <v>5344.75</v>
      </c>
      <c r="G2831" s="3">
        <f>IF(N2831=1,VLOOKUP(A2830,[1]Plan1!$BG$69:$BI$188,3),G2830)</f>
        <v>5348.49</v>
      </c>
      <c r="H2831" s="200">
        <f t="shared" si="1495"/>
        <v>43863</v>
      </c>
      <c r="I2831" s="200">
        <f t="shared" si="1496"/>
        <v>43892</v>
      </c>
      <c r="J2831" s="27">
        <f t="shared" si="1502"/>
        <v>6.9975209317552078E-4</v>
      </c>
      <c r="K2831" s="12">
        <f t="shared" si="1516"/>
        <v>43955</v>
      </c>
      <c r="L2831" s="12">
        <f t="shared" si="1503"/>
        <v>43955</v>
      </c>
      <c r="M2831" s="1">
        <f t="shared" si="1517"/>
        <v>20</v>
      </c>
      <c r="N2831" s="1">
        <f t="shared" si="1504"/>
        <v>18</v>
      </c>
      <c r="O2831" s="2">
        <f t="shared" si="1505"/>
        <v>1.0006297500000001</v>
      </c>
      <c r="P2831" s="11">
        <f t="shared" si="1493"/>
        <v>1.0025002700000001</v>
      </c>
      <c r="Q2831" s="11">
        <f t="shared" si="1489"/>
        <v>1.5414014036268739</v>
      </c>
      <c r="R2831" s="2">
        <f t="shared" si="1492"/>
        <v>1.5423720999999999</v>
      </c>
      <c r="S2831" s="2">
        <f t="shared" si="1487"/>
        <v>1.5082878799999999</v>
      </c>
      <c r="T2831" s="2">
        <f t="shared" si="1506"/>
        <v>101580.98639671</v>
      </c>
      <c r="U2831" s="2">
        <f t="shared" si="1507"/>
        <v>9741.356293611203</v>
      </c>
      <c r="V2831" s="2">
        <f t="shared" si="1508"/>
        <v>26133.387343355636</v>
      </c>
      <c r="W2831" s="2">
        <f t="shared" si="1509"/>
        <v>103223.28349045684</v>
      </c>
      <c r="X2831" s="29">
        <f t="shared" si="1510"/>
        <v>0</v>
      </c>
      <c r="Y2831" s="2">
        <f t="shared" si="1488"/>
        <v>0</v>
      </c>
      <c r="Z2831" s="82">
        <f t="shared" si="1511"/>
        <v>0</v>
      </c>
      <c r="AA2831" s="2">
        <f t="shared" si="1498"/>
        <v>0</v>
      </c>
      <c r="AB2831" s="27">
        <f t="shared" si="1518"/>
        <v>6.7299999999999999E-2</v>
      </c>
      <c r="AC2831" s="29">
        <f t="shared" si="1497"/>
        <v>18</v>
      </c>
      <c r="AD2831" s="29">
        <v>252</v>
      </c>
      <c r="AE2831" s="11">
        <f t="shared" si="1490"/>
        <v>1.004663131</v>
      </c>
      <c r="AF2831" s="2">
        <f t="shared" si="1499"/>
        <v>473.68544666999998</v>
      </c>
      <c r="AG2831" s="2">
        <f t="shared" si="1512"/>
        <v>481.34369315999999</v>
      </c>
      <c r="AH2831" s="3">
        <f t="shared" si="1513"/>
        <v>0</v>
      </c>
      <c r="AI2831" s="4" t="str">
        <f t="shared" si="1491"/>
        <v>A+J=</v>
      </c>
      <c r="AJ2831" s="12">
        <f t="shared" si="1519"/>
        <v>43955</v>
      </c>
      <c r="AK2831" s="12"/>
      <c r="AL2831" s="4"/>
      <c r="AM2831" s="1"/>
      <c r="AN2831" s="12"/>
      <c r="AO2831" s="1"/>
      <c r="AP2831" s="1"/>
      <c r="AQ2831" s="3"/>
      <c r="AR2831" s="3"/>
      <c r="AS2831" s="7"/>
      <c r="AT2831" s="1"/>
      <c r="AU2831" s="1"/>
      <c r="AV2831" s="1"/>
      <c r="AW2831" s="1"/>
      <c r="AX2831" s="1"/>
      <c r="AY2831" s="1"/>
      <c r="AZ2831" s="1"/>
      <c r="BA2831" s="1"/>
      <c r="BB2831" s="1"/>
    </row>
    <row r="2832" spans="1:54" x14ac:dyDescent="0.2">
      <c r="A2832" s="178">
        <f t="shared" si="1514"/>
        <v>43951</v>
      </c>
      <c r="B2832" s="2">
        <f t="shared" si="1500"/>
        <v>103734.04656718747</v>
      </c>
      <c r="C2832" s="2">
        <f t="shared" si="1515"/>
        <v>67348.539853490001</v>
      </c>
      <c r="D2832" s="2">
        <f>SUM(Y2832:Y$2956)</f>
        <v>19165.03752482</v>
      </c>
      <c r="E2832" s="11">
        <f t="shared" si="1501"/>
        <v>48183.502328670002</v>
      </c>
      <c r="F2832" s="99">
        <f t="shared" si="1494"/>
        <v>5344.75</v>
      </c>
      <c r="G2832" s="3">
        <f>IF(N2832=1,VLOOKUP(A2831,[1]Plan1!$BG$69:$BI$188,3),G2831)</f>
        <v>5348.49</v>
      </c>
      <c r="H2832" s="200">
        <f t="shared" si="1495"/>
        <v>43863</v>
      </c>
      <c r="I2832" s="200">
        <f t="shared" si="1496"/>
        <v>43892</v>
      </c>
      <c r="J2832" s="27">
        <f t="shared" si="1502"/>
        <v>6.9975209317552078E-4</v>
      </c>
      <c r="K2832" s="12">
        <f t="shared" si="1516"/>
        <v>43955</v>
      </c>
      <c r="L2832" s="12">
        <f t="shared" si="1503"/>
        <v>43955</v>
      </c>
      <c r="M2832" s="1">
        <f t="shared" si="1517"/>
        <v>20</v>
      </c>
      <c r="N2832" s="1">
        <f t="shared" si="1504"/>
        <v>19</v>
      </c>
      <c r="O2832" s="2">
        <f t="shared" si="1505"/>
        <v>1.0006647500000001</v>
      </c>
      <c r="P2832" s="11">
        <f t="shared" si="1493"/>
        <v>1.0025002700000001</v>
      </c>
      <c r="Q2832" s="11">
        <f t="shared" si="1489"/>
        <v>1.5414014036268739</v>
      </c>
      <c r="R2832" s="2">
        <f t="shared" si="1492"/>
        <v>1.54242605</v>
      </c>
      <c r="S2832" s="2">
        <f t="shared" si="1487"/>
        <v>1.5082878799999999</v>
      </c>
      <c r="T2832" s="2">
        <f t="shared" si="1506"/>
        <v>101580.98639671</v>
      </c>
      <c r="U2832" s="2">
        <f t="shared" si="1507"/>
        <v>9741.356293611203</v>
      </c>
      <c r="V2832" s="2">
        <f t="shared" si="1508"/>
        <v>26135.986843306269</v>
      </c>
      <c r="W2832" s="2">
        <f t="shared" si="1509"/>
        <v>103225.88299040747</v>
      </c>
      <c r="X2832" s="29">
        <f t="shared" si="1510"/>
        <v>0</v>
      </c>
      <c r="Y2832" s="2">
        <f t="shared" si="1488"/>
        <v>0</v>
      </c>
      <c r="Z2832" s="82">
        <f t="shared" si="1511"/>
        <v>0</v>
      </c>
      <c r="AA2832" s="2">
        <f t="shared" si="1498"/>
        <v>0</v>
      </c>
      <c r="AB2832" s="27">
        <f t="shared" si="1518"/>
        <v>6.7299999999999999E-2</v>
      </c>
      <c r="AC2832" s="29">
        <f t="shared" si="1497"/>
        <v>19</v>
      </c>
      <c r="AD2832" s="29">
        <v>252</v>
      </c>
      <c r="AE2832" s="11">
        <f t="shared" si="1490"/>
        <v>1.004922831</v>
      </c>
      <c r="AF2832" s="2">
        <f t="shared" si="1499"/>
        <v>500.06602884</v>
      </c>
      <c r="AG2832" s="2">
        <f t="shared" si="1512"/>
        <v>508.16357678000003</v>
      </c>
      <c r="AH2832" s="3">
        <f t="shared" si="1513"/>
        <v>0</v>
      </c>
      <c r="AI2832" s="4" t="str">
        <f t="shared" si="1491"/>
        <v>A+J=</v>
      </c>
      <c r="AJ2832" s="12">
        <f t="shared" si="1519"/>
        <v>43955</v>
      </c>
      <c r="AK2832" s="12"/>
      <c r="AL2832" s="4"/>
      <c r="AM2832" s="1"/>
      <c r="AN2832" s="12"/>
      <c r="AO2832" s="1"/>
      <c r="AP2832" s="1"/>
      <c r="AQ2832" s="3"/>
      <c r="AR2832" s="3"/>
      <c r="AS2832" s="7"/>
      <c r="AT2832" s="1"/>
      <c r="AU2832" s="1"/>
      <c r="AV2832" s="1"/>
      <c r="AW2832" s="1"/>
      <c r="AX2832" s="1"/>
      <c r="AY2832" s="1"/>
      <c r="AZ2832" s="1"/>
      <c r="BA2832" s="1"/>
      <c r="BB2832" s="1"/>
    </row>
    <row r="2833" spans="1:54" x14ac:dyDescent="0.2">
      <c r="A2833" s="178">
        <f t="shared" si="1514"/>
        <v>43952</v>
      </c>
      <c r="B2833" s="2">
        <f t="shared" si="1500"/>
        <v>103763.47362969308</v>
      </c>
      <c r="C2833" s="2">
        <f t="shared" si="1515"/>
        <v>67348.539853490001</v>
      </c>
      <c r="D2833" s="2">
        <f>SUM(Y2833:Y$2956)</f>
        <v>19165.03752482</v>
      </c>
      <c r="E2833" s="11">
        <f t="shared" si="1501"/>
        <v>48183.502328670002</v>
      </c>
      <c r="F2833" s="99">
        <f t="shared" si="1494"/>
        <v>5344.75</v>
      </c>
      <c r="G2833" s="3">
        <f>IF(N2833=1,VLOOKUP(A2832,[1]Plan1!$BG$69:$BI$188,3),G2832)</f>
        <v>5348.49</v>
      </c>
      <c r="H2833" s="200">
        <f t="shared" si="1495"/>
        <v>43863</v>
      </c>
      <c r="I2833" s="200">
        <f t="shared" si="1496"/>
        <v>43892</v>
      </c>
      <c r="J2833" s="27">
        <f t="shared" si="1502"/>
        <v>6.9975209317552078E-4</v>
      </c>
      <c r="K2833" s="12">
        <f t="shared" si="1516"/>
        <v>43983</v>
      </c>
      <c r="L2833" s="12">
        <f t="shared" si="1503"/>
        <v>43955</v>
      </c>
      <c r="M2833" s="1">
        <f t="shared" si="1517"/>
        <v>20</v>
      </c>
      <c r="N2833" s="1">
        <f t="shared" si="1504"/>
        <v>20</v>
      </c>
      <c r="O2833" s="2">
        <f t="shared" si="1505"/>
        <v>1.0006997500000001</v>
      </c>
      <c r="P2833" s="11">
        <f t="shared" si="1493"/>
        <v>1.0025002700000001</v>
      </c>
      <c r="Q2833" s="11">
        <f t="shared" si="1489"/>
        <v>1.5414014036268739</v>
      </c>
      <c r="R2833" s="2">
        <f t="shared" si="1492"/>
        <v>1.5424799899999999</v>
      </c>
      <c r="S2833" s="2">
        <f t="shared" si="1487"/>
        <v>1.5082878799999999</v>
      </c>
      <c r="T2833" s="2">
        <f t="shared" si="1506"/>
        <v>101580.98639671</v>
      </c>
      <c r="U2833" s="2">
        <f t="shared" si="1507"/>
        <v>9741.356293611203</v>
      </c>
      <c r="V2833" s="2">
        <f t="shared" si="1508"/>
        <v>26138.585861421874</v>
      </c>
      <c r="W2833" s="2">
        <f t="shared" si="1509"/>
        <v>103228.48200852307</v>
      </c>
      <c r="X2833" s="29">
        <f t="shared" si="1510"/>
        <v>0</v>
      </c>
      <c r="Y2833" s="2">
        <f t="shared" si="1488"/>
        <v>0</v>
      </c>
      <c r="Z2833" s="82">
        <f t="shared" si="1511"/>
        <v>0</v>
      </c>
      <c r="AA2833" s="2">
        <f t="shared" si="1498"/>
        <v>0</v>
      </c>
      <c r="AB2833" s="27">
        <f t="shared" si="1518"/>
        <v>6.7299999999999999E-2</v>
      </c>
      <c r="AC2833" s="29">
        <f t="shared" si="1497"/>
        <v>20</v>
      </c>
      <c r="AD2833" s="29">
        <v>252</v>
      </c>
      <c r="AE2833" s="11">
        <f t="shared" si="1490"/>
        <v>1.0051825969999999</v>
      </c>
      <c r="AF2833" s="2">
        <f t="shared" si="1499"/>
        <v>526.45331535000003</v>
      </c>
      <c r="AG2833" s="2">
        <f t="shared" si="1512"/>
        <v>534.99162117000003</v>
      </c>
      <c r="AH2833" s="3">
        <f t="shared" si="1513"/>
        <v>0</v>
      </c>
      <c r="AI2833" s="4" t="str">
        <f t="shared" si="1491"/>
        <v>A+J=</v>
      </c>
      <c r="AJ2833" s="12">
        <f t="shared" si="1519"/>
        <v>43955</v>
      </c>
      <c r="AK2833" s="12"/>
      <c r="AL2833" s="4"/>
      <c r="AM2833" s="1"/>
      <c r="AN2833" s="12"/>
      <c r="AO2833" s="1"/>
      <c r="AP2833" s="1"/>
      <c r="AQ2833" s="3"/>
      <c r="AR2833" s="3"/>
      <c r="AS2833" s="7"/>
      <c r="AT2833" s="1"/>
      <c r="AU2833" s="1"/>
      <c r="AV2833" s="1"/>
      <c r="AW2833" s="1"/>
      <c r="AX2833" s="1"/>
      <c r="AY2833" s="1"/>
      <c r="AZ2833" s="1"/>
      <c r="BA2833" s="1"/>
      <c r="BB2833" s="1"/>
    </row>
    <row r="2834" spans="1:54" x14ac:dyDescent="0.2">
      <c r="A2834" s="178">
        <f t="shared" si="1514"/>
        <v>43953</v>
      </c>
      <c r="B2834" s="2">
        <f t="shared" si="1500"/>
        <v>103763.47362969308</v>
      </c>
      <c r="C2834" s="2">
        <f t="shared" si="1515"/>
        <v>67348.539853490001</v>
      </c>
      <c r="D2834" s="2">
        <f>SUM(Y2834:Y$2956)</f>
        <v>19165.03752482</v>
      </c>
      <c r="E2834" s="11">
        <f t="shared" si="1501"/>
        <v>48183.502328670002</v>
      </c>
      <c r="F2834" s="99">
        <f t="shared" si="1494"/>
        <v>5344.75</v>
      </c>
      <c r="G2834" s="3">
        <f>IF(N2834=1,VLOOKUP(A2833,[1]Plan1!$BG$69:$BI$188,3),G2833)</f>
        <v>5348.49</v>
      </c>
      <c r="H2834" s="200">
        <f t="shared" si="1495"/>
        <v>43863</v>
      </c>
      <c r="I2834" s="200">
        <f t="shared" si="1496"/>
        <v>43892</v>
      </c>
      <c r="J2834" s="27">
        <f t="shared" si="1502"/>
        <v>6.9975209317552078E-4</v>
      </c>
      <c r="K2834" s="12">
        <f t="shared" si="1516"/>
        <v>43983</v>
      </c>
      <c r="L2834" s="12">
        <f t="shared" si="1503"/>
        <v>43955</v>
      </c>
      <c r="M2834" s="1">
        <f t="shared" si="1517"/>
        <v>20</v>
      </c>
      <c r="N2834" s="1">
        <f t="shared" si="1504"/>
        <v>20</v>
      </c>
      <c r="O2834" s="2">
        <f t="shared" si="1505"/>
        <v>1.0006997500000001</v>
      </c>
      <c r="P2834" s="11">
        <f t="shared" si="1493"/>
        <v>1.0025002700000001</v>
      </c>
      <c r="Q2834" s="11">
        <f t="shared" si="1489"/>
        <v>1.5414014036268739</v>
      </c>
      <c r="R2834" s="2">
        <f t="shared" si="1492"/>
        <v>1.5424799899999999</v>
      </c>
      <c r="S2834" s="2">
        <f t="shared" si="1487"/>
        <v>1.5082878799999999</v>
      </c>
      <c r="T2834" s="2">
        <f t="shared" si="1506"/>
        <v>101580.98639671</v>
      </c>
      <c r="U2834" s="2">
        <f t="shared" si="1507"/>
        <v>9741.356293611203</v>
      </c>
      <c r="V2834" s="2">
        <f t="shared" si="1508"/>
        <v>26138.585861421874</v>
      </c>
      <c r="W2834" s="2">
        <f t="shared" si="1509"/>
        <v>103228.48200852307</v>
      </c>
      <c r="X2834" s="29">
        <f t="shared" si="1510"/>
        <v>0</v>
      </c>
      <c r="Y2834" s="2">
        <f t="shared" si="1488"/>
        <v>0</v>
      </c>
      <c r="Z2834" s="82">
        <f t="shared" si="1511"/>
        <v>0</v>
      </c>
      <c r="AA2834" s="2">
        <f t="shared" si="1498"/>
        <v>0</v>
      </c>
      <c r="AB2834" s="27">
        <f t="shared" si="1518"/>
        <v>6.7299999999999999E-2</v>
      </c>
      <c r="AC2834" s="29">
        <f t="shared" si="1497"/>
        <v>20</v>
      </c>
      <c r="AD2834" s="29">
        <v>252</v>
      </c>
      <c r="AE2834" s="11">
        <f t="shared" si="1490"/>
        <v>1.0051825969999999</v>
      </c>
      <c r="AF2834" s="2">
        <f t="shared" si="1499"/>
        <v>526.45331535000003</v>
      </c>
      <c r="AG2834" s="2">
        <f t="shared" si="1512"/>
        <v>534.99162117000003</v>
      </c>
      <c r="AH2834" s="3">
        <f t="shared" si="1513"/>
        <v>0</v>
      </c>
      <c r="AI2834" s="4" t="str">
        <f t="shared" si="1491"/>
        <v>A+J=</v>
      </c>
      <c r="AJ2834" s="12">
        <f t="shared" si="1519"/>
        <v>43955</v>
      </c>
      <c r="AK2834" s="12"/>
      <c r="AL2834" s="4"/>
      <c r="AM2834" s="1"/>
      <c r="AN2834" s="12"/>
      <c r="AO2834" s="1"/>
      <c r="AP2834" s="1"/>
      <c r="AQ2834" s="3"/>
      <c r="AR2834" s="3"/>
      <c r="AS2834" s="7"/>
      <c r="AT2834" s="1"/>
      <c r="AU2834" s="1"/>
      <c r="AV2834" s="1"/>
      <c r="AW2834" s="1"/>
      <c r="AX2834" s="1"/>
      <c r="AY2834" s="1"/>
      <c r="AZ2834" s="1"/>
      <c r="BA2834" s="1"/>
      <c r="BB2834" s="1"/>
    </row>
    <row r="2835" spans="1:54" x14ac:dyDescent="0.2">
      <c r="A2835" s="178">
        <f t="shared" si="1514"/>
        <v>43954</v>
      </c>
      <c r="B2835" s="2">
        <f t="shared" si="1500"/>
        <v>103763.47362969308</v>
      </c>
      <c r="C2835" s="2">
        <f t="shared" si="1515"/>
        <v>67348.539853490001</v>
      </c>
      <c r="D2835" s="2">
        <f>SUM(Y2835:Y$2956)</f>
        <v>19165.03752482</v>
      </c>
      <c r="E2835" s="11">
        <f t="shared" si="1501"/>
        <v>48183.502328670002</v>
      </c>
      <c r="F2835" s="99">
        <f t="shared" si="1494"/>
        <v>5344.75</v>
      </c>
      <c r="G2835" s="3">
        <f>IF(N2835=1,VLOOKUP(A2834,[1]Plan1!$BG$69:$BI$188,3),G2834)</f>
        <v>5348.49</v>
      </c>
      <c r="H2835" s="200">
        <f t="shared" si="1495"/>
        <v>43863</v>
      </c>
      <c r="I2835" s="200">
        <f t="shared" si="1496"/>
        <v>43892</v>
      </c>
      <c r="J2835" s="27">
        <f t="shared" si="1502"/>
        <v>6.9975209317552078E-4</v>
      </c>
      <c r="K2835" s="12">
        <f t="shared" si="1516"/>
        <v>43983</v>
      </c>
      <c r="L2835" s="12">
        <f t="shared" si="1503"/>
        <v>43955</v>
      </c>
      <c r="M2835" s="1">
        <f t="shared" si="1517"/>
        <v>20</v>
      </c>
      <c r="N2835" s="1">
        <f t="shared" si="1504"/>
        <v>20</v>
      </c>
      <c r="O2835" s="2">
        <f t="shared" si="1505"/>
        <v>1.0006997500000001</v>
      </c>
      <c r="P2835" s="11">
        <f t="shared" si="1493"/>
        <v>1.0025002700000001</v>
      </c>
      <c r="Q2835" s="11">
        <f t="shared" si="1489"/>
        <v>1.5414014036268739</v>
      </c>
      <c r="R2835" s="2">
        <f t="shared" si="1492"/>
        <v>1.5424799899999999</v>
      </c>
      <c r="S2835" s="2">
        <f t="shared" si="1487"/>
        <v>1.5082878799999999</v>
      </c>
      <c r="T2835" s="2">
        <f t="shared" si="1506"/>
        <v>101580.98639671</v>
      </c>
      <c r="U2835" s="2">
        <f t="shared" si="1507"/>
        <v>9741.356293611203</v>
      </c>
      <c r="V2835" s="2">
        <f t="shared" si="1508"/>
        <v>26138.585861421874</v>
      </c>
      <c r="W2835" s="2">
        <f t="shared" si="1509"/>
        <v>103228.48200852307</v>
      </c>
      <c r="X2835" s="29">
        <f t="shared" si="1510"/>
        <v>0</v>
      </c>
      <c r="Y2835" s="2">
        <f t="shared" si="1488"/>
        <v>0</v>
      </c>
      <c r="Z2835" s="82">
        <f t="shared" si="1511"/>
        <v>0</v>
      </c>
      <c r="AA2835" s="2">
        <f t="shared" si="1498"/>
        <v>0</v>
      </c>
      <c r="AB2835" s="27">
        <f t="shared" si="1518"/>
        <v>6.7299999999999999E-2</v>
      </c>
      <c r="AC2835" s="29">
        <f t="shared" si="1497"/>
        <v>20</v>
      </c>
      <c r="AD2835" s="29">
        <v>252</v>
      </c>
      <c r="AE2835" s="11">
        <f t="shared" si="1490"/>
        <v>1.0051825969999999</v>
      </c>
      <c r="AF2835" s="2">
        <f t="shared" si="1499"/>
        <v>526.45331535000003</v>
      </c>
      <c r="AG2835" s="2">
        <f t="shared" si="1512"/>
        <v>534.99162117000003</v>
      </c>
      <c r="AH2835" s="3">
        <f t="shared" si="1513"/>
        <v>0</v>
      </c>
      <c r="AI2835" s="4" t="str">
        <f t="shared" si="1491"/>
        <v>A+J=</v>
      </c>
      <c r="AJ2835" s="12">
        <f t="shared" si="1519"/>
        <v>43955</v>
      </c>
      <c r="AK2835" s="12"/>
      <c r="AL2835" s="4"/>
      <c r="AM2835" s="1"/>
      <c r="AN2835" s="12"/>
      <c r="AO2835" s="1"/>
      <c r="AP2835" s="1"/>
      <c r="AQ2835" s="3"/>
      <c r="AR2835" s="3"/>
      <c r="AS2835" s="7"/>
      <c r="AT2835" s="1"/>
      <c r="AU2835" s="1"/>
      <c r="AV2835" s="1"/>
      <c r="AW2835" s="1"/>
      <c r="AX2835" s="1"/>
      <c r="AY2835" s="1"/>
      <c r="AZ2835" s="1"/>
      <c r="BA2835" s="1"/>
      <c r="BB2835" s="1"/>
    </row>
    <row r="2836" spans="1:54" x14ac:dyDescent="0.2">
      <c r="A2836" s="178">
        <f t="shared" si="1514"/>
        <v>43955</v>
      </c>
      <c r="B2836" s="2">
        <f t="shared" si="1500"/>
        <v>103763.47362969308</v>
      </c>
      <c r="C2836" s="2">
        <f t="shared" si="1515"/>
        <v>67348.539853490001</v>
      </c>
      <c r="D2836" s="2">
        <f>SUM(Y2836:Y$2956)</f>
        <v>19165.03752482</v>
      </c>
      <c r="E2836" s="11">
        <f t="shared" si="1501"/>
        <v>48183.502328670002</v>
      </c>
      <c r="F2836" s="99">
        <f t="shared" si="1494"/>
        <v>5344.75</v>
      </c>
      <c r="G2836" s="3">
        <f>IF(N2836=1,VLOOKUP(A2835,[1]Plan1!$BG$69:$BI$188,3),G2835)</f>
        <v>5348.49</v>
      </c>
      <c r="H2836" s="200">
        <f t="shared" si="1495"/>
        <v>43863</v>
      </c>
      <c r="I2836" s="200">
        <f t="shared" si="1496"/>
        <v>43892</v>
      </c>
      <c r="J2836" s="27">
        <f t="shared" si="1502"/>
        <v>6.9975209317552078E-4</v>
      </c>
      <c r="K2836" s="12">
        <f t="shared" si="1516"/>
        <v>43983</v>
      </c>
      <c r="L2836" s="12">
        <f t="shared" si="1503"/>
        <v>43955</v>
      </c>
      <c r="M2836" s="1">
        <f t="shared" si="1517"/>
        <v>20</v>
      </c>
      <c r="N2836" s="1">
        <f t="shared" si="1504"/>
        <v>20</v>
      </c>
      <c r="O2836" s="2">
        <f t="shared" si="1505"/>
        <v>1.0006997500000001</v>
      </c>
      <c r="P2836" s="11">
        <f t="shared" si="1493"/>
        <v>1.0025002700000001</v>
      </c>
      <c r="Q2836" s="11">
        <f t="shared" si="1489"/>
        <v>1.5414014036268739</v>
      </c>
      <c r="R2836" s="2">
        <f t="shared" si="1492"/>
        <v>1.5424799899999999</v>
      </c>
      <c r="S2836" s="2">
        <f t="shared" si="1487"/>
        <v>1.5082878799999999</v>
      </c>
      <c r="T2836" s="2">
        <f t="shared" si="1506"/>
        <v>101580.98639671</v>
      </c>
      <c r="U2836" s="2">
        <f t="shared" si="1507"/>
        <v>9741.356293611203</v>
      </c>
      <c r="V2836" s="2">
        <f t="shared" si="1508"/>
        <v>26138.585861421874</v>
      </c>
      <c r="W2836" s="2">
        <f t="shared" si="1509"/>
        <v>103228.48200852307</v>
      </c>
      <c r="X2836" s="29">
        <f t="shared" si="1510"/>
        <v>93</v>
      </c>
      <c r="Y2836" s="2">
        <f t="shared" si="1488"/>
        <v>3807.9322403199999</v>
      </c>
      <c r="Z2836" s="82">
        <f t="shared" si="1511"/>
        <v>5.6540680000000003E-2</v>
      </c>
      <c r="AA2836" s="2">
        <f t="shared" si="1498"/>
        <v>5743.4580459400004</v>
      </c>
      <c r="AB2836" s="27">
        <f t="shared" si="1518"/>
        <v>6.7299999999999999E-2</v>
      </c>
      <c r="AC2836" s="29">
        <f t="shared" si="1497"/>
        <v>20</v>
      </c>
      <c r="AD2836" s="29">
        <v>252</v>
      </c>
      <c r="AE2836" s="11">
        <f t="shared" si="1490"/>
        <v>1.0051825969999999</v>
      </c>
      <c r="AF2836" s="2">
        <f t="shared" si="1499"/>
        <v>526.45331535000003</v>
      </c>
      <c r="AG2836" s="2">
        <f t="shared" si="1512"/>
        <v>534.99162117000003</v>
      </c>
      <c r="AH2836" s="3">
        <f t="shared" si="1513"/>
        <v>6269.9113612900001</v>
      </c>
      <c r="AI2836" s="4" t="str">
        <f t="shared" si="1491"/>
        <v>A+J=</v>
      </c>
      <c r="AJ2836" s="12">
        <f t="shared" si="1519"/>
        <v>43955</v>
      </c>
      <c r="AK2836" s="12"/>
      <c r="AL2836" s="4"/>
      <c r="AM2836" s="1"/>
      <c r="AN2836" s="12"/>
      <c r="AO2836" s="1"/>
      <c r="AP2836" s="1"/>
      <c r="AQ2836" s="3"/>
      <c r="AR2836" s="3"/>
      <c r="AS2836" s="7"/>
      <c r="AT2836" s="1"/>
      <c r="AU2836" s="1"/>
      <c r="AV2836" s="1"/>
      <c r="AW2836" s="1"/>
      <c r="AX2836" s="1"/>
      <c r="AY2836" s="1"/>
      <c r="AZ2836" s="1"/>
      <c r="BA2836" s="1"/>
      <c r="BB2836" s="1"/>
    </row>
    <row r="2837" spans="1:54" x14ac:dyDescent="0.2">
      <c r="A2837" s="178">
        <f t="shared" si="1514"/>
        <v>43956</v>
      </c>
      <c r="B2837" s="2">
        <f t="shared" si="1500"/>
        <v>97498.68369826462</v>
      </c>
      <c r="C2837" s="2">
        <f t="shared" si="1515"/>
        <v>63540.607613170003</v>
      </c>
      <c r="D2837" s="2">
        <f>SUM(Y2837:Y$2956)</f>
        <v>15357.105284499999</v>
      </c>
      <c r="E2837" s="11">
        <f t="shared" si="1501"/>
        <v>48183.502328670002</v>
      </c>
      <c r="F2837" s="99">
        <f t="shared" si="1494"/>
        <v>5348.49</v>
      </c>
      <c r="G2837" s="3">
        <f>IF(N2837=1,VLOOKUP(A2836,[1]Plan1!$BG$69:$BI$188,3),G2836)</f>
        <v>5331.91</v>
      </c>
      <c r="H2837" s="200">
        <f t="shared" si="1495"/>
        <v>43895</v>
      </c>
      <c r="I2837" s="200">
        <f t="shared" si="1496"/>
        <v>43926</v>
      </c>
      <c r="J2837" s="27">
        <f t="shared" si="1502"/>
        <v>-3.0999403569978989E-3</v>
      </c>
      <c r="K2837" s="12">
        <f t="shared" si="1516"/>
        <v>43983</v>
      </c>
      <c r="L2837" s="12">
        <f t="shared" si="1503"/>
        <v>43983</v>
      </c>
      <c r="M2837" s="1">
        <f t="shared" si="1517"/>
        <v>20</v>
      </c>
      <c r="N2837" s="1">
        <f t="shared" si="1504"/>
        <v>1</v>
      </c>
      <c r="O2837" s="2">
        <f t="shared" si="1505"/>
        <v>0.99984477000000005</v>
      </c>
      <c r="P2837" s="11">
        <f t="shared" si="1493"/>
        <v>1.0006997500000001</v>
      </c>
      <c r="Q2837" s="11">
        <f t="shared" si="1489"/>
        <v>1.5424799992590621</v>
      </c>
      <c r="R2837" s="2">
        <f t="shared" si="1492"/>
        <v>1.54224056</v>
      </c>
      <c r="S2837" s="2">
        <f t="shared" si="1487"/>
        <v>1.5082878799999999</v>
      </c>
      <c r="T2837" s="2">
        <f t="shared" si="1506"/>
        <v>95837.528350780005</v>
      </c>
      <c r="U2837" s="2">
        <f t="shared" si="1507"/>
        <v>7805.8304879953002</v>
      </c>
      <c r="V2837" s="2">
        <f t="shared" si="1508"/>
        <v>26127.049285459325</v>
      </c>
      <c r="W2837" s="2">
        <f t="shared" si="1509"/>
        <v>97473.48738662462</v>
      </c>
      <c r="X2837" s="29">
        <f t="shared" si="1510"/>
        <v>0</v>
      </c>
      <c r="Y2837" s="2">
        <f t="shared" si="1488"/>
        <v>0</v>
      </c>
      <c r="Z2837" s="82">
        <f t="shared" si="1511"/>
        <v>0</v>
      </c>
      <c r="AA2837" s="2">
        <f t="shared" si="1498"/>
        <v>0</v>
      </c>
      <c r="AB2837" s="27">
        <f t="shared" si="1518"/>
        <v>6.7299999999999999E-2</v>
      </c>
      <c r="AC2837" s="29">
        <f t="shared" si="1497"/>
        <v>1</v>
      </c>
      <c r="AD2837" s="29">
        <v>252</v>
      </c>
      <c r="AE2837" s="11">
        <f t="shared" si="1490"/>
        <v>1.0002584940000001</v>
      </c>
      <c r="AF2837" s="2">
        <f t="shared" si="1499"/>
        <v>24.773426050000001</v>
      </c>
      <c r="AG2837" s="2">
        <f t="shared" si="1512"/>
        <v>25.196311640000001</v>
      </c>
      <c r="AH2837" s="3">
        <f t="shared" si="1513"/>
        <v>0</v>
      </c>
      <c r="AI2837" s="4" t="str">
        <f t="shared" si="1491"/>
        <v>A+J=</v>
      </c>
      <c r="AJ2837" s="12">
        <f t="shared" si="1519"/>
        <v>43983</v>
      </c>
      <c r="AK2837" s="12"/>
      <c r="AL2837" s="4"/>
      <c r="AM2837" s="1"/>
      <c r="AN2837" s="12"/>
      <c r="AO2837" s="1"/>
      <c r="AP2837" s="1"/>
      <c r="AQ2837" s="3"/>
      <c r="AR2837" s="3"/>
      <c r="AS2837" s="7"/>
      <c r="AT2837" s="1"/>
      <c r="AU2837" s="1"/>
      <c r="AV2837" s="1"/>
      <c r="AW2837" s="1"/>
      <c r="AX2837" s="1"/>
      <c r="AY2837" s="1"/>
      <c r="AZ2837" s="1"/>
      <c r="BA2837" s="1"/>
      <c r="BB2837" s="1"/>
    </row>
    <row r="2838" spans="1:54" x14ac:dyDescent="0.2">
      <c r="A2838" s="178">
        <f t="shared" si="1514"/>
        <v>43957</v>
      </c>
      <c r="B2838" s="2">
        <f t="shared" si="1500"/>
        <v>97512.345445887142</v>
      </c>
      <c r="C2838" s="2">
        <f t="shared" si="1515"/>
        <v>63540.607613170003</v>
      </c>
      <c r="D2838" s="2">
        <f>SUM(Y2838:Y$2956)</f>
        <v>15357.105284499999</v>
      </c>
      <c r="E2838" s="11">
        <f t="shared" si="1501"/>
        <v>48183.502328670002</v>
      </c>
      <c r="F2838" s="99">
        <f t="shared" si="1494"/>
        <v>5348.49</v>
      </c>
      <c r="G2838" s="3">
        <f>IF(N2838=1,VLOOKUP(A2837,[1]Plan1!$BG$69:$BI$188,3),G2837)</f>
        <v>5331.91</v>
      </c>
      <c r="H2838" s="200">
        <f t="shared" si="1495"/>
        <v>43895</v>
      </c>
      <c r="I2838" s="200">
        <f t="shared" si="1496"/>
        <v>43926</v>
      </c>
      <c r="J2838" s="27">
        <f t="shared" si="1502"/>
        <v>-3.0999403569978989E-3</v>
      </c>
      <c r="K2838" s="12">
        <f t="shared" si="1516"/>
        <v>43983</v>
      </c>
      <c r="L2838" s="12">
        <f t="shared" si="1503"/>
        <v>43983</v>
      </c>
      <c r="M2838" s="1">
        <f t="shared" si="1517"/>
        <v>20</v>
      </c>
      <c r="N2838" s="1">
        <f t="shared" si="1504"/>
        <v>2</v>
      </c>
      <c r="O2838" s="2">
        <f t="shared" si="1505"/>
        <v>0.99968957000000003</v>
      </c>
      <c r="P2838" s="11">
        <f t="shared" si="1493"/>
        <v>1.0006997500000001</v>
      </c>
      <c r="Q2838" s="11">
        <f t="shared" si="1489"/>
        <v>1.5424799992590621</v>
      </c>
      <c r="R2838" s="2">
        <f t="shared" si="1492"/>
        <v>1.5420011600000001</v>
      </c>
      <c r="S2838" s="2">
        <f t="shared" si="1487"/>
        <v>1.5082878799999999</v>
      </c>
      <c r="T2838" s="2">
        <f t="shared" si="1506"/>
        <v>95837.528350780005</v>
      </c>
      <c r="U2838" s="2">
        <f t="shared" si="1507"/>
        <v>7805.8304879953002</v>
      </c>
      <c r="V2838" s="2">
        <f t="shared" si="1508"/>
        <v>26115.514155001845</v>
      </c>
      <c r="W2838" s="2">
        <f t="shared" si="1509"/>
        <v>97461.952256167147</v>
      </c>
      <c r="X2838" s="29">
        <f t="shared" si="1510"/>
        <v>0</v>
      </c>
      <c r="Y2838" s="2">
        <f t="shared" si="1488"/>
        <v>0</v>
      </c>
      <c r="Z2838" s="82">
        <f t="shared" si="1511"/>
        <v>0</v>
      </c>
      <c r="AA2838" s="2">
        <f t="shared" si="1498"/>
        <v>0</v>
      </c>
      <c r="AB2838" s="27">
        <f t="shared" si="1518"/>
        <v>6.7299999999999999E-2</v>
      </c>
      <c r="AC2838" s="29">
        <f t="shared" si="1497"/>
        <v>2</v>
      </c>
      <c r="AD2838" s="29">
        <v>252</v>
      </c>
      <c r="AE2838" s="11">
        <f t="shared" si="1490"/>
        <v>1.000517055</v>
      </c>
      <c r="AF2838" s="2">
        <f t="shared" si="1499"/>
        <v>49.553273220000001</v>
      </c>
      <c r="AG2838" s="2">
        <f t="shared" si="1512"/>
        <v>50.393189720000002</v>
      </c>
      <c r="AH2838" s="3">
        <f t="shared" si="1513"/>
        <v>0</v>
      </c>
      <c r="AI2838" s="4" t="str">
        <f t="shared" si="1491"/>
        <v>A+J=</v>
      </c>
      <c r="AJ2838" s="12">
        <f t="shared" si="1519"/>
        <v>43983</v>
      </c>
      <c r="AK2838" s="12"/>
      <c r="AL2838" s="4"/>
      <c r="AM2838" s="1"/>
      <c r="AN2838" s="12"/>
      <c r="AO2838" s="1"/>
      <c r="AP2838" s="1"/>
      <c r="AQ2838" s="3"/>
      <c r="AR2838" s="3"/>
      <c r="AS2838" s="7"/>
      <c r="AT2838" s="1"/>
      <c r="AU2838" s="1"/>
      <c r="AV2838" s="1"/>
      <c r="AW2838" s="1"/>
      <c r="AX2838" s="1"/>
      <c r="AY2838" s="1"/>
      <c r="AZ2838" s="1"/>
      <c r="BA2838" s="1"/>
      <c r="BB2838" s="1"/>
    </row>
    <row r="2839" spans="1:54" x14ac:dyDescent="0.2">
      <c r="A2839" s="178">
        <f t="shared" si="1514"/>
        <v>43958</v>
      </c>
      <c r="B2839" s="2">
        <f t="shared" si="1500"/>
        <v>97526.009686449761</v>
      </c>
      <c r="C2839" s="2">
        <f t="shared" si="1515"/>
        <v>63540.607613170003</v>
      </c>
      <c r="D2839" s="2">
        <f>SUM(Y2839:Y$2956)</f>
        <v>15357.105284499999</v>
      </c>
      <c r="E2839" s="11">
        <f t="shared" si="1501"/>
        <v>48183.502328670002</v>
      </c>
      <c r="F2839" s="99">
        <f t="shared" si="1494"/>
        <v>5348.49</v>
      </c>
      <c r="G2839" s="3">
        <f>IF(N2839=1,VLOOKUP(A2838,[1]Plan1!$BG$69:$BI$188,3),G2838)</f>
        <v>5331.91</v>
      </c>
      <c r="H2839" s="200">
        <f t="shared" si="1495"/>
        <v>43895</v>
      </c>
      <c r="I2839" s="200">
        <f t="shared" si="1496"/>
        <v>43926</v>
      </c>
      <c r="J2839" s="27">
        <f t="shared" si="1502"/>
        <v>-3.0999403569978989E-3</v>
      </c>
      <c r="K2839" s="12">
        <f t="shared" si="1516"/>
        <v>43983</v>
      </c>
      <c r="L2839" s="12">
        <f t="shared" si="1503"/>
        <v>43983</v>
      </c>
      <c r="M2839" s="1">
        <f t="shared" si="1517"/>
        <v>20</v>
      </c>
      <c r="N2839" s="1">
        <f t="shared" si="1504"/>
        <v>3</v>
      </c>
      <c r="O2839" s="2">
        <f t="shared" si="1505"/>
        <v>0.99953438999999999</v>
      </c>
      <c r="P2839" s="11">
        <f t="shared" si="1493"/>
        <v>1.0006997500000001</v>
      </c>
      <c r="Q2839" s="11">
        <f t="shared" si="1489"/>
        <v>1.5424799992590621</v>
      </c>
      <c r="R2839" s="2">
        <f t="shared" si="1492"/>
        <v>1.5417618</v>
      </c>
      <c r="S2839" s="2">
        <f t="shared" si="1487"/>
        <v>1.5082878799999999</v>
      </c>
      <c r="T2839" s="2">
        <f t="shared" si="1506"/>
        <v>95837.528350780005</v>
      </c>
      <c r="U2839" s="2">
        <f t="shared" si="1507"/>
        <v>7805.8304879953002</v>
      </c>
      <c r="V2839" s="2">
        <f t="shared" si="1508"/>
        <v>26103.980951884449</v>
      </c>
      <c r="W2839" s="2">
        <f t="shared" si="1509"/>
        <v>97450.419053049758</v>
      </c>
      <c r="X2839" s="29">
        <f t="shared" si="1510"/>
        <v>0</v>
      </c>
      <c r="Y2839" s="2">
        <f t="shared" si="1488"/>
        <v>0</v>
      </c>
      <c r="Z2839" s="82">
        <f t="shared" si="1511"/>
        <v>0</v>
      </c>
      <c r="AA2839" s="2">
        <f t="shared" si="1498"/>
        <v>0</v>
      </c>
      <c r="AB2839" s="27">
        <f t="shared" si="1518"/>
        <v>6.7299999999999999E-2</v>
      </c>
      <c r="AC2839" s="29">
        <f t="shared" si="1497"/>
        <v>3</v>
      </c>
      <c r="AD2839" s="29">
        <v>252</v>
      </c>
      <c r="AE2839" s="11">
        <f t="shared" si="1490"/>
        <v>1.0007756830000001</v>
      </c>
      <c r="AF2839" s="2">
        <f t="shared" si="1499"/>
        <v>74.339541499999996</v>
      </c>
      <c r="AG2839" s="2">
        <f t="shared" si="1512"/>
        <v>75.590633400000002</v>
      </c>
      <c r="AH2839" s="3">
        <f t="shared" si="1513"/>
        <v>0</v>
      </c>
      <c r="AI2839" s="4" t="str">
        <f t="shared" si="1491"/>
        <v>A+J=</v>
      </c>
      <c r="AJ2839" s="12">
        <f t="shared" si="1519"/>
        <v>43983</v>
      </c>
      <c r="AK2839" s="12"/>
      <c r="AL2839" s="4"/>
      <c r="AM2839" s="1"/>
      <c r="AN2839" s="12"/>
      <c r="AO2839" s="1"/>
      <c r="AP2839" s="1"/>
      <c r="AQ2839" s="3"/>
      <c r="AR2839" s="3"/>
      <c r="AS2839" s="7"/>
      <c r="AT2839" s="1"/>
      <c r="AU2839" s="1"/>
      <c r="AV2839" s="1"/>
      <c r="AW2839" s="1"/>
      <c r="AX2839" s="1"/>
      <c r="AY2839" s="1"/>
      <c r="AZ2839" s="1"/>
      <c r="BA2839" s="1"/>
      <c r="BB2839" s="1"/>
    </row>
    <row r="2840" spans="1:54" x14ac:dyDescent="0.2">
      <c r="A2840" s="178">
        <f t="shared" si="1514"/>
        <v>43959</v>
      </c>
      <c r="B2840" s="2">
        <f t="shared" si="1500"/>
        <v>97539.676321692459</v>
      </c>
      <c r="C2840" s="2">
        <f t="shared" si="1515"/>
        <v>63540.607613170003</v>
      </c>
      <c r="D2840" s="2">
        <f>SUM(Y2840:Y$2956)</f>
        <v>15357.105284499999</v>
      </c>
      <c r="E2840" s="11">
        <f t="shared" si="1501"/>
        <v>48183.502328670002</v>
      </c>
      <c r="F2840" s="99">
        <f t="shared" si="1494"/>
        <v>5348.49</v>
      </c>
      <c r="G2840" s="3">
        <f>IF(N2840=1,VLOOKUP(A2839,[1]Plan1!$BG$69:$BI$188,3),G2839)</f>
        <v>5331.91</v>
      </c>
      <c r="H2840" s="200">
        <f t="shared" si="1495"/>
        <v>43895</v>
      </c>
      <c r="I2840" s="200">
        <f t="shared" si="1496"/>
        <v>43926</v>
      </c>
      <c r="J2840" s="27">
        <f t="shared" si="1502"/>
        <v>-3.0999403569978989E-3</v>
      </c>
      <c r="K2840" s="12">
        <f t="shared" si="1516"/>
        <v>43983</v>
      </c>
      <c r="L2840" s="12">
        <f t="shared" si="1503"/>
        <v>43983</v>
      </c>
      <c r="M2840" s="1">
        <f t="shared" si="1517"/>
        <v>20</v>
      </c>
      <c r="N2840" s="1">
        <f t="shared" si="1504"/>
        <v>4</v>
      </c>
      <c r="O2840" s="2">
        <f t="shared" si="1505"/>
        <v>0.99937924</v>
      </c>
      <c r="P2840" s="11">
        <f t="shared" si="1493"/>
        <v>1.0006997500000001</v>
      </c>
      <c r="Q2840" s="11">
        <f t="shared" si="1489"/>
        <v>1.5424799992590621</v>
      </c>
      <c r="R2840" s="2">
        <f t="shared" si="1492"/>
        <v>1.54152248</v>
      </c>
      <c r="S2840" s="2">
        <f t="shared" si="1487"/>
        <v>1.5082878799999999</v>
      </c>
      <c r="T2840" s="2">
        <f t="shared" si="1506"/>
        <v>95837.528350780005</v>
      </c>
      <c r="U2840" s="2">
        <f t="shared" si="1507"/>
        <v>7805.8304879953002</v>
      </c>
      <c r="V2840" s="2">
        <f t="shared" si="1508"/>
        <v>26092.449676107157</v>
      </c>
      <c r="W2840" s="2">
        <f t="shared" si="1509"/>
        <v>97438.887777272466</v>
      </c>
      <c r="X2840" s="29">
        <f t="shared" si="1510"/>
        <v>0</v>
      </c>
      <c r="Y2840" s="2">
        <f t="shared" si="1488"/>
        <v>0</v>
      </c>
      <c r="Z2840" s="82">
        <f t="shared" si="1511"/>
        <v>0</v>
      </c>
      <c r="AA2840" s="2">
        <f t="shared" si="1498"/>
        <v>0</v>
      </c>
      <c r="AB2840" s="27">
        <f t="shared" si="1518"/>
        <v>6.7299999999999999E-2</v>
      </c>
      <c r="AC2840" s="29">
        <f t="shared" si="1497"/>
        <v>4</v>
      </c>
      <c r="AD2840" s="29">
        <v>252</v>
      </c>
      <c r="AE2840" s="11">
        <f t="shared" si="1490"/>
        <v>1.0010343770000001</v>
      </c>
      <c r="AF2840" s="2">
        <f t="shared" si="1499"/>
        <v>99.132135059999996</v>
      </c>
      <c r="AG2840" s="2">
        <f t="shared" si="1512"/>
        <v>100.78854441999999</v>
      </c>
      <c r="AH2840" s="3">
        <f t="shared" si="1513"/>
        <v>0</v>
      </c>
      <c r="AI2840" s="4" t="str">
        <f t="shared" si="1491"/>
        <v>A+J=</v>
      </c>
      <c r="AJ2840" s="12">
        <f t="shared" si="1519"/>
        <v>43983</v>
      </c>
      <c r="AK2840" s="12"/>
      <c r="AL2840" s="4"/>
      <c r="AM2840" s="1"/>
      <c r="AN2840" s="12"/>
      <c r="AO2840" s="1"/>
      <c r="AP2840" s="1"/>
      <c r="AQ2840" s="3"/>
      <c r="AR2840" s="3"/>
      <c r="AS2840" s="7"/>
      <c r="AT2840" s="1"/>
      <c r="AU2840" s="1"/>
      <c r="AV2840" s="1"/>
      <c r="AW2840" s="1"/>
      <c r="AX2840" s="1"/>
      <c r="AY2840" s="1"/>
      <c r="AZ2840" s="1"/>
      <c r="BA2840" s="1"/>
      <c r="BB2840" s="1"/>
    </row>
    <row r="2841" spans="1:54" x14ac:dyDescent="0.2">
      <c r="A2841" s="178">
        <f t="shared" si="1514"/>
        <v>43960</v>
      </c>
      <c r="B2841" s="2">
        <f t="shared" si="1500"/>
        <v>97553.345545685253</v>
      </c>
      <c r="C2841" s="2">
        <f t="shared" si="1515"/>
        <v>63540.607613170003</v>
      </c>
      <c r="D2841" s="2">
        <f>SUM(Y2841:Y$2956)</f>
        <v>15357.105284499999</v>
      </c>
      <c r="E2841" s="11">
        <f t="shared" si="1501"/>
        <v>48183.502328670002</v>
      </c>
      <c r="F2841" s="99">
        <f t="shared" si="1494"/>
        <v>5348.49</v>
      </c>
      <c r="G2841" s="3">
        <f>IF(N2841=1,VLOOKUP(A2840,[1]Plan1!$BG$69:$BI$188,3),G2840)</f>
        <v>5331.91</v>
      </c>
      <c r="H2841" s="200">
        <f t="shared" si="1495"/>
        <v>43895</v>
      </c>
      <c r="I2841" s="200">
        <f t="shared" si="1496"/>
        <v>43926</v>
      </c>
      <c r="J2841" s="27">
        <f t="shared" si="1502"/>
        <v>-3.0999403569978989E-3</v>
      </c>
      <c r="K2841" s="12">
        <f t="shared" si="1516"/>
        <v>43983</v>
      </c>
      <c r="L2841" s="12">
        <f t="shared" si="1503"/>
        <v>43983</v>
      </c>
      <c r="M2841" s="1">
        <f t="shared" si="1517"/>
        <v>20</v>
      </c>
      <c r="N2841" s="1">
        <f t="shared" si="1504"/>
        <v>5</v>
      </c>
      <c r="O2841" s="2">
        <f t="shared" si="1505"/>
        <v>0.99922411</v>
      </c>
      <c r="P2841" s="11">
        <f t="shared" si="1493"/>
        <v>1.0006997500000001</v>
      </c>
      <c r="Q2841" s="11">
        <f t="shared" si="1489"/>
        <v>1.5424799992590621</v>
      </c>
      <c r="R2841" s="2">
        <f t="shared" si="1492"/>
        <v>1.5412832000000001</v>
      </c>
      <c r="S2841" s="2">
        <f t="shared" si="1487"/>
        <v>1.5082878799999999</v>
      </c>
      <c r="T2841" s="2">
        <f t="shared" si="1506"/>
        <v>95837.528350780005</v>
      </c>
      <c r="U2841" s="2">
        <f t="shared" si="1507"/>
        <v>7805.8304879953002</v>
      </c>
      <c r="V2841" s="2">
        <f t="shared" si="1508"/>
        <v>26080.920327669955</v>
      </c>
      <c r="W2841" s="2">
        <f t="shared" si="1509"/>
        <v>97427.358428835258</v>
      </c>
      <c r="X2841" s="29">
        <f t="shared" si="1510"/>
        <v>0</v>
      </c>
      <c r="Y2841" s="2">
        <f t="shared" si="1488"/>
        <v>0</v>
      </c>
      <c r="Z2841" s="82">
        <f t="shared" si="1511"/>
        <v>0</v>
      </c>
      <c r="AA2841" s="2">
        <f t="shared" si="1498"/>
        <v>0</v>
      </c>
      <c r="AB2841" s="27">
        <f t="shared" si="1518"/>
        <v>6.7299999999999999E-2</v>
      </c>
      <c r="AC2841" s="29">
        <f t="shared" si="1497"/>
        <v>5</v>
      </c>
      <c r="AD2841" s="29">
        <v>252</v>
      </c>
      <c r="AE2841" s="11">
        <f t="shared" si="1490"/>
        <v>1.0012931389999999</v>
      </c>
      <c r="AF2841" s="2">
        <f t="shared" si="1499"/>
        <v>123.93124557</v>
      </c>
      <c r="AG2841" s="2">
        <f t="shared" si="1512"/>
        <v>125.98711685000001</v>
      </c>
      <c r="AH2841" s="3">
        <f t="shared" si="1513"/>
        <v>0</v>
      </c>
      <c r="AI2841" s="4" t="str">
        <f t="shared" si="1491"/>
        <v>A+J=</v>
      </c>
      <c r="AJ2841" s="12">
        <f t="shared" si="1519"/>
        <v>43983</v>
      </c>
      <c r="AK2841" s="12"/>
      <c r="AL2841" s="4"/>
      <c r="AM2841" s="1"/>
      <c r="AN2841" s="12"/>
      <c r="AO2841" s="1"/>
      <c r="AP2841" s="1"/>
      <c r="AQ2841" s="3"/>
      <c r="AR2841" s="3"/>
      <c r="AS2841" s="7"/>
      <c r="AT2841" s="1"/>
      <c r="AU2841" s="1"/>
      <c r="AV2841" s="1"/>
      <c r="AW2841" s="1"/>
      <c r="AX2841" s="1"/>
      <c r="AY2841" s="1"/>
      <c r="AZ2841" s="1"/>
      <c r="BA2841" s="1"/>
      <c r="BB2841" s="1"/>
    </row>
    <row r="2842" spans="1:54" x14ac:dyDescent="0.2">
      <c r="A2842" s="178">
        <f t="shared" si="1514"/>
        <v>43961</v>
      </c>
      <c r="B2842" s="2">
        <f t="shared" si="1500"/>
        <v>97553.345545685253</v>
      </c>
      <c r="C2842" s="2">
        <f t="shared" si="1515"/>
        <v>63540.607613170003</v>
      </c>
      <c r="D2842" s="2">
        <f>SUM(Y2842:Y$2956)</f>
        <v>15357.105284499999</v>
      </c>
      <c r="E2842" s="11">
        <f t="shared" si="1501"/>
        <v>48183.502328670002</v>
      </c>
      <c r="F2842" s="99">
        <f t="shared" si="1494"/>
        <v>5348.49</v>
      </c>
      <c r="G2842" s="3">
        <f>IF(N2842=1,VLOOKUP(A2841,[1]Plan1!$BG$69:$BI$188,3),G2841)</f>
        <v>5331.91</v>
      </c>
      <c r="H2842" s="200">
        <f t="shared" si="1495"/>
        <v>43895</v>
      </c>
      <c r="I2842" s="200">
        <f t="shared" si="1496"/>
        <v>43926</v>
      </c>
      <c r="J2842" s="27">
        <f t="shared" si="1502"/>
        <v>-3.0999403569978989E-3</v>
      </c>
      <c r="K2842" s="12">
        <f t="shared" si="1516"/>
        <v>43983</v>
      </c>
      <c r="L2842" s="12">
        <f t="shared" si="1503"/>
        <v>43983</v>
      </c>
      <c r="M2842" s="1">
        <f t="shared" si="1517"/>
        <v>20</v>
      </c>
      <c r="N2842" s="1">
        <f t="shared" si="1504"/>
        <v>5</v>
      </c>
      <c r="O2842" s="2">
        <f t="shared" si="1505"/>
        <v>0.99922411</v>
      </c>
      <c r="P2842" s="11">
        <f t="shared" si="1493"/>
        <v>1.0006997500000001</v>
      </c>
      <c r="Q2842" s="11">
        <f t="shared" si="1489"/>
        <v>1.5424799992590621</v>
      </c>
      <c r="R2842" s="2">
        <f t="shared" si="1492"/>
        <v>1.5412832000000001</v>
      </c>
      <c r="S2842" s="2">
        <f t="shared" si="1487"/>
        <v>1.5082878799999999</v>
      </c>
      <c r="T2842" s="2">
        <f t="shared" si="1506"/>
        <v>95837.528350780005</v>
      </c>
      <c r="U2842" s="2">
        <f t="shared" si="1507"/>
        <v>7805.8304879953002</v>
      </c>
      <c r="V2842" s="2">
        <f t="shared" si="1508"/>
        <v>26080.920327669955</v>
      </c>
      <c r="W2842" s="2">
        <f t="shared" si="1509"/>
        <v>97427.358428835258</v>
      </c>
      <c r="X2842" s="29">
        <f t="shared" si="1510"/>
        <v>0</v>
      </c>
      <c r="Y2842" s="2">
        <f t="shared" si="1488"/>
        <v>0</v>
      </c>
      <c r="Z2842" s="82">
        <f t="shared" si="1511"/>
        <v>0</v>
      </c>
      <c r="AA2842" s="2">
        <f t="shared" si="1498"/>
        <v>0</v>
      </c>
      <c r="AB2842" s="27">
        <f t="shared" si="1518"/>
        <v>6.7299999999999999E-2</v>
      </c>
      <c r="AC2842" s="29">
        <f t="shared" si="1497"/>
        <v>5</v>
      </c>
      <c r="AD2842" s="29">
        <v>252</v>
      </c>
      <c r="AE2842" s="11">
        <f t="shared" si="1490"/>
        <v>1.0012931389999999</v>
      </c>
      <c r="AF2842" s="2">
        <f t="shared" si="1499"/>
        <v>123.93124557</v>
      </c>
      <c r="AG2842" s="2">
        <f t="shared" si="1512"/>
        <v>125.98711685000001</v>
      </c>
      <c r="AH2842" s="3">
        <f t="shared" si="1513"/>
        <v>0</v>
      </c>
      <c r="AI2842" s="4" t="str">
        <f t="shared" si="1491"/>
        <v>A+J=</v>
      </c>
      <c r="AJ2842" s="12">
        <f t="shared" si="1519"/>
        <v>43983</v>
      </c>
      <c r="AK2842" s="12"/>
      <c r="AL2842" s="4"/>
      <c r="AM2842" s="1"/>
      <c r="AN2842" s="12"/>
      <c r="AO2842" s="1"/>
      <c r="AP2842" s="1"/>
      <c r="AQ2842" s="3"/>
      <c r="AR2842" s="3"/>
      <c r="AS2842" s="7"/>
      <c r="AT2842" s="1"/>
      <c r="AU2842" s="1"/>
      <c r="AV2842" s="1"/>
      <c r="AW2842" s="1"/>
      <c r="AX2842" s="1"/>
      <c r="AY2842" s="1"/>
      <c r="AZ2842" s="1"/>
      <c r="BA2842" s="1"/>
      <c r="BB2842" s="1"/>
    </row>
    <row r="2843" spans="1:54" x14ac:dyDescent="0.2">
      <c r="A2843" s="178">
        <f t="shared" si="1514"/>
        <v>43962</v>
      </c>
      <c r="B2843" s="2">
        <f t="shared" si="1500"/>
        <v>97553.345545685253</v>
      </c>
      <c r="C2843" s="2">
        <f t="shared" si="1515"/>
        <v>63540.607613170003</v>
      </c>
      <c r="D2843" s="2">
        <f>SUM(Y2843:Y$2956)</f>
        <v>15357.105284499999</v>
      </c>
      <c r="E2843" s="11">
        <f t="shared" si="1501"/>
        <v>48183.502328670002</v>
      </c>
      <c r="F2843" s="99">
        <f t="shared" si="1494"/>
        <v>5348.49</v>
      </c>
      <c r="G2843" s="3">
        <f>IF(N2843=1,VLOOKUP(A2842,[1]Plan1!$BG$69:$BI$188,3),G2842)</f>
        <v>5331.91</v>
      </c>
      <c r="H2843" s="200">
        <f t="shared" si="1495"/>
        <v>43895</v>
      </c>
      <c r="I2843" s="200">
        <f t="shared" si="1496"/>
        <v>43926</v>
      </c>
      <c r="J2843" s="27">
        <f t="shared" si="1502"/>
        <v>-3.0999403569978989E-3</v>
      </c>
      <c r="K2843" s="12">
        <f t="shared" si="1516"/>
        <v>43983</v>
      </c>
      <c r="L2843" s="12">
        <f t="shared" si="1503"/>
        <v>43983</v>
      </c>
      <c r="M2843" s="1">
        <f t="shared" si="1517"/>
        <v>20</v>
      </c>
      <c r="N2843" s="1">
        <f t="shared" si="1504"/>
        <v>5</v>
      </c>
      <c r="O2843" s="2">
        <f t="shared" si="1505"/>
        <v>0.99922411</v>
      </c>
      <c r="P2843" s="11">
        <f t="shared" si="1493"/>
        <v>1.0006997500000001</v>
      </c>
      <c r="Q2843" s="11">
        <f t="shared" si="1489"/>
        <v>1.5424799992590621</v>
      </c>
      <c r="R2843" s="2">
        <f t="shared" si="1492"/>
        <v>1.5412832000000001</v>
      </c>
      <c r="S2843" s="2">
        <f t="shared" si="1487"/>
        <v>1.5082878799999999</v>
      </c>
      <c r="T2843" s="2">
        <f t="shared" si="1506"/>
        <v>95837.528350780005</v>
      </c>
      <c r="U2843" s="2">
        <f t="shared" si="1507"/>
        <v>7805.8304879953002</v>
      </c>
      <c r="V2843" s="2">
        <f t="shared" si="1508"/>
        <v>26080.920327669955</v>
      </c>
      <c r="W2843" s="2">
        <f t="shared" si="1509"/>
        <v>97427.358428835258</v>
      </c>
      <c r="X2843" s="29">
        <f t="shared" si="1510"/>
        <v>0</v>
      </c>
      <c r="Y2843" s="2">
        <f t="shared" si="1488"/>
        <v>0</v>
      </c>
      <c r="Z2843" s="82">
        <f t="shared" si="1511"/>
        <v>0</v>
      </c>
      <c r="AA2843" s="2">
        <f t="shared" si="1498"/>
        <v>0</v>
      </c>
      <c r="AB2843" s="27">
        <f t="shared" si="1518"/>
        <v>6.7299999999999999E-2</v>
      </c>
      <c r="AC2843" s="29">
        <f t="shared" si="1497"/>
        <v>5</v>
      </c>
      <c r="AD2843" s="29">
        <v>252</v>
      </c>
      <c r="AE2843" s="11">
        <f t="shared" si="1490"/>
        <v>1.0012931389999999</v>
      </c>
      <c r="AF2843" s="2">
        <f t="shared" si="1499"/>
        <v>123.93124557</v>
      </c>
      <c r="AG2843" s="2">
        <f t="shared" si="1512"/>
        <v>125.98711685000001</v>
      </c>
      <c r="AH2843" s="3">
        <f t="shared" si="1513"/>
        <v>0</v>
      </c>
      <c r="AI2843" s="4" t="str">
        <f t="shared" si="1491"/>
        <v>A+J=</v>
      </c>
      <c r="AJ2843" s="12">
        <f t="shared" si="1519"/>
        <v>43983</v>
      </c>
      <c r="AK2843" s="12"/>
      <c r="AL2843" s="4"/>
      <c r="AM2843" s="1"/>
      <c r="AN2843" s="12"/>
      <c r="AO2843" s="1"/>
      <c r="AP2843" s="1"/>
      <c r="AQ2843" s="3"/>
      <c r="AR2843" s="3"/>
      <c r="AS2843" s="7"/>
      <c r="AT2843" s="1"/>
      <c r="AU2843" s="1"/>
      <c r="AV2843" s="1"/>
      <c r="AW2843" s="1"/>
      <c r="AX2843" s="1"/>
      <c r="AY2843" s="1"/>
      <c r="AZ2843" s="1"/>
      <c r="BA2843" s="1"/>
      <c r="BB2843" s="1"/>
    </row>
    <row r="2844" spans="1:54" x14ac:dyDescent="0.2">
      <c r="A2844" s="178">
        <f t="shared" si="1514"/>
        <v>43963</v>
      </c>
      <c r="B2844" s="2">
        <f t="shared" si="1500"/>
        <v>97567.016680153116</v>
      </c>
      <c r="C2844" s="2">
        <f t="shared" si="1515"/>
        <v>63540.607613170003</v>
      </c>
      <c r="D2844" s="2">
        <f>SUM(Y2844:Y$2956)</f>
        <v>15357.105284499999</v>
      </c>
      <c r="E2844" s="11">
        <f t="shared" si="1501"/>
        <v>48183.502328670002</v>
      </c>
      <c r="F2844" s="99">
        <f t="shared" si="1494"/>
        <v>5348.49</v>
      </c>
      <c r="G2844" s="3">
        <f>IF(N2844=1,VLOOKUP(A2843,[1]Plan1!$BG$69:$BI$188,3),G2843)</f>
        <v>5331.91</v>
      </c>
      <c r="H2844" s="200">
        <f t="shared" si="1495"/>
        <v>43895</v>
      </c>
      <c r="I2844" s="200">
        <f t="shared" si="1496"/>
        <v>43926</v>
      </c>
      <c r="J2844" s="27">
        <f t="shared" si="1502"/>
        <v>-3.0999403569978989E-3</v>
      </c>
      <c r="K2844" s="12">
        <f t="shared" si="1516"/>
        <v>43983</v>
      </c>
      <c r="L2844" s="12">
        <f t="shared" si="1503"/>
        <v>43983</v>
      </c>
      <c r="M2844" s="1">
        <f t="shared" si="1517"/>
        <v>20</v>
      </c>
      <c r="N2844" s="1">
        <f t="shared" si="1504"/>
        <v>6</v>
      </c>
      <c r="O2844" s="2">
        <f t="shared" si="1505"/>
        <v>0.99906899999999998</v>
      </c>
      <c r="P2844" s="11">
        <f t="shared" si="1493"/>
        <v>1.0006997500000001</v>
      </c>
      <c r="Q2844" s="11">
        <f t="shared" si="1489"/>
        <v>1.5424799992590621</v>
      </c>
      <c r="R2844" s="2">
        <f t="shared" si="1492"/>
        <v>1.5410439499999999</v>
      </c>
      <c r="S2844" s="2">
        <f t="shared" si="1487"/>
        <v>1.5082878799999999</v>
      </c>
      <c r="T2844" s="2">
        <f t="shared" si="1506"/>
        <v>95837.528350780005</v>
      </c>
      <c r="U2844" s="2">
        <f t="shared" si="1507"/>
        <v>7805.8304879953002</v>
      </c>
      <c r="V2844" s="2">
        <f t="shared" si="1508"/>
        <v>26069.392424737813</v>
      </c>
      <c r="W2844" s="2">
        <f t="shared" si="1509"/>
        <v>97415.830525903119</v>
      </c>
      <c r="X2844" s="29">
        <f t="shared" si="1510"/>
        <v>0</v>
      </c>
      <c r="Y2844" s="2">
        <f t="shared" si="1488"/>
        <v>0</v>
      </c>
      <c r="Z2844" s="82">
        <f t="shared" si="1511"/>
        <v>0</v>
      </c>
      <c r="AA2844" s="2">
        <f t="shared" si="1498"/>
        <v>0</v>
      </c>
      <c r="AB2844" s="27">
        <f t="shared" si="1518"/>
        <v>6.7299999999999999E-2</v>
      </c>
      <c r="AC2844" s="29">
        <f t="shared" si="1497"/>
        <v>6</v>
      </c>
      <c r="AD2844" s="29">
        <v>252</v>
      </c>
      <c r="AE2844" s="11">
        <f t="shared" si="1490"/>
        <v>1.0015519669999999</v>
      </c>
      <c r="AF2844" s="2">
        <f t="shared" si="1499"/>
        <v>148.73668136000001</v>
      </c>
      <c r="AG2844" s="2">
        <f t="shared" si="1512"/>
        <v>151.18615424999999</v>
      </c>
      <c r="AH2844" s="3">
        <f t="shared" si="1513"/>
        <v>0</v>
      </c>
      <c r="AI2844" s="4" t="str">
        <f t="shared" si="1491"/>
        <v>A+J=</v>
      </c>
      <c r="AJ2844" s="12">
        <f t="shared" si="1519"/>
        <v>43983</v>
      </c>
      <c r="AK2844" s="12"/>
      <c r="AL2844" s="4"/>
      <c r="AM2844" s="1"/>
      <c r="AN2844" s="12"/>
      <c r="AO2844" s="1"/>
      <c r="AP2844" s="1"/>
      <c r="AQ2844" s="3"/>
      <c r="AR2844" s="3"/>
      <c r="AS2844" s="7"/>
      <c r="AT2844" s="1"/>
      <c r="AU2844" s="1"/>
      <c r="AV2844" s="1"/>
      <c r="AW2844" s="1"/>
      <c r="AX2844" s="1"/>
      <c r="AY2844" s="1"/>
      <c r="AZ2844" s="1"/>
      <c r="BA2844" s="1"/>
      <c r="BB2844" s="1"/>
    </row>
    <row r="2845" spans="1:54" x14ac:dyDescent="0.2">
      <c r="A2845" s="178">
        <f t="shared" si="1514"/>
        <v>43964</v>
      </c>
      <c r="B2845" s="2">
        <f t="shared" si="1500"/>
        <v>97580.690304051081</v>
      </c>
      <c r="C2845" s="2">
        <f t="shared" si="1515"/>
        <v>63540.607613170003</v>
      </c>
      <c r="D2845" s="2">
        <f>SUM(Y2845:Y$2956)</f>
        <v>15357.105284499999</v>
      </c>
      <c r="E2845" s="11">
        <f t="shared" si="1501"/>
        <v>48183.502328670002</v>
      </c>
      <c r="F2845" s="99">
        <f t="shared" si="1494"/>
        <v>5348.49</v>
      </c>
      <c r="G2845" s="3">
        <f>IF(N2845=1,VLOOKUP(A2844,[1]Plan1!$BG$69:$BI$188,3),G2844)</f>
        <v>5331.91</v>
      </c>
      <c r="H2845" s="200">
        <f t="shared" si="1495"/>
        <v>43895</v>
      </c>
      <c r="I2845" s="200">
        <f t="shared" si="1496"/>
        <v>43926</v>
      </c>
      <c r="J2845" s="27">
        <f t="shared" si="1502"/>
        <v>-3.0999403569978989E-3</v>
      </c>
      <c r="K2845" s="12">
        <f t="shared" si="1516"/>
        <v>43983</v>
      </c>
      <c r="L2845" s="12">
        <f t="shared" si="1503"/>
        <v>43983</v>
      </c>
      <c r="M2845" s="1">
        <f t="shared" si="1517"/>
        <v>20</v>
      </c>
      <c r="N2845" s="1">
        <f t="shared" si="1504"/>
        <v>7</v>
      </c>
      <c r="O2845" s="2">
        <f t="shared" si="1505"/>
        <v>0.99891392000000001</v>
      </c>
      <c r="P2845" s="11">
        <f t="shared" si="1493"/>
        <v>1.0006997500000001</v>
      </c>
      <c r="Q2845" s="11">
        <f t="shared" si="1489"/>
        <v>1.5424799992590621</v>
      </c>
      <c r="R2845" s="2">
        <f t="shared" si="1492"/>
        <v>1.54080474</v>
      </c>
      <c r="S2845" s="2">
        <f t="shared" si="1487"/>
        <v>1.5082878799999999</v>
      </c>
      <c r="T2845" s="2">
        <f t="shared" si="1506"/>
        <v>95837.528350780005</v>
      </c>
      <c r="U2845" s="2">
        <f t="shared" si="1507"/>
        <v>7805.8304879953002</v>
      </c>
      <c r="V2845" s="2">
        <f t="shared" si="1508"/>
        <v>26057.866449145775</v>
      </c>
      <c r="W2845" s="2">
        <f t="shared" si="1509"/>
        <v>97404.304550311077</v>
      </c>
      <c r="X2845" s="29">
        <f t="shared" si="1510"/>
        <v>0</v>
      </c>
      <c r="Y2845" s="2">
        <f t="shared" si="1488"/>
        <v>0</v>
      </c>
      <c r="Z2845" s="82">
        <f t="shared" si="1511"/>
        <v>0</v>
      </c>
      <c r="AA2845" s="2">
        <f t="shared" si="1498"/>
        <v>0</v>
      </c>
      <c r="AB2845" s="27">
        <f t="shared" si="1518"/>
        <v>6.7299999999999999E-2</v>
      </c>
      <c r="AC2845" s="29">
        <f t="shared" si="1497"/>
        <v>7</v>
      </c>
      <c r="AD2845" s="29">
        <v>252</v>
      </c>
      <c r="AE2845" s="11">
        <f t="shared" si="1490"/>
        <v>1.0018108619999999</v>
      </c>
      <c r="AF2845" s="2">
        <f t="shared" si="1499"/>
        <v>173.54853825999999</v>
      </c>
      <c r="AG2845" s="2">
        <f t="shared" si="1512"/>
        <v>176.38575374000001</v>
      </c>
      <c r="AH2845" s="3">
        <f t="shared" si="1513"/>
        <v>0</v>
      </c>
      <c r="AI2845" s="4" t="str">
        <f t="shared" si="1491"/>
        <v>A+J=</v>
      </c>
      <c r="AJ2845" s="12">
        <f t="shared" si="1519"/>
        <v>43983</v>
      </c>
      <c r="AK2845" s="12"/>
      <c r="AL2845" s="4"/>
      <c r="AM2845" s="1"/>
      <c r="AN2845" s="12"/>
      <c r="AO2845" s="1"/>
      <c r="AP2845" s="1"/>
      <c r="AQ2845" s="3"/>
      <c r="AR2845" s="3"/>
      <c r="AS2845" s="7"/>
      <c r="AT2845" s="1"/>
      <c r="AU2845" s="1"/>
      <c r="AV2845" s="1"/>
      <c r="AW2845" s="1"/>
      <c r="AX2845" s="1"/>
      <c r="AY2845" s="1"/>
      <c r="AZ2845" s="1"/>
      <c r="BA2845" s="1"/>
      <c r="BB2845" s="1"/>
    </row>
    <row r="2846" spans="1:54" x14ac:dyDescent="0.2">
      <c r="A2846" s="178">
        <f t="shared" si="1514"/>
        <v>43965</v>
      </c>
      <c r="B2846" s="2">
        <f t="shared" si="1500"/>
        <v>97594.366031124111</v>
      </c>
      <c r="C2846" s="2">
        <f t="shared" si="1515"/>
        <v>63540.607613170003</v>
      </c>
      <c r="D2846" s="2">
        <f>SUM(Y2846:Y$2956)</f>
        <v>15357.105284499999</v>
      </c>
      <c r="E2846" s="11">
        <f t="shared" si="1501"/>
        <v>48183.502328670002</v>
      </c>
      <c r="F2846" s="99">
        <f t="shared" si="1494"/>
        <v>5348.49</v>
      </c>
      <c r="G2846" s="3">
        <f>IF(N2846=1,VLOOKUP(A2845,[1]Plan1!$BG$69:$BI$188,3),G2845)</f>
        <v>5331.91</v>
      </c>
      <c r="H2846" s="200">
        <f t="shared" si="1495"/>
        <v>43895</v>
      </c>
      <c r="I2846" s="200">
        <f t="shared" si="1496"/>
        <v>43926</v>
      </c>
      <c r="J2846" s="27">
        <f t="shared" si="1502"/>
        <v>-3.0999403569978989E-3</v>
      </c>
      <c r="K2846" s="12">
        <f t="shared" si="1516"/>
        <v>43983</v>
      </c>
      <c r="L2846" s="12">
        <f t="shared" si="1503"/>
        <v>43983</v>
      </c>
      <c r="M2846" s="1">
        <f t="shared" si="1517"/>
        <v>20</v>
      </c>
      <c r="N2846" s="1">
        <f t="shared" si="1504"/>
        <v>8</v>
      </c>
      <c r="O2846" s="2">
        <f t="shared" si="1505"/>
        <v>0.99875886000000003</v>
      </c>
      <c r="P2846" s="11">
        <f t="shared" si="1493"/>
        <v>1.0006997500000001</v>
      </c>
      <c r="Q2846" s="11">
        <f t="shared" si="1489"/>
        <v>1.5424799992590621</v>
      </c>
      <c r="R2846" s="2">
        <f t="shared" si="1492"/>
        <v>1.5405655599999999</v>
      </c>
      <c r="S2846" s="2">
        <f t="shared" ref="S2846:S2909" si="1520">IF(AND(X2846&gt;0,MONTH(A2846)=10),R2846,S2845)</f>
        <v>1.5082878799999999</v>
      </c>
      <c r="T2846" s="2">
        <f t="shared" si="1506"/>
        <v>95837.528350780005</v>
      </c>
      <c r="U2846" s="2">
        <f t="shared" si="1507"/>
        <v>7805.8304879953002</v>
      </c>
      <c r="V2846" s="2">
        <f t="shared" si="1508"/>
        <v>26046.341919058799</v>
      </c>
      <c r="W2846" s="2">
        <f t="shared" si="1509"/>
        <v>97392.780020224105</v>
      </c>
      <c r="X2846" s="29">
        <f t="shared" si="1510"/>
        <v>0</v>
      </c>
      <c r="Y2846" s="2">
        <f t="shared" ref="Y2846:Y2909" si="1521">IF(X2846&gt;0,VLOOKUP(A2846,AN$12:AR$131,5),0)</f>
        <v>0</v>
      </c>
      <c r="Z2846" s="82">
        <f t="shared" si="1511"/>
        <v>0</v>
      </c>
      <c r="AA2846" s="2">
        <f t="shared" si="1498"/>
        <v>0</v>
      </c>
      <c r="AB2846" s="27">
        <f t="shared" si="1518"/>
        <v>6.7299999999999999E-2</v>
      </c>
      <c r="AC2846" s="29">
        <f t="shared" si="1497"/>
        <v>8</v>
      </c>
      <c r="AD2846" s="29">
        <v>252</v>
      </c>
      <c r="AE2846" s="11">
        <f t="shared" si="1490"/>
        <v>1.002069825</v>
      </c>
      <c r="AF2846" s="2">
        <f t="shared" si="1499"/>
        <v>198.36691210999999</v>
      </c>
      <c r="AG2846" s="2">
        <f t="shared" si="1512"/>
        <v>201.58601089999999</v>
      </c>
      <c r="AH2846" s="3">
        <f t="shared" si="1513"/>
        <v>0</v>
      </c>
      <c r="AI2846" s="4" t="str">
        <f t="shared" si="1491"/>
        <v>A+J=</v>
      </c>
      <c r="AJ2846" s="12">
        <f t="shared" si="1519"/>
        <v>43983</v>
      </c>
      <c r="AK2846" s="12"/>
      <c r="AL2846" s="4"/>
      <c r="AM2846" s="1"/>
      <c r="AN2846" s="12"/>
      <c r="AO2846" s="1"/>
      <c r="AP2846" s="1"/>
      <c r="AQ2846" s="3"/>
      <c r="AR2846" s="3"/>
      <c r="AS2846" s="7"/>
      <c r="AT2846" s="1"/>
      <c r="AU2846" s="1"/>
      <c r="AV2846" s="1"/>
      <c r="AW2846" s="1"/>
      <c r="AX2846" s="1"/>
      <c r="AY2846" s="1"/>
      <c r="AZ2846" s="1"/>
      <c r="BA2846" s="1"/>
      <c r="BB2846" s="1"/>
    </row>
    <row r="2847" spans="1:54" x14ac:dyDescent="0.2">
      <c r="A2847" s="178">
        <f t="shared" si="1514"/>
        <v>43966</v>
      </c>
      <c r="B2847" s="2">
        <f t="shared" si="1500"/>
        <v>97608.044631292243</v>
      </c>
      <c r="C2847" s="2">
        <f t="shared" si="1515"/>
        <v>63540.607613170003</v>
      </c>
      <c r="D2847" s="2">
        <f>SUM(Y2847:Y$2956)</f>
        <v>15357.105284499999</v>
      </c>
      <c r="E2847" s="11">
        <f t="shared" si="1501"/>
        <v>48183.502328670002</v>
      </c>
      <c r="F2847" s="99">
        <f t="shared" si="1494"/>
        <v>5348.49</v>
      </c>
      <c r="G2847" s="3">
        <f>IF(N2847=1,VLOOKUP(A2846,[1]Plan1!$BG$69:$BI$188,3),G2846)</f>
        <v>5331.91</v>
      </c>
      <c r="H2847" s="200">
        <f t="shared" si="1495"/>
        <v>43895</v>
      </c>
      <c r="I2847" s="200">
        <f t="shared" si="1496"/>
        <v>43926</v>
      </c>
      <c r="J2847" s="27">
        <f t="shared" si="1502"/>
        <v>-3.0999403569978989E-3</v>
      </c>
      <c r="K2847" s="12">
        <f t="shared" si="1516"/>
        <v>43983</v>
      </c>
      <c r="L2847" s="12">
        <f t="shared" si="1503"/>
        <v>43983</v>
      </c>
      <c r="M2847" s="1">
        <f t="shared" si="1517"/>
        <v>20</v>
      </c>
      <c r="N2847" s="1">
        <f t="shared" si="1504"/>
        <v>9</v>
      </c>
      <c r="O2847" s="2">
        <f t="shared" si="1505"/>
        <v>0.99860382999999997</v>
      </c>
      <c r="P2847" s="11">
        <f t="shared" si="1493"/>
        <v>1.0006997500000001</v>
      </c>
      <c r="Q2847" s="11">
        <f t="shared" ref="Q2847:Q2910" si="1522">IF(L2847&gt;L2846,Q2846*P2847,Q2846)</f>
        <v>1.5424799992590621</v>
      </c>
      <c r="R2847" s="2">
        <f t="shared" si="1492"/>
        <v>1.5403264299999999</v>
      </c>
      <c r="S2847" s="2">
        <f t="shared" si="1520"/>
        <v>1.5082878799999999</v>
      </c>
      <c r="T2847" s="2">
        <f t="shared" si="1506"/>
        <v>95837.528350780005</v>
      </c>
      <c r="U2847" s="2">
        <f t="shared" si="1507"/>
        <v>7805.8304879953002</v>
      </c>
      <c r="V2847" s="2">
        <f t="shared" si="1508"/>
        <v>26034.819798146946</v>
      </c>
      <c r="W2847" s="2">
        <f t="shared" si="1509"/>
        <v>97381.257899312244</v>
      </c>
      <c r="X2847" s="29">
        <f t="shared" si="1510"/>
        <v>0</v>
      </c>
      <c r="Y2847" s="2">
        <f t="shared" si="1521"/>
        <v>0</v>
      </c>
      <c r="Z2847" s="82">
        <f t="shared" si="1511"/>
        <v>0</v>
      </c>
      <c r="AA2847" s="2">
        <f t="shared" si="1498"/>
        <v>0</v>
      </c>
      <c r="AB2847" s="27">
        <f t="shared" si="1518"/>
        <v>6.7299999999999999E-2</v>
      </c>
      <c r="AC2847" s="29">
        <f t="shared" si="1497"/>
        <v>9</v>
      </c>
      <c r="AD2847" s="29">
        <v>252</v>
      </c>
      <c r="AE2847" s="11">
        <f t="shared" ref="AE2847:AE2910" si="1523">ROUND((1+AB2847)^TRUNC((AC2847/AD2847),9),9)</f>
        <v>1.0023288539999999</v>
      </c>
      <c r="AF2847" s="2">
        <f t="shared" si="1499"/>
        <v>223.19161123999999</v>
      </c>
      <c r="AG2847" s="2">
        <f t="shared" si="1512"/>
        <v>226.78673198000001</v>
      </c>
      <c r="AH2847" s="3">
        <f t="shared" si="1513"/>
        <v>0</v>
      </c>
      <c r="AI2847" s="4" t="str">
        <f t="shared" si="1491"/>
        <v>A+J=</v>
      </c>
      <c r="AJ2847" s="12">
        <f t="shared" si="1519"/>
        <v>43983</v>
      </c>
      <c r="AK2847" s="12"/>
      <c r="AL2847" s="4"/>
      <c r="AM2847" s="1"/>
      <c r="AN2847" s="12"/>
      <c r="AO2847" s="1"/>
      <c r="AP2847" s="1"/>
      <c r="AQ2847" s="3"/>
      <c r="AR2847" s="3"/>
      <c r="AS2847" s="7"/>
      <c r="AT2847" s="1"/>
      <c r="AU2847" s="1"/>
      <c r="AV2847" s="1"/>
      <c r="AW2847" s="1"/>
      <c r="AX2847" s="1"/>
      <c r="AY2847" s="1"/>
      <c r="AZ2847" s="1"/>
      <c r="BA2847" s="1"/>
      <c r="BB2847" s="1"/>
    </row>
    <row r="2848" spans="1:54" x14ac:dyDescent="0.2">
      <c r="A2848" s="178">
        <f t="shared" si="1514"/>
        <v>43967</v>
      </c>
      <c r="B2848" s="2">
        <f t="shared" si="1500"/>
        <v>97621.725235345468</v>
      </c>
      <c r="C2848" s="2">
        <f t="shared" si="1515"/>
        <v>63540.607613170003</v>
      </c>
      <c r="D2848" s="2">
        <f>SUM(Y2848:Y$2956)</f>
        <v>15357.105284499999</v>
      </c>
      <c r="E2848" s="11">
        <f t="shared" si="1501"/>
        <v>48183.502328670002</v>
      </c>
      <c r="F2848" s="99">
        <f t="shared" si="1494"/>
        <v>5348.49</v>
      </c>
      <c r="G2848" s="3">
        <f>IF(N2848=1,VLOOKUP(A2847,[1]Plan1!$BG$69:$BI$188,3),G2847)</f>
        <v>5331.91</v>
      </c>
      <c r="H2848" s="200">
        <f t="shared" si="1495"/>
        <v>43895</v>
      </c>
      <c r="I2848" s="200">
        <f t="shared" si="1496"/>
        <v>43926</v>
      </c>
      <c r="J2848" s="27">
        <f t="shared" si="1502"/>
        <v>-3.0999403569978989E-3</v>
      </c>
      <c r="K2848" s="12">
        <f t="shared" si="1516"/>
        <v>43983</v>
      </c>
      <c r="L2848" s="12">
        <f t="shared" si="1503"/>
        <v>43983</v>
      </c>
      <c r="M2848" s="1">
        <f t="shared" si="1517"/>
        <v>20</v>
      </c>
      <c r="N2848" s="1">
        <f t="shared" si="1504"/>
        <v>10</v>
      </c>
      <c r="O2848" s="2">
        <f t="shared" si="1505"/>
        <v>0.99844882000000001</v>
      </c>
      <c r="P2848" s="11">
        <f t="shared" si="1493"/>
        <v>1.0006997500000001</v>
      </c>
      <c r="Q2848" s="11">
        <f t="shared" si="1522"/>
        <v>1.5424799992590621</v>
      </c>
      <c r="R2848" s="2">
        <f t="shared" si="1492"/>
        <v>1.54008733</v>
      </c>
      <c r="S2848" s="2">
        <f t="shared" si="1520"/>
        <v>1.5082878799999999</v>
      </c>
      <c r="T2848" s="2">
        <f t="shared" si="1506"/>
        <v>95837.528350780005</v>
      </c>
      <c r="U2848" s="2">
        <f t="shared" si="1507"/>
        <v>7805.8304879953002</v>
      </c>
      <c r="V2848" s="2">
        <f t="shared" si="1508"/>
        <v>26023.299122740162</v>
      </c>
      <c r="W2848" s="2">
        <f t="shared" si="1509"/>
        <v>97369.737223905468</v>
      </c>
      <c r="X2848" s="29">
        <f t="shared" si="1510"/>
        <v>0</v>
      </c>
      <c r="Y2848" s="2">
        <f t="shared" si="1521"/>
        <v>0</v>
      </c>
      <c r="Z2848" s="82">
        <f t="shared" si="1511"/>
        <v>0</v>
      </c>
      <c r="AA2848" s="2">
        <f t="shared" si="1498"/>
        <v>0</v>
      </c>
      <c r="AB2848" s="27">
        <f t="shared" si="1518"/>
        <v>6.7299999999999999E-2</v>
      </c>
      <c r="AC2848" s="29">
        <f t="shared" si="1497"/>
        <v>10</v>
      </c>
      <c r="AD2848" s="29">
        <v>252</v>
      </c>
      <c r="AE2848" s="11">
        <f t="shared" si="1523"/>
        <v>1.0025879499999999</v>
      </c>
      <c r="AF2848" s="2">
        <f t="shared" si="1499"/>
        <v>248.02273149000001</v>
      </c>
      <c r="AG2848" s="2">
        <f t="shared" si="1512"/>
        <v>251.98801144000001</v>
      </c>
      <c r="AH2848" s="3">
        <f t="shared" si="1513"/>
        <v>0</v>
      </c>
      <c r="AI2848" s="4" t="str">
        <f t="shared" si="1491"/>
        <v>A+J=</v>
      </c>
      <c r="AJ2848" s="12">
        <f t="shared" si="1519"/>
        <v>43983</v>
      </c>
      <c r="AK2848" s="12"/>
      <c r="AL2848" s="4"/>
      <c r="AM2848" s="1"/>
      <c r="AN2848" s="12"/>
      <c r="AO2848" s="1"/>
      <c r="AP2848" s="1"/>
      <c r="AQ2848" s="3"/>
      <c r="AR2848" s="3"/>
      <c r="AS2848" s="7"/>
      <c r="AT2848" s="1"/>
      <c r="AU2848" s="1"/>
      <c r="AV2848" s="1"/>
      <c r="AW2848" s="1"/>
      <c r="AX2848" s="1"/>
      <c r="AY2848" s="1"/>
      <c r="AZ2848" s="1"/>
      <c r="BA2848" s="1"/>
      <c r="BB2848" s="1"/>
    </row>
    <row r="2849" spans="1:54" x14ac:dyDescent="0.2">
      <c r="A2849" s="178">
        <f t="shared" si="1514"/>
        <v>43968</v>
      </c>
      <c r="B2849" s="2">
        <f t="shared" si="1500"/>
        <v>97621.725235345468</v>
      </c>
      <c r="C2849" s="2">
        <f t="shared" si="1515"/>
        <v>63540.607613170003</v>
      </c>
      <c r="D2849" s="2">
        <f>SUM(Y2849:Y$2956)</f>
        <v>15357.105284499999</v>
      </c>
      <c r="E2849" s="11">
        <f t="shared" si="1501"/>
        <v>48183.502328670002</v>
      </c>
      <c r="F2849" s="99">
        <f t="shared" si="1494"/>
        <v>5348.49</v>
      </c>
      <c r="G2849" s="3">
        <f>IF(N2849=1,VLOOKUP(A2848,[1]Plan1!$BG$69:$BI$188,3),G2848)</f>
        <v>5331.91</v>
      </c>
      <c r="H2849" s="200">
        <f t="shared" si="1495"/>
        <v>43895</v>
      </c>
      <c r="I2849" s="200">
        <f t="shared" si="1496"/>
        <v>43926</v>
      </c>
      <c r="J2849" s="27">
        <f t="shared" si="1502"/>
        <v>-3.0999403569978989E-3</v>
      </c>
      <c r="K2849" s="12">
        <f t="shared" si="1516"/>
        <v>43983</v>
      </c>
      <c r="L2849" s="12">
        <f t="shared" si="1503"/>
        <v>43983</v>
      </c>
      <c r="M2849" s="1">
        <f t="shared" si="1517"/>
        <v>20</v>
      </c>
      <c r="N2849" s="1">
        <f t="shared" si="1504"/>
        <v>10</v>
      </c>
      <c r="O2849" s="2">
        <f t="shared" si="1505"/>
        <v>0.99844882000000001</v>
      </c>
      <c r="P2849" s="11">
        <f t="shared" si="1493"/>
        <v>1.0006997500000001</v>
      </c>
      <c r="Q2849" s="11">
        <f t="shared" si="1522"/>
        <v>1.5424799992590621</v>
      </c>
      <c r="R2849" s="2">
        <f t="shared" si="1492"/>
        <v>1.54008733</v>
      </c>
      <c r="S2849" s="2">
        <f t="shared" si="1520"/>
        <v>1.5082878799999999</v>
      </c>
      <c r="T2849" s="2">
        <f t="shared" si="1506"/>
        <v>95837.528350780005</v>
      </c>
      <c r="U2849" s="2">
        <f t="shared" si="1507"/>
        <v>7805.8304879953002</v>
      </c>
      <c r="V2849" s="2">
        <f t="shared" si="1508"/>
        <v>26023.299122740162</v>
      </c>
      <c r="W2849" s="2">
        <f t="shared" si="1509"/>
        <v>97369.737223905468</v>
      </c>
      <c r="X2849" s="29">
        <f t="shared" si="1510"/>
        <v>0</v>
      </c>
      <c r="Y2849" s="2">
        <f t="shared" si="1521"/>
        <v>0</v>
      </c>
      <c r="Z2849" s="82">
        <f t="shared" si="1511"/>
        <v>0</v>
      </c>
      <c r="AA2849" s="2">
        <f t="shared" si="1498"/>
        <v>0</v>
      </c>
      <c r="AB2849" s="27">
        <f t="shared" si="1518"/>
        <v>6.7299999999999999E-2</v>
      </c>
      <c r="AC2849" s="29">
        <f t="shared" si="1497"/>
        <v>10</v>
      </c>
      <c r="AD2849" s="29">
        <v>252</v>
      </c>
      <c r="AE2849" s="11">
        <f t="shared" si="1523"/>
        <v>1.0025879499999999</v>
      </c>
      <c r="AF2849" s="2">
        <f t="shared" si="1499"/>
        <v>248.02273149000001</v>
      </c>
      <c r="AG2849" s="2">
        <f t="shared" si="1512"/>
        <v>251.98801144000001</v>
      </c>
      <c r="AH2849" s="3">
        <f t="shared" si="1513"/>
        <v>0</v>
      </c>
      <c r="AI2849" s="4" t="str">
        <f t="shared" si="1491"/>
        <v>A+J=</v>
      </c>
      <c r="AJ2849" s="12">
        <f t="shared" si="1519"/>
        <v>43983</v>
      </c>
      <c r="AK2849" s="12"/>
      <c r="AL2849" s="4"/>
      <c r="AM2849" s="1"/>
      <c r="AN2849" s="12"/>
      <c r="AO2849" s="1"/>
      <c r="AP2849" s="1"/>
      <c r="AQ2849" s="3"/>
      <c r="AR2849" s="3"/>
      <c r="AS2849" s="7"/>
      <c r="AT2849" s="1"/>
      <c r="AU2849" s="1"/>
      <c r="AV2849" s="1"/>
      <c r="AW2849" s="1"/>
      <c r="AX2849" s="1"/>
      <c r="AY2849" s="1"/>
      <c r="AZ2849" s="1"/>
      <c r="BA2849" s="1"/>
      <c r="BB2849" s="1"/>
    </row>
    <row r="2850" spans="1:54" x14ac:dyDescent="0.2">
      <c r="A2850" s="178">
        <f t="shared" si="1514"/>
        <v>43969</v>
      </c>
      <c r="B2850" s="2">
        <f t="shared" si="1500"/>
        <v>97621.725235345468</v>
      </c>
      <c r="C2850" s="2">
        <f t="shared" si="1515"/>
        <v>63540.607613170003</v>
      </c>
      <c r="D2850" s="2">
        <f>SUM(Y2850:Y$2956)</f>
        <v>15357.105284499999</v>
      </c>
      <c r="E2850" s="11">
        <f t="shared" si="1501"/>
        <v>48183.502328670002</v>
      </c>
      <c r="F2850" s="99">
        <f t="shared" si="1494"/>
        <v>5348.49</v>
      </c>
      <c r="G2850" s="3">
        <f>IF(N2850=1,VLOOKUP(A2849,[1]Plan1!$BG$69:$BI$188,3),G2849)</f>
        <v>5331.91</v>
      </c>
      <c r="H2850" s="200">
        <f t="shared" si="1495"/>
        <v>43895</v>
      </c>
      <c r="I2850" s="200">
        <f t="shared" si="1496"/>
        <v>43926</v>
      </c>
      <c r="J2850" s="27">
        <f t="shared" si="1502"/>
        <v>-3.0999403569978989E-3</v>
      </c>
      <c r="K2850" s="12">
        <f t="shared" si="1516"/>
        <v>43983</v>
      </c>
      <c r="L2850" s="12">
        <f t="shared" si="1503"/>
        <v>43983</v>
      </c>
      <c r="M2850" s="1">
        <f t="shared" si="1517"/>
        <v>20</v>
      </c>
      <c r="N2850" s="1">
        <f t="shared" si="1504"/>
        <v>10</v>
      </c>
      <c r="O2850" s="2">
        <f t="shared" si="1505"/>
        <v>0.99844882000000001</v>
      </c>
      <c r="P2850" s="11">
        <f t="shared" si="1493"/>
        <v>1.0006997500000001</v>
      </c>
      <c r="Q2850" s="11">
        <f t="shared" si="1522"/>
        <v>1.5424799992590621</v>
      </c>
      <c r="R2850" s="2">
        <f t="shared" si="1492"/>
        <v>1.54008733</v>
      </c>
      <c r="S2850" s="2">
        <f t="shared" si="1520"/>
        <v>1.5082878799999999</v>
      </c>
      <c r="T2850" s="2">
        <f t="shared" si="1506"/>
        <v>95837.528350780005</v>
      </c>
      <c r="U2850" s="2">
        <f t="shared" si="1507"/>
        <v>7805.8304879953002</v>
      </c>
      <c r="V2850" s="2">
        <f t="shared" si="1508"/>
        <v>26023.299122740162</v>
      </c>
      <c r="W2850" s="2">
        <f t="shared" si="1509"/>
        <v>97369.737223905468</v>
      </c>
      <c r="X2850" s="29">
        <f t="shared" si="1510"/>
        <v>0</v>
      </c>
      <c r="Y2850" s="2">
        <f t="shared" si="1521"/>
        <v>0</v>
      </c>
      <c r="Z2850" s="82">
        <f t="shared" si="1511"/>
        <v>0</v>
      </c>
      <c r="AA2850" s="2">
        <f t="shared" si="1498"/>
        <v>0</v>
      </c>
      <c r="AB2850" s="27">
        <f t="shared" si="1518"/>
        <v>6.7299999999999999E-2</v>
      </c>
      <c r="AC2850" s="29">
        <f t="shared" si="1497"/>
        <v>10</v>
      </c>
      <c r="AD2850" s="29">
        <v>252</v>
      </c>
      <c r="AE2850" s="11">
        <f t="shared" si="1523"/>
        <v>1.0025879499999999</v>
      </c>
      <c r="AF2850" s="2">
        <f t="shared" si="1499"/>
        <v>248.02273149000001</v>
      </c>
      <c r="AG2850" s="2">
        <f t="shared" si="1512"/>
        <v>251.98801144000001</v>
      </c>
      <c r="AH2850" s="3">
        <f t="shared" si="1513"/>
        <v>0</v>
      </c>
      <c r="AI2850" s="4" t="str">
        <f t="shared" ref="AI2850:AI2913" si="1524">AI2849</f>
        <v>A+J=</v>
      </c>
      <c r="AJ2850" s="12">
        <f t="shared" si="1519"/>
        <v>43983</v>
      </c>
      <c r="AK2850" s="12"/>
      <c r="AL2850" s="4"/>
      <c r="AM2850" s="1"/>
      <c r="AN2850" s="12"/>
      <c r="AO2850" s="1"/>
      <c r="AP2850" s="1"/>
      <c r="AQ2850" s="3"/>
      <c r="AR2850" s="3"/>
      <c r="AS2850" s="7"/>
      <c r="AT2850" s="1"/>
      <c r="AU2850" s="1"/>
      <c r="AV2850" s="1"/>
      <c r="AW2850" s="1"/>
      <c r="AX2850" s="1"/>
      <c r="AY2850" s="1"/>
      <c r="AZ2850" s="1"/>
      <c r="BA2850" s="1"/>
      <c r="BB2850" s="1"/>
    </row>
    <row r="2851" spans="1:54" x14ac:dyDescent="0.2">
      <c r="A2851" s="178">
        <f t="shared" si="1514"/>
        <v>43970</v>
      </c>
      <c r="B2851" s="2">
        <f t="shared" si="1500"/>
        <v>97635.408808523789</v>
      </c>
      <c r="C2851" s="2">
        <f t="shared" si="1515"/>
        <v>63540.607613170003</v>
      </c>
      <c r="D2851" s="2">
        <f>SUM(Y2851:Y$2956)</f>
        <v>15357.105284499999</v>
      </c>
      <c r="E2851" s="11">
        <f t="shared" si="1501"/>
        <v>48183.502328670002</v>
      </c>
      <c r="F2851" s="99">
        <f t="shared" si="1494"/>
        <v>5348.49</v>
      </c>
      <c r="G2851" s="3">
        <f>IF(N2851=1,VLOOKUP(A2850,[1]Plan1!$BG$69:$BI$188,3),G2850)</f>
        <v>5331.91</v>
      </c>
      <c r="H2851" s="200">
        <f t="shared" si="1495"/>
        <v>43895</v>
      </c>
      <c r="I2851" s="200">
        <f t="shared" si="1496"/>
        <v>43926</v>
      </c>
      <c r="J2851" s="27">
        <f t="shared" si="1502"/>
        <v>-3.0999403569978989E-3</v>
      </c>
      <c r="K2851" s="12">
        <f t="shared" si="1516"/>
        <v>43983</v>
      </c>
      <c r="L2851" s="12">
        <f t="shared" si="1503"/>
        <v>43983</v>
      </c>
      <c r="M2851" s="1">
        <f t="shared" si="1517"/>
        <v>20</v>
      </c>
      <c r="N2851" s="1">
        <f t="shared" si="1504"/>
        <v>11</v>
      </c>
      <c r="O2851" s="2">
        <f t="shared" si="1505"/>
        <v>0.99829383999999999</v>
      </c>
      <c r="P2851" s="11">
        <f t="shared" si="1493"/>
        <v>1.0006997500000001</v>
      </c>
      <c r="Q2851" s="11">
        <f t="shared" si="1522"/>
        <v>1.5424799992590621</v>
      </c>
      <c r="R2851" s="2">
        <f t="shared" si="1492"/>
        <v>1.53984828</v>
      </c>
      <c r="S2851" s="2">
        <f t="shared" si="1520"/>
        <v>1.5082878799999999</v>
      </c>
      <c r="T2851" s="2">
        <f t="shared" si="1506"/>
        <v>95837.528350780005</v>
      </c>
      <c r="U2851" s="2">
        <f t="shared" si="1507"/>
        <v>7805.8304879953002</v>
      </c>
      <c r="V2851" s="2">
        <f t="shared" si="1508"/>
        <v>26011.780856508492</v>
      </c>
      <c r="W2851" s="2">
        <f t="shared" si="1509"/>
        <v>97358.218957673787</v>
      </c>
      <c r="X2851" s="29">
        <f t="shared" si="1510"/>
        <v>0</v>
      </c>
      <c r="Y2851" s="2">
        <f t="shared" si="1521"/>
        <v>0</v>
      </c>
      <c r="Z2851" s="82">
        <f t="shared" si="1511"/>
        <v>0</v>
      </c>
      <c r="AA2851" s="2">
        <f t="shared" si="1498"/>
        <v>0</v>
      </c>
      <c r="AB2851" s="27">
        <f t="shared" si="1518"/>
        <v>6.7299999999999999E-2</v>
      </c>
      <c r="AC2851" s="29">
        <f t="shared" si="1497"/>
        <v>11</v>
      </c>
      <c r="AD2851" s="29">
        <v>252</v>
      </c>
      <c r="AE2851" s="11">
        <f t="shared" si="1523"/>
        <v>1.0028471130000001</v>
      </c>
      <c r="AF2851" s="2">
        <f t="shared" si="1499"/>
        <v>272.86027285</v>
      </c>
      <c r="AG2851" s="2">
        <f t="shared" si="1512"/>
        <v>277.18985085000003</v>
      </c>
      <c r="AH2851" s="3">
        <f t="shared" si="1513"/>
        <v>0</v>
      </c>
      <c r="AI2851" s="4" t="str">
        <f t="shared" si="1524"/>
        <v>A+J=</v>
      </c>
      <c r="AJ2851" s="12">
        <f t="shared" si="1519"/>
        <v>43983</v>
      </c>
      <c r="AK2851" s="12"/>
      <c r="AL2851" s="4"/>
      <c r="AM2851" s="1"/>
      <c r="AN2851" s="12"/>
      <c r="AO2851" s="1"/>
      <c r="AP2851" s="1"/>
      <c r="AQ2851" s="3"/>
      <c r="AR2851" s="3"/>
      <c r="AS2851" s="7"/>
      <c r="AT2851" s="1"/>
      <c r="AU2851" s="1"/>
      <c r="AV2851" s="1"/>
      <c r="AW2851" s="1"/>
      <c r="AX2851" s="1"/>
      <c r="AY2851" s="1"/>
      <c r="AZ2851" s="1"/>
      <c r="BA2851" s="1"/>
      <c r="BB2851" s="1"/>
    </row>
    <row r="2852" spans="1:54" x14ac:dyDescent="0.2">
      <c r="A2852" s="178">
        <f t="shared" si="1514"/>
        <v>43971</v>
      </c>
      <c r="B2852" s="2">
        <f t="shared" si="1500"/>
        <v>97649.093900362175</v>
      </c>
      <c r="C2852" s="2">
        <f t="shared" si="1515"/>
        <v>63540.607613170003</v>
      </c>
      <c r="D2852" s="2">
        <f>SUM(Y2852:Y$2956)</f>
        <v>15357.105284499999</v>
      </c>
      <c r="E2852" s="11">
        <f t="shared" si="1501"/>
        <v>48183.502328670002</v>
      </c>
      <c r="F2852" s="99">
        <f t="shared" si="1494"/>
        <v>5348.49</v>
      </c>
      <c r="G2852" s="3">
        <f>IF(N2852=1,VLOOKUP(A2851,[1]Plan1!$BG$69:$BI$188,3),G2851)</f>
        <v>5331.91</v>
      </c>
      <c r="H2852" s="200">
        <f t="shared" si="1495"/>
        <v>43895</v>
      </c>
      <c r="I2852" s="200">
        <f t="shared" si="1496"/>
        <v>43926</v>
      </c>
      <c r="J2852" s="27">
        <f t="shared" si="1502"/>
        <v>-3.0999403569978989E-3</v>
      </c>
      <c r="K2852" s="12">
        <f t="shared" si="1516"/>
        <v>43983</v>
      </c>
      <c r="L2852" s="12">
        <f t="shared" si="1503"/>
        <v>43983</v>
      </c>
      <c r="M2852" s="1">
        <f t="shared" si="1517"/>
        <v>20</v>
      </c>
      <c r="N2852" s="1">
        <f t="shared" si="1504"/>
        <v>12</v>
      </c>
      <c r="O2852" s="2">
        <f t="shared" si="1505"/>
        <v>0.99813887999999995</v>
      </c>
      <c r="P2852" s="11">
        <f t="shared" si="1493"/>
        <v>1.0006997500000001</v>
      </c>
      <c r="Q2852" s="11">
        <f t="shared" si="1522"/>
        <v>1.5424799992590621</v>
      </c>
      <c r="R2852" s="2">
        <f t="shared" si="1492"/>
        <v>1.53960925</v>
      </c>
      <c r="S2852" s="2">
        <f t="shared" si="1520"/>
        <v>1.5082878799999999</v>
      </c>
      <c r="T2852" s="2">
        <f t="shared" si="1506"/>
        <v>95837.528350780005</v>
      </c>
      <c r="U2852" s="2">
        <f t="shared" si="1507"/>
        <v>7805.8304879953002</v>
      </c>
      <c r="V2852" s="2">
        <f t="shared" si="1508"/>
        <v>26000.263553946876</v>
      </c>
      <c r="W2852" s="2">
        <f t="shared" si="1509"/>
        <v>97346.701655112178</v>
      </c>
      <c r="X2852" s="29">
        <f t="shared" si="1510"/>
        <v>0</v>
      </c>
      <c r="Y2852" s="2">
        <f t="shared" si="1521"/>
        <v>0</v>
      </c>
      <c r="Z2852" s="82">
        <f t="shared" si="1511"/>
        <v>0</v>
      </c>
      <c r="AA2852" s="2">
        <f t="shared" si="1498"/>
        <v>0</v>
      </c>
      <c r="AB2852" s="27">
        <f t="shared" si="1518"/>
        <v>6.7299999999999999E-2</v>
      </c>
      <c r="AC2852" s="29">
        <f t="shared" si="1497"/>
        <v>12</v>
      </c>
      <c r="AD2852" s="29">
        <v>252</v>
      </c>
      <c r="AE2852" s="11">
        <f t="shared" si="1523"/>
        <v>1.003106343</v>
      </c>
      <c r="AF2852" s="2">
        <f t="shared" si="1499"/>
        <v>297.70423532000001</v>
      </c>
      <c r="AG2852" s="2">
        <f t="shared" si="1512"/>
        <v>302.39224524999997</v>
      </c>
      <c r="AH2852" s="3">
        <f t="shared" si="1513"/>
        <v>0</v>
      </c>
      <c r="AI2852" s="4" t="str">
        <f t="shared" si="1524"/>
        <v>A+J=</v>
      </c>
      <c r="AJ2852" s="12">
        <f t="shared" si="1519"/>
        <v>43983</v>
      </c>
      <c r="AK2852" s="12"/>
      <c r="AL2852" s="4"/>
      <c r="AM2852" s="1"/>
      <c r="AN2852" s="12"/>
      <c r="AO2852" s="1"/>
      <c r="AP2852" s="1"/>
      <c r="AQ2852" s="3"/>
      <c r="AR2852" s="3"/>
      <c r="AS2852" s="7"/>
      <c r="AT2852" s="1"/>
      <c r="AU2852" s="1"/>
      <c r="AV2852" s="1"/>
      <c r="AW2852" s="1"/>
      <c r="AX2852" s="1"/>
      <c r="AY2852" s="1"/>
      <c r="AZ2852" s="1"/>
      <c r="BA2852" s="1"/>
      <c r="BB2852" s="1"/>
    </row>
    <row r="2853" spans="1:54" x14ac:dyDescent="0.2">
      <c r="A2853" s="178">
        <f t="shared" si="1514"/>
        <v>43972</v>
      </c>
      <c r="B2853" s="2">
        <f t="shared" si="1500"/>
        <v>97662.781476240649</v>
      </c>
      <c r="C2853" s="2">
        <f t="shared" si="1515"/>
        <v>63540.607613170003</v>
      </c>
      <c r="D2853" s="2">
        <f>SUM(Y2853:Y$2956)</f>
        <v>15357.105284499999</v>
      </c>
      <c r="E2853" s="11">
        <f t="shared" si="1501"/>
        <v>48183.502328670002</v>
      </c>
      <c r="F2853" s="99">
        <f t="shared" si="1494"/>
        <v>5348.49</v>
      </c>
      <c r="G2853" s="3">
        <f>IF(N2853=1,VLOOKUP(A2852,[1]Plan1!$BG$69:$BI$188,3),G2852)</f>
        <v>5331.91</v>
      </c>
      <c r="H2853" s="200">
        <f t="shared" si="1495"/>
        <v>43895</v>
      </c>
      <c r="I2853" s="200">
        <f t="shared" si="1496"/>
        <v>43926</v>
      </c>
      <c r="J2853" s="27">
        <f t="shared" si="1502"/>
        <v>-3.0999403569978989E-3</v>
      </c>
      <c r="K2853" s="12">
        <f t="shared" si="1516"/>
        <v>43983</v>
      </c>
      <c r="L2853" s="12">
        <f t="shared" si="1503"/>
        <v>43983</v>
      </c>
      <c r="M2853" s="1">
        <f t="shared" si="1517"/>
        <v>20</v>
      </c>
      <c r="N2853" s="1">
        <f t="shared" si="1504"/>
        <v>13</v>
      </c>
      <c r="O2853" s="2">
        <f t="shared" si="1505"/>
        <v>0.99798394000000001</v>
      </c>
      <c r="P2853" s="11">
        <f t="shared" si="1493"/>
        <v>1.0006997500000001</v>
      </c>
      <c r="Q2853" s="11">
        <f t="shared" si="1522"/>
        <v>1.5424799992590621</v>
      </c>
      <c r="R2853" s="2">
        <f t="shared" si="1492"/>
        <v>1.5393702600000001</v>
      </c>
      <c r="S2853" s="2">
        <f t="shared" si="1520"/>
        <v>1.5082878799999999</v>
      </c>
      <c r="T2853" s="2">
        <f t="shared" si="1506"/>
        <v>95837.528350780005</v>
      </c>
      <c r="U2853" s="2">
        <f t="shared" si="1507"/>
        <v>7805.8304879953002</v>
      </c>
      <c r="V2853" s="2">
        <f t="shared" si="1508"/>
        <v>25988.748178725349</v>
      </c>
      <c r="W2853" s="2">
        <f t="shared" si="1509"/>
        <v>97335.186279890651</v>
      </c>
      <c r="X2853" s="29">
        <f t="shared" si="1510"/>
        <v>0</v>
      </c>
      <c r="Y2853" s="2">
        <f t="shared" si="1521"/>
        <v>0</v>
      </c>
      <c r="Z2853" s="82">
        <f t="shared" si="1511"/>
        <v>0</v>
      </c>
      <c r="AA2853" s="2">
        <f t="shared" si="1498"/>
        <v>0</v>
      </c>
      <c r="AB2853" s="27">
        <f t="shared" si="1518"/>
        <v>6.7299999999999999E-2</v>
      </c>
      <c r="AC2853" s="29">
        <f t="shared" si="1497"/>
        <v>13</v>
      </c>
      <c r="AD2853" s="29">
        <v>252</v>
      </c>
      <c r="AE2853" s="11">
        <f t="shared" si="1523"/>
        <v>1.0033656399999999</v>
      </c>
      <c r="AF2853" s="2">
        <f t="shared" si="1499"/>
        <v>322.55461890999999</v>
      </c>
      <c r="AG2853" s="2">
        <f t="shared" si="1512"/>
        <v>327.59519634999998</v>
      </c>
      <c r="AH2853" s="3">
        <f t="shared" si="1513"/>
        <v>0</v>
      </c>
      <c r="AI2853" s="4" t="str">
        <f t="shared" si="1524"/>
        <v>A+J=</v>
      </c>
      <c r="AJ2853" s="12">
        <f t="shared" si="1519"/>
        <v>43983</v>
      </c>
      <c r="AK2853" s="12"/>
      <c r="AL2853" s="4"/>
      <c r="AM2853" s="1"/>
      <c r="AN2853" s="12"/>
      <c r="AO2853" s="1"/>
      <c r="AP2853" s="1"/>
      <c r="AQ2853" s="3"/>
      <c r="AR2853" s="3"/>
      <c r="AS2853" s="7"/>
      <c r="AT2853" s="1"/>
      <c r="AU2853" s="1"/>
      <c r="AV2853" s="1"/>
      <c r="AW2853" s="1"/>
      <c r="AX2853" s="1"/>
      <c r="AY2853" s="1"/>
      <c r="AZ2853" s="1"/>
      <c r="BA2853" s="1"/>
      <c r="BB2853" s="1"/>
    </row>
    <row r="2854" spans="1:54" x14ac:dyDescent="0.2">
      <c r="A2854" s="178">
        <f t="shared" si="1514"/>
        <v>43973</v>
      </c>
      <c r="B2854" s="2">
        <f t="shared" si="1500"/>
        <v>97676.47201889423</v>
      </c>
      <c r="C2854" s="2">
        <f t="shared" si="1515"/>
        <v>63540.607613170003</v>
      </c>
      <c r="D2854" s="2">
        <f>SUM(Y2854:Y$2956)</f>
        <v>15357.105284499999</v>
      </c>
      <c r="E2854" s="11">
        <f t="shared" si="1501"/>
        <v>48183.502328670002</v>
      </c>
      <c r="F2854" s="99">
        <f t="shared" si="1494"/>
        <v>5348.49</v>
      </c>
      <c r="G2854" s="3">
        <f>IF(N2854=1,VLOOKUP(A2853,[1]Plan1!$BG$69:$BI$188,3),G2853)</f>
        <v>5331.91</v>
      </c>
      <c r="H2854" s="200">
        <f t="shared" si="1495"/>
        <v>43895</v>
      </c>
      <c r="I2854" s="200">
        <f t="shared" si="1496"/>
        <v>43926</v>
      </c>
      <c r="J2854" s="27">
        <f t="shared" si="1502"/>
        <v>-3.0999403569978989E-3</v>
      </c>
      <c r="K2854" s="12">
        <f t="shared" si="1516"/>
        <v>43983</v>
      </c>
      <c r="L2854" s="12">
        <f t="shared" si="1503"/>
        <v>43983</v>
      </c>
      <c r="M2854" s="1">
        <f t="shared" si="1517"/>
        <v>20</v>
      </c>
      <c r="N2854" s="1">
        <f t="shared" si="1504"/>
        <v>14</v>
      </c>
      <c r="O2854" s="2">
        <f t="shared" si="1505"/>
        <v>0.99782903000000001</v>
      </c>
      <c r="P2854" s="11">
        <f t="shared" si="1493"/>
        <v>1.0006997500000001</v>
      </c>
      <c r="Q2854" s="11">
        <f t="shared" si="1522"/>
        <v>1.5424799992590621</v>
      </c>
      <c r="R2854" s="2">
        <f t="shared" si="1492"/>
        <v>1.5391313200000001</v>
      </c>
      <c r="S2854" s="2">
        <f t="shared" si="1520"/>
        <v>1.5082878799999999</v>
      </c>
      <c r="T2854" s="2">
        <f t="shared" si="1506"/>
        <v>95837.528350780005</v>
      </c>
      <c r="U2854" s="2">
        <f t="shared" si="1507"/>
        <v>7805.8304879953002</v>
      </c>
      <c r="V2854" s="2">
        <f t="shared" si="1508"/>
        <v>25977.235212678937</v>
      </c>
      <c r="W2854" s="2">
        <f t="shared" si="1509"/>
        <v>97323.673313844236</v>
      </c>
      <c r="X2854" s="29">
        <f t="shared" si="1510"/>
        <v>0</v>
      </c>
      <c r="Y2854" s="2">
        <f t="shared" si="1521"/>
        <v>0</v>
      </c>
      <c r="Z2854" s="82">
        <f t="shared" si="1511"/>
        <v>0</v>
      </c>
      <c r="AA2854" s="2">
        <f t="shared" si="1498"/>
        <v>0</v>
      </c>
      <c r="AB2854" s="27">
        <f t="shared" si="1518"/>
        <v>6.7299999999999999E-2</v>
      </c>
      <c r="AC2854" s="29">
        <f t="shared" si="1497"/>
        <v>14</v>
      </c>
      <c r="AD2854" s="29">
        <v>252</v>
      </c>
      <c r="AE2854" s="11">
        <f t="shared" si="1523"/>
        <v>1.0036250040000001</v>
      </c>
      <c r="AF2854" s="2">
        <f t="shared" si="1499"/>
        <v>347.41142361999999</v>
      </c>
      <c r="AG2854" s="2">
        <f t="shared" si="1512"/>
        <v>352.79870505000002</v>
      </c>
      <c r="AH2854" s="3">
        <f t="shared" si="1513"/>
        <v>0</v>
      </c>
      <c r="AI2854" s="4" t="str">
        <f t="shared" si="1524"/>
        <v>A+J=</v>
      </c>
      <c r="AJ2854" s="12">
        <f t="shared" si="1519"/>
        <v>43983</v>
      </c>
      <c r="AK2854" s="12"/>
      <c r="AL2854" s="4"/>
      <c r="AM2854" s="1"/>
      <c r="AN2854" s="12"/>
      <c r="AO2854" s="1"/>
      <c r="AP2854" s="1"/>
      <c r="AQ2854" s="3"/>
      <c r="AR2854" s="3"/>
      <c r="AS2854" s="7"/>
      <c r="AT2854" s="1"/>
      <c r="AU2854" s="1"/>
      <c r="AV2854" s="1"/>
      <c r="AW2854" s="1"/>
      <c r="AX2854" s="1"/>
      <c r="AY2854" s="1"/>
      <c r="AZ2854" s="1"/>
      <c r="BA2854" s="1"/>
      <c r="BB2854" s="1"/>
    </row>
    <row r="2855" spans="1:54" x14ac:dyDescent="0.2">
      <c r="A2855" s="178">
        <f t="shared" si="1514"/>
        <v>43974</v>
      </c>
      <c r="B2855" s="2">
        <f t="shared" si="1500"/>
        <v>97690.164076787856</v>
      </c>
      <c r="C2855" s="2">
        <f t="shared" si="1515"/>
        <v>63540.607613170003</v>
      </c>
      <c r="D2855" s="2">
        <f>SUM(Y2855:Y$2956)</f>
        <v>15357.105284499999</v>
      </c>
      <c r="E2855" s="11">
        <f t="shared" si="1501"/>
        <v>48183.502328670002</v>
      </c>
      <c r="F2855" s="99">
        <f t="shared" si="1494"/>
        <v>5348.49</v>
      </c>
      <c r="G2855" s="3">
        <f>IF(N2855=1,VLOOKUP(A2854,[1]Plan1!$BG$69:$BI$188,3),G2854)</f>
        <v>5331.91</v>
      </c>
      <c r="H2855" s="200">
        <f t="shared" si="1495"/>
        <v>43895</v>
      </c>
      <c r="I2855" s="200">
        <f t="shared" si="1496"/>
        <v>43926</v>
      </c>
      <c r="J2855" s="27">
        <f t="shared" si="1502"/>
        <v>-3.0999403569978989E-3</v>
      </c>
      <c r="K2855" s="12">
        <f t="shared" si="1516"/>
        <v>43983</v>
      </c>
      <c r="L2855" s="12">
        <f t="shared" si="1503"/>
        <v>43983</v>
      </c>
      <c r="M2855" s="1">
        <f t="shared" si="1517"/>
        <v>20</v>
      </c>
      <c r="N2855" s="1">
        <f t="shared" si="1504"/>
        <v>15</v>
      </c>
      <c r="O2855" s="2">
        <f t="shared" si="1505"/>
        <v>0.99767413999999999</v>
      </c>
      <c r="P2855" s="11">
        <f t="shared" si="1493"/>
        <v>1.0006997500000001</v>
      </c>
      <c r="Q2855" s="11">
        <f t="shared" si="1522"/>
        <v>1.5424799992590621</v>
      </c>
      <c r="R2855" s="2">
        <f t="shared" si="1492"/>
        <v>1.5388923999999999</v>
      </c>
      <c r="S2855" s="2">
        <f t="shared" si="1520"/>
        <v>1.5082878799999999</v>
      </c>
      <c r="T2855" s="2">
        <f t="shared" si="1506"/>
        <v>95837.528350780005</v>
      </c>
      <c r="U2855" s="2">
        <f t="shared" si="1507"/>
        <v>7805.8304879953002</v>
      </c>
      <c r="V2855" s="2">
        <f t="shared" si="1508"/>
        <v>25965.723210302564</v>
      </c>
      <c r="W2855" s="2">
        <f t="shared" si="1509"/>
        <v>97312.161311467862</v>
      </c>
      <c r="X2855" s="29">
        <f t="shared" si="1510"/>
        <v>0</v>
      </c>
      <c r="Y2855" s="2">
        <f t="shared" si="1521"/>
        <v>0</v>
      </c>
      <c r="Z2855" s="82">
        <f t="shared" si="1511"/>
        <v>0</v>
      </c>
      <c r="AA2855" s="2">
        <f t="shared" si="1498"/>
        <v>0</v>
      </c>
      <c r="AB2855" s="27">
        <f t="shared" si="1518"/>
        <v>6.7299999999999999E-2</v>
      </c>
      <c r="AC2855" s="29">
        <f t="shared" si="1497"/>
        <v>15</v>
      </c>
      <c r="AD2855" s="29">
        <v>252</v>
      </c>
      <c r="AE2855" s="11">
        <f t="shared" si="1523"/>
        <v>1.003884435</v>
      </c>
      <c r="AF2855" s="2">
        <f t="shared" si="1499"/>
        <v>372.27464943000001</v>
      </c>
      <c r="AG2855" s="2">
        <f t="shared" si="1512"/>
        <v>378.00276531999998</v>
      </c>
      <c r="AH2855" s="3">
        <f t="shared" si="1513"/>
        <v>0</v>
      </c>
      <c r="AI2855" s="4" t="str">
        <f t="shared" si="1524"/>
        <v>A+J=</v>
      </c>
      <c r="AJ2855" s="12">
        <f t="shared" si="1519"/>
        <v>43983</v>
      </c>
      <c r="AK2855" s="12"/>
      <c r="AL2855" s="4"/>
      <c r="AM2855" s="1"/>
      <c r="AN2855" s="12"/>
      <c r="AO2855" s="1"/>
      <c r="AP2855" s="1"/>
      <c r="AQ2855" s="3"/>
      <c r="AR2855" s="3"/>
      <c r="AS2855" s="7"/>
      <c r="AT2855" s="1"/>
      <c r="AU2855" s="1"/>
      <c r="AV2855" s="1"/>
      <c r="AW2855" s="1"/>
      <c r="AX2855" s="1"/>
      <c r="AY2855" s="1"/>
      <c r="AZ2855" s="1"/>
      <c r="BA2855" s="1"/>
      <c r="BB2855" s="1"/>
    </row>
    <row r="2856" spans="1:54" x14ac:dyDescent="0.2">
      <c r="A2856" s="178">
        <f t="shared" si="1514"/>
        <v>43975</v>
      </c>
      <c r="B2856" s="2">
        <f t="shared" si="1500"/>
        <v>97690.164076787856</v>
      </c>
      <c r="C2856" s="2">
        <f t="shared" si="1515"/>
        <v>63540.607613170003</v>
      </c>
      <c r="D2856" s="2">
        <f>SUM(Y2856:Y$2956)</f>
        <v>15357.105284499999</v>
      </c>
      <c r="E2856" s="11">
        <f t="shared" si="1501"/>
        <v>48183.502328670002</v>
      </c>
      <c r="F2856" s="99">
        <f t="shared" si="1494"/>
        <v>5348.49</v>
      </c>
      <c r="G2856" s="3">
        <f>IF(N2856=1,VLOOKUP(A2855,[1]Plan1!$BG$69:$BI$188,3),G2855)</f>
        <v>5331.91</v>
      </c>
      <c r="H2856" s="200">
        <f t="shared" si="1495"/>
        <v>43895</v>
      </c>
      <c r="I2856" s="200">
        <f t="shared" si="1496"/>
        <v>43926</v>
      </c>
      <c r="J2856" s="27">
        <f t="shared" si="1502"/>
        <v>-3.0999403569978989E-3</v>
      </c>
      <c r="K2856" s="12">
        <f t="shared" si="1516"/>
        <v>43983</v>
      </c>
      <c r="L2856" s="12">
        <f t="shared" si="1503"/>
        <v>43983</v>
      </c>
      <c r="M2856" s="1">
        <f t="shared" si="1517"/>
        <v>20</v>
      </c>
      <c r="N2856" s="1">
        <f t="shared" si="1504"/>
        <v>15</v>
      </c>
      <c r="O2856" s="2">
        <f t="shared" si="1505"/>
        <v>0.99767413999999999</v>
      </c>
      <c r="P2856" s="11">
        <f t="shared" si="1493"/>
        <v>1.0006997500000001</v>
      </c>
      <c r="Q2856" s="11">
        <f t="shared" si="1522"/>
        <v>1.5424799992590621</v>
      </c>
      <c r="R2856" s="2">
        <f t="shared" si="1492"/>
        <v>1.5388923999999999</v>
      </c>
      <c r="S2856" s="2">
        <f t="shared" si="1520"/>
        <v>1.5082878799999999</v>
      </c>
      <c r="T2856" s="2">
        <f t="shared" si="1506"/>
        <v>95837.528350780005</v>
      </c>
      <c r="U2856" s="2">
        <f t="shared" si="1507"/>
        <v>7805.8304879953002</v>
      </c>
      <c r="V2856" s="2">
        <f t="shared" si="1508"/>
        <v>25965.723210302564</v>
      </c>
      <c r="W2856" s="2">
        <f t="shared" si="1509"/>
        <v>97312.161311467862</v>
      </c>
      <c r="X2856" s="29">
        <f t="shared" si="1510"/>
        <v>0</v>
      </c>
      <c r="Y2856" s="2">
        <f t="shared" si="1521"/>
        <v>0</v>
      </c>
      <c r="Z2856" s="82">
        <f t="shared" si="1511"/>
        <v>0</v>
      </c>
      <c r="AA2856" s="2">
        <f t="shared" si="1498"/>
        <v>0</v>
      </c>
      <c r="AB2856" s="27">
        <f t="shared" si="1518"/>
        <v>6.7299999999999999E-2</v>
      </c>
      <c r="AC2856" s="29">
        <f t="shared" si="1497"/>
        <v>15</v>
      </c>
      <c r="AD2856" s="29">
        <v>252</v>
      </c>
      <c r="AE2856" s="11">
        <f t="shared" si="1523"/>
        <v>1.003884435</v>
      </c>
      <c r="AF2856" s="2">
        <f t="shared" si="1499"/>
        <v>372.27464943000001</v>
      </c>
      <c r="AG2856" s="2">
        <f t="shared" si="1512"/>
        <v>378.00276531999998</v>
      </c>
      <c r="AH2856" s="3">
        <f t="shared" si="1513"/>
        <v>0</v>
      </c>
      <c r="AI2856" s="4" t="str">
        <f t="shared" si="1524"/>
        <v>A+J=</v>
      </c>
      <c r="AJ2856" s="12">
        <f t="shared" si="1519"/>
        <v>43983</v>
      </c>
      <c r="AK2856" s="12"/>
      <c r="AL2856" s="4"/>
      <c r="AM2856" s="1"/>
      <c r="AN2856" s="12"/>
      <c r="AO2856" s="1"/>
      <c r="AP2856" s="1"/>
      <c r="AQ2856" s="3"/>
      <c r="AR2856" s="3"/>
      <c r="AS2856" s="7"/>
      <c r="AT2856" s="1"/>
      <c r="AU2856" s="1"/>
      <c r="AV2856" s="1"/>
      <c r="AW2856" s="1"/>
      <c r="AX2856" s="1"/>
      <c r="AY2856" s="1"/>
      <c r="AZ2856" s="1"/>
      <c r="BA2856" s="1"/>
      <c r="BB2856" s="1"/>
    </row>
    <row r="2857" spans="1:54" x14ac:dyDescent="0.2">
      <c r="A2857" s="178">
        <f t="shared" si="1514"/>
        <v>43976</v>
      </c>
      <c r="B2857" s="2">
        <f t="shared" si="1500"/>
        <v>97690.164076787856</v>
      </c>
      <c r="C2857" s="2">
        <f t="shared" si="1515"/>
        <v>63540.607613170003</v>
      </c>
      <c r="D2857" s="2">
        <f>SUM(Y2857:Y$2956)</f>
        <v>15357.105284499999</v>
      </c>
      <c r="E2857" s="11">
        <f t="shared" si="1501"/>
        <v>48183.502328670002</v>
      </c>
      <c r="F2857" s="99">
        <f t="shared" si="1494"/>
        <v>5348.49</v>
      </c>
      <c r="G2857" s="3">
        <f>IF(N2857=1,VLOOKUP(A2856,[1]Plan1!$BG$69:$BI$188,3),G2856)</f>
        <v>5331.91</v>
      </c>
      <c r="H2857" s="200">
        <f t="shared" si="1495"/>
        <v>43895</v>
      </c>
      <c r="I2857" s="200">
        <f t="shared" si="1496"/>
        <v>43926</v>
      </c>
      <c r="J2857" s="27">
        <f t="shared" si="1502"/>
        <v>-3.0999403569978989E-3</v>
      </c>
      <c r="K2857" s="12">
        <f t="shared" si="1516"/>
        <v>43983</v>
      </c>
      <c r="L2857" s="12">
        <f t="shared" si="1503"/>
        <v>43983</v>
      </c>
      <c r="M2857" s="1">
        <f t="shared" si="1517"/>
        <v>20</v>
      </c>
      <c r="N2857" s="1">
        <f t="shared" si="1504"/>
        <v>15</v>
      </c>
      <c r="O2857" s="2">
        <f t="shared" si="1505"/>
        <v>0.99767413999999999</v>
      </c>
      <c r="P2857" s="11">
        <f t="shared" si="1493"/>
        <v>1.0006997500000001</v>
      </c>
      <c r="Q2857" s="11">
        <f t="shared" si="1522"/>
        <v>1.5424799992590621</v>
      </c>
      <c r="R2857" s="2">
        <f t="shared" ref="R2857:R2920" si="1525">TRUNC(TRUNC((O2857*Q2857),15),8)</f>
        <v>1.5388923999999999</v>
      </c>
      <c r="S2857" s="2">
        <f t="shared" si="1520"/>
        <v>1.5082878799999999</v>
      </c>
      <c r="T2857" s="2">
        <f t="shared" si="1506"/>
        <v>95837.528350780005</v>
      </c>
      <c r="U2857" s="2">
        <f t="shared" si="1507"/>
        <v>7805.8304879953002</v>
      </c>
      <c r="V2857" s="2">
        <f t="shared" si="1508"/>
        <v>25965.723210302564</v>
      </c>
      <c r="W2857" s="2">
        <f t="shared" si="1509"/>
        <v>97312.161311467862</v>
      </c>
      <c r="X2857" s="29">
        <f t="shared" si="1510"/>
        <v>0</v>
      </c>
      <c r="Y2857" s="2">
        <f t="shared" si="1521"/>
        <v>0</v>
      </c>
      <c r="Z2857" s="82">
        <f t="shared" si="1511"/>
        <v>0</v>
      </c>
      <c r="AA2857" s="2">
        <f t="shared" si="1498"/>
        <v>0</v>
      </c>
      <c r="AB2857" s="27">
        <f t="shared" si="1518"/>
        <v>6.7299999999999999E-2</v>
      </c>
      <c r="AC2857" s="29">
        <f t="shared" si="1497"/>
        <v>15</v>
      </c>
      <c r="AD2857" s="29">
        <v>252</v>
      </c>
      <c r="AE2857" s="11">
        <f t="shared" si="1523"/>
        <v>1.003884435</v>
      </c>
      <c r="AF2857" s="2">
        <f t="shared" si="1499"/>
        <v>372.27464943000001</v>
      </c>
      <c r="AG2857" s="2">
        <f t="shared" si="1512"/>
        <v>378.00276531999998</v>
      </c>
      <c r="AH2857" s="3">
        <f t="shared" si="1513"/>
        <v>0</v>
      </c>
      <c r="AI2857" s="4" t="str">
        <f t="shared" si="1524"/>
        <v>A+J=</v>
      </c>
      <c r="AJ2857" s="12">
        <f t="shared" si="1519"/>
        <v>43983</v>
      </c>
      <c r="AK2857" s="12"/>
      <c r="AL2857" s="4"/>
      <c r="AM2857" s="1"/>
      <c r="AN2857" s="12"/>
      <c r="AO2857" s="1"/>
      <c r="AP2857" s="1"/>
      <c r="AQ2857" s="3"/>
      <c r="AR2857" s="3"/>
      <c r="AS2857" s="7"/>
      <c r="AT2857" s="1"/>
      <c r="AU2857" s="1"/>
      <c r="AV2857" s="1"/>
      <c r="AW2857" s="1"/>
      <c r="AX2857" s="1"/>
      <c r="AY2857" s="1"/>
      <c r="AZ2857" s="1"/>
      <c r="BA2857" s="1"/>
      <c r="BB2857" s="1"/>
    </row>
    <row r="2858" spans="1:54" x14ac:dyDescent="0.2">
      <c r="A2858" s="178">
        <f t="shared" si="1514"/>
        <v>43977</v>
      </c>
      <c r="B2858" s="2">
        <f t="shared" si="1500"/>
        <v>97703.858713311594</v>
      </c>
      <c r="C2858" s="2">
        <f t="shared" si="1515"/>
        <v>63540.607613170003</v>
      </c>
      <c r="D2858" s="2">
        <f>SUM(Y2858:Y$2956)</f>
        <v>15357.105284499999</v>
      </c>
      <c r="E2858" s="11">
        <f t="shared" si="1501"/>
        <v>48183.502328670002</v>
      </c>
      <c r="F2858" s="99">
        <f t="shared" si="1494"/>
        <v>5348.49</v>
      </c>
      <c r="G2858" s="3">
        <f>IF(N2858=1,VLOOKUP(A2857,[1]Plan1!$BG$69:$BI$188,3),G2857)</f>
        <v>5331.91</v>
      </c>
      <c r="H2858" s="200">
        <f t="shared" si="1495"/>
        <v>43895</v>
      </c>
      <c r="I2858" s="200">
        <f t="shared" si="1496"/>
        <v>43926</v>
      </c>
      <c r="J2858" s="27">
        <f t="shared" si="1502"/>
        <v>-3.0999403569978989E-3</v>
      </c>
      <c r="K2858" s="12">
        <f t="shared" si="1516"/>
        <v>43983</v>
      </c>
      <c r="L2858" s="12">
        <f t="shared" si="1503"/>
        <v>43983</v>
      </c>
      <c r="M2858" s="1">
        <f t="shared" si="1517"/>
        <v>20</v>
      </c>
      <c r="N2858" s="1">
        <f t="shared" si="1504"/>
        <v>16</v>
      </c>
      <c r="O2858" s="2">
        <f t="shared" si="1505"/>
        <v>0.99751926999999996</v>
      </c>
      <c r="P2858" s="11">
        <f t="shared" ref="P2858:P2921" si="1526">IF(L2858&gt;L2857,O2857,P2857)</f>
        <v>1.0006997500000001</v>
      </c>
      <c r="Q2858" s="11">
        <f t="shared" si="1522"/>
        <v>1.5424799992590621</v>
      </c>
      <c r="R2858" s="2">
        <f t="shared" si="1525"/>
        <v>1.53865352</v>
      </c>
      <c r="S2858" s="2">
        <f t="shared" si="1520"/>
        <v>1.5082878799999999</v>
      </c>
      <c r="T2858" s="2">
        <f t="shared" si="1506"/>
        <v>95837.528350780005</v>
      </c>
      <c r="U2858" s="2">
        <f t="shared" si="1507"/>
        <v>7805.8304879953002</v>
      </c>
      <c r="V2858" s="2">
        <f t="shared" si="1508"/>
        <v>25954.213135266295</v>
      </c>
      <c r="W2858" s="2">
        <f t="shared" si="1509"/>
        <v>97300.6512364316</v>
      </c>
      <c r="X2858" s="29">
        <f t="shared" si="1510"/>
        <v>0</v>
      </c>
      <c r="Y2858" s="2">
        <f t="shared" si="1521"/>
        <v>0</v>
      </c>
      <c r="Z2858" s="82">
        <f t="shared" si="1511"/>
        <v>0</v>
      </c>
      <c r="AA2858" s="2">
        <f t="shared" si="1498"/>
        <v>0</v>
      </c>
      <c r="AB2858" s="27">
        <f t="shared" si="1518"/>
        <v>6.7299999999999999E-2</v>
      </c>
      <c r="AC2858" s="29">
        <f t="shared" si="1497"/>
        <v>16</v>
      </c>
      <c r="AD2858" s="29">
        <v>252</v>
      </c>
      <c r="AE2858" s="11">
        <f t="shared" si="1523"/>
        <v>1.004143934</v>
      </c>
      <c r="AF2858" s="2">
        <f t="shared" si="1499"/>
        <v>397.14439220000003</v>
      </c>
      <c r="AG2858" s="2">
        <f t="shared" si="1512"/>
        <v>403.20747688</v>
      </c>
      <c r="AH2858" s="3">
        <f t="shared" si="1513"/>
        <v>0</v>
      </c>
      <c r="AI2858" s="4" t="str">
        <f t="shared" si="1524"/>
        <v>A+J=</v>
      </c>
      <c r="AJ2858" s="12">
        <f t="shared" si="1519"/>
        <v>43983</v>
      </c>
      <c r="AK2858" s="12"/>
      <c r="AL2858" s="4"/>
      <c r="AM2858" s="1"/>
      <c r="AN2858" s="12"/>
      <c r="AO2858" s="1"/>
      <c r="AP2858" s="1"/>
      <c r="AQ2858" s="3"/>
      <c r="AR2858" s="3"/>
      <c r="AS2858" s="7"/>
      <c r="AT2858" s="1"/>
      <c r="AU2858" s="1"/>
      <c r="AV2858" s="1"/>
      <c r="AW2858" s="1"/>
      <c r="AX2858" s="1"/>
      <c r="AY2858" s="1"/>
      <c r="AZ2858" s="1"/>
      <c r="BA2858" s="1"/>
      <c r="BB2858" s="1"/>
    </row>
    <row r="2859" spans="1:54" x14ac:dyDescent="0.2">
      <c r="A2859" s="178">
        <f t="shared" si="1514"/>
        <v>43978</v>
      </c>
      <c r="B2859" s="2">
        <f t="shared" si="1500"/>
        <v>97717.55573303542</v>
      </c>
      <c r="C2859" s="2">
        <f t="shared" si="1515"/>
        <v>63540.607613170003</v>
      </c>
      <c r="D2859" s="2">
        <f>SUM(Y2859:Y$2956)</f>
        <v>15357.105284499999</v>
      </c>
      <c r="E2859" s="11">
        <f t="shared" si="1501"/>
        <v>48183.502328670002</v>
      </c>
      <c r="F2859" s="99">
        <f t="shared" si="1494"/>
        <v>5348.49</v>
      </c>
      <c r="G2859" s="3">
        <f>IF(N2859=1,VLOOKUP(A2858,[1]Plan1!$BG$69:$BI$188,3),G2858)</f>
        <v>5331.91</v>
      </c>
      <c r="H2859" s="200">
        <f t="shared" si="1495"/>
        <v>43895</v>
      </c>
      <c r="I2859" s="200">
        <f t="shared" si="1496"/>
        <v>43926</v>
      </c>
      <c r="J2859" s="27">
        <f t="shared" si="1502"/>
        <v>-3.0999403569978989E-3</v>
      </c>
      <c r="K2859" s="12">
        <f t="shared" si="1516"/>
        <v>43983</v>
      </c>
      <c r="L2859" s="12">
        <f t="shared" si="1503"/>
        <v>43983</v>
      </c>
      <c r="M2859" s="1">
        <f t="shared" si="1517"/>
        <v>20</v>
      </c>
      <c r="N2859" s="1">
        <f t="shared" si="1504"/>
        <v>17</v>
      </c>
      <c r="O2859" s="2">
        <f t="shared" si="1505"/>
        <v>0.99736442999999997</v>
      </c>
      <c r="P2859" s="11">
        <f t="shared" si="1526"/>
        <v>1.0006997500000001</v>
      </c>
      <c r="Q2859" s="11">
        <f t="shared" si="1522"/>
        <v>1.5424799992590621</v>
      </c>
      <c r="R2859" s="2">
        <f t="shared" si="1525"/>
        <v>1.53841468</v>
      </c>
      <c r="S2859" s="2">
        <f t="shared" si="1520"/>
        <v>1.5082878799999999</v>
      </c>
      <c r="T2859" s="2">
        <f t="shared" si="1506"/>
        <v>95837.528350780005</v>
      </c>
      <c r="U2859" s="2">
        <f t="shared" si="1507"/>
        <v>7805.8304879953002</v>
      </c>
      <c r="V2859" s="2">
        <f t="shared" si="1508"/>
        <v>25942.704987570116</v>
      </c>
      <c r="W2859" s="2">
        <f t="shared" si="1509"/>
        <v>97289.143088735422</v>
      </c>
      <c r="X2859" s="29">
        <f t="shared" si="1510"/>
        <v>0</v>
      </c>
      <c r="Y2859" s="2">
        <f t="shared" si="1521"/>
        <v>0</v>
      </c>
      <c r="Z2859" s="82">
        <f t="shared" si="1511"/>
        <v>0</v>
      </c>
      <c r="AA2859" s="2">
        <f t="shared" si="1498"/>
        <v>0</v>
      </c>
      <c r="AB2859" s="27">
        <f t="shared" si="1518"/>
        <v>6.7299999999999999E-2</v>
      </c>
      <c r="AC2859" s="29">
        <f t="shared" si="1497"/>
        <v>17</v>
      </c>
      <c r="AD2859" s="29">
        <v>252</v>
      </c>
      <c r="AE2859" s="11">
        <f t="shared" si="1523"/>
        <v>1.0044034989999999</v>
      </c>
      <c r="AF2859" s="2">
        <f t="shared" si="1499"/>
        <v>422.02046024999999</v>
      </c>
      <c r="AG2859" s="2">
        <f t="shared" si="1512"/>
        <v>428.41264430000001</v>
      </c>
      <c r="AH2859" s="3">
        <f t="shared" si="1513"/>
        <v>0</v>
      </c>
      <c r="AI2859" s="4" t="str">
        <f t="shared" si="1524"/>
        <v>A+J=</v>
      </c>
      <c r="AJ2859" s="12">
        <f t="shared" si="1519"/>
        <v>43983</v>
      </c>
      <c r="AK2859" s="12"/>
      <c r="AL2859" s="4"/>
      <c r="AM2859" s="1"/>
      <c r="AN2859" s="12"/>
      <c r="AO2859" s="1"/>
      <c r="AP2859" s="1"/>
      <c r="AQ2859" s="3"/>
      <c r="AR2859" s="3"/>
      <c r="AS2859" s="7"/>
      <c r="AT2859" s="1"/>
      <c r="AU2859" s="1"/>
      <c r="AV2859" s="1"/>
      <c r="AW2859" s="1"/>
      <c r="AX2859" s="1"/>
      <c r="AY2859" s="1"/>
      <c r="AZ2859" s="1"/>
      <c r="BA2859" s="1"/>
      <c r="BB2859" s="1"/>
    </row>
    <row r="2860" spans="1:54" x14ac:dyDescent="0.2">
      <c r="A2860" s="178">
        <f t="shared" si="1514"/>
        <v>43979</v>
      </c>
      <c r="B2860" s="2">
        <f t="shared" si="1500"/>
        <v>97731.255716544358</v>
      </c>
      <c r="C2860" s="2">
        <f t="shared" si="1515"/>
        <v>63540.607613170003</v>
      </c>
      <c r="D2860" s="2">
        <f>SUM(Y2860:Y$2956)</f>
        <v>15357.105284499999</v>
      </c>
      <c r="E2860" s="11">
        <f t="shared" si="1501"/>
        <v>48183.502328670002</v>
      </c>
      <c r="F2860" s="99">
        <f t="shared" si="1494"/>
        <v>5348.49</v>
      </c>
      <c r="G2860" s="3">
        <f>IF(N2860=1,VLOOKUP(A2859,[1]Plan1!$BG$69:$BI$188,3),G2859)</f>
        <v>5331.91</v>
      </c>
      <c r="H2860" s="200">
        <f t="shared" si="1495"/>
        <v>43895</v>
      </c>
      <c r="I2860" s="200">
        <f t="shared" si="1496"/>
        <v>43926</v>
      </c>
      <c r="J2860" s="27">
        <f t="shared" si="1502"/>
        <v>-3.0999403569978989E-3</v>
      </c>
      <c r="K2860" s="12">
        <f t="shared" si="1516"/>
        <v>43983</v>
      </c>
      <c r="L2860" s="12">
        <f t="shared" si="1503"/>
        <v>43983</v>
      </c>
      <c r="M2860" s="1">
        <f t="shared" si="1517"/>
        <v>20</v>
      </c>
      <c r="N2860" s="1">
        <f t="shared" si="1504"/>
        <v>18</v>
      </c>
      <c r="O2860" s="2">
        <f t="shared" si="1505"/>
        <v>0.99720962000000002</v>
      </c>
      <c r="P2860" s="11">
        <f t="shared" si="1526"/>
        <v>1.0006997500000001</v>
      </c>
      <c r="Q2860" s="11">
        <f t="shared" si="1522"/>
        <v>1.5424799992590621</v>
      </c>
      <c r="R2860" s="2">
        <f t="shared" si="1525"/>
        <v>1.53817589</v>
      </c>
      <c r="S2860" s="2">
        <f t="shared" si="1520"/>
        <v>1.5082878799999999</v>
      </c>
      <c r="T2860" s="2">
        <f t="shared" si="1506"/>
        <v>95837.528350780005</v>
      </c>
      <c r="U2860" s="2">
        <f t="shared" si="1507"/>
        <v>7805.8304879953002</v>
      </c>
      <c r="V2860" s="2">
        <f t="shared" si="1508"/>
        <v>25931.199249049048</v>
      </c>
      <c r="W2860" s="2">
        <f t="shared" si="1509"/>
        <v>97277.637350214354</v>
      </c>
      <c r="X2860" s="29">
        <f t="shared" si="1510"/>
        <v>0</v>
      </c>
      <c r="Y2860" s="2">
        <f t="shared" si="1521"/>
        <v>0</v>
      </c>
      <c r="Z2860" s="82">
        <f t="shared" si="1511"/>
        <v>0</v>
      </c>
      <c r="AA2860" s="2">
        <f t="shared" si="1498"/>
        <v>0</v>
      </c>
      <c r="AB2860" s="27">
        <f t="shared" si="1518"/>
        <v>6.7299999999999999E-2</v>
      </c>
      <c r="AC2860" s="29">
        <f t="shared" si="1497"/>
        <v>18</v>
      </c>
      <c r="AD2860" s="29">
        <v>252</v>
      </c>
      <c r="AE2860" s="11">
        <f t="shared" si="1523"/>
        <v>1.004663131</v>
      </c>
      <c r="AF2860" s="2">
        <f t="shared" si="1499"/>
        <v>446.90294941000002</v>
      </c>
      <c r="AG2860" s="2">
        <f t="shared" si="1512"/>
        <v>453.61836633000001</v>
      </c>
      <c r="AH2860" s="3">
        <f t="shared" si="1513"/>
        <v>0</v>
      </c>
      <c r="AI2860" s="4" t="str">
        <f t="shared" si="1524"/>
        <v>A+J=</v>
      </c>
      <c r="AJ2860" s="12">
        <f t="shared" si="1519"/>
        <v>43983</v>
      </c>
      <c r="AK2860" s="12"/>
      <c r="AL2860" s="4"/>
      <c r="AM2860" s="1"/>
      <c r="AN2860" s="12"/>
      <c r="AO2860" s="1"/>
      <c r="AP2860" s="1"/>
      <c r="AQ2860" s="3"/>
      <c r="AR2860" s="3"/>
      <c r="AS2860" s="7"/>
      <c r="AT2860" s="1"/>
      <c r="AU2860" s="1"/>
      <c r="AV2860" s="1"/>
      <c r="AW2860" s="1"/>
      <c r="AX2860" s="1"/>
      <c r="AY2860" s="1"/>
      <c r="AZ2860" s="1"/>
      <c r="BA2860" s="1"/>
      <c r="BB2860" s="1"/>
    </row>
    <row r="2861" spans="1:54" x14ac:dyDescent="0.2">
      <c r="A2861" s="178">
        <f t="shared" si="1514"/>
        <v>43980</v>
      </c>
      <c r="B2861" s="2">
        <f t="shared" si="1500"/>
        <v>97744.956823848319</v>
      </c>
      <c r="C2861" s="2">
        <f t="shared" si="1515"/>
        <v>63540.607613170003</v>
      </c>
      <c r="D2861" s="2">
        <f>SUM(Y2861:Y$2956)</f>
        <v>15357.105284499999</v>
      </c>
      <c r="E2861" s="11">
        <f t="shared" si="1501"/>
        <v>48183.502328670002</v>
      </c>
      <c r="F2861" s="99">
        <f t="shared" si="1494"/>
        <v>5348.49</v>
      </c>
      <c r="G2861" s="3">
        <f>IF(N2861=1,VLOOKUP(A2860,[1]Plan1!$BG$69:$BI$188,3),G2860)</f>
        <v>5331.91</v>
      </c>
      <c r="H2861" s="200">
        <f t="shared" si="1495"/>
        <v>43895</v>
      </c>
      <c r="I2861" s="200">
        <f t="shared" si="1496"/>
        <v>43926</v>
      </c>
      <c r="J2861" s="27">
        <f t="shared" si="1502"/>
        <v>-3.0999403569978989E-3</v>
      </c>
      <c r="K2861" s="12">
        <f t="shared" si="1516"/>
        <v>43983</v>
      </c>
      <c r="L2861" s="12">
        <f t="shared" si="1503"/>
        <v>43983</v>
      </c>
      <c r="M2861" s="1">
        <f t="shared" si="1517"/>
        <v>20</v>
      </c>
      <c r="N2861" s="1">
        <f t="shared" si="1504"/>
        <v>19</v>
      </c>
      <c r="O2861" s="2">
        <f t="shared" si="1505"/>
        <v>0.99705482000000001</v>
      </c>
      <c r="P2861" s="11">
        <f t="shared" si="1526"/>
        <v>1.0006997500000001</v>
      </c>
      <c r="Q2861" s="11">
        <f t="shared" si="1522"/>
        <v>1.5424799992590621</v>
      </c>
      <c r="R2861" s="2">
        <f t="shared" si="1525"/>
        <v>1.5379371100000001</v>
      </c>
      <c r="S2861" s="2">
        <f t="shared" si="1520"/>
        <v>1.5082878799999999</v>
      </c>
      <c r="T2861" s="2">
        <f t="shared" si="1506"/>
        <v>95837.528350780005</v>
      </c>
      <c r="U2861" s="2">
        <f t="shared" si="1507"/>
        <v>7805.8304879953002</v>
      </c>
      <c r="V2861" s="2">
        <f t="shared" si="1508"/>
        <v>25919.693992363016</v>
      </c>
      <c r="W2861" s="2">
        <f t="shared" si="1509"/>
        <v>97266.132093528315</v>
      </c>
      <c r="X2861" s="29">
        <f t="shared" si="1510"/>
        <v>0</v>
      </c>
      <c r="Y2861" s="2">
        <f t="shared" si="1521"/>
        <v>0</v>
      </c>
      <c r="Z2861" s="82">
        <f t="shared" si="1511"/>
        <v>0</v>
      </c>
      <c r="AA2861" s="2">
        <f t="shared" si="1498"/>
        <v>0</v>
      </c>
      <c r="AB2861" s="27">
        <f t="shared" si="1518"/>
        <v>6.7299999999999999E-2</v>
      </c>
      <c r="AC2861" s="29">
        <f t="shared" si="1497"/>
        <v>19</v>
      </c>
      <c r="AD2861" s="29">
        <v>252</v>
      </c>
      <c r="AE2861" s="11">
        <f t="shared" si="1523"/>
        <v>1.004922831</v>
      </c>
      <c r="AF2861" s="2">
        <f t="shared" si="1499"/>
        <v>471.79195551999999</v>
      </c>
      <c r="AG2861" s="2">
        <f t="shared" si="1512"/>
        <v>478.82473032000001</v>
      </c>
      <c r="AH2861" s="3">
        <f t="shared" si="1513"/>
        <v>0</v>
      </c>
      <c r="AI2861" s="4" t="str">
        <f t="shared" si="1524"/>
        <v>A+J=</v>
      </c>
      <c r="AJ2861" s="12">
        <f t="shared" si="1519"/>
        <v>43983</v>
      </c>
      <c r="AK2861" s="12"/>
      <c r="AL2861" s="4"/>
      <c r="AM2861" s="1"/>
      <c r="AN2861" s="12"/>
      <c r="AO2861" s="1"/>
      <c r="AP2861" s="1"/>
      <c r="AQ2861" s="3"/>
      <c r="AR2861" s="3"/>
      <c r="AS2861" s="7"/>
      <c r="AT2861" s="1"/>
      <c r="AU2861" s="1"/>
      <c r="AV2861" s="1"/>
      <c r="AW2861" s="1"/>
      <c r="AX2861" s="1"/>
      <c r="AY2861" s="1"/>
      <c r="AZ2861" s="1"/>
      <c r="BA2861" s="1"/>
      <c r="BB2861" s="1"/>
    </row>
    <row r="2862" spans="1:54" x14ac:dyDescent="0.2">
      <c r="A2862" s="178">
        <f t="shared" si="1514"/>
        <v>43981</v>
      </c>
      <c r="B2862" s="2">
        <f t="shared" si="1500"/>
        <v>97758.660795777381</v>
      </c>
      <c r="C2862" s="2">
        <f t="shared" si="1515"/>
        <v>63540.607613170003</v>
      </c>
      <c r="D2862" s="2">
        <f>SUM(Y2862:Y$2956)</f>
        <v>15357.105284499999</v>
      </c>
      <c r="E2862" s="11">
        <f t="shared" si="1501"/>
        <v>48183.502328670002</v>
      </c>
      <c r="F2862" s="99">
        <f t="shared" si="1494"/>
        <v>5348.49</v>
      </c>
      <c r="G2862" s="3">
        <f>IF(N2862=1,VLOOKUP(A2861,[1]Plan1!$BG$69:$BI$188,3),G2861)</f>
        <v>5331.91</v>
      </c>
      <c r="H2862" s="200">
        <f t="shared" si="1495"/>
        <v>43895</v>
      </c>
      <c r="I2862" s="200">
        <f t="shared" si="1496"/>
        <v>43926</v>
      </c>
      <c r="J2862" s="27">
        <f t="shared" si="1502"/>
        <v>-3.0999403569978989E-3</v>
      </c>
      <c r="K2862" s="12">
        <f t="shared" si="1516"/>
        <v>43983</v>
      </c>
      <c r="L2862" s="12">
        <f t="shared" si="1503"/>
        <v>43983</v>
      </c>
      <c r="M2862" s="1">
        <f t="shared" si="1517"/>
        <v>20</v>
      </c>
      <c r="N2862" s="1">
        <f t="shared" si="1504"/>
        <v>20</v>
      </c>
      <c r="O2862" s="2">
        <f t="shared" si="1505"/>
        <v>0.99690005000000004</v>
      </c>
      <c r="P2862" s="11">
        <f t="shared" si="1526"/>
        <v>1.0006997500000001</v>
      </c>
      <c r="Q2862" s="11">
        <f t="shared" si="1522"/>
        <v>1.5424799992590621</v>
      </c>
      <c r="R2862" s="2">
        <f t="shared" si="1525"/>
        <v>1.5376983799999999</v>
      </c>
      <c r="S2862" s="2">
        <f t="shared" si="1520"/>
        <v>1.5082878799999999</v>
      </c>
      <c r="T2862" s="2">
        <f t="shared" si="1506"/>
        <v>95837.528350780005</v>
      </c>
      <c r="U2862" s="2">
        <f t="shared" si="1507"/>
        <v>7805.8304879953002</v>
      </c>
      <c r="V2862" s="2">
        <f t="shared" si="1508"/>
        <v>25908.191144852084</v>
      </c>
      <c r="W2862" s="2">
        <f t="shared" si="1509"/>
        <v>97254.629246017386</v>
      </c>
      <c r="X2862" s="29">
        <f t="shared" si="1510"/>
        <v>0</v>
      </c>
      <c r="Y2862" s="2">
        <f t="shared" si="1521"/>
        <v>0</v>
      </c>
      <c r="Z2862" s="82">
        <f t="shared" si="1511"/>
        <v>0</v>
      </c>
      <c r="AA2862" s="2">
        <f t="shared" si="1498"/>
        <v>0</v>
      </c>
      <c r="AB2862" s="27">
        <f t="shared" si="1518"/>
        <v>6.7299999999999999E-2</v>
      </c>
      <c r="AC2862" s="29">
        <f t="shared" si="1497"/>
        <v>20</v>
      </c>
      <c r="AD2862" s="29">
        <v>252</v>
      </c>
      <c r="AE2862" s="11">
        <f t="shared" si="1523"/>
        <v>1.0051825969999999</v>
      </c>
      <c r="AF2862" s="2">
        <f t="shared" si="1499"/>
        <v>496.68728691000001</v>
      </c>
      <c r="AG2862" s="2">
        <f t="shared" si="1512"/>
        <v>504.03154976000002</v>
      </c>
      <c r="AH2862" s="3">
        <f t="shared" si="1513"/>
        <v>0</v>
      </c>
      <c r="AI2862" s="4" t="str">
        <f t="shared" si="1524"/>
        <v>A+J=</v>
      </c>
      <c r="AJ2862" s="12">
        <f t="shared" si="1519"/>
        <v>43983</v>
      </c>
      <c r="AK2862" s="12"/>
      <c r="AL2862" s="4"/>
      <c r="AM2862" s="1"/>
      <c r="AN2862" s="12"/>
      <c r="AO2862" s="1"/>
      <c r="AP2862" s="1"/>
      <c r="AQ2862" s="3"/>
      <c r="AR2862" s="3"/>
      <c r="AS2862" s="7"/>
      <c r="AT2862" s="1"/>
      <c r="AU2862" s="1"/>
      <c r="AV2862" s="1"/>
      <c r="AW2862" s="1"/>
      <c r="AX2862" s="1"/>
      <c r="AY2862" s="1"/>
      <c r="AZ2862" s="1"/>
      <c r="BA2862" s="1"/>
      <c r="BB2862" s="1"/>
    </row>
    <row r="2863" spans="1:54" x14ac:dyDescent="0.2">
      <c r="A2863" s="178">
        <f t="shared" si="1514"/>
        <v>43982</v>
      </c>
      <c r="B2863" s="2">
        <f t="shared" si="1500"/>
        <v>97758.660795777381</v>
      </c>
      <c r="C2863" s="2">
        <f t="shared" si="1515"/>
        <v>63540.607613170003</v>
      </c>
      <c r="D2863" s="2">
        <f>SUM(Y2863:Y$2956)</f>
        <v>15357.105284499999</v>
      </c>
      <c r="E2863" s="11">
        <f t="shared" si="1501"/>
        <v>48183.502328670002</v>
      </c>
      <c r="F2863" s="99">
        <f t="shared" si="1494"/>
        <v>5348.49</v>
      </c>
      <c r="G2863" s="3">
        <f>IF(N2863=1,VLOOKUP(A2862,[1]Plan1!$BG$69:$BI$188,3),G2862)</f>
        <v>5331.91</v>
      </c>
      <c r="H2863" s="200">
        <f t="shared" si="1495"/>
        <v>43895</v>
      </c>
      <c r="I2863" s="200">
        <f t="shared" si="1496"/>
        <v>43926</v>
      </c>
      <c r="J2863" s="27">
        <f t="shared" si="1502"/>
        <v>-3.0999403569978989E-3</v>
      </c>
      <c r="K2863" s="12">
        <f t="shared" si="1516"/>
        <v>43983</v>
      </c>
      <c r="L2863" s="12">
        <f t="shared" si="1503"/>
        <v>43983</v>
      </c>
      <c r="M2863" s="1">
        <f t="shared" si="1517"/>
        <v>20</v>
      </c>
      <c r="N2863" s="1">
        <f t="shared" si="1504"/>
        <v>20</v>
      </c>
      <c r="O2863" s="2">
        <f t="shared" si="1505"/>
        <v>0.99690005000000004</v>
      </c>
      <c r="P2863" s="11">
        <f t="shared" si="1526"/>
        <v>1.0006997500000001</v>
      </c>
      <c r="Q2863" s="11">
        <f t="shared" si="1522"/>
        <v>1.5424799992590621</v>
      </c>
      <c r="R2863" s="2">
        <f t="shared" si="1525"/>
        <v>1.5376983799999999</v>
      </c>
      <c r="S2863" s="2">
        <f t="shared" si="1520"/>
        <v>1.5082878799999999</v>
      </c>
      <c r="T2863" s="2">
        <f t="shared" si="1506"/>
        <v>95837.528350780005</v>
      </c>
      <c r="U2863" s="2">
        <f t="shared" si="1507"/>
        <v>7805.8304879953002</v>
      </c>
      <c r="V2863" s="2">
        <f t="shared" si="1508"/>
        <v>25908.191144852084</v>
      </c>
      <c r="W2863" s="2">
        <f t="shared" si="1509"/>
        <v>97254.629246017386</v>
      </c>
      <c r="X2863" s="29">
        <f t="shared" si="1510"/>
        <v>0</v>
      </c>
      <c r="Y2863" s="2">
        <f t="shared" si="1521"/>
        <v>0</v>
      </c>
      <c r="Z2863" s="82">
        <f t="shared" si="1511"/>
        <v>0</v>
      </c>
      <c r="AA2863" s="2">
        <f t="shared" si="1498"/>
        <v>0</v>
      </c>
      <c r="AB2863" s="27">
        <f t="shared" si="1518"/>
        <v>6.7299999999999999E-2</v>
      </c>
      <c r="AC2863" s="29">
        <f t="shared" si="1497"/>
        <v>20</v>
      </c>
      <c r="AD2863" s="29">
        <v>252</v>
      </c>
      <c r="AE2863" s="11">
        <f t="shared" si="1523"/>
        <v>1.0051825969999999</v>
      </c>
      <c r="AF2863" s="2">
        <f t="shared" si="1499"/>
        <v>496.68728691000001</v>
      </c>
      <c r="AG2863" s="2">
        <f t="shared" si="1512"/>
        <v>504.03154976000002</v>
      </c>
      <c r="AH2863" s="3">
        <f t="shared" si="1513"/>
        <v>0</v>
      </c>
      <c r="AI2863" s="4" t="str">
        <f t="shared" si="1524"/>
        <v>A+J=</v>
      </c>
      <c r="AJ2863" s="12">
        <f t="shared" si="1519"/>
        <v>43983</v>
      </c>
      <c r="AK2863" s="12"/>
      <c r="AL2863" s="4"/>
      <c r="AM2863" s="1"/>
      <c r="AN2863" s="12"/>
      <c r="AO2863" s="1"/>
      <c r="AP2863" s="1"/>
      <c r="AQ2863" s="3"/>
      <c r="AR2863" s="3"/>
      <c r="AS2863" s="7"/>
      <c r="AT2863" s="1"/>
      <c r="AU2863" s="1"/>
      <c r="AV2863" s="1"/>
      <c r="AW2863" s="1"/>
      <c r="AX2863" s="1"/>
      <c r="AY2863" s="1"/>
      <c r="AZ2863" s="1"/>
      <c r="BA2863" s="1"/>
      <c r="BB2863" s="1"/>
    </row>
    <row r="2864" spans="1:54" x14ac:dyDescent="0.2">
      <c r="A2864" s="178">
        <f t="shared" si="1514"/>
        <v>43983</v>
      </c>
      <c r="B2864" s="2">
        <f t="shared" si="1500"/>
        <v>97758.660795777381</v>
      </c>
      <c r="C2864" s="2">
        <f t="shared" si="1515"/>
        <v>63540.607613170003</v>
      </c>
      <c r="D2864" s="2">
        <f>SUM(Y2864:Y$2956)</f>
        <v>15357.105284499999</v>
      </c>
      <c r="E2864" s="11">
        <f t="shared" si="1501"/>
        <v>48183.502328670002</v>
      </c>
      <c r="F2864" s="99">
        <f t="shared" si="1494"/>
        <v>5348.49</v>
      </c>
      <c r="G2864" s="3">
        <f>IF(N2864=1,VLOOKUP(A2863,[1]Plan1!$BG$69:$BI$188,3),G2863)</f>
        <v>5331.91</v>
      </c>
      <c r="H2864" s="200">
        <f t="shared" si="1495"/>
        <v>43895</v>
      </c>
      <c r="I2864" s="200">
        <f t="shared" si="1496"/>
        <v>43926</v>
      </c>
      <c r="J2864" s="27">
        <f t="shared" si="1502"/>
        <v>-3.0999403569978989E-3</v>
      </c>
      <c r="K2864" s="12">
        <f t="shared" si="1516"/>
        <v>44013</v>
      </c>
      <c r="L2864" s="12">
        <f t="shared" si="1503"/>
        <v>43983</v>
      </c>
      <c r="M2864" s="1">
        <f t="shared" si="1517"/>
        <v>20</v>
      </c>
      <c r="N2864" s="1">
        <f t="shared" si="1504"/>
        <v>20</v>
      </c>
      <c r="O2864" s="2">
        <f t="shared" si="1505"/>
        <v>0.99690005000000004</v>
      </c>
      <c r="P2864" s="11">
        <f t="shared" si="1526"/>
        <v>1.0006997500000001</v>
      </c>
      <c r="Q2864" s="11">
        <f t="shared" si="1522"/>
        <v>1.5424799992590621</v>
      </c>
      <c r="R2864" s="2">
        <f t="shared" si="1525"/>
        <v>1.5376983799999999</v>
      </c>
      <c r="S2864" s="2">
        <f t="shared" si="1520"/>
        <v>1.5082878799999999</v>
      </c>
      <c r="T2864" s="2">
        <f t="shared" si="1506"/>
        <v>95837.528350780005</v>
      </c>
      <c r="U2864" s="2">
        <f t="shared" si="1507"/>
        <v>7805.8304879953002</v>
      </c>
      <c r="V2864" s="2">
        <f t="shared" si="1508"/>
        <v>25908.191144852084</v>
      </c>
      <c r="W2864" s="2">
        <f t="shared" si="1509"/>
        <v>97254.629246017386</v>
      </c>
      <c r="X2864" s="29">
        <f t="shared" si="1510"/>
        <v>94</v>
      </c>
      <c r="Y2864" s="2">
        <f t="shared" si="1521"/>
        <v>3827.66714043</v>
      </c>
      <c r="Z2864" s="82">
        <f t="shared" si="1511"/>
        <v>6.02397E-2</v>
      </c>
      <c r="AA2864" s="2">
        <f t="shared" si="1498"/>
        <v>5773.2239565899999</v>
      </c>
      <c r="AB2864" s="27">
        <f t="shared" si="1518"/>
        <v>6.7299999999999999E-2</v>
      </c>
      <c r="AC2864" s="29">
        <f t="shared" si="1497"/>
        <v>20</v>
      </c>
      <c r="AD2864" s="29">
        <v>252</v>
      </c>
      <c r="AE2864" s="11">
        <f t="shared" si="1523"/>
        <v>1.0051825969999999</v>
      </c>
      <c r="AF2864" s="2">
        <f t="shared" si="1499"/>
        <v>496.68728691000001</v>
      </c>
      <c r="AG2864" s="2">
        <f t="shared" si="1512"/>
        <v>504.03154976000002</v>
      </c>
      <c r="AH2864" s="3">
        <f t="shared" si="1513"/>
        <v>6269.9112434999997</v>
      </c>
      <c r="AI2864" s="4" t="str">
        <f t="shared" si="1524"/>
        <v>A+J=</v>
      </c>
      <c r="AJ2864" s="12">
        <f t="shared" si="1519"/>
        <v>43983</v>
      </c>
      <c r="AK2864" s="12"/>
      <c r="AL2864" s="4"/>
      <c r="AM2864" s="1"/>
      <c r="AN2864" s="12"/>
      <c r="AO2864" s="1"/>
      <c r="AP2864" s="1"/>
      <c r="AQ2864" s="3"/>
      <c r="AR2864" s="3"/>
      <c r="AS2864" s="7"/>
      <c r="AT2864" s="1"/>
      <c r="AU2864" s="1"/>
      <c r="AV2864" s="1"/>
      <c r="AW2864" s="1"/>
      <c r="AX2864" s="1"/>
      <c r="AY2864" s="1"/>
      <c r="AZ2864" s="1"/>
      <c r="BA2864" s="1"/>
      <c r="BB2864" s="1"/>
    </row>
    <row r="2865" spans="1:54" x14ac:dyDescent="0.2">
      <c r="A2865" s="178">
        <f t="shared" si="1514"/>
        <v>43984</v>
      </c>
      <c r="B2865" s="2">
        <f t="shared" si="1500"/>
        <v>91491.618542623473</v>
      </c>
      <c r="C2865" s="2">
        <f t="shared" si="1515"/>
        <v>59712.940472740003</v>
      </c>
      <c r="D2865" s="2">
        <f>SUM(Y2865:Y$2956)</f>
        <v>11529.43814407</v>
      </c>
      <c r="E2865" s="11">
        <f t="shared" si="1501"/>
        <v>48183.502328670002</v>
      </c>
      <c r="F2865" s="99">
        <f t="shared" si="1494"/>
        <v>5331.91</v>
      </c>
      <c r="G2865" s="3">
        <f>IF(N2865=1,VLOOKUP(A2864,[1]Plan1!$BG$69:$BI$188,3),G2864)</f>
        <v>5311.65</v>
      </c>
      <c r="H2865" s="200">
        <f t="shared" si="1495"/>
        <v>43923</v>
      </c>
      <c r="I2865" s="200">
        <f t="shared" si="1496"/>
        <v>43953</v>
      </c>
      <c r="J2865" s="27">
        <f t="shared" si="1502"/>
        <v>-3.7997640620340833E-3</v>
      </c>
      <c r="K2865" s="12">
        <f t="shared" si="1516"/>
        <v>44013</v>
      </c>
      <c r="L2865" s="12">
        <f t="shared" si="1503"/>
        <v>44013</v>
      </c>
      <c r="M2865" s="1">
        <f t="shared" si="1517"/>
        <v>21</v>
      </c>
      <c r="N2865" s="1">
        <f t="shared" si="1504"/>
        <v>1</v>
      </c>
      <c r="O2865" s="2">
        <f t="shared" si="1505"/>
        <v>0.99981872999999999</v>
      </c>
      <c r="P2865" s="11">
        <f t="shared" si="1526"/>
        <v>0.99690005000000004</v>
      </c>
      <c r="Q2865" s="11">
        <f t="shared" si="1522"/>
        <v>1.537698388385359</v>
      </c>
      <c r="R2865" s="2">
        <f t="shared" si="1525"/>
        <v>1.53741964</v>
      </c>
      <c r="S2865" s="2">
        <f t="shared" si="1520"/>
        <v>1.5082878799999999</v>
      </c>
      <c r="T2865" s="2">
        <f t="shared" si="1506"/>
        <v>90064.304394189996</v>
      </c>
      <c r="U2865" s="2">
        <f t="shared" si="1507"/>
        <v>5860.273671840474</v>
      </c>
      <c r="V2865" s="2">
        <f t="shared" si="1508"/>
        <v>25894.760475412993</v>
      </c>
      <c r="W2865" s="2">
        <f t="shared" si="1509"/>
        <v>91467.974619993474</v>
      </c>
      <c r="X2865" s="29">
        <f t="shared" si="1510"/>
        <v>0</v>
      </c>
      <c r="Y2865" s="2">
        <f t="shared" si="1521"/>
        <v>0</v>
      </c>
      <c r="Z2865" s="82">
        <f t="shared" si="1511"/>
        <v>0</v>
      </c>
      <c r="AA2865" s="2">
        <f t="shared" si="1498"/>
        <v>0</v>
      </c>
      <c r="AB2865" s="27">
        <f t="shared" si="1518"/>
        <v>6.7299999999999999E-2</v>
      </c>
      <c r="AC2865" s="29">
        <f t="shared" si="1497"/>
        <v>1</v>
      </c>
      <c r="AD2865" s="29">
        <v>252</v>
      </c>
      <c r="AE2865" s="11">
        <f t="shared" si="1523"/>
        <v>1.0002584940000001</v>
      </c>
      <c r="AF2865" s="2">
        <f t="shared" si="1499"/>
        <v>23.281082300000001</v>
      </c>
      <c r="AG2865" s="2">
        <f t="shared" si="1512"/>
        <v>23.643922629999999</v>
      </c>
      <c r="AH2865" s="3">
        <f t="shared" si="1513"/>
        <v>0</v>
      </c>
      <c r="AI2865" s="4" t="str">
        <f t="shared" si="1524"/>
        <v>A+J=</v>
      </c>
      <c r="AJ2865" s="12">
        <f t="shared" si="1519"/>
        <v>44013</v>
      </c>
      <c r="AK2865" s="12"/>
      <c r="AL2865" s="4"/>
      <c r="AM2865" s="1"/>
      <c r="AN2865" s="12"/>
      <c r="AO2865" s="1"/>
      <c r="AP2865" s="1"/>
      <c r="AQ2865" s="3"/>
      <c r="AR2865" s="3"/>
      <c r="AS2865" s="7"/>
      <c r="AT2865" s="1"/>
      <c r="AU2865" s="1"/>
      <c r="AV2865" s="1"/>
      <c r="AW2865" s="1"/>
      <c r="AX2865" s="1"/>
      <c r="AY2865" s="1"/>
      <c r="AZ2865" s="1"/>
      <c r="BA2865" s="1"/>
      <c r="BB2865" s="1"/>
    </row>
    <row r="2866" spans="1:54" x14ac:dyDescent="0.2">
      <c r="A2866" s="178">
        <f t="shared" si="1514"/>
        <v>43985</v>
      </c>
      <c r="B2866" s="2">
        <f t="shared" si="1500"/>
        <v>91501.83339018948</v>
      </c>
      <c r="C2866" s="2">
        <f t="shared" si="1515"/>
        <v>59712.940472740003</v>
      </c>
      <c r="D2866" s="2">
        <f>SUM(Y2866:Y$2956)</f>
        <v>11529.43814407</v>
      </c>
      <c r="E2866" s="11">
        <f t="shared" si="1501"/>
        <v>48183.502328670002</v>
      </c>
      <c r="F2866" s="99">
        <f t="shared" si="1494"/>
        <v>5331.91</v>
      </c>
      <c r="G2866" s="3">
        <f>IF(N2866=1,VLOOKUP(A2865,[1]Plan1!$BG$69:$BI$188,3),G2865)</f>
        <v>5311.65</v>
      </c>
      <c r="H2866" s="200">
        <f t="shared" si="1495"/>
        <v>43923</v>
      </c>
      <c r="I2866" s="200">
        <f t="shared" si="1496"/>
        <v>43953</v>
      </c>
      <c r="J2866" s="27">
        <f t="shared" si="1502"/>
        <v>-3.7997640620340833E-3</v>
      </c>
      <c r="K2866" s="12">
        <f t="shared" si="1516"/>
        <v>44013</v>
      </c>
      <c r="L2866" s="12">
        <f t="shared" si="1503"/>
        <v>44013</v>
      </c>
      <c r="M2866" s="1">
        <f t="shared" si="1517"/>
        <v>21</v>
      </c>
      <c r="N2866" s="1">
        <f t="shared" si="1504"/>
        <v>2</v>
      </c>
      <c r="O2866" s="2">
        <f t="shared" si="1505"/>
        <v>0.99963749000000002</v>
      </c>
      <c r="P2866" s="11">
        <f t="shared" si="1526"/>
        <v>0.99690005000000004</v>
      </c>
      <c r="Q2866" s="11">
        <f t="shared" si="1522"/>
        <v>1.537698388385359</v>
      </c>
      <c r="R2866" s="2">
        <f t="shared" si="1525"/>
        <v>1.53714095</v>
      </c>
      <c r="S2866" s="2">
        <f t="shared" si="1520"/>
        <v>1.5082878799999999</v>
      </c>
      <c r="T2866" s="2">
        <f t="shared" si="1506"/>
        <v>90064.304394189996</v>
      </c>
      <c r="U2866" s="2">
        <f t="shared" si="1507"/>
        <v>5860.273671840474</v>
      </c>
      <c r="V2866" s="2">
        <f t="shared" si="1508"/>
        <v>25881.332215149014</v>
      </c>
      <c r="W2866" s="2">
        <f t="shared" si="1509"/>
        <v>91454.546359729487</v>
      </c>
      <c r="X2866" s="29">
        <f t="shared" si="1510"/>
        <v>0</v>
      </c>
      <c r="Y2866" s="2">
        <f t="shared" si="1521"/>
        <v>0</v>
      </c>
      <c r="Z2866" s="82">
        <f t="shared" si="1511"/>
        <v>0</v>
      </c>
      <c r="AA2866" s="2">
        <f t="shared" si="1498"/>
        <v>0</v>
      </c>
      <c r="AB2866" s="27">
        <f t="shared" si="1518"/>
        <v>6.7299999999999999E-2</v>
      </c>
      <c r="AC2866" s="29">
        <f t="shared" si="1497"/>
        <v>2</v>
      </c>
      <c r="AD2866" s="29">
        <v>252</v>
      </c>
      <c r="AE2866" s="11">
        <f t="shared" si="1523"/>
        <v>1.000517055</v>
      </c>
      <c r="AF2866" s="2">
        <f t="shared" si="1499"/>
        <v>46.568198899999999</v>
      </c>
      <c r="AG2866" s="2">
        <f t="shared" si="1512"/>
        <v>47.287030459999997</v>
      </c>
      <c r="AH2866" s="3">
        <f t="shared" si="1513"/>
        <v>0</v>
      </c>
      <c r="AI2866" s="4" t="str">
        <f t="shared" si="1524"/>
        <v>A+J=</v>
      </c>
      <c r="AJ2866" s="12">
        <f t="shared" si="1519"/>
        <v>44013</v>
      </c>
      <c r="AK2866" s="12"/>
      <c r="AL2866" s="4"/>
      <c r="AM2866" s="1"/>
      <c r="AN2866" s="12"/>
      <c r="AO2866" s="1"/>
      <c r="AP2866" s="1"/>
      <c r="AQ2866" s="3"/>
      <c r="AR2866" s="3"/>
      <c r="AS2866" s="7"/>
      <c r="AT2866" s="1"/>
      <c r="AU2866" s="1"/>
      <c r="AV2866" s="1"/>
      <c r="AW2866" s="1"/>
      <c r="AX2866" s="1"/>
      <c r="AY2866" s="1"/>
      <c r="AZ2866" s="1"/>
      <c r="BA2866" s="1"/>
      <c r="BB2866" s="1"/>
    </row>
    <row r="2867" spans="1:54" x14ac:dyDescent="0.2">
      <c r="A2867" s="178">
        <f t="shared" si="1514"/>
        <v>43986</v>
      </c>
      <c r="B2867" s="2">
        <f t="shared" si="1500"/>
        <v>91512.050313525659</v>
      </c>
      <c r="C2867" s="2">
        <f t="shared" si="1515"/>
        <v>59712.940472740003</v>
      </c>
      <c r="D2867" s="2">
        <f>SUM(Y2867:Y$2956)</f>
        <v>11529.43814407</v>
      </c>
      <c r="E2867" s="11">
        <f t="shared" si="1501"/>
        <v>48183.502328670002</v>
      </c>
      <c r="F2867" s="99">
        <f t="shared" si="1494"/>
        <v>5331.91</v>
      </c>
      <c r="G2867" s="3">
        <f>IF(N2867=1,VLOOKUP(A2866,[1]Plan1!$BG$69:$BI$188,3),G2866)</f>
        <v>5311.65</v>
      </c>
      <c r="H2867" s="200">
        <f t="shared" si="1495"/>
        <v>43923</v>
      </c>
      <c r="I2867" s="200">
        <f t="shared" si="1496"/>
        <v>43953</v>
      </c>
      <c r="J2867" s="27">
        <f t="shared" si="1502"/>
        <v>-3.7997640620340833E-3</v>
      </c>
      <c r="K2867" s="12">
        <f t="shared" si="1516"/>
        <v>44013</v>
      </c>
      <c r="L2867" s="12">
        <f t="shared" si="1503"/>
        <v>44013</v>
      </c>
      <c r="M2867" s="1">
        <f t="shared" si="1517"/>
        <v>21</v>
      </c>
      <c r="N2867" s="1">
        <f t="shared" si="1504"/>
        <v>3</v>
      </c>
      <c r="O2867" s="2">
        <f t="shared" si="1505"/>
        <v>0.99945629000000002</v>
      </c>
      <c r="P2867" s="11">
        <f t="shared" si="1526"/>
        <v>0.99690005000000004</v>
      </c>
      <c r="Q2867" s="11">
        <f t="shared" si="1522"/>
        <v>1.537698388385359</v>
      </c>
      <c r="R2867" s="2">
        <f t="shared" si="1525"/>
        <v>1.53686232</v>
      </c>
      <c r="S2867" s="2">
        <f t="shared" si="1520"/>
        <v>1.5082878799999999</v>
      </c>
      <c r="T2867" s="2">
        <f t="shared" si="1506"/>
        <v>90064.304394189996</v>
      </c>
      <c r="U2867" s="2">
        <f t="shared" si="1507"/>
        <v>5860.273671840474</v>
      </c>
      <c r="V2867" s="2">
        <f t="shared" si="1508"/>
        <v>25867.906845895181</v>
      </c>
      <c r="W2867" s="2">
        <f t="shared" si="1509"/>
        <v>91441.120990475654</v>
      </c>
      <c r="X2867" s="29">
        <f t="shared" si="1510"/>
        <v>0</v>
      </c>
      <c r="Y2867" s="2">
        <f t="shared" si="1521"/>
        <v>0</v>
      </c>
      <c r="Z2867" s="82">
        <f t="shared" si="1511"/>
        <v>0</v>
      </c>
      <c r="AA2867" s="2">
        <f t="shared" si="1498"/>
        <v>0</v>
      </c>
      <c r="AB2867" s="27">
        <f t="shared" si="1518"/>
        <v>6.7299999999999999E-2</v>
      </c>
      <c r="AC2867" s="29">
        <f t="shared" si="1497"/>
        <v>3</v>
      </c>
      <c r="AD2867" s="29">
        <v>252</v>
      </c>
      <c r="AE2867" s="11">
        <f t="shared" si="1523"/>
        <v>1.0007756830000001</v>
      </c>
      <c r="AF2867" s="2">
        <f t="shared" si="1499"/>
        <v>69.861349820000001</v>
      </c>
      <c r="AG2867" s="2">
        <f t="shared" si="1512"/>
        <v>70.929323049999994</v>
      </c>
      <c r="AH2867" s="3">
        <f t="shared" si="1513"/>
        <v>0</v>
      </c>
      <c r="AI2867" s="4" t="str">
        <f t="shared" si="1524"/>
        <v>A+J=</v>
      </c>
      <c r="AJ2867" s="12">
        <f t="shared" si="1519"/>
        <v>44013</v>
      </c>
      <c r="AK2867" s="12"/>
      <c r="AL2867" s="4"/>
      <c r="AM2867" s="1"/>
      <c r="AN2867" s="12"/>
      <c r="AO2867" s="1"/>
      <c r="AP2867" s="1"/>
      <c r="AQ2867" s="3"/>
      <c r="AR2867" s="3"/>
      <c r="AS2867" s="7"/>
      <c r="AT2867" s="1"/>
      <c r="AU2867" s="1"/>
      <c r="AV2867" s="1"/>
      <c r="AW2867" s="1"/>
      <c r="AX2867" s="1"/>
      <c r="AY2867" s="1"/>
      <c r="AZ2867" s="1"/>
      <c r="BA2867" s="1"/>
      <c r="BB2867" s="1"/>
    </row>
    <row r="2868" spans="1:54" x14ac:dyDescent="0.2">
      <c r="A2868" s="178">
        <f t="shared" si="1514"/>
        <v>43987</v>
      </c>
      <c r="B2868" s="2">
        <f t="shared" si="1500"/>
        <v>91522.267773726897</v>
      </c>
      <c r="C2868" s="2">
        <f t="shared" si="1515"/>
        <v>59712.940472740003</v>
      </c>
      <c r="D2868" s="2">
        <f>SUM(Y2868:Y$2956)</f>
        <v>11529.43814407</v>
      </c>
      <c r="E2868" s="11">
        <f t="shared" si="1501"/>
        <v>48183.502328670002</v>
      </c>
      <c r="F2868" s="99">
        <f t="shared" si="1494"/>
        <v>5331.91</v>
      </c>
      <c r="G2868" s="3">
        <f>IF(N2868=1,VLOOKUP(A2867,[1]Plan1!$BG$69:$BI$188,3),G2867)</f>
        <v>5311.65</v>
      </c>
      <c r="H2868" s="200">
        <f t="shared" si="1495"/>
        <v>43923</v>
      </c>
      <c r="I2868" s="200">
        <f t="shared" si="1496"/>
        <v>43953</v>
      </c>
      <c r="J2868" s="27">
        <f t="shared" si="1502"/>
        <v>-3.7997640620340833E-3</v>
      </c>
      <c r="K2868" s="12">
        <f t="shared" si="1516"/>
        <v>44013</v>
      </c>
      <c r="L2868" s="12">
        <f t="shared" si="1503"/>
        <v>44013</v>
      </c>
      <c r="M2868" s="1">
        <f t="shared" si="1517"/>
        <v>21</v>
      </c>
      <c r="N2868" s="1">
        <f t="shared" si="1504"/>
        <v>4</v>
      </c>
      <c r="O2868" s="2">
        <f t="shared" si="1505"/>
        <v>0.99927511000000002</v>
      </c>
      <c r="P2868" s="11">
        <f t="shared" si="1526"/>
        <v>0.99690005000000004</v>
      </c>
      <c r="Q2868" s="11">
        <f t="shared" si="1522"/>
        <v>1.537698388385359</v>
      </c>
      <c r="R2868" s="2">
        <f t="shared" si="1525"/>
        <v>1.5365837200000001</v>
      </c>
      <c r="S2868" s="2">
        <f t="shared" si="1520"/>
        <v>1.5082878799999999</v>
      </c>
      <c r="T2868" s="2">
        <f t="shared" si="1506"/>
        <v>90064.304394189996</v>
      </c>
      <c r="U2868" s="2">
        <f t="shared" si="1507"/>
        <v>5860.273671840474</v>
      </c>
      <c r="V2868" s="2">
        <f t="shared" si="1508"/>
        <v>25854.482922146417</v>
      </c>
      <c r="W2868" s="2">
        <f t="shared" si="1509"/>
        <v>91427.697066726891</v>
      </c>
      <c r="X2868" s="29">
        <f t="shared" si="1510"/>
        <v>0</v>
      </c>
      <c r="Y2868" s="2">
        <f t="shared" si="1521"/>
        <v>0</v>
      </c>
      <c r="Z2868" s="82">
        <f t="shared" si="1511"/>
        <v>0</v>
      </c>
      <c r="AA2868" s="2">
        <f t="shared" si="1498"/>
        <v>0</v>
      </c>
      <c r="AB2868" s="27">
        <f t="shared" si="1518"/>
        <v>6.7299999999999999E-2</v>
      </c>
      <c r="AC2868" s="29">
        <f t="shared" si="1497"/>
        <v>4</v>
      </c>
      <c r="AD2868" s="29">
        <v>252</v>
      </c>
      <c r="AE2868" s="11">
        <f t="shared" si="1523"/>
        <v>1.0010343770000001</v>
      </c>
      <c r="AF2868" s="2">
        <f t="shared" si="1499"/>
        <v>93.160444979999994</v>
      </c>
      <c r="AG2868" s="2">
        <f t="shared" si="1512"/>
        <v>94.570706999999999</v>
      </c>
      <c r="AH2868" s="3">
        <f t="shared" si="1513"/>
        <v>0</v>
      </c>
      <c r="AI2868" s="4" t="str">
        <f t="shared" si="1524"/>
        <v>A+J=</v>
      </c>
      <c r="AJ2868" s="12">
        <f t="shared" si="1519"/>
        <v>44013</v>
      </c>
      <c r="AK2868" s="12"/>
      <c r="AL2868" s="4"/>
      <c r="AM2868" s="1"/>
      <c r="AN2868" s="12"/>
      <c r="AO2868" s="1"/>
      <c r="AP2868" s="1"/>
      <c r="AQ2868" s="3"/>
      <c r="AR2868" s="3"/>
      <c r="AS2868" s="7"/>
      <c r="AT2868" s="1"/>
      <c r="AU2868" s="1"/>
      <c r="AV2868" s="1"/>
      <c r="AW2868" s="1"/>
      <c r="AX2868" s="1"/>
      <c r="AY2868" s="1"/>
      <c r="AZ2868" s="1"/>
      <c r="BA2868" s="1"/>
      <c r="BB2868" s="1"/>
    </row>
    <row r="2869" spans="1:54" x14ac:dyDescent="0.2">
      <c r="A2869" s="178">
        <f t="shared" si="1514"/>
        <v>43988</v>
      </c>
      <c r="B2869" s="2">
        <f t="shared" si="1500"/>
        <v>91532.488364398305</v>
      </c>
      <c r="C2869" s="2">
        <f t="shared" si="1515"/>
        <v>59712.940472740003</v>
      </c>
      <c r="D2869" s="2">
        <f>SUM(Y2869:Y$2956)</f>
        <v>11529.43814407</v>
      </c>
      <c r="E2869" s="11">
        <f t="shared" si="1501"/>
        <v>48183.502328670002</v>
      </c>
      <c r="F2869" s="99">
        <f t="shared" si="1494"/>
        <v>5331.91</v>
      </c>
      <c r="G2869" s="3">
        <f>IF(N2869=1,VLOOKUP(A2868,[1]Plan1!$BG$69:$BI$188,3),G2868)</f>
        <v>5311.65</v>
      </c>
      <c r="H2869" s="200">
        <f t="shared" si="1495"/>
        <v>43923</v>
      </c>
      <c r="I2869" s="200">
        <f t="shared" si="1496"/>
        <v>43953</v>
      </c>
      <c r="J2869" s="27">
        <f t="shared" si="1502"/>
        <v>-3.7997640620340833E-3</v>
      </c>
      <c r="K2869" s="12">
        <f t="shared" si="1516"/>
        <v>44013</v>
      </c>
      <c r="L2869" s="12">
        <f t="shared" si="1503"/>
        <v>44013</v>
      </c>
      <c r="M2869" s="1">
        <f t="shared" si="1517"/>
        <v>21</v>
      </c>
      <c r="N2869" s="1">
        <f t="shared" si="1504"/>
        <v>5</v>
      </c>
      <c r="O2869" s="2">
        <f t="shared" si="1505"/>
        <v>0.99909398000000005</v>
      </c>
      <c r="P2869" s="11">
        <f t="shared" si="1526"/>
        <v>0.99690005000000004</v>
      </c>
      <c r="Q2869" s="11">
        <f t="shared" si="1522"/>
        <v>1.537698388385359</v>
      </c>
      <c r="R2869" s="2">
        <f t="shared" si="1525"/>
        <v>1.5363051999999999</v>
      </c>
      <c r="S2869" s="2">
        <f t="shared" si="1520"/>
        <v>1.5082878799999999</v>
      </c>
      <c r="T2869" s="2">
        <f t="shared" si="1506"/>
        <v>90064.304394189996</v>
      </c>
      <c r="U2869" s="2">
        <f t="shared" si="1507"/>
        <v>5860.273671840474</v>
      </c>
      <c r="V2869" s="2">
        <f t="shared" si="1508"/>
        <v>25841.062853077827</v>
      </c>
      <c r="W2869" s="2">
        <f t="shared" si="1509"/>
        <v>91414.276997658308</v>
      </c>
      <c r="X2869" s="29">
        <f t="shared" si="1510"/>
        <v>0</v>
      </c>
      <c r="Y2869" s="2">
        <f t="shared" si="1521"/>
        <v>0</v>
      </c>
      <c r="Z2869" s="82">
        <f t="shared" si="1511"/>
        <v>0</v>
      </c>
      <c r="AA2869" s="2">
        <f t="shared" si="1498"/>
        <v>0</v>
      </c>
      <c r="AB2869" s="27">
        <f t="shared" si="1518"/>
        <v>6.7299999999999999E-2</v>
      </c>
      <c r="AC2869" s="29">
        <f t="shared" si="1497"/>
        <v>5</v>
      </c>
      <c r="AD2869" s="29">
        <v>252</v>
      </c>
      <c r="AE2869" s="11">
        <f t="shared" si="1523"/>
        <v>1.0012931389999999</v>
      </c>
      <c r="AF2869" s="2">
        <f t="shared" si="1499"/>
        <v>116.46566451</v>
      </c>
      <c r="AG2869" s="2">
        <f t="shared" si="1512"/>
        <v>118.21136674</v>
      </c>
      <c r="AH2869" s="3">
        <f t="shared" si="1513"/>
        <v>0</v>
      </c>
      <c r="AI2869" s="4" t="str">
        <f t="shared" si="1524"/>
        <v>A+J=</v>
      </c>
      <c r="AJ2869" s="12">
        <f t="shared" si="1519"/>
        <v>44013</v>
      </c>
      <c r="AK2869" s="12"/>
      <c r="AL2869" s="4"/>
      <c r="AM2869" s="1"/>
      <c r="AN2869" s="12"/>
      <c r="AO2869" s="1"/>
      <c r="AP2869" s="1"/>
      <c r="AQ2869" s="3"/>
      <c r="AR2869" s="3"/>
      <c r="AS2869" s="7"/>
      <c r="AT2869" s="1"/>
      <c r="AU2869" s="1"/>
      <c r="AV2869" s="1"/>
      <c r="AW2869" s="1"/>
      <c r="AX2869" s="1"/>
      <c r="AY2869" s="1"/>
      <c r="AZ2869" s="1"/>
      <c r="BA2869" s="1"/>
      <c r="BB2869" s="1"/>
    </row>
    <row r="2870" spans="1:54" x14ac:dyDescent="0.2">
      <c r="A2870" s="178">
        <f t="shared" si="1514"/>
        <v>43989</v>
      </c>
      <c r="B2870" s="2">
        <f t="shared" si="1500"/>
        <v>91532.488364398305</v>
      </c>
      <c r="C2870" s="2">
        <f t="shared" si="1515"/>
        <v>59712.940472740003</v>
      </c>
      <c r="D2870" s="2">
        <f>SUM(Y2870:Y$2956)</f>
        <v>11529.43814407</v>
      </c>
      <c r="E2870" s="11">
        <f t="shared" si="1501"/>
        <v>48183.502328670002</v>
      </c>
      <c r="F2870" s="99">
        <f t="shared" si="1494"/>
        <v>5331.91</v>
      </c>
      <c r="G2870" s="3">
        <f>IF(N2870=1,VLOOKUP(A2869,[1]Plan1!$BG$69:$BI$188,3),G2869)</f>
        <v>5311.65</v>
      </c>
      <c r="H2870" s="200">
        <f t="shared" si="1495"/>
        <v>43923</v>
      </c>
      <c r="I2870" s="200">
        <f t="shared" si="1496"/>
        <v>43953</v>
      </c>
      <c r="J2870" s="27">
        <f t="shared" si="1502"/>
        <v>-3.7997640620340833E-3</v>
      </c>
      <c r="K2870" s="12">
        <f t="shared" si="1516"/>
        <v>44013</v>
      </c>
      <c r="L2870" s="12">
        <f t="shared" si="1503"/>
        <v>44013</v>
      </c>
      <c r="M2870" s="1">
        <f t="shared" si="1517"/>
        <v>21</v>
      </c>
      <c r="N2870" s="1">
        <f t="shared" si="1504"/>
        <v>5</v>
      </c>
      <c r="O2870" s="2">
        <f t="shared" si="1505"/>
        <v>0.99909398000000005</v>
      </c>
      <c r="P2870" s="11">
        <f t="shared" si="1526"/>
        <v>0.99690005000000004</v>
      </c>
      <c r="Q2870" s="11">
        <f t="shared" si="1522"/>
        <v>1.537698388385359</v>
      </c>
      <c r="R2870" s="2">
        <f t="shared" si="1525"/>
        <v>1.5363051999999999</v>
      </c>
      <c r="S2870" s="2">
        <f t="shared" si="1520"/>
        <v>1.5082878799999999</v>
      </c>
      <c r="T2870" s="2">
        <f t="shared" si="1506"/>
        <v>90064.304394189996</v>
      </c>
      <c r="U2870" s="2">
        <f t="shared" si="1507"/>
        <v>5860.273671840474</v>
      </c>
      <c r="V2870" s="2">
        <f t="shared" si="1508"/>
        <v>25841.062853077827</v>
      </c>
      <c r="W2870" s="2">
        <f t="shared" si="1509"/>
        <v>91414.276997658308</v>
      </c>
      <c r="X2870" s="29">
        <f t="shared" si="1510"/>
        <v>0</v>
      </c>
      <c r="Y2870" s="2">
        <f t="shared" si="1521"/>
        <v>0</v>
      </c>
      <c r="Z2870" s="82">
        <f t="shared" si="1511"/>
        <v>0</v>
      </c>
      <c r="AA2870" s="2">
        <f t="shared" si="1498"/>
        <v>0</v>
      </c>
      <c r="AB2870" s="27">
        <f t="shared" si="1518"/>
        <v>6.7299999999999999E-2</v>
      </c>
      <c r="AC2870" s="29">
        <f t="shared" si="1497"/>
        <v>5</v>
      </c>
      <c r="AD2870" s="29">
        <v>252</v>
      </c>
      <c r="AE2870" s="11">
        <f t="shared" si="1523"/>
        <v>1.0012931389999999</v>
      </c>
      <c r="AF2870" s="2">
        <f t="shared" si="1499"/>
        <v>116.46566451</v>
      </c>
      <c r="AG2870" s="2">
        <f t="shared" si="1512"/>
        <v>118.21136674</v>
      </c>
      <c r="AH2870" s="3">
        <f t="shared" si="1513"/>
        <v>0</v>
      </c>
      <c r="AI2870" s="4" t="str">
        <f t="shared" si="1524"/>
        <v>A+J=</v>
      </c>
      <c r="AJ2870" s="12">
        <f t="shared" si="1519"/>
        <v>44013</v>
      </c>
      <c r="AK2870" s="12"/>
      <c r="AL2870" s="4"/>
      <c r="AM2870" s="1"/>
      <c r="AN2870" s="12"/>
      <c r="AO2870" s="1"/>
      <c r="AP2870" s="1"/>
      <c r="AQ2870" s="3"/>
      <c r="AR2870" s="3"/>
      <c r="AS2870" s="7"/>
      <c r="AT2870" s="1"/>
      <c r="AU2870" s="1"/>
      <c r="AV2870" s="1"/>
      <c r="AW2870" s="1"/>
      <c r="AX2870" s="1"/>
      <c r="AY2870" s="1"/>
      <c r="AZ2870" s="1"/>
      <c r="BA2870" s="1"/>
      <c r="BB2870" s="1"/>
    </row>
    <row r="2871" spans="1:54" x14ac:dyDescent="0.2">
      <c r="A2871" s="178">
        <f t="shared" si="1514"/>
        <v>43990</v>
      </c>
      <c r="B2871" s="2">
        <f t="shared" si="1500"/>
        <v>91532.488364398305</v>
      </c>
      <c r="C2871" s="2">
        <f t="shared" si="1515"/>
        <v>59712.940472740003</v>
      </c>
      <c r="D2871" s="2">
        <f>SUM(Y2871:Y$2956)</f>
        <v>11529.43814407</v>
      </c>
      <c r="E2871" s="11">
        <f t="shared" si="1501"/>
        <v>48183.502328670002</v>
      </c>
      <c r="F2871" s="99">
        <f t="shared" si="1494"/>
        <v>5331.91</v>
      </c>
      <c r="G2871" s="3">
        <f>IF(N2871=1,VLOOKUP(A2870,[1]Plan1!$BG$69:$BI$188,3),G2870)</f>
        <v>5311.65</v>
      </c>
      <c r="H2871" s="200">
        <f t="shared" si="1495"/>
        <v>43923</v>
      </c>
      <c r="I2871" s="200">
        <f t="shared" si="1496"/>
        <v>43953</v>
      </c>
      <c r="J2871" s="27">
        <f t="shared" si="1502"/>
        <v>-3.7997640620340833E-3</v>
      </c>
      <c r="K2871" s="12">
        <f t="shared" si="1516"/>
        <v>44013</v>
      </c>
      <c r="L2871" s="12">
        <f t="shared" si="1503"/>
        <v>44013</v>
      </c>
      <c r="M2871" s="1">
        <f t="shared" si="1517"/>
        <v>21</v>
      </c>
      <c r="N2871" s="1">
        <f t="shared" si="1504"/>
        <v>5</v>
      </c>
      <c r="O2871" s="2">
        <f t="shared" si="1505"/>
        <v>0.99909398000000005</v>
      </c>
      <c r="P2871" s="11">
        <f t="shared" si="1526"/>
        <v>0.99690005000000004</v>
      </c>
      <c r="Q2871" s="11">
        <f t="shared" si="1522"/>
        <v>1.537698388385359</v>
      </c>
      <c r="R2871" s="2">
        <f t="shared" si="1525"/>
        <v>1.5363051999999999</v>
      </c>
      <c r="S2871" s="2">
        <f t="shared" si="1520"/>
        <v>1.5082878799999999</v>
      </c>
      <c r="T2871" s="2">
        <f t="shared" si="1506"/>
        <v>90064.304394189996</v>
      </c>
      <c r="U2871" s="2">
        <f t="shared" si="1507"/>
        <v>5860.273671840474</v>
      </c>
      <c r="V2871" s="2">
        <f t="shared" si="1508"/>
        <v>25841.062853077827</v>
      </c>
      <c r="W2871" s="2">
        <f t="shared" si="1509"/>
        <v>91414.276997658308</v>
      </c>
      <c r="X2871" s="29">
        <f t="shared" si="1510"/>
        <v>0</v>
      </c>
      <c r="Y2871" s="2">
        <f t="shared" si="1521"/>
        <v>0</v>
      </c>
      <c r="Z2871" s="82">
        <f t="shared" si="1511"/>
        <v>0</v>
      </c>
      <c r="AA2871" s="2">
        <f t="shared" si="1498"/>
        <v>0</v>
      </c>
      <c r="AB2871" s="27">
        <f t="shared" si="1518"/>
        <v>6.7299999999999999E-2</v>
      </c>
      <c r="AC2871" s="29">
        <f t="shared" si="1497"/>
        <v>5</v>
      </c>
      <c r="AD2871" s="29">
        <v>252</v>
      </c>
      <c r="AE2871" s="11">
        <f t="shared" si="1523"/>
        <v>1.0012931389999999</v>
      </c>
      <c r="AF2871" s="2">
        <f t="shared" si="1499"/>
        <v>116.46566451</v>
      </c>
      <c r="AG2871" s="2">
        <f t="shared" si="1512"/>
        <v>118.21136674</v>
      </c>
      <c r="AH2871" s="3">
        <f t="shared" si="1513"/>
        <v>0</v>
      </c>
      <c r="AI2871" s="4" t="str">
        <f t="shared" si="1524"/>
        <v>A+J=</v>
      </c>
      <c r="AJ2871" s="12">
        <f t="shared" si="1519"/>
        <v>44013</v>
      </c>
      <c r="AK2871" s="12"/>
      <c r="AL2871" s="4"/>
      <c r="AM2871" s="1"/>
      <c r="AN2871" s="12"/>
      <c r="AO2871" s="1"/>
      <c r="AP2871" s="1"/>
      <c r="AQ2871" s="3"/>
      <c r="AR2871" s="3"/>
      <c r="AS2871" s="7"/>
      <c r="AT2871" s="1"/>
      <c r="AU2871" s="1"/>
      <c r="AV2871" s="1"/>
      <c r="AW2871" s="1"/>
      <c r="AX2871" s="1"/>
      <c r="AY2871" s="1"/>
      <c r="AZ2871" s="1"/>
      <c r="BA2871" s="1"/>
      <c r="BB2871" s="1"/>
    </row>
    <row r="2872" spans="1:54" x14ac:dyDescent="0.2">
      <c r="A2872" s="178">
        <f t="shared" si="1514"/>
        <v>43991</v>
      </c>
      <c r="B2872" s="2">
        <f t="shared" si="1500"/>
        <v>91542.709490054796</v>
      </c>
      <c r="C2872" s="2">
        <f t="shared" si="1515"/>
        <v>59712.940472740003</v>
      </c>
      <c r="D2872" s="2">
        <f>SUM(Y2872:Y$2956)</f>
        <v>11529.43814407</v>
      </c>
      <c r="E2872" s="11">
        <f t="shared" si="1501"/>
        <v>48183.502328670002</v>
      </c>
      <c r="F2872" s="99">
        <f t="shared" si="1494"/>
        <v>5331.91</v>
      </c>
      <c r="G2872" s="3">
        <f>IF(N2872=1,VLOOKUP(A2871,[1]Plan1!$BG$69:$BI$188,3),G2871)</f>
        <v>5311.65</v>
      </c>
      <c r="H2872" s="200">
        <f t="shared" si="1495"/>
        <v>43923</v>
      </c>
      <c r="I2872" s="200">
        <f t="shared" si="1496"/>
        <v>43953</v>
      </c>
      <c r="J2872" s="27">
        <f t="shared" si="1502"/>
        <v>-3.7997640620340833E-3</v>
      </c>
      <c r="K2872" s="12">
        <f t="shared" si="1516"/>
        <v>44013</v>
      </c>
      <c r="L2872" s="12">
        <f t="shared" si="1503"/>
        <v>44013</v>
      </c>
      <c r="M2872" s="1">
        <f t="shared" si="1517"/>
        <v>21</v>
      </c>
      <c r="N2872" s="1">
        <f t="shared" si="1504"/>
        <v>6</v>
      </c>
      <c r="O2872" s="2">
        <f t="shared" si="1505"/>
        <v>0.99891286999999995</v>
      </c>
      <c r="P2872" s="11">
        <f t="shared" si="1526"/>
        <v>0.99690005000000004</v>
      </c>
      <c r="Q2872" s="11">
        <f t="shared" si="1522"/>
        <v>1.537698388385359</v>
      </c>
      <c r="R2872" s="2">
        <f t="shared" si="1525"/>
        <v>1.53602671</v>
      </c>
      <c r="S2872" s="2">
        <f t="shared" si="1520"/>
        <v>1.5082878799999999</v>
      </c>
      <c r="T2872" s="2">
        <f t="shared" si="1506"/>
        <v>90064.304394189996</v>
      </c>
      <c r="U2872" s="2">
        <f t="shared" si="1507"/>
        <v>5860.273671840474</v>
      </c>
      <c r="V2872" s="2">
        <f t="shared" si="1508"/>
        <v>25827.644229514321</v>
      </c>
      <c r="W2872" s="2">
        <f t="shared" si="1509"/>
        <v>91400.858374094794</v>
      </c>
      <c r="X2872" s="29">
        <f t="shared" si="1510"/>
        <v>0</v>
      </c>
      <c r="Y2872" s="2">
        <f t="shared" si="1521"/>
        <v>0</v>
      </c>
      <c r="Z2872" s="82">
        <f t="shared" si="1511"/>
        <v>0</v>
      </c>
      <c r="AA2872" s="2">
        <f t="shared" si="1498"/>
        <v>0</v>
      </c>
      <c r="AB2872" s="27">
        <f t="shared" si="1518"/>
        <v>6.7299999999999999E-2</v>
      </c>
      <c r="AC2872" s="29">
        <f t="shared" si="1497"/>
        <v>6</v>
      </c>
      <c r="AD2872" s="29">
        <v>252</v>
      </c>
      <c r="AE2872" s="11">
        <f t="shared" si="1523"/>
        <v>1.0015519669999999</v>
      </c>
      <c r="AF2872" s="2">
        <f t="shared" si="1499"/>
        <v>139.77682829</v>
      </c>
      <c r="AG2872" s="2">
        <f t="shared" si="1512"/>
        <v>141.85111595999999</v>
      </c>
      <c r="AH2872" s="3">
        <f t="shared" si="1513"/>
        <v>0</v>
      </c>
      <c r="AI2872" s="4" t="str">
        <f t="shared" si="1524"/>
        <v>A+J=</v>
      </c>
      <c r="AJ2872" s="12">
        <f t="shared" si="1519"/>
        <v>44013</v>
      </c>
      <c r="AK2872" s="12"/>
      <c r="AL2872" s="4"/>
      <c r="AM2872" s="1"/>
      <c r="AN2872" s="12"/>
      <c r="AO2872" s="1"/>
      <c r="AP2872" s="1"/>
      <c r="AQ2872" s="3"/>
      <c r="AR2872" s="3"/>
      <c r="AS2872" s="7"/>
      <c r="AT2872" s="1"/>
      <c r="AU2872" s="1"/>
      <c r="AV2872" s="1"/>
      <c r="AW2872" s="1"/>
      <c r="AX2872" s="1"/>
      <c r="AY2872" s="1"/>
      <c r="AZ2872" s="1"/>
      <c r="BA2872" s="1"/>
      <c r="BB2872" s="1"/>
    </row>
    <row r="2873" spans="1:54" x14ac:dyDescent="0.2">
      <c r="A2873" s="178">
        <f t="shared" si="1514"/>
        <v>43992</v>
      </c>
      <c r="B2873" s="2">
        <f t="shared" si="1500"/>
        <v>91552.932205986406</v>
      </c>
      <c r="C2873" s="2">
        <f t="shared" si="1515"/>
        <v>59712.940472740003</v>
      </c>
      <c r="D2873" s="2">
        <f>SUM(Y2873:Y$2956)</f>
        <v>11529.43814407</v>
      </c>
      <c r="E2873" s="11">
        <f t="shared" si="1501"/>
        <v>48183.502328670002</v>
      </c>
      <c r="F2873" s="99">
        <f t="shared" si="1494"/>
        <v>5331.91</v>
      </c>
      <c r="G2873" s="3">
        <f>IF(N2873=1,VLOOKUP(A2872,[1]Plan1!$BG$69:$BI$188,3),G2872)</f>
        <v>5311.65</v>
      </c>
      <c r="H2873" s="200">
        <f t="shared" si="1495"/>
        <v>43923</v>
      </c>
      <c r="I2873" s="200">
        <f t="shared" si="1496"/>
        <v>43953</v>
      </c>
      <c r="J2873" s="27">
        <f t="shared" si="1502"/>
        <v>-3.7997640620340833E-3</v>
      </c>
      <c r="K2873" s="12">
        <f t="shared" si="1516"/>
        <v>44013</v>
      </c>
      <c r="L2873" s="12">
        <f t="shared" si="1503"/>
        <v>44013</v>
      </c>
      <c r="M2873" s="1">
        <f t="shared" si="1517"/>
        <v>21</v>
      </c>
      <c r="N2873" s="1">
        <f t="shared" si="1504"/>
        <v>7</v>
      </c>
      <c r="O2873" s="2">
        <f t="shared" si="1505"/>
        <v>0.99873179999999995</v>
      </c>
      <c r="P2873" s="11">
        <f t="shared" si="1526"/>
        <v>0.99690005000000004</v>
      </c>
      <c r="Q2873" s="11">
        <f t="shared" si="1522"/>
        <v>1.537698388385359</v>
      </c>
      <c r="R2873" s="2">
        <f t="shared" si="1525"/>
        <v>1.53574827</v>
      </c>
      <c r="S2873" s="2">
        <f t="shared" si="1520"/>
        <v>1.5082878799999999</v>
      </c>
      <c r="T2873" s="2">
        <f t="shared" si="1506"/>
        <v>90064.304394189996</v>
      </c>
      <c r="U2873" s="2">
        <f t="shared" si="1507"/>
        <v>5860.273671840474</v>
      </c>
      <c r="V2873" s="2">
        <f t="shared" si="1508"/>
        <v>25814.228015125926</v>
      </c>
      <c r="W2873" s="2">
        <f t="shared" si="1509"/>
        <v>91387.442159706407</v>
      </c>
      <c r="X2873" s="29">
        <f t="shared" si="1510"/>
        <v>0</v>
      </c>
      <c r="Y2873" s="2">
        <f t="shared" si="1521"/>
        <v>0</v>
      </c>
      <c r="Z2873" s="82">
        <f t="shared" si="1511"/>
        <v>0</v>
      </c>
      <c r="AA2873" s="2">
        <f t="shared" si="1498"/>
        <v>0</v>
      </c>
      <c r="AB2873" s="27">
        <f t="shared" si="1518"/>
        <v>6.7299999999999999E-2</v>
      </c>
      <c r="AC2873" s="29">
        <f t="shared" si="1497"/>
        <v>7</v>
      </c>
      <c r="AD2873" s="29">
        <v>252</v>
      </c>
      <c r="AE2873" s="11">
        <f t="shared" si="1523"/>
        <v>1.0018108619999999</v>
      </c>
      <c r="AF2873" s="2">
        <f t="shared" si="1499"/>
        <v>163.09402638</v>
      </c>
      <c r="AG2873" s="2">
        <f t="shared" si="1512"/>
        <v>165.49004628</v>
      </c>
      <c r="AH2873" s="3">
        <f t="shared" si="1513"/>
        <v>0</v>
      </c>
      <c r="AI2873" s="4" t="str">
        <f t="shared" si="1524"/>
        <v>A+J=</v>
      </c>
      <c r="AJ2873" s="12">
        <f t="shared" si="1519"/>
        <v>44013</v>
      </c>
      <c r="AK2873" s="12"/>
      <c r="AL2873" s="4"/>
      <c r="AM2873" s="1"/>
      <c r="AN2873" s="12"/>
      <c r="AO2873" s="1"/>
      <c r="AP2873" s="1"/>
      <c r="AQ2873" s="3"/>
      <c r="AR2873" s="3"/>
      <c r="AS2873" s="7"/>
      <c r="AT2873" s="1"/>
      <c r="AU2873" s="1"/>
      <c r="AV2873" s="1"/>
      <c r="AW2873" s="1"/>
      <c r="AX2873" s="1"/>
      <c r="AY2873" s="1"/>
      <c r="AZ2873" s="1"/>
      <c r="BA2873" s="1"/>
      <c r="BB2873" s="1"/>
    </row>
    <row r="2874" spans="1:54" x14ac:dyDescent="0.2">
      <c r="A2874" s="178">
        <f t="shared" si="1514"/>
        <v>43993</v>
      </c>
      <c r="B2874" s="2">
        <f t="shared" si="1500"/>
        <v>91563.157085558138</v>
      </c>
      <c r="C2874" s="2">
        <f t="shared" si="1515"/>
        <v>59712.940472740003</v>
      </c>
      <c r="D2874" s="2">
        <f>SUM(Y2874:Y$2956)</f>
        <v>11529.43814407</v>
      </c>
      <c r="E2874" s="11">
        <f t="shared" si="1501"/>
        <v>48183.502328670002</v>
      </c>
      <c r="F2874" s="99">
        <f t="shared" si="1494"/>
        <v>5331.91</v>
      </c>
      <c r="G2874" s="3">
        <f>IF(N2874=1,VLOOKUP(A2873,[1]Plan1!$BG$69:$BI$188,3),G2873)</f>
        <v>5311.65</v>
      </c>
      <c r="H2874" s="200">
        <f t="shared" si="1495"/>
        <v>43923</v>
      </c>
      <c r="I2874" s="200">
        <f t="shared" si="1496"/>
        <v>43953</v>
      </c>
      <c r="J2874" s="27">
        <f t="shared" si="1502"/>
        <v>-3.7997640620340833E-3</v>
      </c>
      <c r="K2874" s="12">
        <f t="shared" si="1516"/>
        <v>44013</v>
      </c>
      <c r="L2874" s="12">
        <f t="shared" si="1503"/>
        <v>44013</v>
      </c>
      <c r="M2874" s="1">
        <f t="shared" si="1517"/>
        <v>21</v>
      </c>
      <c r="N2874" s="1">
        <f t="shared" si="1504"/>
        <v>8</v>
      </c>
      <c r="O2874" s="2">
        <f t="shared" si="1505"/>
        <v>0.99855075999999998</v>
      </c>
      <c r="P2874" s="11">
        <f t="shared" si="1526"/>
        <v>0.99690005000000004</v>
      </c>
      <c r="Q2874" s="11">
        <f t="shared" si="1522"/>
        <v>1.537698388385359</v>
      </c>
      <c r="R2874" s="2">
        <f t="shared" si="1525"/>
        <v>1.5354698899999999</v>
      </c>
      <c r="S2874" s="2">
        <f t="shared" si="1520"/>
        <v>1.5082878799999999</v>
      </c>
      <c r="T2874" s="2">
        <f t="shared" si="1506"/>
        <v>90064.304394189996</v>
      </c>
      <c r="U2874" s="2">
        <f t="shared" si="1507"/>
        <v>5860.273671840474</v>
      </c>
      <c r="V2874" s="2">
        <f t="shared" si="1508"/>
        <v>25800.814691747666</v>
      </c>
      <c r="W2874" s="2">
        <f t="shared" si="1509"/>
        <v>91374.028836328143</v>
      </c>
      <c r="X2874" s="29">
        <f t="shared" si="1510"/>
        <v>0</v>
      </c>
      <c r="Y2874" s="2">
        <f t="shared" si="1521"/>
        <v>0</v>
      </c>
      <c r="Z2874" s="82">
        <f t="shared" si="1511"/>
        <v>0</v>
      </c>
      <c r="AA2874" s="2">
        <f t="shared" si="1498"/>
        <v>0</v>
      </c>
      <c r="AB2874" s="27">
        <f t="shared" si="1518"/>
        <v>6.7299999999999999E-2</v>
      </c>
      <c r="AC2874" s="29">
        <f t="shared" si="1497"/>
        <v>8</v>
      </c>
      <c r="AD2874" s="29">
        <v>252</v>
      </c>
      <c r="AE2874" s="11">
        <f t="shared" si="1523"/>
        <v>1.002069825</v>
      </c>
      <c r="AF2874" s="2">
        <f t="shared" si="1499"/>
        <v>186.41734883999999</v>
      </c>
      <c r="AG2874" s="2">
        <f t="shared" si="1512"/>
        <v>189.12824922999999</v>
      </c>
      <c r="AH2874" s="3">
        <f t="shared" si="1513"/>
        <v>0</v>
      </c>
      <c r="AI2874" s="4" t="str">
        <f t="shared" si="1524"/>
        <v>A+J=</v>
      </c>
      <c r="AJ2874" s="12">
        <f t="shared" si="1519"/>
        <v>44013</v>
      </c>
      <c r="AK2874" s="12"/>
      <c r="AL2874" s="4"/>
      <c r="AM2874" s="1"/>
      <c r="AN2874" s="12"/>
      <c r="AO2874" s="1"/>
      <c r="AP2874" s="1"/>
      <c r="AQ2874" s="3"/>
      <c r="AR2874" s="3"/>
      <c r="AS2874" s="7"/>
      <c r="AT2874" s="1"/>
      <c r="AU2874" s="1"/>
      <c r="AV2874" s="1"/>
      <c r="AW2874" s="1"/>
      <c r="AX2874" s="1"/>
      <c r="AY2874" s="1"/>
      <c r="AZ2874" s="1"/>
      <c r="BA2874" s="1"/>
      <c r="BB2874" s="1"/>
    </row>
    <row r="2875" spans="1:54" x14ac:dyDescent="0.2">
      <c r="A2875" s="178">
        <f t="shared" si="1514"/>
        <v>43994</v>
      </c>
      <c r="B2875" s="2">
        <f t="shared" si="1500"/>
        <v>91563.157085558138</v>
      </c>
      <c r="C2875" s="2">
        <f t="shared" si="1515"/>
        <v>59712.940472740003</v>
      </c>
      <c r="D2875" s="2">
        <f>SUM(Y2875:Y$2956)</f>
        <v>11529.43814407</v>
      </c>
      <c r="E2875" s="11">
        <f t="shared" si="1501"/>
        <v>48183.502328670002</v>
      </c>
      <c r="F2875" s="99">
        <f t="shared" si="1494"/>
        <v>5331.91</v>
      </c>
      <c r="G2875" s="3">
        <f>IF(N2875=1,VLOOKUP(A2874,[1]Plan1!$BG$69:$BI$188,3),G2874)</f>
        <v>5311.65</v>
      </c>
      <c r="H2875" s="200">
        <f t="shared" si="1495"/>
        <v>43923</v>
      </c>
      <c r="I2875" s="200">
        <f t="shared" si="1496"/>
        <v>43953</v>
      </c>
      <c r="J2875" s="27">
        <f t="shared" si="1502"/>
        <v>-3.7997640620340833E-3</v>
      </c>
      <c r="K2875" s="12">
        <f t="shared" si="1516"/>
        <v>44013</v>
      </c>
      <c r="L2875" s="12">
        <f t="shared" si="1503"/>
        <v>44013</v>
      </c>
      <c r="M2875" s="1">
        <f t="shared" si="1517"/>
        <v>21</v>
      </c>
      <c r="N2875" s="1">
        <f t="shared" si="1504"/>
        <v>8</v>
      </c>
      <c r="O2875" s="2">
        <f t="shared" si="1505"/>
        <v>0.99855075999999998</v>
      </c>
      <c r="P2875" s="11">
        <f t="shared" si="1526"/>
        <v>0.99690005000000004</v>
      </c>
      <c r="Q2875" s="11">
        <f t="shared" si="1522"/>
        <v>1.537698388385359</v>
      </c>
      <c r="R2875" s="2">
        <f t="shared" si="1525"/>
        <v>1.5354698899999999</v>
      </c>
      <c r="S2875" s="2">
        <f t="shared" si="1520"/>
        <v>1.5082878799999999</v>
      </c>
      <c r="T2875" s="2">
        <f t="shared" si="1506"/>
        <v>90064.304394189996</v>
      </c>
      <c r="U2875" s="2">
        <f t="shared" si="1507"/>
        <v>5860.273671840474</v>
      </c>
      <c r="V2875" s="2">
        <f t="shared" si="1508"/>
        <v>25800.814691747666</v>
      </c>
      <c r="W2875" s="2">
        <f t="shared" si="1509"/>
        <v>91374.028836328143</v>
      </c>
      <c r="X2875" s="29">
        <f t="shared" si="1510"/>
        <v>0</v>
      </c>
      <c r="Y2875" s="2">
        <f t="shared" si="1521"/>
        <v>0</v>
      </c>
      <c r="Z2875" s="82">
        <f t="shared" si="1511"/>
        <v>0</v>
      </c>
      <c r="AA2875" s="2">
        <f t="shared" si="1498"/>
        <v>0</v>
      </c>
      <c r="AB2875" s="27">
        <f t="shared" si="1518"/>
        <v>6.7299999999999999E-2</v>
      </c>
      <c r="AC2875" s="29">
        <f t="shared" si="1497"/>
        <v>8</v>
      </c>
      <c r="AD2875" s="29">
        <v>252</v>
      </c>
      <c r="AE2875" s="11">
        <f t="shared" si="1523"/>
        <v>1.002069825</v>
      </c>
      <c r="AF2875" s="2">
        <f t="shared" si="1499"/>
        <v>186.41734883999999</v>
      </c>
      <c r="AG2875" s="2">
        <f t="shared" si="1512"/>
        <v>189.12824922999999</v>
      </c>
      <c r="AH2875" s="3">
        <f t="shared" si="1513"/>
        <v>0</v>
      </c>
      <c r="AI2875" s="4" t="str">
        <f t="shared" si="1524"/>
        <v>A+J=</v>
      </c>
      <c r="AJ2875" s="12">
        <f t="shared" si="1519"/>
        <v>44013</v>
      </c>
      <c r="AK2875" s="12"/>
      <c r="AL2875" s="4"/>
      <c r="AM2875" s="1"/>
      <c r="AN2875" s="12"/>
      <c r="AO2875" s="1"/>
      <c r="AP2875" s="1"/>
      <c r="AQ2875" s="3"/>
      <c r="AR2875" s="3"/>
      <c r="AS2875" s="7"/>
      <c r="AT2875" s="1"/>
      <c r="AU2875" s="1"/>
      <c r="AV2875" s="1"/>
      <c r="AW2875" s="1"/>
      <c r="AX2875" s="1"/>
      <c r="AY2875" s="1"/>
      <c r="AZ2875" s="1"/>
      <c r="BA2875" s="1"/>
      <c r="BB2875" s="1"/>
    </row>
    <row r="2876" spans="1:54" x14ac:dyDescent="0.2">
      <c r="A2876" s="178">
        <f t="shared" si="1514"/>
        <v>43995</v>
      </c>
      <c r="B2876" s="2">
        <f t="shared" si="1500"/>
        <v>91573.382979649978</v>
      </c>
      <c r="C2876" s="2">
        <f t="shared" si="1515"/>
        <v>59712.940472740003</v>
      </c>
      <c r="D2876" s="2">
        <f>SUM(Y2876:Y$2956)</f>
        <v>11529.43814407</v>
      </c>
      <c r="E2876" s="11">
        <f t="shared" si="1501"/>
        <v>48183.502328670002</v>
      </c>
      <c r="F2876" s="99">
        <f t="shared" si="1494"/>
        <v>5331.91</v>
      </c>
      <c r="G2876" s="3">
        <f>IF(N2876=1,VLOOKUP(A2875,[1]Plan1!$BG$69:$BI$188,3),G2875)</f>
        <v>5311.65</v>
      </c>
      <c r="H2876" s="200">
        <f t="shared" si="1495"/>
        <v>43923</v>
      </c>
      <c r="I2876" s="200">
        <f t="shared" si="1496"/>
        <v>43953</v>
      </c>
      <c r="J2876" s="27">
        <f t="shared" si="1502"/>
        <v>-3.7997640620340833E-3</v>
      </c>
      <c r="K2876" s="12">
        <f t="shared" si="1516"/>
        <v>44013</v>
      </c>
      <c r="L2876" s="12">
        <f t="shared" si="1503"/>
        <v>44013</v>
      </c>
      <c r="M2876" s="1">
        <f t="shared" si="1517"/>
        <v>21</v>
      </c>
      <c r="N2876" s="1">
        <f t="shared" si="1504"/>
        <v>9</v>
      </c>
      <c r="O2876" s="2">
        <f t="shared" si="1505"/>
        <v>0.99836974999999994</v>
      </c>
      <c r="P2876" s="11">
        <f t="shared" si="1526"/>
        <v>0.99690005000000004</v>
      </c>
      <c r="Q2876" s="11">
        <f t="shared" si="1522"/>
        <v>1.537698388385359</v>
      </c>
      <c r="R2876" s="2">
        <f t="shared" si="1525"/>
        <v>1.53519155</v>
      </c>
      <c r="S2876" s="2">
        <f t="shared" si="1520"/>
        <v>1.5082878799999999</v>
      </c>
      <c r="T2876" s="2">
        <f t="shared" si="1506"/>
        <v>90064.304394189996</v>
      </c>
      <c r="U2876" s="2">
        <f t="shared" si="1507"/>
        <v>5860.273671840474</v>
      </c>
      <c r="V2876" s="2">
        <f t="shared" si="1508"/>
        <v>25787.403295709504</v>
      </c>
      <c r="W2876" s="2">
        <f t="shared" si="1509"/>
        <v>91360.617440289978</v>
      </c>
      <c r="X2876" s="29">
        <f t="shared" si="1510"/>
        <v>0</v>
      </c>
      <c r="Y2876" s="2">
        <f t="shared" si="1521"/>
        <v>0</v>
      </c>
      <c r="Z2876" s="82">
        <f t="shared" si="1511"/>
        <v>0</v>
      </c>
      <c r="AA2876" s="2">
        <f t="shared" si="1498"/>
        <v>0</v>
      </c>
      <c r="AB2876" s="27">
        <f t="shared" si="1518"/>
        <v>6.7299999999999999E-2</v>
      </c>
      <c r="AC2876" s="29">
        <f t="shared" si="1497"/>
        <v>9</v>
      </c>
      <c r="AD2876" s="29">
        <v>252</v>
      </c>
      <c r="AE2876" s="11">
        <f t="shared" si="1523"/>
        <v>1.0023288539999999</v>
      </c>
      <c r="AF2876" s="2">
        <f t="shared" si="1499"/>
        <v>209.74661553999999</v>
      </c>
      <c r="AG2876" s="2">
        <f t="shared" si="1512"/>
        <v>212.76553935999999</v>
      </c>
      <c r="AH2876" s="3">
        <f t="shared" si="1513"/>
        <v>0</v>
      </c>
      <c r="AI2876" s="4" t="str">
        <f t="shared" si="1524"/>
        <v>A+J=</v>
      </c>
      <c r="AJ2876" s="12">
        <f t="shared" si="1519"/>
        <v>44013</v>
      </c>
      <c r="AK2876" s="12"/>
      <c r="AL2876" s="4"/>
      <c r="AM2876" s="1"/>
      <c r="AN2876" s="12"/>
      <c r="AO2876" s="1"/>
      <c r="AP2876" s="1"/>
      <c r="AQ2876" s="3"/>
      <c r="AR2876" s="3"/>
      <c r="AS2876" s="7"/>
      <c r="AT2876" s="1"/>
      <c r="AU2876" s="1"/>
      <c r="AV2876" s="1"/>
      <c r="AW2876" s="1"/>
      <c r="AX2876" s="1"/>
      <c r="AY2876" s="1"/>
      <c r="AZ2876" s="1"/>
      <c r="BA2876" s="1"/>
      <c r="BB2876" s="1"/>
    </row>
    <row r="2877" spans="1:54" x14ac:dyDescent="0.2">
      <c r="A2877" s="178">
        <f t="shared" si="1514"/>
        <v>43996</v>
      </c>
      <c r="B2877" s="2">
        <f t="shared" si="1500"/>
        <v>91573.382979649978</v>
      </c>
      <c r="C2877" s="2">
        <f t="shared" si="1515"/>
        <v>59712.940472740003</v>
      </c>
      <c r="D2877" s="2">
        <f>SUM(Y2877:Y$2956)</f>
        <v>11529.43814407</v>
      </c>
      <c r="E2877" s="11">
        <f t="shared" si="1501"/>
        <v>48183.502328670002</v>
      </c>
      <c r="F2877" s="99">
        <f t="shared" si="1494"/>
        <v>5331.91</v>
      </c>
      <c r="G2877" s="3">
        <f>IF(N2877=1,VLOOKUP(A2876,[1]Plan1!$BG$69:$BI$188,3),G2876)</f>
        <v>5311.65</v>
      </c>
      <c r="H2877" s="200">
        <f t="shared" si="1495"/>
        <v>43923</v>
      </c>
      <c r="I2877" s="200">
        <f t="shared" si="1496"/>
        <v>43953</v>
      </c>
      <c r="J2877" s="27">
        <f t="shared" si="1502"/>
        <v>-3.7997640620340833E-3</v>
      </c>
      <c r="K2877" s="12">
        <f t="shared" si="1516"/>
        <v>44013</v>
      </c>
      <c r="L2877" s="12">
        <f t="shared" si="1503"/>
        <v>44013</v>
      </c>
      <c r="M2877" s="1">
        <f t="shared" si="1517"/>
        <v>21</v>
      </c>
      <c r="N2877" s="1">
        <f t="shared" si="1504"/>
        <v>9</v>
      </c>
      <c r="O2877" s="2">
        <f t="shared" si="1505"/>
        <v>0.99836974999999994</v>
      </c>
      <c r="P2877" s="11">
        <f t="shared" si="1526"/>
        <v>0.99690005000000004</v>
      </c>
      <c r="Q2877" s="11">
        <f t="shared" si="1522"/>
        <v>1.537698388385359</v>
      </c>
      <c r="R2877" s="2">
        <f t="shared" si="1525"/>
        <v>1.53519155</v>
      </c>
      <c r="S2877" s="2">
        <f t="shared" si="1520"/>
        <v>1.5082878799999999</v>
      </c>
      <c r="T2877" s="2">
        <f t="shared" si="1506"/>
        <v>90064.304394189996</v>
      </c>
      <c r="U2877" s="2">
        <f t="shared" si="1507"/>
        <v>5860.273671840474</v>
      </c>
      <c r="V2877" s="2">
        <f t="shared" si="1508"/>
        <v>25787.403295709504</v>
      </c>
      <c r="W2877" s="2">
        <f t="shared" si="1509"/>
        <v>91360.617440289978</v>
      </c>
      <c r="X2877" s="29">
        <f t="shared" si="1510"/>
        <v>0</v>
      </c>
      <c r="Y2877" s="2">
        <f t="shared" si="1521"/>
        <v>0</v>
      </c>
      <c r="Z2877" s="82">
        <f t="shared" si="1511"/>
        <v>0</v>
      </c>
      <c r="AA2877" s="2">
        <f t="shared" si="1498"/>
        <v>0</v>
      </c>
      <c r="AB2877" s="27">
        <f t="shared" si="1518"/>
        <v>6.7299999999999999E-2</v>
      </c>
      <c r="AC2877" s="29">
        <f t="shared" si="1497"/>
        <v>9</v>
      </c>
      <c r="AD2877" s="29">
        <v>252</v>
      </c>
      <c r="AE2877" s="11">
        <f t="shared" si="1523"/>
        <v>1.0023288539999999</v>
      </c>
      <c r="AF2877" s="2">
        <f t="shared" si="1499"/>
        <v>209.74661553999999</v>
      </c>
      <c r="AG2877" s="2">
        <f t="shared" si="1512"/>
        <v>212.76553935999999</v>
      </c>
      <c r="AH2877" s="3">
        <f t="shared" si="1513"/>
        <v>0</v>
      </c>
      <c r="AI2877" s="4" t="str">
        <f t="shared" si="1524"/>
        <v>A+J=</v>
      </c>
      <c r="AJ2877" s="12">
        <f t="shared" si="1519"/>
        <v>44013</v>
      </c>
      <c r="AK2877" s="12"/>
      <c r="AL2877" s="4"/>
      <c r="AM2877" s="1"/>
      <c r="AN2877" s="12"/>
      <c r="AO2877" s="1"/>
      <c r="AP2877" s="1"/>
      <c r="AQ2877" s="3"/>
      <c r="AR2877" s="3"/>
      <c r="AS2877" s="7"/>
      <c r="AT2877" s="1"/>
      <c r="AU2877" s="1"/>
      <c r="AV2877" s="1"/>
      <c r="AW2877" s="1"/>
      <c r="AX2877" s="1"/>
      <c r="AY2877" s="1"/>
      <c r="AZ2877" s="1"/>
      <c r="BA2877" s="1"/>
      <c r="BB2877" s="1"/>
    </row>
    <row r="2878" spans="1:54" x14ac:dyDescent="0.2">
      <c r="A2878" s="178">
        <f t="shared" si="1514"/>
        <v>43997</v>
      </c>
      <c r="B2878" s="2">
        <f t="shared" si="1500"/>
        <v>91573.382979649978</v>
      </c>
      <c r="C2878" s="2">
        <f t="shared" si="1515"/>
        <v>59712.940472740003</v>
      </c>
      <c r="D2878" s="2">
        <f>SUM(Y2878:Y$2956)</f>
        <v>11529.43814407</v>
      </c>
      <c r="E2878" s="11">
        <f t="shared" si="1501"/>
        <v>48183.502328670002</v>
      </c>
      <c r="F2878" s="99">
        <f t="shared" si="1494"/>
        <v>5331.91</v>
      </c>
      <c r="G2878" s="3">
        <f>IF(N2878=1,VLOOKUP(A2877,[1]Plan1!$BG$69:$BI$188,3),G2877)</f>
        <v>5311.65</v>
      </c>
      <c r="H2878" s="200">
        <f t="shared" si="1495"/>
        <v>43923</v>
      </c>
      <c r="I2878" s="200">
        <f t="shared" si="1496"/>
        <v>43953</v>
      </c>
      <c r="J2878" s="27">
        <f t="shared" si="1502"/>
        <v>-3.7997640620340833E-3</v>
      </c>
      <c r="K2878" s="12">
        <f t="shared" si="1516"/>
        <v>44013</v>
      </c>
      <c r="L2878" s="12">
        <f t="shared" si="1503"/>
        <v>44013</v>
      </c>
      <c r="M2878" s="1">
        <f t="shared" si="1517"/>
        <v>21</v>
      </c>
      <c r="N2878" s="1">
        <f t="shared" si="1504"/>
        <v>9</v>
      </c>
      <c r="O2878" s="2">
        <f t="shared" si="1505"/>
        <v>0.99836974999999994</v>
      </c>
      <c r="P2878" s="11">
        <f t="shared" si="1526"/>
        <v>0.99690005000000004</v>
      </c>
      <c r="Q2878" s="11">
        <f t="shared" si="1522"/>
        <v>1.537698388385359</v>
      </c>
      <c r="R2878" s="2">
        <f t="shared" si="1525"/>
        <v>1.53519155</v>
      </c>
      <c r="S2878" s="2">
        <f t="shared" si="1520"/>
        <v>1.5082878799999999</v>
      </c>
      <c r="T2878" s="2">
        <f t="shared" si="1506"/>
        <v>90064.304394189996</v>
      </c>
      <c r="U2878" s="2">
        <f t="shared" si="1507"/>
        <v>5860.273671840474</v>
      </c>
      <c r="V2878" s="2">
        <f t="shared" si="1508"/>
        <v>25787.403295709504</v>
      </c>
      <c r="W2878" s="2">
        <f t="shared" si="1509"/>
        <v>91360.617440289978</v>
      </c>
      <c r="X2878" s="29">
        <f t="shared" si="1510"/>
        <v>0</v>
      </c>
      <c r="Y2878" s="2">
        <f t="shared" si="1521"/>
        <v>0</v>
      </c>
      <c r="Z2878" s="82">
        <f t="shared" si="1511"/>
        <v>0</v>
      </c>
      <c r="AA2878" s="2">
        <f t="shared" si="1498"/>
        <v>0</v>
      </c>
      <c r="AB2878" s="27">
        <f t="shared" si="1518"/>
        <v>6.7299999999999999E-2</v>
      </c>
      <c r="AC2878" s="29">
        <f t="shared" si="1497"/>
        <v>9</v>
      </c>
      <c r="AD2878" s="29">
        <v>252</v>
      </c>
      <c r="AE2878" s="11">
        <f t="shared" si="1523"/>
        <v>1.0023288539999999</v>
      </c>
      <c r="AF2878" s="2">
        <f t="shared" si="1499"/>
        <v>209.74661553999999</v>
      </c>
      <c r="AG2878" s="2">
        <f t="shared" si="1512"/>
        <v>212.76553935999999</v>
      </c>
      <c r="AH2878" s="3">
        <f t="shared" si="1513"/>
        <v>0</v>
      </c>
      <c r="AI2878" s="4" t="str">
        <f t="shared" si="1524"/>
        <v>A+J=</v>
      </c>
      <c r="AJ2878" s="12">
        <f t="shared" si="1519"/>
        <v>44013</v>
      </c>
      <c r="AK2878" s="12"/>
      <c r="AL2878" s="4"/>
      <c r="AM2878" s="1"/>
      <c r="AN2878" s="12"/>
      <c r="AO2878" s="1"/>
      <c r="AP2878" s="1"/>
      <c r="AQ2878" s="3"/>
      <c r="AR2878" s="3"/>
      <c r="AS2878" s="7"/>
      <c r="AT2878" s="1"/>
      <c r="AU2878" s="1"/>
      <c r="AV2878" s="1"/>
      <c r="AW2878" s="1"/>
      <c r="AX2878" s="1"/>
      <c r="AY2878" s="1"/>
      <c r="AZ2878" s="1"/>
      <c r="BA2878" s="1"/>
      <c r="BB2878" s="1"/>
    </row>
    <row r="2879" spans="1:54" x14ac:dyDescent="0.2">
      <c r="A2879" s="178">
        <f t="shared" si="1514"/>
        <v>43998</v>
      </c>
      <c r="B2879" s="2">
        <f t="shared" si="1500"/>
        <v>91583.610944621963</v>
      </c>
      <c r="C2879" s="2">
        <f t="shared" si="1515"/>
        <v>59712.940472740003</v>
      </c>
      <c r="D2879" s="2">
        <f>SUM(Y2879:Y$2956)</f>
        <v>11529.43814407</v>
      </c>
      <c r="E2879" s="11">
        <f t="shared" si="1501"/>
        <v>48183.502328670002</v>
      </c>
      <c r="F2879" s="99">
        <f t="shared" si="1494"/>
        <v>5331.91</v>
      </c>
      <c r="G2879" s="3">
        <f>IF(N2879=1,VLOOKUP(A2878,[1]Plan1!$BG$69:$BI$188,3),G2878)</f>
        <v>5311.65</v>
      </c>
      <c r="H2879" s="200">
        <f t="shared" si="1495"/>
        <v>43923</v>
      </c>
      <c r="I2879" s="200">
        <f t="shared" si="1496"/>
        <v>43953</v>
      </c>
      <c r="J2879" s="27">
        <f t="shared" si="1502"/>
        <v>-3.7997640620340833E-3</v>
      </c>
      <c r="K2879" s="12">
        <f t="shared" si="1516"/>
        <v>44013</v>
      </c>
      <c r="L2879" s="12">
        <f t="shared" si="1503"/>
        <v>44013</v>
      </c>
      <c r="M2879" s="1">
        <f t="shared" si="1517"/>
        <v>21</v>
      </c>
      <c r="N2879" s="1">
        <f t="shared" si="1504"/>
        <v>10</v>
      </c>
      <c r="O2879" s="2">
        <f t="shared" si="1505"/>
        <v>0.99818878</v>
      </c>
      <c r="P2879" s="11">
        <f t="shared" si="1526"/>
        <v>0.99690005000000004</v>
      </c>
      <c r="Q2879" s="11">
        <f t="shared" si="1522"/>
        <v>1.537698388385359</v>
      </c>
      <c r="R2879" s="2">
        <f t="shared" si="1525"/>
        <v>1.5349132700000001</v>
      </c>
      <c r="S2879" s="2">
        <f t="shared" si="1520"/>
        <v>1.5082878799999999</v>
      </c>
      <c r="T2879" s="2">
        <f t="shared" si="1506"/>
        <v>90064.304394189996</v>
      </c>
      <c r="U2879" s="2">
        <f t="shared" si="1507"/>
        <v>5860.273671840474</v>
      </c>
      <c r="V2879" s="2">
        <f t="shared" si="1508"/>
        <v>25773.994790681489</v>
      </c>
      <c r="W2879" s="2">
        <f t="shared" si="1509"/>
        <v>91347.208935261966</v>
      </c>
      <c r="X2879" s="29">
        <f t="shared" si="1510"/>
        <v>0</v>
      </c>
      <c r="Y2879" s="2">
        <f t="shared" si="1521"/>
        <v>0</v>
      </c>
      <c r="Z2879" s="82">
        <f t="shared" si="1511"/>
        <v>0</v>
      </c>
      <c r="AA2879" s="2">
        <f t="shared" si="1498"/>
        <v>0</v>
      </c>
      <c r="AB2879" s="27">
        <f t="shared" si="1518"/>
        <v>6.7299999999999999E-2</v>
      </c>
      <c r="AC2879" s="29">
        <f t="shared" si="1497"/>
        <v>10</v>
      </c>
      <c r="AD2879" s="29">
        <v>252</v>
      </c>
      <c r="AE2879" s="11">
        <f t="shared" si="1523"/>
        <v>1.0025879499999999</v>
      </c>
      <c r="AF2879" s="2">
        <f t="shared" si="1499"/>
        <v>233.08191654999999</v>
      </c>
      <c r="AG2879" s="2">
        <f t="shared" si="1512"/>
        <v>236.40200935999999</v>
      </c>
      <c r="AH2879" s="3">
        <f t="shared" si="1513"/>
        <v>0</v>
      </c>
      <c r="AI2879" s="4" t="str">
        <f t="shared" si="1524"/>
        <v>A+J=</v>
      </c>
      <c r="AJ2879" s="12">
        <f t="shared" si="1519"/>
        <v>44013</v>
      </c>
      <c r="AK2879" s="12"/>
      <c r="AL2879" s="4"/>
      <c r="AM2879" s="1"/>
      <c r="AN2879" s="12"/>
      <c r="AO2879" s="1"/>
      <c r="AP2879" s="1"/>
      <c r="AQ2879" s="3"/>
      <c r="AR2879" s="3"/>
      <c r="AS2879" s="7"/>
      <c r="AT2879" s="1"/>
      <c r="AU2879" s="1"/>
      <c r="AV2879" s="1"/>
      <c r="AW2879" s="1"/>
      <c r="AX2879" s="1"/>
      <c r="AY2879" s="1"/>
      <c r="AZ2879" s="1"/>
      <c r="BA2879" s="1"/>
      <c r="BB2879" s="1"/>
    </row>
    <row r="2880" spans="1:54" x14ac:dyDescent="0.2">
      <c r="A2880" s="178">
        <f t="shared" si="1514"/>
        <v>43999</v>
      </c>
      <c r="B2880" s="2">
        <f t="shared" si="1500"/>
        <v>91593.840496809047</v>
      </c>
      <c r="C2880" s="2">
        <f t="shared" si="1515"/>
        <v>59712.940472740003</v>
      </c>
      <c r="D2880" s="2">
        <f>SUM(Y2880:Y$2956)</f>
        <v>11529.43814407</v>
      </c>
      <c r="E2880" s="11">
        <f t="shared" si="1501"/>
        <v>48183.502328670002</v>
      </c>
      <c r="F2880" s="99">
        <f t="shared" si="1494"/>
        <v>5331.91</v>
      </c>
      <c r="G2880" s="3">
        <f>IF(N2880=1,VLOOKUP(A2879,[1]Plan1!$BG$69:$BI$188,3),G2879)</f>
        <v>5311.65</v>
      </c>
      <c r="H2880" s="200">
        <f t="shared" si="1495"/>
        <v>43923</v>
      </c>
      <c r="I2880" s="200">
        <f t="shared" si="1496"/>
        <v>43953</v>
      </c>
      <c r="J2880" s="27">
        <f t="shared" si="1502"/>
        <v>-3.7997640620340833E-3</v>
      </c>
      <c r="K2880" s="12">
        <f t="shared" si="1516"/>
        <v>44013</v>
      </c>
      <c r="L2880" s="12">
        <f t="shared" si="1503"/>
        <v>44013</v>
      </c>
      <c r="M2880" s="1">
        <f t="shared" si="1517"/>
        <v>21</v>
      </c>
      <c r="N2880" s="1">
        <f t="shared" si="1504"/>
        <v>11</v>
      </c>
      <c r="O2880" s="2">
        <f t="shared" si="1505"/>
        <v>0.99800783999999998</v>
      </c>
      <c r="P2880" s="11">
        <f t="shared" si="1526"/>
        <v>0.99690005000000004</v>
      </c>
      <c r="Q2880" s="11">
        <f t="shared" si="1522"/>
        <v>1.537698388385359</v>
      </c>
      <c r="R2880" s="2">
        <f t="shared" si="1525"/>
        <v>1.53463504</v>
      </c>
      <c r="S2880" s="2">
        <f t="shared" si="1520"/>
        <v>1.5082878799999999</v>
      </c>
      <c r="T2880" s="2">
        <f t="shared" si="1506"/>
        <v>90064.304394189996</v>
      </c>
      <c r="U2880" s="2">
        <f t="shared" si="1507"/>
        <v>5860.273671840474</v>
      </c>
      <c r="V2880" s="2">
        <f t="shared" si="1508"/>
        <v>25760.588694828577</v>
      </c>
      <c r="W2880" s="2">
        <f t="shared" si="1509"/>
        <v>91333.802839409051</v>
      </c>
      <c r="X2880" s="29">
        <f t="shared" si="1510"/>
        <v>0</v>
      </c>
      <c r="Y2880" s="2">
        <f t="shared" si="1521"/>
        <v>0</v>
      </c>
      <c r="Z2880" s="82">
        <f t="shared" si="1511"/>
        <v>0</v>
      </c>
      <c r="AA2880" s="2">
        <f t="shared" si="1498"/>
        <v>0</v>
      </c>
      <c r="AB2880" s="27">
        <f t="shared" si="1518"/>
        <v>6.7299999999999999E-2</v>
      </c>
      <c r="AC2880" s="29">
        <f t="shared" si="1497"/>
        <v>11</v>
      </c>
      <c r="AD2880" s="29">
        <v>252</v>
      </c>
      <c r="AE2880" s="11">
        <f t="shared" si="1523"/>
        <v>1.0028471130000001</v>
      </c>
      <c r="AF2880" s="2">
        <f t="shared" si="1499"/>
        <v>256.42325187</v>
      </c>
      <c r="AG2880" s="2">
        <f t="shared" si="1512"/>
        <v>260.0376574</v>
      </c>
      <c r="AH2880" s="3">
        <f t="shared" si="1513"/>
        <v>0</v>
      </c>
      <c r="AI2880" s="4" t="str">
        <f t="shared" si="1524"/>
        <v>A+J=</v>
      </c>
      <c r="AJ2880" s="12">
        <f t="shared" si="1519"/>
        <v>44013</v>
      </c>
      <c r="AK2880" s="12"/>
      <c r="AL2880" s="4"/>
      <c r="AM2880" s="1"/>
      <c r="AN2880" s="12"/>
      <c r="AO2880" s="1"/>
      <c r="AP2880" s="1"/>
      <c r="AQ2880" s="3"/>
      <c r="AR2880" s="3"/>
      <c r="AS2880" s="7"/>
      <c r="AT2880" s="1"/>
      <c r="AU2880" s="1"/>
      <c r="AV2880" s="1"/>
      <c r="AW2880" s="1"/>
      <c r="AX2880" s="1"/>
      <c r="AY2880" s="1"/>
      <c r="AZ2880" s="1"/>
      <c r="BA2880" s="1"/>
      <c r="BB2880" s="1"/>
    </row>
    <row r="2881" spans="1:54" x14ac:dyDescent="0.2">
      <c r="A2881" s="178">
        <f t="shared" si="1514"/>
        <v>44000</v>
      </c>
      <c r="B2881" s="2">
        <f t="shared" si="1500"/>
        <v>91604.071635391258</v>
      </c>
      <c r="C2881" s="2">
        <f t="shared" si="1515"/>
        <v>59712.940472740003</v>
      </c>
      <c r="D2881" s="2">
        <f>SUM(Y2881:Y$2956)</f>
        <v>11529.43814407</v>
      </c>
      <c r="E2881" s="11">
        <f t="shared" si="1501"/>
        <v>48183.502328670002</v>
      </c>
      <c r="F2881" s="99">
        <f t="shared" ref="F2881:F2944" si="1527">IF(G2881=G2880,F2880,G2880)</f>
        <v>5331.91</v>
      </c>
      <c r="G2881" s="3">
        <f>IF(N2881=1,VLOOKUP(A2880,[1]Plan1!$BG$69:$BI$188,3),G2880)</f>
        <v>5311.65</v>
      </c>
      <c r="H2881" s="200">
        <f t="shared" ref="H2881:H2944" si="1528">EDATE(I2881,-1)</f>
        <v>43923</v>
      </c>
      <c r="I2881" s="200">
        <f t="shared" ref="I2881:I2944" si="1529">IF(X2880&gt;0,EDATE(A2881,-1),+I2880)</f>
        <v>43953</v>
      </c>
      <c r="J2881" s="27">
        <f t="shared" si="1502"/>
        <v>-3.7997640620340833E-3</v>
      </c>
      <c r="K2881" s="12">
        <f t="shared" si="1516"/>
        <v>44013</v>
      </c>
      <c r="L2881" s="12">
        <f t="shared" si="1503"/>
        <v>44013</v>
      </c>
      <c r="M2881" s="1">
        <f t="shared" si="1517"/>
        <v>21</v>
      </c>
      <c r="N2881" s="1">
        <f t="shared" si="1504"/>
        <v>12</v>
      </c>
      <c r="O2881" s="2">
        <f t="shared" si="1505"/>
        <v>0.99782693</v>
      </c>
      <c r="P2881" s="11">
        <f t="shared" si="1526"/>
        <v>0.99690005000000004</v>
      </c>
      <c r="Q2881" s="11">
        <f t="shared" si="1522"/>
        <v>1.537698388385359</v>
      </c>
      <c r="R2881" s="2">
        <f t="shared" si="1525"/>
        <v>1.5343568599999999</v>
      </c>
      <c r="S2881" s="2">
        <f t="shared" si="1520"/>
        <v>1.5082878799999999</v>
      </c>
      <c r="T2881" s="2">
        <f t="shared" si="1506"/>
        <v>90064.304394189996</v>
      </c>
      <c r="U2881" s="2">
        <f t="shared" si="1507"/>
        <v>5860.273671840474</v>
      </c>
      <c r="V2881" s="2">
        <f t="shared" si="1508"/>
        <v>25747.185008150787</v>
      </c>
      <c r="W2881" s="2">
        <f t="shared" si="1509"/>
        <v>91320.399152731261</v>
      </c>
      <c r="X2881" s="29">
        <f t="shared" si="1510"/>
        <v>0</v>
      </c>
      <c r="Y2881" s="2">
        <f t="shared" si="1521"/>
        <v>0</v>
      </c>
      <c r="Z2881" s="82">
        <f t="shared" si="1511"/>
        <v>0</v>
      </c>
      <c r="AA2881" s="2">
        <f t="shared" si="1498"/>
        <v>0</v>
      </c>
      <c r="AB2881" s="27">
        <f t="shared" si="1518"/>
        <v>6.7299999999999999E-2</v>
      </c>
      <c r="AC2881" s="29">
        <f t="shared" ref="AC2881:AC2944" si="1530">N2881</f>
        <v>12</v>
      </c>
      <c r="AD2881" s="29">
        <v>252</v>
      </c>
      <c r="AE2881" s="11">
        <f t="shared" si="1523"/>
        <v>1.003106343</v>
      </c>
      <c r="AF2881" s="2">
        <f t="shared" si="1499"/>
        <v>279.7706215</v>
      </c>
      <c r="AG2881" s="2">
        <f t="shared" si="1512"/>
        <v>283.67248266000001</v>
      </c>
      <c r="AH2881" s="3">
        <f t="shared" si="1513"/>
        <v>0</v>
      </c>
      <c r="AI2881" s="4" t="str">
        <f t="shared" si="1524"/>
        <v>A+J=</v>
      </c>
      <c r="AJ2881" s="12">
        <f t="shared" si="1519"/>
        <v>44013</v>
      </c>
      <c r="AK2881" s="12"/>
      <c r="AL2881" s="4"/>
      <c r="AM2881" s="1"/>
      <c r="AN2881" s="12"/>
      <c r="AO2881" s="1"/>
      <c r="AP2881" s="1"/>
      <c r="AQ2881" s="3"/>
      <c r="AR2881" s="3"/>
      <c r="AS2881" s="7"/>
      <c r="AT2881" s="1"/>
      <c r="AU2881" s="1"/>
      <c r="AV2881" s="1"/>
      <c r="AW2881" s="1"/>
      <c r="AX2881" s="1"/>
      <c r="AY2881" s="1"/>
      <c r="AZ2881" s="1"/>
      <c r="BA2881" s="1"/>
      <c r="BB2881" s="1"/>
    </row>
    <row r="2882" spans="1:54" x14ac:dyDescent="0.2">
      <c r="A2882" s="178">
        <f t="shared" si="1514"/>
        <v>44001</v>
      </c>
      <c r="B2882" s="2">
        <f t="shared" si="1500"/>
        <v>91614.303876093574</v>
      </c>
      <c r="C2882" s="2">
        <f t="shared" si="1515"/>
        <v>59712.940472740003</v>
      </c>
      <c r="D2882" s="2">
        <f>SUM(Y2882:Y$2956)</f>
        <v>11529.43814407</v>
      </c>
      <c r="E2882" s="11">
        <f t="shared" si="1501"/>
        <v>48183.502328670002</v>
      </c>
      <c r="F2882" s="99">
        <f t="shared" si="1527"/>
        <v>5331.91</v>
      </c>
      <c r="G2882" s="3">
        <f>IF(N2882=1,VLOOKUP(A2881,[1]Plan1!$BG$69:$BI$188,3),G2881)</f>
        <v>5311.65</v>
      </c>
      <c r="H2882" s="200">
        <f t="shared" si="1528"/>
        <v>43923</v>
      </c>
      <c r="I2882" s="200">
        <f t="shared" si="1529"/>
        <v>43953</v>
      </c>
      <c r="J2882" s="27">
        <f t="shared" si="1502"/>
        <v>-3.7997640620340833E-3</v>
      </c>
      <c r="K2882" s="12">
        <f t="shared" si="1516"/>
        <v>44013</v>
      </c>
      <c r="L2882" s="12">
        <f t="shared" si="1503"/>
        <v>44013</v>
      </c>
      <c r="M2882" s="1">
        <f t="shared" si="1517"/>
        <v>21</v>
      </c>
      <c r="N2882" s="1">
        <f t="shared" si="1504"/>
        <v>13</v>
      </c>
      <c r="O2882" s="2">
        <f t="shared" si="1505"/>
        <v>0.99764604999999995</v>
      </c>
      <c r="P2882" s="11">
        <f t="shared" si="1526"/>
        <v>0.99690005000000004</v>
      </c>
      <c r="Q2882" s="11">
        <f t="shared" si="1522"/>
        <v>1.537698388385359</v>
      </c>
      <c r="R2882" s="2">
        <f t="shared" si="1525"/>
        <v>1.5340787199999999</v>
      </c>
      <c r="S2882" s="2">
        <f t="shared" si="1520"/>
        <v>1.5082878799999999</v>
      </c>
      <c r="T2882" s="2">
        <f t="shared" si="1506"/>
        <v>90064.304394189996</v>
      </c>
      <c r="U2882" s="2">
        <f t="shared" si="1507"/>
        <v>5860.273671840474</v>
      </c>
      <c r="V2882" s="2">
        <f t="shared" si="1508"/>
        <v>25733.783248813088</v>
      </c>
      <c r="W2882" s="2">
        <f t="shared" si="1509"/>
        <v>91306.997393393569</v>
      </c>
      <c r="X2882" s="29">
        <f t="shared" si="1510"/>
        <v>0</v>
      </c>
      <c r="Y2882" s="2">
        <f t="shared" si="1521"/>
        <v>0</v>
      </c>
      <c r="Z2882" s="82">
        <f t="shared" si="1511"/>
        <v>0</v>
      </c>
      <c r="AA2882" s="2">
        <f t="shared" si="1498"/>
        <v>0</v>
      </c>
      <c r="AB2882" s="27">
        <f t="shared" si="1518"/>
        <v>6.7299999999999999E-2</v>
      </c>
      <c r="AC2882" s="29">
        <f t="shared" si="1530"/>
        <v>13</v>
      </c>
      <c r="AD2882" s="29">
        <v>252</v>
      </c>
      <c r="AE2882" s="11">
        <f t="shared" si="1523"/>
        <v>1.0033656399999999</v>
      </c>
      <c r="AF2882" s="2">
        <f t="shared" si="1499"/>
        <v>303.12402544000003</v>
      </c>
      <c r="AG2882" s="2">
        <f t="shared" si="1512"/>
        <v>307.3064827</v>
      </c>
      <c r="AH2882" s="3">
        <f t="shared" si="1513"/>
        <v>0</v>
      </c>
      <c r="AI2882" s="4" t="str">
        <f t="shared" si="1524"/>
        <v>A+J=</v>
      </c>
      <c r="AJ2882" s="12">
        <f t="shared" si="1519"/>
        <v>44013</v>
      </c>
      <c r="AK2882" s="12"/>
      <c r="AL2882" s="4"/>
      <c r="AM2882" s="1"/>
      <c r="AN2882" s="12"/>
      <c r="AO2882" s="1"/>
      <c r="AP2882" s="1"/>
      <c r="AQ2882" s="3"/>
      <c r="AR2882" s="3"/>
      <c r="AS2882" s="7"/>
      <c r="AT2882" s="1"/>
      <c r="AU2882" s="1"/>
      <c r="AV2882" s="1"/>
      <c r="AW2882" s="1"/>
      <c r="AX2882" s="1"/>
      <c r="AY2882" s="1"/>
      <c r="AZ2882" s="1"/>
      <c r="BA2882" s="1"/>
      <c r="BB2882" s="1"/>
    </row>
    <row r="2883" spans="1:54" x14ac:dyDescent="0.2">
      <c r="A2883" s="178">
        <f t="shared" si="1514"/>
        <v>44002</v>
      </c>
      <c r="B2883" s="2">
        <f t="shared" si="1500"/>
        <v>91624.538184886012</v>
      </c>
      <c r="C2883" s="2">
        <f t="shared" si="1515"/>
        <v>59712.940472740003</v>
      </c>
      <c r="D2883" s="2">
        <f>SUM(Y2883:Y$2956)</f>
        <v>11529.43814407</v>
      </c>
      <c r="E2883" s="11">
        <f t="shared" si="1501"/>
        <v>48183.502328670002</v>
      </c>
      <c r="F2883" s="99">
        <f t="shared" si="1527"/>
        <v>5331.91</v>
      </c>
      <c r="G2883" s="3">
        <f>IF(N2883=1,VLOOKUP(A2882,[1]Plan1!$BG$69:$BI$188,3),G2882)</f>
        <v>5311.65</v>
      </c>
      <c r="H2883" s="200">
        <f t="shared" si="1528"/>
        <v>43923</v>
      </c>
      <c r="I2883" s="200">
        <f t="shared" si="1529"/>
        <v>43953</v>
      </c>
      <c r="J2883" s="27">
        <f t="shared" si="1502"/>
        <v>-3.7997640620340833E-3</v>
      </c>
      <c r="K2883" s="12">
        <f t="shared" si="1516"/>
        <v>44013</v>
      </c>
      <c r="L2883" s="12">
        <f t="shared" si="1503"/>
        <v>44013</v>
      </c>
      <c r="M2883" s="1">
        <f t="shared" si="1517"/>
        <v>21</v>
      </c>
      <c r="N2883" s="1">
        <f t="shared" si="1504"/>
        <v>14</v>
      </c>
      <c r="O2883" s="2">
        <f t="shared" si="1505"/>
        <v>0.99746520999999999</v>
      </c>
      <c r="P2883" s="11">
        <f t="shared" si="1526"/>
        <v>0.99690005000000004</v>
      </c>
      <c r="Q2883" s="11">
        <f t="shared" si="1522"/>
        <v>1.537698388385359</v>
      </c>
      <c r="R2883" s="2">
        <f t="shared" si="1525"/>
        <v>1.5338006399999999</v>
      </c>
      <c r="S2883" s="2">
        <f t="shared" si="1520"/>
        <v>1.5082878799999999</v>
      </c>
      <c r="T2883" s="2">
        <f t="shared" si="1506"/>
        <v>90064.304394189996</v>
      </c>
      <c r="U2883" s="2">
        <f t="shared" si="1507"/>
        <v>5860.273671840474</v>
      </c>
      <c r="V2883" s="2">
        <f t="shared" si="1508"/>
        <v>25720.384380485535</v>
      </c>
      <c r="W2883" s="2">
        <f t="shared" si="1509"/>
        <v>91293.598525066016</v>
      </c>
      <c r="X2883" s="29">
        <f t="shared" si="1510"/>
        <v>0</v>
      </c>
      <c r="Y2883" s="2">
        <f t="shared" si="1521"/>
        <v>0</v>
      </c>
      <c r="Z2883" s="82">
        <f t="shared" si="1511"/>
        <v>0</v>
      </c>
      <c r="AA2883" s="2">
        <f t="shared" si="1498"/>
        <v>0</v>
      </c>
      <c r="AB2883" s="27">
        <f t="shared" si="1518"/>
        <v>6.7299999999999999E-2</v>
      </c>
      <c r="AC2883" s="29">
        <f t="shared" si="1530"/>
        <v>14</v>
      </c>
      <c r="AD2883" s="29">
        <v>252</v>
      </c>
      <c r="AE2883" s="11">
        <f t="shared" si="1523"/>
        <v>1.0036250040000001</v>
      </c>
      <c r="AF2883" s="2">
        <f t="shared" si="1499"/>
        <v>326.48346368</v>
      </c>
      <c r="AG2883" s="2">
        <f t="shared" si="1512"/>
        <v>330.93965981999997</v>
      </c>
      <c r="AH2883" s="3">
        <f t="shared" si="1513"/>
        <v>0</v>
      </c>
      <c r="AI2883" s="4" t="str">
        <f t="shared" si="1524"/>
        <v>A+J=</v>
      </c>
      <c r="AJ2883" s="12">
        <f t="shared" si="1519"/>
        <v>44013</v>
      </c>
      <c r="AK2883" s="12"/>
      <c r="AL2883" s="4"/>
      <c r="AM2883" s="1"/>
      <c r="AN2883" s="12"/>
      <c r="AO2883" s="1"/>
      <c r="AP2883" s="1"/>
      <c r="AQ2883" s="3"/>
      <c r="AR2883" s="3"/>
      <c r="AS2883" s="7"/>
      <c r="AT2883" s="1"/>
      <c r="AU2883" s="1"/>
      <c r="AV2883" s="1"/>
      <c r="AW2883" s="1"/>
      <c r="AX2883" s="1"/>
      <c r="AY2883" s="1"/>
      <c r="AZ2883" s="1"/>
      <c r="BA2883" s="1"/>
      <c r="BB2883" s="1"/>
    </row>
    <row r="2884" spans="1:54" x14ac:dyDescent="0.2">
      <c r="A2884" s="178">
        <f t="shared" si="1514"/>
        <v>44003</v>
      </c>
      <c r="B2884" s="2">
        <f t="shared" si="1500"/>
        <v>91624.538184886012</v>
      </c>
      <c r="C2884" s="2">
        <f t="shared" si="1515"/>
        <v>59712.940472740003</v>
      </c>
      <c r="D2884" s="2">
        <f>SUM(Y2884:Y$2956)</f>
        <v>11529.43814407</v>
      </c>
      <c r="E2884" s="11">
        <f t="shared" si="1501"/>
        <v>48183.502328670002</v>
      </c>
      <c r="F2884" s="99">
        <f t="shared" si="1527"/>
        <v>5331.91</v>
      </c>
      <c r="G2884" s="3">
        <f>IF(N2884=1,VLOOKUP(A2883,[1]Plan1!$BG$69:$BI$188,3),G2883)</f>
        <v>5311.65</v>
      </c>
      <c r="H2884" s="200">
        <f t="shared" si="1528"/>
        <v>43923</v>
      </c>
      <c r="I2884" s="200">
        <f t="shared" si="1529"/>
        <v>43953</v>
      </c>
      <c r="J2884" s="27">
        <f t="shared" si="1502"/>
        <v>-3.7997640620340833E-3</v>
      </c>
      <c r="K2884" s="12">
        <f t="shared" si="1516"/>
        <v>44013</v>
      </c>
      <c r="L2884" s="12">
        <f t="shared" si="1503"/>
        <v>44013</v>
      </c>
      <c r="M2884" s="1">
        <f t="shared" si="1517"/>
        <v>21</v>
      </c>
      <c r="N2884" s="1">
        <f t="shared" si="1504"/>
        <v>14</v>
      </c>
      <c r="O2884" s="2">
        <f t="shared" si="1505"/>
        <v>0.99746520999999999</v>
      </c>
      <c r="P2884" s="11">
        <f t="shared" si="1526"/>
        <v>0.99690005000000004</v>
      </c>
      <c r="Q2884" s="11">
        <f t="shared" si="1522"/>
        <v>1.537698388385359</v>
      </c>
      <c r="R2884" s="2">
        <f t="shared" si="1525"/>
        <v>1.5338006399999999</v>
      </c>
      <c r="S2884" s="2">
        <f t="shared" si="1520"/>
        <v>1.5082878799999999</v>
      </c>
      <c r="T2884" s="2">
        <f t="shared" si="1506"/>
        <v>90064.304394189996</v>
      </c>
      <c r="U2884" s="2">
        <f t="shared" si="1507"/>
        <v>5860.273671840474</v>
      </c>
      <c r="V2884" s="2">
        <f t="shared" si="1508"/>
        <v>25720.384380485535</v>
      </c>
      <c r="W2884" s="2">
        <f t="shared" si="1509"/>
        <v>91293.598525066016</v>
      </c>
      <c r="X2884" s="29">
        <f t="shared" si="1510"/>
        <v>0</v>
      </c>
      <c r="Y2884" s="2">
        <f t="shared" si="1521"/>
        <v>0</v>
      </c>
      <c r="Z2884" s="82">
        <f t="shared" si="1511"/>
        <v>0</v>
      </c>
      <c r="AA2884" s="2">
        <f t="shared" ref="AA2884:AA2947" si="1531">IF(Z2884&gt;0,TRUNC(Z2884*T2884,8),0)</f>
        <v>0</v>
      </c>
      <c r="AB2884" s="27">
        <f t="shared" si="1518"/>
        <v>6.7299999999999999E-2</v>
      </c>
      <c r="AC2884" s="29">
        <f t="shared" si="1530"/>
        <v>14</v>
      </c>
      <c r="AD2884" s="29">
        <v>252</v>
      </c>
      <c r="AE2884" s="11">
        <f t="shared" si="1523"/>
        <v>1.0036250040000001</v>
      </c>
      <c r="AF2884" s="2">
        <f t="shared" ref="AF2884:AF2947" si="1532">TRUNC((T2884*(AE2884-1)),8)</f>
        <v>326.48346368</v>
      </c>
      <c r="AG2884" s="2">
        <f t="shared" si="1512"/>
        <v>330.93965981999997</v>
      </c>
      <c r="AH2884" s="3">
        <f t="shared" si="1513"/>
        <v>0</v>
      </c>
      <c r="AI2884" s="4" t="str">
        <f t="shared" si="1524"/>
        <v>A+J=</v>
      </c>
      <c r="AJ2884" s="12">
        <f t="shared" si="1519"/>
        <v>44013</v>
      </c>
      <c r="AK2884" s="12"/>
      <c r="AL2884" s="4"/>
      <c r="AM2884" s="1"/>
      <c r="AN2884" s="12"/>
      <c r="AO2884" s="1"/>
      <c r="AP2884" s="1"/>
      <c r="AQ2884" s="3"/>
      <c r="AR2884" s="3"/>
      <c r="AS2884" s="7"/>
      <c r="AT2884" s="1"/>
      <c r="AU2884" s="1"/>
      <c r="AV2884" s="1"/>
      <c r="AW2884" s="1"/>
      <c r="AX2884" s="1"/>
      <c r="AY2884" s="1"/>
      <c r="AZ2884" s="1"/>
      <c r="BA2884" s="1"/>
      <c r="BB2884" s="1"/>
    </row>
    <row r="2885" spans="1:54" x14ac:dyDescent="0.2">
      <c r="A2885" s="178">
        <f t="shared" si="1514"/>
        <v>44004</v>
      </c>
      <c r="B2885" s="2">
        <f t="shared" si="1500"/>
        <v>91624.538184886012</v>
      </c>
      <c r="C2885" s="2">
        <f t="shared" si="1515"/>
        <v>59712.940472740003</v>
      </c>
      <c r="D2885" s="2">
        <f>SUM(Y2885:Y$2956)</f>
        <v>11529.43814407</v>
      </c>
      <c r="E2885" s="11">
        <f t="shared" si="1501"/>
        <v>48183.502328670002</v>
      </c>
      <c r="F2885" s="99">
        <f t="shared" si="1527"/>
        <v>5331.91</v>
      </c>
      <c r="G2885" s="3">
        <f>IF(N2885=1,VLOOKUP(A2884,[1]Plan1!$BG$69:$BI$188,3),G2884)</f>
        <v>5311.65</v>
      </c>
      <c r="H2885" s="200">
        <f t="shared" si="1528"/>
        <v>43923</v>
      </c>
      <c r="I2885" s="200">
        <f t="shared" si="1529"/>
        <v>43953</v>
      </c>
      <c r="J2885" s="27">
        <f t="shared" si="1502"/>
        <v>-3.7997640620340833E-3</v>
      </c>
      <c r="K2885" s="12">
        <f t="shared" si="1516"/>
        <v>44013</v>
      </c>
      <c r="L2885" s="12">
        <f t="shared" si="1503"/>
        <v>44013</v>
      </c>
      <c r="M2885" s="1">
        <f t="shared" si="1517"/>
        <v>21</v>
      </c>
      <c r="N2885" s="1">
        <f t="shared" si="1504"/>
        <v>14</v>
      </c>
      <c r="O2885" s="2">
        <f t="shared" si="1505"/>
        <v>0.99746520999999999</v>
      </c>
      <c r="P2885" s="11">
        <f t="shared" si="1526"/>
        <v>0.99690005000000004</v>
      </c>
      <c r="Q2885" s="11">
        <f t="shared" si="1522"/>
        <v>1.537698388385359</v>
      </c>
      <c r="R2885" s="2">
        <f t="shared" si="1525"/>
        <v>1.5338006399999999</v>
      </c>
      <c r="S2885" s="2">
        <f t="shared" si="1520"/>
        <v>1.5082878799999999</v>
      </c>
      <c r="T2885" s="2">
        <f t="shared" si="1506"/>
        <v>90064.304394189996</v>
      </c>
      <c r="U2885" s="2">
        <f t="shared" si="1507"/>
        <v>5860.273671840474</v>
      </c>
      <c r="V2885" s="2">
        <f t="shared" si="1508"/>
        <v>25720.384380485535</v>
      </c>
      <c r="W2885" s="2">
        <f t="shared" si="1509"/>
        <v>91293.598525066016</v>
      </c>
      <c r="X2885" s="29">
        <f t="shared" si="1510"/>
        <v>0</v>
      </c>
      <c r="Y2885" s="2">
        <f t="shared" si="1521"/>
        <v>0</v>
      </c>
      <c r="Z2885" s="82">
        <f t="shared" si="1511"/>
        <v>0</v>
      </c>
      <c r="AA2885" s="2">
        <f t="shared" si="1531"/>
        <v>0</v>
      </c>
      <c r="AB2885" s="27">
        <f t="shared" si="1518"/>
        <v>6.7299999999999999E-2</v>
      </c>
      <c r="AC2885" s="29">
        <f t="shared" si="1530"/>
        <v>14</v>
      </c>
      <c r="AD2885" s="29">
        <v>252</v>
      </c>
      <c r="AE2885" s="11">
        <f t="shared" si="1523"/>
        <v>1.0036250040000001</v>
      </c>
      <c r="AF2885" s="2">
        <f t="shared" si="1532"/>
        <v>326.48346368</v>
      </c>
      <c r="AG2885" s="2">
        <f t="shared" si="1512"/>
        <v>330.93965981999997</v>
      </c>
      <c r="AH2885" s="3">
        <f t="shared" si="1513"/>
        <v>0</v>
      </c>
      <c r="AI2885" s="4" t="str">
        <f t="shared" si="1524"/>
        <v>A+J=</v>
      </c>
      <c r="AJ2885" s="12">
        <f t="shared" si="1519"/>
        <v>44013</v>
      </c>
      <c r="AK2885" s="12"/>
      <c r="AL2885" s="4"/>
      <c r="AM2885" s="1"/>
      <c r="AN2885" s="12"/>
      <c r="AO2885" s="1"/>
      <c r="AP2885" s="1"/>
      <c r="AQ2885" s="3"/>
      <c r="AR2885" s="3"/>
      <c r="AS2885" s="7"/>
      <c r="AT2885" s="1"/>
      <c r="AU2885" s="1"/>
      <c r="AV2885" s="1"/>
      <c r="AW2885" s="1"/>
      <c r="AX2885" s="1"/>
      <c r="AY2885" s="1"/>
      <c r="AZ2885" s="1"/>
      <c r="BA2885" s="1"/>
      <c r="BB2885" s="1"/>
    </row>
    <row r="2886" spans="1:54" x14ac:dyDescent="0.2">
      <c r="A2886" s="178">
        <f t="shared" si="1514"/>
        <v>44005</v>
      </c>
      <c r="B2886" s="2">
        <f t="shared" si="1500"/>
        <v>91634.774077623559</v>
      </c>
      <c r="C2886" s="2">
        <f t="shared" si="1515"/>
        <v>59712.940472740003</v>
      </c>
      <c r="D2886" s="2">
        <f>SUM(Y2886:Y$2956)</f>
        <v>11529.43814407</v>
      </c>
      <c r="E2886" s="11">
        <f t="shared" si="1501"/>
        <v>48183.502328670002</v>
      </c>
      <c r="F2886" s="99">
        <f t="shared" si="1527"/>
        <v>5331.91</v>
      </c>
      <c r="G2886" s="3">
        <f>IF(N2886=1,VLOOKUP(A2885,[1]Plan1!$BG$69:$BI$188,3),G2885)</f>
        <v>5311.65</v>
      </c>
      <c r="H2886" s="200">
        <f t="shared" si="1528"/>
        <v>43923</v>
      </c>
      <c r="I2886" s="200">
        <f t="shared" si="1529"/>
        <v>43953</v>
      </c>
      <c r="J2886" s="27">
        <f t="shared" si="1502"/>
        <v>-3.7997640620340833E-3</v>
      </c>
      <c r="K2886" s="12">
        <f t="shared" si="1516"/>
        <v>44013</v>
      </c>
      <c r="L2886" s="12">
        <f t="shared" si="1503"/>
        <v>44013</v>
      </c>
      <c r="M2886" s="1">
        <f t="shared" si="1517"/>
        <v>21</v>
      </c>
      <c r="N2886" s="1">
        <f t="shared" si="1504"/>
        <v>15</v>
      </c>
      <c r="O2886" s="2">
        <f t="shared" si="1505"/>
        <v>0.99728439999999996</v>
      </c>
      <c r="P2886" s="11">
        <f t="shared" si="1526"/>
        <v>0.99690005000000004</v>
      </c>
      <c r="Q2886" s="11">
        <f t="shared" si="1522"/>
        <v>1.537698388385359</v>
      </c>
      <c r="R2886" s="2">
        <f t="shared" si="1525"/>
        <v>1.5335226099999999</v>
      </c>
      <c r="S2886" s="2">
        <f t="shared" si="1520"/>
        <v>1.5082878799999999</v>
      </c>
      <c r="T2886" s="2">
        <f t="shared" si="1506"/>
        <v>90064.304394189996</v>
      </c>
      <c r="U2886" s="2">
        <f t="shared" si="1507"/>
        <v>5860.273671840474</v>
      </c>
      <c r="V2886" s="2">
        <f t="shared" si="1508"/>
        <v>25706.987921333093</v>
      </c>
      <c r="W2886" s="2">
        <f t="shared" si="1509"/>
        <v>91280.20206591356</v>
      </c>
      <c r="X2886" s="29">
        <f t="shared" si="1510"/>
        <v>0</v>
      </c>
      <c r="Y2886" s="2">
        <f t="shared" si="1521"/>
        <v>0</v>
      </c>
      <c r="Z2886" s="82">
        <f t="shared" si="1511"/>
        <v>0</v>
      </c>
      <c r="AA2886" s="2">
        <f t="shared" si="1531"/>
        <v>0</v>
      </c>
      <c r="AB2886" s="27">
        <f t="shared" si="1518"/>
        <v>6.7299999999999999E-2</v>
      </c>
      <c r="AC2886" s="29">
        <f t="shared" si="1530"/>
        <v>15</v>
      </c>
      <c r="AD2886" s="29">
        <v>252</v>
      </c>
      <c r="AE2886" s="11">
        <f t="shared" si="1523"/>
        <v>1.003884435</v>
      </c>
      <c r="AF2886" s="2">
        <f t="shared" si="1532"/>
        <v>349.84893622999999</v>
      </c>
      <c r="AG2886" s="2">
        <f t="shared" si="1512"/>
        <v>354.57201171000003</v>
      </c>
      <c r="AH2886" s="3">
        <f t="shared" si="1513"/>
        <v>0</v>
      </c>
      <c r="AI2886" s="4" t="str">
        <f t="shared" si="1524"/>
        <v>A+J=</v>
      </c>
      <c r="AJ2886" s="12">
        <f t="shared" si="1519"/>
        <v>44013</v>
      </c>
      <c r="AK2886" s="12"/>
      <c r="AL2886" s="4"/>
      <c r="AM2886" s="1"/>
      <c r="AN2886" s="12"/>
      <c r="AO2886" s="1"/>
      <c r="AP2886" s="1"/>
      <c r="AQ2886" s="3"/>
      <c r="AR2886" s="3"/>
      <c r="AS2886" s="7"/>
      <c r="AT2886" s="1"/>
      <c r="AU2886" s="1"/>
      <c r="AV2886" s="1"/>
      <c r="AW2886" s="1"/>
      <c r="AX2886" s="1"/>
      <c r="AY2886" s="1"/>
      <c r="AZ2886" s="1"/>
      <c r="BA2886" s="1"/>
      <c r="BB2886" s="1"/>
    </row>
    <row r="2887" spans="1:54" x14ac:dyDescent="0.2">
      <c r="A2887" s="178">
        <f t="shared" si="1514"/>
        <v>44006</v>
      </c>
      <c r="B2887" s="2">
        <f t="shared" si="1500"/>
        <v>91645.012128571267</v>
      </c>
      <c r="C2887" s="2">
        <f t="shared" si="1515"/>
        <v>59712.940472740003</v>
      </c>
      <c r="D2887" s="2">
        <f>SUM(Y2887:Y$2956)</f>
        <v>11529.43814407</v>
      </c>
      <c r="E2887" s="11">
        <f t="shared" si="1501"/>
        <v>48183.502328670002</v>
      </c>
      <c r="F2887" s="99">
        <f t="shared" si="1527"/>
        <v>5331.91</v>
      </c>
      <c r="G2887" s="3">
        <f>IF(N2887=1,VLOOKUP(A2886,[1]Plan1!$BG$69:$BI$188,3),G2886)</f>
        <v>5311.65</v>
      </c>
      <c r="H2887" s="200">
        <f t="shared" si="1528"/>
        <v>43923</v>
      </c>
      <c r="I2887" s="200">
        <f t="shared" si="1529"/>
        <v>43953</v>
      </c>
      <c r="J2887" s="27">
        <f t="shared" si="1502"/>
        <v>-3.7997640620340833E-3</v>
      </c>
      <c r="K2887" s="12">
        <f t="shared" si="1516"/>
        <v>44013</v>
      </c>
      <c r="L2887" s="12">
        <f t="shared" si="1503"/>
        <v>44013</v>
      </c>
      <c r="M2887" s="1">
        <f t="shared" si="1517"/>
        <v>21</v>
      </c>
      <c r="N2887" s="1">
        <f t="shared" si="1504"/>
        <v>16</v>
      </c>
      <c r="O2887" s="2">
        <f t="shared" si="1505"/>
        <v>0.99710363000000002</v>
      </c>
      <c r="P2887" s="11">
        <f t="shared" si="1526"/>
        <v>0.99690005000000004</v>
      </c>
      <c r="Q2887" s="11">
        <f t="shared" si="1522"/>
        <v>1.537698388385359</v>
      </c>
      <c r="R2887" s="2">
        <f t="shared" si="1525"/>
        <v>1.5332446399999999</v>
      </c>
      <c r="S2887" s="2">
        <f t="shared" si="1520"/>
        <v>1.5082878799999999</v>
      </c>
      <c r="T2887" s="2">
        <f t="shared" si="1506"/>
        <v>90064.304394189996</v>
      </c>
      <c r="U2887" s="2">
        <f t="shared" si="1507"/>
        <v>5860.273671840474</v>
      </c>
      <c r="V2887" s="2">
        <f t="shared" si="1508"/>
        <v>25693.594353190794</v>
      </c>
      <c r="W2887" s="2">
        <f t="shared" si="1509"/>
        <v>91266.808497771272</v>
      </c>
      <c r="X2887" s="29">
        <f t="shared" si="1510"/>
        <v>0</v>
      </c>
      <c r="Y2887" s="2">
        <f t="shared" si="1521"/>
        <v>0</v>
      </c>
      <c r="Z2887" s="82">
        <f t="shared" si="1511"/>
        <v>0</v>
      </c>
      <c r="AA2887" s="2">
        <f t="shared" si="1531"/>
        <v>0</v>
      </c>
      <c r="AB2887" s="27">
        <f t="shared" si="1518"/>
        <v>6.7299999999999999E-2</v>
      </c>
      <c r="AC2887" s="29">
        <f t="shared" si="1530"/>
        <v>16</v>
      </c>
      <c r="AD2887" s="29">
        <v>252</v>
      </c>
      <c r="AE2887" s="11">
        <f t="shared" si="1523"/>
        <v>1.004143934</v>
      </c>
      <c r="AF2887" s="2">
        <f t="shared" si="1532"/>
        <v>373.22053316</v>
      </c>
      <c r="AG2887" s="2">
        <f t="shared" si="1512"/>
        <v>378.20363079999998</v>
      </c>
      <c r="AH2887" s="3">
        <f t="shared" si="1513"/>
        <v>0</v>
      </c>
      <c r="AI2887" s="4" t="str">
        <f t="shared" si="1524"/>
        <v>A+J=</v>
      </c>
      <c r="AJ2887" s="12">
        <f t="shared" si="1519"/>
        <v>44013</v>
      </c>
      <c r="AK2887" s="12"/>
      <c r="AL2887" s="4"/>
      <c r="AM2887" s="1"/>
      <c r="AN2887" s="12"/>
      <c r="AO2887" s="1"/>
      <c r="AP2887" s="1"/>
      <c r="AQ2887" s="3"/>
      <c r="AR2887" s="3"/>
      <c r="AS2887" s="7"/>
      <c r="AT2887" s="1"/>
      <c r="AU2887" s="1"/>
      <c r="AV2887" s="1"/>
      <c r="AW2887" s="1"/>
      <c r="AX2887" s="1"/>
      <c r="AY2887" s="1"/>
      <c r="AZ2887" s="1"/>
      <c r="BA2887" s="1"/>
      <c r="BB2887" s="1"/>
    </row>
    <row r="2888" spans="1:54" x14ac:dyDescent="0.2">
      <c r="A2888" s="178">
        <f t="shared" si="1514"/>
        <v>44007</v>
      </c>
      <c r="B2888" s="2">
        <f t="shared" si="1500"/>
        <v>91655.250702884034</v>
      </c>
      <c r="C2888" s="2">
        <f t="shared" si="1515"/>
        <v>59712.940472740003</v>
      </c>
      <c r="D2888" s="2">
        <f>SUM(Y2888:Y$2956)</f>
        <v>11529.43814407</v>
      </c>
      <c r="E2888" s="11">
        <f t="shared" si="1501"/>
        <v>48183.502328670002</v>
      </c>
      <c r="F2888" s="99">
        <f t="shared" si="1527"/>
        <v>5331.91</v>
      </c>
      <c r="G2888" s="3">
        <f>IF(N2888=1,VLOOKUP(A2887,[1]Plan1!$BG$69:$BI$188,3),G2887)</f>
        <v>5311.65</v>
      </c>
      <c r="H2888" s="200">
        <f t="shared" si="1528"/>
        <v>43923</v>
      </c>
      <c r="I2888" s="200">
        <f t="shared" si="1529"/>
        <v>43953</v>
      </c>
      <c r="J2888" s="27">
        <f t="shared" si="1502"/>
        <v>-3.7997640620340833E-3</v>
      </c>
      <c r="K2888" s="12">
        <f t="shared" si="1516"/>
        <v>44013</v>
      </c>
      <c r="L2888" s="12">
        <f t="shared" si="1503"/>
        <v>44013</v>
      </c>
      <c r="M2888" s="1">
        <f t="shared" si="1517"/>
        <v>21</v>
      </c>
      <c r="N2888" s="1">
        <f t="shared" si="1504"/>
        <v>17</v>
      </c>
      <c r="O2888" s="2">
        <f t="shared" si="1505"/>
        <v>0.99692287999999996</v>
      </c>
      <c r="P2888" s="11">
        <f t="shared" si="1526"/>
        <v>0.99690005000000004</v>
      </c>
      <c r="Q2888" s="11">
        <f t="shared" si="1522"/>
        <v>1.537698388385359</v>
      </c>
      <c r="R2888" s="2">
        <f t="shared" si="1525"/>
        <v>1.5329667</v>
      </c>
      <c r="S2888" s="2">
        <f t="shared" si="1520"/>
        <v>1.5082878799999999</v>
      </c>
      <c r="T2888" s="2">
        <f t="shared" si="1506"/>
        <v>90064.304394189996</v>
      </c>
      <c r="U2888" s="2">
        <f t="shared" si="1507"/>
        <v>5860.273671840474</v>
      </c>
      <c r="V2888" s="2">
        <f t="shared" si="1508"/>
        <v>25680.202230553568</v>
      </c>
      <c r="W2888" s="2">
        <f t="shared" si="1509"/>
        <v>91253.416375134038</v>
      </c>
      <c r="X2888" s="29">
        <f t="shared" si="1510"/>
        <v>0</v>
      </c>
      <c r="Y2888" s="2">
        <f t="shared" si="1521"/>
        <v>0</v>
      </c>
      <c r="Z2888" s="82">
        <f t="shared" si="1511"/>
        <v>0</v>
      </c>
      <c r="AA2888" s="2">
        <f t="shared" si="1531"/>
        <v>0</v>
      </c>
      <c r="AB2888" s="27">
        <f t="shared" si="1518"/>
        <v>6.7299999999999999E-2</v>
      </c>
      <c r="AC2888" s="29">
        <f t="shared" si="1530"/>
        <v>17</v>
      </c>
      <c r="AD2888" s="29">
        <v>252</v>
      </c>
      <c r="AE2888" s="11">
        <f t="shared" si="1523"/>
        <v>1.0044034989999999</v>
      </c>
      <c r="AF2888" s="2">
        <f t="shared" si="1532"/>
        <v>396.59807432999997</v>
      </c>
      <c r="AG2888" s="2">
        <f t="shared" si="1512"/>
        <v>401.83432775</v>
      </c>
      <c r="AH2888" s="3">
        <f t="shared" si="1513"/>
        <v>0</v>
      </c>
      <c r="AI2888" s="4" t="str">
        <f t="shared" si="1524"/>
        <v>A+J=</v>
      </c>
      <c r="AJ2888" s="12">
        <f t="shared" si="1519"/>
        <v>44013</v>
      </c>
      <c r="AK2888" s="12"/>
      <c r="AL2888" s="4"/>
      <c r="AM2888" s="1"/>
      <c r="AN2888" s="12"/>
      <c r="AO2888" s="1"/>
      <c r="AP2888" s="1"/>
      <c r="AQ2888" s="3"/>
      <c r="AR2888" s="3"/>
      <c r="AS2888" s="7"/>
      <c r="AT2888" s="1"/>
      <c r="AU2888" s="1"/>
      <c r="AV2888" s="1"/>
      <c r="AW2888" s="1"/>
      <c r="AX2888" s="1"/>
      <c r="AY2888" s="1"/>
      <c r="AZ2888" s="1"/>
      <c r="BA2888" s="1"/>
      <c r="BB2888" s="1"/>
    </row>
    <row r="2889" spans="1:54" x14ac:dyDescent="0.2">
      <c r="A2889" s="178">
        <f t="shared" si="1514"/>
        <v>44008</v>
      </c>
      <c r="B2889" s="2">
        <f t="shared" si="1500"/>
        <v>91665.491342516951</v>
      </c>
      <c r="C2889" s="2">
        <f t="shared" si="1515"/>
        <v>59712.940472740003</v>
      </c>
      <c r="D2889" s="2">
        <f>SUM(Y2889:Y$2956)</f>
        <v>11529.43814407</v>
      </c>
      <c r="E2889" s="11">
        <f t="shared" si="1501"/>
        <v>48183.502328670002</v>
      </c>
      <c r="F2889" s="99">
        <f t="shared" si="1527"/>
        <v>5331.91</v>
      </c>
      <c r="G2889" s="3">
        <f>IF(N2889=1,VLOOKUP(A2888,[1]Plan1!$BG$69:$BI$188,3),G2888)</f>
        <v>5311.65</v>
      </c>
      <c r="H2889" s="200">
        <f t="shared" si="1528"/>
        <v>43923</v>
      </c>
      <c r="I2889" s="200">
        <f t="shared" si="1529"/>
        <v>43953</v>
      </c>
      <c r="J2889" s="27">
        <f t="shared" si="1502"/>
        <v>-3.7997640620340833E-3</v>
      </c>
      <c r="K2889" s="12">
        <f t="shared" si="1516"/>
        <v>44013</v>
      </c>
      <c r="L2889" s="12">
        <f t="shared" si="1503"/>
        <v>44013</v>
      </c>
      <c r="M2889" s="1">
        <f t="shared" si="1517"/>
        <v>21</v>
      </c>
      <c r="N2889" s="1">
        <f t="shared" si="1504"/>
        <v>18</v>
      </c>
      <c r="O2889" s="2">
        <f t="shared" si="1505"/>
        <v>0.99674216999999998</v>
      </c>
      <c r="P2889" s="11">
        <f t="shared" si="1526"/>
        <v>0.99690005000000004</v>
      </c>
      <c r="Q2889" s="11">
        <f t="shared" si="1522"/>
        <v>1.537698388385359</v>
      </c>
      <c r="R2889" s="2">
        <f t="shared" si="1525"/>
        <v>1.53268882</v>
      </c>
      <c r="S2889" s="2">
        <f t="shared" si="1520"/>
        <v>1.5082878799999999</v>
      </c>
      <c r="T2889" s="2">
        <f t="shared" si="1506"/>
        <v>90064.304394189996</v>
      </c>
      <c r="U2889" s="2">
        <f t="shared" si="1507"/>
        <v>5860.273671840474</v>
      </c>
      <c r="V2889" s="2">
        <f t="shared" si="1508"/>
        <v>25666.812998926474</v>
      </c>
      <c r="W2889" s="2">
        <f t="shared" si="1509"/>
        <v>91240.027143506944</v>
      </c>
      <c r="X2889" s="29">
        <f t="shared" si="1510"/>
        <v>0</v>
      </c>
      <c r="Y2889" s="2">
        <f t="shared" si="1521"/>
        <v>0</v>
      </c>
      <c r="Z2889" s="82">
        <f t="shared" si="1511"/>
        <v>0</v>
      </c>
      <c r="AA2889" s="2">
        <f t="shared" si="1531"/>
        <v>0</v>
      </c>
      <c r="AB2889" s="27">
        <f t="shared" si="1518"/>
        <v>6.7299999999999999E-2</v>
      </c>
      <c r="AC2889" s="29">
        <f t="shared" si="1530"/>
        <v>18</v>
      </c>
      <c r="AD2889" s="29">
        <v>252</v>
      </c>
      <c r="AE2889" s="11">
        <f t="shared" si="1523"/>
        <v>1.004663131</v>
      </c>
      <c r="AF2889" s="2">
        <f t="shared" si="1532"/>
        <v>419.98164981000002</v>
      </c>
      <c r="AG2889" s="2">
        <f t="shared" si="1512"/>
        <v>425.46419901000002</v>
      </c>
      <c r="AH2889" s="3">
        <f t="shared" si="1513"/>
        <v>0</v>
      </c>
      <c r="AI2889" s="4" t="str">
        <f t="shared" si="1524"/>
        <v>A+J=</v>
      </c>
      <c r="AJ2889" s="12">
        <f t="shared" si="1519"/>
        <v>44013</v>
      </c>
      <c r="AK2889" s="12"/>
      <c r="AL2889" s="4"/>
      <c r="AM2889" s="1"/>
      <c r="AN2889" s="12"/>
      <c r="AO2889" s="1"/>
      <c r="AP2889" s="1"/>
      <c r="AQ2889" s="3"/>
      <c r="AR2889" s="3"/>
      <c r="AS2889" s="7"/>
      <c r="AT2889" s="1"/>
      <c r="AU2889" s="1"/>
      <c r="AV2889" s="1"/>
      <c r="AW2889" s="1"/>
      <c r="AX2889" s="1"/>
      <c r="AY2889" s="1"/>
      <c r="AZ2889" s="1"/>
      <c r="BA2889" s="1"/>
      <c r="BB2889" s="1"/>
    </row>
    <row r="2890" spans="1:54" x14ac:dyDescent="0.2">
      <c r="A2890" s="178">
        <f t="shared" si="1514"/>
        <v>44009</v>
      </c>
      <c r="B2890" s="2">
        <f t="shared" ref="B2890:B2953" si="1533">(W2890+AG2890)</f>
        <v>91675.733654044976</v>
      </c>
      <c r="C2890" s="2">
        <f t="shared" si="1515"/>
        <v>59712.940472740003</v>
      </c>
      <c r="D2890" s="2">
        <f>SUM(Y2890:Y$2956)</f>
        <v>11529.43814407</v>
      </c>
      <c r="E2890" s="11">
        <f t="shared" ref="E2890:E2953" si="1534">(C2890-D2890)</f>
        <v>48183.502328670002</v>
      </c>
      <c r="F2890" s="99">
        <f t="shared" si="1527"/>
        <v>5331.91</v>
      </c>
      <c r="G2890" s="3">
        <f>IF(N2890=1,VLOOKUP(A2889,[1]Plan1!$BG$69:$BI$188,3),G2889)</f>
        <v>5311.65</v>
      </c>
      <c r="H2890" s="200">
        <f t="shared" si="1528"/>
        <v>43923</v>
      </c>
      <c r="I2890" s="200">
        <f t="shared" si="1529"/>
        <v>43953</v>
      </c>
      <c r="J2890" s="27">
        <f t="shared" ref="J2890:J2953" si="1535">(G2890/F2890)-1</f>
        <v>-3.7997640620340833E-3</v>
      </c>
      <c r="K2890" s="12">
        <f t="shared" si="1516"/>
        <v>44013</v>
      </c>
      <c r="L2890" s="12">
        <f t="shared" ref="L2890:L2953" si="1536">IF(A2890&gt;L2889,K2890,L2889)</f>
        <v>44013</v>
      </c>
      <c r="M2890" s="1">
        <f t="shared" si="1517"/>
        <v>21</v>
      </c>
      <c r="N2890" s="1">
        <f t="shared" ref="N2890:N2953" si="1537">(M2890-(NETWORKDAYS(A2890,L2890,AN$137:AN$327)-1))</f>
        <v>19</v>
      </c>
      <c r="O2890" s="2">
        <f t="shared" ref="O2890:O2953" si="1538">TRUNC((G2890/F2890)^TRUNC((N2890/M2890),9),8)</f>
        <v>0.99656149000000005</v>
      </c>
      <c r="P2890" s="11">
        <f t="shared" si="1526"/>
        <v>0.99690005000000004</v>
      </c>
      <c r="Q2890" s="11">
        <f t="shared" si="1522"/>
        <v>1.537698388385359</v>
      </c>
      <c r="R2890" s="2">
        <f t="shared" si="1525"/>
        <v>1.53241099</v>
      </c>
      <c r="S2890" s="2">
        <f t="shared" si="1520"/>
        <v>1.5082878799999999</v>
      </c>
      <c r="T2890" s="2">
        <f t="shared" ref="T2890:T2953" si="1539">TRUNC(C2890*S2890,8)</f>
        <v>90064.304394189996</v>
      </c>
      <c r="U2890" s="2">
        <f t="shared" ref="U2890:U2953" si="1540">(D2890*(S2890-1))</f>
        <v>5860.273671840474</v>
      </c>
      <c r="V2890" s="2">
        <f t="shared" ref="V2890:V2953" si="1541">(E2890*(R2890-1))</f>
        <v>25653.426176474502</v>
      </c>
      <c r="W2890" s="2">
        <f t="shared" ref="W2890:W2953" si="1542">(C2890+U2890+V2890)</f>
        <v>91226.640321054976</v>
      </c>
      <c r="X2890" s="29">
        <f t="shared" ref="X2890:X2953" si="1543">IF(VLOOKUP(A2890,AN$10:AU$131,8)=VLOOKUP(A2889,AN$10:AU$131,8),0,VLOOKUP(A2890,AN$10:AU$131,8))</f>
        <v>0</v>
      </c>
      <c r="Y2890" s="2">
        <f t="shared" si="1521"/>
        <v>0</v>
      </c>
      <c r="Z2890" s="82">
        <f t="shared" ref="Z2890:Z2953" si="1544">IF(X2890&gt;0,VLOOKUP($A2890,$AN$10:$AS$131,6),0)</f>
        <v>0</v>
      </c>
      <c r="AA2890" s="2">
        <f t="shared" si="1531"/>
        <v>0</v>
      </c>
      <c r="AB2890" s="27">
        <f t="shared" si="1518"/>
        <v>6.7299999999999999E-2</v>
      </c>
      <c r="AC2890" s="29">
        <f t="shared" si="1530"/>
        <v>19</v>
      </c>
      <c r="AD2890" s="29">
        <v>252</v>
      </c>
      <c r="AE2890" s="11">
        <f t="shared" si="1523"/>
        <v>1.004922831</v>
      </c>
      <c r="AF2890" s="2">
        <f t="shared" si="1532"/>
        <v>443.37134966000002</v>
      </c>
      <c r="AG2890" s="2">
        <f t="shared" ref="AG2890:AG2953" si="1545">TRUNC((W2890*(AE2890-1)),8)</f>
        <v>449.09333299000002</v>
      </c>
      <c r="AH2890" s="3">
        <f t="shared" ref="AH2890:AH2953" si="1546">IF(AA2890&gt;0,AA2890+AF2890,0)</f>
        <v>0</v>
      </c>
      <c r="AI2890" s="4" t="str">
        <f t="shared" si="1524"/>
        <v>A+J=</v>
      </c>
      <c r="AJ2890" s="12">
        <f t="shared" si="1519"/>
        <v>44013</v>
      </c>
      <c r="AK2890" s="12"/>
      <c r="AL2890" s="4"/>
      <c r="AM2890" s="1"/>
      <c r="AN2890" s="12"/>
      <c r="AO2890" s="1"/>
      <c r="AP2890" s="1"/>
      <c r="AQ2890" s="3"/>
      <c r="AR2890" s="3"/>
      <c r="AS2890" s="7"/>
      <c r="AT2890" s="1"/>
      <c r="AU2890" s="1"/>
      <c r="AV2890" s="1"/>
      <c r="AW2890" s="1"/>
      <c r="AX2890" s="1"/>
      <c r="AY2890" s="1"/>
      <c r="AZ2890" s="1"/>
      <c r="BA2890" s="1"/>
      <c r="BB2890" s="1"/>
    </row>
    <row r="2891" spans="1:54" x14ac:dyDescent="0.2">
      <c r="A2891" s="178">
        <f t="shared" ref="A2891:A2954" si="1547">(A2890+1)</f>
        <v>44010</v>
      </c>
      <c r="B2891" s="2">
        <f t="shared" si="1533"/>
        <v>91675.733654044976</v>
      </c>
      <c r="C2891" s="2">
        <f t="shared" ref="C2891:C2954" si="1548">TRUNC(IF(X2890&gt;0,VLOOKUP(A2890,$AN$12:$AO$131,2),C2890),8)</f>
        <v>59712.940472740003</v>
      </c>
      <c r="D2891" s="2">
        <f>SUM(Y2891:Y$2956)</f>
        <v>11529.43814407</v>
      </c>
      <c r="E2891" s="11">
        <f t="shared" si="1534"/>
        <v>48183.502328670002</v>
      </c>
      <c r="F2891" s="99">
        <f t="shared" si="1527"/>
        <v>5331.91</v>
      </c>
      <c r="G2891" s="3">
        <f>IF(N2891=1,VLOOKUP(A2890,[1]Plan1!$BG$69:$BI$188,3),G2890)</f>
        <v>5311.65</v>
      </c>
      <c r="H2891" s="200">
        <f t="shared" si="1528"/>
        <v>43923</v>
      </c>
      <c r="I2891" s="200">
        <f t="shared" si="1529"/>
        <v>43953</v>
      </c>
      <c r="J2891" s="27">
        <f t="shared" si="1535"/>
        <v>-3.7997640620340833E-3</v>
      </c>
      <c r="K2891" s="12">
        <f t="shared" ref="K2891:K2954" si="1549">IF(DAY(A2891)=1,VLOOKUP(A2891,AR$137:AW$275,4),K2890)</f>
        <v>44013</v>
      </c>
      <c r="L2891" s="12">
        <f t="shared" si="1536"/>
        <v>44013</v>
      </c>
      <c r="M2891" s="1">
        <f t="shared" ref="M2891:M2954" si="1550">IF(L2891=L2890,M2890,NETWORKDAYS(L2890,L2891,$AN$137:$AN$327)-1)</f>
        <v>21</v>
      </c>
      <c r="N2891" s="1">
        <f t="shared" si="1537"/>
        <v>19</v>
      </c>
      <c r="O2891" s="2">
        <f t="shared" si="1538"/>
        <v>0.99656149000000005</v>
      </c>
      <c r="P2891" s="11">
        <f t="shared" si="1526"/>
        <v>0.99690005000000004</v>
      </c>
      <c r="Q2891" s="11">
        <f t="shared" si="1522"/>
        <v>1.537698388385359</v>
      </c>
      <c r="R2891" s="2">
        <f t="shared" si="1525"/>
        <v>1.53241099</v>
      </c>
      <c r="S2891" s="2">
        <f t="shared" si="1520"/>
        <v>1.5082878799999999</v>
      </c>
      <c r="T2891" s="2">
        <f t="shared" si="1539"/>
        <v>90064.304394189996</v>
      </c>
      <c r="U2891" s="2">
        <f t="shared" si="1540"/>
        <v>5860.273671840474</v>
      </c>
      <c r="V2891" s="2">
        <f t="shared" si="1541"/>
        <v>25653.426176474502</v>
      </c>
      <c r="W2891" s="2">
        <f t="shared" si="1542"/>
        <v>91226.640321054976</v>
      </c>
      <c r="X2891" s="29">
        <f t="shared" si="1543"/>
        <v>0</v>
      </c>
      <c r="Y2891" s="2">
        <f t="shared" si="1521"/>
        <v>0</v>
      </c>
      <c r="Z2891" s="82">
        <f t="shared" si="1544"/>
        <v>0</v>
      </c>
      <c r="AA2891" s="2">
        <f t="shared" si="1531"/>
        <v>0</v>
      </c>
      <c r="AB2891" s="27">
        <f t="shared" ref="AB2891:AB2954" si="1551">(AB2890)</f>
        <v>6.7299999999999999E-2</v>
      </c>
      <c r="AC2891" s="29">
        <f t="shared" si="1530"/>
        <v>19</v>
      </c>
      <c r="AD2891" s="29">
        <v>252</v>
      </c>
      <c r="AE2891" s="11">
        <f t="shared" si="1523"/>
        <v>1.004922831</v>
      </c>
      <c r="AF2891" s="2">
        <f t="shared" si="1532"/>
        <v>443.37134966000002</v>
      </c>
      <c r="AG2891" s="2">
        <f t="shared" si="1545"/>
        <v>449.09333299000002</v>
      </c>
      <c r="AH2891" s="3">
        <f t="shared" si="1546"/>
        <v>0</v>
      </c>
      <c r="AI2891" s="4" t="str">
        <f t="shared" si="1524"/>
        <v>A+J=</v>
      </c>
      <c r="AJ2891" s="12">
        <f t="shared" ref="AJ2891:AJ2954" si="1552">IF(X2890&gt;0,VLOOKUP(A2890,$AN$10:$AW$130,9),AJ2890)</f>
        <v>44013</v>
      </c>
      <c r="AK2891" s="12"/>
      <c r="AL2891" s="4"/>
      <c r="AM2891" s="1"/>
      <c r="AN2891" s="12"/>
      <c r="AO2891" s="1"/>
      <c r="AP2891" s="1"/>
      <c r="AQ2891" s="3"/>
      <c r="AR2891" s="3"/>
      <c r="AS2891" s="7"/>
      <c r="AT2891" s="1"/>
      <c r="AU2891" s="1"/>
      <c r="AV2891" s="1"/>
      <c r="AW2891" s="1"/>
      <c r="AX2891" s="1"/>
      <c r="AY2891" s="1"/>
      <c r="AZ2891" s="1"/>
      <c r="BA2891" s="1"/>
      <c r="BB2891" s="1"/>
    </row>
    <row r="2892" spans="1:54" x14ac:dyDescent="0.2">
      <c r="A2892" s="178">
        <f t="shared" si="1547"/>
        <v>44011</v>
      </c>
      <c r="B2892" s="2">
        <f t="shared" si="1533"/>
        <v>91675.733654044976</v>
      </c>
      <c r="C2892" s="2">
        <f t="shared" si="1548"/>
        <v>59712.940472740003</v>
      </c>
      <c r="D2892" s="2">
        <f>SUM(Y2892:Y$2956)</f>
        <v>11529.43814407</v>
      </c>
      <c r="E2892" s="11">
        <f t="shared" si="1534"/>
        <v>48183.502328670002</v>
      </c>
      <c r="F2892" s="99">
        <f t="shared" si="1527"/>
        <v>5331.91</v>
      </c>
      <c r="G2892" s="3">
        <f>IF(N2892=1,VLOOKUP(A2891,[1]Plan1!$BG$69:$BI$188,3),G2891)</f>
        <v>5311.65</v>
      </c>
      <c r="H2892" s="200">
        <f t="shared" si="1528"/>
        <v>43923</v>
      </c>
      <c r="I2892" s="200">
        <f t="shared" si="1529"/>
        <v>43953</v>
      </c>
      <c r="J2892" s="27">
        <f t="shared" si="1535"/>
        <v>-3.7997640620340833E-3</v>
      </c>
      <c r="K2892" s="12">
        <f t="shared" si="1549"/>
        <v>44013</v>
      </c>
      <c r="L2892" s="12">
        <f t="shared" si="1536"/>
        <v>44013</v>
      </c>
      <c r="M2892" s="1">
        <f t="shared" si="1550"/>
        <v>21</v>
      </c>
      <c r="N2892" s="1">
        <f t="shared" si="1537"/>
        <v>19</v>
      </c>
      <c r="O2892" s="2">
        <f t="shared" si="1538"/>
        <v>0.99656149000000005</v>
      </c>
      <c r="P2892" s="11">
        <f t="shared" si="1526"/>
        <v>0.99690005000000004</v>
      </c>
      <c r="Q2892" s="11">
        <f t="shared" si="1522"/>
        <v>1.537698388385359</v>
      </c>
      <c r="R2892" s="2">
        <f t="shared" si="1525"/>
        <v>1.53241099</v>
      </c>
      <c r="S2892" s="2">
        <f t="shared" si="1520"/>
        <v>1.5082878799999999</v>
      </c>
      <c r="T2892" s="2">
        <f t="shared" si="1539"/>
        <v>90064.304394189996</v>
      </c>
      <c r="U2892" s="2">
        <f t="shared" si="1540"/>
        <v>5860.273671840474</v>
      </c>
      <c r="V2892" s="2">
        <f t="shared" si="1541"/>
        <v>25653.426176474502</v>
      </c>
      <c r="W2892" s="2">
        <f t="shared" si="1542"/>
        <v>91226.640321054976</v>
      </c>
      <c r="X2892" s="29">
        <f t="shared" si="1543"/>
        <v>0</v>
      </c>
      <c r="Y2892" s="2">
        <f t="shared" si="1521"/>
        <v>0</v>
      </c>
      <c r="Z2892" s="82">
        <f t="shared" si="1544"/>
        <v>0</v>
      </c>
      <c r="AA2892" s="2">
        <f t="shared" si="1531"/>
        <v>0</v>
      </c>
      <c r="AB2892" s="27">
        <f t="shared" si="1551"/>
        <v>6.7299999999999999E-2</v>
      </c>
      <c r="AC2892" s="29">
        <f t="shared" si="1530"/>
        <v>19</v>
      </c>
      <c r="AD2892" s="29">
        <v>252</v>
      </c>
      <c r="AE2892" s="11">
        <f t="shared" si="1523"/>
        <v>1.004922831</v>
      </c>
      <c r="AF2892" s="2">
        <f t="shared" si="1532"/>
        <v>443.37134966000002</v>
      </c>
      <c r="AG2892" s="2">
        <f t="shared" si="1545"/>
        <v>449.09333299000002</v>
      </c>
      <c r="AH2892" s="3">
        <f t="shared" si="1546"/>
        <v>0</v>
      </c>
      <c r="AI2892" s="4" t="str">
        <f t="shared" si="1524"/>
        <v>A+J=</v>
      </c>
      <c r="AJ2892" s="12">
        <f t="shared" si="1552"/>
        <v>44013</v>
      </c>
      <c r="AK2892" s="12"/>
      <c r="AL2892" s="4"/>
      <c r="AM2892" s="1"/>
      <c r="AN2892" s="12"/>
      <c r="AO2892" s="1"/>
      <c r="AP2892" s="1"/>
      <c r="AQ2892" s="3"/>
      <c r="AR2892" s="3"/>
      <c r="AS2892" s="7"/>
      <c r="AT2892" s="1"/>
      <c r="AU2892" s="1"/>
      <c r="AV2892" s="1"/>
      <c r="AW2892" s="1"/>
      <c r="AX2892" s="1"/>
      <c r="AY2892" s="1"/>
      <c r="AZ2892" s="1"/>
      <c r="BA2892" s="1"/>
      <c r="BB2892" s="1"/>
    </row>
    <row r="2893" spans="1:54" x14ac:dyDescent="0.2">
      <c r="A2893" s="178">
        <f t="shared" si="1547"/>
        <v>44012</v>
      </c>
      <c r="B2893" s="2">
        <f t="shared" si="1533"/>
        <v>91685.977454198117</v>
      </c>
      <c r="C2893" s="2">
        <f t="shared" si="1548"/>
        <v>59712.940472740003</v>
      </c>
      <c r="D2893" s="2">
        <f>SUM(Y2893:Y$2956)</f>
        <v>11529.43814407</v>
      </c>
      <c r="E2893" s="11">
        <f t="shared" si="1534"/>
        <v>48183.502328670002</v>
      </c>
      <c r="F2893" s="99">
        <f t="shared" si="1527"/>
        <v>5331.91</v>
      </c>
      <c r="G2893" s="3">
        <f>IF(N2893=1,VLOOKUP(A2892,[1]Plan1!$BG$69:$BI$188,3),G2892)</f>
        <v>5311.65</v>
      </c>
      <c r="H2893" s="200">
        <f t="shared" si="1528"/>
        <v>43923</v>
      </c>
      <c r="I2893" s="200">
        <f t="shared" si="1529"/>
        <v>43953</v>
      </c>
      <c r="J2893" s="27">
        <f t="shared" si="1535"/>
        <v>-3.7997640620340833E-3</v>
      </c>
      <c r="K2893" s="12">
        <f t="shared" si="1549"/>
        <v>44013</v>
      </c>
      <c r="L2893" s="12">
        <f t="shared" si="1536"/>
        <v>44013</v>
      </c>
      <c r="M2893" s="1">
        <f t="shared" si="1550"/>
        <v>21</v>
      </c>
      <c r="N2893" s="1">
        <f t="shared" si="1537"/>
        <v>20</v>
      </c>
      <c r="O2893" s="2">
        <f t="shared" si="1538"/>
        <v>0.99638084000000005</v>
      </c>
      <c r="P2893" s="11">
        <f t="shared" si="1526"/>
        <v>0.99690005000000004</v>
      </c>
      <c r="Q2893" s="11">
        <f t="shared" si="1522"/>
        <v>1.537698388385359</v>
      </c>
      <c r="R2893" s="2">
        <f t="shared" si="1525"/>
        <v>1.53213321</v>
      </c>
      <c r="S2893" s="2">
        <f t="shared" si="1520"/>
        <v>1.5082878799999999</v>
      </c>
      <c r="T2893" s="2">
        <f t="shared" si="1539"/>
        <v>90064.304394189996</v>
      </c>
      <c r="U2893" s="2">
        <f t="shared" si="1540"/>
        <v>5860.273671840474</v>
      </c>
      <c r="V2893" s="2">
        <f t="shared" si="1541"/>
        <v>25640.041763197645</v>
      </c>
      <c r="W2893" s="2">
        <f t="shared" si="1542"/>
        <v>91213.255907778119</v>
      </c>
      <c r="X2893" s="29">
        <f t="shared" si="1543"/>
        <v>0</v>
      </c>
      <c r="Y2893" s="2">
        <f t="shared" si="1521"/>
        <v>0</v>
      </c>
      <c r="Z2893" s="82">
        <f t="shared" si="1544"/>
        <v>0</v>
      </c>
      <c r="AA2893" s="2">
        <f t="shared" si="1531"/>
        <v>0</v>
      </c>
      <c r="AB2893" s="27">
        <f t="shared" si="1551"/>
        <v>6.7299999999999999E-2</v>
      </c>
      <c r="AC2893" s="29">
        <f t="shared" si="1530"/>
        <v>20</v>
      </c>
      <c r="AD2893" s="29">
        <v>252</v>
      </c>
      <c r="AE2893" s="11">
        <f t="shared" si="1523"/>
        <v>1.0051825969999999</v>
      </c>
      <c r="AF2893" s="2">
        <f t="shared" si="1532"/>
        <v>466.76699375999999</v>
      </c>
      <c r="AG2893" s="2">
        <f t="shared" si="1545"/>
        <v>472.72154641999998</v>
      </c>
      <c r="AH2893" s="3">
        <f t="shared" si="1546"/>
        <v>0</v>
      </c>
      <c r="AI2893" s="4" t="str">
        <f t="shared" si="1524"/>
        <v>A+J=</v>
      </c>
      <c r="AJ2893" s="12">
        <f t="shared" si="1552"/>
        <v>44013</v>
      </c>
      <c r="AK2893" s="12"/>
      <c r="AL2893" s="4"/>
      <c r="AM2893" s="1"/>
      <c r="AN2893" s="12"/>
      <c r="AO2893" s="1"/>
      <c r="AP2893" s="1"/>
      <c r="AQ2893" s="3"/>
      <c r="AR2893" s="3"/>
      <c r="AS2893" s="7"/>
      <c r="AT2893" s="1"/>
      <c r="AU2893" s="1"/>
      <c r="AV2893" s="1"/>
      <c r="AW2893" s="1"/>
      <c r="AX2893" s="1"/>
      <c r="AY2893" s="1"/>
      <c r="AZ2893" s="1"/>
      <c r="BA2893" s="1"/>
      <c r="BB2893" s="1"/>
    </row>
    <row r="2894" spans="1:54" x14ac:dyDescent="0.2">
      <c r="A2894" s="178">
        <f t="shared" si="1547"/>
        <v>44013</v>
      </c>
      <c r="B2894" s="2">
        <f t="shared" si="1533"/>
        <v>91696.222924596368</v>
      </c>
      <c r="C2894" s="2">
        <f t="shared" si="1548"/>
        <v>59712.940472740003</v>
      </c>
      <c r="D2894" s="2">
        <f>SUM(Y2894:Y$2956)</f>
        <v>11529.43814407</v>
      </c>
      <c r="E2894" s="11">
        <f t="shared" si="1534"/>
        <v>48183.502328670002</v>
      </c>
      <c r="F2894" s="99">
        <f t="shared" si="1527"/>
        <v>5331.91</v>
      </c>
      <c r="G2894" s="3">
        <f>IF(N2894=1,VLOOKUP(A2893,[1]Plan1!$BG$69:$BI$188,3),G2893)</f>
        <v>5311.65</v>
      </c>
      <c r="H2894" s="200">
        <f t="shared" si="1528"/>
        <v>43923</v>
      </c>
      <c r="I2894" s="200">
        <f t="shared" si="1529"/>
        <v>43953</v>
      </c>
      <c r="J2894" s="27">
        <f t="shared" si="1535"/>
        <v>-3.7997640620340833E-3</v>
      </c>
      <c r="K2894" s="12">
        <f t="shared" si="1549"/>
        <v>44046</v>
      </c>
      <c r="L2894" s="12">
        <f t="shared" si="1536"/>
        <v>44013</v>
      </c>
      <c r="M2894" s="1">
        <f t="shared" si="1550"/>
        <v>21</v>
      </c>
      <c r="N2894" s="1">
        <f t="shared" si="1537"/>
        <v>21</v>
      </c>
      <c r="O2894" s="2">
        <f t="shared" si="1538"/>
        <v>0.99620023000000002</v>
      </c>
      <c r="P2894" s="11">
        <f t="shared" si="1526"/>
        <v>0.99690005000000004</v>
      </c>
      <c r="Q2894" s="11">
        <f t="shared" si="1522"/>
        <v>1.537698388385359</v>
      </c>
      <c r="R2894" s="2">
        <f t="shared" si="1525"/>
        <v>1.5318554799999999</v>
      </c>
      <c r="S2894" s="2">
        <f t="shared" si="1520"/>
        <v>1.5082878799999999</v>
      </c>
      <c r="T2894" s="2">
        <f t="shared" si="1539"/>
        <v>90064.304394189996</v>
      </c>
      <c r="U2894" s="2">
        <f t="shared" si="1540"/>
        <v>5860.273671840474</v>
      </c>
      <c r="V2894" s="2">
        <f t="shared" si="1541"/>
        <v>25626.659759095899</v>
      </c>
      <c r="W2894" s="2">
        <f t="shared" si="1542"/>
        <v>91199.873903676373</v>
      </c>
      <c r="X2894" s="29">
        <f t="shared" si="1543"/>
        <v>95</v>
      </c>
      <c r="Y2894" s="2">
        <f t="shared" si="1521"/>
        <v>3831.9889825499999</v>
      </c>
      <c r="Z2894" s="82">
        <f t="shared" si="1544"/>
        <v>6.4173510000000003E-2</v>
      </c>
      <c r="AA2894" s="2">
        <f t="shared" si="1531"/>
        <v>5779.7425386799996</v>
      </c>
      <c r="AB2894" s="27">
        <f t="shared" si="1551"/>
        <v>6.7299999999999999E-2</v>
      </c>
      <c r="AC2894" s="29">
        <f t="shared" si="1530"/>
        <v>21</v>
      </c>
      <c r="AD2894" s="29">
        <v>252</v>
      </c>
      <c r="AE2894" s="11">
        <f t="shared" si="1523"/>
        <v>1.0054424310000001</v>
      </c>
      <c r="AF2894" s="2">
        <f t="shared" si="1532"/>
        <v>490.16876222000002</v>
      </c>
      <c r="AG2894" s="2">
        <f t="shared" si="1545"/>
        <v>496.34902091999999</v>
      </c>
      <c r="AH2894" s="3">
        <f t="shared" si="1546"/>
        <v>6269.9113008999993</v>
      </c>
      <c r="AI2894" s="4" t="str">
        <f t="shared" si="1524"/>
        <v>A+J=</v>
      </c>
      <c r="AJ2894" s="12">
        <f t="shared" si="1552"/>
        <v>44013</v>
      </c>
      <c r="AK2894" s="12"/>
      <c r="AL2894" s="4"/>
      <c r="AM2894" s="1"/>
      <c r="AN2894" s="12"/>
      <c r="AO2894" s="1"/>
      <c r="AP2894" s="1"/>
      <c r="AQ2894" s="3"/>
      <c r="AR2894" s="3"/>
      <c r="AS2894" s="7"/>
      <c r="AT2894" s="1"/>
      <c r="AU2894" s="1"/>
      <c r="AV2894" s="1"/>
      <c r="AW2894" s="1"/>
      <c r="AX2894" s="1"/>
      <c r="AY2894" s="1"/>
      <c r="AZ2894" s="1"/>
      <c r="BA2894" s="1"/>
      <c r="BB2894" s="1"/>
    </row>
    <row r="2895" spans="1:54" x14ac:dyDescent="0.2">
      <c r="A2895" s="178">
        <f t="shared" si="1547"/>
        <v>44014</v>
      </c>
      <c r="B2895" s="2">
        <f t="shared" si="1533"/>
        <v>85450.547447280405</v>
      </c>
      <c r="C2895" s="2">
        <f t="shared" si="1548"/>
        <v>55880.951490189997</v>
      </c>
      <c r="D2895" s="2">
        <f>SUM(Y2895:Y$2956)</f>
        <v>7697.4491615200004</v>
      </c>
      <c r="E2895" s="11">
        <f t="shared" si="1534"/>
        <v>48183.502328669994</v>
      </c>
      <c r="F2895" s="99">
        <f t="shared" si="1527"/>
        <v>5311.65</v>
      </c>
      <c r="G2895" s="3">
        <f>IF(N2895=1,VLOOKUP(A2894,[1]Plan1!$BG$69:$BI$188,3),G2894)</f>
        <v>5325.46</v>
      </c>
      <c r="H2895" s="200">
        <f t="shared" si="1528"/>
        <v>43953</v>
      </c>
      <c r="I2895" s="200">
        <f t="shared" si="1529"/>
        <v>43984</v>
      </c>
      <c r="J2895" s="27">
        <f t="shared" si="1535"/>
        <v>2.5999454030292135E-3</v>
      </c>
      <c r="K2895" s="12">
        <f t="shared" si="1549"/>
        <v>44046</v>
      </c>
      <c r="L2895" s="12">
        <f t="shared" si="1536"/>
        <v>44046</v>
      </c>
      <c r="M2895" s="1">
        <f t="shared" si="1550"/>
        <v>23</v>
      </c>
      <c r="N2895" s="1">
        <f t="shared" si="1537"/>
        <v>1</v>
      </c>
      <c r="O2895" s="2">
        <f t="shared" si="1538"/>
        <v>1.0001129</v>
      </c>
      <c r="P2895" s="11">
        <f t="shared" si="1526"/>
        <v>0.99620023000000002</v>
      </c>
      <c r="Q2895" s="11">
        <f t="shared" si="1522"/>
        <v>1.5318554881801241</v>
      </c>
      <c r="R2895" s="2">
        <f t="shared" si="1525"/>
        <v>1.53202843</v>
      </c>
      <c r="S2895" s="2">
        <f t="shared" si="1520"/>
        <v>1.5082878799999999</v>
      </c>
      <c r="T2895" s="2">
        <f t="shared" si="1539"/>
        <v>84284.561855520005</v>
      </c>
      <c r="U2895" s="2">
        <f t="shared" si="1540"/>
        <v>3912.520115716778</v>
      </c>
      <c r="V2895" s="2">
        <f t="shared" si="1541"/>
        <v>25634.99309582364</v>
      </c>
      <c r="W2895" s="2">
        <f t="shared" si="1542"/>
        <v>85428.464701730409</v>
      </c>
      <c r="X2895" s="29">
        <f t="shared" si="1543"/>
        <v>0</v>
      </c>
      <c r="Y2895" s="2">
        <f t="shared" si="1521"/>
        <v>0</v>
      </c>
      <c r="Z2895" s="82">
        <f t="shared" si="1544"/>
        <v>0</v>
      </c>
      <c r="AA2895" s="2">
        <f t="shared" si="1531"/>
        <v>0</v>
      </c>
      <c r="AB2895" s="27">
        <f t="shared" si="1551"/>
        <v>6.7299999999999999E-2</v>
      </c>
      <c r="AC2895" s="29">
        <f t="shared" si="1530"/>
        <v>1</v>
      </c>
      <c r="AD2895" s="29">
        <v>252</v>
      </c>
      <c r="AE2895" s="11">
        <f t="shared" si="1523"/>
        <v>1.0002584940000001</v>
      </c>
      <c r="AF2895" s="2">
        <f t="shared" si="1532"/>
        <v>21.787053530000001</v>
      </c>
      <c r="AG2895" s="2">
        <f t="shared" si="1545"/>
        <v>22.082745549999999</v>
      </c>
      <c r="AH2895" s="3">
        <f t="shared" si="1546"/>
        <v>0</v>
      </c>
      <c r="AI2895" s="4" t="str">
        <f t="shared" si="1524"/>
        <v>A+J=</v>
      </c>
      <c r="AJ2895" s="12">
        <f t="shared" si="1552"/>
        <v>44046</v>
      </c>
      <c r="AK2895" s="12"/>
      <c r="AL2895" s="4"/>
      <c r="AM2895" s="1"/>
      <c r="AN2895" s="12"/>
      <c r="AO2895" s="1"/>
      <c r="AP2895" s="1"/>
      <c r="AQ2895" s="3"/>
      <c r="AR2895" s="3"/>
      <c r="AS2895" s="7"/>
      <c r="AT2895" s="1"/>
      <c r="AU2895" s="1"/>
      <c r="AV2895" s="1"/>
      <c r="AW2895" s="1"/>
      <c r="AX2895" s="1"/>
      <c r="AY2895" s="1"/>
      <c r="AZ2895" s="1"/>
      <c r="BA2895" s="1"/>
      <c r="BB2895" s="1"/>
    </row>
    <row r="2896" spans="1:54" x14ac:dyDescent="0.2">
      <c r="A2896" s="178">
        <f t="shared" si="1547"/>
        <v>44015</v>
      </c>
      <c r="B2896" s="2">
        <f t="shared" si="1533"/>
        <v>85480.974044143179</v>
      </c>
      <c r="C2896" s="2">
        <f t="shared" si="1548"/>
        <v>55880.951490189997</v>
      </c>
      <c r="D2896" s="2">
        <f>SUM(Y2896:Y$2956)</f>
        <v>7697.4491615200004</v>
      </c>
      <c r="E2896" s="11">
        <f t="shared" si="1534"/>
        <v>48183.502328669994</v>
      </c>
      <c r="F2896" s="99">
        <f t="shared" si="1527"/>
        <v>5311.65</v>
      </c>
      <c r="G2896" s="3">
        <f>IF(N2896=1,VLOOKUP(A2895,[1]Plan1!$BG$69:$BI$188,3),G2895)</f>
        <v>5325.46</v>
      </c>
      <c r="H2896" s="200">
        <f t="shared" si="1528"/>
        <v>43953</v>
      </c>
      <c r="I2896" s="200">
        <f t="shared" si="1529"/>
        <v>43984</v>
      </c>
      <c r="J2896" s="27">
        <f t="shared" si="1535"/>
        <v>2.5999454030292135E-3</v>
      </c>
      <c r="K2896" s="12">
        <f t="shared" si="1549"/>
        <v>44046</v>
      </c>
      <c r="L2896" s="12">
        <f t="shared" si="1536"/>
        <v>44046</v>
      </c>
      <c r="M2896" s="1">
        <f t="shared" si="1550"/>
        <v>23</v>
      </c>
      <c r="N2896" s="1">
        <f t="shared" si="1537"/>
        <v>2</v>
      </c>
      <c r="O2896" s="2">
        <f t="shared" si="1538"/>
        <v>1.0002258100000001</v>
      </c>
      <c r="P2896" s="11">
        <f t="shared" si="1526"/>
        <v>0.99620023000000002</v>
      </c>
      <c r="Q2896" s="11">
        <f t="shared" si="1522"/>
        <v>1.5318554881801241</v>
      </c>
      <c r="R2896" s="2">
        <f t="shared" si="1525"/>
        <v>1.53220139</v>
      </c>
      <c r="S2896" s="2">
        <f t="shared" si="1520"/>
        <v>1.5082878799999999</v>
      </c>
      <c r="T2896" s="2">
        <f t="shared" si="1539"/>
        <v>84284.561855520005</v>
      </c>
      <c r="U2896" s="2">
        <f t="shared" si="1540"/>
        <v>3912.520115716778</v>
      </c>
      <c r="V2896" s="2">
        <f t="shared" si="1541"/>
        <v>25643.326914386409</v>
      </c>
      <c r="W2896" s="2">
        <f t="shared" si="1542"/>
        <v>85436.798520293174</v>
      </c>
      <c r="X2896" s="29">
        <f t="shared" si="1543"/>
        <v>0</v>
      </c>
      <c r="Y2896" s="2">
        <f t="shared" si="1521"/>
        <v>0</v>
      </c>
      <c r="Z2896" s="82">
        <f t="shared" si="1544"/>
        <v>0</v>
      </c>
      <c r="AA2896" s="2">
        <f t="shared" si="1531"/>
        <v>0</v>
      </c>
      <c r="AB2896" s="27">
        <f t="shared" si="1551"/>
        <v>6.7299999999999999E-2</v>
      </c>
      <c r="AC2896" s="29">
        <f t="shared" si="1530"/>
        <v>2</v>
      </c>
      <c r="AD2896" s="29">
        <v>252</v>
      </c>
      <c r="AE2896" s="11">
        <f t="shared" si="1523"/>
        <v>1.000517055</v>
      </c>
      <c r="AF2896" s="2">
        <f t="shared" si="1532"/>
        <v>43.579754129999998</v>
      </c>
      <c r="AG2896" s="2">
        <f t="shared" si="1545"/>
        <v>44.175523849999998</v>
      </c>
      <c r="AH2896" s="3">
        <f t="shared" si="1546"/>
        <v>0</v>
      </c>
      <c r="AI2896" s="4" t="str">
        <f t="shared" si="1524"/>
        <v>A+J=</v>
      </c>
      <c r="AJ2896" s="12">
        <f t="shared" si="1552"/>
        <v>44046</v>
      </c>
      <c r="AK2896" s="12"/>
      <c r="AL2896" s="4"/>
      <c r="AM2896" s="1"/>
      <c r="AN2896" s="12"/>
      <c r="AO2896" s="1"/>
      <c r="AP2896" s="1"/>
      <c r="AQ2896" s="3"/>
      <c r="AR2896" s="3"/>
      <c r="AS2896" s="7"/>
      <c r="AT2896" s="1"/>
      <c r="AU2896" s="1"/>
      <c r="AV2896" s="1"/>
      <c r="AW2896" s="1"/>
      <c r="AX2896" s="1"/>
      <c r="AY2896" s="1"/>
      <c r="AZ2896" s="1"/>
      <c r="BA2896" s="1"/>
      <c r="BB2896" s="1"/>
    </row>
    <row r="2897" spans="1:54" x14ac:dyDescent="0.2">
      <c r="A2897" s="178">
        <f t="shared" si="1547"/>
        <v>44016</v>
      </c>
      <c r="B2897" s="2">
        <f t="shared" si="1533"/>
        <v>85511.412122061025</v>
      </c>
      <c r="C2897" s="2">
        <f t="shared" si="1548"/>
        <v>55880.951490189997</v>
      </c>
      <c r="D2897" s="2">
        <f>SUM(Y2897:Y$2956)</f>
        <v>7697.4491615200004</v>
      </c>
      <c r="E2897" s="11">
        <f t="shared" si="1534"/>
        <v>48183.502328669994</v>
      </c>
      <c r="F2897" s="99">
        <f t="shared" si="1527"/>
        <v>5311.65</v>
      </c>
      <c r="G2897" s="3">
        <f>IF(N2897=1,VLOOKUP(A2896,[1]Plan1!$BG$69:$BI$188,3),G2896)</f>
        <v>5325.46</v>
      </c>
      <c r="H2897" s="200">
        <f t="shared" si="1528"/>
        <v>43953</v>
      </c>
      <c r="I2897" s="200">
        <f t="shared" si="1529"/>
        <v>43984</v>
      </c>
      <c r="J2897" s="27">
        <f t="shared" si="1535"/>
        <v>2.5999454030292135E-3</v>
      </c>
      <c r="K2897" s="12">
        <f t="shared" si="1549"/>
        <v>44046</v>
      </c>
      <c r="L2897" s="12">
        <f t="shared" si="1536"/>
        <v>44046</v>
      </c>
      <c r="M2897" s="1">
        <f t="shared" si="1550"/>
        <v>23</v>
      </c>
      <c r="N2897" s="1">
        <f t="shared" si="1537"/>
        <v>3</v>
      </c>
      <c r="O2897" s="2">
        <f t="shared" si="1538"/>
        <v>1.0003387399999999</v>
      </c>
      <c r="P2897" s="11">
        <f t="shared" si="1526"/>
        <v>0.99620023000000002</v>
      </c>
      <c r="Q2897" s="11">
        <f t="shared" si="1522"/>
        <v>1.5318554881801241</v>
      </c>
      <c r="R2897" s="2">
        <f t="shared" si="1525"/>
        <v>1.53237438</v>
      </c>
      <c r="S2897" s="2">
        <f t="shared" si="1520"/>
        <v>1.5082878799999999</v>
      </c>
      <c r="T2897" s="2">
        <f t="shared" si="1539"/>
        <v>84284.561855520005</v>
      </c>
      <c r="U2897" s="2">
        <f t="shared" si="1540"/>
        <v>3912.520115716778</v>
      </c>
      <c r="V2897" s="2">
        <f t="shared" si="1541"/>
        <v>25651.662178454248</v>
      </c>
      <c r="W2897" s="2">
        <f t="shared" si="1542"/>
        <v>85445.133784361024</v>
      </c>
      <c r="X2897" s="29">
        <f t="shared" si="1543"/>
        <v>0</v>
      </c>
      <c r="Y2897" s="2">
        <f t="shared" si="1521"/>
        <v>0</v>
      </c>
      <c r="Z2897" s="82">
        <f t="shared" si="1544"/>
        <v>0</v>
      </c>
      <c r="AA2897" s="2">
        <f t="shared" si="1531"/>
        <v>0</v>
      </c>
      <c r="AB2897" s="27">
        <f t="shared" si="1551"/>
        <v>6.7299999999999999E-2</v>
      </c>
      <c r="AC2897" s="29">
        <f t="shared" si="1530"/>
        <v>3</v>
      </c>
      <c r="AD2897" s="29">
        <v>252</v>
      </c>
      <c r="AE2897" s="11">
        <f t="shared" si="1523"/>
        <v>1.0007756830000001</v>
      </c>
      <c r="AF2897" s="2">
        <f t="shared" si="1532"/>
        <v>65.378101790000002</v>
      </c>
      <c r="AG2897" s="2">
        <f t="shared" si="1545"/>
        <v>66.278337699999994</v>
      </c>
      <c r="AH2897" s="3">
        <f t="shared" si="1546"/>
        <v>0</v>
      </c>
      <c r="AI2897" s="4" t="str">
        <f t="shared" si="1524"/>
        <v>A+J=</v>
      </c>
      <c r="AJ2897" s="12">
        <f t="shared" si="1552"/>
        <v>44046</v>
      </c>
      <c r="AK2897" s="12"/>
      <c r="AL2897" s="4"/>
      <c r="AM2897" s="1"/>
      <c r="AN2897" s="12"/>
      <c r="AO2897" s="1"/>
      <c r="AP2897" s="1"/>
      <c r="AQ2897" s="3"/>
      <c r="AR2897" s="3"/>
      <c r="AS2897" s="7"/>
      <c r="AT2897" s="1"/>
      <c r="AU2897" s="1"/>
      <c r="AV2897" s="1"/>
      <c r="AW2897" s="1"/>
      <c r="AX2897" s="1"/>
      <c r="AY2897" s="1"/>
      <c r="AZ2897" s="1"/>
      <c r="BA2897" s="1"/>
      <c r="BB2897" s="1"/>
    </row>
    <row r="2898" spans="1:54" x14ac:dyDescent="0.2">
      <c r="A2898" s="178">
        <f t="shared" si="1547"/>
        <v>44017</v>
      </c>
      <c r="B2898" s="2">
        <f t="shared" si="1533"/>
        <v>85511.412122061025</v>
      </c>
      <c r="C2898" s="2">
        <f t="shared" si="1548"/>
        <v>55880.951490189997</v>
      </c>
      <c r="D2898" s="2">
        <f>SUM(Y2898:Y$2956)</f>
        <v>7697.4491615200004</v>
      </c>
      <c r="E2898" s="11">
        <f t="shared" si="1534"/>
        <v>48183.502328669994</v>
      </c>
      <c r="F2898" s="99">
        <f t="shared" si="1527"/>
        <v>5311.65</v>
      </c>
      <c r="G2898" s="3">
        <f>IF(N2898=1,VLOOKUP(A2897,[1]Plan1!$BG$69:$BI$188,3),G2897)</f>
        <v>5325.46</v>
      </c>
      <c r="H2898" s="200">
        <f t="shared" si="1528"/>
        <v>43953</v>
      </c>
      <c r="I2898" s="200">
        <f t="shared" si="1529"/>
        <v>43984</v>
      </c>
      <c r="J2898" s="27">
        <f t="shared" si="1535"/>
        <v>2.5999454030292135E-3</v>
      </c>
      <c r="K2898" s="12">
        <f t="shared" si="1549"/>
        <v>44046</v>
      </c>
      <c r="L2898" s="12">
        <f t="shared" si="1536"/>
        <v>44046</v>
      </c>
      <c r="M2898" s="1">
        <f t="shared" si="1550"/>
        <v>23</v>
      </c>
      <c r="N2898" s="1">
        <f t="shared" si="1537"/>
        <v>3</v>
      </c>
      <c r="O2898" s="2">
        <f t="shared" si="1538"/>
        <v>1.0003387399999999</v>
      </c>
      <c r="P2898" s="11">
        <f t="shared" si="1526"/>
        <v>0.99620023000000002</v>
      </c>
      <c r="Q2898" s="11">
        <f t="shared" si="1522"/>
        <v>1.5318554881801241</v>
      </c>
      <c r="R2898" s="2">
        <f t="shared" si="1525"/>
        <v>1.53237438</v>
      </c>
      <c r="S2898" s="2">
        <f t="shared" si="1520"/>
        <v>1.5082878799999999</v>
      </c>
      <c r="T2898" s="2">
        <f t="shared" si="1539"/>
        <v>84284.561855520005</v>
      </c>
      <c r="U2898" s="2">
        <f t="shared" si="1540"/>
        <v>3912.520115716778</v>
      </c>
      <c r="V2898" s="2">
        <f t="shared" si="1541"/>
        <v>25651.662178454248</v>
      </c>
      <c r="W2898" s="2">
        <f t="shared" si="1542"/>
        <v>85445.133784361024</v>
      </c>
      <c r="X2898" s="29">
        <f t="shared" si="1543"/>
        <v>0</v>
      </c>
      <c r="Y2898" s="2">
        <f t="shared" si="1521"/>
        <v>0</v>
      </c>
      <c r="Z2898" s="82">
        <f t="shared" si="1544"/>
        <v>0</v>
      </c>
      <c r="AA2898" s="2">
        <f t="shared" si="1531"/>
        <v>0</v>
      </c>
      <c r="AB2898" s="27">
        <f t="shared" si="1551"/>
        <v>6.7299999999999999E-2</v>
      </c>
      <c r="AC2898" s="29">
        <f t="shared" si="1530"/>
        <v>3</v>
      </c>
      <c r="AD2898" s="29">
        <v>252</v>
      </c>
      <c r="AE2898" s="11">
        <f t="shared" si="1523"/>
        <v>1.0007756830000001</v>
      </c>
      <c r="AF2898" s="2">
        <f t="shared" si="1532"/>
        <v>65.378101790000002</v>
      </c>
      <c r="AG2898" s="2">
        <f t="shared" si="1545"/>
        <v>66.278337699999994</v>
      </c>
      <c r="AH2898" s="3">
        <f t="shared" si="1546"/>
        <v>0</v>
      </c>
      <c r="AI2898" s="4" t="str">
        <f t="shared" si="1524"/>
        <v>A+J=</v>
      </c>
      <c r="AJ2898" s="12">
        <f t="shared" si="1552"/>
        <v>44046</v>
      </c>
      <c r="AK2898" s="12"/>
      <c r="AL2898" s="4"/>
      <c r="AM2898" s="1"/>
      <c r="AN2898" s="12"/>
      <c r="AO2898" s="1"/>
      <c r="AP2898" s="1"/>
      <c r="AQ2898" s="3"/>
      <c r="AR2898" s="3"/>
      <c r="AS2898" s="7"/>
      <c r="AT2898" s="1"/>
      <c r="AU2898" s="1"/>
      <c r="AV2898" s="1"/>
      <c r="AW2898" s="1"/>
      <c r="AX2898" s="1"/>
      <c r="AY2898" s="1"/>
      <c r="AZ2898" s="1"/>
      <c r="BA2898" s="1"/>
      <c r="BB2898" s="1"/>
    </row>
    <row r="2899" spans="1:54" x14ac:dyDescent="0.2">
      <c r="A2899" s="178">
        <f t="shared" si="1547"/>
        <v>44018</v>
      </c>
      <c r="B2899" s="2">
        <f t="shared" si="1533"/>
        <v>85511.412122061025</v>
      </c>
      <c r="C2899" s="2">
        <f t="shared" si="1548"/>
        <v>55880.951490189997</v>
      </c>
      <c r="D2899" s="2">
        <f>SUM(Y2899:Y$2956)</f>
        <v>7697.4491615200004</v>
      </c>
      <c r="E2899" s="11">
        <f t="shared" si="1534"/>
        <v>48183.502328669994</v>
      </c>
      <c r="F2899" s="99">
        <f t="shared" si="1527"/>
        <v>5311.65</v>
      </c>
      <c r="G2899" s="3">
        <f>IF(N2899=1,VLOOKUP(A2898,[1]Plan1!$BG$69:$BI$188,3),G2898)</f>
        <v>5325.46</v>
      </c>
      <c r="H2899" s="200">
        <f t="shared" si="1528"/>
        <v>43953</v>
      </c>
      <c r="I2899" s="200">
        <f t="shared" si="1529"/>
        <v>43984</v>
      </c>
      <c r="J2899" s="27">
        <f t="shared" si="1535"/>
        <v>2.5999454030292135E-3</v>
      </c>
      <c r="K2899" s="12">
        <f t="shared" si="1549"/>
        <v>44046</v>
      </c>
      <c r="L2899" s="12">
        <f t="shared" si="1536"/>
        <v>44046</v>
      </c>
      <c r="M2899" s="1">
        <f t="shared" si="1550"/>
        <v>23</v>
      </c>
      <c r="N2899" s="1">
        <f t="shared" si="1537"/>
        <v>3</v>
      </c>
      <c r="O2899" s="2">
        <f t="shared" si="1538"/>
        <v>1.0003387399999999</v>
      </c>
      <c r="P2899" s="11">
        <f t="shared" si="1526"/>
        <v>0.99620023000000002</v>
      </c>
      <c r="Q2899" s="11">
        <f t="shared" si="1522"/>
        <v>1.5318554881801241</v>
      </c>
      <c r="R2899" s="2">
        <f t="shared" si="1525"/>
        <v>1.53237438</v>
      </c>
      <c r="S2899" s="2">
        <f t="shared" si="1520"/>
        <v>1.5082878799999999</v>
      </c>
      <c r="T2899" s="2">
        <f t="shared" si="1539"/>
        <v>84284.561855520005</v>
      </c>
      <c r="U2899" s="2">
        <f t="shared" si="1540"/>
        <v>3912.520115716778</v>
      </c>
      <c r="V2899" s="2">
        <f t="shared" si="1541"/>
        <v>25651.662178454248</v>
      </c>
      <c r="W2899" s="2">
        <f t="shared" si="1542"/>
        <v>85445.133784361024</v>
      </c>
      <c r="X2899" s="29">
        <f t="shared" si="1543"/>
        <v>0</v>
      </c>
      <c r="Y2899" s="2">
        <f t="shared" si="1521"/>
        <v>0</v>
      </c>
      <c r="Z2899" s="82">
        <f t="shared" si="1544"/>
        <v>0</v>
      </c>
      <c r="AA2899" s="2">
        <f t="shared" si="1531"/>
        <v>0</v>
      </c>
      <c r="AB2899" s="27">
        <f t="shared" si="1551"/>
        <v>6.7299999999999999E-2</v>
      </c>
      <c r="AC2899" s="29">
        <f t="shared" si="1530"/>
        <v>3</v>
      </c>
      <c r="AD2899" s="29">
        <v>252</v>
      </c>
      <c r="AE2899" s="11">
        <f t="shared" si="1523"/>
        <v>1.0007756830000001</v>
      </c>
      <c r="AF2899" s="2">
        <f t="shared" si="1532"/>
        <v>65.378101790000002</v>
      </c>
      <c r="AG2899" s="2">
        <f t="shared" si="1545"/>
        <v>66.278337699999994</v>
      </c>
      <c r="AH2899" s="3">
        <f t="shared" si="1546"/>
        <v>0</v>
      </c>
      <c r="AI2899" s="4" t="str">
        <f t="shared" si="1524"/>
        <v>A+J=</v>
      </c>
      <c r="AJ2899" s="12">
        <f t="shared" si="1552"/>
        <v>44046</v>
      </c>
      <c r="AK2899" s="12"/>
      <c r="AL2899" s="4"/>
      <c r="AM2899" s="1"/>
      <c r="AN2899" s="12"/>
      <c r="AO2899" s="1"/>
      <c r="AP2899" s="1"/>
      <c r="AQ2899" s="3"/>
      <c r="AR2899" s="3"/>
      <c r="AS2899" s="7"/>
      <c r="AT2899" s="1"/>
      <c r="AU2899" s="1"/>
      <c r="AV2899" s="1"/>
      <c r="AW2899" s="1"/>
      <c r="AX2899" s="1"/>
      <c r="AY2899" s="1"/>
      <c r="AZ2899" s="1"/>
      <c r="BA2899" s="1"/>
      <c r="BB2899" s="1"/>
    </row>
    <row r="2900" spans="1:54" x14ac:dyDescent="0.2">
      <c r="A2900" s="178">
        <f t="shared" si="1547"/>
        <v>44019</v>
      </c>
      <c r="B2900" s="2">
        <f t="shared" si="1533"/>
        <v>85541.860633713877</v>
      </c>
      <c r="C2900" s="2">
        <f t="shared" si="1548"/>
        <v>55880.951490189997</v>
      </c>
      <c r="D2900" s="2">
        <f>SUM(Y2900:Y$2956)</f>
        <v>7697.4491615200004</v>
      </c>
      <c r="E2900" s="11">
        <f t="shared" si="1534"/>
        <v>48183.502328669994</v>
      </c>
      <c r="F2900" s="99">
        <f t="shared" si="1527"/>
        <v>5311.65</v>
      </c>
      <c r="G2900" s="3">
        <f>IF(N2900=1,VLOOKUP(A2899,[1]Plan1!$BG$69:$BI$188,3),G2899)</f>
        <v>5325.46</v>
      </c>
      <c r="H2900" s="200">
        <f t="shared" si="1528"/>
        <v>43953</v>
      </c>
      <c r="I2900" s="200">
        <f t="shared" si="1529"/>
        <v>43984</v>
      </c>
      <c r="J2900" s="27">
        <f t="shared" si="1535"/>
        <v>2.5999454030292135E-3</v>
      </c>
      <c r="K2900" s="12">
        <f t="shared" si="1549"/>
        <v>44046</v>
      </c>
      <c r="L2900" s="12">
        <f t="shared" si="1536"/>
        <v>44046</v>
      </c>
      <c r="M2900" s="1">
        <f t="shared" si="1550"/>
        <v>23</v>
      </c>
      <c r="N2900" s="1">
        <f t="shared" si="1537"/>
        <v>4</v>
      </c>
      <c r="O2900" s="2">
        <f t="shared" si="1538"/>
        <v>1.0004516699999999</v>
      </c>
      <c r="P2900" s="11">
        <f t="shared" si="1526"/>
        <v>0.99620023000000002</v>
      </c>
      <c r="Q2900" s="11">
        <f t="shared" si="1522"/>
        <v>1.5318554881801241</v>
      </c>
      <c r="R2900" s="2">
        <f t="shared" si="1525"/>
        <v>1.53254738</v>
      </c>
      <c r="S2900" s="2">
        <f t="shared" si="1520"/>
        <v>1.5082878799999999</v>
      </c>
      <c r="T2900" s="2">
        <f t="shared" si="1539"/>
        <v>84284.561855520005</v>
      </c>
      <c r="U2900" s="2">
        <f t="shared" si="1540"/>
        <v>3912.520115716778</v>
      </c>
      <c r="V2900" s="2">
        <f t="shared" si="1541"/>
        <v>25659.997924357103</v>
      </c>
      <c r="W2900" s="2">
        <f t="shared" si="1542"/>
        <v>85453.469530263872</v>
      </c>
      <c r="X2900" s="29">
        <f t="shared" si="1543"/>
        <v>0</v>
      </c>
      <c r="Y2900" s="2">
        <f t="shared" si="1521"/>
        <v>0</v>
      </c>
      <c r="Z2900" s="82">
        <f t="shared" si="1544"/>
        <v>0</v>
      </c>
      <c r="AA2900" s="2">
        <f t="shared" si="1531"/>
        <v>0</v>
      </c>
      <c r="AB2900" s="27">
        <f t="shared" si="1551"/>
        <v>6.7299999999999999E-2</v>
      </c>
      <c r="AC2900" s="29">
        <f t="shared" si="1530"/>
        <v>4</v>
      </c>
      <c r="AD2900" s="29">
        <v>252</v>
      </c>
      <c r="AE2900" s="11">
        <f t="shared" si="1523"/>
        <v>1.0010343770000001</v>
      </c>
      <c r="AF2900" s="2">
        <f t="shared" si="1532"/>
        <v>87.182012229999998</v>
      </c>
      <c r="AG2900" s="2">
        <f t="shared" si="1545"/>
        <v>88.391103450000003</v>
      </c>
      <c r="AH2900" s="3">
        <f t="shared" si="1546"/>
        <v>0</v>
      </c>
      <c r="AI2900" s="4" t="str">
        <f t="shared" si="1524"/>
        <v>A+J=</v>
      </c>
      <c r="AJ2900" s="12">
        <f t="shared" si="1552"/>
        <v>44046</v>
      </c>
      <c r="AK2900" s="12"/>
      <c r="AL2900" s="4"/>
      <c r="AM2900" s="1"/>
      <c r="AN2900" s="12"/>
      <c r="AO2900" s="1"/>
      <c r="AP2900" s="1"/>
      <c r="AQ2900" s="3"/>
      <c r="AR2900" s="3"/>
      <c r="AS2900" s="7"/>
      <c r="AT2900" s="1"/>
      <c r="AU2900" s="1"/>
      <c r="AV2900" s="1"/>
      <c r="AW2900" s="1"/>
      <c r="AX2900" s="1"/>
      <c r="AY2900" s="1"/>
      <c r="AZ2900" s="1"/>
      <c r="BA2900" s="1"/>
      <c r="BB2900" s="1"/>
    </row>
    <row r="2901" spans="1:54" x14ac:dyDescent="0.2">
      <c r="A2901" s="178">
        <f t="shared" si="1547"/>
        <v>44020</v>
      </c>
      <c r="B2901" s="2">
        <f t="shared" si="1533"/>
        <v>85572.320716951799</v>
      </c>
      <c r="C2901" s="2">
        <f t="shared" si="1548"/>
        <v>55880.951490189997</v>
      </c>
      <c r="D2901" s="2">
        <f>SUM(Y2901:Y$2956)</f>
        <v>7697.4491615200004</v>
      </c>
      <c r="E2901" s="11">
        <f t="shared" si="1534"/>
        <v>48183.502328669994</v>
      </c>
      <c r="F2901" s="99">
        <f t="shared" si="1527"/>
        <v>5311.65</v>
      </c>
      <c r="G2901" s="3">
        <f>IF(N2901=1,VLOOKUP(A2900,[1]Plan1!$BG$69:$BI$188,3),G2900)</f>
        <v>5325.46</v>
      </c>
      <c r="H2901" s="200">
        <f t="shared" si="1528"/>
        <v>43953</v>
      </c>
      <c r="I2901" s="200">
        <f t="shared" si="1529"/>
        <v>43984</v>
      </c>
      <c r="J2901" s="27">
        <f t="shared" si="1535"/>
        <v>2.5999454030292135E-3</v>
      </c>
      <c r="K2901" s="12">
        <f t="shared" si="1549"/>
        <v>44046</v>
      </c>
      <c r="L2901" s="12">
        <f t="shared" si="1536"/>
        <v>44046</v>
      </c>
      <c r="M2901" s="1">
        <f t="shared" si="1550"/>
        <v>23</v>
      </c>
      <c r="N2901" s="1">
        <f t="shared" si="1537"/>
        <v>5</v>
      </c>
      <c r="O2901" s="2">
        <f t="shared" si="1538"/>
        <v>1.00056463</v>
      </c>
      <c r="P2901" s="11">
        <f t="shared" si="1526"/>
        <v>0.99620023000000002</v>
      </c>
      <c r="Q2901" s="11">
        <f t="shared" si="1522"/>
        <v>1.5318554881801241</v>
      </c>
      <c r="R2901" s="2">
        <f t="shared" si="1525"/>
        <v>1.53272041</v>
      </c>
      <c r="S2901" s="2">
        <f t="shared" si="1520"/>
        <v>1.5082878799999999</v>
      </c>
      <c r="T2901" s="2">
        <f t="shared" si="1539"/>
        <v>84284.561855520005</v>
      </c>
      <c r="U2901" s="2">
        <f t="shared" si="1540"/>
        <v>3912.520115716778</v>
      </c>
      <c r="V2901" s="2">
        <f t="shared" si="1541"/>
        <v>25668.335115765036</v>
      </c>
      <c r="W2901" s="2">
        <f t="shared" si="1542"/>
        <v>85461.806721671805</v>
      </c>
      <c r="X2901" s="29">
        <f t="shared" si="1543"/>
        <v>0</v>
      </c>
      <c r="Y2901" s="2">
        <f t="shared" si="1521"/>
        <v>0</v>
      </c>
      <c r="Z2901" s="82">
        <f t="shared" si="1544"/>
        <v>0</v>
      </c>
      <c r="AA2901" s="2">
        <f t="shared" si="1531"/>
        <v>0</v>
      </c>
      <c r="AB2901" s="27">
        <f t="shared" si="1551"/>
        <v>6.7299999999999999E-2</v>
      </c>
      <c r="AC2901" s="29">
        <f t="shared" si="1530"/>
        <v>5</v>
      </c>
      <c r="AD2901" s="29">
        <v>252</v>
      </c>
      <c r="AE2901" s="11">
        <f t="shared" si="1523"/>
        <v>1.0012931389999999</v>
      </c>
      <c r="AF2901" s="2">
        <f t="shared" si="1532"/>
        <v>108.99165403000001</v>
      </c>
      <c r="AG2901" s="2">
        <f t="shared" si="1545"/>
        <v>110.51399528</v>
      </c>
      <c r="AH2901" s="3">
        <f t="shared" si="1546"/>
        <v>0</v>
      </c>
      <c r="AI2901" s="4" t="str">
        <f t="shared" si="1524"/>
        <v>A+J=</v>
      </c>
      <c r="AJ2901" s="12">
        <f t="shared" si="1552"/>
        <v>44046</v>
      </c>
      <c r="AK2901" s="12"/>
      <c r="AL2901" s="4"/>
      <c r="AM2901" s="1"/>
      <c r="AN2901" s="12"/>
      <c r="AO2901" s="1"/>
      <c r="AP2901" s="1"/>
      <c r="AQ2901" s="3"/>
      <c r="AR2901" s="3"/>
      <c r="AS2901" s="7"/>
      <c r="AT2901" s="1"/>
      <c r="AU2901" s="1"/>
      <c r="AV2901" s="1"/>
      <c r="AW2901" s="1"/>
      <c r="AX2901" s="1"/>
      <c r="AY2901" s="1"/>
      <c r="AZ2901" s="1"/>
      <c r="BA2901" s="1"/>
      <c r="BB2901" s="1"/>
    </row>
    <row r="2902" spans="1:54" x14ac:dyDescent="0.2">
      <c r="A2902" s="178">
        <f t="shared" si="1547"/>
        <v>44021</v>
      </c>
      <c r="B2902" s="2">
        <f t="shared" si="1533"/>
        <v>85602.79123849477</v>
      </c>
      <c r="C2902" s="2">
        <f t="shared" si="1548"/>
        <v>55880.951490189997</v>
      </c>
      <c r="D2902" s="2">
        <f>SUM(Y2902:Y$2956)</f>
        <v>7697.4491615200004</v>
      </c>
      <c r="E2902" s="11">
        <f t="shared" si="1534"/>
        <v>48183.502328669994</v>
      </c>
      <c r="F2902" s="99">
        <f t="shared" si="1527"/>
        <v>5311.65</v>
      </c>
      <c r="G2902" s="3">
        <f>IF(N2902=1,VLOOKUP(A2901,[1]Plan1!$BG$69:$BI$188,3),G2901)</f>
        <v>5325.46</v>
      </c>
      <c r="H2902" s="200">
        <f t="shared" si="1528"/>
        <v>43953</v>
      </c>
      <c r="I2902" s="200">
        <f t="shared" si="1529"/>
        <v>43984</v>
      </c>
      <c r="J2902" s="27">
        <f t="shared" si="1535"/>
        <v>2.5999454030292135E-3</v>
      </c>
      <c r="K2902" s="12">
        <f t="shared" si="1549"/>
        <v>44046</v>
      </c>
      <c r="L2902" s="12">
        <f t="shared" si="1536"/>
        <v>44046</v>
      </c>
      <c r="M2902" s="1">
        <f t="shared" si="1550"/>
        <v>23</v>
      </c>
      <c r="N2902" s="1">
        <f t="shared" si="1537"/>
        <v>6</v>
      </c>
      <c r="O2902" s="2">
        <f t="shared" si="1538"/>
        <v>1.00067759</v>
      </c>
      <c r="P2902" s="11">
        <f t="shared" si="1526"/>
        <v>0.99620023000000002</v>
      </c>
      <c r="Q2902" s="11">
        <f t="shared" si="1522"/>
        <v>1.5318554881801241</v>
      </c>
      <c r="R2902" s="2">
        <f t="shared" si="1525"/>
        <v>1.53289345</v>
      </c>
      <c r="S2902" s="2">
        <f t="shared" si="1520"/>
        <v>1.5082878799999999</v>
      </c>
      <c r="T2902" s="2">
        <f t="shared" si="1539"/>
        <v>84284.561855520005</v>
      </c>
      <c r="U2902" s="2">
        <f t="shared" si="1540"/>
        <v>3912.520115716778</v>
      </c>
      <c r="V2902" s="2">
        <f t="shared" si="1541"/>
        <v>25676.672789007986</v>
      </c>
      <c r="W2902" s="2">
        <f t="shared" si="1542"/>
        <v>85470.144394914765</v>
      </c>
      <c r="X2902" s="29">
        <f t="shared" si="1543"/>
        <v>0</v>
      </c>
      <c r="Y2902" s="2">
        <f t="shared" si="1521"/>
        <v>0</v>
      </c>
      <c r="Z2902" s="82">
        <f t="shared" si="1544"/>
        <v>0</v>
      </c>
      <c r="AA2902" s="2">
        <f t="shared" si="1531"/>
        <v>0</v>
      </c>
      <c r="AB2902" s="27">
        <f t="shared" si="1551"/>
        <v>6.7299999999999999E-2</v>
      </c>
      <c r="AC2902" s="29">
        <f t="shared" si="1530"/>
        <v>6</v>
      </c>
      <c r="AD2902" s="29">
        <v>252</v>
      </c>
      <c r="AE2902" s="11">
        <f t="shared" si="1523"/>
        <v>1.0015519669999999</v>
      </c>
      <c r="AF2902" s="2">
        <f t="shared" si="1532"/>
        <v>130.8068586</v>
      </c>
      <c r="AG2902" s="2">
        <f t="shared" si="1545"/>
        <v>132.64684358</v>
      </c>
      <c r="AH2902" s="3">
        <f t="shared" si="1546"/>
        <v>0</v>
      </c>
      <c r="AI2902" s="4" t="str">
        <f t="shared" si="1524"/>
        <v>A+J=</v>
      </c>
      <c r="AJ2902" s="12">
        <f t="shared" si="1552"/>
        <v>44046</v>
      </c>
      <c r="AK2902" s="12"/>
      <c r="AL2902" s="4"/>
      <c r="AM2902" s="1"/>
      <c r="AN2902" s="12"/>
      <c r="AO2902" s="1"/>
      <c r="AP2902" s="1"/>
      <c r="AQ2902" s="3"/>
      <c r="AR2902" s="3"/>
      <c r="AS2902" s="7"/>
      <c r="AT2902" s="1"/>
      <c r="AU2902" s="1"/>
      <c r="AV2902" s="1"/>
      <c r="AW2902" s="1"/>
      <c r="AX2902" s="1"/>
      <c r="AY2902" s="1"/>
      <c r="AZ2902" s="1"/>
      <c r="BA2902" s="1"/>
      <c r="BB2902" s="1"/>
    </row>
    <row r="2903" spans="1:54" x14ac:dyDescent="0.2">
      <c r="A2903" s="178">
        <f t="shared" si="1547"/>
        <v>44022</v>
      </c>
      <c r="B2903" s="2">
        <f t="shared" si="1533"/>
        <v>85633.273251272782</v>
      </c>
      <c r="C2903" s="2">
        <f t="shared" si="1548"/>
        <v>55880.951490189997</v>
      </c>
      <c r="D2903" s="2">
        <f>SUM(Y2903:Y$2956)</f>
        <v>7697.4491615200004</v>
      </c>
      <c r="E2903" s="11">
        <f t="shared" si="1534"/>
        <v>48183.502328669994</v>
      </c>
      <c r="F2903" s="99">
        <f t="shared" si="1527"/>
        <v>5311.65</v>
      </c>
      <c r="G2903" s="3">
        <f>IF(N2903=1,VLOOKUP(A2902,[1]Plan1!$BG$69:$BI$188,3),G2902)</f>
        <v>5325.46</v>
      </c>
      <c r="H2903" s="200">
        <f t="shared" si="1528"/>
        <v>43953</v>
      </c>
      <c r="I2903" s="200">
        <f t="shared" si="1529"/>
        <v>43984</v>
      </c>
      <c r="J2903" s="27">
        <f t="shared" si="1535"/>
        <v>2.5999454030292135E-3</v>
      </c>
      <c r="K2903" s="12">
        <f t="shared" si="1549"/>
        <v>44046</v>
      </c>
      <c r="L2903" s="12">
        <f t="shared" si="1536"/>
        <v>44046</v>
      </c>
      <c r="M2903" s="1">
        <f t="shared" si="1550"/>
        <v>23</v>
      </c>
      <c r="N2903" s="1">
        <f t="shared" si="1537"/>
        <v>7</v>
      </c>
      <c r="O2903" s="2">
        <f t="shared" si="1538"/>
        <v>1.0007905699999999</v>
      </c>
      <c r="P2903" s="11">
        <f t="shared" si="1526"/>
        <v>0.99620023000000002</v>
      </c>
      <c r="Q2903" s="11">
        <f t="shared" si="1522"/>
        <v>1.5318554881801241</v>
      </c>
      <c r="R2903" s="2">
        <f t="shared" si="1525"/>
        <v>1.53306652</v>
      </c>
      <c r="S2903" s="2">
        <f t="shared" si="1520"/>
        <v>1.5082878799999999</v>
      </c>
      <c r="T2903" s="2">
        <f t="shared" si="1539"/>
        <v>84284.561855520005</v>
      </c>
      <c r="U2903" s="2">
        <f t="shared" si="1540"/>
        <v>3912.520115716778</v>
      </c>
      <c r="V2903" s="2">
        <f t="shared" si="1541"/>
        <v>25685.011907756008</v>
      </c>
      <c r="W2903" s="2">
        <f t="shared" si="1542"/>
        <v>85478.483513662781</v>
      </c>
      <c r="X2903" s="29">
        <f t="shared" si="1543"/>
        <v>0</v>
      </c>
      <c r="Y2903" s="2">
        <f t="shared" si="1521"/>
        <v>0</v>
      </c>
      <c r="Z2903" s="82">
        <f t="shared" si="1544"/>
        <v>0</v>
      </c>
      <c r="AA2903" s="2">
        <f t="shared" si="1531"/>
        <v>0</v>
      </c>
      <c r="AB2903" s="27">
        <f t="shared" si="1551"/>
        <v>6.7299999999999999E-2</v>
      </c>
      <c r="AC2903" s="29">
        <f t="shared" si="1530"/>
        <v>7</v>
      </c>
      <c r="AD2903" s="29">
        <v>252</v>
      </c>
      <c r="AE2903" s="11">
        <f t="shared" si="1523"/>
        <v>1.0018108619999999</v>
      </c>
      <c r="AF2903" s="2">
        <f t="shared" si="1532"/>
        <v>152.62771025000001</v>
      </c>
      <c r="AG2903" s="2">
        <f t="shared" si="1545"/>
        <v>154.78973761</v>
      </c>
      <c r="AH2903" s="3">
        <f t="shared" si="1546"/>
        <v>0</v>
      </c>
      <c r="AI2903" s="4" t="str">
        <f t="shared" si="1524"/>
        <v>A+J=</v>
      </c>
      <c r="AJ2903" s="12">
        <f t="shared" si="1552"/>
        <v>44046</v>
      </c>
      <c r="AK2903" s="12"/>
      <c r="AL2903" s="4"/>
      <c r="AM2903" s="1"/>
      <c r="AN2903" s="12"/>
      <c r="AO2903" s="1"/>
      <c r="AP2903" s="1"/>
      <c r="AQ2903" s="3"/>
      <c r="AR2903" s="3"/>
      <c r="AS2903" s="7"/>
      <c r="AT2903" s="1"/>
      <c r="AU2903" s="1"/>
      <c r="AV2903" s="1"/>
      <c r="AW2903" s="1"/>
      <c r="AX2903" s="1"/>
      <c r="AY2903" s="1"/>
      <c r="AZ2903" s="1"/>
      <c r="BA2903" s="1"/>
      <c r="BB2903" s="1"/>
    </row>
    <row r="2904" spans="1:54" x14ac:dyDescent="0.2">
      <c r="A2904" s="178">
        <f t="shared" si="1547"/>
        <v>44023</v>
      </c>
      <c r="B2904" s="2">
        <f t="shared" si="1533"/>
        <v>85663.766360720852</v>
      </c>
      <c r="C2904" s="2">
        <f t="shared" si="1548"/>
        <v>55880.951490189997</v>
      </c>
      <c r="D2904" s="2">
        <f>SUM(Y2904:Y$2956)</f>
        <v>7697.4491615200004</v>
      </c>
      <c r="E2904" s="11">
        <f t="shared" si="1534"/>
        <v>48183.502328669994</v>
      </c>
      <c r="F2904" s="99">
        <f t="shared" si="1527"/>
        <v>5311.65</v>
      </c>
      <c r="G2904" s="3">
        <f>IF(N2904=1,VLOOKUP(A2903,[1]Plan1!$BG$69:$BI$188,3),G2903)</f>
        <v>5325.46</v>
      </c>
      <c r="H2904" s="200">
        <f t="shared" si="1528"/>
        <v>43953</v>
      </c>
      <c r="I2904" s="200">
        <f t="shared" si="1529"/>
        <v>43984</v>
      </c>
      <c r="J2904" s="27">
        <f t="shared" si="1535"/>
        <v>2.5999454030292135E-3</v>
      </c>
      <c r="K2904" s="12">
        <f t="shared" si="1549"/>
        <v>44046</v>
      </c>
      <c r="L2904" s="12">
        <f t="shared" si="1536"/>
        <v>44046</v>
      </c>
      <c r="M2904" s="1">
        <f t="shared" si="1550"/>
        <v>23</v>
      </c>
      <c r="N2904" s="1">
        <f t="shared" si="1537"/>
        <v>8</v>
      </c>
      <c r="O2904" s="2">
        <f t="shared" si="1538"/>
        <v>1.00090356</v>
      </c>
      <c r="P2904" s="11">
        <f t="shared" si="1526"/>
        <v>0.99620023000000002</v>
      </c>
      <c r="Q2904" s="11">
        <f t="shared" si="1522"/>
        <v>1.5318554881801241</v>
      </c>
      <c r="R2904" s="2">
        <f t="shared" si="1525"/>
        <v>1.5332396100000001</v>
      </c>
      <c r="S2904" s="2">
        <f t="shared" si="1520"/>
        <v>1.5082878799999999</v>
      </c>
      <c r="T2904" s="2">
        <f t="shared" si="1539"/>
        <v>84284.561855520005</v>
      </c>
      <c r="U2904" s="2">
        <f t="shared" si="1540"/>
        <v>3912.520115716778</v>
      </c>
      <c r="V2904" s="2">
        <f t="shared" si="1541"/>
        <v>25693.351990174084</v>
      </c>
      <c r="W2904" s="2">
        <f t="shared" si="1542"/>
        <v>85486.823596080852</v>
      </c>
      <c r="X2904" s="29">
        <f t="shared" si="1543"/>
        <v>0</v>
      </c>
      <c r="Y2904" s="2">
        <f t="shared" si="1521"/>
        <v>0</v>
      </c>
      <c r="Z2904" s="82">
        <f t="shared" si="1544"/>
        <v>0</v>
      </c>
      <c r="AA2904" s="2">
        <f t="shared" si="1531"/>
        <v>0</v>
      </c>
      <c r="AB2904" s="27">
        <f t="shared" si="1551"/>
        <v>6.7299999999999999E-2</v>
      </c>
      <c r="AC2904" s="29">
        <f t="shared" si="1530"/>
        <v>8</v>
      </c>
      <c r="AD2904" s="29">
        <v>252</v>
      </c>
      <c r="AE2904" s="11">
        <f t="shared" si="1523"/>
        <v>1.002069825</v>
      </c>
      <c r="AF2904" s="2">
        <f t="shared" si="1532"/>
        <v>174.45429324</v>
      </c>
      <c r="AG2904" s="2">
        <f t="shared" si="1545"/>
        <v>176.94276464000001</v>
      </c>
      <c r="AH2904" s="3">
        <f t="shared" si="1546"/>
        <v>0</v>
      </c>
      <c r="AI2904" s="4" t="str">
        <f t="shared" si="1524"/>
        <v>A+J=</v>
      </c>
      <c r="AJ2904" s="12">
        <f t="shared" si="1552"/>
        <v>44046</v>
      </c>
      <c r="AK2904" s="12"/>
      <c r="AL2904" s="4"/>
      <c r="AM2904" s="1"/>
      <c r="AN2904" s="12"/>
      <c r="AO2904" s="1"/>
      <c r="AP2904" s="1"/>
      <c r="AQ2904" s="3"/>
      <c r="AR2904" s="3"/>
      <c r="AS2904" s="7"/>
      <c r="AT2904" s="1"/>
      <c r="AU2904" s="1"/>
      <c r="AV2904" s="1"/>
      <c r="AW2904" s="1"/>
      <c r="AX2904" s="1"/>
      <c r="AY2904" s="1"/>
      <c r="AZ2904" s="1"/>
      <c r="BA2904" s="1"/>
      <c r="BB2904" s="1"/>
    </row>
    <row r="2905" spans="1:54" x14ac:dyDescent="0.2">
      <c r="A2905" s="178">
        <f t="shared" si="1547"/>
        <v>44024</v>
      </c>
      <c r="B2905" s="2">
        <f t="shared" si="1533"/>
        <v>85663.766360720852</v>
      </c>
      <c r="C2905" s="2">
        <f t="shared" si="1548"/>
        <v>55880.951490189997</v>
      </c>
      <c r="D2905" s="2">
        <f>SUM(Y2905:Y$2956)</f>
        <v>7697.4491615200004</v>
      </c>
      <c r="E2905" s="11">
        <f t="shared" si="1534"/>
        <v>48183.502328669994</v>
      </c>
      <c r="F2905" s="99">
        <f t="shared" si="1527"/>
        <v>5311.65</v>
      </c>
      <c r="G2905" s="3">
        <f>IF(N2905=1,VLOOKUP(A2904,[1]Plan1!$BG$69:$BI$188,3),G2904)</f>
        <v>5325.46</v>
      </c>
      <c r="H2905" s="200">
        <f t="shared" si="1528"/>
        <v>43953</v>
      </c>
      <c r="I2905" s="200">
        <f t="shared" si="1529"/>
        <v>43984</v>
      </c>
      <c r="J2905" s="27">
        <f t="shared" si="1535"/>
        <v>2.5999454030292135E-3</v>
      </c>
      <c r="K2905" s="12">
        <f t="shared" si="1549"/>
        <v>44046</v>
      </c>
      <c r="L2905" s="12">
        <f t="shared" si="1536"/>
        <v>44046</v>
      </c>
      <c r="M2905" s="1">
        <f t="shared" si="1550"/>
        <v>23</v>
      </c>
      <c r="N2905" s="1">
        <f t="shared" si="1537"/>
        <v>8</v>
      </c>
      <c r="O2905" s="2">
        <f t="shared" si="1538"/>
        <v>1.00090356</v>
      </c>
      <c r="P2905" s="11">
        <f t="shared" si="1526"/>
        <v>0.99620023000000002</v>
      </c>
      <c r="Q2905" s="11">
        <f t="shared" si="1522"/>
        <v>1.5318554881801241</v>
      </c>
      <c r="R2905" s="2">
        <f t="shared" si="1525"/>
        <v>1.5332396100000001</v>
      </c>
      <c r="S2905" s="2">
        <f t="shared" si="1520"/>
        <v>1.5082878799999999</v>
      </c>
      <c r="T2905" s="2">
        <f t="shared" si="1539"/>
        <v>84284.561855520005</v>
      </c>
      <c r="U2905" s="2">
        <f t="shared" si="1540"/>
        <v>3912.520115716778</v>
      </c>
      <c r="V2905" s="2">
        <f t="shared" si="1541"/>
        <v>25693.351990174084</v>
      </c>
      <c r="W2905" s="2">
        <f t="shared" si="1542"/>
        <v>85486.823596080852</v>
      </c>
      <c r="X2905" s="29">
        <f t="shared" si="1543"/>
        <v>0</v>
      </c>
      <c r="Y2905" s="2">
        <f t="shared" si="1521"/>
        <v>0</v>
      </c>
      <c r="Z2905" s="82">
        <f t="shared" si="1544"/>
        <v>0</v>
      </c>
      <c r="AA2905" s="2">
        <f t="shared" si="1531"/>
        <v>0</v>
      </c>
      <c r="AB2905" s="27">
        <f t="shared" si="1551"/>
        <v>6.7299999999999999E-2</v>
      </c>
      <c r="AC2905" s="29">
        <f t="shared" si="1530"/>
        <v>8</v>
      </c>
      <c r="AD2905" s="29">
        <v>252</v>
      </c>
      <c r="AE2905" s="11">
        <f t="shared" si="1523"/>
        <v>1.002069825</v>
      </c>
      <c r="AF2905" s="2">
        <f t="shared" si="1532"/>
        <v>174.45429324</v>
      </c>
      <c r="AG2905" s="2">
        <f t="shared" si="1545"/>
        <v>176.94276464000001</v>
      </c>
      <c r="AH2905" s="3">
        <f t="shared" si="1546"/>
        <v>0</v>
      </c>
      <c r="AI2905" s="4" t="str">
        <f t="shared" si="1524"/>
        <v>A+J=</v>
      </c>
      <c r="AJ2905" s="12">
        <f t="shared" si="1552"/>
        <v>44046</v>
      </c>
      <c r="AK2905" s="12"/>
      <c r="AL2905" s="4"/>
      <c r="AM2905" s="1"/>
      <c r="AN2905" s="12"/>
      <c r="AO2905" s="1"/>
      <c r="AP2905" s="1"/>
      <c r="AQ2905" s="3"/>
      <c r="AR2905" s="3"/>
      <c r="AS2905" s="7"/>
      <c r="AT2905" s="1"/>
      <c r="AU2905" s="1"/>
      <c r="AV2905" s="1"/>
      <c r="AW2905" s="1"/>
      <c r="AX2905" s="1"/>
      <c r="AY2905" s="1"/>
      <c r="AZ2905" s="1"/>
      <c r="BA2905" s="1"/>
      <c r="BB2905" s="1"/>
    </row>
    <row r="2906" spans="1:54" x14ac:dyDescent="0.2">
      <c r="A2906" s="178">
        <f t="shared" si="1547"/>
        <v>44025</v>
      </c>
      <c r="B2906" s="2">
        <f t="shared" si="1533"/>
        <v>85663.766360720852</v>
      </c>
      <c r="C2906" s="2">
        <f t="shared" si="1548"/>
        <v>55880.951490189997</v>
      </c>
      <c r="D2906" s="2">
        <f>SUM(Y2906:Y$2956)</f>
        <v>7697.4491615200004</v>
      </c>
      <c r="E2906" s="11">
        <f t="shared" si="1534"/>
        <v>48183.502328669994</v>
      </c>
      <c r="F2906" s="99">
        <f t="shared" si="1527"/>
        <v>5311.65</v>
      </c>
      <c r="G2906" s="3">
        <f>IF(N2906=1,VLOOKUP(A2905,[1]Plan1!$BG$69:$BI$188,3),G2905)</f>
        <v>5325.46</v>
      </c>
      <c r="H2906" s="200">
        <f t="shared" si="1528"/>
        <v>43953</v>
      </c>
      <c r="I2906" s="200">
        <f t="shared" si="1529"/>
        <v>43984</v>
      </c>
      <c r="J2906" s="27">
        <f t="shared" si="1535"/>
        <v>2.5999454030292135E-3</v>
      </c>
      <c r="K2906" s="12">
        <f t="shared" si="1549"/>
        <v>44046</v>
      </c>
      <c r="L2906" s="12">
        <f t="shared" si="1536"/>
        <v>44046</v>
      </c>
      <c r="M2906" s="1">
        <f t="shared" si="1550"/>
        <v>23</v>
      </c>
      <c r="N2906" s="1">
        <f t="shared" si="1537"/>
        <v>8</v>
      </c>
      <c r="O2906" s="2">
        <f t="shared" si="1538"/>
        <v>1.00090356</v>
      </c>
      <c r="P2906" s="11">
        <f t="shared" si="1526"/>
        <v>0.99620023000000002</v>
      </c>
      <c r="Q2906" s="11">
        <f t="shared" si="1522"/>
        <v>1.5318554881801241</v>
      </c>
      <c r="R2906" s="2">
        <f t="shared" si="1525"/>
        <v>1.5332396100000001</v>
      </c>
      <c r="S2906" s="2">
        <f t="shared" si="1520"/>
        <v>1.5082878799999999</v>
      </c>
      <c r="T2906" s="2">
        <f t="shared" si="1539"/>
        <v>84284.561855520005</v>
      </c>
      <c r="U2906" s="2">
        <f t="shared" si="1540"/>
        <v>3912.520115716778</v>
      </c>
      <c r="V2906" s="2">
        <f t="shared" si="1541"/>
        <v>25693.351990174084</v>
      </c>
      <c r="W2906" s="2">
        <f t="shared" si="1542"/>
        <v>85486.823596080852</v>
      </c>
      <c r="X2906" s="29">
        <f t="shared" si="1543"/>
        <v>0</v>
      </c>
      <c r="Y2906" s="2">
        <f t="shared" si="1521"/>
        <v>0</v>
      </c>
      <c r="Z2906" s="82">
        <f t="shared" si="1544"/>
        <v>0</v>
      </c>
      <c r="AA2906" s="2">
        <f t="shared" si="1531"/>
        <v>0</v>
      </c>
      <c r="AB2906" s="27">
        <f t="shared" si="1551"/>
        <v>6.7299999999999999E-2</v>
      </c>
      <c r="AC2906" s="29">
        <f t="shared" si="1530"/>
        <v>8</v>
      </c>
      <c r="AD2906" s="29">
        <v>252</v>
      </c>
      <c r="AE2906" s="11">
        <f t="shared" si="1523"/>
        <v>1.002069825</v>
      </c>
      <c r="AF2906" s="2">
        <f t="shared" si="1532"/>
        <v>174.45429324</v>
      </c>
      <c r="AG2906" s="2">
        <f t="shared" si="1545"/>
        <v>176.94276464000001</v>
      </c>
      <c r="AH2906" s="3">
        <f t="shared" si="1546"/>
        <v>0</v>
      </c>
      <c r="AI2906" s="4" t="str">
        <f t="shared" si="1524"/>
        <v>A+J=</v>
      </c>
      <c r="AJ2906" s="12">
        <f t="shared" si="1552"/>
        <v>44046</v>
      </c>
      <c r="AK2906" s="12"/>
      <c r="AL2906" s="4"/>
      <c r="AM2906" s="1"/>
      <c r="AN2906" s="12"/>
      <c r="AO2906" s="1"/>
      <c r="AP2906" s="1"/>
      <c r="AQ2906" s="3"/>
      <c r="AR2906" s="3"/>
      <c r="AS2906" s="7"/>
      <c r="AT2906" s="1"/>
      <c r="AU2906" s="1"/>
      <c r="AV2906" s="1"/>
      <c r="AW2906" s="1"/>
      <c r="AX2906" s="1"/>
      <c r="AY2906" s="1"/>
      <c r="AZ2906" s="1"/>
      <c r="BA2906" s="1"/>
      <c r="BB2906" s="1"/>
    </row>
    <row r="2907" spans="1:54" x14ac:dyDescent="0.2">
      <c r="A2907" s="178">
        <f t="shared" si="1547"/>
        <v>44026</v>
      </c>
      <c r="B2907" s="2">
        <f t="shared" si="1533"/>
        <v>85694.269915363941</v>
      </c>
      <c r="C2907" s="2">
        <f t="shared" si="1548"/>
        <v>55880.951490189997</v>
      </c>
      <c r="D2907" s="2">
        <f>SUM(Y2907:Y$2956)</f>
        <v>7697.4491615200004</v>
      </c>
      <c r="E2907" s="11">
        <f t="shared" si="1534"/>
        <v>48183.502328669994</v>
      </c>
      <c r="F2907" s="99">
        <f t="shared" si="1527"/>
        <v>5311.65</v>
      </c>
      <c r="G2907" s="3">
        <f>IF(N2907=1,VLOOKUP(A2906,[1]Plan1!$BG$69:$BI$188,3),G2906)</f>
        <v>5325.46</v>
      </c>
      <c r="H2907" s="200">
        <f t="shared" si="1528"/>
        <v>43953</v>
      </c>
      <c r="I2907" s="200">
        <f t="shared" si="1529"/>
        <v>43984</v>
      </c>
      <c r="J2907" s="27">
        <f t="shared" si="1535"/>
        <v>2.5999454030292135E-3</v>
      </c>
      <c r="K2907" s="12">
        <f t="shared" si="1549"/>
        <v>44046</v>
      </c>
      <c r="L2907" s="12">
        <f t="shared" si="1536"/>
        <v>44046</v>
      </c>
      <c r="M2907" s="1">
        <f t="shared" si="1550"/>
        <v>23</v>
      </c>
      <c r="N2907" s="1">
        <f t="shared" si="1537"/>
        <v>9</v>
      </c>
      <c r="O2907" s="2">
        <f t="shared" si="1538"/>
        <v>1.0010165600000001</v>
      </c>
      <c r="P2907" s="11">
        <f t="shared" si="1526"/>
        <v>0.99620023000000002</v>
      </c>
      <c r="Q2907" s="11">
        <f t="shared" si="1522"/>
        <v>1.5318554881801241</v>
      </c>
      <c r="R2907" s="2">
        <f t="shared" si="1525"/>
        <v>1.5334127099999999</v>
      </c>
      <c r="S2907" s="2">
        <f t="shared" si="1520"/>
        <v>1.5082878799999999</v>
      </c>
      <c r="T2907" s="2">
        <f t="shared" si="1539"/>
        <v>84284.561855520005</v>
      </c>
      <c r="U2907" s="2">
        <f t="shared" si="1540"/>
        <v>3912.520115716778</v>
      </c>
      <c r="V2907" s="2">
        <f t="shared" si="1541"/>
        <v>25701.692554427169</v>
      </c>
      <c r="W2907" s="2">
        <f t="shared" si="1542"/>
        <v>85495.164160333938</v>
      </c>
      <c r="X2907" s="29">
        <f t="shared" si="1543"/>
        <v>0</v>
      </c>
      <c r="Y2907" s="2">
        <f t="shared" si="1521"/>
        <v>0</v>
      </c>
      <c r="Z2907" s="82">
        <f t="shared" si="1544"/>
        <v>0</v>
      </c>
      <c r="AA2907" s="2">
        <f t="shared" si="1531"/>
        <v>0</v>
      </c>
      <c r="AB2907" s="27">
        <f t="shared" si="1551"/>
        <v>6.7299999999999999E-2</v>
      </c>
      <c r="AC2907" s="29">
        <f t="shared" si="1530"/>
        <v>9</v>
      </c>
      <c r="AD2907" s="29">
        <v>252</v>
      </c>
      <c r="AE2907" s="11">
        <f t="shared" si="1523"/>
        <v>1.0023288539999999</v>
      </c>
      <c r="AF2907" s="2">
        <f t="shared" si="1532"/>
        <v>196.28643901000001</v>
      </c>
      <c r="AG2907" s="2">
        <f t="shared" si="1545"/>
        <v>199.10575503000001</v>
      </c>
      <c r="AH2907" s="3">
        <f t="shared" si="1546"/>
        <v>0</v>
      </c>
      <c r="AI2907" s="4" t="str">
        <f t="shared" si="1524"/>
        <v>A+J=</v>
      </c>
      <c r="AJ2907" s="12">
        <f t="shared" si="1552"/>
        <v>44046</v>
      </c>
      <c r="AK2907" s="12"/>
      <c r="AL2907" s="4"/>
      <c r="AM2907" s="1"/>
      <c r="AN2907" s="12"/>
      <c r="AO2907" s="1"/>
      <c r="AP2907" s="1"/>
      <c r="AQ2907" s="3"/>
      <c r="AR2907" s="3"/>
      <c r="AS2907" s="7"/>
      <c r="AT2907" s="1"/>
      <c r="AU2907" s="1"/>
      <c r="AV2907" s="1"/>
      <c r="AW2907" s="1"/>
      <c r="AX2907" s="1"/>
      <c r="AY2907" s="1"/>
      <c r="AZ2907" s="1"/>
      <c r="BA2907" s="1"/>
      <c r="BB2907" s="1"/>
    </row>
    <row r="2908" spans="1:54" x14ac:dyDescent="0.2">
      <c r="A2908" s="178">
        <f t="shared" si="1547"/>
        <v>44027</v>
      </c>
      <c r="B2908" s="2">
        <f t="shared" si="1533"/>
        <v>85724.784968882101</v>
      </c>
      <c r="C2908" s="2">
        <f t="shared" si="1548"/>
        <v>55880.951490189997</v>
      </c>
      <c r="D2908" s="2">
        <f>SUM(Y2908:Y$2956)</f>
        <v>7697.4491615200004</v>
      </c>
      <c r="E2908" s="11">
        <f t="shared" si="1534"/>
        <v>48183.502328669994</v>
      </c>
      <c r="F2908" s="99">
        <f t="shared" si="1527"/>
        <v>5311.65</v>
      </c>
      <c r="G2908" s="3">
        <f>IF(N2908=1,VLOOKUP(A2907,[1]Plan1!$BG$69:$BI$188,3),G2907)</f>
        <v>5325.46</v>
      </c>
      <c r="H2908" s="200">
        <f t="shared" si="1528"/>
        <v>43953</v>
      </c>
      <c r="I2908" s="200">
        <f t="shared" si="1529"/>
        <v>43984</v>
      </c>
      <c r="J2908" s="27">
        <f t="shared" si="1535"/>
        <v>2.5999454030292135E-3</v>
      </c>
      <c r="K2908" s="12">
        <f t="shared" si="1549"/>
        <v>44046</v>
      </c>
      <c r="L2908" s="12">
        <f t="shared" si="1536"/>
        <v>44046</v>
      </c>
      <c r="M2908" s="1">
        <f t="shared" si="1550"/>
        <v>23</v>
      </c>
      <c r="N2908" s="1">
        <f t="shared" si="1537"/>
        <v>10</v>
      </c>
      <c r="O2908" s="2">
        <f t="shared" si="1538"/>
        <v>1.00112958</v>
      </c>
      <c r="P2908" s="11">
        <f t="shared" si="1526"/>
        <v>0.99620023000000002</v>
      </c>
      <c r="Q2908" s="11">
        <f t="shared" si="1522"/>
        <v>1.5318554881801241</v>
      </c>
      <c r="R2908" s="2">
        <f t="shared" si="1525"/>
        <v>1.53358584</v>
      </c>
      <c r="S2908" s="2">
        <f t="shared" si="1520"/>
        <v>1.5082878799999999</v>
      </c>
      <c r="T2908" s="2">
        <f t="shared" si="1539"/>
        <v>84284.561855520005</v>
      </c>
      <c r="U2908" s="2">
        <f t="shared" si="1540"/>
        <v>3912.520115716778</v>
      </c>
      <c r="V2908" s="2">
        <f t="shared" si="1541"/>
        <v>25710.034564185335</v>
      </c>
      <c r="W2908" s="2">
        <f t="shared" si="1542"/>
        <v>85503.506170092107</v>
      </c>
      <c r="X2908" s="29">
        <f t="shared" si="1543"/>
        <v>0</v>
      </c>
      <c r="Y2908" s="2">
        <f t="shared" si="1521"/>
        <v>0</v>
      </c>
      <c r="Z2908" s="82">
        <f t="shared" si="1544"/>
        <v>0</v>
      </c>
      <c r="AA2908" s="2">
        <f t="shared" si="1531"/>
        <v>0</v>
      </c>
      <c r="AB2908" s="27">
        <f t="shared" si="1551"/>
        <v>6.7299999999999999E-2</v>
      </c>
      <c r="AC2908" s="29">
        <f t="shared" si="1530"/>
        <v>10</v>
      </c>
      <c r="AD2908" s="29">
        <v>252</v>
      </c>
      <c r="AE2908" s="11">
        <f t="shared" si="1523"/>
        <v>1.0025879499999999</v>
      </c>
      <c r="AF2908" s="2">
        <f t="shared" si="1532"/>
        <v>218.12423185</v>
      </c>
      <c r="AG2908" s="2">
        <f t="shared" si="1545"/>
        <v>221.27879879</v>
      </c>
      <c r="AH2908" s="3">
        <f t="shared" si="1546"/>
        <v>0</v>
      </c>
      <c r="AI2908" s="4" t="str">
        <f t="shared" si="1524"/>
        <v>A+J=</v>
      </c>
      <c r="AJ2908" s="12">
        <f t="shared" si="1552"/>
        <v>44046</v>
      </c>
      <c r="AK2908" s="12"/>
      <c r="AL2908" s="4"/>
      <c r="AM2908" s="1"/>
      <c r="AN2908" s="12"/>
      <c r="AO2908" s="1"/>
      <c r="AP2908" s="1"/>
      <c r="AQ2908" s="3"/>
      <c r="AR2908" s="3"/>
      <c r="AS2908" s="7"/>
      <c r="AT2908" s="1"/>
      <c r="AU2908" s="1"/>
      <c r="AV2908" s="1"/>
      <c r="AW2908" s="1"/>
      <c r="AX2908" s="1"/>
      <c r="AY2908" s="1"/>
      <c r="AZ2908" s="1"/>
      <c r="BA2908" s="1"/>
      <c r="BB2908" s="1"/>
    </row>
    <row r="2909" spans="1:54" x14ac:dyDescent="0.2">
      <c r="A2909" s="178">
        <f t="shared" si="1547"/>
        <v>44028</v>
      </c>
      <c r="B2909" s="2">
        <f t="shared" si="1533"/>
        <v>85755.310074450274</v>
      </c>
      <c r="C2909" s="2">
        <f t="shared" si="1548"/>
        <v>55880.951490189997</v>
      </c>
      <c r="D2909" s="2">
        <f>SUM(Y2909:Y$2956)</f>
        <v>7697.4491615200004</v>
      </c>
      <c r="E2909" s="11">
        <f t="shared" si="1534"/>
        <v>48183.502328669994</v>
      </c>
      <c r="F2909" s="99">
        <f t="shared" si="1527"/>
        <v>5311.65</v>
      </c>
      <c r="G2909" s="3">
        <f>IF(N2909=1,VLOOKUP(A2908,[1]Plan1!$BG$69:$BI$188,3),G2908)</f>
        <v>5325.46</v>
      </c>
      <c r="H2909" s="200">
        <f t="shared" si="1528"/>
        <v>43953</v>
      </c>
      <c r="I2909" s="200">
        <f t="shared" si="1529"/>
        <v>43984</v>
      </c>
      <c r="J2909" s="27">
        <f t="shared" si="1535"/>
        <v>2.5999454030292135E-3</v>
      </c>
      <c r="K2909" s="12">
        <f t="shared" si="1549"/>
        <v>44046</v>
      </c>
      <c r="L2909" s="12">
        <f t="shared" si="1536"/>
        <v>44046</v>
      </c>
      <c r="M2909" s="1">
        <f t="shared" si="1550"/>
        <v>23</v>
      </c>
      <c r="N2909" s="1">
        <f t="shared" si="1537"/>
        <v>11</v>
      </c>
      <c r="O2909" s="2">
        <f t="shared" si="1538"/>
        <v>1.0012426000000001</v>
      </c>
      <c r="P2909" s="11">
        <f t="shared" si="1526"/>
        <v>0.99620023000000002</v>
      </c>
      <c r="Q2909" s="11">
        <f t="shared" si="1522"/>
        <v>1.5318554881801241</v>
      </c>
      <c r="R2909" s="2">
        <f t="shared" si="1525"/>
        <v>1.5337589700000001</v>
      </c>
      <c r="S2909" s="2">
        <f t="shared" si="1520"/>
        <v>1.5082878799999999</v>
      </c>
      <c r="T2909" s="2">
        <f t="shared" si="1539"/>
        <v>84284.561855520005</v>
      </c>
      <c r="U2909" s="2">
        <f t="shared" si="1540"/>
        <v>3912.520115716778</v>
      </c>
      <c r="V2909" s="2">
        <f t="shared" si="1541"/>
        <v>25718.3765739435</v>
      </c>
      <c r="W2909" s="2">
        <f t="shared" si="1542"/>
        <v>85511.848179850276</v>
      </c>
      <c r="X2909" s="29">
        <f t="shared" si="1543"/>
        <v>0</v>
      </c>
      <c r="Y2909" s="2">
        <f t="shared" si="1521"/>
        <v>0</v>
      </c>
      <c r="Z2909" s="82">
        <f t="shared" si="1544"/>
        <v>0</v>
      </c>
      <c r="AA2909" s="2">
        <f t="shared" si="1531"/>
        <v>0</v>
      </c>
      <c r="AB2909" s="27">
        <f t="shared" si="1551"/>
        <v>6.7299999999999999E-2</v>
      </c>
      <c r="AC2909" s="29">
        <f t="shared" si="1530"/>
        <v>11</v>
      </c>
      <c r="AD2909" s="29">
        <v>252</v>
      </c>
      <c r="AE2909" s="11">
        <f t="shared" si="1523"/>
        <v>1.0028471130000001</v>
      </c>
      <c r="AF2909" s="2">
        <f t="shared" si="1532"/>
        <v>239.96767174999999</v>
      </c>
      <c r="AG2909" s="2">
        <f t="shared" si="1545"/>
        <v>243.46189459999999</v>
      </c>
      <c r="AH2909" s="3">
        <f t="shared" si="1546"/>
        <v>0</v>
      </c>
      <c r="AI2909" s="4" t="str">
        <f t="shared" si="1524"/>
        <v>A+J=</v>
      </c>
      <c r="AJ2909" s="12">
        <f t="shared" si="1552"/>
        <v>44046</v>
      </c>
      <c r="AK2909" s="12"/>
      <c r="AL2909" s="4"/>
      <c r="AM2909" s="1"/>
      <c r="AN2909" s="12"/>
      <c r="AO2909" s="1"/>
      <c r="AP2909" s="1"/>
      <c r="AQ2909" s="3"/>
      <c r="AR2909" s="3"/>
      <c r="AS2909" s="7"/>
      <c r="AT2909" s="1"/>
      <c r="AU2909" s="1"/>
      <c r="AV2909" s="1"/>
      <c r="AW2909" s="1"/>
      <c r="AX2909" s="1"/>
      <c r="AY2909" s="1"/>
      <c r="AZ2909" s="1"/>
      <c r="BA2909" s="1"/>
      <c r="BB2909" s="1"/>
    </row>
    <row r="2910" spans="1:54" x14ac:dyDescent="0.2">
      <c r="A2910" s="178">
        <f t="shared" si="1547"/>
        <v>44029</v>
      </c>
      <c r="B2910" s="2">
        <f t="shared" si="1533"/>
        <v>85785.847167088534</v>
      </c>
      <c r="C2910" s="2">
        <f t="shared" si="1548"/>
        <v>55880.951490189997</v>
      </c>
      <c r="D2910" s="2">
        <f>SUM(Y2910:Y$2956)</f>
        <v>7697.4491615200004</v>
      </c>
      <c r="E2910" s="11">
        <f t="shared" si="1534"/>
        <v>48183.502328669994</v>
      </c>
      <c r="F2910" s="99">
        <f t="shared" si="1527"/>
        <v>5311.65</v>
      </c>
      <c r="G2910" s="3">
        <f>IF(N2910=1,VLOOKUP(A2909,[1]Plan1!$BG$69:$BI$188,3),G2909)</f>
        <v>5325.46</v>
      </c>
      <c r="H2910" s="200">
        <f t="shared" si="1528"/>
        <v>43953</v>
      </c>
      <c r="I2910" s="200">
        <f t="shared" si="1529"/>
        <v>43984</v>
      </c>
      <c r="J2910" s="27">
        <f t="shared" si="1535"/>
        <v>2.5999454030292135E-3</v>
      </c>
      <c r="K2910" s="12">
        <f t="shared" si="1549"/>
        <v>44046</v>
      </c>
      <c r="L2910" s="12">
        <f t="shared" si="1536"/>
        <v>44046</v>
      </c>
      <c r="M2910" s="1">
        <f t="shared" si="1550"/>
        <v>23</v>
      </c>
      <c r="N2910" s="1">
        <f t="shared" si="1537"/>
        <v>12</v>
      </c>
      <c r="O2910" s="2">
        <f t="shared" si="1538"/>
        <v>1.00135565</v>
      </c>
      <c r="P2910" s="11">
        <f t="shared" si="1526"/>
        <v>0.99620023000000002</v>
      </c>
      <c r="Q2910" s="11">
        <f t="shared" si="1522"/>
        <v>1.5318554881801241</v>
      </c>
      <c r="R2910" s="2">
        <f t="shared" si="1525"/>
        <v>1.5339321400000001</v>
      </c>
      <c r="S2910" s="2">
        <f t="shared" ref="S2910:S2973" si="1553">IF(AND(X2910&gt;0,MONTH(A2910)=10),R2910,S2909)</f>
        <v>1.5082878799999999</v>
      </c>
      <c r="T2910" s="2">
        <f t="shared" si="1539"/>
        <v>84284.561855520005</v>
      </c>
      <c r="U2910" s="2">
        <f t="shared" si="1540"/>
        <v>3912.520115716778</v>
      </c>
      <c r="V2910" s="2">
        <f t="shared" si="1541"/>
        <v>25726.72051104176</v>
      </c>
      <c r="W2910" s="2">
        <f t="shared" si="1542"/>
        <v>85520.192116948529</v>
      </c>
      <c r="X2910" s="29">
        <f t="shared" si="1543"/>
        <v>0</v>
      </c>
      <c r="Y2910" s="2">
        <f t="shared" ref="Y2910:Y2973" si="1554">IF(X2910&gt;0,VLOOKUP(A2910,AN$12:AR$131,5),0)</f>
        <v>0</v>
      </c>
      <c r="Z2910" s="82">
        <f t="shared" si="1544"/>
        <v>0</v>
      </c>
      <c r="AA2910" s="2">
        <f t="shared" si="1531"/>
        <v>0</v>
      </c>
      <c r="AB2910" s="27">
        <f t="shared" si="1551"/>
        <v>6.7299999999999999E-2</v>
      </c>
      <c r="AC2910" s="29">
        <f t="shared" si="1530"/>
        <v>12</v>
      </c>
      <c r="AD2910" s="29">
        <v>252</v>
      </c>
      <c r="AE2910" s="11">
        <f t="shared" si="1523"/>
        <v>1.003106343</v>
      </c>
      <c r="AF2910" s="2">
        <f t="shared" si="1532"/>
        <v>261.81675872</v>
      </c>
      <c r="AG2910" s="2">
        <f t="shared" si="1545"/>
        <v>265.65505014000001</v>
      </c>
      <c r="AH2910" s="3">
        <f t="shared" si="1546"/>
        <v>0</v>
      </c>
      <c r="AI2910" s="4" t="str">
        <f t="shared" si="1524"/>
        <v>A+J=</v>
      </c>
      <c r="AJ2910" s="12">
        <f t="shared" si="1552"/>
        <v>44046</v>
      </c>
      <c r="AK2910" s="12"/>
      <c r="AL2910" s="4"/>
      <c r="AM2910" s="1"/>
      <c r="AN2910" s="12"/>
      <c r="AO2910" s="1"/>
      <c r="AP2910" s="1"/>
      <c r="AQ2910" s="3"/>
      <c r="AR2910" s="3"/>
      <c r="AS2910" s="7"/>
      <c r="AT2910" s="1"/>
      <c r="AU2910" s="1"/>
      <c r="AV2910" s="1"/>
      <c r="AW2910" s="1"/>
      <c r="AX2910" s="1"/>
      <c r="AY2910" s="1"/>
      <c r="AZ2910" s="1"/>
      <c r="BA2910" s="1"/>
      <c r="BB2910" s="1"/>
    </row>
    <row r="2911" spans="1:54" x14ac:dyDescent="0.2">
      <c r="A2911" s="178">
        <f t="shared" si="1547"/>
        <v>44030</v>
      </c>
      <c r="B2911" s="2">
        <f t="shared" si="1533"/>
        <v>85816.394799581816</v>
      </c>
      <c r="C2911" s="2">
        <f t="shared" si="1548"/>
        <v>55880.951490189997</v>
      </c>
      <c r="D2911" s="2">
        <f>SUM(Y2911:Y$2956)</f>
        <v>7697.4491615200004</v>
      </c>
      <c r="E2911" s="11">
        <f t="shared" si="1534"/>
        <v>48183.502328669994</v>
      </c>
      <c r="F2911" s="99">
        <f t="shared" si="1527"/>
        <v>5311.65</v>
      </c>
      <c r="G2911" s="3">
        <f>IF(N2911=1,VLOOKUP(A2910,[1]Plan1!$BG$69:$BI$188,3),G2910)</f>
        <v>5325.46</v>
      </c>
      <c r="H2911" s="200">
        <f t="shared" si="1528"/>
        <v>43953</v>
      </c>
      <c r="I2911" s="200">
        <f t="shared" si="1529"/>
        <v>43984</v>
      </c>
      <c r="J2911" s="27">
        <f t="shared" si="1535"/>
        <v>2.5999454030292135E-3</v>
      </c>
      <c r="K2911" s="12">
        <f t="shared" si="1549"/>
        <v>44046</v>
      </c>
      <c r="L2911" s="12">
        <f t="shared" si="1536"/>
        <v>44046</v>
      </c>
      <c r="M2911" s="1">
        <f t="shared" si="1550"/>
        <v>23</v>
      </c>
      <c r="N2911" s="1">
        <f t="shared" si="1537"/>
        <v>13</v>
      </c>
      <c r="O2911" s="2">
        <f t="shared" si="1538"/>
        <v>1.0014687</v>
      </c>
      <c r="P2911" s="11">
        <f t="shared" si="1526"/>
        <v>0.99620023000000002</v>
      </c>
      <c r="Q2911" s="11">
        <f t="shared" ref="Q2911:Q2974" si="1555">IF(L2911&gt;L2910,Q2910*P2911,Q2910)</f>
        <v>1.5318554881801241</v>
      </c>
      <c r="R2911" s="2">
        <f t="shared" si="1525"/>
        <v>1.5341053200000001</v>
      </c>
      <c r="S2911" s="2">
        <f t="shared" si="1553"/>
        <v>1.5082878799999999</v>
      </c>
      <c r="T2911" s="2">
        <f t="shared" si="1539"/>
        <v>84284.561855520005</v>
      </c>
      <c r="U2911" s="2">
        <f t="shared" si="1540"/>
        <v>3912.520115716778</v>
      </c>
      <c r="V2911" s="2">
        <f t="shared" si="1541"/>
        <v>25735.064929975037</v>
      </c>
      <c r="W2911" s="2">
        <f t="shared" si="1542"/>
        <v>85528.536535881809</v>
      </c>
      <c r="X2911" s="29">
        <f t="shared" si="1543"/>
        <v>0</v>
      </c>
      <c r="Y2911" s="2">
        <f t="shared" si="1554"/>
        <v>0</v>
      </c>
      <c r="Z2911" s="82">
        <f t="shared" si="1544"/>
        <v>0</v>
      </c>
      <c r="AA2911" s="2">
        <f t="shared" si="1531"/>
        <v>0</v>
      </c>
      <c r="AB2911" s="27">
        <f t="shared" si="1551"/>
        <v>6.7299999999999999E-2</v>
      </c>
      <c r="AC2911" s="29">
        <f t="shared" si="1530"/>
        <v>13</v>
      </c>
      <c r="AD2911" s="29">
        <v>252</v>
      </c>
      <c r="AE2911" s="11">
        <f t="shared" ref="AE2911:AE2974" si="1556">ROUND((1+AB2911)^TRUNC((AC2911/AD2911),9),9)</f>
        <v>1.0033656399999999</v>
      </c>
      <c r="AF2911" s="2">
        <f t="shared" si="1532"/>
        <v>283.67149275999998</v>
      </c>
      <c r="AG2911" s="2">
        <f t="shared" si="1545"/>
        <v>287.85826370000001</v>
      </c>
      <c r="AH2911" s="3">
        <f t="shared" si="1546"/>
        <v>0</v>
      </c>
      <c r="AI2911" s="4" t="str">
        <f t="shared" si="1524"/>
        <v>A+J=</v>
      </c>
      <c r="AJ2911" s="12">
        <f t="shared" si="1552"/>
        <v>44046</v>
      </c>
      <c r="AK2911" s="12"/>
      <c r="AL2911" s="4"/>
      <c r="AM2911" s="1"/>
      <c r="AN2911" s="12"/>
      <c r="AO2911" s="1"/>
      <c r="AP2911" s="1"/>
      <c r="AQ2911" s="3"/>
      <c r="AR2911" s="3"/>
      <c r="AS2911" s="7"/>
      <c r="AT2911" s="1"/>
      <c r="AU2911" s="1"/>
      <c r="AV2911" s="1"/>
      <c r="AW2911" s="1"/>
      <c r="AX2911" s="1"/>
      <c r="AY2911" s="1"/>
      <c r="AZ2911" s="1"/>
      <c r="BA2911" s="1"/>
      <c r="BB2911" s="1"/>
    </row>
    <row r="2912" spans="1:54" x14ac:dyDescent="0.2">
      <c r="A2912" s="178">
        <f t="shared" si="1547"/>
        <v>44031</v>
      </c>
      <c r="B2912" s="2">
        <f t="shared" si="1533"/>
        <v>85816.394799581816</v>
      </c>
      <c r="C2912" s="2">
        <f t="shared" si="1548"/>
        <v>55880.951490189997</v>
      </c>
      <c r="D2912" s="2">
        <f>SUM(Y2912:Y$2956)</f>
        <v>7697.4491615200004</v>
      </c>
      <c r="E2912" s="11">
        <f t="shared" si="1534"/>
        <v>48183.502328669994</v>
      </c>
      <c r="F2912" s="99">
        <f t="shared" si="1527"/>
        <v>5311.65</v>
      </c>
      <c r="G2912" s="3">
        <f>IF(N2912=1,VLOOKUP(A2911,[1]Plan1!$BG$69:$BI$188,3),G2911)</f>
        <v>5325.46</v>
      </c>
      <c r="H2912" s="200">
        <f t="shared" si="1528"/>
        <v>43953</v>
      </c>
      <c r="I2912" s="200">
        <f t="shared" si="1529"/>
        <v>43984</v>
      </c>
      <c r="J2912" s="27">
        <f t="shared" si="1535"/>
        <v>2.5999454030292135E-3</v>
      </c>
      <c r="K2912" s="12">
        <f t="shared" si="1549"/>
        <v>44046</v>
      </c>
      <c r="L2912" s="12">
        <f t="shared" si="1536"/>
        <v>44046</v>
      </c>
      <c r="M2912" s="1">
        <f t="shared" si="1550"/>
        <v>23</v>
      </c>
      <c r="N2912" s="1">
        <f t="shared" si="1537"/>
        <v>13</v>
      </c>
      <c r="O2912" s="2">
        <f t="shared" si="1538"/>
        <v>1.0014687</v>
      </c>
      <c r="P2912" s="11">
        <f t="shared" si="1526"/>
        <v>0.99620023000000002</v>
      </c>
      <c r="Q2912" s="11">
        <f t="shared" si="1555"/>
        <v>1.5318554881801241</v>
      </c>
      <c r="R2912" s="2">
        <f t="shared" si="1525"/>
        <v>1.5341053200000001</v>
      </c>
      <c r="S2912" s="2">
        <f t="shared" si="1553"/>
        <v>1.5082878799999999</v>
      </c>
      <c r="T2912" s="2">
        <f t="shared" si="1539"/>
        <v>84284.561855520005</v>
      </c>
      <c r="U2912" s="2">
        <f t="shared" si="1540"/>
        <v>3912.520115716778</v>
      </c>
      <c r="V2912" s="2">
        <f t="shared" si="1541"/>
        <v>25735.064929975037</v>
      </c>
      <c r="W2912" s="2">
        <f t="shared" si="1542"/>
        <v>85528.536535881809</v>
      </c>
      <c r="X2912" s="29">
        <f t="shared" si="1543"/>
        <v>0</v>
      </c>
      <c r="Y2912" s="2">
        <f t="shared" si="1554"/>
        <v>0</v>
      </c>
      <c r="Z2912" s="82">
        <f t="shared" si="1544"/>
        <v>0</v>
      </c>
      <c r="AA2912" s="2">
        <f t="shared" si="1531"/>
        <v>0</v>
      </c>
      <c r="AB2912" s="27">
        <f t="shared" si="1551"/>
        <v>6.7299999999999999E-2</v>
      </c>
      <c r="AC2912" s="29">
        <f t="shared" si="1530"/>
        <v>13</v>
      </c>
      <c r="AD2912" s="29">
        <v>252</v>
      </c>
      <c r="AE2912" s="11">
        <f t="shared" si="1556"/>
        <v>1.0033656399999999</v>
      </c>
      <c r="AF2912" s="2">
        <f t="shared" si="1532"/>
        <v>283.67149275999998</v>
      </c>
      <c r="AG2912" s="2">
        <f t="shared" si="1545"/>
        <v>287.85826370000001</v>
      </c>
      <c r="AH2912" s="3">
        <f t="shared" si="1546"/>
        <v>0</v>
      </c>
      <c r="AI2912" s="4" t="str">
        <f t="shared" si="1524"/>
        <v>A+J=</v>
      </c>
      <c r="AJ2912" s="12">
        <f t="shared" si="1552"/>
        <v>44046</v>
      </c>
      <c r="AK2912" s="12"/>
      <c r="AL2912" s="4"/>
      <c r="AM2912" s="1"/>
      <c r="AN2912" s="12"/>
      <c r="AO2912" s="1"/>
      <c r="AP2912" s="1"/>
      <c r="AQ2912" s="3"/>
      <c r="AR2912" s="3"/>
      <c r="AS2912" s="7"/>
      <c r="AT2912" s="1"/>
      <c r="AU2912" s="1"/>
      <c r="AV2912" s="1"/>
      <c r="AW2912" s="1"/>
      <c r="AX2912" s="1"/>
      <c r="AY2912" s="1"/>
      <c r="AZ2912" s="1"/>
      <c r="BA2912" s="1"/>
      <c r="BB2912" s="1"/>
    </row>
    <row r="2913" spans="1:54" x14ac:dyDescent="0.2">
      <c r="A2913" s="178">
        <f t="shared" si="1547"/>
        <v>44032</v>
      </c>
      <c r="B2913" s="2">
        <f t="shared" si="1533"/>
        <v>85816.394799581816</v>
      </c>
      <c r="C2913" s="2">
        <f t="shared" si="1548"/>
        <v>55880.951490189997</v>
      </c>
      <c r="D2913" s="2">
        <f>SUM(Y2913:Y$2956)</f>
        <v>7697.4491615200004</v>
      </c>
      <c r="E2913" s="11">
        <f t="shared" si="1534"/>
        <v>48183.502328669994</v>
      </c>
      <c r="F2913" s="99">
        <f t="shared" si="1527"/>
        <v>5311.65</v>
      </c>
      <c r="G2913" s="3">
        <f>IF(N2913=1,VLOOKUP(A2912,[1]Plan1!$BG$69:$BI$188,3),G2912)</f>
        <v>5325.46</v>
      </c>
      <c r="H2913" s="200">
        <f t="shared" si="1528"/>
        <v>43953</v>
      </c>
      <c r="I2913" s="200">
        <f t="shared" si="1529"/>
        <v>43984</v>
      </c>
      <c r="J2913" s="27">
        <f t="shared" si="1535"/>
        <v>2.5999454030292135E-3</v>
      </c>
      <c r="K2913" s="12">
        <f t="shared" si="1549"/>
        <v>44046</v>
      </c>
      <c r="L2913" s="12">
        <f t="shared" si="1536"/>
        <v>44046</v>
      </c>
      <c r="M2913" s="1">
        <f t="shared" si="1550"/>
        <v>23</v>
      </c>
      <c r="N2913" s="1">
        <f t="shared" si="1537"/>
        <v>13</v>
      </c>
      <c r="O2913" s="2">
        <f t="shared" si="1538"/>
        <v>1.0014687</v>
      </c>
      <c r="P2913" s="11">
        <f t="shared" si="1526"/>
        <v>0.99620023000000002</v>
      </c>
      <c r="Q2913" s="11">
        <f t="shared" si="1555"/>
        <v>1.5318554881801241</v>
      </c>
      <c r="R2913" s="2">
        <f t="shared" si="1525"/>
        <v>1.5341053200000001</v>
      </c>
      <c r="S2913" s="2">
        <f t="shared" si="1553"/>
        <v>1.5082878799999999</v>
      </c>
      <c r="T2913" s="2">
        <f t="shared" si="1539"/>
        <v>84284.561855520005</v>
      </c>
      <c r="U2913" s="2">
        <f t="shared" si="1540"/>
        <v>3912.520115716778</v>
      </c>
      <c r="V2913" s="2">
        <f t="shared" si="1541"/>
        <v>25735.064929975037</v>
      </c>
      <c r="W2913" s="2">
        <f t="shared" si="1542"/>
        <v>85528.536535881809</v>
      </c>
      <c r="X2913" s="29">
        <f t="shared" si="1543"/>
        <v>0</v>
      </c>
      <c r="Y2913" s="2">
        <f t="shared" si="1554"/>
        <v>0</v>
      </c>
      <c r="Z2913" s="82">
        <f t="shared" si="1544"/>
        <v>0</v>
      </c>
      <c r="AA2913" s="2">
        <f t="shared" si="1531"/>
        <v>0</v>
      </c>
      <c r="AB2913" s="27">
        <f t="shared" si="1551"/>
        <v>6.7299999999999999E-2</v>
      </c>
      <c r="AC2913" s="29">
        <f t="shared" si="1530"/>
        <v>13</v>
      </c>
      <c r="AD2913" s="29">
        <v>252</v>
      </c>
      <c r="AE2913" s="11">
        <f t="shared" si="1556"/>
        <v>1.0033656399999999</v>
      </c>
      <c r="AF2913" s="2">
        <f t="shared" si="1532"/>
        <v>283.67149275999998</v>
      </c>
      <c r="AG2913" s="2">
        <f t="shared" si="1545"/>
        <v>287.85826370000001</v>
      </c>
      <c r="AH2913" s="3">
        <f t="shared" si="1546"/>
        <v>0</v>
      </c>
      <c r="AI2913" s="4" t="str">
        <f t="shared" si="1524"/>
        <v>A+J=</v>
      </c>
      <c r="AJ2913" s="12">
        <f t="shared" si="1552"/>
        <v>44046</v>
      </c>
      <c r="AK2913" s="12"/>
      <c r="AL2913" s="4"/>
      <c r="AM2913" s="1"/>
      <c r="AN2913" s="12"/>
      <c r="AO2913" s="1"/>
      <c r="AP2913" s="1"/>
      <c r="AQ2913" s="3"/>
      <c r="AR2913" s="3"/>
      <c r="AS2913" s="7"/>
      <c r="AT2913" s="1"/>
      <c r="AU2913" s="1"/>
      <c r="AV2913" s="1"/>
      <c r="AW2913" s="1"/>
      <c r="AX2913" s="1"/>
      <c r="AY2913" s="1"/>
      <c r="AZ2913" s="1"/>
      <c r="BA2913" s="1"/>
      <c r="BB2913" s="1"/>
    </row>
    <row r="2914" spans="1:54" x14ac:dyDescent="0.2">
      <c r="A2914" s="178">
        <f t="shared" si="1547"/>
        <v>44033</v>
      </c>
      <c r="B2914" s="2">
        <f t="shared" si="1533"/>
        <v>85846.953941160144</v>
      </c>
      <c r="C2914" s="2">
        <f t="shared" si="1548"/>
        <v>55880.951490189997</v>
      </c>
      <c r="D2914" s="2">
        <f>SUM(Y2914:Y$2956)</f>
        <v>7697.4491615200004</v>
      </c>
      <c r="E2914" s="11">
        <f t="shared" si="1534"/>
        <v>48183.502328669994</v>
      </c>
      <c r="F2914" s="99">
        <f t="shared" si="1527"/>
        <v>5311.65</v>
      </c>
      <c r="G2914" s="3">
        <f>IF(N2914=1,VLOOKUP(A2913,[1]Plan1!$BG$69:$BI$188,3),G2913)</f>
        <v>5325.46</v>
      </c>
      <c r="H2914" s="200">
        <f t="shared" si="1528"/>
        <v>43953</v>
      </c>
      <c r="I2914" s="200">
        <f t="shared" si="1529"/>
        <v>43984</v>
      </c>
      <c r="J2914" s="27">
        <f t="shared" si="1535"/>
        <v>2.5999454030292135E-3</v>
      </c>
      <c r="K2914" s="12">
        <f t="shared" si="1549"/>
        <v>44046</v>
      </c>
      <c r="L2914" s="12">
        <f t="shared" si="1536"/>
        <v>44046</v>
      </c>
      <c r="M2914" s="1">
        <f t="shared" si="1550"/>
        <v>23</v>
      </c>
      <c r="N2914" s="1">
        <f t="shared" si="1537"/>
        <v>14</v>
      </c>
      <c r="O2914" s="2">
        <f t="shared" si="1538"/>
        <v>1.00158177</v>
      </c>
      <c r="P2914" s="11">
        <f t="shared" si="1526"/>
        <v>0.99620023000000002</v>
      </c>
      <c r="Q2914" s="11">
        <f t="shared" si="1555"/>
        <v>1.5318554881801241</v>
      </c>
      <c r="R2914" s="2">
        <f t="shared" si="1525"/>
        <v>1.5342785299999999</v>
      </c>
      <c r="S2914" s="2">
        <f t="shared" si="1553"/>
        <v>1.5082878799999999</v>
      </c>
      <c r="T2914" s="2">
        <f t="shared" si="1539"/>
        <v>84284.561855520005</v>
      </c>
      <c r="U2914" s="2">
        <f t="shared" si="1540"/>
        <v>3912.520115716778</v>
      </c>
      <c r="V2914" s="2">
        <f t="shared" si="1541"/>
        <v>25743.410794413376</v>
      </c>
      <c r="W2914" s="2">
        <f t="shared" si="1542"/>
        <v>85536.882400320144</v>
      </c>
      <c r="X2914" s="29">
        <f t="shared" si="1543"/>
        <v>0</v>
      </c>
      <c r="Y2914" s="2">
        <f t="shared" si="1554"/>
        <v>0</v>
      </c>
      <c r="Z2914" s="82">
        <f t="shared" si="1544"/>
        <v>0</v>
      </c>
      <c r="AA2914" s="2">
        <f t="shared" si="1531"/>
        <v>0</v>
      </c>
      <c r="AB2914" s="27">
        <f t="shared" si="1551"/>
        <v>6.7299999999999999E-2</v>
      </c>
      <c r="AC2914" s="29">
        <f t="shared" si="1530"/>
        <v>14</v>
      </c>
      <c r="AD2914" s="29">
        <v>252</v>
      </c>
      <c r="AE2914" s="11">
        <f t="shared" si="1556"/>
        <v>1.0036250040000001</v>
      </c>
      <c r="AF2914" s="2">
        <f t="shared" si="1532"/>
        <v>305.53187386000002</v>
      </c>
      <c r="AG2914" s="2">
        <f t="shared" si="1545"/>
        <v>310.07154084000001</v>
      </c>
      <c r="AH2914" s="3">
        <f t="shared" si="1546"/>
        <v>0</v>
      </c>
      <c r="AI2914" s="4" t="str">
        <f t="shared" ref="AI2914:AI2977" si="1557">AI2913</f>
        <v>A+J=</v>
      </c>
      <c r="AJ2914" s="12">
        <f t="shared" si="1552"/>
        <v>44046</v>
      </c>
      <c r="AK2914" s="12"/>
      <c r="AL2914" s="4"/>
      <c r="AM2914" s="1"/>
      <c r="AN2914" s="12"/>
      <c r="AO2914" s="1"/>
      <c r="AP2914" s="1"/>
      <c r="AQ2914" s="3"/>
      <c r="AR2914" s="3"/>
      <c r="AS2914" s="7"/>
      <c r="AT2914" s="1"/>
      <c r="AU2914" s="1"/>
      <c r="AV2914" s="1"/>
      <c r="AW2914" s="1"/>
      <c r="AX2914" s="1"/>
      <c r="AY2914" s="1"/>
      <c r="AZ2914" s="1"/>
      <c r="BA2914" s="1"/>
      <c r="BB2914" s="1"/>
    </row>
    <row r="2915" spans="1:54" x14ac:dyDescent="0.2">
      <c r="A2915" s="178">
        <f t="shared" si="1547"/>
        <v>44034</v>
      </c>
      <c r="B2915" s="2">
        <f t="shared" si="1533"/>
        <v>85877.523627213523</v>
      </c>
      <c r="C2915" s="2">
        <f t="shared" si="1548"/>
        <v>55880.951490189997</v>
      </c>
      <c r="D2915" s="2">
        <f>SUM(Y2915:Y$2956)</f>
        <v>7697.4491615200004</v>
      </c>
      <c r="E2915" s="11">
        <f t="shared" si="1534"/>
        <v>48183.502328669994</v>
      </c>
      <c r="F2915" s="99">
        <f t="shared" si="1527"/>
        <v>5311.65</v>
      </c>
      <c r="G2915" s="3">
        <f>IF(N2915=1,VLOOKUP(A2914,[1]Plan1!$BG$69:$BI$188,3),G2914)</f>
        <v>5325.46</v>
      </c>
      <c r="H2915" s="200">
        <f t="shared" si="1528"/>
        <v>43953</v>
      </c>
      <c r="I2915" s="200">
        <f t="shared" si="1529"/>
        <v>43984</v>
      </c>
      <c r="J2915" s="27">
        <f t="shared" si="1535"/>
        <v>2.5999454030292135E-3</v>
      </c>
      <c r="K2915" s="12">
        <f t="shared" si="1549"/>
        <v>44046</v>
      </c>
      <c r="L2915" s="12">
        <f t="shared" si="1536"/>
        <v>44046</v>
      </c>
      <c r="M2915" s="1">
        <f t="shared" si="1550"/>
        <v>23</v>
      </c>
      <c r="N2915" s="1">
        <f t="shared" si="1537"/>
        <v>15</v>
      </c>
      <c r="O2915" s="2">
        <f t="shared" si="1538"/>
        <v>1.00169485</v>
      </c>
      <c r="P2915" s="11">
        <f t="shared" si="1526"/>
        <v>0.99620023000000002</v>
      </c>
      <c r="Q2915" s="11">
        <f t="shared" si="1555"/>
        <v>1.5318554881801241</v>
      </c>
      <c r="R2915" s="2">
        <f t="shared" si="1525"/>
        <v>1.5344517499999999</v>
      </c>
      <c r="S2915" s="2">
        <f t="shared" si="1553"/>
        <v>1.5082878799999999</v>
      </c>
      <c r="T2915" s="2">
        <f t="shared" si="1539"/>
        <v>84284.561855520005</v>
      </c>
      <c r="U2915" s="2">
        <f t="shared" si="1540"/>
        <v>3912.520115716778</v>
      </c>
      <c r="V2915" s="2">
        <f t="shared" si="1541"/>
        <v>25751.75714068675</v>
      </c>
      <c r="W2915" s="2">
        <f t="shared" si="1542"/>
        <v>85545.228746593522</v>
      </c>
      <c r="X2915" s="29">
        <f t="shared" si="1543"/>
        <v>0</v>
      </c>
      <c r="Y2915" s="2">
        <f t="shared" si="1554"/>
        <v>0</v>
      </c>
      <c r="Z2915" s="82">
        <f t="shared" si="1544"/>
        <v>0</v>
      </c>
      <c r="AA2915" s="2">
        <f t="shared" si="1531"/>
        <v>0</v>
      </c>
      <c r="AB2915" s="27">
        <f t="shared" si="1551"/>
        <v>6.7299999999999999E-2</v>
      </c>
      <c r="AC2915" s="29">
        <f t="shared" si="1530"/>
        <v>15</v>
      </c>
      <c r="AD2915" s="29">
        <v>252</v>
      </c>
      <c r="AE2915" s="11">
        <f t="shared" si="1556"/>
        <v>1.003884435</v>
      </c>
      <c r="AF2915" s="2">
        <f t="shared" si="1532"/>
        <v>327.39790203000001</v>
      </c>
      <c r="AG2915" s="2">
        <f t="shared" si="1545"/>
        <v>332.29488062000001</v>
      </c>
      <c r="AH2915" s="3">
        <f t="shared" si="1546"/>
        <v>0</v>
      </c>
      <c r="AI2915" s="4" t="str">
        <f t="shared" si="1557"/>
        <v>A+J=</v>
      </c>
      <c r="AJ2915" s="12">
        <f t="shared" si="1552"/>
        <v>44046</v>
      </c>
      <c r="AK2915" s="12"/>
      <c r="AL2915" s="4"/>
      <c r="AM2915" s="1"/>
      <c r="AN2915" s="12"/>
      <c r="AO2915" s="1"/>
      <c r="AP2915" s="1"/>
      <c r="AQ2915" s="3"/>
      <c r="AR2915" s="3"/>
      <c r="AS2915" s="7"/>
      <c r="AT2915" s="1"/>
      <c r="AU2915" s="1"/>
      <c r="AV2915" s="1"/>
      <c r="AW2915" s="1"/>
      <c r="AX2915" s="1"/>
      <c r="AY2915" s="1"/>
      <c r="AZ2915" s="1"/>
      <c r="BA2915" s="1"/>
      <c r="BB2915" s="1"/>
    </row>
    <row r="2916" spans="1:54" x14ac:dyDescent="0.2">
      <c r="A2916" s="178">
        <f t="shared" si="1547"/>
        <v>44035</v>
      </c>
      <c r="B2916" s="2">
        <f t="shared" si="1533"/>
        <v>85908.104429176936</v>
      </c>
      <c r="C2916" s="2">
        <f t="shared" si="1548"/>
        <v>55880.951490189997</v>
      </c>
      <c r="D2916" s="2">
        <f>SUM(Y2916:Y$2956)</f>
        <v>7697.4491615200004</v>
      </c>
      <c r="E2916" s="11">
        <f t="shared" si="1534"/>
        <v>48183.502328669994</v>
      </c>
      <c r="F2916" s="99">
        <f t="shared" si="1527"/>
        <v>5311.65</v>
      </c>
      <c r="G2916" s="3">
        <f>IF(N2916=1,VLOOKUP(A2915,[1]Plan1!$BG$69:$BI$188,3),G2915)</f>
        <v>5325.46</v>
      </c>
      <c r="H2916" s="200">
        <f t="shared" si="1528"/>
        <v>43953</v>
      </c>
      <c r="I2916" s="200">
        <f t="shared" si="1529"/>
        <v>43984</v>
      </c>
      <c r="J2916" s="27">
        <f t="shared" si="1535"/>
        <v>2.5999454030292135E-3</v>
      </c>
      <c r="K2916" s="12">
        <f t="shared" si="1549"/>
        <v>44046</v>
      </c>
      <c r="L2916" s="12">
        <f t="shared" si="1536"/>
        <v>44046</v>
      </c>
      <c r="M2916" s="1">
        <f t="shared" si="1550"/>
        <v>23</v>
      </c>
      <c r="N2916" s="1">
        <f t="shared" si="1537"/>
        <v>16</v>
      </c>
      <c r="O2916" s="2">
        <f t="shared" si="1538"/>
        <v>1.00180794</v>
      </c>
      <c r="P2916" s="11">
        <f t="shared" si="1526"/>
        <v>0.99620023000000002</v>
      </c>
      <c r="Q2916" s="11">
        <f t="shared" si="1555"/>
        <v>1.5318554881801241</v>
      </c>
      <c r="R2916" s="2">
        <f t="shared" si="1525"/>
        <v>1.53462499</v>
      </c>
      <c r="S2916" s="2">
        <f t="shared" si="1553"/>
        <v>1.5082878799999999</v>
      </c>
      <c r="T2916" s="2">
        <f t="shared" si="1539"/>
        <v>84284.561855520005</v>
      </c>
      <c r="U2916" s="2">
        <f t="shared" si="1540"/>
        <v>3912.520115716778</v>
      </c>
      <c r="V2916" s="2">
        <f t="shared" si="1541"/>
        <v>25760.10445063017</v>
      </c>
      <c r="W2916" s="2">
        <f t="shared" si="1542"/>
        <v>85553.576056536942</v>
      </c>
      <c r="X2916" s="29">
        <f t="shared" si="1543"/>
        <v>0</v>
      </c>
      <c r="Y2916" s="2">
        <f t="shared" si="1554"/>
        <v>0</v>
      </c>
      <c r="Z2916" s="82">
        <f t="shared" si="1544"/>
        <v>0</v>
      </c>
      <c r="AA2916" s="2">
        <f t="shared" si="1531"/>
        <v>0</v>
      </c>
      <c r="AB2916" s="27">
        <f t="shared" si="1551"/>
        <v>6.7299999999999999E-2</v>
      </c>
      <c r="AC2916" s="29">
        <f t="shared" si="1530"/>
        <v>16</v>
      </c>
      <c r="AD2916" s="29">
        <v>252</v>
      </c>
      <c r="AE2916" s="11">
        <f t="shared" si="1556"/>
        <v>1.004143934</v>
      </c>
      <c r="AF2916" s="2">
        <f t="shared" si="1532"/>
        <v>349.26966154000002</v>
      </c>
      <c r="AG2916" s="2">
        <f t="shared" si="1545"/>
        <v>354.52837263999999</v>
      </c>
      <c r="AH2916" s="3">
        <f t="shared" si="1546"/>
        <v>0</v>
      </c>
      <c r="AI2916" s="4" t="str">
        <f t="shared" si="1557"/>
        <v>A+J=</v>
      </c>
      <c r="AJ2916" s="12">
        <f t="shared" si="1552"/>
        <v>44046</v>
      </c>
      <c r="AK2916" s="12"/>
      <c r="AL2916" s="4"/>
      <c r="AM2916" s="1"/>
      <c r="AN2916" s="12"/>
      <c r="AO2916" s="1"/>
      <c r="AP2916" s="1"/>
      <c r="AQ2916" s="3"/>
      <c r="AR2916" s="3"/>
      <c r="AS2916" s="7"/>
      <c r="AT2916" s="1"/>
      <c r="AU2916" s="1"/>
      <c r="AV2916" s="1"/>
      <c r="AW2916" s="1"/>
      <c r="AX2916" s="1"/>
      <c r="AY2916" s="1"/>
      <c r="AZ2916" s="1"/>
      <c r="BA2916" s="1"/>
      <c r="BB2916" s="1"/>
    </row>
    <row r="2917" spans="1:54" x14ac:dyDescent="0.2">
      <c r="A2917" s="178">
        <f t="shared" si="1547"/>
        <v>44036</v>
      </c>
      <c r="B2917" s="2">
        <f t="shared" si="1533"/>
        <v>85938.695694415394</v>
      </c>
      <c r="C2917" s="2">
        <f t="shared" si="1548"/>
        <v>55880.951490189997</v>
      </c>
      <c r="D2917" s="2">
        <f>SUM(Y2917:Y$2956)</f>
        <v>7697.4491615200004</v>
      </c>
      <c r="E2917" s="11">
        <f t="shared" si="1534"/>
        <v>48183.502328669994</v>
      </c>
      <c r="F2917" s="99">
        <f t="shared" si="1527"/>
        <v>5311.65</v>
      </c>
      <c r="G2917" s="3">
        <f>IF(N2917=1,VLOOKUP(A2916,[1]Plan1!$BG$69:$BI$188,3),G2916)</f>
        <v>5325.46</v>
      </c>
      <c r="H2917" s="200">
        <f t="shared" si="1528"/>
        <v>43953</v>
      </c>
      <c r="I2917" s="200">
        <f t="shared" si="1529"/>
        <v>43984</v>
      </c>
      <c r="J2917" s="27">
        <f t="shared" si="1535"/>
        <v>2.5999454030292135E-3</v>
      </c>
      <c r="K2917" s="12">
        <f t="shared" si="1549"/>
        <v>44046</v>
      </c>
      <c r="L2917" s="12">
        <f t="shared" si="1536"/>
        <v>44046</v>
      </c>
      <c r="M2917" s="1">
        <f t="shared" si="1550"/>
        <v>23</v>
      </c>
      <c r="N2917" s="1">
        <f t="shared" si="1537"/>
        <v>17</v>
      </c>
      <c r="O2917" s="2">
        <f t="shared" si="1538"/>
        <v>1.00192104</v>
      </c>
      <c r="P2917" s="11">
        <f t="shared" si="1526"/>
        <v>0.99620023000000002</v>
      </c>
      <c r="Q2917" s="11">
        <f t="shared" si="1555"/>
        <v>1.5318554881801241</v>
      </c>
      <c r="R2917" s="2">
        <f t="shared" si="1525"/>
        <v>1.53479824</v>
      </c>
      <c r="S2917" s="2">
        <f t="shared" si="1553"/>
        <v>1.5082878799999999</v>
      </c>
      <c r="T2917" s="2">
        <f t="shared" si="1539"/>
        <v>84284.561855520005</v>
      </c>
      <c r="U2917" s="2">
        <f t="shared" si="1540"/>
        <v>3912.520115716778</v>
      </c>
      <c r="V2917" s="2">
        <f t="shared" si="1541"/>
        <v>25768.452242408614</v>
      </c>
      <c r="W2917" s="2">
        <f t="shared" si="1542"/>
        <v>85561.923848315389</v>
      </c>
      <c r="X2917" s="29">
        <f t="shared" si="1543"/>
        <v>0</v>
      </c>
      <c r="Y2917" s="2">
        <f t="shared" si="1554"/>
        <v>0</v>
      </c>
      <c r="Z2917" s="82">
        <f t="shared" si="1544"/>
        <v>0</v>
      </c>
      <c r="AA2917" s="2">
        <f t="shared" si="1531"/>
        <v>0</v>
      </c>
      <c r="AB2917" s="27">
        <f t="shared" si="1551"/>
        <v>6.7299999999999999E-2</v>
      </c>
      <c r="AC2917" s="29">
        <f t="shared" si="1530"/>
        <v>17</v>
      </c>
      <c r="AD2917" s="29">
        <v>252</v>
      </c>
      <c r="AE2917" s="11">
        <f t="shared" si="1556"/>
        <v>1.0044034989999999</v>
      </c>
      <c r="AF2917" s="2">
        <f t="shared" si="1532"/>
        <v>371.14698384000002</v>
      </c>
      <c r="AG2917" s="2">
        <f t="shared" si="1545"/>
        <v>376.7718461</v>
      </c>
      <c r="AH2917" s="3">
        <f t="shared" si="1546"/>
        <v>0</v>
      </c>
      <c r="AI2917" s="4" t="str">
        <f t="shared" si="1557"/>
        <v>A+J=</v>
      </c>
      <c r="AJ2917" s="12">
        <f t="shared" si="1552"/>
        <v>44046</v>
      </c>
      <c r="AK2917" s="12"/>
      <c r="AL2917" s="4"/>
      <c r="AM2917" s="1"/>
      <c r="AN2917" s="12"/>
      <c r="AO2917" s="1"/>
      <c r="AP2917" s="1"/>
      <c r="AQ2917" s="3"/>
      <c r="AR2917" s="3"/>
      <c r="AS2917" s="7"/>
      <c r="AT2917" s="1"/>
      <c r="AU2917" s="1"/>
      <c r="AV2917" s="1"/>
      <c r="AW2917" s="1"/>
      <c r="AX2917" s="1"/>
      <c r="AY2917" s="1"/>
      <c r="AZ2917" s="1"/>
      <c r="BA2917" s="1"/>
      <c r="BB2917" s="1"/>
    </row>
    <row r="2918" spans="1:54" x14ac:dyDescent="0.2">
      <c r="A2918" s="178">
        <f t="shared" si="1547"/>
        <v>44037</v>
      </c>
      <c r="B2918" s="2">
        <f t="shared" si="1533"/>
        <v>85969.298478698896</v>
      </c>
      <c r="C2918" s="2">
        <f t="shared" si="1548"/>
        <v>55880.951490189997</v>
      </c>
      <c r="D2918" s="2">
        <f>SUM(Y2918:Y$2956)</f>
        <v>7697.4491615200004</v>
      </c>
      <c r="E2918" s="11">
        <f t="shared" si="1534"/>
        <v>48183.502328669994</v>
      </c>
      <c r="F2918" s="99">
        <f t="shared" si="1527"/>
        <v>5311.65</v>
      </c>
      <c r="G2918" s="3">
        <f>IF(N2918=1,VLOOKUP(A2917,[1]Plan1!$BG$69:$BI$188,3),G2917)</f>
        <v>5325.46</v>
      </c>
      <c r="H2918" s="200">
        <f t="shared" si="1528"/>
        <v>43953</v>
      </c>
      <c r="I2918" s="200">
        <f t="shared" si="1529"/>
        <v>43984</v>
      </c>
      <c r="J2918" s="27">
        <f t="shared" si="1535"/>
        <v>2.5999454030292135E-3</v>
      </c>
      <c r="K2918" s="12">
        <f t="shared" si="1549"/>
        <v>44046</v>
      </c>
      <c r="L2918" s="12">
        <f t="shared" si="1536"/>
        <v>44046</v>
      </c>
      <c r="M2918" s="1">
        <f t="shared" si="1550"/>
        <v>23</v>
      </c>
      <c r="N2918" s="1">
        <f t="shared" si="1537"/>
        <v>18</v>
      </c>
      <c r="O2918" s="2">
        <f t="shared" si="1538"/>
        <v>1.00203416</v>
      </c>
      <c r="P2918" s="11">
        <f t="shared" si="1526"/>
        <v>0.99620023000000002</v>
      </c>
      <c r="Q2918" s="11">
        <f t="shared" si="1555"/>
        <v>1.5318554881801241</v>
      </c>
      <c r="R2918" s="2">
        <f t="shared" si="1525"/>
        <v>1.53497152</v>
      </c>
      <c r="S2918" s="2">
        <f t="shared" si="1553"/>
        <v>1.5082878799999999</v>
      </c>
      <c r="T2918" s="2">
        <f t="shared" si="1539"/>
        <v>84284.561855520005</v>
      </c>
      <c r="U2918" s="2">
        <f t="shared" si="1540"/>
        <v>3912.520115716778</v>
      </c>
      <c r="V2918" s="2">
        <f t="shared" si="1541"/>
        <v>25776.801479692127</v>
      </c>
      <c r="W2918" s="2">
        <f t="shared" si="1542"/>
        <v>85570.273085598892</v>
      </c>
      <c r="X2918" s="29">
        <f t="shared" si="1543"/>
        <v>0</v>
      </c>
      <c r="Y2918" s="2">
        <f t="shared" si="1554"/>
        <v>0</v>
      </c>
      <c r="Z2918" s="82">
        <f t="shared" si="1544"/>
        <v>0</v>
      </c>
      <c r="AA2918" s="2">
        <f t="shared" si="1531"/>
        <v>0</v>
      </c>
      <c r="AB2918" s="27">
        <f t="shared" si="1551"/>
        <v>6.7299999999999999E-2</v>
      </c>
      <c r="AC2918" s="29">
        <f t="shared" si="1530"/>
        <v>18</v>
      </c>
      <c r="AD2918" s="29">
        <v>252</v>
      </c>
      <c r="AE2918" s="11">
        <f t="shared" si="1556"/>
        <v>1.004663131</v>
      </c>
      <c r="AF2918" s="2">
        <f t="shared" si="1532"/>
        <v>393.02995320000002</v>
      </c>
      <c r="AG2918" s="2">
        <f t="shared" si="1545"/>
        <v>399.02539309999997</v>
      </c>
      <c r="AH2918" s="3">
        <f t="shared" si="1546"/>
        <v>0</v>
      </c>
      <c r="AI2918" s="4" t="str">
        <f t="shared" si="1557"/>
        <v>A+J=</v>
      </c>
      <c r="AJ2918" s="12">
        <f t="shared" si="1552"/>
        <v>44046</v>
      </c>
      <c r="AK2918" s="12"/>
      <c r="AL2918" s="4"/>
      <c r="AM2918" s="1"/>
      <c r="AN2918" s="12"/>
      <c r="AO2918" s="1"/>
      <c r="AP2918" s="1"/>
      <c r="AQ2918" s="3"/>
      <c r="AR2918" s="3"/>
      <c r="AS2918" s="7"/>
      <c r="AT2918" s="1"/>
      <c r="AU2918" s="1"/>
      <c r="AV2918" s="1"/>
      <c r="AW2918" s="1"/>
      <c r="AX2918" s="1"/>
      <c r="AY2918" s="1"/>
      <c r="AZ2918" s="1"/>
      <c r="BA2918" s="1"/>
      <c r="BB2918" s="1"/>
    </row>
    <row r="2919" spans="1:54" x14ac:dyDescent="0.2">
      <c r="A2919" s="178">
        <f t="shared" si="1547"/>
        <v>44038</v>
      </c>
      <c r="B2919" s="2">
        <f t="shared" si="1533"/>
        <v>85969.298478698896</v>
      </c>
      <c r="C2919" s="2">
        <f t="shared" si="1548"/>
        <v>55880.951490189997</v>
      </c>
      <c r="D2919" s="2">
        <f>SUM(Y2919:Y$2956)</f>
        <v>7697.4491615200004</v>
      </c>
      <c r="E2919" s="11">
        <f t="shared" si="1534"/>
        <v>48183.502328669994</v>
      </c>
      <c r="F2919" s="99">
        <f t="shared" si="1527"/>
        <v>5311.65</v>
      </c>
      <c r="G2919" s="3">
        <f>IF(N2919=1,VLOOKUP(A2918,[1]Plan1!$BG$69:$BI$188,3),G2918)</f>
        <v>5325.46</v>
      </c>
      <c r="H2919" s="200">
        <f t="shared" si="1528"/>
        <v>43953</v>
      </c>
      <c r="I2919" s="200">
        <f t="shared" si="1529"/>
        <v>43984</v>
      </c>
      <c r="J2919" s="27">
        <f t="shared" si="1535"/>
        <v>2.5999454030292135E-3</v>
      </c>
      <c r="K2919" s="12">
        <f t="shared" si="1549"/>
        <v>44046</v>
      </c>
      <c r="L2919" s="12">
        <f t="shared" si="1536"/>
        <v>44046</v>
      </c>
      <c r="M2919" s="1">
        <f t="shared" si="1550"/>
        <v>23</v>
      </c>
      <c r="N2919" s="1">
        <f t="shared" si="1537"/>
        <v>18</v>
      </c>
      <c r="O2919" s="2">
        <f t="shared" si="1538"/>
        <v>1.00203416</v>
      </c>
      <c r="P2919" s="11">
        <f t="shared" si="1526"/>
        <v>0.99620023000000002</v>
      </c>
      <c r="Q2919" s="11">
        <f t="shared" si="1555"/>
        <v>1.5318554881801241</v>
      </c>
      <c r="R2919" s="2">
        <f t="shared" si="1525"/>
        <v>1.53497152</v>
      </c>
      <c r="S2919" s="2">
        <f t="shared" si="1553"/>
        <v>1.5082878799999999</v>
      </c>
      <c r="T2919" s="2">
        <f t="shared" si="1539"/>
        <v>84284.561855520005</v>
      </c>
      <c r="U2919" s="2">
        <f t="shared" si="1540"/>
        <v>3912.520115716778</v>
      </c>
      <c r="V2919" s="2">
        <f t="shared" si="1541"/>
        <v>25776.801479692127</v>
      </c>
      <c r="W2919" s="2">
        <f t="shared" si="1542"/>
        <v>85570.273085598892</v>
      </c>
      <c r="X2919" s="29">
        <f t="shared" si="1543"/>
        <v>0</v>
      </c>
      <c r="Y2919" s="2">
        <f t="shared" si="1554"/>
        <v>0</v>
      </c>
      <c r="Z2919" s="82">
        <f t="shared" si="1544"/>
        <v>0</v>
      </c>
      <c r="AA2919" s="2">
        <f t="shared" si="1531"/>
        <v>0</v>
      </c>
      <c r="AB2919" s="27">
        <f t="shared" si="1551"/>
        <v>6.7299999999999999E-2</v>
      </c>
      <c r="AC2919" s="29">
        <f t="shared" si="1530"/>
        <v>18</v>
      </c>
      <c r="AD2919" s="29">
        <v>252</v>
      </c>
      <c r="AE2919" s="11">
        <f t="shared" si="1556"/>
        <v>1.004663131</v>
      </c>
      <c r="AF2919" s="2">
        <f t="shared" si="1532"/>
        <v>393.02995320000002</v>
      </c>
      <c r="AG2919" s="2">
        <f t="shared" si="1545"/>
        <v>399.02539309999997</v>
      </c>
      <c r="AH2919" s="3">
        <f t="shared" si="1546"/>
        <v>0</v>
      </c>
      <c r="AI2919" s="4" t="str">
        <f t="shared" si="1557"/>
        <v>A+J=</v>
      </c>
      <c r="AJ2919" s="12">
        <f t="shared" si="1552"/>
        <v>44046</v>
      </c>
      <c r="AK2919" s="12"/>
      <c r="AL2919" s="4"/>
      <c r="AM2919" s="1"/>
      <c r="AN2919" s="12"/>
      <c r="AO2919" s="1"/>
      <c r="AP2919" s="1"/>
      <c r="AQ2919" s="3"/>
      <c r="AR2919" s="3"/>
      <c r="AS2919" s="7"/>
      <c r="AT2919" s="1"/>
      <c r="AU2919" s="1"/>
      <c r="AV2919" s="1"/>
      <c r="AW2919" s="1"/>
      <c r="AX2919" s="1"/>
      <c r="AY2919" s="1"/>
      <c r="AZ2919" s="1"/>
      <c r="BA2919" s="1"/>
      <c r="BB2919" s="1"/>
    </row>
    <row r="2920" spans="1:54" x14ac:dyDescent="0.2">
      <c r="A2920" s="178">
        <f t="shared" si="1547"/>
        <v>44039</v>
      </c>
      <c r="B2920" s="2">
        <f t="shared" si="1533"/>
        <v>85969.298478698896</v>
      </c>
      <c r="C2920" s="2">
        <f t="shared" si="1548"/>
        <v>55880.951490189997</v>
      </c>
      <c r="D2920" s="2">
        <f>SUM(Y2920:Y$2956)</f>
        <v>7697.4491615200004</v>
      </c>
      <c r="E2920" s="11">
        <f t="shared" si="1534"/>
        <v>48183.502328669994</v>
      </c>
      <c r="F2920" s="99">
        <f t="shared" si="1527"/>
        <v>5311.65</v>
      </c>
      <c r="G2920" s="3">
        <f>IF(N2920=1,VLOOKUP(A2919,[1]Plan1!$BG$69:$BI$188,3),G2919)</f>
        <v>5325.46</v>
      </c>
      <c r="H2920" s="200">
        <f t="shared" si="1528"/>
        <v>43953</v>
      </c>
      <c r="I2920" s="200">
        <f t="shared" si="1529"/>
        <v>43984</v>
      </c>
      <c r="J2920" s="27">
        <f t="shared" si="1535"/>
        <v>2.5999454030292135E-3</v>
      </c>
      <c r="K2920" s="12">
        <f t="shared" si="1549"/>
        <v>44046</v>
      </c>
      <c r="L2920" s="12">
        <f t="shared" si="1536"/>
        <v>44046</v>
      </c>
      <c r="M2920" s="1">
        <f t="shared" si="1550"/>
        <v>23</v>
      </c>
      <c r="N2920" s="1">
        <f t="shared" si="1537"/>
        <v>18</v>
      </c>
      <c r="O2920" s="2">
        <f t="shared" si="1538"/>
        <v>1.00203416</v>
      </c>
      <c r="P2920" s="11">
        <f t="shared" si="1526"/>
        <v>0.99620023000000002</v>
      </c>
      <c r="Q2920" s="11">
        <f t="shared" si="1555"/>
        <v>1.5318554881801241</v>
      </c>
      <c r="R2920" s="2">
        <f t="shared" si="1525"/>
        <v>1.53497152</v>
      </c>
      <c r="S2920" s="2">
        <f t="shared" si="1553"/>
        <v>1.5082878799999999</v>
      </c>
      <c r="T2920" s="2">
        <f t="shared" si="1539"/>
        <v>84284.561855520005</v>
      </c>
      <c r="U2920" s="2">
        <f t="shared" si="1540"/>
        <v>3912.520115716778</v>
      </c>
      <c r="V2920" s="2">
        <f t="shared" si="1541"/>
        <v>25776.801479692127</v>
      </c>
      <c r="W2920" s="2">
        <f t="shared" si="1542"/>
        <v>85570.273085598892</v>
      </c>
      <c r="X2920" s="29">
        <f t="shared" si="1543"/>
        <v>0</v>
      </c>
      <c r="Y2920" s="2">
        <f t="shared" si="1554"/>
        <v>0</v>
      </c>
      <c r="Z2920" s="82">
        <f t="shared" si="1544"/>
        <v>0</v>
      </c>
      <c r="AA2920" s="2">
        <f t="shared" si="1531"/>
        <v>0</v>
      </c>
      <c r="AB2920" s="27">
        <f t="shared" si="1551"/>
        <v>6.7299999999999999E-2</v>
      </c>
      <c r="AC2920" s="29">
        <f t="shared" si="1530"/>
        <v>18</v>
      </c>
      <c r="AD2920" s="29">
        <v>252</v>
      </c>
      <c r="AE2920" s="11">
        <f t="shared" si="1556"/>
        <v>1.004663131</v>
      </c>
      <c r="AF2920" s="2">
        <f t="shared" si="1532"/>
        <v>393.02995320000002</v>
      </c>
      <c r="AG2920" s="2">
        <f t="shared" si="1545"/>
        <v>399.02539309999997</v>
      </c>
      <c r="AH2920" s="3">
        <f t="shared" si="1546"/>
        <v>0</v>
      </c>
      <c r="AI2920" s="4" t="str">
        <f t="shared" si="1557"/>
        <v>A+J=</v>
      </c>
      <c r="AJ2920" s="12">
        <f t="shared" si="1552"/>
        <v>44046</v>
      </c>
      <c r="AK2920" s="12"/>
      <c r="AL2920" s="4"/>
      <c r="AM2920" s="1"/>
      <c r="AN2920" s="12"/>
      <c r="AO2920" s="1"/>
      <c r="AP2920" s="1"/>
      <c r="AQ2920" s="3"/>
      <c r="AR2920" s="3"/>
      <c r="AS2920" s="7"/>
      <c r="AT2920" s="1"/>
      <c r="AU2920" s="1"/>
      <c r="AV2920" s="1"/>
      <c r="AW2920" s="1"/>
      <c r="AX2920" s="1"/>
      <c r="AY2920" s="1"/>
      <c r="AZ2920" s="1"/>
      <c r="BA2920" s="1"/>
      <c r="BB2920" s="1"/>
    </row>
    <row r="2921" spans="1:54" x14ac:dyDescent="0.2">
      <c r="A2921" s="178">
        <f t="shared" si="1547"/>
        <v>44040</v>
      </c>
      <c r="B2921" s="2">
        <f t="shared" si="1533"/>
        <v>85999.912386202457</v>
      </c>
      <c r="C2921" s="2">
        <f t="shared" si="1548"/>
        <v>55880.951490189997</v>
      </c>
      <c r="D2921" s="2">
        <f>SUM(Y2921:Y$2956)</f>
        <v>7697.4491615200004</v>
      </c>
      <c r="E2921" s="11">
        <f t="shared" si="1534"/>
        <v>48183.502328669994</v>
      </c>
      <c r="F2921" s="99">
        <f t="shared" si="1527"/>
        <v>5311.65</v>
      </c>
      <c r="G2921" s="3">
        <f>IF(N2921=1,VLOOKUP(A2920,[1]Plan1!$BG$69:$BI$188,3),G2920)</f>
        <v>5325.46</v>
      </c>
      <c r="H2921" s="200">
        <f t="shared" si="1528"/>
        <v>43953</v>
      </c>
      <c r="I2921" s="200">
        <f t="shared" si="1529"/>
        <v>43984</v>
      </c>
      <c r="J2921" s="27">
        <f t="shared" si="1535"/>
        <v>2.5999454030292135E-3</v>
      </c>
      <c r="K2921" s="12">
        <f t="shared" si="1549"/>
        <v>44046</v>
      </c>
      <c r="L2921" s="12">
        <f t="shared" si="1536"/>
        <v>44046</v>
      </c>
      <c r="M2921" s="1">
        <f t="shared" si="1550"/>
        <v>23</v>
      </c>
      <c r="N2921" s="1">
        <f t="shared" si="1537"/>
        <v>19</v>
      </c>
      <c r="O2921" s="2">
        <f t="shared" si="1538"/>
        <v>1.0021472899999999</v>
      </c>
      <c r="P2921" s="11">
        <f t="shared" si="1526"/>
        <v>0.99620023000000002</v>
      </c>
      <c r="Q2921" s="11">
        <f t="shared" si="1555"/>
        <v>1.5318554881801241</v>
      </c>
      <c r="R2921" s="2">
        <f t="shared" ref="R2921:R2984" si="1558">TRUNC(TRUNC((O2921*Q2921),15),8)</f>
        <v>1.53514482</v>
      </c>
      <c r="S2921" s="2">
        <f t="shared" si="1553"/>
        <v>1.5082878799999999</v>
      </c>
      <c r="T2921" s="2">
        <f t="shared" si="1539"/>
        <v>84284.561855520005</v>
      </c>
      <c r="U2921" s="2">
        <f t="shared" si="1540"/>
        <v>3912.520115716778</v>
      </c>
      <c r="V2921" s="2">
        <f t="shared" si="1541"/>
        <v>25785.151680645682</v>
      </c>
      <c r="W2921" s="2">
        <f t="shared" si="1542"/>
        <v>85578.623286552451</v>
      </c>
      <c r="X2921" s="29">
        <f t="shared" si="1543"/>
        <v>0</v>
      </c>
      <c r="Y2921" s="2">
        <f t="shared" si="1554"/>
        <v>0</v>
      </c>
      <c r="Z2921" s="82">
        <f t="shared" si="1544"/>
        <v>0</v>
      </c>
      <c r="AA2921" s="2">
        <f t="shared" si="1531"/>
        <v>0</v>
      </c>
      <c r="AB2921" s="27">
        <f t="shared" si="1551"/>
        <v>6.7299999999999999E-2</v>
      </c>
      <c r="AC2921" s="29">
        <f t="shared" si="1530"/>
        <v>19</v>
      </c>
      <c r="AD2921" s="29">
        <v>252</v>
      </c>
      <c r="AE2921" s="11">
        <f t="shared" si="1556"/>
        <v>1.004922831</v>
      </c>
      <c r="AF2921" s="2">
        <f t="shared" si="1532"/>
        <v>414.91865392</v>
      </c>
      <c r="AG2921" s="2">
        <f t="shared" si="1545"/>
        <v>421.28909965000003</v>
      </c>
      <c r="AH2921" s="3">
        <f t="shared" si="1546"/>
        <v>0</v>
      </c>
      <c r="AI2921" s="4" t="str">
        <f t="shared" si="1557"/>
        <v>A+J=</v>
      </c>
      <c r="AJ2921" s="12">
        <f t="shared" si="1552"/>
        <v>44046</v>
      </c>
      <c r="AK2921" s="12"/>
      <c r="AL2921" s="4"/>
      <c r="AM2921" s="1"/>
      <c r="AN2921" s="12"/>
      <c r="AO2921" s="1"/>
      <c r="AP2921" s="1"/>
      <c r="AQ2921" s="3"/>
      <c r="AR2921" s="3"/>
      <c r="AS2921" s="7"/>
      <c r="AT2921" s="1"/>
      <c r="AU2921" s="1"/>
      <c r="AV2921" s="1"/>
      <c r="AW2921" s="1"/>
      <c r="AX2921" s="1"/>
      <c r="AY2921" s="1"/>
      <c r="AZ2921" s="1"/>
      <c r="BA2921" s="1"/>
      <c r="BB2921" s="1"/>
    </row>
    <row r="2922" spans="1:54" x14ac:dyDescent="0.2">
      <c r="A2922" s="178">
        <f t="shared" si="1547"/>
        <v>44041</v>
      </c>
      <c r="B2922" s="2">
        <f t="shared" si="1533"/>
        <v>86030.537248196066</v>
      </c>
      <c r="C2922" s="2">
        <f t="shared" si="1548"/>
        <v>55880.951490189997</v>
      </c>
      <c r="D2922" s="2">
        <f>SUM(Y2922:Y$2956)</f>
        <v>7697.4491615200004</v>
      </c>
      <c r="E2922" s="11">
        <f t="shared" si="1534"/>
        <v>48183.502328669994</v>
      </c>
      <c r="F2922" s="99">
        <f t="shared" si="1527"/>
        <v>5311.65</v>
      </c>
      <c r="G2922" s="3">
        <f>IF(N2922=1,VLOOKUP(A2921,[1]Plan1!$BG$69:$BI$188,3),G2921)</f>
        <v>5325.46</v>
      </c>
      <c r="H2922" s="200">
        <f t="shared" si="1528"/>
        <v>43953</v>
      </c>
      <c r="I2922" s="200">
        <f t="shared" si="1529"/>
        <v>43984</v>
      </c>
      <c r="J2922" s="27">
        <f t="shared" si="1535"/>
        <v>2.5999454030292135E-3</v>
      </c>
      <c r="K2922" s="12">
        <f t="shared" si="1549"/>
        <v>44046</v>
      </c>
      <c r="L2922" s="12">
        <f t="shared" si="1536"/>
        <v>44046</v>
      </c>
      <c r="M2922" s="1">
        <f t="shared" si="1550"/>
        <v>23</v>
      </c>
      <c r="N2922" s="1">
        <f t="shared" si="1537"/>
        <v>20</v>
      </c>
      <c r="O2922" s="2">
        <f t="shared" si="1538"/>
        <v>1.00226043</v>
      </c>
      <c r="P2922" s="11">
        <f t="shared" ref="P2922:P2985" si="1559">IF(L2922&gt;L2921,O2921,P2921)</f>
        <v>0.99620023000000002</v>
      </c>
      <c r="Q2922" s="11">
        <f t="shared" si="1555"/>
        <v>1.5318554881801241</v>
      </c>
      <c r="R2922" s="2">
        <f t="shared" si="1558"/>
        <v>1.53531814</v>
      </c>
      <c r="S2922" s="2">
        <f t="shared" si="1553"/>
        <v>1.5082878799999999</v>
      </c>
      <c r="T2922" s="2">
        <f t="shared" si="1539"/>
        <v>84284.561855520005</v>
      </c>
      <c r="U2922" s="2">
        <f t="shared" si="1540"/>
        <v>3912.520115716778</v>
      </c>
      <c r="V2922" s="2">
        <f t="shared" si="1541"/>
        <v>25793.50284526929</v>
      </c>
      <c r="W2922" s="2">
        <f t="shared" si="1542"/>
        <v>85586.974451176065</v>
      </c>
      <c r="X2922" s="29">
        <f t="shared" si="1543"/>
        <v>0</v>
      </c>
      <c r="Y2922" s="2">
        <f t="shared" si="1554"/>
        <v>0</v>
      </c>
      <c r="Z2922" s="82">
        <f t="shared" si="1544"/>
        <v>0</v>
      </c>
      <c r="AA2922" s="2">
        <f t="shared" si="1531"/>
        <v>0</v>
      </c>
      <c r="AB2922" s="27">
        <f t="shared" si="1551"/>
        <v>6.7299999999999999E-2</v>
      </c>
      <c r="AC2922" s="29">
        <f t="shared" si="1530"/>
        <v>20</v>
      </c>
      <c r="AD2922" s="29">
        <v>252</v>
      </c>
      <c r="AE2922" s="11">
        <f t="shared" si="1556"/>
        <v>1.0051825969999999</v>
      </c>
      <c r="AF2922" s="2">
        <f t="shared" si="1532"/>
        <v>436.81291741000001</v>
      </c>
      <c r="AG2922" s="2">
        <f t="shared" si="1545"/>
        <v>443.56279702</v>
      </c>
      <c r="AH2922" s="3">
        <f t="shared" si="1546"/>
        <v>0</v>
      </c>
      <c r="AI2922" s="4" t="str">
        <f t="shared" si="1557"/>
        <v>A+J=</v>
      </c>
      <c r="AJ2922" s="12">
        <f t="shared" si="1552"/>
        <v>44046</v>
      </c>
      <c r="AK2922" s="12"/>
      <c r="AL2922" s="4"/>
      <c r="AM2922" s="1"/>
      <c r="AN2922" s="12"/>
      <c r="AO2922" s="1"/>
      <c r="AP2922" s="1"/>
      <c r="AQ2922" s="3"/>
      <c r="AR2922" s="3"/>
      <c r="AS2922" s="7"/>
      <c r="AT2922" s="1"/>
      <c r="AU2922" s="1"/>
      <c r="AV2922" s="1"/>
      <c r="AW2922" s="1"/>
      <c r="AX2922" s="1"/>
      <c r="AY2922" s="1"/>
      <c r="AZ2922" s="1"/>
      <c r="BA2922" s="1"/>
      <c r="BB2922" s="1"/>
    </row>
    <row r="2923" spans="1:54" x14ac:dyDescent="0.2">
      <c r="A2923" s="178">
        <f t="shared" si="1547"/>
        <v>44042</v>
      </c>
      <c r="B2923" s="2">
        <f t="shared" si="1533"/>
        <v>86061.173238299714</v>
      </c>
      <c r="C2923" s="2">
        <f t="shared" si="1548"/>
        <v>55880.951490189997</v>
      </c>
      <c r="D2923" s="2">
        <f>SUM(Y2923:Y$2956)</f>
        <v>7697.4491615200004</v>
      </c>
      <c r="E2923" s="11">
        <f t="shared" si="1534"/>
        <v>48183.502328669994</v>
      </c>
      <c r="F2923" s="99">
        <f t="shared" si="1527"/>
        <v>5311.65</v>
      </c>
      <c r="G2923" s="3">
        <f>IF(N2923=1,VLOOKUP(A2922,[1]Plan1!$BG$69:$BI$188,3),G2922)</f>
        <v>5325.46</v>
      </c>
      <c r="H2923" s="200">
        <f t="shared" si="1528"/>
        <v>43953</v>
      </c>
      <c r="I2923" s="200">
        <f t="shared" si="1529"/>
        <v>43984</v>
      </c>
      <c r="J2923" s="27">
        <f t="shared" si="1535"/>
        <v>2.5999454030292135E-3</v>
      </c>
      <c r="K2923" s="12">
        <f t="shared" si="1549"/>
        <v>44046</v>
      </c>
      <c r="L2923" s="12">
        <f t="shared" si="1536"/>
        <v>44046</v>
      </c>
      <c r="M2923" s="1">
        <f t="shared" si="1550"/>
        <v>23</v>
      </c>
      <c r="N2923" s="1">
        <f t="shared" si="1537"/>
        <v>21</v>
      </c>
      <c r="O2923" s="2">
        <f t="shared" si="1538"/>
        <v>1.0023735899999999</v>
      </c>
      <c r="P2923" s="11">
        <f t="shared" si="1559"/>
        <v>0.99620023000000002</v>
      </c>
      <c r="Q2923" s="11">
        <f t="shared" si="1555"/>
        <v>1.5318554881801241</v>
      </c>
      <c r="R2923" s="2">
        <f t="shared" si="1558"/>
        <v>1.5354914799999999</v>
      </c>
      <c r="S2923" s="2">
        <f t="shared" si="1553"/>
        <v>1.5082878799999999</v>
      </c>
      <c r="T2923" s="2">
        <f t="shared" si="1539"/>
        <v>84284.561855520005</v>
      </c>
      <c r="U2923" s="2">
        <f t="shared" si="1540"/>
        <v>3912.520115716778</v>
      </c>
      <c r="V2923" s="2">
        <f t="shared" si="1541"/>
        <v>25801.854973562939</v>
      </c>
      <c r="W2923" s="2">
        <f t="shared" si="1542"/>
        <v>85595.326579469707</v>
      </c>
      <c r="X2923" s="29">
        <f t="shared" si="1543"/>
        <v>0</v>
      </c>
      <c r="Y2923" s="2">
        <f t="shared" si="1554"/>
        <v>0</v>
      </c>
      <c r="Z2923" s="82">
        <f t="shared" si="1544"/>
        <v>0</v>
      </c>
      <c r="AA2923" s="2">
        <f t="shared" si="1531"/>
        <v>0</v>
      </c>
      <c r="AB2923" s="27">
        <f t="shared" si="1551"/>
        <v>6.7299999999999999E-2</v>
      </c>
      <c r="AC2923" s="29">
        <f t="shared" si="1530"/>
        <v>21</v>
      </c>
      <c r="AD2923" s="29">
        <v>252</v>
      </c>
      <c r="AE2923" s="11">
        <f t="shared" si="1556"/>
        <v>1.0054424310000001</v>
      </c>
      <c r="AF2923" s="2">
        <f t="shared" si="1532"/>
        <v>458.71291226</v>
      </c>
      <c r="AG2923" s="2">
        <f t="shared" si="1545"/>
        <v>465.84665883000002</v>
      </c>
      <c r="AH2923" s="3">
        <f t="shared" si="1546"/>
        <v>0</v>
      </c>
      <c r="AI2923" s="4" t="str">
        <f t="shared" si="1557"/>
        <v>A+J=</v>
      </c>
      <c r="AJ2923" s="12">
        <f t="shared" si="1552"/>
        <v>44046</v>
      </c>
      <c r="AK2923" s="12"/>
      <c r="AL2923" s="4"/>
      <c r="AM2923" s="1"/>
      <c r="AN2923" s="12"/>
      <c r="AO2923" s="1"/>
      <c r="AP2923" s="1"/>
      <c r="AQ2923" s="3"/>
      <c r="AR2923" s="3"/>
      <c r="AS2923" s="7"/>
      <c r="AT2923" s="1"/>
      <c r="AU2923" s="1"/>
      <c r="AV2923" s="1"/>
      <c r="AW2923" s="1"/>
      <c r="AX2923" s="1"/>
      <c r="AY2923" s="1"/>
      <c r="AZ2923" s="1"/>
      <c r="BA2923" s="1"/>
      <c r="BB2923" s="1"/>
    </row>
    <row r="2924" spans="1:54" x14ac:dyDescent="0.2">
      <c r="A2924" s="178">
        <f t="shared" si="1547"/>
        <v>44043</v>
      </c>
      <c r="B2924" s="2">
        <f t="shared" si="1533"/>
        <v>86091.820273333404</v>
      </c>
      <c r="C2924" s="2">
        <f t="shared" si="1548"/>
        <v>55880.951490189997</v>
      </c>
      <c r="D2924" s="2">
        <f>SUM(Y2924:Y$2956)</f>
        <v>7697.4491615200004</v>
      </c>
      <c r="E2924" s="11">
        <f t="shared" si="1534"/>
        <v>48183.502328669994</v>
      </c>
      <c r="F2924" s="99">
        <f t="shared" si="1527"/>
        <v>5311.65</v>
      </c>
      <c r="G2924" s="3">
        <f>IF(N2924=1,VLOOKUP(A2923,[1]Plan1!$BG$69:$BI$188,3),G2923)</f>
        <v>5325.46</v>
      </c>
      <c r="H2924" s="200">
        <f t="shared" si="1528"/>
        <v>43953</v>
      </c>
      <c r="I2924" s="200">
        <f t="shared" si="1529"/>
        <v>43984</v>
      </c>
      <c r="J2924" s="27">
        <f t="shared" si="1535"/>
        <v>2.5999454030292135E-3</v>
      </c>
      <c r="K2924" s="12">
        <f t="shared" si="1549"/>
        <v>44046</v>
      </c>
      <c r="L2924" s="12">
        <f t="shared" si="1536"/>
        <v>44046</v>
      </c>
      <c r="M2924" s="1">
        <f t="shared" si="1550"/>
        <v>23</v>
      </c>
      <c r="N2924" s="1">
        <f t="shared" si="1537"/>
        <v>22</v>
      </c>
      <c r="O2924" s="2">
        <f t="shared" si="1538"/>
        <v>1.00248676</v>
      </c>
      <c r="P2924" s="11">
        <f t="shared" si="1559"/>
        <v>0.99620023000000002</v>
      </c>
      <c r="Q2924" s="11">
        <f t="shared" si="1555"/>
        <v>1.5318554881801241</v>
      </c>
      <c r="R2924" s="2">
        <f t="shared" si="1558"/>
        <v>1.5356648399999999</v>
      </c>
      <c r="S2924" s="2">
        <f t="shared" si="1553"/>
        <v>1.5082878799999999</v>
      </c>
      <c r="T2924" s="2">
        <f t="shared" si="1539"/>
        <v>84284.561855520005</v>
      </c>
      <c r="U2924" s="2">
        <f t="shared" si="1540"/>
        <v>3912.520115716778</v>
      </c>
      <c r="V2924" s="2">
        <f t="shared" si="1541"/>
        <v>25810.208065526636</v>
      </c>
      <c r="W2924" s="2">
        <f t="shared" si="1542"/>
        <v>85603.679671433405</v>
      </c>
      <c r="X2924" s="29">
        <f t="shared" si="1543"/>
        <v>0</v>
      </c>
      <c r="Y2924" s="2">
        <f t="shared" si="1554"/>
        <v>0</v>
      </c>
      <c r="Z2924" s="82">
        <f t="shared" si="1544"/>
        <v>0</v>
      </c>
      <c r="AA2924" s="2">
        <f t="shared" si="1531"/>
        <v>0</v>
      </c>
      <c r="AB2924" s="27">
        <f t="shared" si="1551"/>
        <v>6.7299999999999999E-2</v>
      </c>
      <c r="AC2924" s="29">
        <f t="shared" si="1530"/>
        <v>22</v>
      </c>
      <c r="AD2924" s="29">
        <v>252</v>
      </c>
      <c r="AE2924" s="11">
        <f t="shared" si="1556"/>
        <v>1.005702332</v>
      </c>
      <c r="AF2924" s="2">
        <f t="shared" si="1532"/>
        <v>480.61855416999998</v>
      </c>
      <c r="AG2924" s="2">
        <f t="shared" si="1545"/>
        <v>488.14060189999998</v>
      </c>
      <c r="AH2924" s="3">
        <f t="shared" si="1546"/>
        <v>0</v>
      </c>
      <c r="AI2924" s="4" t="str">
        <f t="shared" si="1557"/>
        <v>A+J=</v>
      </c>
      <c r="AJ2924" s="12">
        <f t="shared" si="1552"/>
        <v>44046</v>
      </c>
      <c r="AK2924" s="12"/>
      <c r="AL2924" s="4"/>
      <c r="AM2924" s="1"/>
      <c r="AN2924" s="12"/>
      <c r="AO2924" s="1"/>
      <c r="AP2924" s="1"/>
      <c r="AQ2924" s="3"/>
      <c r="AR2924" s="3"/>
      <c r="AS2924" s="7"/>
      <c r="AT2924" s="1"/>
      <c r="AU2924" s="1"/>
      <c r="AV2924" s="1"/>
      <c r="AW2924" s="1"/>
      <c r="AX2924" s="1"/>
      <c r="AY2924" s="1"/>
      <c r="AZ2924" s="1"/>
      <c r="BA2924" s="1"/>
      <c r="BB2924" s="1"/>
    </row>
    <row r="2925" spans="1:54" x14ac:dyDescent="0.2">
      <c r="A2925" s="178">
        <f t="shared" si="1547"/>
        <v>44044</v>
      </c>
      <c r="B2925" s="2">
        <f t="shared" si="1533"/>
        <v>86122.478355757165</v>
      </c>
      <c r="C2925" s="2">
        <f t="shared" si="1548"/>
        <v>55880.951490189997</v>
      </c>
      <c r="D2925" s="2">
        <f>SUM(Y2925:Y$2956)</f>
        <v>7697.4491615200004</v>
      </c>
      <c r="E2925" s="11">
        <f t="shared" si="1534"/>
        <v>48183.502328669994</v>
      </c>
      <c r="F2925" s="99">
        <f t="shared" si="1527"/>
        <v>5311.65</v>
      </c>
      <c r="G2925" s="3">
        <f>IF(N2925=1,VLOOKUP(A2924,[1]Plan1!$BG$69:$BI$188,3),G2924)</f>
        <v>5325.46</v>
      </c>
      <c r="H2925" s="200">
        <f t="shared" si="1528"/>
        <v>43953</v>
      </c>
      <c r="I2925" s="200">
        <f t="shared" si="1529"/>
        <v>43984</v>
      </c>
      <c r="J2925" s="27">
        <f t="shared" si="1535"/>
        <v>2.5999454030292135E-3</v>
      </c>
      <c r="K2925" s="12">
        <f t="shared" si="1549"/>
        <v>44075</v>
      </c>
      <c r="L2925" s="12">
        <f t="shared" si="1536"/>
        <v>44046</v>
      </c>
      <c r="M2925" s="1">
        <f t="shared" si="1550"/>
        <v>23</v>
      </c>
      <c r="N2925" s="1">
        <f t="shared" si="1537"/>
        <v>23</v>
      </c>
      <c r="O2925" s="2">
        <f t="shared" si="1538"/>
        <v>1.0025999400000001</v>
      </c>
      <c r="P2925" s="11">
        <f t="shared" si="1559"/>
        <v>0.99620023000000002</v>
      </c>
      <c r="Q2925" s="11">
        <f t="shared" si="1555"/>
        <v>1.5318554881801241</v>
      </c>
      <c r="R2925" s="2">
        <f t="shared" si="1558"/>
        <v>1.53583822</v>
      </c>
      <c r="S2925" s="2">
        <f t="shared" si="1553"/>
        <v>1.5082878799999999</v>
      </c>
      <c r="T2925" s="2">
        <f t="shared" si="1539"/>
        <v>84284.561855520005</v>
      </c>
      <c r="U2925" s="2">
        <f t="shared" si="1540"/>
        <v>3912.520115716778</v>
      </c>
      <c r="V2925" s="2">
        <f t="shared" si="1541"/>
        <v>25818.562121160387</v>
      </c>
      <c r="W2925" s="2">
        <f t="shared" si="1542"/>
        <v>85612.033727067159</v>
      </c>
      <c r="X2925" s="29">
        <f t="shared" si="1543"/>
        <v>0</v>
      </c>
      <c r="Y2925" s="2">
        <f t="shared" si="1554"/>
        <v>0</v>
      </c>
      <c r="Z2925" s="82">
        <f t="shared" si="1544"/>
        <v>0</v>
      </c>
      <c r="AA2925" s="2">
        <f t="shared" si="1531"/>
        <v>0</v>
      </c>
      <c r="AB2925" s="27">
        <f t="shared" si="1551"/>
        <v>6.7299999999999999E-2</v>
      </c>
      <c r="AC2925" s="29">
        <f t="shared" si="1530"/>
        <v>23</v>
      </c>
      <c r="AD2925" s="29">
        <v>252</v>
      </c>
      <c r="AE2925" s="11">
        <f t="shared" si="1556"/>
        <v>1.0059623</v>
      </c>
      <c r="AF2925" s="2">
        <f t="shared" si="1532"/>
        <v>502.52984314999998</v>
      </c>
      <c r="AG2925" s="2">
        <f t="shared" si="1545"/>
        <v>510.44462869</v>
      </c>
      <c r="AH2925" s="3">
        <f t="shared" si="1546"/>
        <v>0</v>
      </c>
      <c r="AI2925" s="4" t="str">
        <f t="shared" si="1557"/>
        <v>A+J=</v>
      </c>
      <c r="AJ2925" s="12">
        <f t="shared" si="1552"/>
        <v>44046</v>
      </c>
      <c r="AK2925" s="12"/>
      <c r="AL2925" s="4"/>
      <c r="AM2925" s="1"/>
      <c r="AN2925" s="12"/>
      <c r="AO2925" s="1"/>
      <c r="AP2925" s="1"/>
      <c r="AQ2925" s="3"/>
      <c r="AR2925" s="3"/>
      <c r="AS2925" s="7"/>
      <c r="AT2925" s="1"/>
      <c r="AU2925" s="1"/>
      <c r="AV2925" s="1"/>
      <c r="AW2925" s="1"/>
      <c r="AX2925" s="1"/>
      <c r="AY2925" s="1"/>
      <c r="AZ2925" s="1"/>
      <c r="BA2925" s="1"/>
      <c r="BB2925" s="1"/>
    </row>
    <row r="2926" spans="1:54" x14ac:dyDescent="0.2">
      <c r="A2926" s="178">
        <f t="shared" si="1547"/>
        <v>44045</v>
      </c>
      <c r="B2926" s="2">
        <f t="shared" si="1533"/>
        <v>86122.478355757165</v>
      </c>
      <c r="C2926" s="2">
        <f t="shared" si="1548"/>
        <v>55880.951490189997</v>
      </c>
      <c r="D2926" s="2">
        <f>SUM(Y2926:Y$2956)</f>
        <v>7697.4491615200004</v>
      </c>
      <c r="E2926" s="11">
        <f t="shared" si="1534"/>
        <v>48183.502328669994</v>
      </c>
      <c r="F2926" s="99">
        <f t="shared" si="1527"/>
        <v>5311.65</v>
      </c>
      <c r="G2926" s="3">
        <f>IF(N2926=1,VLOOKUP(A2925,[1]Plan1!$BG$69:$BI$188,3),G2925)</f>
        <v>5325.46</v>
      </c>
      <c r="H2926" s="200">
        <f t="shared" si="1528"/>
        <v>43953</v>
      </c>
      <c r="I2926" s="200">
        <f t="shared" si="1529"/>
        <v>43984</v>
      </c>
      <c r="J2926" s="27">
        <f t="shared" si="1535"/>
        <v>2.5999454030292135E-3</v>
      </c>
      <c r="K2926" s="12">
        <f t="shared" si="1549"/>
        <v>44075</v>
      </c>
      <c r="L2926" s="12">
        <f t="shared" si="1536"/>
        <v>44046</v>
      </c>
      <c r="M2926" s="1">
        <f t="shared" si="1550"/>
        <v>23</v>
      </c>
      <c r="N2926" s="1">
        <f t="shared" si="1537"/>
        <v>23</v>
      </c>
      <c r="O2926" s="2">
        <f t="shared" si="1538"/>
        <v>1.0025999400000001</v>
      </c>
      <c r="P2926" s="11">
        <f t="shared" si="1559"/>
        <v>0.99620023000000002</v>
      </c>
      <c r="Q2926" s="11">
        <f t="shared" si="1555"/>
        <v>1.5318554881801241</v>
      </c>
      <c r="R2926" s="2">
        <f t="shared" si="1558"/>
        <v>1.53583822</v>
      </c>
      <c r="S2926" s="2">
        <f t="shared" si="1553"/>
        <v>1.5082878799999999</v>
      </c>
      <c r="T2926" s="2">
        <f t="shared" si="1539"/>
        <v>84284.561855520005</v>
      </c>
      <c r="U2926" s="2">
        <f t="shared" si="1540"/>
        <v>3912.520115716778</v>
      </c>
      <c r="V2926" s="2">
        <f t="shared" si="1541"/>
        <v>25818.562121160387</v>
      </c>
      <c r="W2926" s="2">
        <f t="shared" si="1542"/>
        <v>85612.033727067159</v>
      </c>
      <c r="X2926" s="29">
        <f t="shared" si="1543"/>
        <v>0</v>
      </c>
      <c r="Y2926" s="2">
        <f t="shared" si="1554"/>
        <v>0</v>
      </c>
      <c r="Z2926" s="82">
        <f t="shared" si="1544"/>
        <v>0</v>
      </c>
      <c r="AA2926" s="2">
        <f t="shared" si="1531"/>
        <v>0</v>
      </c>
      <c r="AB2926" s="27">
        <f t="shared" si="1551"/>
        <v>6.7299999999999999E-2</v>
      </c>
      <c r="AC2926" s="29">
        <f t="shared" si="1530"/>
        <v>23</v>
      </c>
      <c r="AD2926" s="29">
        <v>252</v>
      </c>
      <c r="AE2926" s="11">
        <f t="shared" si="1556"/>
        <v>1.0059623</v>
      </c>
      <c r="AF2926" s="2">
        <f t="shared" si="1532"/>
        <v>502.52984314999998</v>
      </c>
      <c r="AG2926" s="2">
        <f t="shared" si="1545"/>
        <v>510.44462869</v>
      </c>
      <c r="AH2926" s="3">
        <f t="shared" si="1546"/>
        <v>0</v>
      </c>
      <c r="AI2926" s="4" t="str">
        <f t="shared" si="1557"/>
        <v>A+J=</v>
      </c>
      <c r="AJ2926" s="12">
        <f t="shared" si="1552"/>
        <v>44046</v>
      </c>
      <c r="AK2926" s="12"/>
      <c r="AL2926" s="4"/>
      <c r="AM2926" s="1"/>
      <c r="AN2926" s="12"/>
      <c r="AO2926" s="1"/>
      <c r="AP2926" s="1"/>
      <c r="AQ2926" s="3"/>
      <c r="AR2926" s="3"/>
      <c r="AS2926" s="7"/>
      <c r="AT2926" s="1"/>
      <c r="AU2926" s="1"/>
      <c r="AV2926" s="1"/>
      <c r="AW2926" s="1"/>
      <c r="AX2926" s="1"/>
      <c r="AY2926" s="1"/>
      <c r="AZ2926" s="1"/>
      <c r="BA2926" s="1"/>
      <c r="BB2926" s="1"/>
    </row>
    <row r="2927" spans="1:54" x14ac:dyDescent="0.2">
      <c r="A2927" s="178">
        <f t="shared" si="1547"/>
        <v>44046</v>
      </c>
      <c r="B2927" s="2">
        <f t="shared" si="1533"/>
        <v>86122.478355757165</v>
      </c>
      <c r="C2927" s="2">
        <f t="shared" si="1548"/>
        <v>55880.951490189997</v>
      </c>
      <c r="D2927" s="2">
        <f>SUM(Y2927:Y$2956)</f>
        <v>7697.4491615200004</v>
      </c>
      <c r="E2927" s="11">
        <f t="shared" si="1534"/>
        <v>48183.502328669994</v>
      </c>
      <c r="F2927" s="99">
        <f t="shared" si="1527"/>
        <v>5311.65</v>
      </c>
      <c r="G2927" s="3">
        <f>IF(N2927=1,VLOOKUP(A2926,[1]Plan1!$BG$69:$BI$188,3),G2926)</f>
        <v>5325.46</v>
      </c>
      <c r="H2927" s="200">
        <f t="shared" si="1528"/>
        <v>43953</v>
      </c>
      <c r="I2927" s="200">
        <f t="shared" si="1529"/>
        <v>43984</v>
      </c>
      <c r="J2927" s="27">
        <f t="shared" si="1535"/>
        <v>2.5999454030292135E-3</v>
      </c>
      <c r="K2927" s="12">
        <f t="shared" si="1549"/>
        <v>44075</v>
      </c>
      <c r="L2927" s="12">
        <f t="shared" si="1536"/>
        <v>44046</v>
      </c>
      <c r="M2927" s="1">
        <f t="shared" si="1550"/>
        <v>23</v>
      </c>
      <c r="N2927" s="1">
        <f t="shared" si="1537"/>
        <v>23</v>
      </c>
      <c r="O2927" s="2">
        <f t="shared" si="1538"/>
        <v>1.0025999400000001</v>
      </c>
      <c r="P2927" s="11">
        <f t="shared" si="1559"/>
        <v>0.99620023000000002</v>
      </c>
      <c r="Q2927" s="11">
        <f t="shared" si="1555"/>
        <v>1.5318554881801241</v>
      </c>
      <c r="R2927" s="2">
        <f t="shared" si="1558"/>
        <v>1.53583822</v>
      </c>
      <c r="S2927" s="2">
        <f t="shared" si="1553"/>
        <v>1.5082878799999999</v>
      </c>
      <c r="T2927" s="2">
        <f t="shared" si="1539"/>
        <v>84284.561855520005</v>
      </c>
      <c r="U2927" s="2">
        <f t="shared" si="1540"/>
        <v>3912.520115716778</v>
      </c>
      <c r="V2927" s="2">
        <f t="shared" si="1541"/>
        <v>25818.562121160387</v>
      </c>
      <c r="W2927" s="2">
        <f t="shared" si="1542"/>
        <v>85612.033727067159</v>
      </c>
      <c r="X2927" s="29">
        <f t="shared" si="1543"/>
        <v>96</v>
      </c>
      <c r="Y2927" s="2">
        <f t="shared" si="1554"/>
        <v>3823.7938080899999</v>
      </c>
      <c r="Z2927" s="82">
        <f t="shared" si="1544"/>
        <v>6.8427500000000002E-2</v>
      </c>
      <c r="AA2927" s="2">
        <f t="shared" si="1531"/>
        <v>5767.3818563599998</v>
      </c>
      <c r="AB2927" s="27">
        <f t="shared" si="1551"/>
        <v>6.7299999999999999E-2</v>
      </c>
      <c r="AC2927" s="29">
        <f t="shared" si="1530"/>
        <v>23</v>
      </c>
      <c r="AD2927" s="29">
        <v>252</v>
      </c>
      <c r="AE2927" s="11">
        <f t="shared" si="1556"/>
        <v>1.0059623</v>
      </c>
      <c r="AF2927" s="2">
        <f t="shared" si="1532"/>
        <v>502.52984314999998</v>
      </c>
      <c r="AG2927" s="2">
        <f t="shared" si="1545"/>
        <v>510.44462869</v>
      </c>
      <c r="AH2927" s="3">
        <f t="shared" si="1546"/>
        <v>6269.9116995099994</v>
      </c>
      <c r="AI2927" s="4" t="str">
        <f t="shared" si="1557"/>
        <v>A+J=</v>
      </c>
      <c r="AJ2927" s="12">
        <f t="shared" si="1552"/>
        <v>44046</v>
      </c>
      <c r="AK2927" s="12"/>
      <c r="AL2927" s="4"/>
      <c r="AM2927" s="1"/>
      <c r="AN2927" s="12"/>
      <c r="AO2927" s="1"/>
      <c r="AP2927" s="1"/>
      <c r="AQ2927" s="3"/>
      <c r="AR2927" s="3"/>
      <c r="AS2927" s="7"/>
      <c r="AT2927" s="1"/>
      <c r="AU2927" s="1"/>
      <c r="AV2927" s="1"/>
      <c r="AW2927" s="1"/>
      <c r="AX2927" s="1"/>
      <c r="AY2927" s="1"/>
      <c r="AZ2927" s="1"/>
      <c r="BA2927" s="1"/>
      <c r="BB2927" s="1"/>
    </row>
    <row r="2928" spans="1:54" x14ac:dyDescent="0.2">
      <c r="A2928" s="178">
        <f t="shared" si="1547"/>
        <v>44047</v>
      </c>
      <c r="B2928" s="2">
        <f t="shared" si="1533"/>
        <v>79877.957613722974</v>
      </c>
      <c r="C2928" s="2">
        <f t="shared" si="1548"/>
        <v>52057.157682099998</v>
      </c>
      <c r="D2928" s="2">
        <f>SUM(Y2928:Y$2956)</f>
        <v>3873.6553534300001</v>
      </c>
      <c r="E2928" s="11">
        <f t="shared" si="1534"/>
        <v>48183.502328670002</v>
      </c>
      <c r="F2928" s="99">
        <f t="shared" si="1527"/>
        <v>5325.46</v>
      </c>
      <c r="G2928" s="3">
        <f>IF(N2928=1,VLOOKUP(A2927,[1]Plan1!$BG$69:$BI$188,3),G2927)</f>
        <v>5344.63</v>
      </c>
      <c r="H2928" s="200">
        <f t="shared" si="1528"/>
        <v>43986</v>
      </c>
      <c r="I2928" s="200">
        <f t="shared" si="1529"/>
        <v>44016</v>
      </c>
      <c r="J2928" s="27">
        <f t="shared" si="1535"/>
        <v>3.599689040946652E-3</v>
      </c>
      <c r="K2928" s="12">
        <f t="shared" si="1549"/>
        <v>44075</v>
      </c>
      <c r="L2928" s="12">
        <f t="shared" si="1536"/>
        <v>44075</v>
      </c>
      <c r="M2928" s="1">
        <f t="shared" si="1550"/>
        <v>21</v>
      </c>
      <c r="N2928" s="1">
        <f t="shared" si="1537"/>
        <v>1</v>
      </c>
      <c r="O2928" s="2">
        <f t="shared" si="1538"/>
        <v>1.0001711200000001</v>
      </c>
      <c r="P2928" s="11">
        <f t="shared" si="1559"/>
        <v>1.0025999400000001</v>
      </c>
      <c r="Q2928" s="11">
        <f t="shared" si="1555"/>
        <v>1.5358382205380632</v>
      </c>
      <c r="R2928" s="2">
        <f t="shared" si="1558"/>
        <v>1.53610103</v>
      </c>
      <c r="S2928" s="2">
        <f t="shared" si="1553"/>
        <v>1.5082878799999999</v>
      </c>
      <c r="T2928" s="2">
        <f t="shared" si="1539"/>
        <v>78517.179999159998</v>
      </c>
      <c r="U2928" s="2">
        <f t="shared" si="1540"/>
        <v>1968.9320674455851</v>
      </c>
      <c r="V2928" s="2">
        <f t="shared" si="1541"/>
        <v>25831.225227407387</v>
      </c>
      <c r="W2928" s="2">
        <f t="shared" si="1542"/>
        <v>79857.31497695297</v>
      </c>
      <c r="X2928" s="29">
        <f t="shared" si="1543"/>
        <v>0</v>
      </c>
      <c r="Y2928" s="2">
        <f t="shared" si="1554"/>
        <v>0</v>
      </c>
      <c r="Z2928" s="82">
        <f t="shared" si="1544"/>
        <v>0</v>
      </c>
      <c r="AA2928" s="2">
        <f t="shared" si="1531"/>
        <v>0</v>
      </c>
      <c r="AB2928" s="27">
        <f t="shared" si="1551"/>
        <v>6.7299999999999999E-2</v>
      </c>
      <c r="AC2928" s="29">
        <f t="shared" si="1530"/>
        <v>1</v>
      </c>
      <c r="AD2928" s="29">
        <v>252</v>
      </c>
      <c r="AE2928" s="11">
        <f t="shared" si="1556"/>
        <v>1.0002584940000001</v>
      </c>
      <c r="AF2928" s="2">
        <f t="shared" si="1532"/>
        <v>20.296219919999999</v>
      </c>
      <c r="AG2928" s="2">
        <f t="shared" si="1545"/>
        <v>20.642636769999999</v>
      </c>
      <c r="AH2928" s="3">
        <f t="shared" si="1546"/>
        <v>0</v>
      </c>
      <c r="AI2928" s="4" t="str">
        <f t="shared" si="1557"/>
        <v>A+J=</v>
      </c>
      <c r="AJ2928" s="12">
        <f t="shared" si="1552"/>
        <v>44075</v>
      </c>
      <c r="AK2928" s="12"/>
      <c r="AL2928" s="4"/>
      <c r="AM2928" s="1"/>
      <c r="AN2928" s="12"/>
      <c r="AO2928" s="1"/>
      <c r="AP2928" s="1"/>
      <c r="AQ2928" s="3"/>
      <c r="AR2928" s="3"/>
      <c r="AS2928" s="7"/>
      <c r="AT2928" s="1"/>
      <c r="AU2928" s="1"/>
      <c r="AV2928" s="1"/>
      <c r="AW2928" s="1"/>
      <c r="AX2928" s="1"/>
      <c r="AY2928" s="1"/>
      <c r="AZ2928" s="1"/>
      <c r="BA2928" s="1"/>
      <c r="BB2928" s="1"/>
    </row>
    <row r="2929" spans="1:54" x14ac:dyDescent="0.2">
      <c r="A2929" s="178">
        <f t="shared" si="1547"/>
        <v>44048</v>
      </c>
      <c r="B2929" s="2">
        <f t="shared" si="1533"/>
        <v>79911.277665135087</v>
      </c>
      <c r="C2929" s="2">
        <f t="shared" si="1548"/>
        <v>52057.157682099998</v>
      </c>
      <c r="D2929" s="2">
        <f>SUM(Y2929:Y$2956)</f>
        <v>3873.6553534300001</v>
      </c>
      <c r="E2929" s="11">
        <f t="shared" si="1534"/>
        <v>48183.502328670002</v>
      </c>
      <c r="F2929" s="99">
        <f t="shared" si="1527"/>
        <v>5325.46</v>
      </c>
      <c r="G2929" s="3">
        <f>IF(N2929=1,VLOOKUP(A2928,[1]Plan1!$BG$69:$BI$188,3),G2928)</f>
        <v>5344.63</v>
      </c>
      <c r="H2929" s="200">
        <f t="shared" si="1528"/>
        <v>43986</v>
      </c>
      <c r="I2929" s="200">
        <f t="shared" si="1529"/>
        <v>44016</v>
      </c>
      <c r="J2929" s="27">
        <f t="shared" si="1535"/>
        <v>3.599689040946652E-3</v>
      </c>
      <c r="K2929" s="12">
        <f t="shared" si="1549"/>
        <v>44075</v>
      </c>
      <c r="L2929" s="12">
        <f t="shared" si="1536"/>
        <v>44075</v>
      </c>
      <c r="M2929" s="1">
        <f t="shared" si="1550"/>
        <v>21</v>
      </c>
      <c r="N2929" s="1">
        <f t="shared" si="1537"/>
        <v>2</v>
      </c>
      <c r="O2929" s="2">
        <f t="shared" si="1538"/>
        <v>1.00034227</v>
      </c>
      <c r="P2929" s="11">
        <f t="shared" si="1559"/>
        <v>1.0025999400000001</v>
      </c>
      <c r="Q2929" s="11">
        <f t="shared" si="1555"/>
        <v>1.5358382205380632</v>
      </c>
      <c r="R2929" s="2">
        <f t="shared" si="1558"/>
        <v>1.5363638900000001</v>
      </c>
      <c r="S2929" s="2">
        <f t="shared" si="1553"/>
        <v>1.5082878799999999</v>
      </c>
      <c r="T2929" s="2">
        <f t="shared" si="1539"/>
        <v>78517.179999159998</v>
      </c>
      <c r="U2929" s="2">
        <f t="shared" si="1540"/>
        <v>1968.9320674455851</v>
      </c>
      <c r="V2929" s="2">
        <f t="shared" si="1541"/>
        <v>25843.890742829502</v>
      </c>
      <c r="W2929" s="2">
        <f t="shared" si="1542"/>
        <v>79869.980492375093</v>
      </c>
      <c r="X2929" s="29">
        <f t="shared" si="1543"/>
        <v>0</v>
      </c>
      <c r="Y2929" s="2">
        <f t="shared" si="1554"/>
        <v>0</v>
      </c>
      <c r="Z2929" s="82">
        <f t="shared" si="1544"/>
        <v>0</v>
      </c>
      <c r="AA2929" s="2">
        <f t="shared" si="1531"/>
        <v>0</v>
      </c>
      <c r="AB2929" s="27">
        <f t="shared" si="1551"/>
        <v>6.7299999999999999E-2</v>
      </c>
      <c r="AC2929" s="29">
        <f t="shared" si="1530"/>
        <v>2</v>
      </c>
      <c r="AD2929" s="29">
        <v>252</v>
      </c>
      <c r="AE2929" s="11">
        <f t="shared" si="1556"/>
        <v>1.000517055</v>
      </c>
      <c r="AF2929" s="2">
        <f t="shared" si="1532"/>
        <v>40.597700500000002</v>
      </c>
      <c r="AG2929" s="2">
        <f t="shared" si="1545"/>
        <v>41.297172760000002</v>
      </c>
      <c r="AH2929" s="3">
        <f t="shared" si="1546"/>
        <v>0</v>
      </c>
      <c r="AI2929" s="4" t="str">
        <f t="shared" si="1557"/>
        <v>A+J=</v>
      </c>
      <c r="AJ2929" s="12">
        <f t="shared" si="1552"/>
        <v>44075</v>
      </c>
      <c r="AK2929" s="12"/>
      <c r="AL2929" s="4"/>
      <c r="AM2929" s="1"/>
      <c r="AN2929" s="12"/>
      <c r="AO2929" s="1"/>
      <c r="AP2929" s="1"/>
      <c r="AQ2929" s="3"/>
      <c r="AR2929" s="3"/>
      <c r="AS2929" s="7"/>
      <c r="AT2929" s="1"/>
      <c r="AU2929" s="1"/>
      <c r="AV2929" s="1"/>
      <c r="AW2929" s="1"/>
      <c r="AX2929" s="1"/>
      <c r="AY2929" s="1"/>
      <c r="AZ2929" s="1"/>
      <c r="BA2929" s="1"/>
      <c r="BB2929" s="1"/>
    </row>
    <row r="2930" spans="1:54" x14ac:dyDescent="0.2">
      <c r="A2930" s="178">
        <f t="shared" si="1547"/>
        <v>44049</v>
      </c>
      <c r="B2930" s="2">
        <f t="shared" si="1533"/>
        <v>79944.611064922268</v>
      </c>
      <c r="C2930" s="2">
        <f t="shared" si="1548"/>
        <v>52057.157682099998</v>
      </c>
      <c r="D2930" s="2">
        <f>SUM(Y2930:Y$2956)</f>
        <v>3873.6553534300001</v>
      </c>
      <c r="E2930" s="11">
        <f t="shared" si="1534"/>
        <v>48183.502328670002</v>
      </c>
      <c r="F2930" s="99">
        <f t="shared" si="1527"/>
        <v>5325.46</v>
      </c>
      <c r="G2930" s="3">
        <f>IF(N2930=1,VLOOKUP(A2929,[1]Plan1!$BG$69:$BI$188,3),G2929)</f>
        <v>5344.63</v>
      </c>
      <c r="H2930" s="200">
        <f t="shared" si="1528"/>
        <v>43986</v>
      </c>
      <c r="I2930" s="200">
        <f t="shared" si="1529"/>
        <v>44016</v>
      </c>
      <c r="J2930" s="27">
        <f t="shared" si="1535"/>
        <v>3.599689040946652E-3</v>
      </c>
      <c r="K2930" s="12">
        <f t="shared" si="1549"/>
        <v>44075</v>
      </c>
      <c r="L2930" s="12">
        <f t="shared" si="1536"/>
        <v>44075</v>
      </c>
      <c r="M2930" s="1">
        <f t="shared" si="1550"/>
        <v>21</v>
      </c>
      <c r="N2930" s="1">
        <f t="shared" si="1537"/>
        <v>3</v>
      </c>
      <c r="O2930" s="2">
        <f t="shared" si="1538"/>
        <v>1.00051344</v>
      </c>
      <c r="P2930" s="11">
        <f t="shared" si="1559"/>
        <v>1.0025999400000001</v>
      </c>
      <c r="Q2930" s="11">
        <f t="shared" si="1555"/>
        <v>1.5358382205380632</v>
      </c>
      <c r="R2930" s="2">
        <f t="shared" si="1558"/>
        <v>1.53662678</v>
      </c>
      <c r="S2930" s="2">
        <f t="shared" si="1553"/>
        <v>1.5082878799999999</v>
      </c>
      <c r="T2930" s="2">
        <f t="shared" si="1539"/>
        <v>78517.179999159998</v>
      </c>
      <c r="U2930" s="2">
        <f t="shared" si="1540"/>
        <v>1968.9320674455851</v>
      </c>
      <c r="V2930" s="2">
        <f t="shared" si="1541"/>
        <v>25856.557703756684</v>
      </c>
      <c r="W2930" s="2">
        <f t="shared" si="1542"/>
        <v>79882.64745330227</v>
      </c>
      <c r="X2930" s="29">
        <f t="shared" si="1543"/>
        <v>0</v>
      </c>
      <c r="Y2930" s="2">
        <f t="shared" si="1554"/>
        <v>0</v>
      </c>
      <c r="Z2930" s="82">
        <f t="shared" si="1544"/>
        <v>0</v>
      </c>
      <c r="AA2930" s="2">
        <f t="shared" si="1531"/>
        <v>0</v>
      </c>
      <c r="AB2930" s="27">
        <f t="shared" si="1551"/>
        <v>6.7299999999999999E-2</v>
      </c>
      <c r="AC2930" s="29">
        <f t="shared" si="1530"/>
        <v>3</v>
      </c>
      <c r="AD2930" s="29">
        <v>252</v>
      </c>
      <c r="AE2930" s="11">
        <f t="shared" si="1556"/>
        <v>1.0007756830000001</v>
      </c>
      <c r="AF2930" s="2">
        <f t="shared" si="1532"/>
        <v>60.904441730000002</v>
      </c>
      <c r="AG2930" s="2">
        <f t="shared" si="1545"/>
        <v>61.963611620000002</v>
      </c>
      <c r="AH2930" s="3">
        <f t="shared" si="1546"/>
        <v>0</v>
      </c>
      <c r="AI2930" s="4" t="str">
        <f t="shared" si="1557"/>
        <v>A+J=</v>
      </c>
      <c r="AJ2930" s="12">
        <f t="shared" si="1552"/>
        <v>44075</v>
      </c>
      <c r="AK2930" s="12"/>
      <c r="AL2930" s="4"/>
      <c r="AM2930" s="1"/>
      <c r="AN2930" s="12"/>
      <c r="AO2930" s="1"/>
      <c r="AP2930" s="1"/>
      <c r="AQ2930" s="3"/>
      <c r="AR2930" s="3"/>
      <c r="AS2930" s="7"/>
      <c r="AT2930" s="1"/>
      <c r="AU2930" s="1"/>
      <c r="AV2930" s="1"/>
      <c r="AW2930" s="1"/>
      <c r="AX2930" s="1"/>
      <c r="AY2930" s="1"/>
      <c r="AZ2930" s="1"/>
      <c r="BA2930" s="1"/>
      <c r="BB2930" s="1"/>
    </row>
    <row r="2931" spans="1:54" x14ac:dyDescent="0.2">
      <c r="A2931" s="178">
        <f t="shared" si="1547"/>
        <v>44050</v>
      </c>
      <c r="B2931" s="2">
        <f t="shared" si="1533"/>
        <v>79977.959183859581</v>
      </c>
      <c r="C2931" s="2">
        <f t="shared" si="1548"/>
        <v>52057.157682099998</v>
      </c>
      <c r="D2931" s="2">
        <f>SUM(Y2931:Y$2956)</f>
        <v>3873.6553534300001</v>
      </c>
      <c r="E2931" s="11">
        <f t="shared" si="1534"/>
        <v>48183.502328670002</v>
      </c>
      <c r="F2931" s="99">
        <f t="shared" si="1527"/>
        <v>5325.46</v>
      </c>
      <c r="G2931" s="3">
        <f>IF(N2931=1,VLOOKUP(A2930,[1]Plan1!$BG$69:$BI$188,3),G2930)</f>
        <v>5344.63</v>
      </c>
      <c r="H2931" s="200">
        <f t="shared" si="1528"/>
        <v>43986</v>
      </c>
      <c r="I2931" s="200">
        <f t="shared" si="1529"/>
        <v>44016</v>
      </c>
      <c r="J2931" s="27">
        <f t="shared" si="1535"/>
        <v>3.599689040946652E-3</v>
      </c>
      <c r="K2931" s="12">
        <f t="shared" si="1549"/>
        <v>44075</v>
      </c>
      <c r="L2931" s="12">
        <f t="shared" si="1536"/>
        <v>44075</v>
      </c>
      <c r="M2931" s="1">
        <f t="shared" si="1550"/>
        <v>21</v>
      </c>
      <c r="N2931" s="1">
        <f t="shared" si="1537"/>
        <v>4</v>
      </c>
      <c r="O2931" s="2">
        <f t="shared" si="1538"/>
        <v>1.00068465</v>
      </c>
      <c r="P2931" s="11">
        <f t="shared" si="1559"/>
        <v>1.0025999400000001</v>
      </c>
      <c r="Q2931" s="11">
        <f t="shared" si="1555"/>
        <v>1.5358382205380632</v>
      </c>
      <c r="R2931" s="2">
        <f t="shared" si="1558"/>
        <v>1.53688973</v>
      </c>
      <c r="S2931" s="2">
        <f t="shared" si="1553"/>
        <v>1.5082878799999999</v>
      </c>
      <c r="T2931" s="2">
        <f t="shared" si="1539"/>
        <v>78517.179999159998</v>
      </c>
      <c r="U2931" s="2">
        <f t="shared" si="1540"/>
        <v>1968.9320674455851</v>
      </c>
      <c r="V2931" s="2">
        <f t="shared" si="1541"/>
        <v>25869.227555694008</v>
      </c>
      <c r="W2931" s="2">
        <f t="shared" si="1542"/>
        <v>79895.317305239587</v>
      </c>
      <c r="X2931" s="29">
        <f t="shared" si="1543"/>
        <v>0</v>
      </c>
      <c r="Y2931" s="2">
        <f t="shared" si="1554"/>
        <v>0</v>
      </c>
      <c r="Z2931" s="82">
        <f t="shared" si="1544"/>
        <v>0</v>
      </c>
      <c r="AA2931" s="2">
        <f t="shared" si="1531"/>
        <v>0</v>
      </c>
      <c r="AB2931" s="27">
        <f t="shared" si="1551"/>
        <v>6.7299999999999999E-2</v>
      </c>
      <c r="AC2931" s="29">
        <f t="shared" si="1530"/>
        <v>4</v>
      </c>
      <c r="AD2931" s="29">
        <v>252</v>
      </c>
      <c r="AE2931" s="11">
        <f t="shared" si="1556"/>
        <v>1.0010343770000001</v>
      </c>
      <c r="AF2931" s="2">
        <f t="shared" si="1532"/>
        <v>81.216365089999996</v>
      </c>
      <c r="AG2931" s="2">
        <f t="shared" si="1545"/>
        <v>82.64187862</v>
      </c>
      <c r="AH2931" s="3">
        <f t="shared" si="1546"/>
        <v>0</v>
      </c>
      <c r="AI2931" s="4" t="str">
        <f t="shared" si="1557"/>
        <v>A+J=</v>
      </c>
      <c r="AJ2931" s="12">
        <f t="shared" si="1552"/>
        <v>44075</v>
      </c>
      <c r="AK2931" s="12"/>
      <c r="AL2931" s="98"/>
      <c r="AM2931" s="38"/>
      <c r="AN2931" s="16"/>
      <c r="AO2931" s="38"/>
      <c r="AP2931" s="38"/>
      <c r="AQ2931" s="49"/>
      <c r="AR2931" s="49"/>
      <c r="AS2931" s="80"/>
      <c r="AT2931" s="38"/>
      <c r="AU2931" s="38"/>
      <c r="AV2931" s="38"/>
      <c r="AW2931" s="38"/>
      <c r="AX2931" s="38"/>
      <c r="AY2931" s="38"/>
      <c r="AZ2931" s="38"/>
      <c r="BA2931" s="38"/>
      <c r="BB2931" s="38"/>
    </row>
    <row r="2932" spans="1:54" x14ac:dyDescent="0.2">
      <c r="A2932" s="178">
        <f t="shared" si="1547"/>
        <v>44051</v>
      </c>
      <c r="B2932" s="2">
        <f t="shared" si="1533"/>
        <v>80011.321221606995</v>
      </c>
      <c r="C2932" s="2">
        <f t="shared" si="1548"/>
        <v>52057.157682099998</v>
      </c>
      <c r="D2932" s="2">
        <f>SUM(Y2932:Y$2956)</f>
        <v>3873.6553534300001</v>
      </c>
      <c r="E2932" s="11">
        <f t="shared" si="1534"/>
        <v>48183.502328670002</v>
      </c>
      <c r="F2932" s="99">
        <f t="shared" si="1527"/>
        <v>5325.46</v>
      </c>
      <c r="G2932" s="3">
        <f>IF(N2932=1,VLOOKUP(A2931,[1]Plan1!$BG$69:$BI$188,3),G2931)</f>
        <v>5344.63</v>
      </c>
      <c r="H2932" s="200">
        <f t="shared" si="1528"/>
        <v>43986</v>
      </c>
      <c r="I2932" s="200">
        <f t="shared" si="1529"/>
        <v>44016</v>
      </c>
      <c r="J2932" s="27">
        <f t="shared" si="1535"/>
        <v>3.599689040946652E-3</v>
      </c>
      <c r="K2932" s="12">
        <f t="shared" si="1549"/>
        <v>44075</v>
      </c>
      <c r="L2932" s="12">
        <f t="shared" si="1536"/>
        <v>44075</v>
      </c>
      <c r="M2932" s="1">
        <f t="shared" si="1550"/>
        <v>21</v>
      </c>
      <c r="N2932" s="1">
        <f t="shared" si="1537"/>
        <v>5</v>
      </c>
      <c r="O2932" s="2">
        <f t="shared" si="1538"/>
        <v>1.00085589</v>
      </c>
      <c r="P2932" s="11">
        <f t="shared" si="1559"/>
        <v>1.0025999400000001</v>
      </c>
      <c r="Q2932" s="11">
        <f t="shared" si="1555"/>
        <v>1.5358382205380632</v>
      </c>
      <c r="R2932" s="2">
        <f t="shared" si="1558"/>
        <v>1.5371527199999999</v>
      </c>
      <c r="S2932" s="2">
        <f t="shared" si="1553"/>
        <v>1.5082878799999999</v>
      </c>
      <c r="T2932" s="2">
        <f t="shared" si="1539"/>
        <v>78517.179999159998</v>
      </c>
      <c r="U2932" s="2">
        <f t="shared" si="1540"/>
        <v>1968.9320674455851</v>
      </c>
      <c r="V2932" s="2">
        <f t="shared" si="1541"/>
        <v>25881.899334971422</v>
      </c>
      <c r="W2932" s="2">
        <f t="shared" si="1542"/>
        <v>79907.989084517001</v>
      </c>
      <c r="X2932" s="29">
        <f t="shared" si="1543"/>
        <v>0</v>
      </c>
      <c r="Y2932" s="2">
        <f t="shared" si="1554"/>
        <v>0</v>
      </c>
      <c r="Z2932" s="82">
        <f t="shared" si="1544"/>
        <v>0</v>
      </c>
      <c r="AA2932" s="2">
        <f t="shared" si="1531"/>
        <v>0</v>
      </c>
      <c r="AB2932" s="27">
        <f t="shared" si="1551"/>
        <v>6.7299999999999999E-2</v>
      </c>
      <c r="AC2932" s="29">
        <f t="shared" si="1530"/>
        <v>5</v>
      </c>
      <c r="AD2932" s="29">
        <v>252</v>
      </c>
      <c r="AE2932" s="11">
        <f t="shared" si="1556"/>
        <v>1.0012931389999999</v>
      </c>
      <c r="AF2932" s="2">
        <f t="shared" si="1532"/>
        <v>101.53362762</v>
      </c>
      <c r="AG2932" s="2">
        <f t="shared" si="1545"/>
        <v>103.33213709</v>
      </c>
      <c r="AH2932" s="3">
        <f t="shared" si="1546"/>
        <v>0</v>
      </c>
      <c r="AI2932" s="4" t="str">
        <f t="shared" si="1557"/>
        <v>A+J=</v>
      </c>
      <c r="AJ2932" s="12">
        <f t="shared" si="1552"/>
        <v>44075</v>
      </c>
      <c r="AK2932" s="12"/>
      <c r="AL2932" s="4"/>
      <c r="AM2932" s="1"/>
      <c r="AN2932" s="12"/>
      <c r="AO2932" s="1"/>
      <c r="AP2932" s="1"/>
      <c r="AQ2932" s="3"/>
      <c r="AR2932" s="3"/>
      <c r="AS2932" s="7"/>
      <c r="AT2932" s="1"/>
      <c r="AU2932" s="1"/>
      <c r="AV2932" s="1"/>
      <c r="AW2932" s="1"/>
      <c r="AX2932" s="1"/>
      <c r="AY2932" s="1"/>
      <c r="AZ2932" s="1"/>
      <c r="BA2932" s="1"/>
      <c r="BB2932" s="1"/>
    </row>
    <row r="2933" spans="1:54" x14ac:dyDescent="0.2">
      <c r="A2933" s="178">
        <f t="shared" si="1547"/>
        <v>44052</v>
      </c>
      <c r="B2933" s="2">
        <f t="shared" si="1533"/>
        <v>80011.321221606995</v>
      </c>
      <c r="C2933" s="2">
        <f t="shared" si="1548"/>
        <v>52057.157682099998</v>
      </c>
      <c r="D2933" s="2">
        <f>SUM(Y2933:Y$2956)</f>
        <v>3873.6553534300001</v>
      </c>
      <c r="E2933" s="11">
        <f t="shared" si="1534"/>
        <v>48183.502328670002</v>
      </c>
      <c r="F2933" s="99">
        <f t="shared" si="1527"/>
        <v>5325.46</v>
      </c>
      <c r="G2933" s="3">
        <f>IF(N2933=1,VLOOKUP(A2932,[1]Plan1!$BG$69:$BI$188,3),G2932)</f>
        <v>5344.63</v>
      </c>
      <c r="H2933" s="200">
        <f t="shared" si="1528"/>
        <v>43986</v>
      </c>
      <c r="I2933" s="200">
        <f t="shared" si="1529"/>
        <v>44016</v>
      </c>
      <c r="J2933" s="27">
        <f t="shared" si="1535"/>
        <v>3.599689040946652E-3</v>
      </c>
      <c r="K2933" s="12">
        <f t="shared" si="1549"/>
        <v>44075</v>
      </c>
      <c r="L2933" s="12">
        <f t="shared" si="1536"/>
        <v>44075</v>
      </c>
      <c r="M2933" s="1">
        <f t="shared" si="1550"/>
        <v>21</v>
      </c>
      <c r="N2933" s="1">
        <f t="shared" si="1537"/>
        <v>5</v>
      </c>
      <c r="O2933" s="2">
        <f t="shared" si="1538"/>
        <v>1.00085589</v>
      </c>
      <c r="P2933" s="11">
        <f t="shared" si="1559"/>
        <v>1.0025999400000001</v>
      </c>
      <c r="Q2933" s="11">
        <f t="shared" si="1555"/>
        <v>1.5358382205380632</v>
      </c>
      <c r="R2933" s="2">
        <f t="shared" si="1558"/>
        <v>1.5371527199999999</v>
      </c>
      <c r="S2933" s="2">
        <f t="shared" si="1553"/>
        <v>1.5082878799999999</v>
      </c>
      <c r="T2933" s="2">
        <f t="shared" si="1539"/>
        <v>78517.179999159998</v>
      </c>
      <c r="U2933" s="2">
        <f t="shared" si="1540"/>
        <v>1968.9320674455851</v>
      </c>
      <c r="V2933" s="2">
        <f t="shared" si="1541"/>
        <v>25881.899334971422</v>
      </c>
      <c r="W2933" s="2">
        <f t="shared" si="1542"/>
        <v>79907.989084517001</v>
      </c>
      <c r="X2933" s="29">
        <f t="shared" si="1543"/>
        <v>0</v>
      </c>
      <c r="Y2933" s="2">
        <f t="shared" si="1554"/>
        <v>0</v>
      </c>
      <c r="Z2933" s="82">
        <f t="shared" si="1544"/>
        <v>0</v>
      </c>
      <c r="AA2933" s="2">
        <f t="shared" si="1531"/>
        <v>0</v>
      </c>
      <c r="AB2933" s="27">
        <f t="shared" si="1551"/>
        <v>6.7299999999999999E-2</v>
      </c>
      <c r="AC2933" s="29">
        <f t="shared" si="1530"/>
        <v>5</v>
      </c>
      <c r="AD2933" s="29">
        <v>252</v>
      </c>
      <c r="AE2933" s="11">
        <f t="shared" si="1556"/>
        <v>1.0012931389999999</v>
      </c>
      <c r="AF2933" s="2">
        <f t="shared" si="1532"/>
        <v>101.53362762</v>
      </c>
      <c r="AG2933" s="2">
        <f t="shared" si="1545"/>
        <v>103.33213709</v>
      </c>
      <c r="AH2933" s="3">
        <f t="shared" si="1546"/>
        <v>0</v>
      </c>
      <c r="AI2933" s="4" t="str">
        <f t="shared" si="1557"/>
        <v>A+J=</v>
      </c>
      <c r="AJ2933" s="12">
        <f t="shared" si="1552"/>
        <v>44075</v>
      </c>
      <c r="AK2933" s="12"/>
      <c r="AL2933" s="4"/>
      <c r="AM2933" s="1"/>
      <c r="AN2933" s="12"/>
      <c r="AO2933" s="1"/>
      <c r="AP2933" s="1"/>
      <c r="AQ2933" s="3"/>
      <c r="AR2933" s="3"/>
      <c r="AS2933" s="7"/>
      <c r="AT2933" s="1"/>
      <c r="AU2933" s="1"/>
      <c r="AV2933" s="1"/>
      <c r="AW2933" s="1"/>
      <c r="AX2933" s="1"/>
      <c r="AY2933" s="1"/>
      <c r="AZ2933" s="1"/>
      <c r="BA2933" s="1"/>
      <c r="BB2933" s="1"/>
    </row>
    <row r="2934" spans="1:54" x14ac:dyDescent="0.2">
      <c r="A2934" s="178">
        <f t="shared" si="1547"/>
        <v>44053</v>
      </c>
      <c r="B2934" s="2">
        <f t="shared" si="1533"/>
        <v>80011.321221606995</v>
      </c>
      <c r="C2934" s="2">
        <f t="shared" si="1548"/>
        <v>52057.157682099998</v>
      </c>
      <c r="D2934" s="2">
        <f>SUM(Y2934:Y$2956)</f>
        <v>3873.6553534300001</v>
      </c>
      <c r="E2934" s="11">
        <f t="shared" si="1534"/>
        <v>48183.502328670002</v>
      </c>
      <c r="F2934" s="99">
        <f t="shared" si="1527"/>
        <v>5325.46</v>
      </c>
      <c r="G2934" s="3">
        <f>IF(N2934=1,VLOOKUP(A2933,[1]Plan1!$BG$69:$BI$188,3),G2933)</f>
        <v>5344.63</v>
      </c>
      <c r="H2934" s="200">
        <f t="shared" si="1528"/>
        <v>43986</v>
      </c>
      <c r="I2934" s="200">
        <f t="shared" si="1529"/>
        <v>44016</v>
      </c>
      <c r="J2934" s="27">
        <f t="shared" si="1535"/>
        <v>3.599689040946652E-3</v>
      </c>
      <c r="K2934" s="12">
        <f t="shared" si="1549"/>
        <v>44075</v>
      </c>
      <c r="L2934" s="12">
        <f t="shared" si="1536"/>
        <v>44075</v>
      </c>
      <c r="M2934" s="1">
        <f t="shared" si="1550"/>
        <v>21</v>
      </c>
      <c r="N2934" s="1">
        <f t="shared" si="1537"/>
        <v>5</v>
      </c>
      <c r="O2934" s="2">
        <f t="shared" si="1538"/>
        <v>1.00085589</v>
      </c>
      <c r="P2934" s="11">
        <f t="shared" si="1559"/>
        <v>1.0025999400000001</v>
      </c>
      <c r="Q2934" s="11">
        <f t="shared" si="1555"/>
        <v>1.5358382205380632</v>
      </c>
      <c r="R2934" s="2">
        <f t="shared" si="1558"/>
        <v>1.5371527199999999</v>
      </c>
      <c r="S2934" s="2">
        <f t="shared" si="1553"/>
        <v>1.5082878799999999</v>
      </c>
      <c r="T2934" s="2">
        <f t="shared" si="1539"/>
        <v>78517.179999159998</v>
      </c>
      <c r="U2934" s="2">
        <f t="shared" si="1540"/>
        <v>1968.9320674455851</v>
      </c>
      <c r="V2934" s="2">
        <f t="shared" si="1541"/>
        <v>25881.899334971422</v>
      </c>
      <c r="W2934" s="2">
        <f t="shared" si="1542"/>
        <v>79907.989084517001</v>
      </c>
      <c r="X2934" s="29">
        <f t="shared" si="1543"/>
        <v>0</v>
      </c>
      <c r="Y2934" s="2">
        <f t="shared" si="1554"/>
        <v>0</v>
      </c>
      <c r="Z2934" s="82">
        <f t="shared" si="1544"/>
        <v>0</v>
      </c>
      <c r="AA2934" s="2">
        <f t="shared" si="1531"/>
        <v>0</v>
      </c>
      <c r="AB2934" s="27">
        <f t="shared" si="1551"/>
        <v>6.7299999999999999E-2</v>
      </c>
      <c r="AC2934" s="29">
        <f t="shared" si="1530"/>
        <v>5</v>
      </c>
      <c r="AD2934" s="29">
        <v>252</v>
      </c>
      <c r="AE2934" s="11">
        <f t="shared" si="1556"/>
        <v>1.0012931389999999</v>
      </c>
      <c r="AF2934" s="2">
        <f t="shared" si="1532"/>
        <v>101.53362762</v>
      </c>
      <c r="AG2934" s="2">
        <f t="shared" si="1545"/>
        <v>103.33213709</v>
      </c>
      <c r="AH2934" s="3">
        <f t="shared" si="1546"/>
        <v>0</v>
      </c>
      <c r="AI2934" s="4" t="str">
        <f t="shared" si="1557"/>
        <v>A+J=</v>
      </c>
      <c r="AJ2934" s="12">
        <f t="shared" si="1552"/>
        <v>44075</v>
      </c>
      <c r="AK2934" s="12"/>
      <c r="AL2934" s="4"/>
      <c r="AM2934" s="1"/>
      <c r="AN2934" s="12"/>
      <c r="AO2934" s="1"/>
      <c r="AP2934" s="1"/>
      <c r="AQ2934" s="3"/>
      <c r="AR2934" s="3"/>
      <c r="AS2934" s="7"/>
      <c r="AT2934" s="1"/>
      <c r="AU2934" s="1"/>
      <c r="AV2934" s="1"/>
      <c r="AW2934" s="1"/>
      <c r="AX2934" s="1"/>
      <c r="AY2934" s="1"/>
      <c r="AZ2934" s="1"/>
      <c r="BA2934" s="1"/>
      <c r="BB2934" s="1"/>
    </row>
    <row r="2935" spans="1:54" x14ac:dyDescent="0.2">
      <c r="A2935" s="178">
        <f t="shared" si="1547"/>
        <v>44054</v>
      </c>
      <c r="B2935" s="2">
        <f t="shared" si="1533"/>
        <v>80044.697987564563</v>
      </c>
      <c r="C2935" s="2">
        <f t="shared" si="1548"/>
        <v>52057.157682099998</v>
      </c>
      <c r="D2935" s="2">
        <f>SUM(Y2935:Y$2956)</f>
        <v>3873.6553534300001</v>
      </c>
      <c r="E2935" s="11">
        <f t="shared" si="1534"/>
        <v>48183.502328670002</v>
      </c>
      <c r="F2935" s="99">
        <f t="shared" si="1527"/>
        <v>5325.46</v>
      </c>
      <c r="G2935" s="3">
        <f>IF(N2935=1,VLOOKUP(A2934,[1]Plan1!$BG$69:$BI$188,3),G2934)</f>
        <v>5344.63</v>
      </c>
      <c r="H2935" s="200">
        <f t="shared" si="1528"/>
        <v>43986</v>
      </c>
      <c r="I2935" s="200">
        <f t="shared" si="1529"/>
        <v>44016</v>
      </c>
      <c r="J2935" s="27">
        <f t="shared" si="1535"/>
        <v>3.599689040946652E-3</v>
      </c>
      <c r="K2935" s="12">
        <f t="shared" si="1549"/>
        <v>44075</v>
      </c>
      <c r="L2935" s="12">
        <f t="shared" si="1536"/>
        <v>44075</v>
      </c>
      <c r="M2935" s="1">
        <f t="shared" si="1550"/>
        <v>21</v>
      </c>
      <c r="N2935" s="1">
        <f t="shared" si="1537"/>
        <v>6</v>
      </c>
      <c r="O2935" s="2">
        <f t="shared" si="1538"/>
        <v>1.00102716</v>
      </c>
      <c r="P2935" s="11">
        <f t="shared" si="1559"/>
        <v>1.0025999400000001</v>
      </c>
      <c r="Q2935" s="11">
        <f t="shared" si="1555"/>
        <v>1.5358382205380632</v>
      </c>
      <c r="R2935" s="2">
        <f t="shared" si="1558"/>
        <v>1.53741577</v>
      </c>
      <c r="S2935" s="2">
        <f t="shared" si="1553"/>
        <v>1.5082878799999999</v>
      </c>
      <c r="T2935" s="2">
        <f t="shared" si="1539"/>
        <v>78517.179999159998</v>
      </c>
      <c r="U2935" s="2">
        <f t="shared" si="1540"/>
        <v>1968.9320674455851</v>
      </c>
      <c r="V2935" s="2">
        <f t="shared" si="1541"/>
        <v>25894.574005258979</v>
      </c>
      <c r="W2935" s="2">
        <f t="shared" si="1542"/>
        <v>79920.663754804569</v>
      </c>
      <c r="X2935" s="29">
        <f t="shared" si="1543"/>
        <v>0</v>
      </c>
      <c r="Y2935" s="2">
        <f t="shared" si="1554"/>
        <v>0</v>
      </c>
      <c r="Z2935" s="82">
        <f t="shared" si="1544"/>
        <v>0</v>
      </c>
      <c r="AA2935" s="2">
        <f t="shared" si="1531"/>
        <v>0</v>
      </c>
      <c r="AB2935" s="27">
        <f t="shared" si="1551"/>
        <v>6.7299999999999999E-2</v>
      </c>
      <c r="AC2935" s="29">
        <f t="shared" si="1530"/>
        <v>6</v>
      </c>
      <c r="AD2935" s="29">
        <v>252</v>
      </c>
      <c r="AE2935" s="11">
        <f t="shared" si="1556"/>
        <v>1.0015519669999999</v>
      </c>
      <c r="AF2935" s="2">
        <f t="shared" si="1532"/>
        <v>121.85607229</v>
      </c>
      <c r="AG2935" s="2">
        <f t="shared" si="1545"/>
        <v>124.03423275999999</v>
      </c>
      <c r="AH2935" s="3">
        <f t="shared" si="1546"/>
        <v>0</v>
      </c>
      <c r="AI2935" s="4" t="str">
        <f t="shared" si="1557"/>
        <v>A+J=</v>
      </c>
      <c r="AJ2935" s="12">
        <f t="shared" si="1552"/>
        <v>44075</v>
      </c>
      <c r="AK2935" s="12"/>
      <c r="AL2935" s="4"/>
      <c r="AM2935" s="1"/>
      <c r="AN2935" s="12"/>
      <c r="AO2935" s="1"/>
      <c r="AP2935" s="1"/>
      <c r="AQ2935" s="3"/>
      <c r="AR2935" s="3"/>
      <c r="AS2935" s="7"/>
      <c r="AT2935" s="1"/>
      <c r="AU2935" s="1"/>
      <c r="AV2935" s="1"/>
      <c r="AW2935" s="1"/>
      <c r="AX2935" s="1"/>
      <c r="AY2935" s="1"/>
      <c r="AZ2935" s="1"/>
      <c r="BA2935" s="1"/>
      <c r="BB2935" s="1"/>
    </row>
    <row r="2936" spans="1:54" x14ac:dyDescent="0.2">
      <c r="A2936" s="178">
        <f t="shared" si="1547"/>
        <v>44055</v>
      </c>
      <c r="B2936" s="2">
        <f t="shared" si="1533"/>
        <v>80078.087635592179</v>
      </c>
      <c r="C2936" s="2">
        <f t="shared" si="1548"/>
        <v>52057.157682099998</v>
      </c>
      <c r="D2936" s="2">
        <f>SUM(Y2936:Y$2956)</f>
        <v>3873.6553534300001</v>
      </c>
      <c r="E2936" s="11">
        <f t="shared" si="1534"/>
        <v>48183.502328670002</v>
      </c>
      <c r="F2936" s="99">
        <f t="shared" si="1527"/>
        <v>5325.46</v>
      </c>
      <c r="G2936" s="3">
        <f>IF(N2936=1,VLOOKUP(A2935,[1]Plan1!$BG$69:$BI$188,3),G2935)</f>
        <v>5344.63</v>
      </c>
      <c r="H2936" s="200">
        <f t="shared" si="1528"/>
        <v>43986</v>
      </c>
      <c r="I2936" s="200">
        <f t="shared" si="1529"/>
        <v>44016</v>
      </c>
      <c r="J2936" s="27">
        <f t="shared" si="1535"/>
        <v>3.599689040946652E-3</v>
      </c>
      <c r="K2936" s="12">
        <f t="shared" si="1549"/>
        <v>44075</v>
      </c>
      <c r="L2936" s="12">
        <f t="shared" si="1536"/>
        <v>44075</v>
      </c>
      <c r="M2936" s="1">
        <f t="shared" si="1550"/>
        <v>21</v>
      </c>
      <c r="N2936" s="1">
        <f t="shared" si="1537"/>
        <v>7</v>
      </c>
      <c r="O2936" s="2">
        <f t="shared" si="1538"/>
        <v>1.00119845</v>
      </c>
      <c r="P2936" s="11">
        <f t="shared" si="1559"/>
        <v>1.0025999400000001</v>
      </c>
      <c r="Q2936" s="11">
        <f t="shared" si="1555"/>
        <v>1.5358382205380632</v>
      </c>
      <c r="R2936" s="2">
        <f t="shared" si="1558"/>
        <v>1.5376788400000001</v>
      </c>
      <c r="S2936" s="2">
        <f t="shared" si="1553"/>
        <v>1.5082878799999999</v>
      </c>
      <c r="T2936" s="2">
        <f t="shared" si="1539"/>
        <v>78517.179999159998</v>
      </c>
      <c r="U2936" s="2">
        <f t="shared" si="1540"/>
        <v>1968.9320674455851</v>
      </c>
      <c r="V2936" s="2">
        <f t="shared" si="1541"/>
        <v>25907.249639216589</v>
      </c>
      <c r="W2936" s="2">
        <f t="shared" si="1542"/>
        <v>79933.339388762179</v>
      </c>
      <c r="X2936" s="29">
        <f t="shared" si="1543"/>
        <v>0</v>
      </c>
      <c r="Y2936" s="2">
        <f t="shared" si="1554"/>
        <v>0</v>
      </c>
      <c r="Z2936" s="82">
        <f t="shared" si="1544"/>
        <v>0</v>
      </c>
      <c r="AA2936" s="2">
        <f t="shared" si="1531"/>
        <v>0</v>
      </c>
      <c r="AB2936" s="27">
        <f t="shared" si="1551"/>
        <v>6.7299999999999999E-2</v>
      </c>
      <c r="AC2936" s="29">
        <f t="shared" si="1530"/>
        <v>7</v>
      </c>
      <c r="AD2936" s="29">
        <v>252</v>
      </c>
      <c r="AE2936" s="11">
        <f t="shared" si="1556"/>
        <v>1.0018108619999999</v>
      </c>
      <c r="AF2936" s="2">
        <f t="shared" si="1532"/>
        <v>142.18377760000001</v>
      </c>
      <c r="AG2936" s="2">
        <f t="shared" si="1545"/>
        <v>144.74824683</v>
      </c>
      <c r="AH2936" s="3">
        <f t="shared" si="1546"/>
        <v>0</v>
      </c>
      <c r="AI2936" s="4" t="str">
        <f t="shared" si="1557"/>
        <v>A+J=</v>
      </c>
      <c r="AJ2936" s="12">
        <f t="shared" si="1552"/>
        <v>44075</v>
      </c>
      <c r="AK2936" s="12"/>
      <c r="AL2936" s="4"/>
      <c r="AM2936" s="1"/>
      <c r="AN2936" s="12"/>
      <c r="AO2936" s="1"/>
      <c r="AP2936" s="1"/>
      <c r="AQ2936" s="3"/>
      <c r="AR2936" s="3"/>
      <c r="AS2936" s="7"/>
      <c r="AT2936" s="1"/>
      <c r="AU2936" s="1"/>
      <c r="AV2936" s="1"/>
      <c r="AW2936" s="1"/>
      <c r="AX2936" s="1"/>
      <c r="AY2936" s="1"/>
      <c r="AZ2936" s="1"/>
      <c r="BA2936" s="1"/>
      <c r="BB2936" s="1"/>
    </row>
    <row r="2937" spans="1:54" x14ac:dyDescent="0.2">
      <c r="A2937" s="178">
        <f t="shared" si="1547"/>
        <v>44056</v>
      </c>
      <c r="B2937" s="2">
        <f t="shared" si="1533"/>
        <v>80111.492663084937</v>
      </c>
      <c r="C2937" s="2">
        <f t="shared" si="1548"/>
        <v>52057.157682099998</v>
      </c>
      <c r="D2937" s="2">
        <f>SUM(Y2937:Y$2956)</f>
        <v>3873.6553534300001</v>
      </c>
      <c r="E2937" s="11">
        <f t="shared" si="1534"/>
        <v>48183.502328670002</v>
      </c>
      <c r="F2937" s="99">
        <f t="shared" si="1527"/>
        <v>5325.46</v>
      </c>
      <c r="G2937" s="3">
        <f>IF(N2937=1,VLOOKUP(A2936,[1]Plan1!$BG$69:$BI$188,3),G2936)</f>
        <v>5344.63</v>
      </c>
      <c r="H2937" s="200">
        <f t="shared" si="1528"/>
        <v>43986</v>
      </c>
      <c r="I2937" s="200">
        <f t="shared" si="1529"/>
        <v>44016</v>
      </c>
      <c r="J2937" s="27">
        <f t="shared" si="1535"/>
        <v>3.599689040946652E-3</v>
      </c>
      <c r="K2937" s="12">
        <f t="shared" si="1549"/>
        <v>44075</v>
      </c>
      <c r="L2937" s="12">
        <f t="shared" si="1536"/>
        <v>44075</v>
      </c>
      <c r="M2937" s="1">
        <f t="shared" si="1550"/>
        <v>21</v>
      </c>
      <c r="N2937" s="1">
        <f t="shared" si="1537"/>
        <v>8</v>
      </c>
      <c r="O2937" s="2">
        <f t="shared" si="1538"/>
        <v>1.0013697800000001</v>
      </c>
      <c r="P2937" s="11">
        <f t="shared" si="1559"/>
        <v>1.0025999400000001</v>
      </c>
      <c r="Q2937" s="11">
        <f t="shared" si="1555"/>
        <v>1.5358382205380632</v>
      </c>
      <c r="R2937" s="2">
        <f t="shared" si="1558"/>
        <v>1.53794198</v>
      </c>
      <c r="S2937" s="2">
        <f t="shared" si="1553"/>
        <v>1.5082878799999999</v>
      </c>
      <c r="T2937" s="2">
        <f t="shared" si="1539"/>
        <v>78517.179999159998</v>
      </c>
      <c r="U2937" s="2">
        <f t="shared" si="1540"/>
        <v>1968.9320674455851</v>
      </c>
      <c r="V2937" s="2">
        <f t="shared" si="1541"/>
        <v>25919.928646019354</v>
      </c>
      <c r="W2937" s="2">
        <f t="shared" si="1542"/>
        <v>79946.018395564941</v>
      </c>
      <c r="X2937" s="29">
        <f t="shared" si="1543"/>
        <v>0</v>
      </c>
      <c r="Y2937" s="2">
        <f t="shared" si="1554"/>
        <v>0</v>
      </c>
      <c r="Z2937" s="82">
        <f t="shared" si="1544"/>
        <v>0</v>
      </c>
      <c r="AA2937" s="2">
        <f t="shared" si="1531"/>
        <v>0</v>
      </c>
      <c r="AB2937" s="27">
        <f t="shared" si="1551"/>
        <v>6.7299999999999999E-2</v>
      </c>
      <c r="AC2937" s="29">
        <f t="shared" si="1530"/>
        <v>8</v>
      </c>
      <c r="AD2937" s="29">
        <v>252</v>
      </c>
      <c r="AE2937" s="11">
        <f t="shared" si="1556"/>
        <v>1.002069825</v>
      </c>
      <c r="AF2937" s="2">
        <f t="shared" si="1532"/>
        <v>162.51682209000001</v>
      </c>
      <c r="AG2937" s="2">
        <f t="shared" si="1545"/>
        <v>165.47426752000001</v>
      </c>
      <c r="AH2937" s="3">
        <f t="shared" si="1546"/>
        <v>0</v>
      </c>
      <c r="AI2937" s="4" t="str">
        <f t="shared" si="1557"/>
        <v>A+J=</v>
      </c>
      <c r="AJ2937" s="12">
        <f t="shared" si="1552"/>
        <v>44075</v>
      </c>
      <c r="AK2937" s="12"/>
      <c r="AL2937" s="4"/>
      <c r="AM2937" s="1"/>
      <c r="AN2937" s="12"/>
      <c r="AO2937" s="1"/>
      <c r="AP2937" s="1"/>
      <c r="AQ2937" s="3"/>
      <c r="AR2937" s="3"/>
      <c r="AS2937" s="7"/>
      <c r="AT2937" s="1"/>
      <c r="AU2937" s="1"/>
      <c r="AV2937" s="1"/>
      <c r="AW2937" s="1"/>
      <c r="AX2937" s="1"/>
      <c r="AY2937" s="1"/>
      <c r="AZ2937" s="1"/>
      <c r="BA2937" s="1"/>
      <c r="BB2937" s="1"/>
    </row>
    <row r="2938" spans="1:54" x14ac:dyDescent="0.2">
      <c r="A2938" s="178">
        <f t="shared" si="1547"/>
        <v>44057</v>
      </c>
      <c r="B2938" s="2">
        <f t="shared" si="1533"/>
        <v>80144.911466467805</v>
      </c>
      <c r="C2938" s="2">
        <f t="shared" si="1548"/>
        <v>52057.157682099998</v>
      </c>
      <c r="D2938" s="2">
        <f>SUM(Y2938:Y$2956)</f>
        <v>3873.6553534300001</v>
      </c>
      <c r="E2938" s="11">
        <f t="shared" si="1534"/>
        <v>48183.502328670002</v>
      </c>
      <c r="F2938" s="99">
        <f t="shared" si="1527"/>
        <v>5325.46</v>
      </c>
      <c r="G2938" s="3">
        <f>IF(N2938=1,VLOOKUP(A2937,[1]Plan1!$BG$69:$BI$188,3),G2937)</f>
        <v>5344.63</v>
      </c>
      <c r="H2938" s="200">
        <f t="shared" si="1528"/>
        <v>43986</v>
      </c>
      <c r="I2938" s="200">
        <f t="shared" si="1529"/>
        <v>44016</v>
      </c>
      <c r="J2938" s="27">
        <f t="shared" si="1535"/>
        <v>3.599689040946652E-3</v>
      </c>
      <c r="K2938" s="12">
        <f t="shared" si="1549"/>
        <v>44075</v>
      </c>
      <c r="L2938" s="12">
        <f t="shared" si="1536"/>
        <v>44075</v>
      </c>
      <c r="M2938" s="1">
        <f t="shared" si="1550"/>
        <v>21</v>
      </c>
      <c r="N2938" s="1">
        <f t="shared" si="1537"/>
        <v>9</v>
      </c>
      <c r="O2938" s="2">
        <f t="shared" si="1538"/>
        <v>1.0015411400000001</v>
      </c>
      <c r="P2938" s="11">
        <f t="shared" si="1559"/>
        <v>1.0025999400000001</v>
      </c>
      <c r="Q2938" s="11">
        <f t="shared" si="1555"/>
        <v>1.5358382205380632</v>
      </c>
      <c r="R2938" s="2">
        <f t="shared" si="1558"/>
        <v>1.53820516</v>
      </c>
      <c r="S2938" s="2">
        <f t="shared" si="1553"/>
        <v>1.5082878799999999</v>
      </c>
      <c r="T2938" s="2">
        <f t="shared" si="1539"/>
        <v>78517.179999159998</v>
      </c>
      <c r="U2938" s="2">
        <f t="shared" si="1540"/>
        <v>1968.9320674455851</v>
      </c>
      <c r="V2938" s="2">
        <f t="shared" si="1541"/>
        <v>25932.60958016221</v>
      </c>
      <c r="W2938" s="2">
        <f t="shared" si="1542"/>
        <v>79958.699329707801</v>
      </c>
      <c r="X2938" s="29">
        <f t="shared" si="1543"/>
        <v>0</v>
      </c>
      <c r="Y2938" s="2">
        <f t="shared" si="1554"/>
        <v>0</v>
      </c>
      <c r="Z2938" s="82">
        <f t="shared" si="1544"/>
        <v>0</v>
      </c>
      <c r="AA2938" s="2">
        <f t="shared" si="1531"/>
        <v>0</v>
      </c>
      <c r="AB2938" s="27">
        <f t="shared" si="1551"/>
        <v>6.7299999999999999E-2</v>
      </c>
      <c r="AC2938" s="29">
        <f t="shared" si="1530"/>
        <v>9</v>
      </c>
      <c r="AD2938" s="29">
        <v>252</v>
      </c>
      <c r="AE2938" s="11">
        <f t="shared" si="1556"/>
        <v>1.0023288539999999</v>
      </c>
      <c r="AF2938" s="2">
        <f t="shared" si="1532"/>
        <v>182.8550487</v>
      </c>
      <c r="AG2938" s="2">
        <f t="shared" si="1545"/>
        <v>186.21213675999999</v>
      </c>
      <c r="AH2938" s="3">
        <f t="shared" si="1546"/>
        <v>0</v>
      </c>
      <c r="AI2938" s="4" t="str">
        <f t="shared" si="1557"/>
        <v>A+J=</v>
      </c>
      <c r="AJ2938" s="12">
        <f t="shared" si="1552"/>
        <v>44075</v>
      </c>
      <c r="AK2938" s="12"/>
      <c r="AL2938" s="4"/>
      <c r="AM2938" s="1"/>
      <c r="AN2938" s="12"/>
      <c r="AO2938" s="1"/>
      <c r="AP2938" s="1"/>
      <c r="AQ2938" s="3"/>
      <c r="AR2938" s="3"/>
      <c r="AS2938" s="7"/>
      <c r="AT2938" s="1"/>
      <c r="AU2938" s="1"/>
      <c r="AV2938" s="1"/>
      <c r="AW2938" s="1"/>
      <c r="AX2938" s="1"/>
      <c r="AY2938" s="1"/>
      <c r="AZ2938" s="1"/>
      <c r="BA2938" s="1"/>
      <c r="BB2938" s="1"/>
    </row>
    <row r="2939" spans="1:54" x14ac:dyDescent="0.2">
      <c r="A2939" s="178">
        <f t="shared" si="1547"/>
        <v>44058</v>
      </c>
      <c r="B2939" s="2">
        <f t="shared" si="1533"/>
        <v>80178.343646645721</v>
      </c>
      <c r="C2939" s="2">
        <f t="shared" si="1548"/>
        <v>52057.157682099998</v>
      </c>
      <c r="D2939" s="2">
        <f>SUM(Y2939:Y$2956)</f>
        <v>3873.6553534300001</v>
      </c>
      <c r="E2939" s="11">
        <f t="shared" si="1534"/>
        <v>48183.502328670002</v>
      </c>
      <c r="F2939" s="99">
        <f t="shared" si="1527"/>
        <v>5325.46</v>
      </c>
      <c r="G2939" s="3">
        <f>IF(N2939=1,VLOOKUP(A2938,[1]Plan1!$BG$69:$BI$188,3),G2938)</f>
        <v>5344.63</v>
      </c>
      <c r="H2939" s="200">
        <f t="shared" si="1528"/>
        <v>43986</v>
      </c>
      <c r="I2939" s="200">
        <f t="shared" si="1529"/>
        <v>44016</v>
      </c>
      <c r="J2939" s="27">
        <f t="shared" si="1535"/>
        <v>3.599689040946652E-3</v>
      </c>
      <c r="K2939" s="12">
        <f t="shared" si="1549"/>
        <v>44075</v>
      </c>
      <c r="L2939" s="12">
        <f t="shared" si="1536"/>
        <v>44075</v>
      </c>
      <c r="M2939" s="1">
        <f t="shared" si="1550"/>
        <v>21</v>
      </c>
      <c r="N2939" s="1">
        <f t="shared" si="1537"/>
        <v>10</v>
      </c>
      <c r="O2939" s="2">
        <f t="shared" si="1538"/>
        <v>1.0017125200000001</v>
      </c>
      <c r="P2939" s="11">
        <f t="shared" si="1559"/>
        <v>1.0025999400000001</v>
      </c>
      <c r="Q2939" s="11">
        <f t="shared" si="1555"/>
        <v>1.5358382205380632</v>
      </c>
      <c r="R2939" s="2">
        <f t="shared" si="1558"/>
        <v>1.5384683699999999</v>
      </c>
      <c r="S2939" s="2">
        <f t="shared" si="1553"/>
        <v>1.5082878799999999</v>
      </c>
      <c r="T2939" s="2">
        <f t="shared" si="1539"/>
        <v>78517.179999159998</v>
      </c>
      <c r="U2939" s="2">
        <f t="shared" si="1540"/>
        <v>1968.9320674455851</v>
      </c>
      <c r="V2939" s="2">
        <f t="shared" si="1541"/>
        <v>25945.291959810136</v>
      </c>
      <c r="W2939" s="2">
        <f t="shared" si="1542"/>
        <v>79971.381709355715</v>
      </c>
      <c r="X2939" s="29">
        <f t="shared" si="1543"/>
        <v>0</v>
      </c>
      <c r="Y2939" s="2">
        <f t="shared" si="1554"/>
        <v>0</v>
      </c>
      <c r="Z2939" s="82">
        <f t="shared" si="1544"/>
        <v>0</v>
      </c>
      <c r="AA2939" s="2">
        <f t="shared" si="1531"/>
        <v>0</v>
      </c>
      <c r="AB2939" s="27">
        <f t="shared" si="1551"/>
        <v>6.7299999999999999E-2</v>
      </c>
      <c r="AC2939" s="29">
        <f t="shared" si="1530"/>
        <v>10</v>
      </c>
      <c r="AD2939" s="29">
        <v>252</v>
      </c>
      <c r="AE2939" s="11">
        <f t="shared" si="1556"/>
        <v>1.0025879499999999</v>
      </c>
      <c r="AF2939" s="2">
        <f t="shared" si="1532"/>
        <v>203.19853596999999</v>
      </c>
      <c r="AG2939" s="2">
        <f t="shared" si="1545"/>
        <v>206.96193729000001</v>
      </c>
      <c r="AH2939" s="3">
        <f t="shared" si="1546"/>
        <v>0</v>
      </c>
      <c r="AI2939" s="4" t="str">
        <f t="shared" si="1557"/>
        <v>A+J=</v>
      </c>
      <c r="AJ2939" s="12">
        <f t="shared" si="1552"/>
        <v>44075</v>
      </c>
      <c r="AK2939" s="12"/>
      <c r="AL2939" s="4"/>
      <c r="AM2939" s="1"/>
      <c r="AN2939" s="12"/>
      <c r="AO2939" s="1"/>
      <c r="AP2939" s="1"/>
      <c r="AQ2939" s="3"/>
      <c r="AR2939" s="3"/>
      <c r="AS2939" s="7"/>
      <c r="AT2939" s="1"/>
      <c r="AU2939" s="1"/>
      <c r="AV2939" s="1"/>
      <c r="AW2939" s="1"/>
      <c r="AX2939" s="1"/>
      <c r="AY2939" s="1"/>
      <c r="AZ2939" s="1"/>
      <c r="BA2939" s="1"/>
      <c r="BB2939" s="1"/>
    </row>
    <row r="2940" spans="1:54" x14ac:dyDescent="0.2">
      <c r="A2940" s="178">
        <f t="shared" si="1547"/>
        <v>44059</v>
      </c>
      <c r="B2940" s="2">
        <f t="shared" si="1533"/>
        <v>80178.343646645721</v>
      </c>
      <c r="C2940" s="2">
        <f t="shared" si="1548"/>
        <v>52057.157682099998</v>
      </c>
      <c r="D2940" s="2">
        <f>SUM(Y2940:Y$2956)</f>
        <v>3873.6553534300001</v>
      </c>
      <c r="E2940" s="11">
        <f t="shared" si="1534"/>
        <v>48183.502328670002</v>
      </c>
      <c r="F2940" s="99">
        <f t="shared" si="1527"/>
        <v>5325.46</v>
      </c>
      <c r="G2940" s="3">
        <f>IF(N2940=1,VLOOKUP(A2939,[1]Plan1!$BG$69:$BI$188,3),G2939)</f>
        <v>5344.63</v>
      </c>
      <c r="H2940" s="200">
        <f t="shared" si="1528"/>
        <v>43986</v>
      </c>
      <c r="I2940" s="200">
        <f t="shared" si="1529"/>
        <v>44016</v>
      </c>
      <c r="J2940" s="27">
        <f t="shared" si="1535"/>
        <v>3.599689040946652E-3</v>
      </c>
      <c r="K2940" s="12">
        <f t="shared" si="1549"/>
        <v>44075</v>
      </c>
      <c r="L2940" s="12">
        <f t="shared" si="1536"/>
        <v>44075</v>
      </c>
      <c r="M2940" s="1">
        <f t="shared" si="1550"/>
        <v>21</v>
      </c>
      <c r="N2940" s="1">
        <f t="shared" si="1537"/>
        <v>10</v>
      </c>
      <c r="O2940" s="2">
        <f t="shared" si="1538"/>
        <v>1.0017125200000001</v>
      </c>
      <c r="P2940" s="11">
        <f t="shared" si="1559"/>
        <v>1.0025999400000001</v>
      </c>
      <c r="Q2940" s="11">
        <f t="shared" si="1555"/>
        <v>1.5358382205380632</v>
      </c>
      <c r="R2940" s="2">
        <f t="shared" si="1558"/>
        <v>1.5384683699999999</v>
      </c>
      <c r="S2940" s="2">
        <f t="shared" si="1553"/>
        <v>1.5082878799999999</v>
      </c>
      <c r="T2940" s="2">
        <f t="shared" si="1539"/>
        <v>78517.179999159998</v>
      </c>
      <c r="U2940" s="2">
        <f t="shared" si="1540"/>
        <v>1968.9320674455851</v>
      </c>
      <c r="V2940" s="2">
        <f t="shared" si="1541"/>
        <v>25945.291959810136</v>
      </c>
      <c r="W2940" s="2">
        <f t="shared" si="1542"/>
        <v>79971.381709355715</v>
      </c>
      <c r="X2940" s="29">
        <f t="shared" si="1543"/>
        <v>0</v>
      </c>
      <c r="Y2940" s="2">
        <f t="shared" si="1554"/>
        <v>0</v>
      </c>
      <c r="Z2940" s="82">
        <f t="shared" si="1544"/>
        <v>0</v>
      </c>
      <c r="AA2940" s="2">
        <f t="shared" si="1531"/>
        <v>0</v>
      </c>
      <c r="AB2940" s="27">
        <f t="shared" si="1551"/>
        <v>6.7299999999999999E-2</v>
      </c>
      <c r="AC2940" s="29">
        <f t="shared" si="1530"/>
        <v>10</v>
      </c>
      <c r="AD2940" s="29">
        <v>252</v>
      </c>
      <c r="AE2940" s="11">
        <f t="shared" si="1556"/>
        <v>1.0025879499999999</v>
      </c>
      <c r="AF2940" s="2">
        <f t="shared" si="1532"/>
        <v>203.19853596999999</v>
      </c>
      <c r="AG2940" s="2">
        <f t="shared" si="1545"/>
        <v>206.96193729000001</v>
      </c>
      <c r="AH2940" s="3">
        <f t="shared" si="1546"/>
        <v>0</v>
      </c>
      <c r="AI2940" s="4" t="str">
        <f t="shared" si="1557"/>
        <v>A+J=</v>
      </c>
      <c r="AJ2940" s="12">
        <f t="shared" si="1552"/>
        <v>44075</v>
      </c>
      <c r="AK2940" s="12"/>
      <c r="AL2940" s="4"/>
      <c r="AM2940" s="1"/>
      <c r="AN2940" s="12"/>
      <c r="AO2940" s="1"/>
      <c r="AP2940" s="1"/>
      <c r="AQ2940" s="3"/>
      <c r="AR2940" s="3"/>
      <c r="AS2940" s="7"/>
      <c r="AT2940" s="1"/>
      <c r="AU2940" s="1"/>
      <c r="AV2940" s="1"/>
      <c r="AW2940" s="1"/>
      <c r="AX2940" s="1"/>
      <c r="AY2940" s="1"/>
      <c r="AZ2940" s="1"/>
      <c r="BA2940" s="1"/>
      <c r="BB2940" s="1"/>
    </row>
    <row r="2941" spans="1:54" x14ac:dyDescent="0.2">
      <c r="A2941" s="178">
        <f t="shared" si="1547"/>
        <v>44060</v>
      </c>
      <c r="B2941" s="2">
        <f t="shared" si="1533"/>
        <v>80178.343646645721</v>
      </c>
      <c r="C2941" s="2">
        <f t="shared" si="1548"/>
        <v>52057.157682099998</v>
      </c>
      <c r="D2941" s="2">
        <f>SUM(Y2941:Y$2956)</f>
        <v>3873.6553534300001</v>
      </c>
      <c r="E2941" s="11">
        <f t="shared" si="1534"/>
        <v>48183.502328670002</v>
      </c>
      <c r="F2941" s="99">
        <f t="shared" si="1527"/>
        <v>5325.46</v>
      </c>
      <c r="G2941" s="3">
        <f>IF(N2941=1,VLOOKUP(A2940,[1]Plan1!$BG$69:$BI$188,3),G2940)</f>
        <v>5344.63</v>
      </c>
      <c r="H2941" s="200">
        <f t="shared" si="1528"/>
        <v>43986</v>
      </c>
      <c r="I2941" s="200">
        <f t="shared" si="1529"/>
        <v>44016</v>
      </c>
      <c r="J2941" s="27">
        <f t="shared" si="1535"/>
        <v>3.599689040946652E-3</v>
      </c>
      <c r="K2941" s="12">
        <f t="shared" si="1549"/>
        <v>44075</v>
      </c>
      <c r="L2941" s="12">
        <f t="shared" si="1536"/>
        <v>44075</v>
      </c>
      <c r="M2941" s="1">
        <f t="shared" si="1550"/>
        <v>21</v>
      </c>
      <c r="N2941" s="1">
        <f t="shared" si="1537"/>
        <v>10</v>
      </c>
      <c r="O2941" s="2">
        <f t="shared" si="1538"/>
        <v>1.0017125200000001</v>
      </c>
      <c r="P2941" s="11">
        <f t="shared" si="1559"/>
        <v>1.0025999400000001</v>
      </c>
      <c r="Q2941" s="11">
        <f t="shared" si="1555"/>
        <v>1.5358382205380632</v>
      </c>
      <c r="R2941" s="2">
        <f t="shared" si="1558"/>
        <v>1.5384683699999999</v>
      </c>
      <c r="S2941" s="2">
        <f t="shared" si="1553"/>
        <v>1.5082878799999999</v>
      </c>
      <c r="T2941" s="2">
        <f t="shared" si="1539"/>
        <v>78517.179999159998</v>
      </c>
      <c r="U2941" s="2">
        <f t="shared" si="1540"/>
        <v>1968.9320674455851</v>
      </c>
      <c r="V2941" s="2">
        <f t="shared" si="1541"/>
        <v>25945.291959810136</v>
      </c>
      <c r="W2941" s="2">
        <f t="shared" si="1542"/>
        <v>79971.381709355715</v>
      </c>
      <c r="X2941" s="29">
        <f t="shared" si="1543"/>
        <v>0</v>
      </c>
      <c r="Y2941" s="2">
        <f t="shared" si="1554"/>
        <v>0</v>
      </c>
      <c r="Z2941" s="82">
        <f t="shared" si="1544"/>
        <v>0</v>
      </c>
      <c r="AA2941" s="2">
        <f t="shared" si="1531"/>
        <v>0</v>
      </c>
      <c r="AB2941" s="27">
        <f t="shared" si="1551"/>
        <v>6.7299999999999999E-2</v>
      </c>
      <c r="AC2941" s="29">
        <f t="shared" si="1530"/>
        <v>10</v>
      </c>
      <c r="AD2941" s="29">
        <v>252</v>
      </c>
      <c r="AE2941" s="11">
        <f t="shared" si="1556"/>
        <v>1.0025879499999999</v>
      </c>
      <c r="AF2941" s="2">
        <f t="shared" si="1532"/>
        <v>203.19853596999999</v>
      </c>
      <c r="AG2941" s="2">
        <f t="shared" si="1545"/>
        <v>206.96193729000001</v>
      </c>
      <c r="AH2941" s="3">
        <f t="shared" si="1546"/>
        <v>0</v>
      </c>
      <c r="AI2941" s="4" t="str">
        <f t="shared" si="1557"/>
        <v>A+J=</v>
      </c>
      <c r="AJ2941" s="12">
        <f t="shared" si="1552"/>
        <v>44075</v>
      </c>
      <c r="AK2941" s="12"/>
      <c r="AL2941" s="4"/>
      <c r="AM2941" s="1"/>
      <c r="AN2941" s="12"/>
      <c r="AO2941" s="1"/>
      <c r="AP2941" s="1"/>
      <c r="AQ2941" s="3"/>
      <c r="AR2941" s="3"/>
      <c r="AS2941" s="7"/>
      <c r="AT2941" s="1"/>
      <c r="AU2941" s="1"/>
      <c r="AV2941" s="1"/>
      <c r="AW2941" s="1"/>
      <c r="AX2941" s="1"/>
      <c r="AY2941" s="1"/>
      <c r="AZ2941" s="1"/>
      <c r="BA2941" s="1"/>
      <c r="BB2941" s="1"/>
    </row>
    <row r="2942" spans="1:54" x14ac:dyDescent="0.2">
      <c r="A2942" s="178">
        <f t="shared" si="1547"/>
        <v>44061</v>
      </c>
      <c r="B2942" s="2">
        <f t="shared" si="1533"/>
        <v>80211.790173688772</v>
      </c>
      <c r="C2942" s="2">
        <f t="shared" si="1548"/>
        <v>52057.157682099998</v>
      </c>
      <c r="D2942" s="2">
        <f>SUM(Y2942:Y$2956)</f>
        <v>3873.6553534300001</v>
      </c>
      <c r="E2942" s="11">
        <f t="shared" si="1534"/>
        <v>48183.502328670002</v>
      </c>
      <c r="F2942" s="99">
        <f t="shared" si="1527"/>
        <v>5325.46</v>
      </c>
      <c r="G2942" s="3">
        <f>IF(N2942=1,VLOOKUP(A2941,[1]Plan1!$BG$69:$BI$188,3),G2941)</f>
        <v>5344.63</v>
      </c>
      <c r="H2942" s="200">
        <f t="shared" si="1528"/>
        <v>43986</v>
      </c>
      <c r="I2942" s="200">
        <f t="shared" si="1529"/>
        <v>44016</v>
      </c>
      <c r="J2942" s="27">
        <f t="shared" si="1535"/>
        <v>3.599689040946652E-3</v>
      </c>
      <c r="K2942" s="12">
        <f t="shared" si="1549"/>
        <v>44075</v>
      </c>
      <c r="L2942" s="12">
        <f t="shared" si="1536"/>
        <v>44075</v>
      </c>
      <c r="M2942" s="1">
        <f t="shared" si="1550"/>
        <v>21</v>
      </c>
      <c r="N2942" s="1">
        <f t="shared" si="1537"/>
        <v>11</v>
      </c>
      <c r="O2942" s="2">
        <f t="shared" si="1538"/>
        <v>1.00188393</v>
      </c>
      <c r="P2942" s="11">
        <f t="shared" si="1559"/>
        <v>1.0025999400000001</v>
      </c>
      <c r="Q2942" s="11">
        <f t="shared" si="1555"/>
        <v>1.5358382205380632</v>
      </c>
      <c r="R2942" s="2">
        <f t="shared" si="1558"/>
        <v>1.53873163</v>
      </c>
      <c r="S2942" s="2">
        <f t="shared" si="1553"/>
        <v>1.5082878799999999</v>
      </c>
      <c r="T2942" s="2">
        <f t="shared" si="1539"/>
        <v>78517.179999159998</v>
      </c>
      <c r="U2942" s="2">
        <f t="shared" si="1540"/>
        <v>1968.9320674455851</v>
      </c>
      <c r="V2942" s="2">
        <f t="shared" si="1541"/>
        <v>25957.976748633188</v>
      </c>
      <c r="W2942" s="2">
        <f t="shared" si="1542"/>
        <v>79984.06649817877</v>
      </c>
      <c r="X2942" s="29">
        <f t="shared" si="1543"/>
        <v>0</v>
      </c>
      <c r="Y2942" s="2">
        <f t="shared" si="1554"/>
        <v>0</v>
      </c>
      <c r="Z2942" s="82">
        <f t="shared" si="1544"/>
        <v>0</v>
      </c>
      <c r="AA2942" s="2">
        <f t="shared" si="1531"/>
        <v>0</v>
      </c>
      <c r="AB2942" s="27">
        <f t="shared" si="1551"/>
        <v>6.7299999999999999E-2</v>
      </c>
      <c r="AC2942" s="29">
        <f t="shared" si="1530"/>
        <v>11</v>
      </c>
      <c r="AD2942" s="29">
        <v>252</v>
      </c>
      <c r="AE2942" s="11">
        <f t="shared" si="1556"/>
        <v>1.0028471130000001</v>
      </c>
      <c r="AF2942" s="2">
        <f t="shared" si="1532"/>
        <v>223.54728388999999</v>
      </c>
      <c r="AG2942" s="2">
        <f t="shared" si="1545"/>
        <v>227.72367550999999</v>
      </c>
      <c r="AH2942" s="3">
        <f t="shared" si="1546"/>
        <v>0</v>
      </c>
      <c r="AI2942" s="4" t="str">
        <f t="shared" si="1557"/>
        <v>A+J=</v>
      </c>
      <c r="AJ2942" s="12">
        <f t="shared" si="1552"/>
        <v>44075</v>
      </c>
      <c r="AK2942" s="12"/>
      <c r="AL2942" s="4"/>
      <c r="AM2942" s="1"/>
      <c r="AN2942" s="12"/>
      <c r="AO2942" s="1"/>
      <c r="AP2942" s="1"/>
      <c r="AQ2942" s="3"/>
      <c r="AR2942" s="3"/>
      <c r="AS2942" s="7"/>
      <c r="AT2942" s="1"/>
      <c r="AU2942" s="1"/>
      <c r="AV2942" s="1"/>
      <c r="AW2942" s="1"/>
      <c r="AX2942" s="1"/>
      <c r="AY2942" s="1"/>
      <c r="AZ2942" s="1"/>
      <c r="BA2942" s="1"/>
      <c r="BB2942" s="1"/>
    </row>
    <row r="2943" spans="1:54" x14ac:dyDescent="0.2">
      <c r="A2943" s="178">
        <f t="shared" si="1547"/>
        <v>44062</v>
      </c>
      <c r="B2943" s="2">
        <f t="shared" si="1533"/>
        <v>80245.251535371965</v>
      </c>
      <c r="C2943" s="2">
        <f t="shared" si="1548"/>
        <v>52057.157682099998</v>
      </c>
      <c r="D2943" s="2">
        <f>SUM(Y2943:Y$2956)</f>
        <v>3873.6553534300001</v>
      </c>
      <c r="E2943" s="11">
        <f t="shared" si="1534"/>
        <v>48183.502328670002</v>
      </c>
      <c r="F2943" s="99">
        <f t="shared" si="1527"/>
        <v>5325.46</v>
      </c>
      <c r="G2943" s="3">
        <f>IF(N2943=1,VLOOKUP(A2942,[1]Plan1!$BG$69:$BI$188,3),G2942)</f>
        <v>5344.63</v>
      </c>
      <c r="H2943" s="200">
        <f t="shared" si="1528"/>
        <v>43986</v>
      </c>
      <c r="I2943" s="200">
        <f t="shared" si="1529"/>
        <v>44016</v>
      </c>
      <c r="J2943" s="27">
        <f t="shared" si="1535"/>
        <v>3.599689040946652E-3</v>
      </c>
      <c r="K2943" s="12">
        <f t="shared" si="1549"/>
        <v>44075</v>
      </c>
      <c r="L2943" s="12">
        <f t="shared" si="1536"/>
        <v>44075</v>
      </c>
      <c r="M2943" s="1">
        <f t="shared" si="1550"/>
        <v>21</v>
      </c>
      <c r="N2943" s="1">
        <f t="shared" si="1537"/>
        <v>12</v>
      </c>
      <c r="O2943" s="2">
        <f t="shared" si="1538"/>
        <v>1.0020553800000001</v>
      </c>
      <c r="P2943" s="11">
        <f t="shared" si="1559"/>
        <v>1.0025999400000001</v>
      </c>
      <c r="Q2943" s="11">
        <f t="shared" si="1555"/>
        <v>1.5358382205380632</v>
      </c>
      <c r="R2943" s="2">
        <f t="shared" si="1558"/>
        <v>1.53899495</v>
      </c>
      <c r="S2943" s="2">
        <f t="shared" si="1553"/>
        <v>1.5082878799999999</v>
      </c>
      <c r="T2943" s="2">
        <f t="shared" si="1539"/>
        <v>78517.179999159998</v>
      </c>
      <c r="U2943" s="2">
        <f t="shared" si="1540"/>
        <v>1968.9320674455851</v>
      </c>
      <c r="V2943" s="2">
        <f t="shared" si="1541"/>
        <v>25970.664428466371</v>
      </c>
      <c r="W2943" s="2">
        <f t="shared" si="1542"/>
        <v>79996.754178011965</v>
      </c>
      <c r="X2943" s="29">
        <f t="shared" si="1543"/>
        <v>0</v>
      </c>
      <c r="Y2943" s="2">
        <f t="shared" si="1554"/>
        <v>0</v>
      </c>
      <c r="Z2943" s="82">
        <f t="shared" si="1544"/>
        <v>0</v>
      </c>
      <c r="AA2943" s="2">
        <f t="shared" si="1531"/>
        <v>0</v>
      </c>
      <c r="AB2943" s="27">
        <f t="shared" si="1551"/>
        <v>6.7299999999999999E-2</v>
      </c>
      <c r="AC2943" s="29">
        <f t="shared" si="1530"/>
        <v>12</v>
      </c>
      <c r="AD2943" s="29">
        <v>252</v>
      </c>
      <c r="AE2943" s="11">
        <f t="shared" si="1556"/>
        <v>1.003106343</v>
      </c>
      <c r="AF2943" s="2">
        <f t="shared" si="1532"/>
        <v>243.90129246999999</v>
      </c>
      <c r="AG2943" s="2">
        <f t="shared" si="1545"/>
        <v>248.49735736</v>
      </c>
      <c r="AH2943" s="3">
        <f t="shared" si="1546"/>
        <v>0</v>
      </c>
      <c r="AI2943" s="4" t="str">
        <f t="shared" si="1557"/>
        <v>A+J=</v>
      </c>
      <c r="AJ2943" s="12">
        <f t="shared" si="1552"/>
        <v>44075</v>
      </c>
      <c r="AK2943" s="12"/>
      <c r="AL2943" s="4"/>
      <c r="AM2943" s="1"/>
      <c r="AN2943" s="12"/>
      <c r="AO2943" s="1"/>
      <c r="AP2943" s="1"/>
      <c r="AQ2943" s="3"/>
      <c r="AR2943" s="3"/>
      <c r="AS2943" s="7"/>
      <c r="AT2943" s="1"/>
      <c r="AU2943" s="1"/>
      <c r="AV2943" s="1"/>
      <c r="AW2943" s="1"/>
      <c r="AX2943" s="1"/>
      <c r="AY2943" s="1"/>
      <c r="AZ2943" s="1"/>
      <c r="BA2943" s="1"/>
      <c r="BB2943" s="1"/>
    </row>
    <row r="2944" spans="1:54" x14ac:dyDescent="0.2">
      <c r="A2944" s="178">
        <f t="shared" si="1547"/>
        <v>44063</v>
      </c>
      <c r="B2944" s="2">
        <f t="shared" si="1533"/>
        <v>80278.726286100209</v>
      </c>
      <c r="C2944" s="2">
        <f t="shared" si="1548"/>
        <v>52057.157682099998</v>
      </c>
      <c r="D2944" s="2">
        <f>SUM(Y2944:Y$2956)</f>
        <v>3873.6553534300001</v>
      </c>
      <c r="E2944" s="11">
        <f t="shared" si="1534"/>
        <v>48183.502328670002</v>
      </c>
      <c r="F2944" s="99">
        <f t="shared" si="1527"/>
        <v>5325.46</v>
      </c>
      <c r="G2944" s="3">
        <f>IF(N2944=1,VLOOKUP(A2943,[1]Plan1!$BG$69:$BI$188,3),G2943)</f>
        <v>5344.63</v>
      </c>
      <c r="H2944" s="200">
        <f t="shared" si="1528"/>
        <v>43986</v>
      </c>
      <c r="I2944" s="200">
        <f t="shared" si="1529"/>
        <v>44016</v>
      </c>
      <c r="J2944" s="27">
        <f t="shared" si="1535"/>
        <v>3.599689040946652E-3</v>
      </c>
      <c r="K2944" s="12">
        <f t="shared" si="1549"/>
        <v>44075</v>
      </c>
      <c r="L2944" s="12">
        <f t="shared" si="1536"/>
        <v>44075</v>
      </c>
      <c r="M2944" s="1">
        <f t="shared" si="1550"/>
        <v>21</v>
      </c>
      <c r="N2944" s="1">
        <f t="shared" si="1537"/>
        <v>13</v>
      </c>
      <c r="O2944" s="2">
        <f t="shared" si="1538"/>
        <v>1.00222685</v>
      </c>
      <c r="P2944" s="11">
        <f t="shared" si="1559"/>
        <v>1.0025999400000001</v>
      </c>
      <c r="Q2944" s="11">
        <f t="shared" si="1555"/>
        <v>1.5358382205380632</v>
      </c>
      <c r="R2944" s="2">
        <f t="shared" si="1558"/>
        <v>1.5392583</v>
      </c>
      <c r="S2944" s="2">
        <f t="shared" si="1553"/>
        <v>1.5082878799999999</v>
      </c>
      <c r="T2944" s="2">
        <f t="shared" si="1539"/>
        <v>78517.179999159998</v>
      </c>
      <c r="U2944" s="2">
        <f t="shared" si="1540"/>
        <v>1968.9320674455851</v>
      </c>
      <c r="V2944" s="2">
        <f t="shared" si="1541"/>
        <v>25983.353553804624</v>
      </c>
      <c r="W2944" s="2">
        <f t="shared" si="1542"/>
        <v>80009.443303350214</v>
      </c>
      <c r="X2944" s="29">
        <f t="shared" si="1543"/>
        <v>0</v>
      </c>
      <c r="Y2944" s="2">
        <f t="shared" si="1554"/>
        <v>0</v>
      </c>
      <c r="Z2944" s="82">
        <f t="shared" si="1544"/>
        <v>0</v>
      </c>
      <c r="AA2944" s="2">
        <f t="shared" si="1531"/>
        <v>0</v>
      </c>
      <c r="AB2944" s="27">
        <f t="shared" si="1551"/>
        <v>6.7299999999999999E-2</v>
      </c>
      <c r="AC2944" s="29">
        <f t="shared" si="1530"/>
        <v>13</v>
      </c>
      <c r="AD2944" s="29">
        <v>252</v>
      </c>
      <c r="AE2944" s="11">
        <f t="shared" si="1556"/>
        <v>1.0033656399999999</v>
      </c>
      <c r="AF2944" s="2">
        <f t="shared" si="1532"/>
        <v>264.26056168999997</v>
      </c>
      <c r="AG2944" s="2">
        <f t="shared" si="1545"/>
        <v>269.28298274999997</v>
      </c>
      <c r="AH2944" s="3">
        <f t="shared" si="1546"/>
        <v>0</v>
      </c>
      <c r="AI2944" s="4" t="str">
        <f t="shared" si="1557"/>
        <v>A+J=</v>
      </c>
      <c r="AJ2944" s="12">
        <f t="shared" si="1552"/>
        <v>44075</v>
      </c>
      <c r="AK2944" s="12"/>
      <c r="AL2944" s="4"/>
      <c r="AM2944" s="1"/>
      <c r="AN2944" s="12"/>
      <c r="AO2944" s="1"/>
      <c r="AP2944" s="1"/>
      <c r="AQ2944" s="3"/>
      <c r="AR2944" s="3"/>
      <c r="AS2944" s="7"/>
      <c r="AT2944" s="1"/>
      <c r="AU2944" s="1"/>
      <c r="AV2944" s="1"/>
      <c r="AW2944" s="1"/>
      <c r="AX2944" s="1"/>
      <c r="AY2944" s="1"/>
      <c r="AZ2944" s="1"/>
      <c r="BA2944" s="1"/>
      <c r="BB2944" s="1"/>
    </row>
    <row r="2945" spans="1:154" x14ac:dyDescent="0.2">
      <c r="A2945" s="178">
        <f t="shared" si="1547"/>
        <v>44064</v>
      </c>
      <c r="B2945" s="2">
        <f t="shared" si="1533"/>
        <v>80312.214913148564</v>
      </c>
      <c r="C2945" s="2">
        <f t="shared" si="1548"/>
        <v>52057.157682099998</v>
      </c>
      <c r="D2945" s="2">
        <f>SUM(Y2945:Y$2956)</f>
        <v>3873.6553534300001</v>
      </c>
      <c r="E2945" s="11">
        <f t="shared" si="1534"/>
        <v>48183.502328670002</v>
      </c>
      <c r="F2945" s="99">
        <f t="shared" ref="F2945:F3008" si="1560">IF(G2945=G2944,F2944,G2944)</f>
        <v>5325.46</v>
      </c>
      <c r="G2945" s="3">
        <f>IF(N2945=1,VLOOKUP(A2944,[1]Plan1!$BG$69:$BI$188,3),G2944)</f>
        <v>5344.63</v>
      </c>
      <c r="H2945" s="200">
        <f t="shared" ref="H2945:H3008" si="1561">EDATE(I2945,-1)</f>
        <v>43986</v>
      </c>
      <c r="I2945" s="200">
        <f t="shared" ref="I2945:I3008" si="1562">IF(X2944&gt;0,EDATE(A2945,-1),+I2944)</f>
        <v>44016</v>
      </c>
      <c r="J2945" s="27">
        <f t="shared" si="1535"/>
        <v>3.599689040946652E-3</v>
      </c>
      <c r="K2945" s="12">
        <f t="shared" si="1549"/>
        <v>44075</v>
      </c>
      <c r="L2945" s="12">
        <f t="shared" si="1536"/>
        <v>44075</v>
      </c>
      <c r="M2945" s="1">
        <f t="shared" si="1550"/>
        <v>21</v>
      </c>
      <c r="N2945" s="1">
        <f t="shared" si="1537"/>
        <v>14</v>
      </c>
      <c r="O2945" s="2">
        <f t="shared" si="1538"/>
        <v>1.00239835</v>
      </c>
      <c r="P2945" s="11">
        <f t="shared" si="1559"/>
        <v>1.0025999400000001</v>
      </c>
      <c r="Q2945" s="11">
        <f t="shared" si="1555"/>
        <v>1.5358382205380632</v>
      </c>
      <c r="R2945" s="2">
        <f t="shared" si="1558"/>
        <v>1.5395216899999999</v>
      </c>
      <c r="S2945" s="2">
        <f t="shared" si="1553"/>
        <v>1.5082878799999999</v>
      </c>
      <c r="T2945" s="2">
        <f t="shared" si="1539"/>
        <v>78517.179999159998</v>
      </c>
      <c r="U2945" s="2">
        <f t="shared" si="1540"/>
        <v>1968.9320674455851</v>
      </c>
      <c r="V2945" s="2">
        <f t="shared" si="1541"/>
        <v>25996.04460648297</v>
      </c>
      <c r="W2945" s="2">
        <f t="shared" si="1542"/>
        <v>80022.13435602856</v>
      </c>
      <c r="X2945" s="29">
        <f t="shared" si="1543"/>
        <v>0</v>
      </c>
      <c r="Y2945" s="2">
        <f t="shared" si="1554"/>
        <v>0</v>
      </c>
      <c r="Z2945" s="82">
        <f t="shared" si="1544"/>
        <v>0</v>
      </c>
      <c r="AA2945" s="2">
        <f t="shared" si="1531"/>
        <v>0</v>
      </c>
      <c r="AB2945" s="27">
        <f t="shared" si="1551"/>
        <v>6.7299999999999999E-2</v>
      </c>
      <c r="AC2945" s="29">
        <f t="shared" ref="AC2945:AC3008" si="1563">N2945</f>
        <v>14</v>
      </c>
      <c r="AD2945" s="29">
        <v>252</v>
      </c>
      <c r="AE2945" s="11">
        <f t="shared" si="1556"/>
        <v>1.0036250040000001</v>
      </c>
      <c r="AF2945" s="2">
        <f t="shared" si="1532"/>
        <v>284.62509155999999</v>
      </c>
      <c r="AG2945" s="2">
        <f t="shared" si="1545"/>
        <v>290.08055711999998</v>
      </c>
      <c r="AH2945" s="3">
        <f t="shared" si="1546"/>
        <v>0</v>
      </c>
      <c r="AI2945" s="4" t="str">
        <f t="shared" si="1557"/>
        <v>A+J=</v>
      </c>
      <c r="AJ2945" s="12">
        <f t="shared" si="1552"/>
        <v>44075</v>
      </c>
      <c r="AK2945" s="12"/>
      <c r="AL2945" s="4"/>
      <c r="AM2945" s="1"/>
      <c r="AN2945" s="12"/>
      <c r="AO2945" s="1"/>
      <c r="AP2945" s="1"/>
      <c r="AQ2945" s="3"/>
      <c r="AR2945" s="3"/>
      <c r="AS2945" s="7"/>
      <c r="AT2945" s="1"/>
      <c r="AU2945" s="1"/>
      <c r="AV2945" s="1"/>
      <c r="AW2945" s="1"/>
      <c r="AX2945" s="1"/>
      <c r="AY2945" s="1"/>
      <c r="AZ2945" s="1"/>
      <c r="BA2945" s="1"/>
      <c r="BB2945" s="1"/>
    </row>
    <row r="2946" spans="1:154" x14ac:dyDescent="0.2">
      <c r="A2946" s="178">
        <f t="shared" si="1547"/>
        <v>44065</v>
      </c>
      <c r="B2946" s="2">
        <f t="shared" si="1533"/>
        <v>80345.718387977045</v>
      </c>
      <c r="C2946" s="2">
        <f t="shared" si="1548"/>
        <v>52057.157682099998</v>
      </c>
      <c r="D2946" s="2">
        <f>SUM(Y2946:Y$2956)</f>
        <v>3873.6553534300001</v>
      </c>
      <c r="E2946" s="11">
        <f t="shared" si="1534"/>
        <v>48183.502328670002</v>
      </c>
      <c r="F2946" s="99">
        <f t="shared" si="1560"/>
        <v>5325.46</v>
      </c>
      <c r="G2946" s="3">
        <f>IF(N2946=1,VLOOKUP(A2945,[1]Plan1!$BG$69:$BI$188,3),G2945)</f>
        <v>5344.63</v>
      </c>
      <c r="H2946" s="200">
        <f t="shared" si="1561"/>
        <v>43986</v>
      </c>
      <c r="I2946" s="200">
        <f t="shared" si="1562"/>
        <v>44016</v>
      </c>
      <c r="J2946" s="27">
        <f t="shared" si="1535"/>
        <v>3.599689040946652E-3</v>
      </c>
      <c r="K2946" s="12">
        <f t="shared" si="1549"/>
        <v>44075</v>
      </c>
      <c r="L2946" s="12">
        <f t="shared" si="1536"/>
        <v>44075</v>
      </c>
      <c r="M2946" s="1">
        <f t="shared" si="1550"/>
        <v>21</v>
      </c>
      <c r="N2946" s="1">
        <f t="shared" si="1537"/>
        <v>15</v>
      </c>
      <c r="O2946" s="2">
        <f t="shared" si="1538"/>
        <v>1.00256988</v>
      </c>
      <c r="P2946" s="11">
        <f t="shared" si="1559"/>
        <v>1.0025999400000001</v>
      </c>
      <c r="Q2946" s="11">
        <f t="shared" si="1555"/>
        <v>1.5358382205380632</v>
      </c>
      <c r="R2946" s="2">
        <f t="shared" si="1558"/>
        <v>1.53978514</v>
      </c>
      <c r="S2946" s="2">
        <f t="shared" si="1553"/>
        <v>1.5082878799999999</v>
      </c>
      <c r="T2946" s="2">
        <f t="shared" si="1539"/>
        <v>78517.179999159998</v>
      </c>
      <c r="U2946" s="2">
        <f t="shared" si="1540"/>
        <v>1968.9320674455851</v>
      </c>
      <c r="V2946" s="2">
        <f t="shared" si="1541"/>
        <v>26008.738550171463</v>
      </c>
      <c r="W2946" s="2">
        <f t="shared" si="1542"/>
        <v>80034.828299717046</v>
      </c>
      <c r="X2946" s="29">
        <f t="shared" si="1543"/>
        <v>0</v>
      </c>
      <c r="Y2946" s="2">
        <f t="shared" si="1554"/>
        <v>0</v>
      </c>
      <c r="Z2946" s="82">
        <f t="shared" si="1544"/>
        <v>0</v>
      </c>
      <c r="AA2946" s="2">
        <f t="shared" si="1531"/>
        <v>0</v>
      </c>
      <c r="AB2946" s="27">
        <f t="shared" si="1551"/>
        <v>6.7299999999999999E-2</v>
      </c>
      <c r="AC2946" s="29">
        <f t="shared" si="1563"/>
        <v>15</v>
      </c>
      <c r="AD2946" s="29">
        <v>252</v>
      </c>
      <c r="AE2946" s="11">
        <f t="shared" si="1556"/>
        <v>1.003884435</v>
      </c>
      <c r="AF2946" s="2">
        <f t="shared" si="1532"/>
        <v>304.99488208999998</v>
      </c>
      <c r="AG2946" s="2">
        <f t="shared" si="1545"/>
        <v>310.89008826000003</v>
      </c>
      <c r="AH2946" s="3">
        <f t="shared" si="1546"/>
        <v>0</v>
      </c>
      <c r="AI2946" s="4" t="str">
        <f t="shared" si="1557"/>
        <v>A+J=</v>
      </c>
      <c r="AJ2946" s="12">
        <f t="shared" si="1552"/>
        <v>44075</v>
      </c>
      <c r="AK2946" s="12"/>
      <c r="AL2946" s="4"/>
      <c r="AM2946" s="1"/>
      <c r="AN2946" s="12"/>
      <c r="AO2946" s="1"/>
      <c r="AP2946" s="1"/>
      <c r="AQ2946" s="3"/>
      <c r="AR2946" s="3"/>
      <c r="AS2946" s="7"/>
      <c r="AT2946" s="1"/>
      <c r="AU2946" s="1"/>
      <c r="AV2946" s="1"/>
      <c r="AW2946" s="1"/>
      <c r="AX2946" s="1"/>
      <c r="AY2946" s="1"/>
      <c r="AZ2946" s="1"/>
      <c r="BA2946" s="1"/>
      <c r="BB2946" s="1"/>
    </row>
    <row r="2947" spans="1:154" x14ac:dyDescent="0.2">
      <c r="A2947" s="178">
        <f t="shared" si="1547"/>
        <v>44066</v>
      </c>
      <c r="B2947" s="2">
        <f t="shared" si="1533"/>
        <v>80345.718387977045</v>
      </c>
      <c r="C2947" s="2">
        <f t="shared" si="1548"/>
        <v>52057.157682099998</v>
      </c>
      <c r="D2947" s="2">
        <f>SUM(Y2947:Y$2956)</f>
        <v>3873.6553534300001</v>
      </c>
      <c r="E2947" s="11">
        <f t="shared" si="1534"/>
        <v>48183.502328670002</v>
      </c>
      <c r="F2947" s="99">
        <f t="shared" si="1560"/>
        <v>5325.46</v>
      </c>
      <c r="G2947" s="3">
        <f>IF(N2947=1,VLOOKUP(A2946,[1]Plan1!$BG$69:$BI$188,3),G2946)</f>
        <v>5344.63</v>
      </c>
      <c r="H2947" s="200">
        <f t="shared" si="1561"/>
        <v>43986</v>
      </c>
      <c r="I2947" s="200">
        <f t="shared" si="1562"/>
        <v>44016</v>
      </c>
      <c r="J2947" s="27">
        <f t="shared" si="1535"/>
        <v>3.599689040946652E-3</v>
      </c>
      <c r="K2947" s="12">
        <f t="shared" si="1549"/>
        <v>44075</v>
      </c>
      <c r="L2947" s="12">
        <f t="shared" si="1536"/>
        <v>44075</v>
      </c>
      <c r="M2947" s="1">
        <f t="shared" si="1550"/>
        <v>21</v>
      </c>
      <c r="N2947" s="1">
        <f t="shared" si="1537"/>
        <v>15</v>
      </c>
      <c r="O2947" s="2">
        <f t="shared" si="1538"/>
        <v>1.00256988</v>
      </c>
      <c r="P2947" s="11">
        <f t="shared" si="1559"/>
        <v>1.0025999400000001</v>
      </c>
      <c r="Q2947" s="11">
        <f t="shared" si="1555"/>
        <v>1.5358382205380632</v>
      </c>
      <c r="R2947" s="2">
        <f t="shared" si="1558"/>
        <v>1.53978514</v>
      </c>
      <c r="S2947" s="2">
        <f t="shared" si="1553"/>
        <v>1.5082878799999999</v>
      </c>
      <c r="T2947" s="2">
        <f t="shared" si="1539"/>
        <v>78517.179999159998</v>
      </c>
      <c r="U2947" s="2">
        <f t="shared" si="1540"/>
        <v>1968.9320674455851</v>
      </c>
      <c r="V2947" s="2">
        <f t="shared" si="1541"/>
        <v>26008.738550171463</v>
      </c>
      <c r="W2947" s="2">
        <f t="shared" si="1542"/>
        <v>80034.828299717046</v>
      </c>
      <c r="X2947" s="29">
        <f t="shared" si="1543"/>
        <v>0</v>
      </c>
      <c r="Y2947" s="2">
        <f t="shared" si="1554"/>
        <v>0</v>
      </c>
      <c r="Z2947" s="82">
        <f t="shared" si="1544"/>
        <v>0</v>
      </c>
      <c r="AA2947" s="2">
        <f t="shared" si="1531"/>
        <v>0</v>
      </c>
      <c r="AB2947" s="27">
        <f t="shared" si="1551"/>
        <v>6.7299999999999999E-2</v>
      </c>
      <c r="AC2947" s="29">
        <f t="shared" si="1563"/>
        <v>15</v>
      </c>
      <c r="AD2947" s="29">
        <v>252</v>
      </c>
      <c r="AE2947" s="11">
        <f t="shared" si="1556"/>
        <v>1.003884435</v>
      </c>
      <c r="AF2947" s="2">
        <f t="shared" si="1532"/>
        <v>304.99488208999998</v>
      </c>
      <c r="AG2947" s="2">
        <f t="shared" si="1545"/>
        <v>310.89008826000003</v>
      </c>
      <c r="AH2947" s="3">
        <f t="shared" si="1546"/>
        <v>0</v>
      </c>
      <c r="AI2947" s="4" t="str">
        <f t="shared" si="1557"/>
        <v>A+J=</v>
      </c>
      <c r="AJ2947" s="12">
        <f t="shared" si="1552"/>
        <v>44075</v>
      </c>
      <c r="AK2947" s="12"/>
      <c r="AL2947" s="4"/>
      <c r="AM2947" s="1"/>
      <c r="AN2947" s="12"/>
      <c r="AO2947" s="1"/>
      <c r="AP2947" s="1"/>
      <c r="AQ2947" s="3"/>
      <c r="AR2947" s="3"/>
      <c r="AS2947" s="7"/>
      <c r="AT2947" s="1"/>
      <c r="AU2947" s="1"/>
      <c r="AV2947" s="1"/>
      <c r="AW2947" s="1"/>
      <c r="AX2947" s="1"/>
      <c r="AY2947" s="1"/>
      <c r="AZ2947" s="1"/>
      <c r="BA2947" s="1"/>
      <c r="BB2947" s="1"/>
    </row>
    <row r="2948" spans="1:154" x14ac:dyDescent="0.2">
      <c r="A2948" s="178">
        <f t="shared" si="1547"/>
        <v>44067</v>
      </c>
      <c r="B2948" s="2">
        <f t="shared" si="1533"/>
        <v>80345.718387977045</v>
      </c>
      <c r="C2948" s="2">
        <f t="shared" si="1548"/>
        <v>52057.157682099998</v>
      </c>
      <c r="D2948" s="2">
        <f>SUM(Y2948:Y$2956)</f>
        <v>3873.6553534300001</v>
      </c>
      <c r="E2948" s="11">
        <f t="shared" si="1534"/>
        <v>48183.502328670002</v>
      </c>
      <c r="F2948" s="99">
        <f t="shared" si="1560"/>
        <v>5325.46</v>
      </c>
      <c r="G2948" s="3">
        <f>IF(N2948=1,VLOOKUP(A2947,[1]Plan1!$BG$69:$BI$188,3),G2947)</f>
        <v>5344.63</v>
      </c>
      <c r="H2948" s="200">
        <f t="shared" si="1561"/>
        <v>43986</v>
      </c>
      <c r="I2948" s="200">
        <f t="shared" si="1562"/>
        <v>44016</v>
      </c>
      <c r="J2948" s="27">
        <f t="shared" si="1535"/>
        <v>3.599689040946652E-3</v>
      </c>
      <c r="K2948" s="12">
        <f t="shared" si="1549"/>
        <v>44075</v>
      </c>
      <c r="L2948" s="12">
        <f t="shared" si="1536"/>
        <v>44075</v>
      </c>
      <c r="M2948" s="1">
        <f t="shared" si="1550"/>
        <v>21</v>
      </c>
      <c r="N2948" s="1">
        <f t="shared" si="1537"/>
        <v>15</v>
      </c>
      <c r="O2948" s="2">
        <f t="shared" si="1538"/>
        <v>1.00256988</v>
      </c>
      <c r="P2948" s="11">
        <f t="shared" si="1559"/>
        <v>1.0025999400000001</v>
      </c>
      <c r="Q2948" s="11">
        <f t="shared" si="1555"/>
        <v>1.5358382205380632</v>
      </c>
      <c r="R2948" s="2">
        <f t="shared" si="1558"/>
        <v>1.53978514</v>
      </c>
      <c r="S2948" s="2">
        <f t="shared" si="1553"/>
        <v>1.5082878799999999</v>
      </c>
      <c r="T2948" s="2">
        <f t="shared" si="1539"/>
        <v>78517.179999159998</v>
      </c>
      <c r="U2948" s="2">
        <f t="shared" si="1540"/>
        <v>1968.9320674455851</v>
      </c>
      <c r="V2948" s="2">
        <f t="shared" si="1541"/>
        <v>26008.738550171463</v>
      </c>
      <c r="W2948" s="2">
        <f t="shared" si="1542"/>
        <v>80034.828299717046</v>
      </c>
      <c r="X2948" s="29">
        <f t="shared" si="1543"/>
        <v>0</v>
      </c>
      <c r="Y2948" s="2">
        <f t="shared" si="1554"/>
        <v>0</v>
      </c>
      <c r="Z2948" s="82">
        <f t="shared" si="1544"/>
        <v>0</v>
      </c>
      <c r="AA2948" s="2">
        <f t="shared" ref="AA2948:AA3011" si="1564">IF(Z2948&gt;0,TRUNC(Z2948*T2948,8),0)</f>
        <v>0</v>
      </c>
      <c r="AB2948" s="27">
        <f t="shared" si="1551"/>
        <v>6.7299999999999999E-2</v>
      </c>
      <c r="AC2948" s="29">
        <f t="shared" si="1563"/>
        <v>15</v>
      </c>
      <c r="AD2948" s="29">
        <v>252</v>
      </c>
      <c r="AE2948" s="11">
        <f t="shared" si="1556"/>
        <v>1.003884435</v>
      </c>
      <c r="AF2948" s="2">
        <f t="shared" ref="AF2948:AF3011" si="1565">TRUNC((T2948*(AE2948-1)),8)</f>
        <v>304.99488208999998</v>
      </c>
      <c r="AG2948" s="2">
        <f t="shared" si="1545"/>
        <v>310.89008826000003</v>
      </c>
      <c r="AH2948" s="3">
        <f t="shared" si="1546"/>
        <v>0</v>
      </c>
      <c r="AI2948" s="4" t="str">
        <f t="shared" si="1557"/>
        <v>A+J=</v>
      </c>
      <c r="AJ2948" s="12">
        <f t="shared" si="1552"/>
        <v>44075</v>
      </c>
      <c r="AK2948" s="12"/>
      <c r="AL2948" s="4"/>
      <c r="AM2948" s="1"/>
      <c r="AN2948" s="12"/>
      <c r="AO2948" s="1"/>
      <c r="AP2948" s="1"/>
      <c r="AQ2948" s="3"/>
      <c r="AR2948" s="3"/>
      <c r="AS2948" s="7"/>
      <c r="AT2948" s="1"/>
      <c r="AU2948" s="1"/>
      <c r="AV2948" s="1"/>
      <c r="AW2948" s="1"/>
      <c r="AX2948" s="1"/>
      <c r="AY2948" s="1"/>
      <c r="AZ2948" s="1"/>
      <c r="BA2948" s="1"/>
      <c r="BB2948" s="1"/>
    </row>
    <row r="2949" spans="1:154" x14ac:dyDescent="0.2">
      <c r="A2949" s="178">
        <f t="shared" si="1547"/>
        <v>44068</v>
      </c>
      <c r="B2949" s="2">
        <f t="shared" si="1533"/>
        <v>80379.235343940614</v>
      </c>
      <c r="C2949" s="2">
        <f t="shared" si="1548"/>
        <v>52057.157682099998</v>
      </c>
      <c r="D2949" s="2">
        <f>SUM(Y2949:Y$2956)</f>
        <v>3873.6553534300001</v>
      </c>
      <c r="E2949" s="11">
        <f t="shared" si="1534"/>
        <v>48183.502328670002</v>
      </c>
      <c r="F2949" s="99">
        <f t="shared" si="1560"/>
        <v>5325.46</v>
      </c>
      <c r="G2949" s="3">
        <f>IF(N2949=1,VLOOKUP(A2948,[1]Plan1!$BG$69:$BI$188,3),G2948)</f>
        <v>5344.63</v>
      </c>
      <c r="H2949" s="200">
        <f t="shared" si="1561"/>
        <v>43986</v>
      </c>
      <c r="I2949" s="200">
        <f t="shared" si="1562"/>
        <v>44016</v>
      </c>
      <c r="J2949" s="27">
        <f t="shared" si="1535"/>
        <v>3.599689040946652E-3</v>
      </c>
      <c r="K2949" s="12">
        <f t="shared" si="1549"/>
        <v>44075</v>
      </c>
      <c r="L2949" s="12">
        <f t="shared" si="1536"/>
        <v>44075</v>
      </c>
      <c r="M2949" s="1">
        <f t="shared" si="1550"/>
        <v>21</v>
      </c>
      <c r="N2949" s="1">
        <f t="shared" si="1537"/>
        <v>16</v>
      </c>
      <c r="O2949" s="2">
        <f t="shared" si="1538"/>
        <v>1.0027414400000001</v>
      </c>
      <c r="P2949" s="11">
        <f t="shared" si="1559"/>
        <v>1.0025999400000001</v>
      </c>
      <c r="Q2949" s="11">
        <f t="shared" si="1555"/>
        <v>1.5358382205380632</v>
      </c>
      <c r="R2949" s="2">
        <f t="shared" si="1558"/>
        <v>1.5400486200000001</v>
      </c>
      <c r="S2949" s="2">
        <f t="shared" si="1553"/>
        <v>1.5082878799999999</v>
      </c>
      <c r="T2949" s="2">
        <f t="shared" si="1539"/>
        <v>78517.179999159998</v>
      </c>
      <c r="U2949" s="2">
        <f t="shared" si="1540"/>
        <v>1968.9320674455851</v>
      </c>
      <c r="V2949" s="2">
        <f t="shared" si="1541"/>
        <v>26021.433939365026</v>
      </c>
      <c r="W2949" s="2">
        <f t="shared" si="1542"/>
        <v>80047.523688910616</v>
      </c>
      <c r="X2949" s="29">
        <f t="shared" si="1543"/>
        <v>0</v>
      </c>
      <c r="Y2949" s="2">
        <f t="shared" si="1554"/>
        <v>0</v>
      </c>
      <c r="Z2949" s="82">
        <f t="shared" si="1544"/>
        <v>0</v>
      </c>
      <c r="AA2949" s="2">
        <f t="shared" si="1564"/>
        <v>0</v>
      </c>
      <c r="AB2949" s="27">
        <f t="shared" si="1551"/>
        <v>6.7299999999999999E-2</v>
      </c>
      <c r="AC2949" s="29">
        <f t="shared" si="1563"/>
        <v>16</v>
      </c>
      <c r="AD2949" s="29">
        <v>252</v>
      </c>
      <c r="AE2949" s="11">
        <f t="shared" si="1556"/>
        <v>1.004143934</v>
      </c>
      <c r="AF2949" s="2">
        <f t="shared" si="1565"/>
        <v>325.37001178000003</v>
      </c>
      <c r="AG2949" s="2">
        <f t="shared" si="1545"/>
        <v>331.71165502999997</v>
      </c>
      <c r="AH2949" s="3">
        <f t="shared" si="1546"/>
        <v>0</v>
      </c>
      <c r="AI2949" s="4" t="str">
        <f t="shared" si="1557"/>
        <v>A+J=</v>
      </c>
      <c r="AJ2949" s="12">
        <f t="shared" si="1552"/>
        <v>44075</v>
      </c>
      <c r="AK2949" s="12"/>
      <c r="AL2949" s="4"/>
      <c r="AM2949" s="1"/>
      <c r="AN2949" s="12"/>
      <c r="AO2949" s="1"/>
      <c r="AP2949" s="1"/>
      <c r="AQ2949" s="3"/>
      <c r="AR2949" s="3"/>
      <c r="AS2949" s="7"/>
      <c r="AT2949" s="1"/>
      <c r="AU2949" s="1"/>
      <c r="AV2949" s="1"/>
      <c r="AW2949" s="1"/>
      <c r="AX2949" s="1"/>
      <c r="AY2949" s="1"/>
      <c r="AZ2949" s="1"/>
      <c r="BA2949" s="1"/>
      <c r="BB2949" s="1"/>
    </row>
    <row r="2950" spans="1:154" x14ac:dyDescent="0.2">
      <c r="A2950" s="178">
        <f t="shared" si="1547"/>
        <v>44069</v>
      </c>
      <c r="B2950" s="2">
        <f t="shared" si="1533"/>
        <v>80412.767076494318</v>
      </c>
      <c r="C2950" s="2">
        <f t="shared" si="1548"/>
        <v>52057.157682099998</v>
      </c>
      <c r="D2950" s="2">
        <f>SUM(Y2950:Y$2956)</f>
        <v>3873.6553534300001</v>
      </c>
      <c r="E2950" s="11">
        <f t="shared" si="1534"/>
        <v>48183.502328670002</v>
      </c>
      <c r="F2950" s="99">
        <f t="shared" si="1560"/>
        <v>5325.46</v>
      </c>
      <c r="G2950" s="3">
        <f>IF(N2950=1,VLOOKUP(A2949,[1]Plan1!$BG$69:$BI$188,3),G2949)</f>
        <v>5344.63</v>
      </c>
      <c r="H2950" s="200">
        <f t="shared" si="1561"/>
        <v>43986</v>
      </c>
      <c r="I2950" s="200">
        <f t="shared" si="1562"/>
        <v>44016</v>
      </c>
      <c r="J2950" s="27">
        <f t="shared" si="1535"/>
        <v>3.599689040946652E-3</v>
      </c>
      <c r="K2950" s="12">
        <f t="shared" si="1549"/>
        <v>44075</v>
      </c>
      <c r="L2950" s="12">
        <f t="shared" si="1536"/>
        <v>44075</v>
      </c>
      <c r="M2950" s="1">
        <f t="shared" si="1550"/>
        <v>21</v>
      </c>
      <c r="N2950" s="1">
        <f t="shared" si="1537"/>
        <v>17</v>
      </c>
      <c r="O2950" s="2">
        <f t="shared" si="1538"/>
        <v>1.00291303</v>
      </c>
      <c r="P2950" s="11">
        <f t="shared" si="1559"/>
        <v>1.0025999400000001</v>
      </c>
      <c r="Q2950" s="11">
        <f t="shared" si="1555"/>
        <v>1.5358382205380632</v>
      </c>
      <c r="R2950" s="2">
        <f t="shared" si="1558"/>
        <v>1.54031216</v>
      </c>
      <c r="S2950" s="2">
        <f t="shared" si="1553"/>
        <v>1.5082878799999999</v>
      </c>
      <c r="T2950" s="2">
        <f t="shared" si="1539"/>
        <v>78517.179999159998</v>
      </c>
      <c r="U2950" s="2">
        <f t="shared" si="1540"/>
        <v>1968.9320674455851</v>
      </c>
      <c r="V2950" s="2">
        <f t="shared" si="1541"/>
        <v>26034.132219568721</v>
      </c>
      <c r="W2950" s="2">
        <f t="shared" si="1542"/>
        <v>80060.221969114311</v>
      </c>
      <c r="X2950" s="29">
        <f t="shared" si="1543"/>
        <v>0</v>
      </c>
      <c r="Y2950" s="2">
        <f t="shared" si="1554"/>
        <v>0</v>
      </c>
      <c r="Z2950" s="82">
        <f t="shared" si="1544"/>
        <v>0</v>
      </c>
      <c r="AA2950" s="2">
        <f t="shared" si="1564"/>
        <v>0</v>
      </c>
      <c r="AB2950" s="27">
        <f t="shared" si="1551"/>
        <v>6.7299999999999999E-2</v>
      </c>
      <c r="AC2950" s="29">
        <f t="shared" si="1563"/>
        <v>17</v>
      </c>
      <c r="AD2950" s="29">
        <v>252</v>
      </c>
      <c r="AE2950" s="11">
        <f t="shared" si="1556"/>
        <v>1.0044034989999999</v>
      </c>
      <c r="AF2950" s="2">
        <f t="shared" si="1565"/>
        <v>345.7503236</v>
      </c>
      <c r="AG2950" s="2">
        <f t="shared" si="1545"/>
        <v>352.54510737999999</v>
      </c>
      <c r="AH2950" s="3">
        <f t="shared" si="1546"/>
        <v>0</v>
      </c>
      <c r="AI2950" s="4" t="str">
        <f t="shared" si="1557"/>
        <v>A+J=</v>
      </c>
      <c r="AJ2950" s="12">
        <f t="shared" si="1552"/>
        <v>44075</v>
      </c>
      <c r="AK2950" s="16"/>
      <c r="AL2950" s="98"/>
      <c r="AM2950" s="38"/>
      <c r="AN2950" s="16"/>
      <c r="AO2950" s="38"/>
      <c r="AP2950" s="38"/>
      <c r="AQ2950" s="49"/>
      <c r="AR2950" s="49"/>
      <c r="AS2950" s="80"/>
      <c r="AT2950" s="38"/>
      <c r="AU2950" s="38"/>
      <c r="AV2950" s="38"/>
      <c r="AW2950" s="38"/>
      <c r="AX2950" s="38"/>
      <c r="AY2950" s="38"/>
      <c r="AZ2950" s="38"/>
      <c r="BA2950" s="38"/>
      <c r="BB2950" s="38"/>
      <c r="BC2950" s="38"/>
      <c r="BD2950" s="38"/>
      <c r="BE2950" s="38"/>
      <c r="BF2950" s="38"/>
      <c r="BG2950" s="38"/>
      <c r="BH2950" s="38"/>
      <c r="BI2950" s="38"/>
      <c r="BJ2950" s="38"/>
      <c r="BK2950" s="38"/>
      <c r="BL2950" s="38"/>
      <c r="BM2950" s="38"/>
      <c r="BN2950" s="38"/>
      <c r="BO2950" s="38"/>
      <c r="BP2950" s="38"/>
      <c r="BQ2950" s="38"/>
      <c r="BR2950" s="38"/>
      <c r="BS2950" s="38"/>
      <c r="BT2950" s="38"/>
      <c r="BU2950" s="38"/>
      <c r="BV2950" s="38"/>
      <c r="BW2950" s="38"/>
      <c r="BX2950" s="38"/>
      <c r="BY2950" s="38"/>
      <c r="BZ2950" s="38"/>
      <c r="CA2950" s="38"/>
      <c r="CB2950" s="38"/>
      <c r="CC2950" s="38"/>
      <c r="CD2950" s="38"/>
      <c r="CE2950" s="38"/>
      <c r="CF2950" s="38"/>
      <c r="CG2950" s="38"/>
      <c r="CH2950" s="38"/>
      <c r="CI2950" s="38"/>
      <c r="CJ2950" s="38"/>
      <c r="CK2950" s="38"/>
      <c r="CL2950" s="38"/>
      <c r="CM2950" s="38"/>
      <c r="CN2950" s="38"/>
      <c r="CO2950" s="38"/>
      <c r="CP2950" s="38"/>
      <c r="CQ2950" s="38"/>
      <c r="CR2950" s="38"/>
      <c r="CS2950" s="38"/>
      <c r="CT2950" s="38"/>
      <c r="CU2950" s="38"/>
      <c r="CV2950" s="38"/>
      <c r="CW2950" s="38"/>
      <c r="CX2950" s="38"/>
      <c r="CY2950" s="38"/>
      <c r="CZ2950" s="38"/>
      <c r="DA2950" s="38"/>
      <c r="DB2950" s="38"/>
      <c r="DC2950" s="38"/>
      <c r="DD2950" s="38"/>
      <c r="DE2950" s="38"/>
      <c r="DF2950" s="38"/>
      <c r="DG2950" s="38"/>
      <c r="DH2950" s="38"/>
      <c r="DI2950" s="38"/>
      <c r="DJ2950" s="38"/>
      <c r="DK2950" s="38"/>
      <c r="DL2950" s="38"/>
      <c r="DM2950" s="38"/>
      <c r="DN2950" s="38"/>
      <c r="DO2950" s="38"/>
      <c r="DP2950" s="38"/>
      <c r="DQ2950" s="38"/>
      <c r="DR2950" s="38"/>
      <c r="DS2950" s="38"/>
      <c r="DT2950" s="38"/>
      <c r="DU2950" s="38"/>
      <c r="DV2950" s="38"/>
      <c r="DW2950" s="38"/>
      <c r="DX2950" s="38"/>
      <c r="DY2950" s="38"/>
      <c r="DZ2950" s="38"/>
      <c r="EA2950" s="38"/>
      <c r="EB2950" s="38"/>
      <c r="EC2950" s="38"/>
      <c r="ED2950" s="38"/>
      <c r="EE2950" s="38"/>
      <c r="EF2950" s="38"/>
      <c r="EG2950" s="38"/>
      <c r="EH2950" s="38"/>
    </row>
    <row r="2951" spans="1:154" x14ac:dyDescent="0.2">
      <c r="A2951" s="178">
        <f t="shared" si="1547"/>
        <v>44070</v>
      </c>
      <c r="B2951" s="2">
        <f t="shared" si="1533"/>
        <v>80446.312702318086</v>
      </c>
      <c r="C2951" s="2">
        <f t="shared" si="1548"/>
        <v>52057.157682099998</v>
      </c>
      <c r="D2951" s="2">
        <f>SUM(Y2951:Y$2956)</f>
        <v>3873.6553534300001</v>
      </c>
      <c r="E2951" s="11">
        <f t="shared" si="1534"/>
        <v>48183.502328670002</v>
      </c>
      <c r="F2951" s="99">
        <f t="shared" si="1560"/>
        <v>5325.46</v>
      </c>
      <c r="G2951" s="3">
        <f>IF(N2951=1,VLOOKUP(A2950,[1]Plan1!$BG$69:$BI$188,3),G2950)</f>
        <v>5344.63</v>
      </c>
      <c r="H2951" s="200">
        <f t="shared" si="1561"/>
        <v>43986</v>
      </c>
      <c r="I2951" s="200">
        <f t="shared" si="1562"/>
        <v>44016</v>
      </c>
      <c r="J2951" s="27">
        <f t="shared" si="1535"/>
        <v>3.599689040946652E-3</v>
      </c>
      <c r="K2951" s="12">
        <f t="shared" si="1549"/>
        <v>44075</v>
      </c>
      <c r="L2951" s="12">
        <f t="shared" si="1536"/>
        <v>44075</v>
      </c>
      <c r="M2951" s="1">
        <f t="shared" si="1550"/>
        <v>21</v>
      </c>
      <c r="N2951" s="1">
        <f t="shared" si="1537"/>
        <v>18</v>
      </c>
      <c r="O2951" s="2">
        <f t="shared" si="1538"/>
        <v>1.0030846499999999</v>
      </c>
      <c r="P2951" s="11">
        <f t="shared" si="1559"/>
        <v>1.0025999400000001</v>
      </c>
      <c r="Q2951" s="11">
        <f t="shared" si="1555"/>
        <v>1.5358382205380632</v>
      </c>
      <c r="R2951" s="2">
        <f t="shared" si="1558"/>
        <v>1.54057574</v>
      </c>
      <c r="S2951" s="2">
        <f t="shared" si="1553"/>
        <v>1.5082878799999999</v>
      </c>
      <c r="T2951" s="2">
        <f t="shared" si="1539"/>
        <v>78517.179999159998</v>
      </c>
      <c r="U2951" s="2">
        <f t="shared" si="1540"/>
        <v>1968.9320674455851</v>
      </c>
      <c r="V2951" s="2">
        <f t="shared" si="1541"/>
        <v>26046.832427112509</v>
      </c>
      <c r="W2951" s="2">
        <f t="shared" si="1542"/>
        <v>80072.922176658089</v>
      </c>
      <c r="X2951" s="29">
        <f t="shared" si="1543"/>
        <v>0</v>
      </c>
      <c r="Y2951" s="2">
        <f t="shared" si="1554"/>
        <v>0</v>
      </c>
      <c r="Z2951" s="82">
        <f t="shared" si="1544"/>
        <v>0</v>
      </c>
      <c r="AA2951" s="2">
        <f t="shared" si="1564"/>
        <v>0</v>
      </c>
      <c r="AB2951" s="27">
        <f t="shared" si="1551"/>
        <v>6.7299999999999999E-2</v>
      </c>
      <c r="AC2951" s="29">
        <f t="shared" si="1563"/>
        <v>18</v>
      </c>
      <c r="AD2951" s="29">
        <v>252</v>
      </c>
      <c r="AE2951" s="11">
        <f t="shared" si="1556"/>
        <v>1.004663131</v>
      </c>
      <c r="AF2951" s="2">
        <f t="shared" si="1565"/>
        <v>366.13589608000001</v>
      </c>
      <c r="AG2951" s="2">
        <f t="shared" si="1545"/>
        <v>373.39052565999998</v>
      </c>
      <c r="AH2951" s="3">
        <f t="shared" si="1546"/>
        <v>0</v>
      </c>
      <c r="AI2951" s="4" t="str">
        <f t="shared" si="1557"/>
        <v>A+J=</v>
      </c>
      <c r="AJ2951" s="12">
        <f t="shared" si="1552"/>
        <v>44075</v>
      </c>
      <c r="AK2951" s="12"/>
      <c r="AL2951" s="4"/>
      <c r="AM2951" s="1"/>
      <c r="AN2951" s="12"/>
      <c r="AO2951" s="1"/>
      <c r="AP2951" s="1"/>
      <c r="AQ2951" s="3"/>
      <c r="AR2951" s="3"/>
      <c r="AS2951" s="7"/>
      <c r="AT2951" s="1"/>
      <c r="AU2951" s="1"/>
      <c r="AV2951" s="1"/>
      <c r="AW2951" s="1"/>
      <c r="AX2951" s="1"/>
      <c r="AY2951" s="1"/>
      <c r="AZ2951" s="1"/>
      <c r="BA2951" s="1"/>
      <c r="BB2951" s="1"/>
    </row>
    <row r="2952" spans="1:154" x14ac:dyDescent="0.2">
      <c r="A2952" s="178">
        <f t="shared" si="1547"/>
        <v>44071</v>
      </c>
      <c r="B2952" s="2">
        <f t="shared" si="1533"/>
        <v>80479.872789757006</v>
      </c>
      <c r="C2952" s="2">
        <f t="shared" si="1548"/>
        <v>52057.157682099998</v>
      </c>
      <c r="D2952" s="2">
        <f>SUM(Y2952:Y$2956)</f>
        <v>3873.6553534300001</v>
      </c>
      <c r="E2952" s="11">
        <f t="shared" si="1534"/>
        <v>48183.502328670002</v>
      </c>
      <c r="F2952" s="99">
        <f t="shared" si="1560"/>
        <v>5325.46</v>
      </c>
      <c r="G2952" s="3">
        <f>IF(N2952=1,VLOOKUP(A2951,[1]Plan1!$BG$69:$BI$188,3),G2951)</f>
        <v>5344.63</v>
      </c>
      <c r="H2952" s="200">
        <f t="shared" si="1561"/>
        <v>43986</v>
      </c>
      <c r="I2952" s="200">
        <f t="shared" si="1562"/>
        <v>44016</v>
      </c>
      <c r="J2952" s="27">
        <f t="shared" si="1535"/>
        <v>3.599689040946652E-3</v>
      </c>
      <c r="K2952" s="12">
        <f t="shared" si="1549"/>
        <v>44075</v>
      </c>
      <c r="L2952" s="12">
        <f t="shared" si="1536"/>
        <v>44075</v>
      </c>
      <c r="M2952" s="1">
        <f t="shared" si="1550"/>
        <v>21</v>
      </c>
      <c r="N2952" s="1">
        <f t="shared" si="1537"/>
        <v>19</v>
      </c>
      <c r="O2952" s="2">
        <f t="shared" si="1538"/>
        <v>1.0032563000000001</v>
      </c>
      <c r="P2952" s="11">
        <f t="shared" si="1559"/>
        <v>1.0025999400000001</v>
      </c>
      <c r="Q2952" s="11">
        <f t="shared" si="1555"/>
        <v>1.5358382205380632</v>
      </c>
      <c r="R2952" s="2">
        <f t="shared" si="1558"/>
        <v>1.54083937</v>
      </c>
      <c r="S2952" s="2">
        <f t="shared" si="1553"/>
        <v>1.5082878799999999</v>
      </c>
      <c r="T2952" s="2">
        <f t="shared" si="1539"/>
        <v>78517.179999159998</v>
      </c>
      <c r="U2952" s="2">
        <f t="shared" si="1540"/>
        <v>1968.9320674455851</v>
      </c>
      <c r="V2952" s="2">
        <f t="shared" si="1541"/>
        <v>26059.53504383142</v>
      </c>
      <c r="W2952" s="2">
        <f t="shared" si="1542"/>
        <v>80085.624793377006</v>
      </c>
      <c r="X2952" s="29">
        <f t="shared" si="1543"/>
        <v>0</v>
      </c>
      <c r="Y2952" s="2">
        <f t="shared" si="1554"/>
        <v>0</v>
      </c>
      <c r="Z2952" s="82">
        <f t="shared" si="1544"/>
        <v>0</v>
      </c>
      <c r="AA2952" s="2">
        <f t="shared" si="1564"/>
        <v>0</v>
      </c>
      <c r="AB2952" s="27">
        <f t="shared" si="1551"/>
        <v>6.7299999999999999E-2</v>
      </c>
      <c r="AC2952" s="29">
        <f t="shared" si="1563"/>
        <v>19</v>
      </c>
      <c r="AD2952" s="29">
        <v>252</v>
      </c>
      <c r="AE2952" s="11">
        <f t="shared" si="1556"/>
        <v>1.004922831</v>
      </c>
      <c r="AF2952" s="2">
        <f t="shared" si="1565"/>
        <v>386.52680772999997</v>
      </c>
      <c r="AG2952" s="2">
        <f t="shared" si="1545"/>
        <v>394.24799638000002</v>
      </c>
      <c r="AH2952" s="3">
        <f t="shared" si="1546"/>
        <v>0</v>
      </c>
      <c r="AI2952" s="4" t="str">
        <f t="shared" si="1557"/>
        <v>A+J=</v>
      </c>
      <c r="AJ2952" s="12">
        <f t="shared" si="1552"/>
        <v>44075</v>
      </c>
      <c r="AK2952" s="12"/>
      <c r="AL2952" s="4"/>
      <c r="AM2952" s="1"/>
      <c r="AN2952" s="12"/>
      <c r="AO2952" s="1"/>
      <c r="AP2952" s="1"/>
      <c r="AQ2952" s="3"/>
      <c r="AR2952" s="3"/>
      <c r="AS2952" s="7"/>
      <c r="AT2952" s="1"/>
      <c r="AU2952" s="1"/>
      <c r="AV2952" s="1"/>
      <c r="AW2952" s="1"/>
      <c r="AX2952" s="1"/>
      <c r="AY2952" s="1"/>
      <c r="AZ2952" s="1"/>
      <c r="BA2952" s="1"/>
      <c r="BB2952" s="1"/>
    </row>
    <row r="2953" spans="1:154" x14ac:dyDescent="0.2">
      <c r="A2953" s="178">
        <f t="shared" si="1547"/>
        <v>44072</v>
      </c>
      <c r="B2953" s="2">
        <f t="shared" si="1533"/>
        <v>80513.446698756001</v>
      </c>
      <c r="C2953" s="2">
        <f t="shared" si="1548"/>
        <v>52057.157682099998</v>
      </c>
      <c r="D2953" s="2">
        <f>SUM(Y2953:Y$2956)</f>
        <v>3873.6553534300001</v>
      </c>
      <c r="E2953" s="11">
        <f t="shared" si="1534"/>
        <v>48183.502328670002</v>
      </c>
      <c r="F2953" s="99">
        <f t="shared" si="1560"/>
        <v>5325.46</v>
      </c>
      <c r="G2953" s="3">
        <f>IF(N2953=1,VLOOKUP(A2952,[1]Plan1!$BG$69:$BI$188,3),G2952)</f>
        <v>5344.63</v>
      </c>
      <c r="H2953" s="200">
        <f t="shared" si="1561"/>
        <v>43986</v>
      </c>
      <c r="I2953" s="200">
        <f t="shared" si="1562"/>
        <v>44016</v>
      </c>
      <c r="J2953" s="27">
        <f t="shared" si="1535"/>
        <v>3.599689040946652E-3</v>
      </c>
      <c r="K2953" s="12">
        <f t="shared" si="1549"/>
        <v>44075</v>
      </c>
      <c r="L2953" s="12">
        <f t="shared" si="1536"/>
        <v>44075</v>
      </c>
      <c r="M2953" s="1">
        <f t="shared" si="1550"/>
        <v>21</v>
      </c>
      <c r="N2953" s="1">
        <f t="shared" si="1537"/>
        <v>20</v>
      </c>
      <c r="O2953" s="2">
        <f t="shared" si="1538"/>
        <v>1.0034279800000001</v>
      </c>
      <c r="P2953" s="11">
        <f t="shared" si="1559"/>
        <v>1.0025999400000001</v>
      </c>
      <c r="Q2953" s="11">
        <f t="shared" si="1555"/>
        <v>1.5358382205380632</v>
      </c>
      <c r="R2953" s="2">
        <f t="shared" si="1558"/>
        <v>1.5411030400000001</v>
      </c>
      <c r="S2953" s="2">
        <f t="shared" si="1553"/>
        <v>1.5082878799999999</v>
      </c>
      <c r="T2953" s="2">
        <f t="shared" si="1539"/>
        <v>78517.179999159998</v>
      </c>
      <c r="U2953" s="2">
        <f t="shared" si="1540"/>
        <v>1968.9320674455851</v>
      </c>
      <c r="V2953" s="2">
        <f t="shared" si="1541"/>
        <v>26072.239587890421</v>
      </c>
      <c r="W2953" s="2">
        <f t="shared" si="1542"/>
        <v>80098.329337436007</v>
      </c>
      <c r="X2953" s="29">
        <f t="shared" si="1543"/>
        <v>0</v>
      </c>
      <c r="Y2953" s="2">
        <f t="shared" si="1554"/>
        <v>0</v>
      </c>
      <c r="Z2953" s="82">
        <f t="shared" si="1544"/>
        <v>0</v>
      </c>
      <c r="AA2953" s="2">
        <f t="shared" si="1564"/>
        <v>0</v>
      </c>
      <c r="AB2953" s="27">
        <f t="shared" si="1551"/>
        <v>6.7299999999999999E-2</v>
      </c>
      <c r="AC2953" s="29">
        <f t="shared" si="1563"/>
        <v>20</v>
      </c>
      <c r="AD2953" s="29">
        <v>252</v>
      </c>
      <c r="AE2953" s="11">
        <f t="shared" si="1556"/>
        <v>1.0051825969999999</v>
      </c>
      <c r="AF2953" s="2">
        <f t="shared" si="1565"/>
        <v>406.92290150999997</v>
      </c>
      <c r="AG2953" s="2">
        <f t="shared" si="1545"/>
        <v>415.11736131999999</v>
      </c>
      <c r="AH2953" s="3">
        <f t="shared" si="1546"/>
        <v>0</v>
      </c>
      <c r="AI2953" s="4" t="str">
        <f t="shared" si="1557"/>
        <v>A+J=</v>
      </c>
      <c r="AJ2953" s="12">
        <f t="shared" si="1552"/>
        <v>44075</v>
      </c>
      <c r="AK2953" s="12"/>
      <c r="AL2953" s="4"/>
      <c r="AM2953" s="1"/>
      <c r="AN2953" s="12"/>
      <c r="AO2953" s="1"/>
      <c r="AP2953" s="1"/>
      <c r="AQ2953" s="3"/>
      <c r="AR2953" s="3"/>
      <c r="AS2953" s="7"/>
      <c r="AT2953" s="1"/>
      <c r="AU2953" s="1"/>
      <c r="AV2953" s="1"/>
      <c r="AW2953" s="1"/>
      <c r="AX2953" s="1"/>
      <c r="AY2953" s="1"/>
      <c r="AZ2953" s="1"/>
      <c r="BA2953" s="1"/>
      <c r="BB2953" s="1"/>
    </row>
    <row r="2954" spans="1:154" x14ac:dyDescent="0.2">
      <c r="A2954" s="178">
        <f t="shared" si="1547"/>
        <v>44073</v>
      </c>
      <c r="B2954" s="2">
        <f t="shared" ref="B2954:B3017" si="1566">(W2954+AG2954)</f>
        <v>80513.446698756001</v>
      </c>
      <c r="C2954" s="2">
        <f t="shared" si="1548"/>
        <v>52057.157682099998</v>
      </c>
      <c r="D2954" s="2">
        <f>SUM(Y2954:Y$2956)</f>
        <v>3873.6553534300001</v>
      </c>
      <c r="E2954" s="11">
        <f t="shared" ref="E2954:E3017" si="1567">(C2954-D2954)</f>
        <v>48183.502328670002</v>
      </c>
      <c r="F2954" s="99">
        <f t="shared" si="1560"/>
        <v>5325.46</v>
      </c>
      <c r="G2954" s="3">
        <f>IF(N2954=1,VLOOKUP(A2953,[1]Plan1!$BG$69:$BI$188,3),G2953)</f>
        <v>5344.63</v>
      </c>
      <c r="H2954" s="200">
        <f t="shared" si="1561"/>
        <v>43986</v>
      </c>
      <c r="I2954" s="200">
        <f t="shared" si="1562"/>
        <v>44016</v>
      </c>
      <c r="J2954" s="27">
        <f t="shared" ref="J2954:J3017" si="1568">(G2954/F2954)-1</f>
        <v>3.599689040946652E-3</v>
      </c>
      <c r="K2954" s="12">
        <f t="shared" si="1549"/>
        <v>44075</v>
      </c>
      <c r="L2954" s="12">
        <f t="shared" ref="L2954:L3017" si="1569">IF(A2954&gt;L2953,K2954,L2953)</f>
        <v>44075</v>
      </c>
      <c r="M2954" s="1">
        <f t="shared" si="1550"/>
        <v>21</v>
      </c>
      <c r="N2954" s="1">
        <f t="shared" ref="N2954:N3017" si="1570">(M2954-(NETWORKDAYS(A2954,L2954,AN$137:AN$327)-1))</f>
        <v>20</v>
      </c>
      <c r="O2954" s="2">
        <f t="shared" ref="O2954:O3017" si="1571">TRUNC((G2954/F2954)^TRUNC((N2954/M2954),9),8)</f>
        <v>1.0034279800000001</v>
      </c>
      <c r="P2954" s="11">
        <f t="shared" si="1559"/>
        <v>1.0025999400000001</v>
      </c>
      <c r="Q2954" s="11">
        <f t="shared" si="1555"/>
        <v>1.5358382205380632</v>
      </c>
      <c r="R2954" s="2">
        <f t="shared" si="1558"/>
        <v>1.5411030400000001</v>
      </c>
      <c r="S2954" s="2">
        <f t="shared" si="1553"/>
        <v>1.5082878799999999</v>
      </c>
      <c r="T2954" s="2">
        <f t="shared" ref="T2954:T3017" si="1572">TRUNC(C2954*S2954,8)</f>
        <v>78517.179999159998</v>
      </c>
      <c r="U2954" s="2">
        <f t="shared" ref="U2954:U3017" si="1573">(D2954*(S2954-1))</f>
        <v>1968.9320674455851</v>
      </c>
      <c r="V2954" s="2">
        <f t="shared" ref="V2954:V3017" si="1574">(E2954*(R2954-1))</f>
        <v>26072.239587890421</v>
      </c>
      <c r="W2954" s="2">
        <f t="shared" ref="W2954:W3017" si="1575">(C2954+U2954+V2954)</f>
        <v>80098.329337436007</v>
      </c>
      <c r="X2954" s="29">
        <f t="shared" ref="X2954:X3017" si="1576">IF(VLOOKUP(A2954,AN$10:AU$131,8)=VLOOKUP(A2953,AN$10:AU$131,8),0,VLOOKUP(A2954,AN$10:AU$131,8))</f>
        <v>0</v>
      </c>
      <c r="Y2954" s="2">
        <f t="shared" si="1554"/>
        <v>0</v>
      </c>
      <c r="Z2954" s="82">
        <f t="shared" ref="Z2954:Z3017" si="1577">IF(X2954&gt;0,VLOOKUP($A2954,$AN$10:$AS$131,6),0)</f>
        <v>0</v>
      </c>
      <c r="AA2954" s="2">
        <f t="shared" si="1564"/>
        <v>0</v>
      </c>
      <c r="AB2954" s="27">
        <f t="shared" si="1551"/>
        <v>6.7299999999999999E-2</v>
      </c>
      <c r="AC2954" s="29">
        <f t="shared" si="1563"/>
        <v>20</v>
      </c>
      <c r="AD2954" s="29">
        <v>252</v>
      </c>
      <c r="AE2954" s="11">
        <f t="shared" si="1556"/>
        <v>1.0051825969999999</v>
      </c>
      <c r="AF2954" s="2">
        <f t="shared" si="1565"/>
        <v>406.92290150999997</v>
      </c>
      <c r="AG2954" s="2">
        <f t="shared" ref="AG2954:AG3017" si="1578">TRUNC((W2954*(AE2954-1)),8)</f>
        <v>415.11736131999999</v>
      </c>
      <c r="AH2954" s="3">
        <f t="shared" ref="AH2954:AH3017" si="1579">IF(AA2954&gt;0,AA2954+AF2954,0)</f>
        <v>0</v>
      </c>
      <c r="AI2954" s="4" t="str">
        <f t="shared" si="1557"/>
        <v>A+J=</v>
      </c>
      <c r="AJ2954" s="12">
        <f t="shared" si="1552"/>
        <v>44075</v>
      </c>
      <c r="AK2954" s="12"/>
      <c r="AL2954" s="4"/>
      <c r="AM2954" s="1"/>
      <c r="AN2954" s="12"/>
      <c r="AO2954" s="1"/>
      <c r="AP2954" s="1"/>
      <c r="AQ2954" s="3"/>
      <c r="AR2954" s="3"/>
      <c r="AS2954" s="7"/>
      <c r="AT2954" s="1"/>
      <c r="AU2954" s="1"/>
      <c r="AV2954" s="1"/>
      <c r="AW2954" s="1"/>
      <c r="AX2954" s="1"/>
      <c r="AY2954" s="1"/>
      <c r="AZ2954" s="1"/>
      <c r="BA2954" s="1"/>
      <c r="BB2954" s="1"/>
    </row>
    <row r="2955" spans="1:154" x14ac:dyDescent="0.2">
      <c r="A2955" s="178">
        <f t="shared" ref="A2955:A3018" si="1580">(A2954+1)</f>
        <v>44074</v>
      </c>
      <c r="B2955" s="2">
        <f t="shared" si="1566"/>
        <v>80513.446698756001</v>
      </c>
      <c r="C2955" s="2">
        <f t="shared" ref="C2955:C3018" si="1581">TRUNC(IF(X2954&gt;0,VLOOKUP(A2954,$AN$12:$AO$131,2),C2954),8)</f>
        <v>52057.157682099998</v>
      </c>
      <c r="D2955" s="2">
        <f>SUM(Y2955:Y$2956)</f>
        <v>3873.6553534300001</v>
      </c>
      <c r="E2955" s="11">
        <f t="shared" si="1567"/>
        <v>48183.502328670002</v>
      </c>
      <c r="F2955" s="99">
        <f t="shared" si="1560"/>
        <v>5325.46</v>
      </c>
      <c r="G2955" s="3">
        <f>IF(N2955=1,VLOOKUP(A2954,[1]Plan1!$BG$69:$BI$188,3),G2954)</f>
        <v>5344.63</v>
      </c>
      <c r="H2955" s="200">
        <f t="shared" si="1561"/>
        <v>43986</v>
      </c>
      <c r="I2955" s="200">
        <f t="shared" si="1562"/>
        <v>44016</v>
      </c>
      <c r="J2955" s="27">
        <f t="shared" si="1568"/>
        <v>3.599689040946652E-3</v>
      </c>
      <c r="K2955" s="12">
        <f t="shared" ref="K2955:K3018" si="1582">IF(DAY(A2955)=1,VLOOKUP(A2955,AR$137:AW$275,4),K2954)</f>
        <v>44075</v>
      </c>
      <c r="L2955" s="12">
        <f t="shared" si="1569"/>
        <v>44075</v>
      </c>
      <c r="M2955" s="1">
        <f t="shared" ref="M2955:M3018" si="1583">IF(L2955=L2954,M2954,NETWORKDAYS(L2954,L2955,$AN$137:$AN$327)-1)</f>
        <v>21</v>
      </c>
      <c r="N2955" s="1">
        <f t="shared" si="1570"/>
        <v>20</v>
      </c>
      <c r="O2955" s="2">
        <f t="shared" si="1571"/>
        <v>1.0034279800000001</v>
      </c>
      <c r="P2955" s="11">
        <f t="shared" si="1559"/>
        <v>1.0025999400000001</v>
      </c>
      <c r="Q2955" s="11">
        <f t="shared" si="1555"/>
        <v>1.5358382205380632</v>
      </c>
      <c r="R2955" s="2">
        <f t="shared" si="1558"/>
        <v>1.5411030400000001</v>
      </c>
      <c r="S2955" s="2">
        <f t="shared" si="1553"/>
        <v>1.5082878799999999</v>
      </c>
      <c r="T2955" s="2">
        <f t="shared" si="1572"/>
        <v>78517.179999159998</v>
      </c>
      <c r="U2955" s="2">
        <f t="shared" si="1573"/>
        <v>1968.9320674455851</v>
      </c>
      <c r="V2955" s="2">
        <f t="shared" si="1574"/>
        <v>26072.239587890421</v>
      </c>
      <c r="W2955" s="2">
        <f t="shared" si="1575"/>
        <v>80098.329337436007</v>
      </c>
      <c r="X2955" s="29">
        <f t="shared" si="1576"/>
        <v>0</v>
      </c>
      <c r="Y2955" s="2">
        <f t="shared" si="1554"/>
        <v>0</v>
      </c>
      <c r="Z2955" s="82">
        <f t="shared" si="1577"/>
        <v>0</v>
      </c>
      <c r="AA2955" s="2">
        <f t="shared" si="1564"/>
        <v>0</v>
      </c>
      <c r="AB2955" s="27">
        <f t="shared" ref="AB2955:AB3018" si="1584">(AB2954)</f>
        <v>6.7299999999999999E-2</v>
      </c>
      <c r="AC2955" s="29">
        <f t="shared" si="1563"/>
        <v>20</v>
      </c>
      <c r="AD2955" s="29">
        <v>252</v>
      </c>
      <c r="AE2955" s="11">
        <f t="shared" si="1556"/>
        <v>1.0051825969999999</v>
      </c>
      <c r="AF2955" s="2">
        <f t="shared" si="1565"/>
        <v>406.92290150999997</v>
      </c>
      <c r="AG2955" s="2">
        <f t="shared" si="1578"/>
        <v>415.11736131999999</v>
      </c>
      <c r="AH2955" s="3">
        <f t="shared" si="1579"/>
        <v>0</v>
      </c>
      <c r="AI2955" s="4" t="str">
        <f t="shared" si="1557"/>
        <v>A+J=</v>
      </c>
      <c r="AJ2955" s="12">
        <f t="shared" ref="AJ2955:AJ3018" si="1585">IF(X2954&gt;0,VLOOKUP(A2954,$AN$10:$AW$130,9),AJ2954)</f>
        <v>44075</v>
      </c>
      <c r="AK2955" s="12"/>
      <c r="AL2955" s="4"/>
      <c r="AM2955" s="1"/>
      <c r="AN2955" s="12"/>
      <c r="AO2955" s="1"/>
      <c r="AP2955" s="1"/>
      <c r="AQ2955" s="3"/>
      <c r="AR2955" s="3"/>
      <c r="AS2955" s="7"/>
      <c r="AT2955" s="1"/>
      <c r="AU2955" s="1"/>
      <c r="AV2955" s="1"/>
      <c r="AW2955" s="1"/>
      <c r="AX2955" s="1"/>
      <c r="AY2955" s="1"/>
      <c r="AZ2955" s="1"/>
      <c r="BA2955" s="1"/>
      <c r="BB2955" s="1"/>
    </row>
    <row r="2956" spans="1:154" x14ac:dyDescent="0.2">
      <c r="A2956" s="179">
        <f t="shared" si="1580"/>
        <v>44075</v>
      </c>
      <c r="B2956" s="87">
        <f t="shared" si="1566"/>
        <v>80547.034109100074</v>
      </c>
      <c r="C2956" s="87">
        <f t="shared" si="1581"/>
        <v>52057.157682099998</v>
      </c>
      <c r="D2956" s="87">
        <f>SUM(Y2956:Y$2956)</f>
        <v>3873.6553534300001</v>
      </c>
      <c r="E2956" s="89">
        <f t="shared" si="1567"/>
        <v>48183.502328670002</v>
      </c>
      <c r="F2956" s="100">
        <f t="shared" si="1560"/>
        <v>5325.46</v>
      </c>
      <c r="G2956" s="41">
        <f>IF(N2956=1,VLOOKUP(A2955,[1]Plan1!$BG$69:$BI$188,3),G2955)</f>
        <v>5344.63</v>
      </c>
      <c r="H2956" s="202">
        <f t="shared" si="1561"/>
        <v>43986</v>
      </c>
      <c r="I2956" s="202">
        <f t="shared" si="1562"/>
        <v>44016</v>
      </c>
      <c r="J2956" s="88">
        <f t="shared" si="1568"/>
        <v>3.599689040946652E-3</v>
      </c>
      <c r="K2956" s="39">
        <f t="shared" si="1582"/>
        <v>44105</v>
      </c>
      <c r="L2956" s="39">
        <f t="shared" si="1569"/>
        <v>44075</v>
      </c>
      <c r="M2956" s="40">
        <f t="shared" si="1583"/>
        <v>21</v>
      </c>
      <c r="N2956" s="40">
        <f t="shared" si="1570"/>
        <v>21</v>
      </c>
      <c r="O2956" s="87">
        <f t="shared" si="1571"/>
        <v>1.00359968</v>
      </c>
      <c r="P2956" s="89">
        <f t="shared" si="1559"/>
        <v>1.0025999400000001</v>
      </c>
      <c r="Q2956" s="89">
        <f t="shared" si="1555"/>
        <v>1.5358382205380632</v>
      </c>
      <c r="R2956" s="87">
        <f t="shared" si="1558"/>
        <v>1.54136674</v>
      </c>
      <c r="S2956" s="87">
        <f t="shared" si="1553"/>
        <v>1.5082878799999999</v>
      </c>
      <c r="T2956" s="87">
        <f t="shared" si="1572"/>
        <v>78517.179999159998</v>
      </c>
      <c r="U2956" s="87">
        <f t="shared" si="1573"/>
        <v>1968.9320674455851</v>
      </c>
      <c r="V2956" s="87">
        <f t="shared" si="1574"/>
        <v>26084.945577454484</v>
      </c>
      <c r="W2956" s="87">
        <f t="shared" si="1575"/>
        <v>80111.035327000078</v>
      </c>
      <c r="X2956" s="90">
        <f t="shared" si="1576"/>
        <v>97</v>
      </c>
      <c r="Y2956" s="87">
        <f t="shared" si="1554"/>
        <v>3873.6553534300001</v>
      </c>
      <c r="Z2956" s="91">
        <f t="shared" si="1577"/>
        <v>7.4411580000000005E-2</v>
      </c>
      <c r="AA2956" s="87">
        <f t="shared" si="1564"/>
        <v>5842.5874208799996</v>
      </c>
      <c r="AB2956" s="88">
        <f t="shared" si="1584"/>
        <v>6.7299999999999999E-2</v>
      </c>
      <c r="AC2956" s="90">
        <f t="shared" si="1563"/>
        <v>21</v>
      </c>
      <c r="AD2956" s="90">
        <v>252</v>
      </c>
      <c r="AE2956" s="89">
        <f t="shared" si="1556"/>
        <v>1.0054424310000001</v>
      </c>
      <c r="AF2956" s="87">
        <f t="shared" si="1565"/>
        <v>427.32433445999999</v>
      </c>
      <c r="AG2956" s="87">
        <f t="shared" si="1578"/>
        <v>435.99878210000003</v>
      </c>
      <c r="AH2956" s="41">
        <f t="shared" si="1579"/>
        <v>6269.9117553399992</v>
      </c>
      <c r="AI2956" s="92" t="str">
        <f t="shared" si="1557"/>
        <v>A+J=</v>
      </c>
      <c r="AJ2956" s="12">
        <f t="shared" si="1585"/>
        <v>44075</v>
      </c>
      <c r="AK2956" s="39"/>
      <c r="AL2956" s="92"/>
      <c r="AM2956" s="40"/>
      <c r="AN2956" s="39"/>
      <c r="AO2956" s="40"/>
      <c r="AP2956" s="40"/>
      <c r="AQ2956" s="41"/>
      <c r="AR2956" s="41"/>
      <c r="AS2956" s="81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  <c r="CH2956" s="40"/>
      <c r="CI2956" s="40"/>
      <c r="CJ2956" s="40"/>
      <c r="CK2956" s="40"/>
      <c r="CL2956" s="40"/>
      <c r="CM2956" s="40"/>
      <c r="CN2956" s="40"/>
      <c r="CO2956" s="40"/>
      <c r="CP2956" s="40"/>
      <c r="CQ2956" s="40"/>
      <c r="CR2956" s="40"/>
      <c r="CS2956" s="40"/>
      <c r="CT2956" s="40"/>
      <c r="CU2956" s="40"/>
      <c r="CV2956" s="40"/>
      <c r="CW2956" s="40"/>
      <c r="CX2956" s="40"/>
      <c r="CY2956" s="40"/>
      <c r="CZ2956" s="40"/>
      <c r="DA2956" s="40"/>
      <c r="DB2956" s="40"/>
      <c r="DC2956" s="40"/>
      <c r="DD2956" s="40"/>
      <c r="DE2956" s="40"/>
      <c r="DF2956" s="40"/>
      <c r="DG2956" s="40"/>
      <c r="DH2956" s="40"/>
      <c r="DI2956" s="40"/>
      <c r="DJ2956" s="40"/>
      <c r="DK2956" s="40"/>
      <c r="DL2956" s="40"/>
      <c r="DM2956" s="40"/>
      <c r="DN2956" s="40"/>
      <c r="DO2956" s="40"/>
      <c r="DP2956" s="40"/>
      <c r="DQ2956" s="40"/>
      <c r="DR2956" s="40"/>
      <c r="DS2956" s="40"/>
      <c r="DT2956" s="40"/>
      <c r="DU2956" s="40"/>
      <c r="DV2956" s="40"/>
      <c r="DW2956" s="40"/>
      <c r="DX2956" s="40"/>
      <c r="DY2956" s="40"/>
      <c r="DZ2956" s="40"/>
      <c r="EA2956" s="40"/>
      <c r="EB2956" s="40"/>
      <c r="EC2956" s="40"/>
      <c r="ED2956" s="40"/>
      <c r="EE2956" s="40"/>
      <c r="EF2956" s="40"/>
      <c r="EG2956" s="40"/>
      <c r="EH2956" s="40"/>
      <c r="EI2956" s="40"/>
      <c r="EJ2956" s="40"/>
      <c r="EK2956" s="40"/>
      <c r="EL2956" s="40"/>
      <c r="EM2956" s="40"/>
      <c r="EN2956" s="40"/>
      <c r="EO2956" s="40"/>
      <c r="EP2956" s="40"/>
      <c r="EQ2956" s="40"/>
      <c r="ER2956" s="40"/>
      <c r="ES2956" s="40"/>
      <c r="ET2956" s="40"/>
      <c r="EU2956" s="40"/>
      <c r="EV2956" s="40"/>
      <c r="EW2956" s="40"/>
      <c r="EX2956" s="40"/>
    </row>
    <row r="2957" spans="1:154" x14ac:dyDescent="0.2">
      <c r="A2957" s="178">
        <f t="shared" si="1580"/>
        <v>44076</v>
      </c>
      <c r="B2957" s="2">
        <f t="shared" si="1566"/>
        <v>74296.127860849316</v>
      </c>
      <c r="C2957" s="2">
        <f t="shared" si="1581"/>
        <v>48183.502328670002</v>
      </c>
      <c r="D2957" s="2">
        <v>0</v>
      </c>
      <c r="E2957" s="11">
        <f t="shared" si="1567"/>
        <v>48183.502328670002</v>
      </c>
      <c r="F2957" s="99">
        <f t="shared" si="1560"/>
        <v>5344.63</v>
      </c>
      <c r="G2957" s="3">
        <f>IF(N2957=1,VLOOKUP(A2956,[1]Plan1!$BG$69:$BI$188,3),G2956)</f>
        <v>5357.46</v>
      </c>
      <c r="H2957" s="200">
        <f t="shared" si="1561"/>
        <v>44014</v>
      </c>
      <c r="I2957" s="200">
        <f t="shared" si="1562"/>
        <v>44045</v>
      </c>
      <c r="J2957" s="27">
        <f t="shared" si="1568"/>
        <v>2.4005403554596683E-3</v>
      </c>
      <c r="K2957" s="12">
        <f t="shared" si="1582"/>
        <v>44105</v>
      </c>
      <c r="L2957" s="12">
        <f t="shared" si="1569"/>
        <v>44105</v>
      </c>
      <c r="M2957" s="1">
        <f t="shared" si="1583"/>
        <v>21</v>
      </c>
      <c r="N2957" s="1">
        <f t="shared" si="1570"/>
        <v>1</v>
      </c>
      <c r="O2957" s="2">
        <f t="shared" si="1571"/>
        <v>1.00011418</v>
      </c>
      <c r="P2957" s="11">
        <f t="shared" si="1559"/>
        <v>1.00359968</v>
      </c>
      <c r="Q2957" s="11">
        <f t="shared" si="1555"/>
        <v>1.5413667466637697</v>
      </c>
      <c r="R2957" s="2">
        <f t="shared" si="1558"/>
        <v>1.54154273</v>
      </c>
      <c r="S2957" s="2">
        <f t="shared" si="1553"/>
        <v>1.5082878799999999</v>
      </c>
      <c r="T2957" s="2">
        <f t="shared" si="1572"/>
        <v>72674.592578280004</v>
      </c>
      <c r="U2957" s="2">
        <f t="shared" si="1573"/>
        <v>0</v>
      </c>
      <c r="V2957" s="2">
        <f t="shared" si="1574"/>
        <v>26093.425392029309</v>
      </c>
      <c r="W2957" s="2">
        <f t="shared" si="1575"/>
        <v>74276.927720699314</v>
      </c>
      <c r="X2957" s="29">
        <f t="shared" si="1576"/>
        <v>0</v>
      </c>
      <c r="Y2957" s="2">
        <f t="shared" si="1554"/>
        <v>0</v>
      </c>
      <c r="Z2957" s="82">
        <f t="shared" si="1577"/>
        <v>0</v>
      </c>
      <c r="AA2957" s="2">
        <f t="shared" si="1564"/>
        <v>0</v>
      </c>
      <c r="AB2957" s="27">
        <f t="shared" si="1584"/>
        <v>6.7299999999999999E-2</v>
      </c>
      <c r="AC2957" s="29">
        <f t="shared" si="1563"/>
        <v>1</v>
      </c>
      <c r="AD2957" s="29">
        <v>252</v>
      </c>
      <c r="AE2957" s="11">
        <f t="shared" si="1556"/>
        <v>1.0002584940000001</v>
      </c>
      <c r="AF2957" s="2">
        <f t="shared" si="1565"/>
        <v>18.785946129999999</v>
      </c>
      <c r="AG2957" s="2">
        <f t="shared" si="1578"/>
        <v>19.200140149999999</v>
      </c>
      <c r="AH2957" s="3">
        <f t="shared" si="1579"/>
        <v>0</v>
      </c>
      <c r="AI2957" s="4" t="str">
        <f t="shared" si="1557"/>
        <v>A+J=</v>
      </c>
      <c r="AJ2957" s="12">
        <f t="shared" si="1585"/>
        <v>44105</v>
      </c>
      <c r="AK2957" s="12"/>
      <c r="AL2957" s="4"/>
      <c r="AM2957" s="1"/>
      <c r="AN2957" s="12"/>
      <c r="AO2957" s="1"/>
      <c r="AP2957" s="1"/>
      <c r="AQ2957" s="3"/>
      <c r="AR2957" s="3"/>
      <c r="AS2957" s="7"/>
      <c r="AT2957" s="1"/>
      <c r="AU2957" s="1"/>
      <c r="AV2957" s="1"/>
      <c r="AW2957" s="1"/>
      <c r="AX2957" s="1"/>
      <c r="AY2957" s="1"/>
      <c r="AZ2957" s="1"/>
      <c r="BA2957" s="1"/>
      <c r="BB2957" s="1"/>
    </row>
    <row r="2958" spans="1:154" x14ac:dyDescent="0.2">
      <c r="A2958" s="178">
        <f t="shared" si="1580"/>
        <v>44077</v>
      </c>
      <c r="B2958" s="2">
        <f t="shared" si="1566"/>
        <v>74323.818140834192</v>
      </c>
      <c r="C2958" s="2">
        <f t="shared" si="1581"/>
        <v>48183.502328670002</v>
      </c>
      <c r="D2958" s="2">
        <v>0</v>
      </c>
      <c r="E2958" s="11">
        <f t="shared" si="1567"/>
        <v>48183.502328670002</v>
      </c>
      <c r="F2958" s="99">
        <f t="shared" si="1560"/>
        <v>5344.63</v>
      </c>
      <c r="G2958" s="3">
        <f>IF(N2958=1,VLOOKUP(A2957,[1]Plan1!$BG$69:$BI$188,3),G2957)</f>
        <v>5357.46</v>
      </c>
      <c r="H2958" s="200">
        <f t="shared" si="1561"/>
        <v>44014</v>
      </c>
      <c r="I2958" s="200">
        <f t="shared" si="1562"/>
        <v>44045</v>
      </c>
      <c r="J2958" s="27">
        <f t="shared" si="1568"/>
        <v>2.4005403554596683E-3</v>
      </c>
      <c r="K2958" s="12">
        <f t="shared" si="1582"/>
        <v>44105</v>
      </c>
      <c r="L2958" s="12">
        <f t="shared" si="1569"/>
        <v>44105</v>
      </c>
      <c r="M2958" s="1">
        <f t="shared" si="1583"/>
        <v>21</v>
      </c>
      <c r="N2958" s="1">
        <f t="shared" si="1570"/>
        <v>2</v>
      </c>
      <c r="O2958" s="2">
        <f t="shared" si="1571"/>
        <v>1.0002283700000001</v>
      </c>
      <c r="P2958" s="11">
        <f t="shared" si="1559"/>
        <v>1.00359968</v>
      </c>
      <c r="Q2958" s="11">
        <f t="shared" si="1555"/>
        <v>1.5413667466637697</v>
      </c>
      <c r="R2958" s="2">
        <f t="shared" si="1558"/>
        <v>1.5417187400000001</v>
      </c>
      <c r="S2958" s="2">
        <f t="shared" si="1553"/>
        <v>1.5082878799999999</v>
      </c>
      <c r="T2958" s="2">
        <f t="shared" si="1572"/>
        <v>72674.592578280004</v>
      </c>
      <c r="U2958" s="2">
        <f t="shared" si="1573"/>
        <v>0</v>
      </c>
      <c r="V2958" s="2">
        <f t="shared" si="1574"/>
        <v>26101.906170274182</v>
      </c>
      <c r="W2958" s="2">
        <f t="shared" si="1575"/>
        <v>74285.408498944191</v>
      </c>
      <c r="X2958" s="29">
        <f t="shared" si="1576"/>
        <v>0</v>
      </c>
      <c r="Y2958" s="2">
        <f t="shared" si="1554"/>
        <v>0</v>
      </c>
      <c r="Z2958" s="82">
        <f t="shared" si="1577"/>
        <v>0</v>
      </c>
      <c r="AA2958" s="2">
        <f t="shared" si="1564"/>
        <v>0</v>
      </c>
      <c r="AB2958" s="27">
        <f t="shared" si="1584"/>
        <v>6.7299999999999999E-2</v>
      </c>
      <c r="AC2958" s="29">
        <f t="shared" si="1563"/>
        <v>2</v>
      </c>
      <c r="AD2958" s="29">
        <v>252</v>
      </c>
      <c r="AE2958" s="11">
        <f t="shared" si="1556"/>
        <v>1.000517055</v>
      </c>
      <c r="AF2958" s="2">
        <f t="shared" si="1565"/>
        <v>37.57676146</v>
      </c>
      <c r="AG2958" s="2">
        <f t="shared" si="1578"/>
        <v>38.409641890000003</v>
      </c>
      <c r="AH2958" s="3">
        <f t="shared" si="1579"/>
        <v>0</v>
      </c>
      <c r="AI2958" s="4" t="str">
        <f t="shared" si="1557"/>
        <v>A+J=</v>
      </c>
      <c r="AJ2958" s="12">
        <f t="shared" si="1585"/>
        <v>44105</v>
      </c>
      <c r="AK2958" s="12"/>
      <c r="AL2958" s="4"/>
      <c r="AM2958" s="1"/>
      <c r="AN2958" s="12"/>
      <c r="AO2958" s="1"/>
      <c r="AP2958" s="1"/>
      <c r="AQ2958" s="3"/>
      <c r="AR2958" s="3"/>
      <c r="AS2958" s="7"/>
      <c r="AT2958" s="1"/>
      <c r="AU2958" s="1"/>
      <c r="AV2958" s="1"/>
      <c r="AW2958" s="1"/>
      <c r="AX2958" s="1"/>
      <c r="AY2958" s="1"/>
      <c r="AZ2958" s="1"/>
      <c r="BA2958" s="1"/>
      <c r="BB2958" s="1"/>
    </row>
    <row r="2959" spans="1:154" x14ac:dyDescent="0.2">
      <c r="A2959" s="178">
        <f t="shared" si="1580"/>
        <v>44078</v>
      </c>
      <c r="B2959" s="2">
        <f t="shared" si="1566"/>
        <v>74351.519230724123</v>
      </c>
      <c r="C2959" s="2">
        <f t="shared" si="1581"/>
        <v>48183.502328670002</v>
      </c>
      <c r="D2959" s="2">
        <v>0</v>
      </c>
      <c r="E2959" s="11">
        <f t="shared" si="1567"/>
        <v>48183.502328670002</v>
      </c>
      <c r="F2959" s="99">
        <f t="shared" si="1560"/>
        <v>5344.63</v>
      </c>
      <c r="G2959" s="3">
        <f>IF(N2959=1,VLOOKUP(A2958,[1]Plan1!$BG$69:$BI$188,3),G2958)</f>
        <v>5357.46</v>
      </c>
      <c r="H2959" s="200">
        <f t="shared" si="1561"/>
        <v>44014</v>
      </c>
      <c r="I2959" s="200">
        <f t="shared" si="1562"/>
        <v>44045</v>
      </c>
      <c r="J2959" s="27">
        <f t="shared" si="1568"/>
        <v>2.4005403554596683E-3</v>
      </c>
      <c r="K2959" s="12">
        <f t="shared" si="1582"/>
        <v>44105</v>
      </c>
      <c r="L2959" s="12">
        <f t="shared" si="1569"/>
        <v>44105</v>
      </c>
      <c r="M2959" s="1">
        <f t="shared" si="1583"/>
        <v>21</v>
      </c>
      <c r="N2959" s="1">
        <f t="shared" si="1570"/>
        <v>3</v>
      </c>
      <c r="O2959" s="2">
        <f t="shared" si="1571"/>
        <v>1.0003425800000001</v>
      </c>
      <c r="P2959" s="11">
        <f t="shared" si="1559"/>
        <v>1.00359968</v>
      </c>
      <c r="Q2959" s="11">
        <f t="shared" si="1555"/>
        <v>1.5413667466637697</v>
      </c>
      <c r="R2959" s="2">
        <f t="shared" si="1558"/>
        <v>1.54189478</v>
      </c>
      <c r="S2959" s="2">
        <f t="shared" si="1553"/>
        <v>1.5082878799999999</v>
      </c>
      <c r="T2959" s="2">
        <f t="shared" si="1572"/>
        <v>72674.592578280004</v>
      </c>
      <c r="U2959" s="2">
        <f t="shared" si="1573"/>
        <v>0</v>
      </c>
      <c r="V2959" s="2">
        <f t="shared" si="1574"/>
        <v>26110.388394024118</v>
      </c>
      <c r="W2959" s="2">
        <f t="shared" si="1575"/>
        <v>74293.890722694123</v>
      </c>
      <c r="X2959" s="29">
        <f t="shared" si="1576"/>
        <v>0</v>
      </c>
      <c r="Y2959" s="2">
        <f t="shared" si="1554"/>
        <v>0</v>
      </c>
      <c r="Z2959" s="82">
        <f t="shared" si="1577"/>
        <v>0</v>
      </c>
      <c r="AA2959" s="2">
        <f t="shared" si="1564"/>
        <v>0</v>
      </c>
      <c r="AB2959" s="27">
        <f t="shared" si="1584"/>
        <v>6.7299999999999999E-2</v>
      </c>
      <c r="AC2959" s="29">
        <f t="shared" si="1563"/>
        <v>3</v>
      </c>
      <c r="AD2959" s="29">
        <v>252</v>
      </c>
      <c r="AE2959" s="11">
        <f t="shared" si="1556"/>
        <v>1.0007756830000001</v>
      </c>
      <c r="AF2959" s="2">
        <f t="shared" si="1565"/>
        <v>56.372445990000003</v>
      </c>
      <c r="AG2959" s="2">
        <f t="shared" si="1578"/>
        <v>57.628508029999999</v>
      </c>
      <c r="AH2959" s="3">
        <f t="shared" si="1579"/>
        <v>0</v>
      </c>
      <c r="AI2959" s="4" t="str">
        <f t="shared" si="1557"/>
        <v>A+J=</v>
      </c>
      <c r="AJ2959" s="12">
        <f t="shared" si="1585"/>
        <v>44105</v>
      </c>
      <c r="AK2959" s="12"/>
      <c r="AL2959" s="4"/>
      <c r="AM2959" s="1"/>
      <c r="AN2959" s="12"/>
      <c r="AO2959" s="1"/>
      <c r="AP2959" s="1"/>
      <c r="AQ2959" s="3"/>
      <c r="AR2959" s="3"/>
      <c r="AS2959" s="7"/>
      <c r="AT2959" s="1"/>
      <c r="AU2959" s="1"/>
      <c r="AV2959" s="1"/>
      <c r="AW2959" s="1"/>
      <c r="AX2959" s="1"/>
      <c r="AY2959" s="1"/>
      <c r="AZ2959" s="1"/>
      <c r="BA2959" s="1"/>
      <c r="BB2959" s="1"/>
    </row>
    <row r="2960" spans="1:154" x14ac:dyDescent="0.2">
      <c r="A2960" s="178">
        <f t="shared" si="1580"/>
        <v>44079</v>
      </c>
      <c r="B2960" s="2">
        <f t="shared" si="1566"/>
        <v>74379.230576724105</v>
      </c>
      <c r="C2960" s="2">
        <f t="shared" si="1581"/>
        <v>48183.502328670002</v>
      </c>
      <c r="D2960" s="2">
        <v>0</v>
      </c>
      <c r="E2960" s="11">
        <f t="shared" si="1567"/>
        <v>48183.502328670002</v>
      </c>
      <c r="F2960" s="99">
        <f t="shared" si="1560"/>
        <v>5344.63</v>
      </c>
      <c r="G2960" s="3">
        <f>IF(N2960=1,VLOOKUP(A2959,[1]Plan1!$BG$69:$BI$188,3),G2959)</f>
        <v>5357.46</v>
      </c>
      <c r="H2960" s="200">
        <f t="shared" si="1561"/>
        <v>44014</v>
      </c>
      <c r="I2960" s="200">
        <f t="shared" si="1562"/>
        <v>44045</v>
      </c>
      <c r="J2960" s="27">
        <f t="shared" si="1568"/>
        <v>2.4005403554596683E-3</v>
      </c>
      <c r="K2960" s="12">
        <f t="shared" si="1582"/>
        <v>44105</v>
      </c>
      <c r="L2960" s="12">
        <f t="shared" si="1569"/>
        <v>44105</v>
      </c>
      <c r="M2960" s="1">
        <f t="shared" si="1583"/>
        <v>21</v>
      </c>
      <c r="N2960" s="1">
        <f t="shared" si="1570"/>
        <v>4</v>
      </c>
      <c r="O2960" s="2">
        <f t="shared" si="1571"/>
        <v>1.0004568</v>
      </c>
      <c r="P2960" s="11">
        <f t="shared" si="1559"/>
        <v>1.00359968</v>
      </c>
      <c r="Q2960" s="11">
        <f t="shared" si="1555"/>
        <v>1.5413667466637697</v>
      </c>
      <c r="R2960" s="2">
        <f t="shared" si="1558"/>
        <v>1.5420708400000001</v>
      </c>
      <c r="S2960" s="2">
        <f t="shared" si="1553"/>
        <v>1.5082878799999999</v>
      </c>
      <c r="T2960" s="2">
        <f t="shared" si="1572"/>
        <v>72674.592578280004</v>
      </c>
      <c r="U2960" s="2">
        <f t="shared" si="1573"/>
        <v>0</v>
      </c>
      <c r="V2960" s="2">
        <f t="shared" si="1574"/>
        <v>26118.871581444106</v>
      </c>
      <c r="W2960" s="2">
        <f t="shared" si="1575"/>
        <v>74302.373910114111</v>
      </c>
      <c r="X2960" s="29">
        <f t="shared" si="1576"/>
        <v>0</v>
      </c>
      <c r="Y2960" s="2">
        <f t="shared" si="1554"/>
        <v>0</v>
      </c>
      <c r="Z2960" s="82">
        <f t="shared" si="1577"/>
        <v>0</v>
      </c>
      <c r="AA2960" s="2">
        <f t="shared" si="1564"/>
        <v>0</v>
      </c>
      <c r="AB2960" s="27">
        <f t="shared" si="1584"/>
        <v>6.7299999999999999E-2</v>
      </c>
      <c r="AC2960" s="29">
        <f t="shared" si="1563"/>
        <v>4</v>
      </c>
      <c r="AD2960" s="29">
        <v>252</v>
      </c>
      <c r="AE2960" s="11">
        <f t="shared" si="1556"/>
        <v>1.0010343770000001</v>
      </c>
      <c r="AF2960" s="2">
        <f t="shared" si="1565"/>
        <v>75.172927040000005</v>
      </c>
      <c r="AG2960" s="2">
        <f t="shared" si="1578"/>
        <v>76.856666610000005</v>
      </c>
      <c r="AH2960" s="3">
        <f t="shared" si="1579"/>
        <v>0</v>
      </c>
      <c r="AI2960" s="4" t="str">
        <f t="shared" si="1557"/>
        <v>A+J=</v>
      </c>
      <c r="AJ2960" s="12">
        <f t="shared" si="1585"/>
        <v>44105</v>
      </c>
      <c r="AK2960" s="12"/>
      <c r="AL2960" s="4"/>
      <c r="AM2960" s="1"/>
      <c r="AN2960" s="12"/>
      <c r="AO2960" s="1"/>
      <c r="AP2960" s="1"/>
      <c r="AQ2960" s="3"/>
      <c r="AR2960" s="3"/>
      <c r="AS2960" s="7"/>
      <c r="AT2960" s="1"/>
      <c r="AU2960" s="1"/>
      <c r="AV2960" s="1"/>
      <c r="AW2960" s="1"/>
      <c r="AX2960" s="1"/>
      <c r="AY2960" s="1"/>
      <c r="AZ2960" s="1"/>
      <c r="BA2960" s="1"/>
      <c r="BB2960" s="1"/>
    </row>
    <row r="2961" spans="1:54" x14ac:dyDescent="0.2">
      <c r="A2961" s="178">
        <f t="shared" si="1580"/>
        <v>44080</v>
      </c>
      <c r="B2961" s="2">
        <f t="shared" si="1566"/>
        <v>74379.230576724105</v>
      </c>
      <c r="C2961" s="2">
        <f t="shared" si="1581"/>
        <v>48183.502328670002</v>
      </c>
      <c r="D2961" s="2">
        <v>0</v>
      </c>
      <c r="E2961" s="11">
        <f t="shared" si="1567"/>
        <v>48183.502328670002</v>
      </c>
      <c r="F2961" s="99">
        <f t="shared" si="1560"/>
        <v>5344.63</v>
      </c>
      <c r="G2961" s="3">
        <f>IF(N2961=1,VLOOKUP(A2960,[1]Plan1!$BG$69:$BI$188,3),G2960)</f>
        <v>5357.46</v>
      </c>
      <c r="H2961" s="200">
        <f t="shared" si="1561"/>
        <v>44014</v>
      </c>
      <c r="I2961" s="200">
        <f t="shared" si="1562"/>
        <v>44045</v>
      </c>
      <c r="J2961" s="27">
        <f t="shared" si="1568"/>
        <v>2.4005403554596683E-3</v>
      </c>
      <c r="K2961" s="12">
        <f t="shared" si="1582"/>
        <v>44105</v>
      </c>
      <c r="L2961" s="12">
        <f t="shared" si="1569"/>
        <v>44105</v>
      </c>
      <c r="M2961" s="1">
        <f t="shared" si="1583"/>
        <v>21</v>
      </c>
      <c r="N2961" s="1">
        <f t="shared" si="1570"/>
        <v>4</v>
      </c>
      <c r="O2961" s="2">
        <f t="shared" si="1571"/>
        <v>1.0004568</v>
      </c>
      <c r="P2961" s="11">
        <f t="shared" si="1559"/>
        <v>1.00359968</v>
      </c>
      <c r="Q2961" s="11">
        <f t="shared" si="1555"/>
        <v>1.5413667466637697</v>
      </c>
      <c r="R2961" s="2">
        <f t="shared" si="1558"/>
        <v>1.5420708400000001</v>
      </c>
      <c r="S2961" s="2">
        <f t="shared" si="1553"/>
        <v>1.5082878799999999</v>
      </c>
      <c r="T2961" s="2">
        <f t="shared" si="1572"/>
        <v>72674.592578280004</v>
      </c>
      <c r="U2961" s="2">
        <f t="shared" si="1573"/>
        <v>0</v>
      </c>
      <c r="V2961" s="2">
        <f t="shared" si="1574"/>
        <v>26118.871581444106</v>
      </c>
      <c r="W2961" s="2">
        <f t="shared" si="1575"/>
        <v>74302.373910114111</v>
      </c>
      <c r="X2961" s="29">
        <f t="shared" si="1576"/>
        <v>0</v>
      </c>
      <c r="Y2961" s="2">
        <f t="shared" si="1554"/>
        <v>0</v>
      </c>
      <c r="Z2961" s="82">
        <f t="shared" si="1577"/>
        <v>0</v>
      </c>
      <c r="AA2961" s="2">
        <f t="shared" si="1564"/>
        <v>0</v>
      </c>
      <c r="AB2961" s="27">
        <f t="shared" si="1584"/>
        <v>6.7299999999999999E-2</v>
      </c>
      <c r="AC2961" s="29">
        <f t="shared" si="1563"/>
        <v>4</v>
      </c>
      <c r="AD2961" s="29">
        <v>252</v>
      </c>
      <c r="AE2961" s="11">
        <f t="shared" si="1556"/>
        <v>1.0010343770000001</v>
      </c>
      <c r="AF2961" s="2">
        <f t="shared" si="1565"/>
        <v>75.172927040000005</v>
      </c>
      <c r="AG2961" s="2">
        <f t="shared" si="1578"/>
        <v>76.856666610000005</v>
      </c>
      <c r="AH2961" s="3">
        <f t="shared" si="1579"/>
        <v>0</v>
      </c>
      <c r="AI2961" s="4" t="str">
        <f t="shared" si="1557"/>
        <v>A+J=</v>
      </c>
      <c r="AJ2961" s="12">
        <f t="shared" si="1585"/>
        <v>44105</v>
      </c>
      <c r="AK2961" s="12"/>
      <c r="AL2961" s="4"/>
      <c r="AM2961" s="1"/>
      <c r="AN2961" s="12"/>
      <c r="AO2961" s="1"/>
      <c r="AP2961" s="1"/>
      <c r="AQ2961" s="3"/>
      <c r="AR2961" s="3"/>
      <c r="AS2961" s="7"/>
      <c r="AT2961" s="1"/>
      <c r="AU2961" s="1"/>
      <c r="AV2961" s="1"/>
      <c r="AW2961" s="1"/>
      <c r="AX2961" s="1"/>
      <c r="AY2961" s="1"/>
      <c r="AZ2961" s="1"/>
      <c r="BA2961" s="1"/>
      <c r="BB2961" s="1"/>
    </row>
    <row r="2962" spans="1:54" x14ac:dyDescent="0.2">
      <c r="A2962" s="178">
        <f t="shared" si="1580"/>
        <v>44081</v>
      </c>
      <c r="B2962" s="2">
        <f t="shared" si="1566"/>
        <v>74379.230576724105</v>
      </c>
      <c r="C2962" s="2">
        <f t="shared" si="1581"/>
        <v>48183.502328670002</v>
      </c>
      <c r="D2962" s="2">
        <v>0</v>
      </c>
      <c r="E2962" s="11">
        <f t="shared" si="1567"/>
        <v>48183.502328670002</v>
      </c>
      <c r="F2962" s="99">
        <f t="shared" si="1560"/>
        <v>5344.63</v>
      </c>
      <c r="G2962" s="3">
        <f>IF(N2962=1,VLOOKUP(A2961,[1]Plan1!$BG$69:$BI$188,3),G2961)</f>
        <v>5357.46</v>
      </c>
      <c r="H2962" s="200">
        <f t="shared" si="1561"/>
        <v>44014</v>
      </c>
      <c r="I2962" s="200">
        <f t="shared" si="1562"/>
        <v>44045</v>
      </c>
      <c r="J2962" s="27">
        <f t="shared" si="1568"/>
        <v>2.4005403554596683E-3</v>
      </c>
      <c r="K2962" s="12">
        <f t="shared" si="1582"/>
        <v>44105</v>
      </c>
      <c r="L2962" s="12">
        <f t="shared" si="1569"/>
        <v>44105</v>
      </c>
      <c r="M2962" s="1">
        <f t="shared" si="1583"/>
        <v>21</v>
      </c>
      <c r="N2962" s="1">
        <f t="shared" si="1570"/>
        <v>4</v>
      </c>
      <c r="O2962" s="2">
        <f t="shared" si="1571"/>
        <v>1.0004568</v>
      </c>
      <c r="P2962" s="11">
        <f t="shared" si="1559"/>
        <v>1.00359968</v>
      </c>
      <c r="Q2962" s="11">
        <f t="shared" si="1555"/>
        <v>1.5413667466637697</v>
      </c>
      <c r="R2962" s="2">
        <f t="shared" si="1558"/>
        <v>1.5420708400000001</v>
      </c>
      <c r="S2962" s="2">
        <f t="shared" si="1553"/>
        <v>1.5082878799999999</v>
      </c>
      <c r="T2962" s="2">
        <f t="shared" si="1572"/>
        <v>72674.592578280004</v>
      </c>
      <c r="U2962" s="2">
        <f t="shared" si="1573"/>
        <v>0</v>
      </c>
      <c r="V2962" s="2">
        <f t="shared" si="1574"/>
        <v>26118.871581444106</v>
      </c>
      <c r="W2962" s="2">
        <f t="shared" si="1575"/>
        <v>74302.373910114111</v>
      </c>
      <c r="X2962" s="29">
        <f t="shared" si="1576"/>
        <v>0</v>
      </c>
      <c r="Y2962" s="2">
        <f t="shared" si="1554"/>
        <v>0</v>
      </c>
      <c r="Z2962" s="82">
        <f t="shared" si="1577"/>
        <v>0</v>
      </c>
      <c r="AA2962" s="2">
        <f t="shared" si="1564"/>
        <v>0</v>
      </c>
      <c r="AB2962" s="27">
        <f t="shared" si="1584"/>
        <v>6.7299999999999999E-2</v>
      </c>
      <c r="AC2962" s="29">
        <f t="shared" si="1563"/>
        <v>4</v>
      </c>
      <c r="AD2962" s="29">
        <v>252</v>
      </c>
      <c r="AE2962" s="11">
        <f t="shared" si="1556"/>
        <v>1.0010343770000001</v>
      </c>
      <c r="AF2962" s="2">
        <f t="shared" si="1565"/>
        <v>75.172927040000005</v>
      </c>
      <c r="AG2962" s="2">
        <f t="shared" si="1578"/>
        <v>76.856666610000005</v>
      </c>
      <c r="AH2962" s="3">
        <f t="shared" si="1579"/>
        <v>0</v>
      </c>
      <c r="AI2962" s="4" t="str">
        <f t="shared" si="1557"/>
        <v>A+J=</v>
      </c>
      <c r="AJ2962" s="12">
        <f t="shared" si="1585"/>
        <v>44105</v>
      </c>
      <c r="AK2962" s="12"/>
      <c r="AL2962" s="4"/>
      <c r="AM2962" s="1"/>
      <c r="AN2962" s="12"/>
      <c r="AO2962" s="1"/>
      <c r="AP2962" s="1"/>
      <c r="AQ2962" s="3"/>
      <c r="AR2962" s="3"/>
      <c r="AS2962" s="7"/>
      <c r="AT2962" s="1"/>
      <c r="AU2962" s="1"/>
      <c r="AV2962" s="1"/>
      <c r="AW2962" s="1"/>
      <c r="AX2962" s="1"/>
      <c r="AY2962" s="1"/>
      <c r="AZ2962" s="1"/>
      <c r="BA2962" s="1"/>
      <c r="BB2962" s="1"/>
    </row>
    <row r="2963" spans="1:54" x14ac:dyDescent="0.2">
      <c r="A2963" s="178">
        <f t="shared" si="1580"/>
        <v>44082</v>
      </c>
      <c r="B2963" s="2">
        <f t="shared" si="1566"/>
        <v>74379.230576724105</v>
      </c>
      <c r="C2963" s="2">
        <f t="shared" si="1581"/>
        <v>48183.502328670002</v>
      </c>
      <c r="D2963" s="2">
        <v>0</v>
      </c>
      <c r="E2963" s="11">
        <f t="shared" si="1567"/>
        <v>48183.502328670002</v>
      </c>
      <c r="F2963" s="99">
        <f t="shared" si="1560"/>
        <v>5344.63</v>
      </c>
      <c r="G2963" s="3">
        <f>IF(N2963=1,VLOOKUP(A2962,[1]Plan1!$BG$69:$BI$188,3),G2962)</f>
        <v>5357.46</v>
      </c>
      <c r="H2963" s="200">
        <f t="shared" si="1561"/>
        <v>44014</v>
      </c>
      <c r="I2963" s="200">
        <f t="shared" si="1562"/>
        <v>44045</v>
      </c>
      <c r="J2963" s="27">
        <f t="shared" si="1568"/>
        <v>2.4005403554596683E-3</v>
      </c>
      <c r="K2963" s="12">
        <f t="shared" si="1582"/>
        <v>44105</v>
      </c>
      <c r="L2963" s="12">
        <f t="shared" si="1569"/>
        <v>44105</v>
      </c>
      <c r="M2963" s="1">
        <f t="shared" si="1583"/>
        <v>21</v>
      </c>
      <c r="N2963" s="1">
        <f t="shared" si="1570"/>
        <v>4</v>
      </c>
      <c r="O2963" s="2">
        <f t="shared" si="1571"/>
        <v>1.0004568</v>
      </c>
      <c r="P2963" s="11">
        <f t="shared" si="1559"/>
        <v>1.00359968</v>
      </c>
      <c r="Q2963" s="11">
        <f t="shared" si="1555"/>
        <v>1.5413667466637697</v>
      </c>
      <c r="R2963" s="2">
        <f t="shared" si="1558"/>
        <v>1.5420708400000001</v>
      </c>
      <c r="S2963" s="2">
        <f t="shared" si="1553"/>
        <v>1.5082878799999999</v>
      </c>
      <c r="T2963" s="2">
        <f t="shared" si="1572"/>
        <v>72674.592578280004</v>
      </c>
      <c r="U2963" s="2">
        <f t="shared" si="1573"/>
        <v>0</v>
      </c>
      <c r="V2963" s="2">
        <f t="shared" si="1574"/>
        <v>26118.871581444106</v>
      </c>
      <c r="W2963" s="2">
        <f t="shared" si="1575"/>
        <v>74302.373910114111</v>
      </c>
      <c r="X2963" s="29">
        <f t="shared" si="1576"/>
        <v>0</v>
      </c>
      <c r="Y2963" s="2">
        <f t="shared" si="1554"/>
        <v>0</v>
      </c>
      <c r="Z2963" s="82">
        <f t="shared" si="1577"/>
        <v>0</v>
      </c>
      <c r="AA2963" s="2">
        <f t="shared" si="1564"/>
        <v>0</v>
      </c>
      <c r="AB2963" s="27">
        <f t="shared" si="1584"/>
        <v>6.7299999999999999E-2</v>
      </c>
      <c r="AC2963" s="29">
        <f t="shared" si="1563"/>
        <v>4</v>
      </c>
      <c r="AD2963" s="29">
        <v>252</v>
      </c>
      <c r="AE2963" s="11">
        <f t="shared" si="1556"/>
        <v>1.0010343770000001</v>
      </c>
      <c r="AF2963" s="2">
        <f t="shared" si="1565"/>
        <v>75.172927040000005</v>
      </c>
      <c r="AG2963" s="2">
        <f t="shared" si="1578"/>
        <v>76.856666610000005</v>
      </c>
      <c r="AH2963" s="3">
        <f t="shared" si="1579"/>
        <v>0</v>
      </c>
      <c r="AI2963" s="4" t="str">
        <f t="shared" si="1557"/>
        <v>A+J=</v>
      </c>
      <c r="AJ2963" s="12">
        <f t="shared" si="1585"/>
        <v>44105</v>
      </c>
      <c r="AK2963" s="12"/>
      <c r="AL2963" s="4"/>
      <c r="AM2963" s="1"/>
      <c r="AN2963" s="12"/>
      <c r="AO2963" s="1"/>
      <c r="AP2963" s="1"/>
      <c r="AQ2963" s="3"/>
      <c r="AR2963" s="3"/>
      <c r="AS2963" s="7"/>
      <c r="AT2963" s="1"/>
      <c r="AU2963" s="1"/>
      <c r="AV2963" s="1"/>
      <c r="AW2963" s="1"/>
      <c r="AX2963" s="1"/>
      <c r="AY2963" s="1"/>
      <c r="AZ2963" s="1"/>
      <c r="BA2963" s="1"/>
      <c r="BB2963" s="1"/>
    </row>
    <row r="2964" spans="1:54" x14ac:dyDescent="0.2">
      <c r="A2964" s="178">
        <f t="shared" si="1580"/>
        <v>44083</v>
      </c>
      <c r="B2964" s="2">
        <f t="shared" si="1566"/>
        <v>74406.951847419114</v>
      </c>
      <c r="C2964" s="2">
        <f t="shared" si="1581"/>
        <v>48183.502328670002</v>
      </c>
      <c r="D2964" s="2">
        <v>0</v>
      </c>
      <c r="E2964" s="11">
        <f t="shared" si="1567"/>
        <v>48183.502328670002</v>
      </c>
      <c r="F2964" s="99">
        <f t="shared" si="1560"/>
        <v>5344.63</v>
      </c>
      <c r="G2964" s="3">
        <f>IF(N2964=1,VLOOKUP(A2963,[1]Plan1!$BG$69:$BI$188,3),G2963)</f>
        <v>5357.46</v>
      </c>
      <c r="H2964" s="200">
        <f t="shared" si="1561"/>
        <v>44014</v>
      </c>
      <c r="I2964" s="200">
        <f t="shared" si="1562"/>
        <v>44045</v>
      </c>
      <c r="J2964" s="27">
        <f t="shared" si="1568"/>
        <v>2.4005403554596683E-3</v>
      </c>
      <c r="K2964" s="12">
        <f t="shared" si="1582"/>
        <v>44105</v>
      </c>
      <c r="L2964" s="12">
        <f t="shared" si="1569"/>
        <v>44105</v>
      </c>
      <c r="M2964" s="1">
        <f t="shared" si="1583"/>
        <v>21</v>
      </c>
      <c r="N2964" s="1">
        <f t="shared" si="1570"/>
        <v>5</v>
      </c>
      <c r="O2964" s="2">
        <f t="shared" si="1571"/>
        <v>1.0005710299999999</v>
      </c>
      <c r="P2964" s="11">
        <f t="shared" si="1559"/>
        <v>1.00359968</v>
      </c>
      <c r="Q2964" s="11">
        <f t="shared" si="1555"/>
        <v>1.5413667466637697</v>
      </c>
      <c r="R2964" s="2">
        <f t="shared" si="1558"/>
        <v>1.54224691</v>
      </c>
      <c r="S2964" s="2">
        <f t="shared" si="1553"/>
        <v>1.5082878799999999</v>
      </c>
      <c r="T2964" s="2">
        <f t="shared" si="1572"/>
        <v>72674.592578280004</v>
      </c>
      <c r="U2964" s="2">
        <f t="shared" si="1573"/>
        <v>0</v>
      </c>
      <c r="V2964" s="2">
        <f t="shared" si="1574"/>
        <v>26127.355250699115</v>
      </c>
      <c r="W2964" s="2">
        <f t="shared" si="1575"/>
        <v>74310.857579369112</v>
      </c>
      <c r="X2964" s="29">
        <f t="shared" si="1576"/>
        <v>0</v>
      </c>
      <c r="Y2964" s="2">
        <f t="shared" si="1554"/>
        <v>0</v>
      </c>
      <c r="Z2964" s="82">
        <f t="shared" si="1577"/>
        <v>0</v>
      </c>
      <c r="AA2964" s="2">
        <f t="shared" si="1564"/>
        <v>0</v>
      </c>
      <c r="AB2964" s="27">
        <f t="shared" si="1584"/>
        <v>6.7299999999999999E-2</v>
      </c>
      <c r="AC2964" s="29">
        <f t="shared" si="1563"/>
        <v>5</v>
      </c>
      <c r="AD2964" s="29">
        <v>252</v>
      </c>
      <c r="AE2964" s="11">
        <f t="shared" si="1556"/>
        <v>1.0012931389999999</v>
      </c>
      <c r="AF2964" s="2">
        <f t="shared" si="1565"/>
        <v>93.978349969999996</v>
      </c>
      <c r="AG2964" s="2">
        <f t="shared" si="1578"/>
        <v>96.094268049999997</v>
      </c>
      <c r="AH2964" s="3">
        <f t="shared" si="1579"/>
        <v>0</v>
      </c>
      <c r="AI2964" s="4" t="str">
        <f t="shared" si="1557"/>
        <v>A+J=</v>
      </c>
      <c r="AJ2964" s="12">
        <f t="shared" si="1585"/>
        <v>44105</v>
      </c>
      <c r="AK2964" s="12"/>
      <c r="AL2964" s="4"/>
      <c r="AM2964" s="1"/>
      <c r="AN2964" s="12"/>
      <c r="AO2964" s="1"/>
      <c r="AP2964" s="1"/>
      <c r="AQ2964" s="3"/>
      <c r="AR2964" s="3"/>
      <c r="AS2964" s="7"/>
      <c r="AT2964" s="1"/>
      <c r="AU2964" s="1"/>
      <c r="AV2964" s="1"/>
      <c r="AW2964" s="1"/>
      <c r="AX2964" s="1"/>
      <c r="AY2964" s="1"/>
      <c r="AZ2964" s="1"/>
      <c r="BA2964" s="1"/>
      <c r="BB2964" s="1"/>
    </row>
    <row r="2965" spans="1:54" x14ac:dyDescent="0.2">
      <c r="A2965" s="178">
        <f t="shared" si="1580"/>
        <v>44084</v>
      </c>
      <c r="B2965" s="2">
        <f t="shared" si="1566"/>
        <v>74434.683861449201</v>
      </c>
      <c r="C2965" s="2">
        <f t="shared" si="1581"/>
        <v>48183.502328670002</v>
      </c>
      <c r="D2965" s="2">
        <v>0</v>
      </c>
      <c r="E2965" s="11">
        <f t="shared" si="1567"/>
        <v>48183.502328670002</v>
      </c>
      <c r="F2965" s="99">
        <f t="shared" si="1560"/>
        <v>5344.63</v>
      </c>
      <c r="G2965" s="3">
        <f>IF(N2965=1,VLOOKUP(A2964,[1]Plan1!$BG$69:$BI$188,3),G2964)</f>
        <v>5357.46</v>
      </c>
      <c r="H2965" s="200">
        <f t="shared" si="1561"/>
        <v>44014</v>
      </c>
      <c r="I2965" s="200">
        <f t="shared" si="1562"/>
        <v>44045</v>
      </c>
      <c r="J2965" s="27">
        <f t="shared" si="1568"/>
        <v>2.4005403554596683E-3</v>
      </c>
      <c r="K2965" s="12">
        <f t="shared" si="1582"/>
        <v>44105</v>
      </c>
      <c r="L2965" s="12">
        <f t="shared" si="1569"/>
        <v>44105</v>
      </c>
      <c r="M2965" s="1">
        <f t="shared" si="1583"/>
        <v>21</v>
      </c>
      <c r="N2965" s="1">
        <f t="shared" si="1570"/>
        <v>6</v>
      </c>
      <c r="O2965" s="2">
        <f t="shared" si="1571"/>
        <v>1.0006852799999999</v>
      </c>
      <c r="P2965" s="11">
        <f t="shared" si="1559"/>
        <v>1.00359968</v>
      </c>
      <c r="Q2965" s="11">
        <f t="shared" si="1555"/>
        <v>1.5413667466637697</v>
      </c>
      <c r="R2965" s="2">
        <f t="shared" si="1558"/>
        <v>1.54242301</v>
      </c>
      <c r="S2965" s="2">
        <f t="shared" si="1553"/>
        <v>1.5082878799999999</v>
      </c>
      <c r="T2965" s="2">
        <f t="shared" si="1572"/>
        <v>72674.592578280004</v>
      </c>
      <c r="U2965" s="2">
        <f t="shared" si="1573"/>
        <v>0</v>
      </c>
      <c r="V2965" s="2">
        <f t="shared" si="1574"/>
        <v>26135.840365459193</v>
      </c>
      <c r="W2965" s="2">
        <f t="shared" si="1575"/>
        <v>74319.342694129198</v>
      </c>
      <c r="X2965" s="29">
        <f t="shared" si="1576"/>
        <v>0</v>
      </c>
      <c r="Y2965" s="2">
        <f t="shared" si="1554"/>
        <v>0</v>
      </c>
      <c r="Z2965" s="82">
        <f t="shared" si="1577"/>
        <v>0</v>
      </c>
      <c r="AA2965" s="2">
        <f t="shared" si="1564"/>
        <v>0</v>
      </c>
      <c r="AB2965" s="27">
        <f t="shared" si="1584"/>
        <v>6.7299999999999999E-2</v>
      </c>
      <c r="AC2965" s="29">
        <f t="shared" si="1563"/>
        <v>6</v>
      </c>
      <c r="AD2965" s="29">
        <v>252</v>
      </c>
      <c r="AE2965" s="11">
        <f t="shared" si="1556"/>
        <v>1.0015519669999999</v>
      </c>
      <c r="AF2965" s="2">
        <f t="shared" si="1565"/>
        <v>112.78856940999999</v>
      </c>
      <c r="AG2965" s="2">
        <f t="shared" si="1578"/>
        <v>115.34116732</v>
      </c>
      <c r="AH2965" s="3">
        <f t="shared" si="1579"/>
        <v>0</v>
      </c>
      <c r="AI2965" s="4" t="str">
        <f t="shared" si="1557"/>
        <v>A+J=</v>
      </c>
      <c r="AJ2965" s="12">
        <f t="shared" si="1585"/>
        <v>44105</v>
      </c>
      <c r="AK2965" s="12"/>
      <c r="AL2965" s="4"/>
      <c r="AM2965" s="1"/>
      <c r="AN2965" s="12"/>
      <c r="AO2965" s="1"/>
      <c r="AP2965" s="1"/>
      <c r="AQ2965" s="3"/>
      <c r="AR2965" s="3"/>
      <c r="AS2965" s="7"/>
      <c r="AT2965" s="1"/>
      <c r="AU2965" s="1"/>
      <c r="AV2965" s="1"/>
      <c r="AW2965" s="1"/>
      <c r="AX2965" s="1"/>
      <c r="AY2965" s="1"/>
      <c r="AZ2965" s="1"/>
      <c r="BA2965" s="1"/>
      <c r="BB2965" s="1"/>
    </row>
    <row r="2966" spans="1:54" x14ac:dyDescent="0.2">
      <c r="A2966" s="178">
        <f t="shared" si="1580"/>
        <v>44085</v>
      </c>
      <c r="B2966" s="2">
        <f t="shared" si="1566"/>
        <v>74462.426213219311</v>
      </c>
      <c r="C2966" s="2">
        <f t="shared" si="1581"/>
        <v>48183.502328670002</v>
      </c>
      <c r="D2966" s="2">
        <v>0</v>
      </c>
      <c r="E2966" s="11">
        <f t="shared" si="1567"/>
        <v>48183.502328670002</v>
      </c>
      <c r="F2966" s="99">
        <f t="shared" si="1560"/>
        <v>5344.63</v>
      </c>
      <c r="G2966" s="3">
        <f>IF(N2966=1,VLOOKUP(A2965,[1]Plan1!$BG$69:$BI$188,3),G2965)</f>
        <v>5357.46</v>
      </c>
      <c r="H2966" s="200">
        <f t="shared" si="1561"/>
        <v>44014</v>
      </c>
      <c r="I2966" s="200">
        <f t="shared" si="1562"/>
        <v>44045</v>
      </c>
      <c r="J2966" s="27">
        <f t="shared" si="1568"/>
        <v>2.4005403554596683E-3</v>
      </c>
      <c r="K2966" s="12">
        <f t="shared" si="1582"/>
        <v>44105</v>
      </c>
      <c r="L2966" s="12">
        <f t="shared" si="1569"/>
        <v>44105</v>
      </c>
      <c r="M2966" s="1">
        <f t="shared" si="1583"/>
        <v>21</v>
      </c>
      <c r="N2966" s="1">
        <f t="shared" si="1570"/>
        <v>7</v>
      </c>
      <c r="O2966" s="2">
        <f t="shared" si="1571"/>
        <v>1.00079954</v>
      </c>
      <c r="P2966" s="11">
        <f t="shared" si="1559"/>
        <v>1.00359968</v>
      </c>
      <c r="Q2966" s="11">
        <f t="shared" si="1555"/>
        <v>1.5413667466637697</v>
      </c>
      <c r="R2966" s="2">
        <f t="shared" si="1558"/>
        <v>1.5425991299999999</v>
      </c>
      <c r="S2966" s="2">
        <f t="shared" si="1553"/>
        <v>1.5082878799999999</v>
      </c>
      <c r="T2966" s="2">
        <f t="shared" si="1572"/>
        <v>72674.592578280004</v>
      </c>
      <c r="U2966" s="2">
        <f t="shared" si="1573"/>
        <v>0</v>
      </c>
      <c r="V2966" s="2">
        <f t="shared" si="1574"/>
        <v>26144.326443889313</v>
      </c>
      <c r="W2966" s="2">
        <f t="shared" si="1575"/>
        <v>74327.828772559311</v>
      </c>
      <c r="X2966" s="29">
        <f t="shared" si="1576"/>
        <v>0</v>
      </c>
      <c r="Y2966" s="2">
        <f t="shared" si="1554"/>
        <v>0</v>
      </c>
      <c r="Z2966" s="82">
        <f t="shared" si="1577"/>
        <v>0</v>
      </c>
      <c r="AA2966" s="2">
        <f t="shared" si="1564"/>
        <v>0</v>
      </c>
      <c r="AB2966" s="27">
        <f t="shared" si="1584"/>
        <v>6.7299999999999999E-2</v>
      </c>
      <c r="AC2966" s="29">
        <f t="shared" si="1563"/>
        <v>7</v>
      </c>
      <c r="AD2966" s="29">
        <v>252</v>
      </c>
      <c r="AE2966" s="11">
        <f t="shared" si="1556"/>
        <v>1.0018108619999999</v>
      </c>
      <c r="AF2966" s="2">
        <f t="shared" si="1565"/>
        <v>131.60365805999999</v>
      </c>
      <c r="AG2966" s="2">
        <f t="shared" si="1578"/>
        <v>134.59744065999999</v>
      </c>
      <c r="AH2966" s="3">
        <f t="shared" si="1579"/>
        <v>0</v>
      </c>
      <c r="AI2966" s="4" t="str">
        <f t="shared" si="1557"/>
        <v>A+J=</v>
      </c>
      <c r="AJ2966" s="12">
        <f t="shared" si="1585"/>
        <v>44105</v>
      </c>
      <c r="AK2966" s="12"/>
      <c r="AL2966" s="4"/>
      <c r="AM2966" s="1"/>
      <c r="AN2966" s="12"/>
      <c r="AO2966" s="1"/>
      <c r="AP2966" s="1"/>
      <c r="AQ2966" s="3"/>
      <c r="AR2966" s="3"/>
      <c r="AS2966" s="7"/>
      <c r="AT2966" s="1"/>
      <c r="AU2966" s="1"/>
      <c r="AV2966" s="1"/>
      <c r="AW2966" s="1"/>
      <c r="AX2966" s="1"/>
      <c r="AY2966" s="1"/>
      <c r="AZ2966" s="1"/>
      <c r="BA2966" s="1"/>
      <c r="BB2966" s="1"/>
    </row>
    <row r="2967" spans="1:54" x14ac:dyDescent="0.2">
      <c r="A2967" s="178">
        <f t="shared" si="1580"/>
        <v>44086</v>
      </c>
      <c r="B2967" s="2">
        <f t="shared" si="1566"/>
        <v>74490.178496704466</v>
      </c>
      <c r="C2967" s="2">
        <f t="shared" si="1581"/>
        <v>48183.502328670002</v>
      </c>
      <c r="D2967" s="2">
        <v>0</v>
      </c>
      <c r="E2967" s="11">
        <f t="shared" si="1567"/>
        <v>48183.502328670002</v>
      </c>
      <c r="F2967" s="99">
        <f t="shared" si="1560"/>
        <v>5344.63</v>
      </c>
      <c r="G2967" s="3">
        <f>IF(N2967=1,VLOOKUP(A2966,[1]Plan1!$BG$69:$BI$188,3),G2966)</f>
        <v>5357.46</v>
      </c>
      <c r="H2967" s="200">
        <f t="shared" si="1561"/>
        <v>44014</v>
      </c>
      <c r="I2967" s="200">
        <f t="shared" si="1562"/>
        <v>44045</v>
      </c>
      <c r="J2967" s="27">
        <f t="shared" si="1568"/>
        <v>2.4005403554596683E-3</v>
      </c>
      <c r="K2967" s="12">
        <f t="shared" si="1582"/>
        <v>44105</v>
      </c>
      <c r="L2967" s="12">
        <f t="shared" si="1569"/>
        <v>44105</v>
      </c>
      <c r="M2967" s="1">
        <f t="shared" si="1583"/>
        <v>21</v>
      </c>
      <c r="N2967" s="1">
        <f t="shared" si="1570"/>
        <v>8</v>
      </c>
      <c r="O2967" s="2">
        <f t="shared" si="1571"/>
        <v>1.0009138099999999</v>
      </c>
      <c r="P2967" s="11">
        <f t="shared" si="1559"/>
        <v>1.00359968</v>
      </c>
      <c r="Q2967" s="11">
        <f t="shared" si="1555"/>
        <v>1.5413667466637697</v>
      </c>
      <c r="R2967" s="2">
        <f t="shared" si="1558"/>
        <v>1.54277526</v>
      </c>
      <c r="S2967" s="2">
        <f t="shared" si="1553"/>
        <v>1.5082878799999999</v>
      </c>
      <c r="T2967" s="2">
        <f t="shared" si="1572"/>
        <v>72674.592578280004</v>
      </c>
      <c r="U2967" s="2">
        <f t="shared" si="1573"/>
        <v>0</v>
      </c>
      <c r="V2967" s="2">
        <f t="shared" si="1574"/>
        <v>26152.813004154465</v>
      </c>
      <c r="W2967" s="2">
        <f t="shared" si="1575"/>
        <v>74336.315332824466</v>
      </c>
      <c r="X2967" s="29">
        <f t="shared" si="1576"/>
        <v>0</v>
      </c>
      <c r="Y2967" s="2">
        <f t="shared" si="1554"/>
        <v>0</v>
      </c>
      <c r="Z2967" s="82">
        <f t="shared" si="1577"/>
        <v>0</v>
      </c>
      <c r="AA2967" s="2">
        <f t="shared" si="1564"/>
        <v>0</v>
      </c>
      <c r="AB2967" s="27">
        <f t="shared" si="1584"/>
        <v>6.7299999999999999E-2</v>
      </c>
      <c r="AC2967" s="29">
        <f t="shared" si="1563"/>
        <v>8</v>
      </c>
      <c r="AD2967" s="29">
        <v>252</v>
      </c>
      <c r="AE2967" s="11">
        <f t="shared" si="1556"/>
        <v>1.002069825</v>
      </c>
      <c r="AF2967" s="2">
        <f t="shared" si="1565"/>
        <v>150.42368858</v>
      </c>
      <c r="AG2967" s="2">
        <f t="shared" si="1578"/>
        <v>153.86316388</v>
      </c>
      <c r="AH2967" s="3">
        <f t="shared" si="1579"/>
        <v>0</v>
      </c>
      <c r="AI2967" s="4" t="str">
        <f t="shared" si="1557"/>
        <v>A+J=</v>
      </c>
      <c r="AJ2967" s="12">
        <f t="shared" si="1585"/>
        <v>44105</v>
      </c>
      <c r="AK2967" s="12"/>
      <c r="AL2967" s="4"/>
      <c r="AM2967" s="1"/>
      <c r="AN2967" s="12"/>
      <c r="AO2967" s="1"/>
      <c r="AP2967" s="1"/>
      <c r="AQ2967" s="3"/>
      <c r="AR2967" s="3"/>
      <c r="AS2967" s="7"/>
      <c r="AT2967" s="1"/>
      <c r="AU2967" s="1"/>
      <c r="AV2967" s="1"/>
      <c r="AW2967" s="1"/>
      <c r="AX2967" s="1"/>
      <c r="AY2967" s="1"/>
      <c r="AZ2967" s="1"/>
      <c r="BA2967" s="1"/>
      <c r="BB2967" s="1"/>
    </row>
    <row r="2968" spans="1:54" x14ac:dyDescent="0.2">
      <c r="A2968" s="178">
        <f t="shared" si="1580"/>
        <v>44087</v>
      </c>
      <c r="B2968" s="2">
        <f t="shared" si="1566"/>
        <v>74490.178496704466</v>
      </c>
      <c r="C2968" s="2">
        <f t="shared" si="1581"/>
        <v>48183.502328670002</v>
      </c>
      <c r="D2968" s="2">
        <v>0</v>
      </c>
      <c r="E2968" s="11">
        <f t="shared" si="1567"/>
        <v>48183.502328670002</v>
      </c>
      <c r="F2968" s="99">
        <f t="shared" si="1560"/>
        <v>5344.63</v>
      </c>
      <c r="G2968" s="3">
        <f>IF(N2968=1,VLOOKUP(A2967,[1]Plan1!$BG$69:$BI$188,3),G2967)</f>
        <v>5357.46</v>
      </c>
      <c r="H2968" s="200">
        <f t="shared" si="1561"/>
        <v>44014</v>
      </c>
      <c r="I2968" s="200">
        <f t="shared" si="1562"/>
        <v>44045</v>
      </c>
      <c r="J2968" s="27">
        <f t="shared" si="1568"/>
        <v>2.4005403554596683E-3</v>
      </c>
      <c r="K2968" s="12">
        <f t="shared" si="1582"/>
        <v>44105</v>
      </c>
      <c r="L2968" s="12">
        <f t="shared" si="1569"/>
        <v>44105</v>
      </c>
      <c r="M2968" s="1">
        <f t="shared" si="1583"/>
        <v>21</v>
      </c>
      <c r="N2968" s="1">
        <f t="shared" si="1570"/>
        <v>8</v>
      </c>
      <c r="O2968" s="2">
        <f t="shared" si="1571"/>
        <v>1.0009138099999999</v>
      </c>
      <c r="P2968" s="11">
        <f t="shared" si="1559"/>
        <v>1.00359968</v>
      </c>
      <c r="Q2968" s="11">
        <f t="shared" si="1555"/>
        <v>1.5413667466637697</v>
      </c>
      <c r="R2968" s="2">
        <f t="shared" si="1558"/>
        <v>1.54277526</v>
      </c>
      <c r="S2968" s="2">
        <f t="shared" si="1553"/>
        <v>1.5082878799999999</v>
      </c>
      <c r="T2968" s="2">
        <f t="shared" si="1572"/>
        <v>72674.592578280004</v>
      </c>
      <c r="U2968" s="2">
        <f t="shared" si="1573"/>
        <v>0</v>
      </c>
      <c r="V2968" s="2">
        <f t="shared" si="1574"/>
        <v>26152.813004154465</v>
      </c>
      <c r="W2968" s="2">
        <f t="shared" si="1575"/>
        <v>74336.315332824466</v>
      </c>
      <c r="X2968" s="29">
        <f t="shared" si="1576"/>
        <v>0</v>
      </c>
      <c r="Y2968" s="2">
        <f t="shared" si="1554"/>
        <v>0</v>
      </c>
      <c r="Z2968" s="82">
        <f t="shared" si="1577"/>
        <v>0</v>
      </c>
      <c r="AA2968" s="2">
        <f t="shared" si="1564"/>
        <v>0</v>
      </c>
      <c r="AB2968" s="27">
        <f t="shared" si="1584"/>
        <v>6.7299999999999999E-2</v>
      </c>
      <c r="AC2968" s="29">
        <f t="shared" si="1563"/>
        <v>8</v>
      </c>
      <c r="AD2968" s="29">
        <v>252</v>
      </c>
      <c r="AE2968" s="11">
        <f t="shared" si="1556"/>
        <v>1.002069825</v>
      </c>
      <c r="AF2968" s="2">
        <f t="shared" si="1565"/>
        <v>150.42368858</v>
      </c>
      <c r="AG2968" s="2">
        <f t="shared" si="1578"/>
        <v>153.86316388</v>
      </c>
      <c r="AH2968" s="3">
        <f t="shared" si="1579"/>
        <v>0</v>
      </c>
      <c r="AI2968" s="4" t="str">
        <f t="shared" si="1557"/>
        <v>A+J=</v>
      </c>
      <c r="AJ2968" s="12">
        <f t="shared" si="1585"/>
        <v>44105</v>
      </c>
      <c r="AK2968" s="12"/>
      <c r="AL2968" s="4"/>
      <c r="AM2968" s="1"/>
      <c r="AN2968" s="12"/>
      <c r="AO2968" s="1"/>
      <c r="AP2968" s="1"/>
      <c r="AQ2968" s="3"/>
      <c r="AR2968" s="3"/>
      <c r="AS2968" s="7"/>
      <c r="AT2968" s="1"/>
      <c r="AU2968" s="1"/>
      <c r="AV2968" s="1"/>
      <c r="AW2968" s="1"/>
      <c r="AX2968" s="1"/>
      <c r="AY2968" s="1"/>
      <c r="AZ2968" s="1"/>
      <c r="BA2968" s="1"/>
      <c r="BB2968" s="1"/>
    </row>
    <row r="2969" spans="1:54" x14ac:dyDescent="0.2">
      <c r="A2969" s="178">
        <f t="shared" si="1580"/>
        <v>44088</v>
      </c>
      <c r="B2969" s="2">
        <f t="shared" si="1566"/>
        <v>74490.178496704466</v>
      </c>
      <c r="C2969" s="2">
        <f t="shared" si="1581"/>
        <v>48183.502328670002</v>
      </c>
      <c r="D2969" s="2">
        <v>0</v>
      </c>
      <c r="E2969" s="11">
        <f t="shared" si="1567"/>
        <v>48183.502328670002</v>
      </c>
      <c r="F2969" s="99">
        <f t="shared" si="1560"/>
        <v>5344.63</v>
      </c>
      <c r="G2969" s="3">
        <f>IF(N2969=1,VLOOKUP(A2968,[1]Plan1!$BG$69:$BI$188,3),G2968)</f>
        <v>5357.46</v>
      </c>
      <c r="H2969" s="200">
        <f t="shared" si="1561"/>
        <v>44014</v>
      </c>
      <c r="I2969" s="200">
        <f t="shared" si="1562"/>
        <v>44045</v>
      </c>
      <c r="J2969" s="27">
        <f t="shared" si="1568"/>
        <v>2.4005403554596683E-3</v>
      </c>
      <c r="K2969" s="12">
        <f t="shared" si="1582"/>
        <v>44105</v>
      </c>
      <c r="L2969" s="12">
        <f t="shared" si="1569"/>
        <v>44105</v>
      </c>
      <c r="M2969" s="1">
        <f t="shared" si="1583"/>
        <v>21</v>
      </c>
      <c r="N2969" s="1">
        <f t="shared" si="1570"/>
        <v>8</v>
      </c>
      <c r="O2969" s="2">
        <f t="shared" si="1571"/>
        <v>1.0009138099999999</v>
      </c>
      <c r="P2969" s="11">
        <f t="shared" si="1559"/>
        <v>1.00359968</v>
      </c>
      <c r="Q2969" s="11">
        <f t="shared" si="1555"/>
        <v>1.5413667466637697</v>
      </c>
      <c r="R2969" s="2">
        <f t="shared" si="1558"/>
        <v>1.54277526</v>
      </c>
      <c r="S2969" s="2">
        <f t="shared" si="1553"/>
        <v>1.5082878799999999</v>
      </c>
      <c r="T2969" s="2">
        <f t="shared" si="1572"/>
        <v>72674.592578280004</v>
      </c>
      <c r="U2969" s="2">
        <f t="shared" si="1573"/>
        <v>0</v>
      </c>
      <c r="V2969" s="2">
        <f t="shared" si="1574"/>
        <v>26152.813004154465</v>
      </c>
      <c r="W2969" s="2">
        <f t="shared" si="1575"/>
        <v>74336.315332824466</v>
      </c>
      <c r="X2969" s="29">
        <f t="shared" si="1576"/>
        <v>0</v>
      </c>
      <c r="Y2969" s="2">
        <f t="shared" si="1554"/>
        <v>0</v>
      </c>
      <c r="Z2969" s="82">
        <f t="shared" si="1577"/>
        <v>0</v>
      </c>
      <c r="AA2969" s="2">
        <f t="shared" si="1564"/>
        <v>0</v>
      </c>
      <c r="AB2969" s="27">
        <f t="shared" si="1584"/>
        <v>6.7299999999999999E-2</v>
      </c>
      <c r="AC2969" s="29">
        <f t="shared" si="1563"/>
        <v>8</v>
      </c>
      <c r="AD2969" s="29">
        <v>252</v>
      </c>
      <c r="AE2969" s="11">
        <f t="shared" si="1556"/>
        <v>1.002069825</v>
      </c>
      <c r="AF2969" s="2">
        <f t="shared" si="1565"/>
        <v>150.42368858</v>
      </c>
      <c r="AG2969" s="2">
        <f t="shared" si="1578"/>
        <v>153.86316388</v>
      </c>
      <c r="AH2969" s="3">
        <f t="shared" si="1579"/>
        <v>0</v>
      </c>
      <c r="AI2969" s="4" t="str">
        <f t="shared" si="1557"/>
        <v>A+J=</v>
      </c>
      <c r="AJ2969" s="12">
        <f t="shared" si="1585"/>
        <v>44105</v>
      </c>
      <c r="AK2969" s="12"/>
      <c r="AL2969" s="4"/>
      <c r="AM2969" s="1"/>
      <c r="AN2969" s="12"/>
      <c r="AO2969" s="1"/>
      <c r="AP2969" s="1"/>
      <c r="AQ2969" s="3"/>
      <c r="AR2969" s="3"/>
      <c r="AS2969" s="7"/>
      <c r="AT2969" s="1"/>
      <c r="AU2969" s="1"/>
      <c r="AV2969" s="1"/>
      <c r="AW2969" s="1"/>
      <c r="AX2969" s="1"/>
      <c r="AY2969" s="1"/>
      <c r="AZ2969" s="1"/>
      <c r="BA2969" s="1"/>
      <c r="BB2969" s="1"/>
    </row>
    <row r="2970" spans="1:54" x14ac:dyDescent="0.2">
      <c r="A2970" s="178">
        <f t="shared" si="1580"/>
        <v>44089</v>
      </c>
      <c r="B2970" s="2">
        <f t="shared" si="1566"/>
        <v>74517.941048269669</v>
      </c>
      <c r="C2970" s="2">
        <f t="shared" si="1581"/>
        <v>48183.502328670002</v>
      </c>
      <c r="D2970" s="2">
        <v>0</v>
      </c>
      <c r="E2970" s="11">
        <f t="shared" si="1567"/>
        <v>48183.502328670002</v>
      </c>
      <c r="F2970" s="99">
        <f t="shared" si="1560"/>
        <v>5344.63</v>
      </c>
      <c r="G2970" s="3">
        <f>IF(N2970=1,VLOOKUP(A2969,[1]Plan1!$BG$69:$BI$188,3),G2969)</f>
        <v>5357.46</v>
      </c>
      <c r="H2970" s="200">
        <f t="shared" si="1561"/>
        <v>44014</v>
      </c>
      <c r="I2970" s="200">
        <f t="shared" si="1562"/>
        <v>44045</v>
      </c>
      <c r="J2970" s="27">
        <f t="shared" si="1568"/>
        <v>2.4005403554596683E-3</v>
      </c>
      <c r="K2970" s="12">
        <f t="shared" si="1582"/>
        <v>44105</v>
      </c>
      <c r="L2970" s="12">
        <f t="shared" si="1569"/>
        <v>44105</v>
      </c>
      <c r="M2970" s="1">
        <f t="shared" si="1583"/>
        <v>21</v>
      </c>
      <c r="N2970" s="1">
        <f t="shared" si="1570"/>
        <v>9</v>
      </c>
      <c r="O2970" s="2">
        <f t="shared" si="1571"/>
        <v>1.0010280899999999</v>
      </c>
      <c r="P2970" s="11">
        <f t="shared" si="1559"/>
        <v>1.00359968</v>
      </c>
      <c r="Q2970" s="11">
        <f t="shared" si="1555"/>
        <v>1.5413667466637697</v>
      </c>
      <c r="R2970" s="2">
        <f t="shared" si="1558"/>
        <v>1.5429514099999999</v>
      </c>
      <c r="S2970" s="2">
        <f t="shared" si="1553"/>
        <v>1.5082878799999999</v>
      </c>
      <c r="T2970" s="2">
        <f t="shared" si="1572"/>
        <v>72674.592578280004</v>
      </c>
      <c r="U2970" s="2">
        <f t="shared" si="1573"/>
        <v>0</v>
      </c>
      <c r="V2970" s="2">
        <f t="shared" si="1574"/>
        <v>26161.300528089658</v>
      </c>
      <c r="W2970" s="2">
        <f t="shared" si="1575"/>
        <v>74344.802856759663</v>
      </c>
      <c r="X2970" s="29">
        <f t="shared" si="1576"/>
        <v>0</v>
      </c>
      <c r="Y2970" s="2">
        <f t="shared" si="1554"/>
        <v>0</v>
      </c>
      <c r="Z2970" s="82">
        <f t="shared" si="1577"/>
        <v>0</v>
      </c>
      <c r="AA2970" s="2">
        <f t="shared" si="1564"/>
        <v>0</v>
      </c>
      <c r="AB2970" s="27">
        <f t="shared" si="1584"/>
        <v>6.7299999999999999E-2</v>
      </c>
      <c r="AC2970" s="29">
        <f t="shared" si="1563"/>
        <v>9</v>
      </c>
      <c r="AD2970" s="29">
        <v>252</v>
      </c>
      <c r="AE2970" s="11">
        <f t="shared" si="1556"/>
        <v>1.0023288539999999</v>
      </c>
      <c r="AF2970" s="2">
        <f t="shared" si="1565"/>
        <v>169.24851562000001</v>
      </c>
      <c r="AG2970" s="2">
        <f t="shared" si="1578"/>
        <v>173.13819151000001</v>
      </c>
      <c r="AH2970" s="3">
        <f t="shared" si="1579"/>
        <v>0</v>
      </c>
      <c r="AI2970" s="4" t="str">
        <f t="shared" si="1557"/>
        <v>A+J=</v>
      </c>
      <c r="AJ2970" s="12">
        <f t="shared" si="1585"/>
        <v>44105</v>
      </c>
      <c r="AK2970" s="12"/>
      <c r="AL2970" s="4"/>
      <c r="AM2970" s="1"/>
      <c r="AN2970" s="12"/>
      <c r="AO2970" s="1"/>
      <c r="AP2970" s="1"/>
      <c r="AQ2970" s="3"/>
      <c r="AR2970" s="3"/>
      <c r="AS2970" s="7"/>
      <c r="AT2970" s="1"/>
      <c r="AU2970" s="1"/>
      <c r="AV2970" s="1"/>
      <c r="AW2970" s="1"/>
      <c r="AX2970" s="1"/>
      <c r="AY2970" s="1"/>
      <c r="AZ2970" s="1"/>
      <c r="BA2970" s="1"/>
      <c r="BB2970" s="1"/>
    </row>
    <row r="2971" spans="1:54" x14ac:dyDescent="0.2">
      <c r="A2971" s="178">
        <f t="shared" si="1580"/>
        <v>44090</v>
      </c>
      <c r="B2971" s="2">
        <f t="shared" si="1566"/>
        <v>74545.7139446949</v>
      </c>
      <c r="C2971" s="2">
        <f t="shared" si="1581"/>
        <v>48183.502328670002</v>
      </c>
      <c r="D2971" s="2">
        <v>0</v>
      </c>
      <c r="E2971" s="11">
        <f t="shared" si="1567"/>
        <v>48183.502328670002</v>
      </c>
      <c r="F2971" s="99">
        <f t="shared" si="1560"/>
        <v>5344.63</v>
      </c>
      <c r="G2971" s="3">
        <f>IF(N2971=1,VLOOKUP(A2970,[1]Plan1!$BG$69:$BI$188,3),G2970)</f>
        <v>5357.46</v>
      </c>
      <c r="H2971" s="200">
        <f t="shared" si="1561"/>
        <v>44014</v>
      </c>
      <c r="I2971" s="200">
        <f t="shared" si="1562"/>
        <v>44045</v>
      </c>
      <c r="J2971" s="27">
        <f t="shared" si="1568"/>
        <v>2.4005403554596683E-3</v>
      </c>
      <c r="K2971" s="12">
        <f t="shared" si="1582"/>
        <v>44105</v>
      </c>
      <c r="L2971" s="12">
        <f t="shared" si="1569"/>
        <v>44105</v>
      </c>
      <c r="M2971" s="1">
        <f t="shared" si="1583"/>
        <v>21</v>
      </c>
      <c r="N2971" s="1">
        <f t="shared" si="1570"/>
        <v>10</v>
      </c>
      <c r="O2971" s="2">
        <f t="shared" si="1571"/>
        <v>1.00114239</v>
      </c>
      <c r="P2971" s="11">
        <f t="shared" si="1559"/>
        <v>1.00359968</v>
      </c>
      <c r="Q2971" s="11">
        <f t="shared" si="1555"/>
        <v>1.5413667466637697</v>
      </c>
      <c r="R2971" s="2">
        <f t="shared" si="1558"/>
        <v>1.5431275799999999</v>
      </c>
      <c r="S2971" s="2">
        <f t="shared" si="1553"/>
        <v>1.5082878799999999</v>
      </c>
      <c r="T2971" s="2">
        <f t="shared" si="1572"/>
        <v>72674.592578280004</v>
      </c>
      <c r="U2971" s="2">
        <f t="shared" si="1573"/>
        <v>0</v>
      </c>
      <c r="V2971" s="2">
        <f t="shared" si="1574"/>
        <v>26169.7890156949</v>
      </c>
      <c r="W2971" s="2">
        <f t="shared" si="1575"/>
        <v>74353.291344364901</v>
      </c>
      <c r="X2971" s="29">
        <f t="shared" si="1576"/>
        <v>0</v>
      </c>
      <c r="Y2971" s="2">
        <f t="shared" si="1554"/>
        <v>0</v>
      </c>
      <c r="Z2971" s="82">
        <f t="shared" si="1577"/>
        <v>0</v>
      </c>
      <c r="AA2971" s="2">
        <f t="shared" si="1564"/>
        <v>0</v>
      </c>
      <c r="AB2971" s="27">
        <f t="shared" si="1584"/>
        <v>6.7299999999999999E-2</v>
      </c>
      <c r="AC2971" s="29">
        <f t="shared" si="1563"/>
        <v>10</v>
      </c>
      <c r="AD2971" s="29">
        <v>252</v>
      </c>
      <c r="AE2971" s="11">
        <f t="shared" si="1556"/>
        <v>1.0025879499999999</v>
      </c>
      <c r="AF2971" s="2">
        <f t="shared" si="1565"/>
        <v>188.07821186000001</v>
      </c>
      <c r="AG2971" s="2">
        <f t="shared" si="1578"/>
        <v>192.42260032999999</v>
      </c>
      <c r="AH2971" s="3">
        <f t="shared" si="1579"/>
        <v>0</v>
      </c>
      <c r="AI2971" s="4" t="str">
        <f t="shared" si="1557"/>
        <v>A+J=</v>
      </c>
      <c r="AJ2971" s="12">
        <f t="shared" si="1585"/>
        <v>44105</v>
      </c>
      <c r="AK2971" s="12"/>
      <c r="AL2971" s="4"/>
      <c r="AM2971" s="1"/>
      <c r="AN2971" s="12"/>
      <c r="AO2971" s="1"/>
      <c r="AP2971" s="1"/>
      <c r="AQ2971" s="3"/>
      <c r="AR2971" s="3"/>
      <c r="AS2971" s="7"/>
      <c r="AT2971" s="1"/>
      <c r="AU2971" s="1"/>
      <c r="AV2971" s="1"/>
      <c r="AW2971" s="1"/>
      <c r="AX2971" s="1"/>
      <c r="AY2971" s="1"/>
      <c r="AZ2971" s="1"/>
      <c r="BA2971" s="1"/>
      <c r="BB2971" s="1"/>
    </row>
    <row r="2972" spans="1:54" x14ac:dyDescent="0.2">
      <c r="A2972" s="178">
        <f t="shared" si="1580"/>
        <v>44091</v>
      </c>
      <c r="B2972" s="2">
        <f t="shared" si="1566"/>
        <v>74573.497671645207</v>
      </c>
      <c r="C2972" s="2">
        <f t="shared" si="1581"/>
        <v>48183.502328670002</v>
      </c>
      <c r="D2972" s="2">
        <v>0</v>
      </c>
      <c r="E2972" s="11">
        <f t="shared" si="1567"/>
        <v>48183.502328670002</v>
      </c>
      <c r="F2972" s="99">
        <f t="shared" si="1560"/>
        <v>5344.63</v>
      </c>
      <c r="G2972" s="3">
        <f>IF(N2972=1,VLOOKUP(A2971,[1]Plan1!$BG$69:$BI$188,3),G2971)</f>
        <v>5357.46</v>
      </c>
      <c r="H2972" s="200">
        <f t="shared" si="1561"/>
        <v>44014</v>
      </c>
      <c r="I2972" s="200">
        <f t="shared" si="1562"/>
        <v>44045</v>
      </c>
      <c r="J2972" s="27">
        <f t="shared" si="1568"/>
        <v>2.4005403554596683E-3</v>
      </c>
      <c r="K2972" s="12">
        <f t="shared" si="1582"/>
        <v>44105</v>
      </c>
      <c r="L2972" s="12">
        <f t="shared" si="1569"/>
        <v>44105</v>
      </c>
      <c r="M2972" s="1">
        <f t="shared" si="1583"/>
        <v>21</v>
      </c>
      <c r="N2972" s="1">
        <f t="shared" si="1570"/>
        <v>11</v>
      </c>
      <c r="O2972" s="2">
        <f t="shared" si="1571"/>
        <v>1.0012567000000001</v>
      </c>
      <c r="P2972" s="11">
        <f t="shared" si="1559"/>
        <v>1.00359968</v>
      </c>
      <c r="Q2972" s="11">
        <f t="shared" si="1555"/>
        <v>1.5413667466637697</v>
      </c>
      <c r="R2972" s="2">
        <f t="shared" si="1558"/>
        <v>1.54330378</v>
      </c>
      <c r="S2972" s="2">
        <f t="shared" si="1553"/>
        <v>1.5082878799999999</v>
      </c>
      <c r="T2972" s="2">
        <f t="shared" si="1572"/>
        <v>72674.592578280004</v>
      </c>
      <c r="U2972" s="2">
        <f t="shared" si="1573"/>
        <v>0</v>
      </c>
      <c r="V2972" s="2">
        <f t="shared" si="1574"/>
        <v>26178.278948805215</v>
      </c>
      <c r="W2972" s="2">
        <f t="shared" si="1575"/>
        <v>74361.781277475209</v>
      </c>
      <c r="X2972" s="29">
        <f t="shared" si="1576"/>
        <v>0</v>
      </c>
      <c r="Y2972" s="2">
        <f t="shared" si="1554"/>
        <v>0</v>
      </c>
      <c r="Z2972" s="82">
        <f t="shared" si="1577"/>
        <v>0</v>
      </c>
      <c r="AA2972" s="2">
        <f t="shared" si="1564"/>
        <v>0</v>
      </c>
      <c r="AB2972" s="27">
        <f t="shared" si="1584"/>
        <v>6.7299999999999999E-2</v>
      </c>
      <c r="AC2972" s="29">
        <f t="shared" si="1563"/>
        <v>11</v>
      </c>
      <c r="AD2972" s="29">
        <v>252</v>
      </c>
      <c r="AE2972" s="11">
        <f t="shared" si="1556"/>
        <v>1.0028471130000001</v>
      </c>
      <c r="AF2972" s="2">
        <f t="shared" si="1565"/>
        <v>206.91277729000001</v>
      </c>
      <c r="AG2972" s="2">
        <f t="shared" si="1578"/>
        <v>211.71639417</v>
      </c>
      <c r="AH2972" s="3">
        <f t="shared" si="1579"/>
        <v>0</v>
      </c>
      <c r="AI2972" s="4" t="str">
        <f t="shared" si="1557"/>
        <v>A+J=</v>
      </c>
      <c r="AJ2972" s="12">
        <f t="shared" si="1585"/>
        <v>44105</v>
      </c>
      <c r="AK2972" s="12"/>
      <c r="AL2972" s="4"/>
      <c r="AM2972" s="1"/>
      <c r="AN2972" s="12"/>
      <c r="AO2972" s="1"/>
      <c r="AP2972" s="1"/>
      <c r="AQ2972" s="3"/>
      <c r="AR2972" s="3"/>
      <c r="AS2972" s="7"/>
      <c r="AT2972" s="1"/>
      <c r="AU2972" s="1"/>
      <c r="AV2972" s="1"/>
      <c r="AW2972" s="1"/>
      <c r="AX2972" s="1"/>
      <c r="AY2972" s="1"/>
      <c r="AZ2972" s="1"/>
      <c r="BA2972" s="1"/>
      <c r="BB2972" s="1"/>
    </row>
    <row r="2973" spans="1:54" x14ac:dyDescent="0.2">
      <c r="A2973" s="178">
        <f t="shared" si="1580"/>
        <v>44092</v>
      </c>
      <c r="B2973" s="2">
        <f t="shared" si="1566"/>
        <v>74601.291748625576</v>
      </c>
      <c r="C2973" s="2">
        <f t="shared" si="1581"/>
        <v>48183.502328670002</v>
      </c>
      <c r="D2973" s="2">
        <v>0</v>
      </c>
      <c r="E2973" s="11">
        <f t="shared" si="1567"/>
        <v>48183.502328670002</v>
      </c>
      <c r="F2973" s="99">
        <f t="shared" si="1560"/>
        <v>5344.63</v>
      </c>
      <c r="G2973" s="3">
        <f>IF(N2973=1,VLOOKUP(A2972,[1]Plan1!$BG$69:$BI$188,3),G2972)</f>
        <v>5357.46</v>
      </c>
      <c r="H2973" s="200">
        <f t="shared" si="1561"/>
        <v>44014</v>
      </c>
      <c r="I2973" s="200">
        <f t="shared" si="1562"/>
        <v>44045</v>
      </c>
      <c r="J2973" s="27">
        <f t="shared" si="1568"/>
        <v>2.4005403554596683E-3</v>
      </c>
      <c r="K2973" s="12">
        <f t="shared" si="1582"/>
        <v>44105</v>
      </c>
      <c r="L2973" s="12">
        <f t="shared" si="1569"/>
        <v>44105</v>
      </c>
      <c r="M2973" s="1">
        <f t="shared" si="1583"/>
        <v>21</v>
      </c>
      <c r="N2973" s="1">
        <f t="shared" si="1570"/>
        <v>12</v>
      </c>
      <c r="O2973" s="2">
        <f t="shared" si="1571"/>
        <v>1.0013710300000001</v>
      </c>
      <c r="P2973" s="11">
        <f t="shared" si="1559"/>
        <v>1.00359968</v>
      </c>
      <c r="Q2973" s="11">
        <f t="shared" si="1555"/>
        <v>1.5413667466637697</v>
      </c>
      <c r="R2973" s="2">
        <f t="shared" si="1558"/>
        <v>1.54348</v>
      </c>
      <c r="S2973" s="2">
        <f t="shared" si="1553"/>
        <v>1.5082878799999999</v>
      </c>
      <c r="T2973" s="2">
        <f t="shared" si="1572"/>
        <v>72674.592578280004</v>
      </c>
      <c r="U2973" s="2">
        <f t="shared" si="1573"/>
        <v>0</v>
      </c>
      <c r="V2973" s="2">
        <f t="shared" si="1574"/>
        <v>26186.769845585572</v>
      </c>
      <c r="W2973" s="2">
        <f t="shared" si="1575"/>
        <v>74370.272174255573</v>
      </c>
      <c r="X2973" s="29">
        <f t="shared" si="1576"/>
        <v>0</v>
      </c>
      <c r="Y2973" s="2">
        <f t="shared" si="1554"/>
        <v>0</v>
      </c>
      <c r="Z2973" s="82">
        <f t="shared" si="1577"/>
        <v>0</v>
      </c>
      <c r="AA2973" s="2">
        <f t="shared" si="1564"/>
        <v>0</v>
      </c>
      <c r="AB2973" s="27">
        <f t="shared" si="1584"/>
        <v>6.7299999999999999E-2</v>
      </c>
      <c r="AC2973" s="29">
        <f t="shared" si="1563"/>
        <v>12</v>
      </c>
      <c r="AD2973" s="29">
        <v>252</v>
      </c>
      <c r="AE2973" s="11">
        <f t="shared" si="1556"/>
        <v>1.003106343</v>
      </c>
      <c r="AF2973" s="2">
        <f t="shared" si="1565"/>
        <v>225.75221192999999</v>
      </c>
      <c r="AG2973" s="2">
        <f t="shared" si="1578"/>
        <v>231.01957436999999</v>
      </c>
      <c r="AH2973" s="3">
        <f t="shared" si="1579"/>
        <v>0</v>
      </c>
      <c r="AI2973" s="4" t="str">
        <f t="shared" si="1557"/>
        <v>A+J=</v>
      </c>
      <c r="AJ2973" s="12">
        <f t="shared" si="1585"/>
        <v>44105</v>
      </c>
      <c r="AK2973" s="12"/>
      <c r="AL2973" s="4"/>
      <c r="AM2973" s="1"/>
      <c r="AN2973" s="12"/>
      <c r="AO2973" s="1"/>
      <c r="AP2973" s="1"/>
      <c r="AQ2973" s="3"/>
      <c r="AR2973" s="3"/>
      <c r="AS2973" s="7"/>
      <c r="AT2973" s="1"/>
      <c r="AU2973" s="1"/>
      <c r="AV2973" s="1"/>
      <c r="AW2973" s="1"/>
      <c r="AX2973" s="1"/>
      <c r="AY2973" s="1"/>
      <c r="AZ2973" s="1"/>
      <c r="BA2973" s="1"/>
      <c r="BB2973" s="1"/>
    </row>
    <row r="2974" spans="1:54" x14ac:dyDescent="0.2">
      <c r="A2974" s="178">
        <f t="shared" si="1580"/>
        <v>44093</v>
      </c>
      <c r="B2974" s="2">
        <f t="shared" si="1566"/>
        <v>74629.09617808598</v>
      </c>
      <c r="C2974" s="2">
        <f t="shared" si="1581"/>
        <v>48183.502328670002</v>
      </c>
      <c r="D2974" s="2">
        <v>0</v>
      </c>
      <c r="E2974" s="11">
        <f t="shared" si="1567"/>
        <v>48183.502328670002</v>
      </c>
      <c r="F2974" s="99">
        <f t="shared" si="1560"/>
        <v>5344.63</v>
      </c>
      <c r="G2974" s="3">
        <f>IF(N2974=1,VLOOKUP(A2973,[1]Plan1!$BG$69:$BI$188,3),G2973)</f>
        <v>5357.46</v>
      </c>
      <c r="H2974" s="200">
        <f t="shared" si="1561"/>
        <v>44014</v>
      </c>
      <c r="I2974" s="200">
        <f t="shared" si="1562"/>
        <v>44045</v>
      </c>
      <c r="J2974" s="27">
        <f t="shared" si="1568"/>
        <v>2.4005403554596683E-3</v>
      </c>
      <c r="K2974" s="12">
        <f t="shared" si="1582"/>
        <v>44105</v>
      </c>
      <c r="L2974" s="12">
        <f t="shared" si="1569"/>
        <v>44105</v>
      </c>
      <c r="M2974" s="1">
        <f t="shared" si="1583"/>
        <v>21</v>
      </c>
      <c r="N2974" s="1">
        <f t="shared" si="1570"/>
        <v>13</v>
      </c>
      <c r="O2974" s="2">
        <f t="shared" si="1571"/>
        <v>1.0014853699999999</v>
      </c>
      <c r="P2974" s="11">
        <f t="shared" si="1559"/>
        <v>1.00359968</v>
      </c>
      <c r="Q2974" s="11">
        <f t="shared" si="1555"/>
        <v>1.5413667466637697</v>
      </c>
      <c r="R2974" s="2">
        <f t="shared" si="1558"/>
        <v>1.54365624</v>
      </c>
      <c r="S2974" s="2">
        <f t="shared" ref="S2974:S3037" si="1586">IF(AND(X2974&gt;0,MONTH(A2974)=10),R2974,S2973)</f>
        <v>1.5082878799999999</v>
      </c>
      <c r="T2974" s="2">
        <f t="shared" si="1572"/>
        <v>72674.592578280004</v>
      </c>
      <c r="U2974" s="2">
        <f t="shared" si="1573"/>
        <v>0</v>
      </c>
      <c r="V2974" s="2">
        <f t="shared" si="1574"/>
        <v>26195.261706035977</v>
      </c>
      <c r="W2974" s="2">
        <f t="shared" si="1575"/>
        <v>74378.764034705979</v>
      </c>
      <c r="X2974" s="29">
        <f t="shared" si="1576"/>
        <v>0</v>
      </c>
      <c r="Y2974" s="2">
        <f t="shared" ref="Y2974:Y3037" si="1587">IF(X2974&gt;0,VLOOKUP(A2974,AN$12:AR$131,5),0)</f>
        <v>0</v>
      </c>
      <c r="Z2974" s="82">
        <f t="shared" si="1577"/>
        <v>0</v>
      </c>
      <c r="AA2974" s="2">
        <f t="shared" si="1564"/>
        <v>0</v>
      </c>
      <c r="AB2974" s="27">
        <f t="shared" si="1584"/>
        <v>6.7299999999999999E-2</v>
      </c>
      <c r="AC2974" s="29">
        <f t="shared" si="1563"/>
        <v>13</v>
      </c>
      <c r="AD2974" s="29">
        <v>252</v>
      </c>
      <c r="AE2974" s="11">
        <f t="shared" si="1556"/>
        <v>1.0033656399999999</v>
      </c>
      <c r="AF2974" s="2">
        <f t="shared" si="1565"/>
        <v>244.59651575999999</v>
      </c>
      <c r="AG2974" s="2">
        <f t="shared" si="1578"/>
        <v>250.33214337999999</v>
      </c>
      <c r="AH2974" s="3">
        <f t="shared" si="1579"/>
        <v>0</v>
      </c>
      <c r="AI2974" s="4" t="str">
        <f t="shared" si="1557"/>
        <v>A+J=</v>
      </c>
      <c r="AJ2974" s="12">
        <f t="shared" si="1585"/>
        <v>44105</v>
      </c>
      <c r="AK2974" s="12"/>
      <c r="AL2974" s="4"/>
      <c r="AM2974" s="1"/>
      <c r="AN2974" s="12"/>
      <c r="AO2974" s="1"/>
      <c r="AP2974" s="1"/>
      <c r="AQ2974" s="3"/>
      <c r="AR2974" s="3"/>
      <c r="AS2974" s="7"/>
      <c r="AT2974" s="1"/>
      <c r="AU2974" s="1"/>
      <c r="AV2974" s="1"/>
      <c r="AW2974" s="1"/>
      <c r="AX2974" s="1"/>
      <c r="AY2974" s="1"/>
      <c r="AZ2974" s="1"/>
      <c r="BA2974" s="1"/>
      <c r="BB2974" s="1"/>
    </row>
    <row r="2975" spans="1:54" x14ac:dyDescent="0.2">
      <c r="A2975" s="178">
        <f t="shared" si="1580"/>
        <v>44094</v>
      </c>
      <c r="B2975" s="2">
        <f t="shared" si="1566"/>
        <v>74629.09617808598</v>
      </c>
      <c r="C2975" s="2">
        <f t="shared" si="1581"/>
        <v>48183.502328670002</v>
      </c>
      <c r="D2975" s="2">
        <v>0</v>
      </c>
      <c r="E2975" s="11">
        <f t="shared" si="1567"/>
        <v>48183.502328670002</v>
      </c>
      <c r="F2975" s="99">
        <f t="shared" si="1560"/>
        <v>5344.63</v>
      </c>
      <c r="G2975" s="3">
        <f>IF(N2975=1,VLOOKUP(A2974,[1]Plan1!$BG$69:$BI$188,3),G2974)</f>
        <v>5357.46</v>
      </c>
      <c r="H2975" s="200">
        <f t="shared" si="1561"/>
        <v>44014</v>
      </c>
      <c r="I2975" s="200">
        <f t="shared" si="1562"/>
        <v>44045</v>
      </c>
      <c r="J2975" s="27">
        <f t="shared" si="1568"/>
        <v>2.4005403554596683E-3</v>
      </c>
      <c r="K2975" s="12">
        <f t="shared" si="1582"/>
        <v>44105</v>
      </c>
      <c r="L2975" s="12">
        <f t="shared" si="1569"/>
        <v>44105</v>
      </c>
      <c r="M2975" s="1">
        <f t="shared" si="1583"/>
        <v>21</v>
      </c>
      <c r="N2975" s="1">
        <f t="shared" si="1570"/>
        <v>13</v>
      </c>
      <c r="O2975" s="2">
        <f t="shared" si="1571"/>
        <v>1.0014853699999999</v>
      </c>
      <c r="P2975" s="11">
        <f t="shared" si="1559"/>
        <v>1.00359968</v>
      </c>
      <c r="Q2975" s="11">
        <f t="shared" ref="Q2975:Q3038" si="1588">IF(L2975&gt;L2974,Q2974*P2975,Q2974)</f>
        <v>1.5413667466637697</v>
      </c>
      <c r="R2975" s="2">
        <f t="shared" si="1558"/>
        <v>1.54365624</v>
      </c>
      <c r="S2975" s="2">
        <f t="shared" si="1586"/>
        <v>1.5082878799999999</v>
      </c>
      <c r="T2975" s="2">
        <f t="shared" si="1572"/>
        <v>72674.592578280004</v>
      </c>
      <c r="U2975" s="2">
        <f t="shared" si="1573"/>
        <v>0</v>
      </c>
      <c r="V2975" s="2">
        <f t="shared" si="1574"/>
        <v>26195.261706035977</v>
      </c>
      <c r="W2975" s="2">
        <f t="shared" si="1575"/>
        <v>74378.764034705979</v>
      </c>
      <c r="X2975" s="29">
        <f t="shared" si="1576"/>
        <v>0</v>
      </c>
      <c r="Y2975" s="2">
        <f t="shared" si="1587"/>
        <v>0</v>
      </c>
      <c r="Z2975" s="82">
        <f t="shared" si="1577"/>
        <v>0</v>
      </c>
      <c r="AA2975" s="2">
        <f t="shared" si="1564"/>
        <v>0</v>
      </c>
      <c r="AB2975" s="27">
        <f t="shared" si="1584"/>
        <v>6.7299999999999999E-2</v>
      </c>
      <c r="AC2975" s="29">
        <f t="shared" si="1563"/>
        <v>13</v>
      </c>
      <c r="AD2975" s="29">
        <v>252</v>
      </c>
      <c r="AE2975" s="11">
        <f t="shared" ref="AE2975:AE3038" si="1589">ROUND((1+AB2975)^TRUNC((AC2975/AD2975),9),9)</f>
        <v>1.0033656399999999</v>
      </c>
      <c r="AF2975" s="2">
        <f t="shared" si="1565"/>
        <v>244.59651575999999</v>
      </c>
      <c r="AG2975" s="2">
        <f t="shared" si="1578"/>
        <v>250.33214337999999</v>
      </c>
      <c r="AH2975" s="3">
        <f t="shared" si="1579"/>
        <v>0</v>
      </c>
      <c r="AI2975" s="4" t="str">
        <f t="shared" si="1557"/>
        <v>A+J=</v>
      </c>
      <c r="AJ2975" s="12">
        <f t="shared" si="1585"/>
        <v>44105</v>
      </c>
      <c r="AK2975" s="12"/>
      <c r="AL2975" s="4"/>
      <c r="AM2975" s="1"/>
      <c r="AN2975" s="12"/>
      <c r="AO2975" s="1"/>
      <c r="AP2975" s="1"/>
      <c r="AQ2975" s="3"/>
      <c r="AR2975" s="3"/>
      <c r="AS2975" s="7"/>
      <c r="AT2975" s="1"/>
      <c r="AU2975" s="1"/>
      <c r="AV2975" s="1"/>
      <c r="AW2975" s="1"/>
      <c r="AX2975" s="1"/>
      <c r="AY2975" s="1"/>
      <c r="AZ2975" s="1"/>
      <c r="BA2975" s="1"/>
      <c r="BB2975" s="1"/>
    </row>
    <row r="2976" spans="1:54" x14ac:dyDescent="0.2">
      <c r="A2976" s="178">
        <f t="shared" si="1580"/>
        <v>44095</v>
      </c>
      <c r="B2976" s="2">
        <f t="shared" si="1566"/>
        <v>74629.09617808598</v>
      </c>
      <c r="C2976" s="2">
        <f t="shared" si="1581"/>
        <v>48183.502328670002</v>
      </c>
      <c r="D2976" s="2">
        <v>0</v>
      </c>
      <c r="E2976" s="11">
        <f t="shared" si="1567"/>
        <v>48183.502328670002</v>
      </c>
      <c r="F2976" s="99">
        <f t="shared" si="1560"/>
        <v>5344.63</v>
      </c>
      <c r="G2976" s="3">
        <f>IF(N2976=1,VLOOKUP(A2975,[1]Plan1!$BG$69:$BI$188,3),G2975)</f>
        <v>5357.46</v>
      </c>
      <c r="H2976" s="200">
        <f t="shared" si="1561"/>
        <v>44014</v>
      </c>
      <c r="I2976" s="200">
        <f t="shared" si="1562"/>
        <v>44045</v>
      </c>
      <c r="J2976" s="27">
        <f t="shared" si="1568"/>
        <v>2.4005403554596683E-3</v>
      </c>
      <c r="K2976" s="12">
        <f t="shared" si="1582"/>
        <v>44105</v>
      </c>
      <c r="L2976" s="12">
        <f t="shared" si="1569"/>
        <v>44105</v>
      </c>
      <c r="M2976" s="1">
        <f t="shared" si="1583"/>
        <v>21</v>
      </c>
      <c r="N2976" s="1">
        <f t="shared" si="1570"/>
        <v>13</v>
      </c>
      <c r="O2976" s="2">
        <f t="shared" si="1571"/>
        <v>1.0014853699999999</v>
      </c>
      <c r="P2976" s="11">
        <f t="shared" si="1559"/>
        <v>1.00359968</v>
      </c>
      <c r="Q2976" s="11">
        <f t="shared" si="1588"/>
        <v>1.5413667466637697</v>
      </c>
      <c r="R2976" s="2">
        <f t="shared" si="1558"/>
        <v>1.54365624</v>
      </c>
      <c r="S2976" s="2">
        <f t="shared" si="1586"/>
        <v>1.5082878799999999</v>
      </c>
      <c r="T2976" s="2">
        <f t="shared" si="1572"/>
        <v>72674.592578280004</v>
      </c>
      <c r="U2976" s="2">
        <f t="shared" si="1573"/>
        <v>0</v>
      </c>
      <c r="V2976" s="2">
        <f t="shared" si="1574"/>
        <v>26195.261706035977</v>
      </c>
      <c r="W2976" s="2">
        <f t="shared" si="1575"/>
        <v>74378.764034705979</v>
      </c>
      <c r="X2976" s="29">
        <f t="shared" si="1576"/>
        <v>0</v>
      </c>
      <c r="Y2976" s="2">
        <f t="shared" si="1587"/>
        <v>0</v>
      </c>
      <c r="Z2976" s="82">
        <f t="shared" si="1577"/>
        <v>0</v>
      </c>
      <c r="AA2976" s="2">
        <f t="shared" si="1564"/>
        <v>0</v>
      </c>
      <c r="AB2976" s="27">
        <f t="shared" si="1584"/>
        <v>6.7299999999999999E-2</v>
      </c>
      <c r="AC2976" s="29">
        <f t="shared" si="1563"/>
        <v>13</v>
      </c>
      <c r="AD2976" s="29">
        <v>252</v>
      </c>
      <c r="AE2976" s="11">
        <f t="shared" si="1589"/>
        <v>1.0033656399999999</v>
      </c>
      <c r="AF2976" s="2">
        <f t="shared" si="1565"/>
        <v>244.59651575999999</v>
      </c>
      <c r="AG2976" s="2">
        <f t="shared" si="1578"/>
        <v>250.33214337999999</v>
      </c>
      <c r="AH2976" s="3">
        <f t="shared" si="1579"/>
        <v>0</v>
      </c>
      <c r="AI2976" s="4" t="str">
        <f t="shared" si="1557"/>
        <v>A+J=</v>
      </c>
      <c r="AJ2976" s="12">
        <f t="shared" si="1585"/>
        <v>44105</v>
      </c>
      <c r="AK2976" s="12"/>
      <c r="AL2976" s="4"/>
      <c r="AM2976" s="1"/>
      <c r="AN2976" s="12"/>
      <c r="AO2976" s="1"/>
      <c r="AP2976" s="1"/>
      <c r="AQ2976" s="3"/>
      <c r="AR2976" s="3"/>
      <c r="AS2976" s="7"/>
      <c r="AT2976" s="1"/>
      <c r="AU2976" s="1"/>
      <c r="AV2976" s="1"/>
      <c r="AW2976" s="1"/>
      <c r="AX2976" s="1"/>
      <c r="AY2976" s="1"/>
      <c r="AZ2976" s="1"/>
      <c r="BA2976" s="1"/>
      <c r="BB2976" s="1"/>
    </row>
    <row r="2977" spans="1:154" x14ac:dyDescent="0.2">
      <c r="A2977" s="178">
        <f t="shared" si="1580"/>
        <v>44096</v>
      </c>
      <c r="B2977" s="2">
        <f t="shared" si="1566"/>
        <v>74656.910962486421</v>
      </c>
      <c r="C2977" s="2">
        <f t="shared" si="1581"/>
        <v>48183.502328670002</v>
      </c>
      <c r="D2977" s="2">
        <v>0</v>
      </c>
      <c r="E2977" s="11">
        <f t="shared" si="1567"/>
        <v>48183.502328670002</v>
      </c>
      <c r="F2977" s="99">
        <f t="shared" si="1560"/>
        <v>5344.63</v>
      </c>
      <c r="G2977" s="3">
        <f>IF(N2977=1,VLOOKUP(A2976,[1]Plan1!$BG$69:$BI$188,3),G2976)</f>
        <v>5357.46</v>
      </c>
      <c r="H2977" s="200">
        <f t="shared" si="1561"/>
        <v>44014</v>
      </c>
      <c r="I2977" s="200">
        <f t="shared" si="1562"/>
        <v>44045</v>
      </c>
      <c r="J2977" s="27">
        <f t="shared" si="1568"/>
        <v>2.4005403554596683E-3</v>
      </c>
      <c r="K2977" s="12">
        <f t="shared" si="1582"/>
        <v>44105</v>
      </c>
      <c r="L2977" s="12">
        <f t="shared" si="1569"/>
        <v>44105</v>
      </c>
      <c r="M2977" s="1">
        <f t="shared" si="1583"/>
        <v>21</v>
      </c>
      <c r="N2977" s="1">
        <f t="shared" si="1570"/>
        <v>14</v>
      </c>
      <c r="O2977" s="2">
        <f t="shared" si="1571"/>
        <v>1.00159972</v>
      </c>
      <c r="P2977" s="11">
        <f t="shared" si="1559"/>
        <v>1.00359968</v>
      </c>
      <c r="Q2977" s="11">
        <f t="shared" si="1588"/>
        <v>1.5413667466637697</v>
      </c>
      <c r="R2977" s="2">
        <f t="shared" si="1558"/>
        <v>1.5438324999999999</v>
      </c>
      <c r="S2977" s="2">
        <f t="shared" si="1586"/>
        <v>1.5082878799999999</v>
      </c>
      <c r="T2977" s="2">
        <f t="shared" si="1572"/>
        <v>72674.592578280004</v>
      </c>
      <c r="U2977" s="2">
        <f t="shared" si="1573"/>
        <v>0</v>
      </c>
      <c r="V2977" s="2">
        <f t="shared" si="1574"/>
        <v>26203.754530156424</v>
      </c>
      <c r="W2977" s="2">
        <f t="shared" si="1575"/>
        <v>74387.256858826426</v>
      </c>
      <c r="X2977" s="29">
        <f t="shared" si="1576"/>
        <v>0</v>
      </c>
      <c r="Y2977" s="2">
        <f t="shared" si="1587"/>
        <v>0</v>
      </c>
      <c r="Z2977" s="82">
        <f t="shared" si="1577"/>
        <v>0</v>
      </c>
      <c r="AA2977" s="2">
        <f t="shared" si="1564"/>
        <v>0</v>
      </c>
      <c r="AB2977" s="27">
        <f t="shared" si="1584"/>
        <v>6.7299999999999999E-2</v>
      </c>
      <c r="AC2977" s="29">
        <f t="shared" si="1563"/>
        <v>14</v>
      </c>
      <c r="AD2977" s="29">
        <v>252</v>
      </c>
      <c r="AE2977" s="11">
        <f t="shared" si="1589"/>
        <v>1.0036250040000001</v>
      </c>
      <c r="AF2977" s="2">
        <f t="shared" si="1565"/>
        <v>263.44568879000002</v>
      </c>
      <c r="AG2977" s="2">
        <f t="shared" si="1578"/>
        <v>269.65410365999998</v>
      </c>
      <c r="AH2977" s="3">
        <f t="shared" si="1579"/>
        <v>0</v>
      </c>
      <c r="AI2977" s="4" t="str">
        <f t="shared" si="1557"/>
        <v>A+J=</v>
      </c>
      <c r="AJ2977" s="12">
        <f t="shared" si="1585"/>
        <v>44105</v>
      </c>
      <c r="AK2977" s="12"/>
      <c r="AL2977" s="4"/>
      <c r="AM2977" s="1"/>
      <c r="AN2977" s="12"/>
      <c r="AO2977" s="1"/>
      <c r="AP2977" s="1"/>
      <c r="AQ2977" s="3"/>
      <c r="AR2977" s="3"/>
      <c r="AS2977" s="7"/>
      <c r="AT2977" s="1"/>
      <c r="AU2977" s="1"/>
      <c r="AV2977" s="1"/>
      <c r="AW2977" s="1"/>
      <c r="AX2977" s="1"/>
      <c r="AY2977" s="1"/>
      <c r="AZ2977" s="1"/>
      <c r="BA2977" s="1"/>
      <c r="BB2977" s="1"/>
    </row>
    <row r="2978" spans="1:154" x14ac:dyDescent="0.2">
      <c r="A2978" s="178">
        <f t="shared" si="1580"/>
        <v>44097</v>
      </c>
      <c r="B2978" s="2">
        <f t="shared" si="1566"/>
        <v>74684.735620571897</v>
      </c>
      <c r="C2978" s="2">
        <f t="shared" si="1581"/>
        <v>48183.502328670002</v>
      </c>
      <c r="D2978" s="2">
        <v>0</v>
      </c>
      <c r="E2978" s="11">
        <f t="shared" si="1567"/>
        <v>48183.502328670002</v>
      </c>
      <c r="F2978" s="99">
        <f t="shared" si="1560"/>
        <v>5344.63</v>
      </c>
      <c r="G2978" s="3">
        <f>IF(N2978=1,VLOOKUP(A2977,[1]Plan1!$BG$69:$BI$188,3),G2977)</f>
        <v>5357.46</v>
      </c>
      <c r="H2978" s="200">
        <f t="shared" si="1561"/>
        <v>44014</v>
      </c>
      <c r="I2978" s="200">
        <f t="shared" si="1562"/>
        <v>44045</v>
      </c>
      <c r="J2978" s="27">
        <f t="shared" si="1568"/>
        <v>2.4005403554596683E-3</v>
      </c>
      <c r="K2978" s="12">
        <f t="shared" si="1582"/>
        <v>44105</v>
      </c>
      <c r="L2978" s="12">
        <f t="shared" si="1569"/>
        <v>44105</v>
      </c>
      <c r="M2978" s="1">
        <f t="shared" si="1583"/>
        <v>21</v>
      </c>
      <c r="N2978" s="1">
        <f t="shared" si="1570"/>
        <v>15</v>
      </c>
      <c r="O2978" s="2">
        <f t="shared" si="1571"/>
        <v>1.00171408</v>
      </c>
      <c r="P2978" s="11">
        <f t="shared" si="1559"/>
        <v>1.00359968</v>
      </c>
      <c r="Q2978" s="11">
        <f t="shared" si="1588"/>
        <v>1.5413667466637697</v>
      </c>
      <c r="R2978" s="2">
        <f t="shared" si="1558"/>
        <v>1.54400877</v>
      </c>
      <c r="S2978" s="2">
        <f t="shared" si="1586"/>
        <v>1.5082878799999999</v>
      </c>
      <c r="T2978" s="2">
        <f t="shared" si="1572"/>
        <v>72674.592578280004</v>
      </c>
      <c r="U2978" s="2">
        <f t="shared" si="1573"/>
        <v>0</v>
      </c>
      <c r="V2978" s="2">
        <f t="shared" si="1574"/>
        <v>26212.247836111907</v>
      </c>
      <c r="W2978" s="2">
        <f t="shared" si="1575"/>
        <v>74395.750164781901</v>
      </c>
      <c r="X2978" s="29">
        <f t="shared" si="1576"/>
        <v>0</v>
      </c>
      <c r="Y2978" s="2">
        <f t="shared" si="1587"/>
        <v>0</v>
      </c>
      <c r="Z2978" s="82">
        <f t="shared" si="1577"/>
        <v>0</v>
      </c>
      <c r="AA2978" s="2">
        <f t="shared" si="1564"/>
        <v>0</v>
      </c>
      <c r="AB2978" s="27">
        <f t="shared" si="1584"/>
        <v>6.7299999999999999E-2</v>
      </c>
      <c r="AC2978" s="29">
        <f t="shared" si="1563"/>
        <v>15</v>
      </c>
      <c r="AD2978" s="29">
        <v>252</v>
      </c>
      <c r="AE2978" s="11">
        <f t="shared" si="1589"/>
        <v>1.003884435</v>
      </c>
      <c r="AF2978" s="2">
        <f t="shared" si="1565"/>
        <v>282.29973102000002</v>
      </c>
      <c r="AG2978" s="2">
        <f t="shared" si="1578"/>
        <v>288.98545579</v>
      </c>
      <c r="AH2978" s="3">
        <f t="shared" si="1579"/>
        <v>0</v>
      </c>
      <c r="AI2978" s="4" t="str">
        <f t="shared" ref="AI2978:AI3041" si="1590">AI2977</f>
        <v>A+J=</v>
      </c>
      <c r="AJ2978" s="12">
        <f t="shared" si="1585"/>
        <v>44105</v>
      </c>
      <c r="AK2978" s="12"/>
      <c r="AL2978" s="4"/>
      <c r="AM2978" s="1"/>
      <c r="AN2978" s="12"/>
      <c r="AO2978" s="1"/>
      <c r="AP2978" s="1"/>
      <c r="AQ2978" s="3"/>
      <c r="AR2978" s="3"/>
      <c r="AS2978" s="7"/>
      <c r="AT2978" s="1"/>
      <c r="AU2978" s="1"/>
      <c r="AV2978" s="1"/>
      <c r="AW2978" s="1"/>
      <c r="AX2978" s="1"/>
      <c r="AY2978" s="1"/>
      <c r="AZ2978" s="1"/>
      <c r="BA2978" s="1"/>
      <c r="BB2978" s="1"/>
    </row>
    <row r="2979" spans="1:154" x14ac:dyDescent="0.2">
      <c r="A2979" s="178">
        <f t="shared" si="1580"/>
        <v>44098</v>
      </c>
      <c r="B2979" s="2">
        <f t="shared" si="1566"/>
        <v>74712.571196492441</v>
      </c>
      <c r="C2979" s="2">
        <f t="shared" si="1581"/>
        <v>48183.502328670002</v>
      </c>
      <c r="D2979" s="2">
        <v>0</v>
      </c>
      <c r="E2979" s="11">
        <f t="shared" si="1567"/>
        <v>48183.502328670002</v>
      </c>
      <c r="F2979" s="99">
        <f t="shared" si="1560"/>
        <v>5344.63</v>
      </c>
      <c r="G2979" s="3">
        <f>IF(N2979=1,VLOOKUP(A2978,[1]Plan1!$BG$69:$BI$188,3),G2978)</f>
        <v>5357.46</v>
      </c>
      <c r="H2979" s="200">
        <f t="shared" si="1561"/>
        <v>44014</v>
      </c>
      <c r="I2979" s="200">
        <f t="shared" si="1562"/>
        <v>44045</v>
      </c>
      <c r="J2979" s="27">
        <f t="shared" si="1568"/>
        <v>2.4005403554596683E-3</v>
      </c>
      <c r="K2979" s="12">
        <f t="shared" si="1582"/>
        <v>44105</v>
      </c>
      <c r="L2979" s="12">
        <f t="shared" si="1569"/>
        <v>44105</v>
      </c>
      <c r="M2979" s="1">
        <f t="shared" si="1583"/>
        <v>21</v>
      </c>
      <c r="N2979" s="1">
        <f t="shared" si="1570"/>
        <v>16</v>
      </c>
      <c r="O2979" s="2">
        <f t="shared" si="1571"/>
        <v>1.00182846</v>
      </c>
      <c r="P2979" s="11">
        <f t="shared" si="1559"/>
        <v>1.00359968</v>
      </c>
      <c r="Q2979" s="11">
        <f t="shared" si="1588"/>
        <v>1.5413667466637697</v>
      </c>
      <c r="R2979" s="2">
        <f t="shared" si="1558"/>
        <v>1.5441850699999999</v>
      </c>
      <c r="S2979" s="2">
        <f t="shared" si="1586"/>
        <v>1.5082878799999999</v>
      </c>
      <c r="T2979" s="2">
        <f t="shared" si="1572"/>
        <v>72674.592578280004</v>
      </c>
      <c r="U2979" s="2">
        <f t="shared" si="1573"/>
        <v>0</v>
      </c>
      <c r="V2979" s="2">
        <f t="shared" si="1574"/>
        <v>26220.742587572444</v>
      </c>
      <c r="W2979" s="2">
        <f t="shared" si="1575"/>
        <v>74404.244916242445</v>
      </c>
      <c r="X2979" s="29">
        <f t="shared" si="1576"/>
        <v>0</v>
      </c>
      <c r="Y2979" s="2">
        <f t="shared" si="1587"/>
        <v>0</v>
      </c>
      <c r="Z2979" s="82">
        <f t="shared" si="1577"/>
        <v>0</v>
      </c>
      <c r="AA2979" s="2">
        <f t="shared" si="1564"/>
        <v>0</v>
      </c>
      <c r="AB2979" s="27">
        <f t="shared" si="1584"/>
        <v>6.7299999999999999E-2</v>
      </c>
      <c r="AC2979" s="29">
        <f t="shared" si="1563"/>
        <v>16</v>
      </c>
      <c r="AD2979" s="29">
        <v>252</v>
      </c>
      <c r="AE2979" s="11">
        <f t="shared" si="1589"/>
        <v>1.004143934</v>
      </c>
      <c r="AF2979" s="2">
        <f t="shared" si="1565"/>
        <v>301.15871512000001</v>
      </c>
      <c r="AG2979" s="2">
        <f t="shared" si="1578"/>
        <v>308.32628025000002</v>
      </c>
      <c r="AH2979" s="3">
        <f t="shared" si="1579"/>
        <v>0</v>
      </c>
      <c r="AI2979" s="4" t="str">
        <f t="shared" si="1590"/>
        <v>A+J=</v>
      </c>
      <c r="AJ2979" s="12">
        <f t="shared" si="1585"/>
        <v>44105</v>
      </c>
      <c r="AK2979" s="12"/>
      <c r="AL2979" s="4"/>
      <c r="AM2979" s="1"/>
      <c r="AN2979" s="12"/>
      <c r="AO2979" s="1"/>
      <c r="AP2979" s="1"/>
      <c r="AQ2979" s="3"/>
      <c r="AR2979" s="3"/>
      <c r="AS2979" s="7"/>
      <c r="AT2979" s="1"/>
      <c r="AU2979" s="1"/>
      <c r="AV2979" s="1"/>
      <c r="AW2979" s="1"/>
      <c r="AX2979" s="1"/>
      <c r="AY2979" s="1"/>
      <c r="AZ2979" s="1"/>
      <c r="BA2979" s="1"/>
      <c r="BB2979" s="1"/>
    </row>
    <row r="2980" spans="1:154" x14ac:dyDescent="0.2">
      <c r="A2980" s="178">
        <f t="shared" si="1580"/>
        <v>44099</v>
      </c>
      <c r="B2980" s="2">
        <f t="shared" si="1566"/>
        <v>74740.417060323045</v>
      </c>
      <c r="C2980" s="2">
        <f t="shared" si="1581"/>
        <v>48183.502328670002</v>
      </c>
      <c r="D2980" s="2">
        <v>0</v>
      </c>
      <c r="E2980" s="11">
        <f t="shared" si="1567"/>
        <v>48183.502328670002</v>
      </c>
      <c r="F2980" s="99">
        <f t="shared" si="1560"/>
        <v>5344.63</v>
      </c>
      <c r="G2980" s="3">
        <f>IF(N2980=1,VLOOKUP(A2979,[1]Plan1!$BG$69:$BI$188,3),G2979)</f>
        <v>5357.46</v>
      </c>
      <c r="H2980" s="200">
        <f t="shared" si="1561"/>
        <v>44014</v>
      </c>
      <c r="I2980" s="200">
        <f t="shared" si="1562"/>
        <v>44045</v>
      </c>
      <c r="J2980" s="27">
        <f t="shared" si="1568"/>
        <v>2.4005403554596683E-3</v>
      </c>
      <c r="K2980" s="12">
        <f t="shared" si="1582"/>
        <v>44105</v>
      </c>
      <c r="L2980" s="12">
        <f t="shared" si="1569"/>
        <v>44105</v>
      </c>
      <c r="M2980" s="1">
        <f t="shared" si="1583"/>
        <v>21</v>
      </c>
      <c r="N2980" s="1">
        <f t="shared" si="1570"/>
        <v>17</v>
      </c>
      <c r="O2980" s="2">
        <f t="shared" si="1571"/>
        <v>1.0019428500000001</v>
      </c>
      <c r="P2980" s="11">
        <f t="shared" si="1559"/>
        <v>1.00359968</v>
      </c>
      <c r="Q2980" s="11">
        <f t="shared" si="1588"/>
        <v>1.5413667466637697</v>
      </c>
      <c r="R2980" s="2">
        <f t="shared" si="1558"/>
        <v>1.5443613899999999</v>
      </c>
      <c r="S2980" s="2">
        <f t="shared" si="1586"/>
        <v>1.5082878799999999</v>
      </c>
      <c r="T2980" s="2">
        <f t="shared" si="1572"/>
        <v>72674.592578280004</v>
      </c>
      <c r="U2980" s="2">
        <f t="shared" si="1573"/>
        <v>0</v>
      </c>
      <c r="V2980" s="2">
        <f t="shared" si="1574"/>
        <v>26229.238302703037</v>
      </c>
      <c r="W2980" s="2">
        <f t="shared" si="1575"/>
        <v>74412.740631373046</v>
      </c>
      <c r="X2980" s="29">
        <f t="shared" si="1576"/>
        <v>0</v>
      </c>
      <c r="Y2980" s="2">
        <f t="shared" si="1587"/>
        <v>0</v>
      </c>
      <c r="Z2980" s="82">
        <f t="shared" si="1577"/>
        <v>0</v>
      </c>
      <c r="AA2980" s="2">
        <f t="shared" si="1564"/>
        <v>0</v>
      </c>
      <c r="AB2980" s="27">
        <f t="shared" si="1584"/>
        <v>6.7299999999999999E-2</v>
      </c>
      <c r="AC2980" s="29">
        <f t="shared" si="1563"/>
        <v>17</v>
      </c>
      <c r="AD2980" s="29">
        <v>252</v>
      </c>
      <c r="AE2980" s="11">
        <f t="shared" si="1589"/>
        <v>1.0044034989999999</v>
      </c>
      <c r="AF2980" s="2">
        <f t="shared" si="1565"/>
        <v>320.02249574000001</v>
      </c>
      <c r="AG2980" s="2">
        <f t="shared" si="1578"/>
        <v>327.67642895</v>
      </c>
      <c r="AH2980" s="3">
        <f t="shared" si="1579"/>
        <v>0</v>
      </c>
      <c r="AI2980" s="4" t="str">
        <f t="shared" si="1590"/>
        <v>A+J=</v>
      </c>
      <c r="AJ2980" s="12">
        <f t="shared" si="1585"/>
        <v>44105</v>
      </c>
      <c r="AK2980" s="12"/>
      <c r="AL2980" s="4"/>
      <c r="AM2980" s="1"/>
      <c r="AN2980" s="12"/>
      <c r="AO2980" s="1"/>
      <c r="AP2980" s="1"/>
      <c r="AQ2980" s="3"/>
      <c r="AR2980" s="3"/>
      <c r="AS2980" s="7"/>
      <c r="AT2980" s="1"/>
      <c r="AU2980" s="1"/>
      <c r="AV2980" s="1"/>
      <c r="AW2980" s="1"/>
      <c r="AX2980" s="1"/>
      <c r="AY2980" s="1"/>
      <c r="AZ2980" s="1"/>
      <c r="BA2980" s="1"/>
      <c r="BB2980" s="1"/>
    </row>
    <row r="2981" spans="1:154" x14ac:dyDescent="0.2">
      <c r="A2981" s="178">
        <f t="shared" si="1580"/>
        <v>44100</v>
      </c>
      <c r="B2981" s="2">
        <f t="shared" si="1566"/>
        <v>74768.272804848646</v>
      </c>
      <c r="C2981" s="2">
        <f t="shared" si="1581"/>
        <v>48183.502328670002</v>
      </c>
      <c r="D2981" s="2">
        <v>0</v>
      </c>
      <c r="E2981" s="11">
        <f t="shared" si="1567"/>
        <v>48183.502328670002</v>
      </c>
      <c r="F2981" s="99">
        <f t="shared" si="1560"/>
        <v>5344.63</v>
      </c>
      <c r="G2981" s="3">
        <f>IF(N2981=1,VLOOKUP(A2980,[1]Plan1!$BG$69:$BI$188,3),G2980)</f>
        <v>5357.46</v>
      </c>
      <c r="H2981" s="200">
        <f t="shared" si="1561"/>
        <v>44014</v>
      </c>
      <c r="I2981" s="200">
        <f t="shared" si="1562"/>
        <v>44045</v>
      </c>
      <c r="J2981" s="27">
        <f t="shared" si="1568"/>
        <v>2.4005403554596683E-3</v>
      </c>
      <c r="K2981" s="12">
        <f t="shared" si="1582"/>
        <v>44105</v>
      </c>
      <c r="L2981" s="12">
        <f t="shared" si="1569"/>
        <v>44105</v>
      </c>
      <c r="M2981" s="1">
        <f t="shared" si="1583"/>
        <v>21</v>
      </c>
      <c r="N2981" s="1">
        <f t="shared" si="1570"/>
        <v>18</v>
      </c>
      <c r="O2981" s="2">
        <f t="shared" si="1571"/>
        <v>1.00205725</v>
      </c>
      <c r="P2981" s="11">
        <f t="shared" si="1559"/>
        <v>1.00359968</v>
      </c>
      <c r="Q2981" s="11">
        <f t="shared" si="1588"/>
        <v>1.5413667466637697</v>
      </c>
      <c r="R2981" s="2">
        <f t="shared" si="1558"/>
        <v>1.5445377199999999</v>
      </c>
      <c r="S2981" s="2">
        <f t="shared" si="1586"/>
        <v>1.5082878799999999</v>
      </c>
      <c r="T2981" s="2">
        <f t="shared" si="1572"/>
        <v>72674.592578280004</v>
      </c>
      <c r="U2981" s="2">
        <f t="shared" si="1573"/>
        <v>0</v>
      </c>
      <c r="V2981" s="2">
        <f t="shared" si="1574"/>
        <v>26237.734499668648</v>
      </c>
      <c r="W2981" s="2">
        <f t="shared" si="1575"/>
        <v>74421.236828338646</v>
      </c>
      <c r="X2981" s="29">
        <f t="shared" si="1576"/>
        <v>0</v>
      </c>
      <c r="Y2981" s="2">
        <f t="shared" si="1587"/>
        <v>0</v>
      </c>
      <c r="Z2981" s="82">
        <f t="shared" si="1577"/>
        <v>0</v>
      </c>
      <c r="AA2981" s="2">
        <f t="shared" si="1564"/>
        <v>0</v>
      </c>
      <c r="AB2981" s="27">
        <f t="shared" si="1584"/>
        <v>6.7299999999999999E-2</v>
      </c>
      <c r="AC2981" s="29">
        <f t="shared" si="1563"/>
        <v>18</v>
      </c>
      <c r="AD2981" s="29">
        <v>252</v>
      </c>
      <c r="AE2981" s="11">
        <f t="shared" si="1589"/>
        <v>1.004663131</v>
      </c>
      <c r="AF2981" s="2">
        <f t="shared" si="1565"/>
        <v>338.89114555999998</v>
      </c>
      <c r="AG2981" s="2">
        <f t="shared" si="1578"/>
        <v>347.03597651000001</v>
      </c>
      <c r="AH2981" s="3">
        <f t="shared" si="1579"/>
        <v>0</v>
      </c>
      <c r="AI2981" s="4" t="str">
        <f t="shared" si="1590"/>
        <v>A+J=</v>
      </c>
      <c r="AJ2981" s="12">
        <f t="shared" si="1585"/>
        <v>44105</v>
      </c>
      <c r="AK2981" s="12"/>
      <c r="AL2981" s="4"/>
      <c r="AM2981" s="1"/>
      <c r="AN2981" s="12"/>
      <c r="AO2981" s="1"/>
      <c r="AP2981" s="1"/>
      <c r="AQ2981" s="3"/>
      <c r="AR2981" s="3"/>
      <c r="AS2981" s="7"/>
      <c r="AT2981" s="1"/>
      <c r="AU2981" s="1"/>
      <c r="AV2981" s="1"/>
      <c r="AW2981" s="1"/>
      <c r="AX2981" s="1"/>
      <c r="AY2981" s="1"/>
      <c r="AZ2981" s="1"/>
      <c r="BA2981" s="1"/>
      <c r="BB2981" s="1"/>
    </row>
    <row r="2982" spans="1:154" x14ac:dyDescent="0.2">
      <c r="A2982" s="178">
        <f t="shared" si="1580"/>
        <v>44101</v>
      </c>
      <c r="B2982" s="2">
        <f t="shared" si="1566"/>
        <v>74768.272804848646</v>
      </c>
      <c r="C2982" s="2">
        <f t="shared" si="1581"/>
        <v>48183.502328670002</v>
      </c>
      <c r="D2982" s="2">
        <v>0</v>
      </c>
      <c r="E2982" s="11">
        <f t="shared" si="1567"/>
        <v>48183.502328670002</v>
      </c>
      <c r="F2982" s="99">
        <f t="shared" si="1560"/>
        <v>5344.63</v>
      </c>
      <c r="G2982" s="3">
        <f>IF(N2982=1,VLOOKUP(A2981,[1]Plan1!$BG$69:$BI$188,3),G2981)</f>
        <v>5357.46</v>
      </c>
      <c r="H2982" s="200">
        <f t="shared" si="1561"/>
        <v>44014</v>
      </c>
      <c r="I2982" s="200">
        <f t="shared" si="1562"/>
        <v>44045</v>
      </c>
      <c r="J2982" s="27">
        <f t="shared" si="1568"/>
        <v>2.4005403554596683E-3</v>
      </c>
      <c r="K2982" s="12">
        <f t="shared" si="1582"/>
        <v>44105</v>
      </c>
      <c r="L2982" s="12">
        <f t="shared" si="1569"/>
        <v>44105</v>
      </c>
      <c r="M2982" s="1">
        <f t="shared" si="1583"/>
        <v>21</v>
      </c>
      <c r="N2982" s="1">
        <f t="shared" si="1570"/>
        <v>18</v>
      </c>
      <c r="O2982" s="2">
        <f t="shared" si="1571"/>
        <v>1.00205725</v>
      </c>
      <c r="P2982" s="11">
        <f t="shared" si="1559"/>
        <v>1.00359968</v>
      </c>
      <c r="Q2982" s="11">
        <f t="shared" si="1588"/>
        <v>1.5413667466637697</v>
      </c>
      <c r="R2982" s="2">
        <f t="shared" si="1558"/>
        <v>1.5445377199999999</v>
      </c>
      <c r="S2982" s="2">
        <f t="shared" si="1586"/>
        <v>1.5082878799999999</v>
      </c>
      <c r="T2982" s="2">
        <f t="shared" si="1572"/>
        <v>72674.592578280004</v>
      </c>
      <c r="U2982" s="2">
        <f t="shared" si="1573"/>
        <v>0</v>
      </c>
      <c r="V2982" s="2">
        <f t="shared" si="1574"/>
        <v>26237.734499668648</v>
      </c>
      <c r="W2982" s="2">
        <f t="shared" si="1575"/>
        <v>74421.236828338646</v>
      </c>
      <c r="X2982" s="29">
        <f t="shared" si="1576"/>
        <v>0</v>
      </c>
      <c r="Y2982" s="2">
        <f t="shared" si="1587"/>
        <v>0</v>
      </c>
      <c r="Z2982" s="82">
        <f t="shared" si="1577"/>
        <v>0</v>
      </c>
      <c r="AA2982" s="2">
        <f t="shared" si="1564"/>
        <v>0</v>
      </c>
      <c r="AB2982" s="27">
        <f t="shared" si="1584"/>
        <v>6.7299999999999999E-2</v>
      </c>
      <c r="AC2982" s="29">
        <f t="shared" si="1563"/>
        <v>18</v>
      </c>
      <c r="AD2982" s="29">
        <v>252</v>
      </c>
      <c r="AE2982" s="11">
        <f t="shared" si="1589"/>
        <v>1.004663131</v>
      </c>
      <c r="AF2982" s="2">
        <f t="shared" si="1565"/>
        <v>338.89114555999998</v>
      </c>
      <c r="AG2982" s="2">
        <f t="shared" si="1578"/>
        <v>347.03597651000001</v>
      </c>
      <c r="AH2982" s="3">
        <f t="shared" si="1579"/>
        <v>0</v>
      </c>
      <c r="AI2982" s="4" t="str">
        <f t="shared" si="1590"/>
        <v>A+J=</v>
      </c>
      <c r="AJ2982" s="12">
        <f t="shared" si="1585"/>
        <v>44105</v>
      </c>
      <c r="AK2982" s="12"/>
      <c r="AL2982" s="4"/>
      <c r="AM2982" s="1"/>
      <c r="AN2982" s="12"/>
      <c r="AO2982" s="1"/>
      <c r="AP2982" s="1"/>
      <c r="AQ2982" s="3"/>
      <c r="AR2982" s="3"/>
      <c r="AS2982" s="7"/>
      <c r="AT2982" s="1"/>
      <c r="AU2982" s="1"/>
      <c r="AV2982" s="1"/>
      <c r="AW2982" s="1"/>
      <c r="AX2982" s="1"/>
      <c r="AY2982" s="1"/>
      <c r="AZ2982" s="1"/>
      <c r="BA2982" s="1"/>
      <c r="BB2982" s="1"/>
    </row>
    <row r="2983" spans="1:154" x14ac:dyDescent="0.2">
      <c r="A2983" s="178">
        <f t="shared" si="1580"/>
        <v>44102</v>
      </c>
      <c r="B2983" s="2">
        <f t="shared" si="1566"/>
        <v>74768.272804848646</v>
      </c>
      <c r="C2983" s="2">
        <f t="shared" si="1581"/>
        <v>48183.502328670002</v>
      </c>
      <c r="D2983" s="2">
        <v>0</v>
      </c>
      <c r="E2983" s="11">
        <f t="shared" si="1567"/>
        <v>48183.502328670002</v>
      </c>
      <c r="F2983" s="99">
        <f t="shared" si="1560"/>
        <v>5344.63</v>
      </c>
      <c r="G2983" s="3">
        <f>IF(N2983=1,VLOOKUP(A2982,[1]Plan1!$BG$69:$BI$188,3),G2982)</f>
        <v>5357.46</v>
      </c>
      <c r="H2983" s="200">
        <f t="shared" si="1561"/>
        <v>44014</v>
      </c>
      <c r="I2983" s="200">
        <f t="shared" si="1562"/>
        <v>44045</v>
      </c>
      <c r="J2983" s="27">
        <f t="shared" si="1568"/>
        <v>2.4005403554596683E-3</v>
      </c>
      <c r="K2983" s="12">
        <f t="shared" si="1582"/>
        <v>44105</v>
      </c>
      <c r="L2983" s="12">
        <f t="shared" si="1569"/>
        <v>44105</v>
      </c>
      <c r="M2983" s="1">
        <f t="shared" si="1583"/>
        <v>21</v>
      </c>
      <c r="N2983" s="1">
        <f t="shared" si="1570"/>
        <v>18</v>
      </c>
      <c r="O2983" s="2">
        <f t="shared" si="1571"/>
        <v>1.00205725</v>
      </c>
      <c r="P2983" s="11">
        <f t="shared" si="1559"/>
        <v>1.00359968</v>
      </c>
      <c r="Q2983" s="11">
        <f t="shared" si="1588"/>
        <v>1.5413667466637697</v>
      </c>
      <c r="R2983" s="2">
        <f t="shared" si="1558"/>
        <v>1.5445377199999999</v>
      </c>
      <c r="S2983" s="2">
        <f t="shared" si="1586"/>
        <v>1.5082878799999999</v>
      </c>
      <c r="T2983" s="2">
        <f t="shared" si="1572"/>
        <v>72674.592578280004</v>
      </c>
      <c r="U2983" s="2">
        <f t="shared" si="1573"/>
        <v>0</v>
      </c>
      <c r="V2983" s="2">
        <f t="shared" si="1574"/>
        <v>26237.734499668648</v>
      </c>
      <c r="W2983" s="2">
        <f t="shared" si="1575"/>
        <v>74421.236828338646</v>
      </c>
      <c r="X2983" s="29">
        <f t="shared" si="1576"/>
        <v>0</v>
      </c>
      <c r="Y2983" s="2">
        <f t="shared" si="1587"/>
        <v>0</v>
      </c>
      <c r="Z2983" s="82">
        <f t="shared" si="1577"/>
        <v>0</v>
      </c>
      <c r="AA2983" s="2">
        <f t="shared" si="1564"/>
        <v>0</v>
      </c>
      <c r="AB2983" s="27">
        <f t="shared" si="1584"/>
        <v>6.7299999999999999E-2</v>
      </c>
      <c r="AC2983" s="29">
        <f t="shared" si="1563"/>
        <v>18</v>
      </c>
      <c r="AD2983" s="29">
        <v>252</v>
      </c>
      <c r="AE2983" s="11">
        <f t="shared" si="1589"/>
        <v>1.004663131</v>
      </c>
      <c r="AF2983" s="2">
        <f t="shared" si="1565"/>
        <v>338.89114555999998</v>
      </c>
      <c r="AG2983" s="2">
        <f t="shared" si="1578"/>
        <v>347.03597651000001</v>
      </c>
      <c r="AH2983" s="3">
        <f t="shared" si="1579"/>
        <v>0</v>
      </c>
      <c r="AI2983" s="4" t="str">
        <f t="shared" si="1590"/>
        <v>A+J=</v>
      </c>
      <c r="AJ2983" s="12">
        <f t="shared" si="1585"/>
        <v>44105</v>
      </c>
      <c r="AK2983" s="12"/>
      <c r="AL2983" s="4"/>
      <c r="AM2983" s="1"/>
      <c r="AN2983" s="12"/>
      <c r="AO2983" s="1"/>
      <c r="AP2983" s="1"/>
      <c r="AQ2983" s="3"/>
      <c r="AR2983" s="3"/>
      <c r="AS2983" s="7"/>
      <c r="AT2983" s="1"/>
      <c r="AU2983" s="1"/>
      <c r="AV2983" s="1"/>
      <c r="AW2983" s="1"/>
      <c r="AX2983" s="1"/>
      <c r="AY2983" s="1"/>
      <c r="AZ2983" s="1"/>
      <c r="BA2983" s="1"/>
      <c r="BB2983" s="1"/>
    </row>
    <row r="2984" spans="1:154" x14ac:dyDescent="0.2">
      <c r="A2984" s="178">
        <f t="shared" si="1580"/>
        <v>44103</v>
      </c>
      <c r="B2984" s="2">
        <f t="shared" si="1566"/>
        <v>74796.138990774314</v>
      </c>
      <c r="C2984" s="2">
        <f t="shared" si="1581"/>
        <v>48183.502328670002</v>
      </c>
      <c r="D2984" s="2">
        <v>0</v>
      </c>
      <c r="E2984" s="11">
        <f t="shared" si="1567"/>
        <v>48183.502328670002</v>
      </c>
      <c r="F2984" s="99">
        <f t="shared" si="1560"/>
        <v>5344.63</v>
      </c>
      <c r="G2984" s="3">
        <f>IF(N2984=1,VLOOKUP(A2983,[1]Plan1!$BG$69:$BI$188,3),G2983)</f>
        <v>5357.46</v>
      </c>
      <c r="H2984" s="200">
        <f t="shared" si="1561"/>
        <v>44014</v>
      </c>
      <c r="I2984" s="200">
        <f t="shared" si="1562"/>
        <v>44045</v>
      </c>
      <c r="J2984" s="27">
        <f t="shared" si="1568"/>
        <v>2.4005403554596683E-3</v>
      </c>
      <c r="K2984" s="12">
        <f t="shared" si="1582"/>
        <v>44105</v>
      </c>
      <c r="L2984" s="12">
        <f t="shared" si="1569"/>
        <v>44105</v>
      </c>
      <c r="M2984" s="1">
        <f t="shared" si="1583"/>
        <v>21</v>
      </c>
      <c r="N2984" s="1">
        <f t="shared" si="1570"/>
        <v>19</v>
      </c>
      <c r="O2984" s="2">
        <f t="shared" si="1571"/>
        <v>1.0021716599999999</v>
      </c>
      <c r="P2984" s="11">
        <f t="shared" si="1559"/>
        <v>1.00359968</v>
      </c>
      <c r="Q2984" s="11">
        <f t="shared" si="1588"/>
        <v>1.5413667466637697</v>
      </c>
      <c r="R2984" s="2">
        <f t="shared" si="1558"/>
        <v>1.5447140699999999</v>
      </c>
      <c r="S2984" s="2">
        <f t="shared" si="1586"/>
        <v>1.5082878799999999</v>
      </c>
      <c r="T2984" s="2">
        <f t="shared" si="1572"/>
        <v>72674.592578280004</v>
      </c>
      <c r="U2984" s="2">
        <f t="shared" si="1573"/>
        <v>0</v>
      </c>
      <c r="V2984" s="2">
        <f t="shared" si="1574"/>
        <v>26246.231660304311</v>
      </c>
      <c r="W2984" s="2">
        <f t="shared" si="1575"/>
        <v>74429.733988974316</v>
      </c>
      <c r="X2984" s="29">
        <f t="shared" si="1576"/>
        <v>0</v>
      </c>
      <c r="Y2984" s="2">
        <f t="shared" si="1587"/>
        <v>0</v>
      </c>
      <c r="Z2984" s="82">
        <f t="shared" si="1577"/>
        <v>0</v>
      </c>
      <c r="AA2984" s="2">
        <f t="shared" si="1564"/>
        <v>0</v>
      </c>
      <c r="AB2984" s="27">
        <f t="shared" si="1584"/>
        <v>6.7299999999999999E-2</v>
      </c>
      <c r="AC2984" s="29">
        <f t="shared" si="1563"/>
        <v>19</v>
      </c>
      <c r="AD2984" s="29">
        <v>252</v>
      </c>
      <c r="AE2984" s="11">
        <f t="shared" si="1589"/>
        <v>1.004922831</v>
      </c>
      <c r="AF2984" s="2">
        <f t="shared" si="1565"/>
        <v>357.76473725</v>
      </c>
      <c r="AG2984" s="2">
        <f t="shared" si="1578"/>
        <v>366.40500179999998</v>
      </c>
      <c r="AH2984" s="3">
        <f t="shared" si="1579"/>
        <v>0</v>
      </c>
      <c r="AI2984" s="4" t="str">
        <f t="shared" si="1590"/>
        <v>A+J=</v>
      </c>
      <c r="AJ2984" s="12">
        <f t="shared" si="1585"/>
        <v>44105</v>
      </c>
      <c r="AK2984" s="12"/>
      <c r="AL2984" s="4"/>
      <c r="AM2984" s="1"/>
      <c r="AN2984" s="12"/>
      <c r="AO2984" s="1"/>
      <c r="AP2984" s="1"/>
      <c r="AQ2984" s="3"/>
      <c r="AR2984" s="3"/>
      <c r="AS2984" s="7"/>
      <c r="AT2984" s="1"/>
      <c r="AU2984" s="1"/>
      <c r="AV2984" s="1"/>
      <c r="AW2984" s="1"/>
      <c r="AX2984" s="1"/>
      <c r="AY2984" s="1"/>
      <c r="AZ2984" s="1"/>
      <c r="BA2984" s="1"/>
      <c r="BB2984" s="1"/>
    </row>
    <row r="2985" spans="1:154" x14ac:dyDescent="0.2">
      <c r="A2985" s="178">
        <f t="shared" si="1580"/>
        <v>44104</v>
      </c>
      <c r="B2985" s="2">
        <f t="shared" si="1566"/>
        <v>74824.015471710023</v>
      </c>
      <c r="C2985" s="2">
        <f t="shared" si="1581"/>
        <v>48183.502328670002</v>
      </c>
      <c r="D2985" s="2">
        <v>0</v>
      </c>
      <c r="E2985" s="11">
        <f t="shared" si="1567"/>
        <v>48183.502328670002</v>
      </c>
      <c r="F2985" s="99">
        <f t="shared" si="1560"/>
        <v>5344.63</v>
      </c>
      <c r="G2985" s="3">
        <f>IF(N2985=1,VLOOKUP(A2984,[1]Plan1!$BG$69:$BI$188,3),G2984)</f>
        <v>5357.46</v>
      </c>
      <c r="H2985" s="200">
        <f t="shared" si="1561"/>
        <v>44014</v>
      </c>
      <c r="I2985" s="200">
        <f t="shared" si="1562"/>
        <v>44045</v>
      </c>
      <c r="J2985" s="27">
        <f t="shared" si="1568"/>
        <v>2.4005403554596683E-3</v>
      </c>
      <c r="K2985" s="12">
        <f t="shared" si="1582"/>
        <v>44105</v>
      </c>
      <c r="L2985" s="12">
        <f t="shared" si="1569"/>
        <v>44105</v>
      </c>
      <c r="M2985" s="1">
        <f t="shared" si="1583"/>
        <v>21</v>
      </c>
      <c r="N2985" s="1">
        <f t="shared" si="1570"/>
        <v>20</v>
      </c>
      <c r="O2985" s="2">
        <f t="shared" si="1571"/>
        <v>1.0022860899999999</v>
      </c>
      <c r="P2985" s="11">
        <f t="shared" si="1559"/>
        <v>1.00359968</v>
      </c>
      <c r="Q2985" s="11">
        <f t="shared" si="1588"/>
        <v>1.5413667466637697</v>
      </c>
      <c r="R2985" s="2">
        <f t="shared" ref="R2985:R3048" si="1591">TRUNC(TRUNC((O2985*Q2985),15),8)</f>
        <v>1.5448904400000001</v>
      </c>
      <c r="S2985" s="2">
        <f t="shared" si="1586"/>
        <v>1.5082878799999999</v>
      </c>
      <c r="T2985" s="2">
        <f t="shared" si="1572"/>
        <v>72674.592578280004</v>
      </c>
      <c r="U2985" s="2">
        <f t="shared" si="1573"/>
        <v>0</v>
      </c>
      <c r="V2985" s="2">
        <f t="shared" si="1574"/>
        <v>26254.729784610026</v>
      </c>
      <c r="W2985" s="2">
        <f t="shared" si="1575"/>
        <v>74438.232113280028</v>
      </c>
      <c r="X2985" s="29">
        <f t="shared" si="1576"/>
        <v>0</v>
      </c>
      <c r="Y2985" s="2">
        <f t="shared" si="1587"/>
        <v>0</v>
      </c>
      <c r="Z2985" s="82">
        <f t="shared" si="1577"/>
        <v>0</v>
      </c>
      <c r="AA2985" s="2">
        <f t="shared" si="1564"/>
        <v>0</v>
      </c>
      <c r="AB2985" s="27">
        <f t="shared" si="1584"/>
        <v>6.7299999999999999E-2</v>
      </c>
      <c r="AC2985" s="29">
        <f t="shared" si="1563"/>
        <v>20</v>
      </c>
      <c r="AD2985" s="29">
        <v>252</v>
      </c>
      <c r="AE2985" s="11">
        <f t="shared" si="1589"/>
        <v>1.0051825969999999</v>
      </c>
      <c r="AF2985" s="2">
        <f t="shared" si="1565"/>
        <v>376.64312546999997</v>
      </c>
      <c r="AG2985" s="2">
        <f t="shared" si="1578"/>
        <v>385.78335843000002</v>
      </c>
      <c r="AH2985" s="3">
        <f t="shared" si="1579"/>
        <v>0</v>
      </c>
      <c r="AI2985" s="4" t="str">
        <f t="shared" si="1590"/>
        <v>A+J=</v>
      </c>
      <c r="AJ2985" s="12">
        <f t="shared" si="1585"/>
        <v>44105</v>
      </c>
      <c r="AK2985" s="12"/>
      <c r="AL2985" s="4"/>
      <c r="AM2985" s="1"/>
      <c r="AN2985" s="12"/>
      <c r="AO2985" s="1"/>
      <c r="AP2985" s="1"/>
      <c r="AQ2985" s="3"/>
      <c r="AR2985" s="3"/>
      <c r="AS2985" s="7"/>
      <c r="AT2985" s="1"/>
      <c r="AU2985" s="1"/>
      <c r="AV2985" s="1"/>
      <c r="AW2985" s="1"/>
      <c r="AX2985" s="1"/>
      <c r="AY2985" s="1"/>
      <c r="AZ2985" s="1"/>
      <c r="BA2985" s="1"/>
      <c r="BB2985" s="1"/>
    </row>
    <row r="2986" spans="1:154" x14ac:dyDescent="0.2">
      <c r="A2986" s="176">
        <f t="shared" si="1580"/>
        <v>44105</v>
      </c>
      <c r="B2986" s="93">
        <f t="shared" si="1566"/>
        <v>74851.903367905819</v>
      </c>
      <c r="C2986" s="93">
        <f t="shared" si="1581"/>
        <v>48183.502328670002</v>
      </c>
      <c r="D2986" s="93">
        <v>0</v>
      </c>
      <c r="E2986" s="95">
        <f t="shared" si="1567"/>
        <v>48183.502328670002</v>
      </c>
      <c r="F2986" s="101">
        <f t="shared" si="1560"/>
        <v>5344.63</v>
      </c>
      <c r="G2986" s="49">
        <f>IF(N2986=1,VLOOKUP(A2985,[1]Plan1!$BG$69:$BI$188,3),G2985)</f>
        <v>5357.46</v>
      </c>
      <c r="H2986" s="201">
        <f t="shared" si="1561"/>
        <v>44014</v>
      </c>
      <c r="I2986" s="201">
        <f t="shared" si="1562"/>
        <v>44045</v>
      </c>
      <c r="J2986" s="94">
        <f t="shared" si="1568"/>
        <v>2.4005403554596683E-3</v>
      </c>
      <c r="K2986" s="16">
        <f t="shared" si="1582"/>
        <v>44138</v>
      </c>
      <c r="L2986" s="16">
        <f t="shared" si="1569"/>
        <v>44105</v>
      </c>
      <c r="M2986" s="38">
        <f t="shared" si="1583"/>
        <v>21</v>
      </c>
      <c r="N2986" s="38">
        <f t="shared" si="1570"/>
        <v>21</v>
      </c>
      <c r="O2986" s="93">
        <f t="shared" si="1571"/>
        <v>1.00240054</v>
      </c>
      <c r="P2986" s="95">
        <f t="shared" ref="P2986:P3049" si="1592">IF(L2986&gt;L2985,O2985,P2985)</f>
        <v>1.00359968</v>
      </c>
      <c r="Q2986" s="95">
        <f t="shared" si="1588"/>
        <v>1.5413667466637697</v>
      </c>
      <c r="R2986" s="93">
        <f t="shared" si="1591"/>
        <v>1.54506685</v>
      </c>
      <c r="S2986" s="93">
        <f t="shared" si="1586"/>
        <v>1.54506685</v>
      </c>
      <c r="T2986" s="93">
        <f t="shared" si="1572"/>
        <v>74446.732164920002</v>
      </c>
      <c r="U2986" s="93">
        <f t="shared" si="1573"/>
        <v>0</v>
      </c>
      <c r="V2986" s="93">
        <f t="shared" si="1574"/>
        <v>26263.229836255821</v>
      </c>
      <c r="W2986" s="93">
        <f t="shared" si="1575"/>
        <v>74446.732164925823</v>
      </c>
      <c r="X2986" s="96">
        <f t="shared" si="1576"/>
        <v>98</v>
      </c>
      <c r="Y2986" s="93">
        <f t="shared" si="1587"/>
        <v>3894.73754095</v>
      </c>
      <c r="Z2986" s="97">
        <f t="shared" si="1577"/>
        <v>8.0831349999999996E-2</v>
      </c>
      <c r="AA2986" s="93">
        <f t="shared" si="1564"/>
        <v>6017.6298639699999</v>
      </c>
      <c r="AB2986" s="94">
        <f t="shared" si="1584"/>
        <v>6.7299999999999999E-2</v>
      </c>
      <c r="AC2986" s="96">
        <f t="shared" si="1563"/>
        <v>21</v>
      </c>
      <c r="AD2986" s="96">
        <v>252</v>
      </c>
      <c r="AE2986" s="95">
        <f t="shared" si="1589"/>
        <v>1.0054424310000001</v>
      </c>
      <c r="AF2986" s="93">
        <f t="shared" si="1565"/>
        <v>405.17120297999998</v>
      </c>
      <c r="AG2986" s="93">
        <f t="shared" si="1578"/>
        <v>405.17120297999998</v>
      </c>
      <c r="AH2986" s="49">
        <f t="shared" si="1579"/>
        <v>6422.8010669499999</v>
      </c>
      <c r="AI2986" s="98" t="str">
        <f t="shared" si="1590"/>
        <v>A+J=</v>
      </c>
      <c r="AJ2986" s="12">
        <f t="shared" si="1585"/>
        <v>44105</v>
      </c>
      <c r="AK2986" s="16"/>
      <c r="AL2986" s="98"/>
      <c r="AM2986" s="38"/>
      <c r="AN2986" s="16"/>
      <c r="AO2986" s="38"/>
      <c r="AP2986" s="38"/>
      <c r="AQ2986" s="49"/>
      <c r="AR2986" s="49"/>
      <c r="AS2986" s="80"/>
      <c r="AT2986" s="38"/>
      <c r="AU2986" s="38"/>
      <c r="AV2986" s="38"/>
      <c r="AW2986" s="38"/>
      <c r="AX2986" s="38"/>
      <c r="AY2986" s="38"/>
      <c r="AZ2986" s="38"/>
      <c r="BA2986" s="38"/>
      <c r="BB2986" s="38"/>
      <c r="BC2986" s="38"/>
      <c r="BD2986" s="38"/>
      <c r="BE2986" s="38"/>
      <c r="BF2986" s="38"/>
      <c r="BG2986" s="38"/>
      <c r="BH2986" s="38"/>
      <c r="BI2986" s="38"/>
      <c r="BJ2986" s="38"/>
      <c r="BK2986" s="38"/>
      <c r="BL2986" s="38"/>
      <c r="BM2986" s="38"/>
      <c r="BN2986" s="38"/>
      <c r="BO2986" s="38"/>
      <c r="BP2986" s="38"/>
      <c r="BQ2986" s="38"/>
      <c r="BR2986" s="38"/>
      <c r="BS2986" s="38"/>
      <c r="BT2986" s="38"/>
      <c r="BU2986" s="38"/>
      <c r="BV2986" s="38"/>
      <c r="BW2986" s="38"/>
      <c r="BX2986" s="38"/>
      <c r="BY2986" s="38"/>
      <c r="BZ2986" s="38"/>
      <c r="CA2986" s="38"/>
      <c r="CB2986" s="38"/>
      <c r="CC2986" s="38"/>
      <c r="CD2986" s="38"/>
      <c r="CE2986" s="38"/>
      <c r="CF2986" s="38"/>
      <c r="CG2986" s="38"/>
      <c r="CH2986" s="38"/>
      <c r="CI2986" s="38"/>
      <c r="CJ2986" s="38"/>
      <c r="CK2986" s="38"/>
      <c r="CL2986" s="38"/>
      <c r="CM2986" s="38"/>
      <c r="CN2986" s="38"/>
      <c r="CO2986" s="38"/>
      <c r="CP2986" s="38"/>
      <c r="CQ2986" s="38"/>
      <c r="CR2986" s="38"/>
      <c r="CS2986" s="38"/>
      <c r="CT2986" s="38"/>
      <c r="CU2986" s="38"/>
      <c r="CV2986" s="38"/>
      <c r="CW2986" s="38"/>
      <c r="CX2986" s="38"/>
      <c r="CY2986" s="38"/>
      <c r="CZ2986" s="38"/>
      <c r="DA2986" s="38"/>
      <c r="DB2986" s="38"/>
      <c r="DC2986" s="38"/>
      <c r="DD2986" s="38"/>
      <c r="DE2986" s="38"/>
      <c r="DF2986" s="38"/>
      <c r="DG2986" s="38"/>
      <c r="DH2986" s="38"/>
      <c r="DI2986" s="38"/>
      <c r="DJ2986" s="38"/>
      <c r="DK2986" s="38"/>
      <c r="DL2986" s="38"/>
      <c r="DM2986" s="38"/>
      <c r="DN2986" s="38"/>
      <c r="DO2986" s="38"/>
      <c r="DP2986" s="38"/>
      <c r="DQ2986" s="38"/>
      <c r="DR2986" s="38"/>
      <c r="DS2986" s="38"/>
      <c r="DT2986" s="38"/>
      <c r="DU2986" s="38"/>
      <c r="DV2986" s="38"/>
      <c r="DW2986" s="38"/>
      <c r="DX2986" s="38"/>
      <c r="DY2986" s="38"/>
      <c r="DZ2986" s="38"/>
      <c r="EA2986" s="38"/>
      <c r="EB2986" s="38"/>
      <c r="EC2986" s="38"/>
      <c r="ED2986" s="38"/>
      <c r="EE2986" s="38"/>
      <c r="EF2986" s="38"/>
      <c r="EG2986" s="38"/>
      <c r="EH2986" s="38"/>
      <c r="EI2986" s="38"/>
      <c r="EJ2986" s="38"/>
      <c r="EK2986" s="38"/>
      <c r="EL2986" s="38"/>
      <c r="EM2986" s="38"/>
      <c r="EN2986" s="38"/>
      <c r="EO2986" s="38"/>
      <c r="EP2986" s="38"/>
      <c r="EQ2986" s="38"/>
      <c r="ER2986" s="38"/>
      <c r="ES2986" s="38"/>
      <c r="ET2986" s="38"/>
      <c r="EU2986" s="38"/>
      <c r="EV2986" s="38"/>
      <c r="EW2986" s="38"/>
      <c r="EX2986" s="38"/>
    </row>
    <row r="2987" spans="1:154" x14ac:dyDescent="0.2">
      <c r="A2987" s="178">
        <f t="shared" si="1580"/>
        <v>44106</v>
      </c>
      <c r="B2987" s="2">
        <f t="shared" si="1566"/>
        <v>68446.79081332346</v>
      </c>
      <c r="C2987" s="2">
        <f t="shared" si="1581"/>
        <v>44288.76478772</v>
      </c>
      <c r="D2987" s="2">
        <f>SUM(Y2987:Y$3321)</f>
        <v>44288.76478772</v>
      </c>
      <c r="E2987" s="11">
        <f t="shared" si="1567"/>
        <v>0</v>
      </c>
      <c r="F2987" s="99">
        <f t="shared" si="1560"/>
        <v>5357.46</v>
      </c>
      <c r="G2987" s="3">
        <f>IF(N2987=1,VLOOKUP(A2986,[1]Plan1!$BG$69:$BI$188,3),G2986)</f>
        <v>5391.75</v>
      </c>
      <c r="H2987" s="200">
        <f t="shared" si="1561"/>
        <v>44045</v>
      </c>
      <c r="I2987" s="200">
        <f t="shared" si="1562"/>
        <v>44076</v>
      </c>
      <c r="J2987" s="27">
        <f t="shared" si="1568"/>
        <v>6.4004210950712181E-3</v>
      </c>
      <c r="K2987" s="12">
        <f t="shared" si="1582"/>
        <v>44138</v>
      </c>
      <c r="L2987" s="12">
        <f t="shared" si="1569"/>
        <v>44138</v>
      </c>
      <c r="M2987" s="1">
        <f t="shared" si="1583"/>
        <v>21</v>
      </c>
      <c r="N2987" s="1">
        <f t="shared" si="1570"/>
        <v>1</v>
      </c>
      <c r="O2987" s="2">
        <f t="shared" si="1571"/>
        <v>1.0003038500000001</v>
      </c>
      <c r="P2987" s="11">
        <f t="shared" si="1592"/>
        <v>1.00240054</v>
      </c>
      <c r="Q2987" s="11">
        <f t="shared" si="1588"/>
        <v>1.5450668591938059</v>
      </c>
      <c r="R2987" s="2">
        <f t="shared" si="1591"/>
        <v>1.5455363200000001</v>
      </c>
      <c r="S2987" s="2">
        <f t="shared" si="1586"/>
        <v>1.54506685</v>
      </c>
      <c r="T2987" s="2">
        <f t="shared" si="1572"/>
        <v>68429.102300950006</v>
      </c>
      <c r="U2987" s="2">
        <f t="shared" si="1573"/>
        <v>24140.337513233459</v>
      </c>
      <c r="V2987" s="2">
        <f t="shared" si="1574"/>
        <v>0</v>
      </c>
      <c r="W2987" s="2">
        <f t="shared" si="1575"/>
        <v>68429.102300953455</v>
      </c>
      <c r="X2987" s="29">
        <f t="shared" si="1576"/>
        <v>0</v>
      </c>
      <c r="Y2987" s="2">
        <f t="shared" si="1587"/>
        <v>0</v>
      </c>
      <c r="Z2987" s="82">
        <f t="shared" si="1577"/>
        <v>0</v>
      </c>
      <c r="AA2987" s="2">
        <f t="shared" si="1564"/>
        <v>0</v>
      </c>
      <c r="AB2987" s="27">
        <f t="shared" si="1584"/>
        <v>6.7299999999999999E-2</v>
      </c>
      <c r="AC2987" s="29">
        <f t="shared" si="1563"/>
        <v>1</v>
      </c>
      <c r="AD2987" s="29">
        <v>252</v>
      </c>
      <c r="AE2987" s="11">
        <f t="shared" si="1589"/>
        <v>1.0002584940000001</v>
      </c>
      <c r="AF2987" s="2">
        <f t="shared" si="1565"/>
        <v>17.688512370000002</v>
      </c>
      <c r="AG2987" s="2">
        <f t="shared" si="1578"/>
        <v>17.688512370000002</v>
      </c>
      <c r="AH2987" s="3">
        <f t="shared" si="1579"/>
        <v>0</v>
      </c>
      <c r="AI2987" s="4" t="str">
        <f t="shared" si="1590"/>
        <v>A+J=</v>
      </c>
      <c r="AJ2987" s="12">
        <f t="shared" si="1585"/>
        <v>44138</v>
      </c>
      <c r="AK2987" s="12"/>
      <c r="AL2987" s="4"/>
      <c r="AM2987" s="1"/>
      <c r="AN2987" s="12"/>
      <c r="AO2987" s="1"/>
      <c r="AP2987" s="1"/>
      <c r="AQ2987" s="3"/>
      <c r="AR2987" s="3"/>
      <c r="AS2987" s="7"/>
      <c r="AT2987" s="1"/>
      <c r="AU2987" s="1"/>
      <c r="AV2987" s="1"/>
      <c r="AW2987" s="1"/>
      <c r="AX2987" s="1"/>
      <c r="AY2987" s="1"/>
      <c r="AZ2987" s="1"/>
      <c r="BA2987" s="1"/>
      <c r="BB2987" s="1"/>
    </row>
    <row r="2988" spans="1:154" x14ac:dyDescent="0.2">
      <c r="A2988" s="178">
        <f t="shared" si="1580"/>
        <v>44107</v>
      </c>
      <c r="B2988" s="2">
        <f t="shared" si="1566"/>
        <v>68464.48391044345</v>
      </c>
      <c r="C2988" s="2">
        <f t="shared" si="1581"/>
        <v>44288.76478772</v>
      </c>
      <c r="D2988" s="2">
        <f>SUM(Y2988:Y$3321)</f>
        <v>44288.76478772</v>
      </c>
      <c r="E2988" s="11">
        <f t="shared" si="1567"/>
        <v>0</v>
      </c>
      <c r="F2988" s="99">
        <f t="shared" si="1560"/>
        <v>5357.46</v>
      </c>
      <c r="G2988" s="3">
        <f>IF(N2988=1,VLOOKUP(A2987,[1]Plan1!$BG$69:$BI$188,3),G2987)</f>
        <v>5391.75</v>
      </c>
      <c r="H2988" s="200">
        <f t="shared" si="1561"/>
        <v>44045</v>
      </c>
      <c r="I2988" s="200">
        <f t="shared" si="1562"/>
        <v>44076</v>
      </c>
      <c r="J2988" s="27">
        <f t="shared" si="1568"/>
        <v>6.4004210950712181E-3</v>
      </c>
      <c r="K2988" s="12">
        <f t="shared" si="1582"/>
        <v>44138</v>
      </c>
      <c r="L2988" s="12">
        <f t="shared" si="1569"/>
        <v>44138</v>
      </c>
      <c r="M2988" s="1">
        <f t="shared" si="1583"/>
        <v>21</v>
      </c>
      <c r="N2988" s="1">
        <f t="shared" si="1570"/>
        <v>2</v>
      </c>
      <c r="O2988" s="2">
        <f t="shared" si="1571"/>
        <v>1.0006078</v>
      </c>
      <c r="P2988" s="11">
        <f t="shared" si="1592"/>
        <v>1.00240054</v>
      </c>
      <c r="Q2988" s="11">
        <f t="shared" si="1588"/>
        <v>1.5450668591938059</v>
      </c>
      <c r="R2988" s="2">
        <f t="shared" si="1591"/>
        <v>1.5460059500000001</v>
      </c>
      <c r="S2988" s="2">
        <f t="shared" si="1586"/>
        <v>1.54506685</v>
      </c>
      <c r="T2988" s="2">
        <f t="shared" si="1572"/>
        <v>68429.102300950006</v>
      </c>
      <c r="U2988" s="2">
        <f t="shared" si="1573"/>
        <v>24140.337513233459</v>
      </c>
      <c r="V2988" s="2">
        <f t="shared" si="1574"/>
        <v>0</v>
      </c>
      <c r="W2988" s="2">
        <f t="shared" si="1575"/>
        <v>68429.102300953455</v>
      </c>
      <c r="X2988" s="29">
        <f t="shared" si="1576"/>
        <v>0</v>
      </c>
      <c r="Y2988" s="2">
        <f t="shared" si="1587"/>
        <v>0</v>
      </c>
      <c r="Z2988" s="82">
        <f t="shared" si="1577"/>
        <v>0</v>
      </c>
      <c r="AA2988" s="2">
        <f t="shared" si="1564"/>
        <v>0</v>
      </c>
      <c r="AB2988" s="27">
        <f t="shared" si="1584"/>
        <v>6.7299999999999999E-2</v>
      </c>
      <c r="AC2988" s="29">
        <f t="shared" si="1563"/>
        <v>2</v>
      </c>
      <c r="AD2988" s="29">
        <v>252</v>
      </c>
      <c r="AE2988" s="11">
        <f t="shared" si="1589"/>
        <v>1.000517055</v>
      </c>
      <c r="AF2988" s="2">
        <f t="shared" si="1565"/>
        <v>35.381609490000002</v>
      </c>
      <c r="AG2988" s="2">
        <f t="shared" si="1578"/>
        <v>35.381609490000002</v>
      </c>
      <c r="AH2988" s="3">
        <f t="shared" si="1579"/>
        <v>0</v>
      </c>
      <c r="AI2988" s="4" t="str">
        <f t="shared" si="1590"/>
        <v>A+J=</v>
      </c>
      <c r="AJ2988" s="12">
        <f t="shared" si="1585"/>
        <v>44138</v>
      </c>
      <c r="AK2988" s="12"/>
      <c r="AL2988" s="4"/>
      <c r="AM2988" s="1"/>
      <c r="AN2988" s="12"/>
      <c r="AO2988" s="1"/>
      <c r="AP2988" s="1"/>
      <c r="AQ2988" s="3"/>
      <c r="AR2988" s="3"/>
      <c r="AS2988" s="7"/>
      <c r="AT2988" s="1"/>
      <c r="AU2988" s="1"/>
      <c r="AV2988" s="1"/>
      <c r="AW2988" s="1"/>
      <c r="AX2988" s="1"/>
      <c r="AY2988" s="1"/>
      <c r="AZ2988" s="1"/>
      <c r="BA2988" s="1"/>
      <c r="BB2988" s="1"/>
    </row>
    <row r="2989" spans="1:154" x14ac:dyDescent="0.2">
      <c r="A2989" s="178">
        <f t="shared" si="1580"/>
        <v>44108</v>
      </c>
      <c r="B2989" s="2">
        <f t="shared" si="1566"/>
        <v>68464.48391044345</v>
      </c>
      <c r="C2989" s="2">
        <f t="shared" si="1581"/>
        <v>44288.76478772</v>
      </c>
      <c r="D2989" s="2">
        <f>SUM(Y2989:Y$3321)</f>
        <v>44288.76478772</v>
      </c>
      <c r="E2989" s="11">
        <f t="shared" si="1567"/>
        <v>0</v>
      </c>
      <c r="F2989" s="99">
        <f t="shared" si="1560"/>
        <v>5357.46</v>
      </c>
      <c r="G2989" s="3">
        <f>IF(N2989=1,VLOOKUP(A2988,[1]Plan1!$BG$69:$BI$188,3),G2988)</f>
        <v>5391.75</v>
      </c>
      <c r="H2989" s="200">
        <f t="shared" si="1561"/>
        <v>44045</v>
      </c>
      <c r="I2989" s="200">
        <f t="shared" si="1562"/>
        <v>44076</v>
      </c>
      <c r="J2989" s="27">
        <f t="shared" si="1568"/>
        <v>6.4004210950712181E-3</v>
      </c>
      <c r="K2989" s="12">
        <f t="shared" si="1582"/>
        <v>44138</v>
      </c>
      <c r="L2989" s="12">
        <f t="shared" si="1569"/>
        <v>44138</v>
      </c>
      <c r="M2989" s="1">
        <f t="shared" si="1583"/>
        <v>21</v>
      </c>
      <c r="N2989" s="1">
        <f t="shared" si="1570"/>
        <v>2</v>
      </c>
      <c r="O2989" s="2">
        <f t="shared" si="1571"/>
        <v>1.0006078</v>
      </c>
      <c r="P2989" s="11">
        <f t="shared" si="1592"/>
        <v>1.00240054</v>
      </c>
      <c r="Q2989" s="11">
        <f t="shared" si="1588"/>
        <v>1.5450668591938059</v>
      </c>
      <c r="R2989" s="2">
        <f t="shared" si="1591"/>
        <v>1.5460059500000001</v>
      </c>
      <c r="S2989" s="2">
        <f t="shared" si="1586"/>
        <v>1.54506685</v>
      </c>
      <c r="T2989" s="2">
        <f t="shared" si="1572"/>
        <v>68429.102300950006</v>
      </c>
      <c r="U2989" s="2">
        <f t="shared" si="1573"/>
        <v>24140.337513233459</v>
      </c>
      <c r="V2989" s="2">
        <f t="shared" si="1574"/>
        <v>0</v>
      </c>
      <c r="W2989" s="2">
        <f t="shared" si="1575"/>
        <v>68429.102300953455</v>
      </c>
      <c r="X2989" s="29">
        <f t="shared" si="1576"/>
        <v>0</v>
      </c>
      <c r="Y2989" s="2">
        <f t="shared" si="1587"/>
        <v>0</v>
      </c>
      <c r="Z2989" s="82">
        <f t="shared" si="1577"/>
        <v>0</v>
      </c>
      <c r="AA2989" s="2">
        <f t="shared" si="1564"/>
        <v>0</v>
      </c>
      <c r="AB2989" s="27">
        <f t="shared" si="1584"/>
        <v>6.7299999999999999E-2</v>
      </c>
      <c r="AC2989" s="29">
        <f t="shared" si="1563"/>
        <v>2</v>
      </c>
      <c r="AD2989" s="29">
        <v>252</v>
      </c>
      <c r="AE2989" s="11">
        <f t="shared" si="1589"/>
        <v>1.000517055</v>
      </c>
      <c r="AF2989" s="2">
        <f t="shared" si="1565"/>
        <v>35.381609490000002</v>
      </c>
      <c r="AG2989" s="2">
        <f t="shared" si="1578"/>
        <v>35.381609490000002</v>
      </c>
      <c r="AH2989" s="3">
        <f t="shared" si="1579"/>
        <v>0</v>
      </c>
      <c r="AI2989" s="4" t="str">
        <f t="shared" si="1590"/>
        <v>A+J=</v>
      </c>
      <c r="AJ2989" s="12">
        <f t="shared" si="1585"/>
        <v>44138</v>
      </c>
      <c r="AK2989" s="12"/>
      <c r="AL2989" s="4"/>
      <c r="AM2989" s="1"/>
      <c r="AN2989" s="12"/>
      <c r="AO2989" s="1"/>
      <c r="AP2989" s="1"/>
      <c r="AQ2989" s="3"/>
      <c r="AR2989" s="3"/>
      <c r="AS2989" s="7"/>
      <c r="AT2989" s="1"/>
      <c r="AU2989" s="1"/>
      <c r="AV2989" s="1"/>
      <c r="AW2989" s="1"/>
      <c r="AX2989" s="1"/>
      <c r="AY2989" s="1"/>
      <c r="AZ2989" s="1"/>
      <c r="BA2989" s="1"/>
      <c r="BB2989" s="1"/>
    </row>
    <row r="2990" spans="1:154" x14ac:dyDescent="0.2">
      <c r="A2990" s="178">
        <f t="shared" si="1580"/>
        <v>44109</v>
      </c>
      <c r="B2990" s="2">
        <f t="shared" si="1566"/>
        <v>68464.48391044345</v>
      </c>
      <c r="C2990" s="2">
        <f t="shared" si="1581"/>
        <v>44288.76478772</v>
      </c>
      <c r="D2990" s="2">
        <f>SUM(Y2990:Y$3321)</f>
        <v>44288.76478772</v>
      </c>
      <c r="E2990" s="11">
        <f t="shared" si="1567"/>
        <v>0</v>
      </c>
      <c r="F2990" s="99">
        <f t="shared" si="1560"/>
        <v>5357.46</v>
      </c>
      <c r="G2990" s="3">
        <f>IF(N2990=1,VLOOKUP(A2989,[1]Plan1!$BG$69:$BI$188,3),G2989)</f>
        <v>5391.75</v>
      </c>
      <c r="H2990" s="200">
        <f t="shared" si="1561"/>
        <v>44045</v>
      </c>
      <c r="I2990" s="200">
        <f t="shared" si="1562"/>
        <v>44076</v>
      </c>
      <c r="J2990" s="27">
        <f t="shared" si="1568"/>
        <v>6.4004210950712181E-3</v>
      </c>
      <c r="K2990" s="12">
        <f t="shared" si="1582"/>
        <v>44138</v>
      </c>
      <c r="L2990" s="12">
        <f t="shared" si="1569"/>
        <v>44138</v>
      </c>
      <c r="M2990" s="1">
        <f t="shared" si="1583"/>
        <v>21</v>
      </c>
      <c r="N2990" s="1">
        <f t="shared" si="1570"/>
        <v>2</v>
      </c>
      <c r="O2990" s="2">
        <f t="shared" si="1571"/>
        <v>1.0006078</v>
      </c>
      <c r="P2990" s="11">
        <f t="shared" si="1592"/>
        <v>1.00240054</v>
      </c>
      <c r="Q2990" s="11">
        <f t="shared" si="1588"/>
        <v>1.5450668591938059</v>
      </c>
      <c r="R2990" s="2">
        <f t="shared" si="1591"/>
        <v>1.5460059500000001</v>
      </c>
      <c r="S2990" s="2">
        <f t="shared" si="1586"/>
        <v>1.54506685</v>
      </c>
      <c r="T2990" s="2">
        <f t="shared" si="1572"/>
        <v>68429.102300950006</v>
      </c>
      <c r="U2990" s="2">
        <f t="shared" si="1573"/>
        <v>24140.337513233459</v>
      </c>
      <c r="V2990" s="2">
        <f t="shared" si="1574"/>
        <v>0</v>
      </c>
      <c r="W2990" s="2">
        <f t="shared" si="1575"/>
        <v>68429.102300953455</v>
      </c>
      <c r="X2990" s="29">
        <f t="shared" si="1576"/>
        <v>0</v>
      </c>
      <c r="Y2990" s="2">
        <f t="shared" si="1587"/>
        <v>0</v>
      </c>
      <c r="Z2990" s="82">
        <f t="shared" si="1577"/>
        <v>0</v>
      </c>
      <c r="AA2990" s="2">
        <f t="shared" si="1564"/>
        <v>0</v>
      </c>
      <c r="AB2990" s="27">
        <f t="shared" si="1584"/>
        <v>6.7299999999999999E-2</v>
      </c>
      <c r="AC2990" s="29">
        <f t="shared" si="1563"/>
        <v>2</v>
      </c>
      <c r="AD2990" s="29">
        <v>252</v>
      </c>
      <c r="AE2990" s="11">
        <f t="shared" si="1589"/>
        <v>1.000517055</v>
      </c>
      <c r="AF2990" s="2">
        <f t="shared" si="1565"/>
        <v>35.381609490000002</v>
      </c>
      <c r="AG2990" s="2">
        <f t="shared" si="1578"/>
        <v>35.381609490000002</v>
      </c>
      <c r="AH2990" s="3">
        <f t="shared" si="1579"/>
        <v>0</v>
      </c>
      <c r="AI2990" s="4" t="str">
        <f t="shared" si="1590"/>
        <v>A+J=</v>
      </c>
      <c r="AJ2990" s="12">
        <f t="shared" si="1585"/>
        <v>44138</v>
      </c>
      <c r="AK2990" s="12"/>
      <c r="AL2990" s="4"/>
      <c r="AM2990" s="1"/>
      <c r="AN2990" s="12"/>
      <c r="AO2990" s="1"/>
      <c r="AP2990" s="1"/>
      <c r="AQ2990" s="3"/>
      <c r="AR2990" s="3"/>
      <c r="AS2990" s="7"/>
      <c r="AT2990" s="1"/>
      <c r="AU2990" s="1"/>
      <c r="AV2990" s="1"/>
      <c r="AW2990" s="1"/>
      <c r="AX2990" s="1"/>
      <c r="AY2990" s="1"/>
      <c r="AZ2990" s="1"/>
      <c r="BA2990" s="1"/>
      <c r="BB2990" s="1"/>
    </row>
    <row r="2991" spans="1:154" x14ac:dyDescent="0.2">
      <c r="A2991" s="178">
        <f t="shared" si="1580"/>
        <v>44110</v>
      </c>
      <c r="B2991" s="2">
        <f t="shared" si="1566"/>
        <v>68482.181592313456</v>
      </c>
      <c r="C2991" s="2">
        <f t="shared" si="1581"/>
        <v>44288.76478772</v>
      </c>
      <c r="D2991" s="2">
        <f>SUM(Y2991:Y$3321)</f>
        <v>44288.76478772</v>
      </c>
      <c r="E2991" s="11">
        <f t="shared" si="1567"/>
        <v>0</v>
      </c>
      <c r="F2991" s="99">
        <f t="shared" si="1560"/>
        <v>5357.46</v>
      </c>
      <c r="G2991" s="3">
        <f>IF(N2991=1,VLOOKUP(A2990,[1]Plan1!$BG$69:$BI$188,3),G2990)</f>
        <v>5391.75</v>
      </c>
      <c r="H2991" s="200">
        <f t="shared" si="1561"/>
        <v>44045</v>
      </c>
      <c r="I2991" s="200">
        <f t="shared" si="1562"/>
        <v>44076</v>
      </c>
      <c r="J2991" s="27">
        <f t="shared" si="1568"/>
        <v>6.4004210950712181E-3</v>
      </c>
      <c r="K2991" s="12">
        <f t="shared" si="1582"/>
        <v>44138</v>
      </c>
      <c r="L2991" s="12">
        <f t="shared" si="1569"/>
        <v>44138</v>
      </c>
      <c r="M2991" s="1">
        <f t="shared" si="1583"/>
        <v>21</v>
      </c>
      <c r="N2991" s="1">
        <f t="shared" si="1570"/>
        <v>3</v>
      </c>
      <c r="O2991" s="2">
        <f t="shared" si="1571"/>
        <v>1.0009118400000001</v>
      </c>
      <c r="P2991" s="11">
        <f t="shared" si="1592"/>
        <v>1.00240054</v>
      </c>
      <c r="Q2991" s="11">
        <f t="shared" si="1588"/>
        <v>1.5450668591938059</v>
      </c>
      <c r="R2991" s="2">
        <f t="shared" si="1591"/>
        <v>1.5464757099999999</v>
      </c>
      <c r="S2991" s="2">
        <f t="shared" si="1586"/>
        <v>1.54506685</v>
      </c>
      <c r="T2991" s="2">
        <f t="shared" si="1572"/>
        <v>68429.102300950006</v>
      </c>
      <c r="U2991" s="2">
        <f t="shared" si="1573"/>
        <v>24140.337513233459</v>
      </c>
      <c r="V2991" s="2">
        <f t="shared" si="1574"/>
        <v>0</v>
      </c>
      <c r="W2991" s="2">
        <f t="shared" si="1575"/>
        <v>68429.102300953455</v>
      </c>
      <c r="X2991" s="29">
        <f t="shared" si="1576"/>
        <v>0</v>
      </c>
      <c r="Y2991" s="2">
        <f t="shared" si="1587"/>
        <v>0</v>
      </c>
      <c r="Z2991" s="82">
        <f t="shared" si="1577"/>
        <v>0</v>
      </c>
      <c r="AA2991" s="2">
        <f t="shared" si="1564"/>
        <v>0</v>
      </c>
      <c r="AB2991" s="27">
        <f t="shared" si="1584"/>
        <v>6.7299999999999999E-2</v>
      </c>
      <c r="AC2991" s="29">
        <f t="shared" si="1563"/>
        <v>3</v>
      </c>
      <c r="AD2991" s="29">
        <v>252</v>
      </c>
      <c r="AE2991" s="11">
        <f t="shared" si="1589"/>
        <v>1.0007756830000001</v>
      </c>
      <c r="AF2991" s="2">
        <f t="shared" si="1565"/>
        <v>53.079291359999999</v>
      </c>
      <c r="AG2991" s="2">
        <f t="shared" si="1578"/>
        <v>53.079291359999999</v>
      </c>
      <c r="AH2991" s="3">
        <f t="shared" si="1579"/>
        <v>0</v>
      </c>
      <c r="AI2991" s="4" t="str">
        <f t="shared" si="1590"/>
        <v>A+J=</v>
      </c>
      <c r="AJ2991" s="12">
        <f t="shared" si="1585"/>
        <v>44138</v>
      </c>
      <c r="AK2991" s="12"/>
      <c r="AL2991" s="4"/>
      <c r="AM2991" s="1"/>
      <c r="AN2991" s="12"/>
      <c r="AO2991" s="1"/>
      <c r="AP2991" s="1"/>
      <c r="AQ2991" s="3"/>
      <c r="AR2991" s="3"/>
      <c r="AS2991" s="7"/>
      <c r="AT2991" s="1"/>
      <c r="AU2991" s="1"/>
      <c r="AV2991" s="1"/>
      <c r="AW2991" s="1"/>
      <c r="AX2991" s="1"/>
      <c r="AY2991" s="1"/>
      <c r="AZ2991" s="1"/>
      <c r="BA2991" s="1"/>
      <c r="BB2991" s="1"/>
    </row>
    <row r="2992" spans="1:154" x14ac:dyDescent="0.2">
      <c r="A2992" s="178">
        <f t="shared" si="1580"/>
        <v>44111</v>
      </c>
      <c r="B2992" s="2">
        <f t="shared" si="1566"/>
        <v>68499.88379050346</v>
      </c>
      <c r="C2992" s="2">
        <f t="shared" si="1581"/>
        <v>44288.76478772</v>
      </c>
      <c r="D2992" s="2">
        <f>SUM(Y2992:Y$3321)</f>
        <v>44288.76478772</v>
      </c>
      <c r="E2992" s="11">
        <f t="shared" si="1567"/>
        <v>0</v>
      </c>
      <c r="F2992" s="99">
        <f t="shared" si="1560"/>
        <v>5357.46</v>
      </c>
      <c r="G2992" s="3">
        <f>IF(N2992=1,VLOOKUP(A2991,[1]Plan1!$BG$69:$BI$188,3),G2991)</f>
        <v>5391.75</v>
      </c>
      <c r="H2992" s="200">
        <f t="shared" si="1561"/>
        <v>44045</v>
      </c>
      <c r="I2992" s="200">
        <f t="shared" si="1562"/>
        <v>44076</v>
      </c>
      <c r="J2992" s="27">
        <f t="shared" si="1568"/>
        <v>6.4004210950712181E-3</v>
      </c>
      <c r="K2992" s="12">
        <f t="shared" si="1582"/>
        <v>44138</v>
      </c>
      <c r="L2992" s="12">
        <f t="shared" si="1569"/>
        <v>44138</v>
      </c>
      <c r="M2992" s="1">
        <f t="shared" si="1583"/>
        <v>21</v>
      </c>
      <c r="N2992" s="1">
        <f t="shared" si="1570"/>
        <v>4</v>
      </c>
      <c r="O2992" s="2">
        <f t="shared" si="1571"/>
        <v>1.00121598</v>
      </c>
      <c r="P2992" s="11">
        <f t="shared" si="1592"/>
        <v>1.00240054</v>
      </c>
      <c r="Q2992" s="11">
        <f t="shared" si="1588"/>
        <v>1.5450668591938059</v>
      </c>
      <c r="R2992" s="2">
        <f t="shared" si="1591"/>
        <v>1.54694562</v>
      </c>
      <c r="S2992" s="2">
        <f t="shared" si="1586"/>
        <v>1.54506685</v>
      </c>
      <c r="T2992" s="2">
        <f t="shared" si="1572"/>
        <v>68429.102300950006</v>
      </c>
      <c r="U2992" s="2">
        <f t="shared" si="1573"/>
        <v>24140.337513233459</v>
      </c>
      <c r="V2992" s="2">
        <f t="shared" si="1574"/>
        <v>0</v>
      </c>
      <c r="W2992" s="2">
        <f t="shared" si="1575"/>
        <v>68429.102300953455</v>
      </c>
      <c r="X2992" s="29">
        <f t="shared" si="1576"/>
        <v>0</v>
      </c>
      <c r="Y2992" s="2">
        <f t="shared" si="1587"/>
        <v>0</v>
      </c>
      <c r="Z2992" s="82">
        <f t="shared" si="1577"/>
        <v>0</v>
      </c>
      <c r="AA2992" s="2">
        <f t="shared" si="1564"/>
        <v>0</v>
      </c>
      <c r="AB2992" s="27">
        <f t="shared" si="1584"/>
        <v>6.7299999999999999E-2</v>
      </c>
      <c r="AC2992" s="29">
        <f t="shared" si="1563"/>
        <v>4</v>
      </c>
      <c r="AD2992" s="29">
        <v>252</v>
      </c>
      <c r="AE2992" s="11">
        <f t="shared" si="1589"/>
        <v>1.0010343770000001</v>
      </c>
      <c r="AF2992" s="2">
        <f t="shared" si="1565"/>
        <v>70.781489550000003</v>
      </c>
      <c r="AG2992" s="2">
        <f t="shared" si="1578"/>
        <v>70.781489550000003</v>
      </c>
      <c r="AH2992" s="3">
        <f t="shared" si="1579"/>
        <v>0</v>
      </c>
      <c r="AI2992" s="4" t="str">
        <f t="shared" si="1590"/>
        <v>A+J=</v>
      </c>
      <c r="AJ2992" s="12">
        <f t="shared" si="1585"/>
        <v>44138</v>
      </c>
      <c r="AK2992" s="12"/>
      <c r="AL2992" s="4"/>
      <c r="AM2992" s="1"/>
      <c r="AN2992" s="12"/>
      <c r="AO2992" s="1"/>
      <c r="AP2992" s="1"/>
      <c r="AQ2992" s="3"/>
      <c r="AR2992" s="3"/>
      <c r="AS2992" s="7"/>
      <c r="AT2992" s="1"/>
      <c r="AU2992" s="1"/>
      <c r="AV2992" s="1"/>
      <c r="AW2992" s="1"/>
      <c r="AX2992" s="1"/>
      <c r="AY2992" s="1"/>
      <c r="AZ2992" s="1"/>
      <c r="BA2992" s="1"/>
      <c r="BB2992" s="1"/>
    </row>
    <row r="2993" spans="1:54" x14ac:dyDescent="0.2">
      <c r="A2993" s="178">
        <f t="shared" si="1580"/>
        <v>44112</v>
      </c>
      <c r="B2993" s="2">
        <f t="shared" si="1566"/>
        <v>68517.590641873452</v>
      </c>
      <c r="C2993" s="2">
        <f t="shared" si="1581"/>
        <v>44288.76478772</v>
      </c>
      <c r="D2993" s="2">
        <f>SUM(Y2993:Y$3321)</f>
        <v>44288.76478772</v>
      </c>
      <c r="E2993" s="11">
        <f t="shared" si="1567"/>
        <v>0</v>
      </c>
      <c r="F2993" s="99">
        <f t="shared" si="1560"/>
        <v>5357.46</v>
      </c>
      <c r="G2993" s="3">
        <f>IF(N2993=1,VLOOKUP(A2992,[1]Plan1!$BG$69:$BI$188,3),G2992)</f>
        <v>5391.75</v>
      </c>
      <c r="H2993" s="200">
        <f t="shared" si="1561"/>
        <v>44045</v>
      </c>
      <c r="I2993" s="200">
        <f t="shared" si="1562"/>
        <v>44076</v>
      </c>
      <c r="J2993" s="27">
        <f t="shared" si="1568"/>
        <v>6.4004210950712181E-3</v>
      </c>
      <c r="K2993" s="12">
        <f t="shared" si="1582"/>
        <v>44138</v>
      </c>
      <c r="L2993" s="12">
        <f t="shared" si="1569"/>
        <v>44138</v>
      </c>
      <c r="M2993" s="1">
        <f t="shared" si="1583"/>
        <v>21</v>
      </c>
      <c r="N2993" s="1">
        <f t="shared" si="1570"/>
        <v>5</v>
      </c>
      <c r="O2993" s="2">
        <f t="shared" si="1571"/>
        <v>1.0015202000000001</v>
      </c>
      <c r="P2993" s="11">
        <f t="shared" si="1592"/>
        <v>1.00240054</v>
      </c>
      <c r="Q2993" s="11">
        <f t="shared" si="1588"/>
        <v>1.5450668591938059</v>
      </c>
      <c r="R2993" s="2">
        <f t="shared" si="1591"/>
        <v>1.54741566</v>
      </c>
      <c r="S2993" s="2">
        <f t="shared" si="1586"/>
        <v>1.54506685</v>
      </c>
      <c r="T2993" s="2">
        <f t="shared" si="1572"/>
        <v>68429.102300950006</v>
      </c>
      <c r="U2993" s="2">
        <f t="shared" si="1573"/>
        <v>24140.337513233459</v>
      </c>
      <c r="V2993" s="2">
        <f t="shared" si="1574"/>
        <v>0</v>
      </c>
      <c r="W2993" s="2">
        <f t="shared" si="1575"/>
        <v>68429.102300953455</v>
      </c>
      <c r="X2993" s="29">
        <f t="shared" si="1576"/>
        <v>0</v>
      </c>
      <c r="Y2993" s="2">
        <f t="shared" si="1587"/>
        <v>0</v>
      </c>
      <c r="Z2993" s="82">
        <f t="shared" si="1577"/>
        <v>0</v>
      </c>
      <c r="AA2993" s="2">
        <f t="shared" si="1564"/>
        <v>0</v>
      </c>
      <c r="AB2993" s="27">
        <f t="shared" si="1584"/>
        <v>6.7299999999999999E-2</v>
      </c>
      <c r="AC2993" s="29">
        <f t="shared" si="1563"/>
        <v>5</v>
      </c>
      <c r="AD2993" s="29">
        <v>252</v>
      </c>
      <c r="AE2993" s="11">
        <f t="shared" si="1589"/>
        <v>1.0012931389999999</v>
      </c>
      <c r="AF2993" s="2">
        <f t="shared" si="1565"/>
        <v>88.488340919999999</v>
      </c>
      <c r="AG2993" s="2">
        <f t="shared" si="1578"/>
        <v>88.488340919999999</v>
      </c>
      <c r="AH2993" s="3">
        <f t="shared" si="1579"/>
        <v>0</v>
      </c>
      <c r="AI2993" s="4" t="str">
        <f t="shared" si="1590"/>
        <v>A+J=</v>
      </c>
      <c r="AJ2993" s="12">
        <f t="shared" si="1585"/>
        <v>44138</v>
      </c>
      <c r="AK2993" s="12"/>
      <c r="AL2993" s="4"/>
      <c r="AM2993" s="1"/>
      <c r="AN2993" s="12"/>
      <c r="AO2993" s="1"/>
      <c r="AP2993" s="1"/>
      <c r="AQ2993" s="3"/>
      <c r="AR2993" s="3"/>
      <c r="AS2993" s="7"/>
      <c r="AT2993" s="1"/>
      <c r="AU2993" s="1"/>
      <c r="AV2993" s="1"/>
      <c r="AW2993" s="1"/>
      <c r="AX2993" s="1"/>
      <c r="AY2993" s="1"/>
      <c r="AZ2993" s="1"/>
      <c r="BA2993" s="1"/>
      <c r="BB2993" s="1"/>
    </row>
    <row r="2994" spans="1:54" x14ac:dyDescent="0.2">
      <c r="A2994" s="178">
        <f t="shared" si="1580"/>
        <v>44113</v>
      </c>
      <c r="B2994" s="2">
        <f t="shared" si="1566"/>
        <v>68535.302009563457</v>
      </c>
      <c r="C2994" s="2">
        <f t="shared" si="1581"/>
        <v>44288.76478772</v>
      </c>
      <c r="D2994" s="2">
        <f>SUM(Y2994:Y$3321)</f>
        <v>44288.76478772</v>
      </c>
      <c r="E2994" s="11">
        <f t="shared" si="1567"/>
        <v>0</v>
      </c>
      <c r="F2994" s="99">
        <f t="shared" si="1560"/>
        <v>5357.46</v>
      </c>
      <c r="G2994" s="3">
        <f>IF(N2994=1,VLOOKUP(A2993,[1]Plan1!$BG$69:$BI$188,3),G2993)</f>
        <v>5391.75</v>
      </c>
      <c r="H2994" s="200">
        <f t="shared" si="1561"/>
        <v>44045</v>
      </c>
      <c r="I2994" s="200">
        <f t="shared" si="1562"/>
        <v>44076</v>
      </c>
      <c r="J2994" s="27">
        <f t="shared" si="1568"/>
        <v>6.4004210950712181E-3</v>
      </c>
      <c r="K2994" s="12">
        <f t="shared" si="1582"/>
        <v>44138</v>
      </c>
      <c r="L2994" s="12">
        <f t="shared" si="1569"/>
        <v>44138</v>
      </c>
      <c r="M2994" s="1">
        <f t="shared" si="1583"/>
        <v>21</v>
      </c>
      <c r="N2994" s="1">
        <f t="shared" si="1570"/>
        <v>6</v>
      </c>
      <c r="O2994" s="2">
        <f t="shared" si="1571"/>
        <v>1.00182452</v>
      </c>
      <c r="P2994" s="11">
        <f t="shared" si="1592"/>
        <v>1.00240054</v>
      </c>
      <c r="Q2994" s="11">
        <f t="shared" si="1588"/>
        <v>1.5450668591938059</v>
      </c>
      <c r="R2994" s="2">
        <f t="shared" si="1591"/>
        <v>1.5478858600000001</v>
      </c>
      <c r="S2994" s="2">
        <f t="shared" si="1586"/>
        <v>1.54506685</v>
      </c>
      <c r="T2994" s="2">
        <f t="shared" si="1572"/>
        <v>68429.102300950006</v>
      </c>
      <c r="U2994" s="2">
        <f t="shared" si="1573"/>
        <v>24140.337513233459</v>
      </c>
      <c r="V2994" s="2">
        <f t="shared" si="1574"/>
        <v>0</v>
      </c>
      <c r="W2994" s="2">
        <f t="shared" si="1575"/>
        <v>68429.102300953455</v>
      </c>
      <c r="X2994" s="29">
        <f t="shared" si="1576"/>
        <v>0</v>
      </c>
      <c r="Y2994" s="2">
        <f t="shared" si="1587"/>
        <v>0</v>
      </c>
      <c r="Z2994" s="82">
        <f t="shared" si="1577"/>
        <v>0</v>
      </c>
      <c r="AA2994" s="2">
        <f t="shared" si="1564"/>
        <v>0</v>
      </c>
      <c r="AB2994" s="27">
        <f t="shared" si="1584"/>
        <v>6.7299999999999999E-2</v>
      </c>
      <c r="AC2994" s="29">
        <f t="shared" si="1563"/>
        <v>6</v>
      </c>
      <c r="AD2994" s="29">
        <v>252</v>
      </c>
      <c r="AE2994" s="11">
        <f t="shared" si="1589"/>
        <v>1.0015519669999999</v>
      </c>
      <c r="AF2994" s="2">
        <f t="shared" si="1565"/>
        <v>106.19970861</v>
      </c>
      <c r="AG2994" s="2">
        <f t="shared" si="1578"/>
        <v>106.19970861</v>
      </c>
      <c r="AH2994" s="3">
        <f t="shared" si="1579"/>
        <v>0</v>
      </c>
      <c r="AI2994" s="4" t="str">
        <f t="shared" si="1590"/>
        <v>A+J=</v>
      </c>
      <c r="AJ2994" s="12">
        <f t="shared" si="1585"/>
        <v>44138</v>
      </c>
      <c r="AK2994" s="12"/>
      <c r="AL2994" s="4"/>
      <c r="AM2994" s="1"/>
      <c r="AN2994" s="12"/>
      <c r="AO2994" s="1"/>
      <c r="AP2994" s="1"/>
      <c r="AQ2994" s="3"/>
      <c r="AR2994" s="3"/>
      <c r="AS2994" s="7"/>
      <c r="AT2994" s="1"/>
      <c r="AU2994" s="1"/>
      <c r="AV2994" s="1"/>
      <c r="AW2994" s="1"/>
      <c r="AX2994" s="1"/>
      <c r="AY2994" s="1"/>
      <c r="AZ2994" s="1"/>
      <c r="BA2994" s="1"/>
      <c r="BB2994" s="1"/>
    </row>
    <row r="2995" spans="1:54" x14ac:dyDescent="0.2">
      <c r="A2995" s="178">
        <f t="shared" si="1580"/>
        <v>44114</v>
      </c>
      <c r="B2995" s="2">
        <f t="shared" si="1566"/>
        <v>68553.017962003461</v>
      </c>
      <c r="C2995" s="2">
        <f t="shared" si="1581"/>
        <v>44288.76478772</v>
      </c>
      <c r="D2995" s="2">
        <f>SUM(Y2995:Y$3321)</f>
        <v>44288.76478772</v>
      </c>
      <c r="E2995" s="11">
        <f t="shared" si="1567"/>
        <v>0</v>
      </c>
      <c r="F2995" s="99">
        <f t="shared" si="1560"/>
        <v>5357.46</v>
      </c>
      <c r="G2995" s="3">
        <f>IF(N2995=1,VLOOKUP(A2994,[1]Plan1!$BG$69:$BI$188,3),G2994)</f>
        <v>5391.75</v>
      </c>
      <c r="H2995" s="200">
        <f t="shared" si="1561"/>
        <v>44045</v>
      </c>
      <c r="I2995" s="200">
        <f t="shared" si="1562"/>
        <v>44076</v>
      </c>
      <c r="J2995" s="27">
        <f t="shared" si="1568"/>
        <v>6.4004210950712181E-3</v>
      </c>
      <c r="K2995" s="12">
        <f t="shared" si="1582"/>
        <v>44138</v>
      </c>
      <c r="L2995" s="12">
        <f t="shared" si="1569"/>
        <v>44138</v>
      </c>
      <c r="M2995" s="1">
        <f t="shared" si="1583"/>
        <v>21</v>
      </c>
      <c r="N2995" s="1">
        <f t="shared" si="1570"/>
        <v>7</v>
      </c>
      <c r="O2995" s="2">
        <f t="shared" si="1571"/>
        <v>1.00212893</v>
      </c>
      <c r="P2995" s="11">
        <f t="shared" si="1592"/>
        <v>1.00240054</v>
      </c>
      <c r="Q2995" s="11">
        <f t="shared" si="1588"/>
        <v>1.5450668591938059</v>
      </c>
      <c r="R2995" s="2">
        <f t="shared" si="1591"/>
        <v>1.54835619</v>
      </c>
      <c r="S2995" s="2">
        <f t="shared" si="1586"/>
        <v>1.54506685</v>
      </c>
      <c r="T2995" s="2">
        <f t="shared" si="1572"/>
        <v>68429.102300950006</v>
      </c>
      <c r="U2995" s="2">
        <f t="shared" si="1573"/>
        <v>24140.337513233459</v>
      </c>
      <c r="V2995" s="2">
        <f t="shared" si="1574"/>
        <v>0</v>
      </c>
      <c r="W2995" s="2">
        <f t="shared" si="1575"/>
        <v>68429.102300953455</v>
      </c>
      <c r="X2995" s="29">
        <f t="shared" si="1576"/>
        <v>0</v>
      </c>
      <c r="Y2995" s="2">
        <f t="shared" si="1587"/>
        <v>0</v>
      </c>
      <c r="Z2995" s="82">
        <f t="shared" si="1577"/>
        <v>0</v>
      </c>
      <c r="AA2995" s="2">
        <f t="shared" si="1564"/>
        <v>0</v>
      </c>
      <c r="AB2995" s="27">
        <f t="shared" si="1584"/>
        <v>6.7299999999999999E-2</v>
      </c>
      <c r="AC2995" s="29">
        <f t="shared" si="1563"/>
        <v>7</v>
      </c>
      <c r="AD2995" s="29">
        <v>252</v>
      </c>
      <c r="AE2995" s="11">
        <f t="shared" si="1589"/>
        <v>1.0018108619999999</v>
      </c>
      <c r="AF2995" s="2">
        <f t="shared" si="1565"/>
        <v>123.91566105</v>
      </c>
      <c r="AG2995" s="2">
        <f t="shared" si="1578"/>
        <v>123.91566105</v>
      </c>
      <c r="AH2995" s="3">
        <f t="shared" si="1579"/>
        <v>0</v>
      </c>
      <c r="AI2995" s="4" t="str">
        <f t="shared" si="1590"/>
        <v>A+J=</v>
      </c>
      <c r="AJ2995" s="12">
        <f t="shared" si="1585"/>
        <v>44138</v>
      </c>
      <c r="AK2995" s="12"/>
      <c r="AL2995" s="4"/>
      <c r="AM2995" s="1"/>
      <c r="AN2995" s="12"/>
      <c r="AO2995" s="1"/>
      <c r="AP2995" s="1"/>
      <c r="AQ2995" s="3"/>
      <c r="AR2995" s="3"/>
      <c r="AS2995" s="7"/>
      <c r="AT2995" s="1"/>
      <c r="AU2995" s="1"/>
      <c r="AV2995" s="1"/>
      <c r="AW2995" s="1"/>
      <c r="AX2995" s="1"/>
      <c r="AY2995" s="1"/>
      <c r="AZ2995" s="1"/>
      <c r="BA2995" s="1"/>
      <c r="BB2995" s="1"/>
    </row>
    <row r="2996" spans="1:54" x14ac:dyDescent="0.2">
      <c r="A2996" s="178">
        <f t="shared" si="1580"/>
        <v>44115</v>
      </c>
      <c r="B2996" s="2">
        <f t="shared" si="1566"/>
        <v>68553.017962003461</v>
      </c>
      <c r="C2996" s="2">
        <f t="shared" si="1581"/>
        <v>44288.76478772</v>
      </c>
      <c r="D2996" s="2">
        <f>SUM(Y2996:Y$3321)</f>
        <v>44288.76478772</v>
      </c>
      <c r="E2996" s="11">
        <f t="shared" si="1567"/>
        <v>0</v>
      </c>
      <c r="F2996" s="99">
        <f t="shared" si="1560"/>
        <v>5357.46</v>
      </c>
      <c r="G2996" s="3">
        <f>IF(N2996=1,VLOOKUP(A2995,[1]Plan1!$BG$69:$BI$188,3),G2995)</f>
        <v>5391.75</v>
      </c>
      <c r="H2996" s="200">
        <f t="shared" si="1561"/>
        <v>44045</v>
      </c>
      <c r="I2996" s="200">
        <f t="shared" si="1562"/>
        <v>44076</v>
      </c>
      <c r="J2996" s="27">
        <f t="shared" si="1568"/>
        <v>6.4004210950712181E-3</v>
      </c>
      <c r="K2996" s="12">
        <f t="shared" si="1582"/>
        <v>44138</v>
      </c>
      <c r="L2996" s="12">
        <f t="shared" si="1569"/>
        <v>44138</v>
      </c>
      <c r="M2996" s="1">
        <f t="shared" si="1583"/>
        <v>21</v>
      </c>
      <c r="N2996" s="1">
        <f t="shared" si="1570"/>
        <v>7</v>
      </c>
      <c r="O2996" s="2">
        <f t="shared" si="1571"/>
        <v>1.00212893</v>
      </c>
      <c r="P2996" s="11">
        <f t="shared" si="1592"/>
        <v>1.00240054</v>
      </c>
      <c r="Q2996" s="11">
        <f t="shared" si="1588"/>
        <v>1.5450668591938059</v>
      </c>
      <c r="R2996" s="2">
        <f t="shared" si="1591"/>
        <v>1.54835619</v>
      </c>
      <c r="S2996" s="2">
        <f t="shared" si="1586"/>
        <v>1.54506685</v>
      </c>
      <c r="T2996" s="2">
        <f t="shared" si="1572"/>
        <v>68429.102300950006</v>
      </c>
      <c r="U2996" s="2">
        <f t="shared" si="1573"/>
        <v>24140.337513233459</v>
      </c>
      <c r="V2996" s="2">
        <f t="shared" si="1574"/>
        <v>0</v>
      </c>
      <c r="W2996" s="2">
        <f t="shared" si="1575"/>
        <v>68429.102300953455</v>
      </c>
      <c r="X2996" s="29">
        <f t="shared" si="1576"/>
        <v>0</v>
      </c>
      <c r="Y2996" s="2">
        <f t="shared" si="1587"/>
        <v>0</v>
      </c>
      <c r="Z2996" s="82">
        <f t="shared" si="1577"/>
        <v>0</v>
      </c>
      <c r="AA2996" s="2">
        <f t="shared" si="1564"/>
        <v>0</v>
      </c>
      <c r="AB2996" s="27">
        <f t="shared" si="1584"/>
        <v>6.7299999999999999E-2</v>
      </c>
      <c r="AC2996" s="29">
        <f t="shared" si="1563"/>
        <v>7</v>
      </c>
      <c r="AD2996" s="29">
        <v>252</v>
      </c>
      <c r="AE2996" s="11">
        <f t="shared" si="1589"/>
        <v>1.0018108619999999</v>
      </c>
      <c r="AF2996" s="2">
        <f t="shared" si="1565"/>
        <v>123.91566105</v>
      </c>
      <c r="AG2996" s="2">
        <f t="shared" si="1578"/>
        <v>123.91566105</v>
      </c>
      <c r="AH2996" s="3">
        <f t="shared" si="1579"/>
        <v>0</v>
      </c>
      <c r="AI2996" s="4" t="str">
        <f t="shared" si="1590"/>
        <v>A+J=</v>
      </c>
      <c r="AJ2996" s="12">
        <f t="shared" si="1585"/>
        <v>44138</v>
      </c>
      <c r="AK2996" s="12"/>
      <c r="AL2996" s="4"/>
      <c r="AM2996" s="1"/>
      <c r="AN2996" s="12"/>
      <c r="AO2996" s="1"/>
      <c r="AP2996" s="1"/>
      <c r="AQ2996" s="3"/>
      <c r="AR2996" s="3"/>
      <c r="AS2996" s="7"/>
      <c r="AT2996" s="1"/>
      <c r="AU2996" s="1"/>
      <c r="AV2996" s="1"/>
      <c r="AW2996" s="1"/>
      <c r="AX2996" s="1"/>
      <c r="AY2996" s="1"/>
      <c r="AZ2996" s="1"/>
      <c r="BA2996" s="1"/>
      <c r="BB2996" s="1"/>
    </row>
    <row r="2997" spans="1:54" x14ac:dyDescent="0.2">
      <c r="A2997" s="178">
        <f t="shared" si="1580"/>
        <v>44116</v>
      </c>
      <c r="B2997" s="2">
        <f t="shared" si="1566"/>
        <v>68553.017962003461</v>
      </c>
      <c r="C2997" s="2">
        <f t="shared" si="1581"/>
        <v>44288.76478772</v>
      </c>
      <c r="D2997" s="2">
        <f>SUM(Y2997:Y$3321)</f>
        <v>44288.76478772</v>
      </c>
      <c r="E2997" s="11">
        <f t="shared" si="1567"/>
        <v>0</v>
      </c>
      <c r="F2997" s="99">
        <f t="shared" si="1560"/>
        <v>5357.46</v>
      </c>
      <c r="G2997" s="3">
        <f>IF(N2997=1,VLOOKUP(A2996,[1]Plan1!$BG$69:$BI$188,3),G2996)</f>
        <v>5391.75</v>
      </c>
      <c r="H2997" s="200">
        <f t="shared" si="1561"/>
        <v>44045</v>
      </c>
      <c r="I2997" s="200">
        <f t="shared" si="1562"/>
        <v>44076</v>
      </c>
      <c r="J2997" s="27">
        <f t="shared" si="1568"/>
        <v>6.4004210950712181E-3</v>
      </c>
      <c r="K2997" s="12">
        <f t="shared" si="1582"/>
        <v>44138</v>
      </c>
      <c r="L2997" s="12">
        <f t="shared" si="1569"/>
        <v>44138</v>
      </c>
      <c r="M2997" s="1">
        <f t="shared" si="1583"/>
        <v>21</v>
      </c>
      <c r="N2997" s="1">
        <f t="shared" si="1570"/>
        <v>7</v>
      </c>
      <c r="O2997" s="2">
        <f t="shared" si="1571"/>
        <v>1.00212893</v>
      </c>
      <c r="P2997" s="11">
        <f t="shared" si="1592"/>
        <v>1.00240054</v>
      </c>
      <c r="Q2997" s="11">
        <f t="shared" si="1588"/>
        <v>1.5450668591938059</v>
      </c>
      <c r="R2997" s="2">
        <f t="shared" si="1591"/>
        <v>1.54835619</v>
      </c>
      <c r="S2997" s="2">
        <f t="shared" si="1586"/>
        <v>1.54506685</v>
      </c>
      <c r="T2997" s="2">
        <f t="shared" si="1572"/>
        <v>68429.102300950006</v>
      </c>
      <c r="U2997" s="2">
        <f t="shared" si="1573"/>
        <v>24140.337513233459</v>
      </c>
      <c r="V2997" s="2">
        <f t="shared" si="1574"/>
        <v>0</v>
      </c>
      <c r="W2997" s="2">
        <f t="shared" si="1575"/>
        <v>68429.102300953455</v>
      </c>
      <c r="X2997" s="29">
        <f t="shared" si="1576"/>
        <v>0</v>
      </c>
      <c r="Y2997" s="2">
        <f t="shared" si="1587"/>
        <v>0</v>
      </c>
      <c r="Z2997" s="82">
        <f t="shared" si="1577"/>
        <v>0</v>
      </c>
      <c r="AA2997" s="2">
        <f t="shared" si="1564"/>
        <v>0</v>
      </c>
      <c r="AB2997" s="27">
        <f t="shared" si="1584"/>
        <v>6.7299999999999999E-2</v>
      </c>
      <c r="AC2997" s="29">
        <f t="shared" si="1563"/>
        <v>7</v>
      </c>
      <c r="AD2997" s="29">
        <v>252</v>
      </c>
      <c r="AE2997" s="11">
        <f t="shared" si="1589"/>
        <v>1.0018108619999999</v>
      </c>
      <c r="AF2997" s="2">
        <f t="shared" si="1565"/>
        <v>123.91566105</v>
      </c>
      <c r="AG2997" s="2">
        <f t="shared" si="1578"/>
        <v>123.91566105</v>
      </c>
      <c r="AH2997" s="3">
        <f t="shared" si="1579"/>
        <v>0</v>
      </c>
      <c r="AI2997" s="4" t="str">
        <f t="shared" si="1590"/>
        <v>A+J=</v>
      </c>
      <c r="AJ2997" s="12">
        <f t="shared" si="1585"/>
        <v>44138</v>
      </c>
      <c r="AK2997" s="12"/>
      <c r="AL2997" s="4"/>
      <c r="AM2997" s="1"/>
      <c r="AN2997" s="12"/>
      <c r="AO2997" s="1"/>
      <c r="AP2997" s="1"/>
      <c r="AQ2997" s="3"/>
      <c r="AR2997" s="3"/>
      <c r="AS2997" s="7"/>
      <c r="AT2997" s="1"/>
      <c r="AU2997" s="1"/>
      <c r="AV2997" s="1"/>
      <c r="AW2997" s="1"/>
      <c r="AX2997" s="1"/>
      <c r="AY2997" s="1"/>
      <c r="AZ2997" s="1"/>
      <c r="BA2997" s="1"/>
      <c r="BB2997" s="1"/>
    </row>
    <row r="2998" spans="1:54" x14ac:dyDescent="0.2">
      <c r="A2998" s="178">
        <f t="shared" si="1580"/>
        <v>44117</v>
      </c>
      <c r="B2998" s="2">
        <f t="shared" si="1566"/>
        <v>68553.017962003461</v>
      </c>
      <c r="C2998" s="2">
        <f t="shared" si="1581"/>
        <v>44288.76478772</v>
      </c>
      <c r="D2998" s="2">
        <f>SUM(Y2998:Y$3321)</f>
        <v>44288.76478772</v>
      </c>
      <c r="E2998" s="11">
        <f t="shared" si="1567"/>
        <v>0</v>
      </c>
      <c r="F2998" s="99">
        <f t="shared" si="1560"/>
        <v>5357.46</v>
      </c>
      <c r="G2998" s="3">
        <f>IF(N2998=1,VLOOKUP(A2997,[1]Plan1!$BG$69:$BI$188,3),G2997)</f>
        <v>5391.75</v>
      </c>
      <c r="H2998" s="200">
        <f t="shared" si="1561"/>
        <v>44045</v>
      </c>
      <c r="I2998" s="200">
        <f t="shared" si="1562"/>
        <v>44076</v>
      </c>
      <c r="J2998" s="27">
        <f t="shared" si="1568"/>
        <v>6.4004210950712181E-3</v>
      </c>
      <c r="K2998" s="12">
        <f t="shared" si="1582"/>
        <v>44138</v>
      </c>
      <c r="L2998" s="12">
        <f t="shared" si="1569"/>
        <v>44138</v>
      </c>
      <c r="M2998" s="1">
        <f t="shared" si="1583"/>
        <v>21</v>
      </c>
      <c r="N2998" s="1">
        <f t="shared" si="1570"/>
        <v>7</v>
      </c>
      <c r="O2998" s="2">
        <f t="shared" si="1571"/>
        <v>1.00212893</v>
      </c>
      <c r="P2998" s="11">
        <f t="shared" si="1592"/>
        <v>1.00240054</v>
      </c>
      <c r="Q2998" s="11">
        <f t="shared" si="1588"/>
        <v>1.5450668591938059</v>
      </c>
      <c r="R2998" s="2">
        <f t="shared" si="1591"/>
        <v>1.54835619</v>
      </c>
      <c r="S2998" s="2">
        <f t="shared" si="1586"/>
        <v>1.54506685</v>
      </c>
      <c r="T2998" s="2">
        <f t="shared" si="1572"/>
        <v>68429.102300950006</v>
      </c>
      <c r="U2998" s="2">
        <f t="shared" si="1573"/>
        <v>24140.337513233459</v>
      </c>
      <c r="V2998" s="2">
        <f t="shared" si="1574"/>
        <v>0</v>
      </c>
      <c r="W2998" s="2">
        <f t="shared" si="1575"/>
        <v>68429.102300953455</v>
      </c>
      <c r="X2998" s="29">
        <f t="shared" si="1576"/>
        <v>0</v>
      </c>
      <c r="Y2998" s="2">
        <f t="shared" si="1587"/>
        <v>0</v>
      </c>
      <c r="Z2998" s="82">
        <f t="shared" si="1577"/>
        <v>0</v>
      </c>
      <c r="AA2998" s="2">
        <f t="shared" si="1564"/>
        <v>0</v>
      </c>
      <c r="AB2998" s="27">
        <f t="shared" si="1584"/>
        <v>6.7299999999999999E-2</v>
      </c>
      <c r="AC2998" s="29">
        <f t="shared" si="1563"/>
        <v>7</v>
      </c>
      <c r="AD2998" s="29">
        <v>252</v>
      </c>
      <c r="AE2998" s="11">
        <f t="shared" si="1589"/>
        <v>1.0018108619999999</v>
      </c>
      <c r="AF2998" s="2">
        <f t="shared" si="1565"/>
        <v>123.91566105</v>
      </c>
      <c r="AG2998" s="2">
        <f t="shared" si="1578"/>
        <v>123.91566105</v>
      </c>
      <c r="AH2998" s="3">
        <f t="shared" si="1579"/>
        <v>0</v>
      </c>
      <c r="AI2998" s="4" t="str">
        <f t="shared" si="1590"/>
        <v>A+J=</v>
      </c>
      <c r="AJ2998" s="12">
        <f t="shared" si="1585"/>
        <v>44138</v>
      </c>
      <c r="AK2998" s="12"/>
      <c r="AL2998" s="4"/>
      <c r="AM2998" s="1"/>
      <c r="AN2998" s="12"/>
      <c r="AO2998" s="1"/>
      <c r="AP2998" s="1"/>
      <c r="AQ2998" s="3"/>
      <c r="AR2998" s="3"/>
      <c r="AS2998" s="7"/>
      <c r="AT2998" s="1"/>
      <c r="AU2998" s="1"/>
      <c r="AV2998" s="1"/>
      <c r="AW2998" s="1"/>
      <c r="AX2998" s="1"/>
      <c r="AY2998" s="1"/>
      <c r="AZ2998" s="1"/>
      <c r="BA2998" s="1"/>
      <c r="BB2998" s="1"/>
    </row>
    <row r="2999" spans="1:54" x14ac:dyDescent="0.2">
      <c r="A2999" s="178">
        <f t="shared" si="1580"/>
        <v>44118</v>
      </c>
      <c r="B2999" s="2">
        <f t="shared" si="1566"/>
        <v>68570.738567623455</v>
      </c>
      <c r="C2999" s="2">
        <f t="shared" si="1581"/>
        <v>44288.76478772</v>
      </c>
      <c r="D2999" s="2">
        <f>SUM(Y2999:Y$3321)</f>
        <v>44288.76478772</v>
      </c>
      <c r="E2999" s="11">
        <f t="shared" si="1567"/>
        <v>0</v>
      </c>
      <c r="F2999" s="99">
        <f t="shared" si="1560"/>
        <v>5357.46</v>
      </c>
      <c r="G2999" s="3">
        <f>IF(N2999=1,VLOOKUP(A2998,[1]Plan1!$BG$69:$BI$188,3),G2998)</f>
        <v>5391.75</v>
      </c>
      <c r="H2999" s="200">
        <f t="shared" si="1561"/>
        <v>44045</v>
      </c>
      <c r="I2999" s="200">
        <f t="shared" si="1562"/>
        <v>44076</v>
      </c>
      <c r="J2999" s="27">
        <f t="shared" si="1568"/>
        <v>6.4004210950712181E-3</v>
      </c>
      <c r="K2999" s="12">
        <f t="shared" si="1582"/>
        <v>44138</v>
      </c>
      <c r="L2999" s="12">
        <f t="shared" si="1569"/>
        <v>44138</v>
      </c>
      <c r="M2999" s="1">
        <f t="shared" si="1583"/>
        <v>21</v>
      </c>
      <c r="N2999" s="1">
        <f t="shared" si="1570"/>
        <v>8</v>
      </c>
      <c r="O2999" s="2">
        <f t="shared" si="1571"/>
        <v>1.0024334399999999</v>
      </c>
      <c r="P2999" s="11">
        <f t="shared" si="1592"/>
        <v>1.00240054</v>
      </c>
      <c r="Q2999" s="11">
        <f t="shared" si="1588"/>
        <v>1.5450668591938059</v>
      </c>
      <c r="R2999" s="2">
        <f t="shared" si="1591"/>
        <v>1.5488266799999999</v>
      </c>
      <c r="S2999" s="2">
        <f t="shared" si="1586"/>
        <v>1.54506685</v>
      </c>
      <c r="T2999" s="2">
        <f t="shared" si="1572"/>
        <v>68429.102300950006</v>
      </c>
      <c r="U2999" s="2">
        <f t="shared" si="1573"/>
        <v>24140.337513233459</v>
      </c>
      <c r="V2999" s="2">
        <f t="shared" si="1574"/>
        <v>0</v>
      </c>
      <c r="W2999" s="2">
        <f t="shared" si="1575"/>
        <v>68429.102300953455</v>
      </c>
      <c r="X2999" s="29">
        <f t="shared" si="1576"/>
        <v>0</v>
      </c>
      <c r="Y2999" s="2">
        <f t="shared" si="1587"/>
        <v>0</v>
      </c>
      <c r="Z2999" s="82">
        <f t="shared" si="1577"/>
        <v>0</v>
      </c>
      <c r="AA2999" s="2">
        <f t="shared" si="1564"/>
        <v>0</v>
      </c>
      <c r="AB2999" s="27">
        <f t="shared" si="1584"/>
        <v>6.7299999999999999E-2</v>
      </c>
      <c r="AC2999" s="29">
        <f t="shared" si="1563"/>
        <v>8</v>
      </c>
      <c r="AD2999" s="29">
        <v>252</v>
      </c>
      <c r="AE2999" s="11">
        <f t="shared" si="1589"/>
        <v>1.002069825</v>
      </c>
      <c r="AF2999" s="2">
        <f t="shared" si="1565"/>
        <v>141.63626667</v>
      </c>
      <c r="AG2999" s="2">
        <f t="shared" si="1578"/>
        <v>141.63626667</v>
      </c>
      <c r="AH2999" s="3">
        <f t="shared" si="1579"/>
        <v>0</v>
      </c>
      <c r="AI2999" s="4" t="str">
        <f t="shared" si="1590"/>
        <v>A+J=</v>
      </c>
      <c r="AJ2999" s="12">
        <f t="shared" si="1585"/>
        <v>44138</v>
      </c>
      <c r="AK2999" s="12"/>
      <c r="AL2999" s="4"/>
      <c r="AM2999" s="1"/>
      <c r="AN2999" s="12"/>
      <c r="AO2999" s="1"/>
      <c r="AP2999" s="1"/>
      <c r="AQ2999" s="3"/>
      <c r="AR2999" s="3"/>
      <c r="AS2999" s="7"/>
      <c r="AT2999" s="1"/>
      <c r="AU2999" s="1"/>
      <c r="AV2999" s="1"/>
      <c r="AW2999" s="1"/>
      <c r="AX2999" s="1"/>
      <c r="AY2999" s="1"/>
      <c r="AZ2999" s="1"/>
      <c r="BA2999" s="1"/>
      <c r="BB2999" s="1"/>
    </row>
    <row r="3000" spans="1:54" x14ac:dyDescent="0.2">
      <c r="A3000" s="178">
        <f t="shared" si="1580"/>
        <v>44119</v>
      </c>
      <c r="B3000" s="2">
        <f t="shared" si="1566"/>
        <v>68588.46368955345</v>
      </c>
      <c r="C3000" s="2">
        <f t="shared" si="1581"/>
        <v>44288.76478772</v>
      </c>
      <c r="D3000" s="2">
        <f>SUM(Y3000:Y$3321)</f>
        <v>44288.76478772</v>
      </c>
      <c r="E3000" s="11">
        <f t="shared" si="1567"/>
        <v>0</v>
      </c>
      <c r="F3000" s="99">
        <f t="shared" si="1560"/>
        <v>5357.46</v>
      </c>
      <c r="G3000" s="3">
        <f>IF(N3000=1,VLOOKUP(A2999,[1]Plan1!$BG$69:$BI$188,3),G2999)</f>
        <v>5391.75</v>
      </c>
      <c r="H3000" s="200">
        <f t="shared" si="1561"/>
        <v>44045</v>
      </c>
      <c r="I3000" s="200">
        <f t="shared" si="1562"/>
        <v>44076</v>
      </c>
      <c r="J3000" s="27">
        <f t="shared" si="1568"/>
        <v>6.4004210950712181E-3</v>
      </c>
      <c r="K3000" s="12">
        <f t="shared" si="1582"/>
        <v>44138</v>
      </c>
      <c r="L3000" s="12">
        <f t="shared" si="1569"/>
        <v>44138</v>
      </c>
      <c r="M3000" s="1">
        <f t="shared" si="1583"/>
        <v>21</v>
      </c>
      <c r="N3000" s="1">
        <f t="shared" si="1570"/>
        <v>9</v>
      </c>
      <c r="O3000" s="2">
        <f t="shared" si="1571"/>
        <v>1.0027380299999999</v>
      </c>
      <c r="P3000" s="11">
        <f t="shared" si="1592"/>
        <v>1.00240054</v>
      </c>
      <c r="Q3000" s="11">
        <f t="shared" si="1588"/>
        <v>1.5450668591938059</v>
      </c>
      <c r="R3000" s="2">
        <f t="shared" si="1591"/>
        <v>1.5492972899999999</v>
      </c>
      <c r="S3000" s="2">
        <f t="shared" si="1586"/>
        <v>1.54506685</v>
      </c>
      <c r="T3000" s="2">
        <f t="shared" si="1572"/>
        <v>68429.102300950006</v>
      </c>
      <c r="U3000" s="2">
        <f t="shared" si="1573"/>
        <v>24140.337513233459</v>
      </c>
      <c r="V3000" s="2">
        <f t="shared" si="1574"/>
        <v>0</v>
      </c>
      <c r="W3000" s="2">
        <f t="shared" si="1575"/>
        <v>68429.102300953455</v>
      </c>
      <c r="X3000" s="29">
        <f t="shared" si="1576"/>
        <v>0</v>
      </c>
      <c r="Y3000" s="2">
        <f t="shared" si="1587"/>
        <v>0</v>
      </c>
      <c r="Z3000" s="82">
        <f t="shared" si="1577"/>
        <v>0</v>
      </c>
      <c r="AA3000" s="2">
        <f t="shared" si="1564"/>
        <v>0</v>
      </c>
      <c r="AB3000" s="27">
        <f t="shared" si="1584"/>
        <v>6.7299999999999999E-2</v>
      </c>
      <c r="AC3000" s="29">
        <f t="shared" si="1563"/>
        <v>9</v>
      </c>
      <c r="AD3000" s="29">
        <v>252</v>
      </c>
      <c r="AE3000" s="11">
        <f t="shared" si="1589"/>
        <v>1.0023288539999999</v>
      </c>
      <c r="AF3000" s="2">
        <f t="shared" si="1565"/>
        <v>159.3613886</v>
      </c>
      <c r="AG3000" s="2">
        <f t="shared" si="1578"/>
        <v>159.3613886</v>
      </c>
      <c r="AH3000" s="3">
        <f t="shared" si="1579"/>
        <v>0</v>
      </c>
      <c r="AI3000" s="4" t="str">
        <f t="shared" si="1590"/>
        <v>A+J=</v>
      </c>
      <c r="AJ3000" s="12">
        <f t="shared" si="1585"/>
        <v>44138</v>
      </c>
      <c r="AK3000" s="12"/>
      <c r="AL3000" s="4"/>
      <c r="AM3000" s="1"/>
      <c r="AN3000" s="12"/>
      <c r="AO3000" s="1"/>
      <c r="AP3000" s="1"/>
      <c r="AQ3000" s="3"/>
      <c r="AR3000" s="3"/>
      <c r="AS3000" s="7"/>
      <c r="AT3000" s="1"/>
      <c r="AU3000" s="1"/>
      <c r="AV3000" s="1"/>
      <c r="AW3000" s="1"/>
      <c r="AX3000" s="1"/>
      <c r="AY3000" s="1"/>
      <c r="AZ3000" s="1"/>
      <c r="BA3000" s="1"/>
      <c r="BB3000" s="1"/>
    </row>
    <row r="3001" spans="1:54" x14ac:dyDescent="0.2">
      <c r="A3001" s="178">
        <f t="shared" si="1580"/>
        <v>44120</v>
      </c>
      <c r="B3001" s="2">
        <f t="shared" si="1566"/>
        <v>68606.193396243456</v>
      </c>
      <c r="C3001" s="2">
        <f t="shared" si="1581"/>
        <v>44288.76478772</v>
      </c>
      <c r="D3001" s="2">
        <f>SUM(Y3001:Y$3321)</f>
        <v>44288.76478772</v>
      </c>
      <c r="E3001" s="11">
        <f t="shared" si="1567"/>
        <v>0</v>
      </c>
      <c r="F3001" s="99">
        <f t="shared" si="1560"/>
        <v>5357.46</v>
      </c>
      <c r="G3001" s="3">
        <f>IF(N3001=1,VLOOKUP(A3000,[1]Plan1!$BG$69:$BI$188,3),G3000)</f>
        <v>5391.75</v>
      </c>
      <c r="H3001" s="200">
        <f t="shared" si="1561"/>
        <v>44045</v>
      </c>
      <c r="I3001" s="200">
        <f t="shared" si="1562"/>
        <v>44076</v>
      </c>
      <c r="J3001" s="27">
        <f t="shared" si="1568"/>
        <v>6.4004210950712181E-3</v>
      </c>
      <c r="K3001" s="12">
        <f t="shared" si="1582"/>
        <v>44138</v>
      </c>
      <c r="L3001" s="12">
        <f t="shared" si="1569"/>
        <v>44138</v>
      </c>
      <c r="M3001" s="1">
        <f t="shared" si="1583"/>
        <v>21</v>
      </c>
      <c r="N3001" s="1">
        <f t="shared" si="1570"/>
        <v>10</v>
      </c>
      <c r="O3001" s="2">
        <f t="shared" si="1571"/>
        <v>1.0030427200000001</v>
      </c>
      <c r="P3001" s="11">
        <f t="shared" si="1592"/>
        <v>1.00240054</v>
      </c>
      <c r="Q3001" s="11">
        <f t="shared" si="1588"/>
        <v>1.5450668591938059</v>
      </c>
      <c r="R3001" s="2">
        <f t="shared" si="1591"/>
        <v>1.5497680599999999</v>
      </c>
      <c r="S3001" s="2">
        <f t="shared" si="1586"/>
        <v>1.54506685</v>
      </c>
      <c r="T3001" s="2">
        <f t="shared" si="1572"/>
        <v>68429.102300950006</v>
      </c>
      <c r="U3001" s="2">
        <f t="shared" si="1573"/>
        <v>24140.337513233459</v>
      </c>
      <c r="V3001" s="2">
        <f t="shared" si="1574"/>
        <v>0</v>
      </c>
      <c r="W3001" s="2">
        <f t="shared" si="1575"/>
        <v>68429.102300953455</v>
      </c>
      <c r="X3001" s="29">
        <f t="shared" si="1576"/>
        <v>0</v>
      </c>
      <c r="Y3001" s="2">
        <f t="shared" si="1587"/>
        <v>0</v>
      </c>
      <c r="Z3001" s="82">
        <f t="shared" si="1577"/>
        <v>0</v>
      </c>
      <c r="AA3001" s="2">
        <f t="shared" si="1564"/>
        <v>0</v>
      </c>
      <c r="AB3001" s="27">
        <f t="shared" si="1584"/>
        <v>6.7299999999999999E-2</v>
      </c>
      <c r="AC3001" s="29">
        <f t="shared" si="1563"/>
        <v>10</v>
      </c>
      <c r="AD3001" s="29">
        <v>252</v>
      </c>
      <c r="AE3001" s="11">
        <f t="shared" si="1589"/>
        <v>1.0025879499999999</v>
      </c>
      <c r="AF3001" s="2">
        <f t="shared" si="1565"/>
        <v>177.09109529</v>
      </c>
      <c r="AG3001" s="2">
        <f t="shared" si="1578"/>
        <v>177.09109529</v>
      </c>
      <c r="AH3001" s="3">
        <f t="shared" si="1579"/>
        <v>0</v>
      </c>
      <c r="AI3001" s="4" t="str">
        <f t="shared" si="1590"/>
        <v>A+J=</v>
      </c>
      <c r="AJ3001" s="12">
        <f t="shared" si="1585"/>
        <v>44138</v>
      </c>
      <c r="AK3001" s="12"/>
      <c r="AL3001" s="4"/>
      <c r="AM3001" s="1"/>
      <c r="AN3001" s="12"/>
      <c r="AO3001" s="1"/>
      <c r="AP3001" s="1"/>
      <c r="AQ3001" s="3"/>
      <c r="AR3001" s="3"/>
      <c r="AS3001" s="7"/>
      <c r="AT3001" s="1"/>
      <c r="AU3001" s="1"/>
      <c r="AV3001" s="1"/>
      <c r="AW3001" s="1"/>
      <c r="AX3001" s="1"/>
      <c r="AY3001" s="1"/>
      <c r="AZ3001" s="1"/>
      <c r="BA3001" s="1"/>
      <c r="BB3001" s="1"/>
    </row>
    <row r="3002" spans="1:54" x14ac:dyDescent="0.2">
      <c r="A3002" s="178">
        <f t="shared" si="1580"/>
        <v>44121</v>
      </c>
      <c r="B3002" s="2">
        <f t="shared" si="1566"/>
        <v>68623.927687683448</v>
      </c>
      <c r="C3002" s="2">
        <f t="shared" si="1581"/>
        <v>44288.76478772</v>
      </c>
      <c r="D3002" s="2">
        <f>SUM(Y3002:Y$3321)</f>
        <v>44288.76478772</v>
      </c>
      <c r="E3002" s="11">
        <f t="shared" si="1567"/>
        <v>0</v>
      </c>
      <c r="F3002" s="99">
        <f t="shared" si="1560"/>
        <v>5357.46</v>
      </c>
      <c r="G3002" s="3">
        <f>IF(N3002=1,VLOOKUP(A3001,[1]Plan1!$BG$69:$BI$188,3),G3001)</f>
        <v>5391.75</v>
      </c>
      <c r="H3002" s="200">
        <f t="shared" si="1561"/>
        <v>44045</v>
      </c>
      <c r="I3002" s="200">
        <f t="shared" si="1562"/>
        <v>44076</v>
      </c>
      <c r="J3002" s="27">
        <f t="shared" si="1568"/>
        <v>6.4004210950712181E-3</v>
      </c>
      <c r="K3002" s="12">
        <f t="shared" si="1582"/>
        <v>44138</v>
      </c>
      <c r="L3002" s="12">
        <f t="shared" si="1569"/>
        <v>44138</v>
      </c>
      <c r="M3002" s="1">
        <f t="shared" si="1583"/>
        <v>21</v>
      </c>
      <c r="N3002" s="1">
        <f t="shared" si="1570"/>
        <v>11</v>
      </c>
      <c r="O3002" s="2">
        <f t="shared" si="1571"/>
        <v>1.0033475000000001</v>
      </c>
      <c r="P3002" s="11">
        <f t="shared" si="1592"/>
        <v>1.00240054</v>
      </c>
      <c r="Q3002" s="11">
        <f t="shared" si="1588"/>
        <v>1.5450668591938059</v>
      </c>
      <c r="R3002" s="2">
        <f t="shared" si="1591"/>
        <v>1.5502389700000001</v>
      </c>
      <c r="S3002" s="2">
        <f t="shared" si="1586"/>
        <v>1.54506685</v>
      </c>
      <c r="T3002" s="2">
        <f t="shared" si="1572"/>
        <v>68429.102300950006</v>
      </c>
      <c r="U3002" s="2">
        <f t="shared" si="1573"/>
        <v>24140.337513233459</v>
      </c>
      <c r="V3002" s="2">
        <f t="shared" si="1574"/>
        <v>0</v>
      </c>
      <c r="W3002" s="2">
        <f t="shared" si="1575"/>
        <v>68429.102300953455</v>
      </c>
      <c r="X3002" s="29">
        <f t="shared" si="1576"/>
        <v>0</v>
      </c>
      <c r="Y3002" s="2">
        <f t="shared" si="1587"/>
        <v>0</v>
      </c>
      <c r="Z3002" s="82">
        <f t="shared" si="1577"/>
        <v>0</v>
      </c>
      <c r="AA3002" s="2">
        <f t="shared" si="1564"/>
        <v>0</v>
      </c>
      <c r="AB3002" s="27">
        <f t="shared" si="1584"/>
        <v>6.7299999999999999E-2</v>
      </c>
      <c r="AC3002" s="29">
        <f t="shared" si="1563"/>
        <v>11</v>
      </c>
      <c r="AD3002" s="29">
        <v>252</v>
      </c>
      <c r="AE3002" s="11">
        <f t="shared" si="1589"/>
        <v>1.0028471130000001</v>
      </c>
      <c r="AF3002" s="2">
        <f t="shared" si="1565"/>
        <v>194.82538672999999</v>
      </c>
      <c r="AG3002" s="2">
        <f t="shared" si="1578"/>
        <v>194.82538672999999</v>
      </c>
      <c r="AH3002" s="3">
        <f t="shared" si="1579"/>
        <v>0</v>
      </c>
      <c r="AI3002" s="4" t="str">
        <f t="shared" si="1590"/>
        <v>A+J=</v>
      </c>
      <c r="AJ3002" s="12">
        <f t="shared" si="1585"/>
        <v>44138</v>
      </c>
      <c r="AK3002" s="12"/>
      <c r="AL3002" s="4"/>
      <c r="AM3002" s="1"/>
      <c r="AN3002" s="12"/>
      <c r="AO3002" s="1"/>
      <c r="AP3002" s="1"/>
      <c r="AQ3002" s="3"/>
      <c r="AR3002" s="3"/>
      <c r="AS3002" s="7"/>
      <c r="AT3002" s="1"/>
      <c r="AU3002" s="1"/>
      <c r="AV3002" s="1"/>
      <c r="AW3002" s="1"/>
      <c r="AX3002" s="1"/>
      <c r="AY3002" s="1"/>
      <c r="AZ3002" s="1"/>
      <c r="BA3002" s="1"/>
      <c r="BB3002" s="1"/>
    </row>
    <row r="3003" spans="1:54" x14ac:dyDescent="0.2">
      <c r="A3003" s="178">
        <f t="shared" si="1580"/>
        <v>44122</v>
      </c>
      <c r="B3003" s="2">
        <f t="shared" si="1566"/>
        <v>68623.927687683448</v>
      </c>
      <c r="C3003" s="2">
        <f t="shared" si="1581"/>
        <v>44288.76478772</v>
      </c>
      <c r="D3003" s="2">
        <f>SUM(Y3003:Y$3321)</f>
        <v>44288.76478772</v>
      </c>
      <c r="E3003" s="11">
        <f t="shared" si="1567"/>
        <v>0</v>
      </c>
      <c r="F3003" s="99">
        <f t="shared" si="1560"/>
        <v>5357.46</v>
      </c>
      <c r="G3003" s="3">
        <f>IF(N3003=1,VLOOKUP(A3002,[1]Plan1!$BG$69:$BI$188,3),G3002)</f>
        <v>5391.75</v>
      </c>
      <c r="H3003" s="200">
        <f t="shared" si="1561"/>
        <v>44045</v>
      </c>
      <c r="I3003" s="200">
        <f t="shared" si="1562"/>
        <v>44076</v>
      </c>
      <c r="J3003" s="27">
        <f t="shared" si="1568"/>
        <v>6.4004210950712181E-3</v>
      </c>
      <c r="K3003" s="12">
        <f t="shared" si="1582"/>
        <v>44138</v>
      </c>
      <c r="L3003" s="12">
        <f t="shared" si="1569"/>
        <v>44138</v>
      </c>
      <c r="M3003" s="1">
        <f t="shared" si="1583"/>
        <v>21</v>
      </c>
      <c r="N3003" s="1">
        <f t="shared" si="1570"/>
        <v>11</v>
      </c>
      <c r="O3003" s="2">
        <f t="shared" si="1571"/>
        <v>1.0033475000000001</v>
      </c>
      <c r="P3003" s="11">
        <f t="shared" si="1592"/>
        <v>1.00240054</v>
      </c>
      <c r="Q3003" s="11">
        <f t="shared" si="1588"/>
        <v>1.5450668591938059</v>
      </c>
      <c r="R3003" s="2">
        <f t="shared" si="1591"/>
        <v>1.5502389700000001</v>
      </c>
      <c r="S3003" s="2">
        <f t="shared" si="1586"/>
        <v>1.54506685</v>
      </c>
      <c r="T3003" s="2">
        <f t="shared" si="1572"/>
        <v>68429.102300950006</v>
      </c>
      <c r="U3003" s="2">
        <f t="shared" si="1573"/>
        <v>24140.337513233459</v>
      </c>
      <c r="V3003" s="2">
        <f t="shared" si="1574"/>
        <v>0</v>
      </c>
      <c r="W3003" s="2">
        <f t="shared" si="1575"/>
        <v>68429.102300953455</v>
      </c>
      <c r="X3003" s="29">
        <f t="shared" si="1576"/>
        <v>0</v>
      </c>
      <c r="Y3003" s="2">
        <f t="shared" si="1587"/>
        <v>0</v>
      </c>
      <c r="Z3003" s="82">
        <f t="shared" si="1577"/>
        <v>0</v>
      </c>
      <c r="AA3003" s="2">
        <f t="shared" si="1564"/>
        <v>0</v>
      </c>
      <c r="AB3003" s="27">
        <f t="shared" si="1584"/>
        <v>6.7299999999999999E-2</v>
      </c>
      <c r="AC3003" s="29">
        <f t="shared" si="1563"/>
        <v>11</v>
      </c>
      <c r="AD3003" s="29">
        <v>252</v>
      </c>
      <c r="AE3003" s="11">
        <f t="shared" si="1589"/>
        <v>1.0028471130000001</v>
      </c>
      <c r="AF3003" s="2">
        <f t="shared" si="1565"/>
        <v>194.82538672999999</v>
      </c>
      <c r="AG3003" s="2">
        <f t="shared" si="1578"/>
        <v>194.82538672999999</v>
      </c>
      <c r="AH3003" s="3">
        <f t="shared" si="1579"/>
        <v>0</v>
      </c>
      <c r="AI3003" s="4" t="str">
        <f t="shared" si="1590"/>
        <v>A+J=</v>
      </c>
      <c r="AJ3003" s="12">
        <f t="shared" si="1585"/>
        <v>44138</v>
      </c>
      <c r="AK3003" s="12"/>
      <c r="AL3003" s="4"/>
      <c r="AM3003" s="1"/>
      <c r="AN3003" s="12"/>
      <c r="AO3003" s="1"/>
      <c r="AP3003" s="1"/>
      <c r="AQ3003" s="3"/>
      <c r="AR3003" s="3"/>
      <c r="AS3003" s="7"/>
      <c r="AT3003" s="1"/>
      <c r="AU3003" s="1"/>
      <c r="AV3003" s="1"/>
      <c r="AW3003" s="1"/>
      <c r="AX3003" s="1"/>
      <c r="AY3003" s="1"/>
      <c r="AZ3003" s="1"/>
      <c r="BA3003" s="1"/>
      <c r="BB3003" s="1"/>
    </row>
    <row r="3004" spans="1:54" x14ac:dyDescent="0.2">
      <c r="A3004" s="178">
        <f t="shared" si="1580"/>
        <v>44123</v>
      </c>
      <c r="B3004" s="2">
        <f t="shared" si="1566"/>
        <v>68623.927687683448</v>
      </c>
      <c r="C3004" s="2">
        <f t="shared" si="1581"/>
        <v>44288.76478772</v>
      </c>
      <c r="D3004" s="2">
        <f>SUM(Y3004:Y$3321)</f>
        <v>44288.76478772</v>
      </c>
      <c r="E3004" s="11">
        <f t="shared" si="1567"/>
        <v>0</v>
      </c>
      <c r="F3004" s="99">
        <f t="shared" si="1560"/>
        <v>5357.46</v>
      </c>
      <c r="G3004" s="3">
        <f>IF(N3004=1,VLOOKUP(A3003,[1]Plan1!$BG$69:$BI$188,3),G3003)</f>
        <v>5391.75</v>
      </c>
      <c r="H3004" s="200">
        <f t="shared" si="1561"/>
        <v>44045</v>
      </c>
      <c r="I3004" s="200">
        <f t="shared" si="1562"/>
        <v>44076</v>
      </c>
      <c r="J3004" s="27">
        <f t="shared" si="1568"/>
        <v>6.4004210950712181E-3</v>
      </c>
      <c r="K3004" s="12">
        <f t="shared" si="1582"/>
        <v>44138</v>
      </c>
      <c r="L3004" s="12">
        <f t="shared" si="1569"/>
        <v>44138</v>
      </c>
      <c r="M3004" s="1">
        <f t="shared" si="1583"/>
        <v>21</v>
      </c>
      <c r="N3004" s="1">
        <f t="shared" si="1570"/>
        <v>11</v>
      </c>
      <c r="O3004" s="2">
        <f t="shared" si="1571"/>
        <v>1.0033475000000001</v>
      </c>
      <c r="P3004" s="11">
        <f t="shared" si="1592"/>
        <v>1.00240054</v>
      </c>
      <c r="Q3004" s="11">
        <f t="shared" si="1588"/>
        <v>1.5450668591938059</v>
      </c>
      <c r="R3004" s="2">
        <f t="shared" si="1591"/>
        <v>1.5502389700000001</v>
      </c>
      <c r="S3004" s="2">
        <f t="shared" si="1586"/>
        <v>1.54506685</v>
      </c>
      <c r="T3004" s="2">
        <f t="shared" si="1572"/>
        <v>68429.102300950006</v>
      </c>
      <c r="U3004" s="2">
        <f t="shared" si="1573"/>
        <v>24140.337513233459</v>
      </c>
      <c r="V3004" s="2">
        <f t="shared" si="1574"/>
        <v>0</v>
      </c>
      <c r="W3004" s="2">
        <f t="shared" si="1575"/>
        <v>68429.102300953455</v>
      </c>
      <c r="X3004" s="29">
        <f t="shared" si="1576"/>
        <v>0</v>
      </c>
      <c r="Y3004" s="2">
        <f t="shared" si="1587"/>
        <v>0</v>
      </c>
      <c r="Z3004" s="82">
        <f t="shared" si="1577"/>
        <v>0</v>
      </c>
      <c r="AA3004" s="2">
        <f t="shared" si="1564"/>
        <v>0</v>
      </c>
      <c r="AB3004" s="27">
        <f t="shared" si="1584"/>
        <v>6.7299999999999999E-2</v>
      </c>
      <c r="AC3004" s="29">
        <f t="shared" si="1563"/>
        <v>11</v>
      </c>
      <c r="AD3004" s="29">
        <v>252</v>
      </c>
      <c r="AE3004" s="11">
        <f t="shared" si="1589"/>
        <v>1.0028471130000001</v>
      </c>
      <c r="AF3004" s="2">
        <f t="shared" si="1565"/>
        <v>194.82538672999999</v>
      </c>
      <c r="AG3004" s="2">
        <f t="shared" si="1578"/>
        <v>194.82538672999999</v>
      </c>
      <c r="AH3004" s="3">
        <f t="shared" si="1579"/>
        <v>0</v>
      </c>
      <c r="AI3004" s="4" t="str">
        <f t="shared" si="1590"/>
        <v>A+J=</v>
      </c>
      <c r="AJ3004" s="12">
        <f t="shared" si="1585"/>
        <v>44138</v>
      </c>
      <c r="AK3004" s="12"/>
      <c r="AL3004" s="4"/>
      <c r="AM3004" s="1"/>
      <c r="AN3004" s="12"/>
      <c r="AO3004" s="1"/>
      <c r="AP3004" s="1"/>
      <c r="AQ3004" s="3"/>
      <c r="AR3004" s="3"/>
      <c r="AS3004" s="7"/>
      <c r="AT3004" s="1"/>
      <c r="AU3004" s="1"/>
      <c r="AV3004" s="1"/>
      <c r="AW3004" s="1"/>
      <c r="AX3004" s="1"/>
      <c r="AY3004" s="1"/>
      <c r="AZ3004" s="1"/>
      <c r="BA3004" s="1"/>
      <c r="BB3004" s="1"/>
    </row>
    <row r="3005" spans="1:54" x14ac:dyDescent="0.2">
      <c r="A3005" s="178">
        <f t="shared" si="1580"/>
        <v>44124</v>
      </c>
      <c r="B3005" s="2">
        <f t="shared" si="1566"/>
        <v>68641.666563873456</v>
      </c>
      <c r="C3005" s="2">
        <f t="shared" si="1581"/>
        <v>44288.76478772</v>
      </c>
      <c r="D3005" s="2">
        <f>SUM(Y3005:Y$3321)</f>
        <v>44288.76478772</v>
      </c>
      <c r="E3005" s="11">
        <f t="shared" si="1567"/>
        <v>0</v>
      </c>
      <c r="F3005" s="99">
        <f t="shared" si="1560"/>
        <v>5357.46</v>
      </c>
      <c r="G3005" s="3">
        <f>IF(N3005=1,VLOOKUP(A3004,[1]Plan1!$BG$69:$BI$188,3),G3004)</f>
        <v>5391.75</v>
      </c>
      <c r="H3005" s="200">
        <f t="shared" si="1561"/>
        <v>44045</v>
      </c>
      <c r="I3005" s="200">
        <f t="shared" si="1562"/>
        <v>44076</v>
      </c>
      <c r="J3005" s="27">
        <f t="shared" si="1568"/>
        <v>6.4004210950712181E-3</v>
      </c>
      <c r="K3005" s="12">
        <f t="shared" si="1582"/>
        <v>44138</v>
      </c>
      <c r="L3005" s="12">
        <f t="shared" si="1569"/>
        <v>44138</v>
      </c>
      <c r="M3005" s="1">
        <f t="shared" si="1583"/>
        <v>21</v>
      </c>
      <c r="N3005" s="1">
        <f t="shared" si="1570"/>
        <v>12</v>
      </c>
      <c r="O3005" s="2">
        <f t="shared" si="1571"/>
        <v>1.0036523799999999</v>
      </c>
      <c r="P3005" s="11">
        <f t="shared" si="1592"/>
        <v>1.00240054</v>
      </c>
      <c r="Q3005" s="11">
        <f t="shared" si="1588"/>
        <v>1.5450668591938059</v>
      </c>
      <c r="R3005" s="2">
        <f t="shared" si="1591"/>
        <v>1.5507100300000001</v>
      </c>
      <c r="S3005" s="2">
        <f t="shared" si="1586"/>
        <v>1.54506685</v>
      </c>
      <c r="T3005" s="2">
        <f t="shared" si="1572"/>
        <v>68429.102300950006</v>
      </c>
      <c r="U3005" s="2">
        <f t="shared" si="1573"/>
        <v>24140.337513233459</v>
      </c>
      <c r="V3005" s="2">
        <f t="shared" si="1574"/>
        <v>0</v>
      </c>
      <c r="W3005" s="2">
        <f t="shared" si="1575"/>
        <v>68429.102300953455</v>
      </c>
      <c r="X3005" s="29">
        <f t="shared" si="1576"/>
        <v>0</v>
      </c>
      <c r="Y3005" s="2">
        <f t="shared" si="1587"/>
        <v>0</v>
      </c>
      <c r="Z3005" s="82">
        <f t="shared" si="1577"/>
        <v>0</v>
      </c>
      <c r="AA3005" s="2">
        <f t="shared" si="1564"/>
        <v>0</v>
      </c>
      <c r="AB3005" s="27">
        <f t="shared" si="1584"/>
        <v>6.7299999999999999E-2</v>
      </c>
      <c r="AC3005" s="29">
        <f t="shared" si="1563"/>
        <v>12</v>
      </c>
      <c r="AD3005" s="29">
        <v>252</v>
      </c>
      <c r="AE3005" s="11">
        <f t="shared" si="1589"/>
        <v>1.003106343</v>
      </c>
      <c r="AF3005" s="2">
        <f t="shared" si="1565"/>
        <v>212.56426292</v>
      </c>
      <c r="AG3005" s="2">
        <f t="shared" si="1578"/>
        <v>212.56426292</v>
      </c>
      <c r="AH3005" s="3">
        <f t="shared" si="1579"/>
        <v>0</v>
      </c>
      <c r="AI3005" s="4" t="str">
        <f t="shared" si="1590"/>
        <v>A+J=</v>
      </c>
      <c r="AJ3005" s="12">
        <f t="shared" si="1585"/>
        <v>44138</v>
      </c>
      <c r="AK3005" s="12"/>
      <c r="AL3005" s="4"/>
      <c r="AM3005" s="1"/>
      <c r="AN3005" s="12"/>
      <c r="AO3005" s="1"/>
      <c r="AP3005" s="1"/>
      <c r="AQ3005" s="3"/>
      <c r="AR3005" s="3"/>
      <c r="AS3005" s="7"/>
      <c r="AT3005" s="1"/>
      <c r="AU3005" s="1"/>
      <c r="AV3005" s="1"/>
      <c r="AW3005" s="1"/>
      <c r="AX3005" s="1"/>
      <c r="AY3005" s="1"/>
      <c r="AZ3005" s="1"/>
      <c r="BA3005" s="1"/>
      <c r="BB3005" s="1"/>
    </row>
    <row r="3006" spans="1:54" x14ac:dyDescent="0.2">
      <c r="A3006" s="178">
        <f t="shared" si="1580"/>
        <v>44125</v>
      </c>
      <c r="B3006" s="2">
        <f t="shared" si="1566"/>
        <v>68659.410024813449</v>
      </c>
      <c r="C3006" s="2">
        <f t="shared" si="1581"/>
        <v>44288.76478772</v>
      </c>
      <c r="D3006" s="2">
        <f>SUM(Y3006:Y$3321)</f>
        <v>44288.76478772</v>
      </c>
      <c r="E3006" s="11">
        <f t="shared" si="1567"/>
        <v>0</v>
      </c>
      <c r="F3006" s="99">
        <f t="shared" si="1560"/>
        <v>5357.46</v>
      </c>
      <c r="G3006" s="3">
        <f>IF(N3006=1,VLOOKUP(A3005,[1]Plan1!$BG$69:$BI$188,3),G3005)</f>
        <v>5391.75</v>
      </c>
      <c r="H3006" s="200">
        <f t="shared" si="1561"/>
        <v>44045</v>
      </c>
      <c r="I3006" s="200">
        <f t="shared" si="1562"/>
        <v>44076</v>
      </c>
      <c r="J3006" s="27">
        <f t="shared" si="1568"/>
        <v>6.4004210950712181E-3</v>
      </c>
      <c r="K3006" s="12">
        <f t="shared" si="1582"/>
        <v>44138</v>
      </c>
      <c r="L3006" s="12">
        <f t="shared" si="1569"/>
        <v>44138</v>
      </c>
      <c r="M3006" s="1">
        <f t="shared" si="1583"/>
        <v>21</v>
      </c>
      <c r="N3006" s="1">
        <f t="shared" si="1570"/>
        <v>13</v>
      </c>
      <c r="O3006" s="2">
        <f t="shared" si="1571"/>
        <v>1.0039573399999999</v>
      </c>
      <c r="P3006" s="11">
        <f t="shared" si="1592"/>
        <v>1.00240054</v>
      </c>
      <c r="Q3006" s="11">
        <f t="shared" si="1588"/>
        <v>1.5450668591938059</v>
      </c>
      <c r="R3006" s="2">
        <f t="shared" si="1591"/>
        <v>1.55118121</v>
      </c>
      <c r="S3006" s="2">
        <f t="shared" si="1586"/>
        <v>1.54506685</v>
      </c>
      <c r="T3006" s="2">
        <f t="shared" si="1572"/>
        <v>68429.102300950006</v>
      </c>
      <c r="U3006" s="2">
        <f t="shared" si="1573"/>
        <v>24140.337513233459</v>
      </c>
      <c r="V3006" s="2">
        <f t="shared" si="1574"/>
        <v>0</v>
      </c>
      <c r="W3006" s="2">
        <f t="shared" si="1575"/>
        <v>68429.102300953455</v>
      </c>
      <c r="X3006" s="29">
        <f t="shared" si="1576"/>
        <v>0</v>
      </c>
      <c r="Y3006" s="2">
        <f t="shared" si="1587"/>
        <v>0</v>
      </c>
      <c r="Z3006" s="82">
        <f t="shared" si="1577"/>
        <v>0</v>
      </c>
      <c r="AA3006" s="2">
        <f t="shared" si="1564"/>
        <v>0</v>
      </c>
      <c r="AB3006" s="27">
        <f t="shared" si="1584"/>
        <v>6.7299999999999999E-2</v>
      </c>
      <c r="AC3006" s="29">
        <f t="shared" si="1563"/>
        <v>13</v>
      </c>
      <c r="AD3006" s="29">
        <v>252</v>
      </c>
      <c r="AE3006" s="11">
        <f t="shared" si="1589"/>
        <v>1.0033656399999999</v>
      </c>
      <c r="AF3006" s="2">
        <f t="shared" si="1565"/>
        <v>230.30772386000001</v>
      </c>
      <c r="AG3006" s="2">
        <f t="shared" si="1578"/>
        <v>230.30772386000001</v>
      </c>
      <c r="AH3006" s="3">
        <f t="shared" si="1579"/>
        <v>0</v>
      </c>
      <c r="AI3006" s="4" t="str">
        <f t="shared" si="1590"/>
        <v>A+J=</v>
      </c>
      <c r="AJ3006" s="12">
        <f t="shared" si="1585"/>
        <v>44138</v>
      </c>
      <c r="AK3006" s="12"/>
      <c r="AL3006" s="4"/>
      <c r="AM3006" s="1"/>
      <c r="AN3006" s="12"/>
      <c r="AO3006" s="1"/>
      <c r="AP3006" s="1"/>
      <c r="AQ3006" s="3"/>
      <c r="AR3006" s="3"/>
      <c r="AS3006" s="7"/>
      <c r="AT3006" s="1"/>
      <c r="AU3006" s="1"/>
      <c r="AV3006" s="1"/>
      <c r="AW3006" s="1"/>
      <c r="AX3006" s="1"/>
      <c r="AY3006" s="1"/>
      <c r="AZ3006" s="1"/>
      <c r="BA3006" s="1"/>
      <c r="BB3006" s="1"/>
    </row>
    <row r="3007" spans="1:54" x14ac:dyDescent="0.2">
      <c r="A3007" s="178">
        <f t="shared" si="1580"/>
        <v>44126</v>
      </c>
      <c r="B3007" s="2">
        <f t="shared" si="1566"/>
        <v>68677.158070503458</v>
      </c>
      <c r="C3007" s="2">
        <f t="shared" si="1581"/>
        <v>44288.76478772</v>
      </c>
      <c r="D3007" s="2">
        <f>SUM(Y3007:Y$3321)</f>
        <v>44288.76478772</v>
      </c>
      <c r="E3007" s="11">
        <f t="shared" si="1567"/>
        <v>0</v>
      </c>
      <c r="F3007" s="99">
        <f t="shared" si="1560"/>
        <v>5357.46</v>
      </c>
      <c r="G3007" s="3">
        <f>IF(N3007=1,VLOOKUP(A3006,[1]Plan1!$BG$69:$BI$188,3),G3006)</f>
        <v>5391.75</v>
      </c>
      <c r="H3007" s="200">
        <f t="shared" si="1561"/>
        <v>44045</v>
      </c>
      <c r="I3007" s="200">
        <f t="shared" si="1562"/>
        <v>44076</v>
      </c>
      <c r="J3007" s="27">
        <f t="shared" si="1568"/>
        <v>6.4004210950712181E-3</v>
      </c>
      <c r="K3007" s="12">
        <f t="shared" si="1582"/>
        <v>44138</v>
      </c>
      <c r="L3007" s="12">
        <f t="shared" si="1569"/>
        <v>44138</v>
      </c>
      <c r="M3007" s="1">
        <f t="shared" si="1583"/>
        <v>21</v>
      </c>
      <c r="N3007" s="1">
        <f t="shared" si="1570"/>
        <v>14</v>
      </c>
      <c r="O3007" s="2">
        <f t="shared" si="1571"/>
        <v>1.0042624</v>
      </c>
      <c r="P3007" s="11">
        <f t="shared" si="1592"/>
        <v>1.00240054</v>
      </c>
      <c r="Q3007" s="11">
        <f t="shared" si="1588"/>
        <v>1.5450668591938059</v>
      </c>
      <c r="R3007" s="2">
        <f t="shared" si="1591"/>
        <v>1.55165255</v>
      </c>
      <c r="S3007" s="2">
        <f t="shared" si="1586"/>
        <v>1.54506685</v>
      </c>
      <c r="T3007" s="2">
        <f t="shared" si="1572"/>
        <v>68429.102300950006</v>
      </c>
      <c r="U3007" s="2">
        <f t="shared" si="1573"/>
        <v>24140.337513233459</v>
      </c>
      <c r="V3007" s="2">
        <f t="shared" si="1574"/>
        <v>0</v>
      </c>
      <c r="W3007" s="2">
        <f t="shared" si="1575"/>
        <v>68429.102300953455</v>
      </c>
      <c r="X3007" s="29">
        <f t="shared" si="1576"/>
        <v>0</v>
      </c>
      <c r="Y3007" s="2">
        <f t="shared" si="1587"/>
        <v>0</v>
      </c>
      <c r="Z3007" s="82">
        <f t="shared" si="1577"/>
        <v>0</v>
      </c>
      <c r="AA3007" s="2">
        <f t="shared" si="1564"/>
        <v>0</v>
      </c>
      <c r="AB3007" s="27">
        <f t="shared" si="1584"/>
        <v>6.7299999999999999E-2</v>
      </c>
      <c r="AC3007" s="29">
        <f t="shared" si="1563"/>
        <v>14</v>
      </c>
      <c r="AD3007" s="29">
        <v>252</v>
      </c>
      <c r="AE3007" s="11">
        <f t="shared" si="1589"/>
        <v>1.0036250040000001</v>
      </c>
      <c r="AF3007" s="2">
        <f t="shared" si="1565"/>
        <v>248.05576955000001</v>
      </c>
      <c r="AG3007" s="2">
        <f t="shared" si="1578"/>
        <v>248.05576955000001</v>
      </c>
      <c r="AH3007" s="3">
        <f t="shared" si="1579"/>
        <v>0</v>
      </c>
      <c r="AI3007" s="4" t="str">
        <f t="shared" si="1590"/>
        <v>A+J=</v>
      </c>
      <c r="AJ3007" s="12">
        <f t="shared" si="1585"/>
        <v>44138</v>
      </c>
      <c r="AK3007" s="12"/>
      <c r="AL3007" s="4"/>
      <c r="AM3007" s="1"/>
      <c r="AN3007" s="12"/>
      <c r="AO3007" s="1"/>
      <c r="AP3007" s="1"/>
      <c r="AQ3007" s="3"/>
      <c r="AR3007" s="3"/>
      <c r="AS3007" s="7"/>
      <c r="AT3007" s="1"/>
      <c r="AU3007" s="1"/>
      <c r="AV3007" s="1"/>
      <c r="AW3007" s="1"/>
      <c r="AX3007" s="1"/>
      <c r="AY3007" s="1"/>
      <c r="AZ3007" s="1"/>
      <c r="BA3007" s="1"/>
      <c r="BB3007" s="1"/>
    </row>
    <row r="3008" spans="1:54" x14ac:dyDescent="0.2">
      <c r="A3008" s="178">
        <f t="shared" si="1580"/>
        <v>44127</v>
      </c>
      <c r="B3008" s="2">
        <f t="shared" si="1566"/>
        <v>68694.910700943452</v>
      </c>
      <c r="C3008" s="2">
        <f t="shared" si="1581"/>
        <v>44288.76478772</v>
      </c>
      <c r="D3008" s="2">
        <f>SUM(Y3008:Y$3321)</f>
        <v>44288.76478772</v>
      </c>
      <c r="E3008" s="11">
        <f t="shared" si="1567"/>
        <v>0</v>
      </c>
      <c r="F3008" s="99">
        <f t="shared" si="1560"/>
        <v>5357.46</v>
      </c>
      <c r="G3008" s="3">
        <f>IF(N3008=1,VLOOKUP(A3007,[1]Plan1!$BG$69:$BI$188,3),G3007)</f>
        <v>5391.75</v>
      </c>
      <c r="H3008" s="200">
        <f t="shared" si="1561"/>
        <v>44045</v>
      </c>
      <c r="I3008" s="200">
        <f t="shared" si="1562"/>
        <v>44076</v>
      </c>
      <c r="J3008" s="27">
        <f t="shared" si="1568"/>
        <v>6.4004210950712181E-3</v>
      </c>
      <c r="K3008" s="12">
        <f t="shared" si="1582"/>
        <v>44138</v>
      </c>
      <c r="L3008" s="12">
        <f t="shared" si="1569"/>
        <v>44138</v>
      </c>
      <c r="M3008" s="1">
        <f t="shared" si="1583"/>
        <v>21</v>
      </c>
      <c r="N3008" s="1">
        <f t="shared" si="1570"/>
        <v>15</v>
      </c>
      <c r="O3008" s="2">
        <f t="shared" si="1571"/>
        <v>1.0045675599999999</v>
      </c>
      <c r="P3008" s="11">
        <f t="shared" si="1592"/>
        <v>1.00240054</v>
      </c>
      <c r="Q3008" s="11">
        <f t="shared" si="1588"/>
        <v>1.5450668591938059</v>
      </c>
      <c r="R3008" s="2">
        <f t="shared" si="1591"/>
        <v>1.55212404</v>
      </c>
      <c r="S3008" s="2">
        <f t="shared" si="1586"/>
        <v>1.54506685</v>
      </c>
      <c r="T3008" s="2">
        <f t="shared" si="1572"/>
        <v>68429.102300950006</v>
      </c>
      <c r="U3008" s="2">
        <f t="shared" si="1573"/>
        <v>24140.337513233459</v>
      </c>
      <c r="V3008" s="2">
        <f t="shared" si="1574"/>
        <v>0</v>
      </c>
      <c r="W3008" s="2">
        <f t="shared" si="1575"/>
        <v>68429.102300953455</v>
      </c>
      <c r="X3008" s="29">
        <f t="shared" si="1576"/>
        <v>0</v>
      </c>
      <c r="Y3008" s="2">
        <f t="shared" si="1587"/>
        <v>0</v>
      </c>
      <c r="Z3008" s="82">
        <f t="shared" si="1577"/>
        <v>0</v>
      </c>
      <c r="AA3008" s="2">
        <f t="shared" si="1564"/>
        <v>0</v>
      </c>
      <c r="AB3008" s="27">
        <f t="shared" si="1584"/>
        <v>6.7299999999999999E-2</v>
      </c>
      <c r="AC3008" s="29">
        <f t="shared" si="1563"/>
        <v>15</v>
      </c>
      <c r="AD3008" s="29">
        <v>252</v>
      </c>
      <c r="AE3008" s="11">
        <f t="shared" si="1589"/>
        <v>1.003884435</v>
      </c>
      <c r="AF3008" s="2">
        <f t="shared" si="1565"/>
        <v>265.80839999</v>
      </c>
      <c r="AG3008" s="2">
        <f t="shared" si="1578"/>
        <v>265.80839999</v>
      </c>
      <c r="AH3008" s="3">
        <f t="shared" si="1579"/>
        <v>0</v>
      </c>
      <c r="AI3008" s="4" t="str">
        <f t="shared" si="1590"/>
        <v>A+J=</v>
      </c>
      <c r="AJ3008" s="12">
        <f t="shared" si="1585"/>
        <v>44138</v>
      </c>
      <c r="AK3008" s="12"/>
      <c r="AL3008" s="4"/>
      <c r="AM3008" s="1"/>
      <c r="AN3008" s="12"/>
      <c r="AO3008" s="1"/>
      <c r="AP3008" s="1"/>
      <c r="AQ3008" s="3"/>
      <c r="AR3008" s="3"/>
      <c r="AS3008" s="7"/>
      <c r="AT3008" s="1"/>
      <c r="AU3008" s="1"/>
      <c r="AV3008" s="1"/>
      <c r="AW3008" s="1"/>
      <c r="AX3008" s="1"/>
      <c r="AY3008" s="1"/>
      <c r="AZ3008" s="1"/>
      <c r="BA3008" s="1"/>
      <c r="BB3008" s="1"/>
    </row>
    <row r="3009" spans="1:54" x14ac:dyDescent="0.2">
      <c r="A3009" s="178">
        <f t="shared" si="1580"/>
        <v>44128</v>
      </c>
      <c r="B3009" s="2">
        <f t="shared" si="1566"/>
        <v>68712.66798456345</v>
      </c>
      <c r="C3009" s="2">
        <f t="shared" si="1581"/>
        <v>44288.76478772</v>
      </c>
      <c r="D3009" s="2">
        <f>SUM(Y3009:Y$3321)</f>
        <v>44288.76478772</v>
      </c>
      <c r="E3009" s="11">
        <f t="shared" si="1567"/>
        <v>0</v>
      </c>
      <c r="F3009" s="99">
        <f t="shared" ref="F3009:F3072" si="1593">IF(G3009=G3008,F3008,G3008)</f>
        <v>5357.46</v>
      </c>
      <c r="G3009" s="3">
        <f>IF(N3009=1,VLOOKUP(A3008,[1]Plan1!$BG$69:$BI$188,3),G3008)</f>
        <v>5391.75</v>
      </c>
      <c r="H3009" s="200">
        <f t="shared" ref="H3009:H3072" si="1594">EDATE(I3009,-1)</f>
        <v>44045</v>
      </c>
      <c r="I3009" s="200">
        <f t="shared" ref="I3009:I3072" si="1595">IF(X3008&gt;0,EDATE(A3009,-1),+I3008)</f>
        <v>44076</v>
      </c>
      <c r="J3009" s="27">
        <f t="shared" si="1568"/>
        <v>6.4004210950712181E-3</v>
      </c>
      <c r="K3009" s="12">
        <f t="shared" si="1582"/>
        <v>44138</v>
      </c>
      <c r="L3009" s="12">
        <f t="shared" si="1569"/>
        <v>44138</v>
      </c>
      <c r="M3009" s="1">
        <f t="shared" si="1583"/>
        <v>21</v>
      </c>
      <c r="N3009" s="1">
        <f t="shared" si="1570"/>
        <v>16</v>
      </c>
      <c r="O3009" s="2">
        <f t="shared" si="1571"/>
        <v>1.0048728</v>
      </c>
      <c r="P3009" s="11">
        <f t="shared" si="1592"/>
        <v>1.00240054</v>
      </c>
      <c r="Q3009" s="11">
        <f t="shared" si="1588"/>
        <v>1.5450668591938059</v>
      </c>
      <c r="R3009" s="2">
        <f t="shared" si="1591"/>
        <v>1.5525956599999999</v>
      </c>
      <c r="S3009" s="2">
        <f t="shared" si="1586"/>
        <v>1.54506685</v>
      </c>
      <c r="T3009" s="2">
        <f t="shared" si="1572"/>
        <v>68429.102300950006</v>
      </c>
      <c r="U3009" s="2">
        <f t="shared" si="1573"/>
        <v>24140.337513233459</v>
      </c>
      <c r="V3009" s="2">
        <f t="shared" si="1574"/>
        <v>0</v>
      </c>
      <c r="W3009" s="2">
        <f t="shared" si="1575"/>
        <v>68429.102300953455</v>
      </c>
      <c r="X3009" s="29">
        <f t="shared" si="1576"/>
        <v>0</v>
      </c>
      <c r="Y3009" s="2">
        <f t="shared" si="1587"/>
        <v>0</v>
      </c>
      <c r="Z3009" s="82">
        <f t="shared" si="1577"/>
        <v>0</v>
      </c>
      <c r="AA3009" s="2">
        <f t="shared" si="1564"/>
        <v>0</v>
      </c>
      <c r="AB3009" s="27">
        <f t="shared" si="1584"/>
        <v>6.7299999999999999E-2</v>
      </c>
      <c r="AC3009" s="29">
        <f t="shared" ref="AC3009:AC3072" si="1596">N3009</f>
        <v>16</v>
      </c>
      <c r="AD3009" s="29">
        <v>252</v>
      </c>
      <c r="AE3009" s="11">
        <f t="shared" si="1589"/>
        <v>1.004143934</v>
      </c>
      <c r="AF3009" s="2">
        <f t="shared" si="1565"/>
        <v>283.56568361000001</v>
      </c>
      <c r="AG3009" s="2">
        <f t="shared" si="1578"/>
        <v>283.56568361000001</v>
      </c>
      <c r="AH3009" s="3">
        <f t="shared" si="1579"/>
        <v>0</v>
      </c>
      <c r="AI3009" s="4" t="str">
        <f t="shared" si="1590"/>
        <v>A+J=</v>
      </c>
      <c r="AJ3009" s="12">
        <f t="shared" si="1585"/>
        <v>44138</v>
      </c>
      <c r="AK3009" s="12"/>
      <c r="AL3009" s="4"/>
      <c r="AM3009" s="1"/>
      <c r="AN3009" s="12"/>
      <c r="AO3009" s="1"/>
      <c r="AP3009" s="1"/>
      <c r="AQ3009" s="3"/>
      <c r="AR3009" s="3"/>
      <c r="AS3009" s="7"/>
      <c r="AT3009" s="1"/>
      <c r="AU3009" s="1"/>
      <c r="AV3009" s="1"/>
      <c r="AW3009" s="1"/>
      <c r="AX3009" s="1"/>
      <c r="AY3009" s="1"/>
      <c r="AZ3009" s="1"/>
      <c r="BA3009" s="1"/>
      <c r="BB3009" s="1"/>
    </row>
    <row r="3010" spans="1:54" x14ac:dyDescent="0.2">
      <c r="A3010" s="178">
        <f t="shared" si="1580"/>
        <v>44129</v>
      </c>
      <c r="B3010" s="2">
        <f t="shared" si="1566"/>
        <v>68712.66798456345</v>
      </c>
      <c r="C3010" s="2">
        <f t="shared" si="1581"/>
        <v>44288.76478772</v>
      </c>
      <c r="D3010" s="2">
        <f>SUM(Y3010:Y$3321)</f>
        <v>44288.76478772</v>
      </c>
      <c r="E3010" s="11">
        <f t="shared" si="1567"/>
        <v>0</v>
      </c>
      <c r="F3010" s="99">
        <f t="shared" si="1593"/>
        <v>5357.46</v>
      </c>
      <c r="G3010" s="3">
        <f>IF(N3010=1,VLOOKUP(A3009,[1]Plan1!$BG$69:$BI$188,3),G3009)</f>
        <v>5391.75</v>
      </c>
      <c r="H3010" s="200">
        <f t="shared" si="1594"/>
        <v>44045</v>
      </c>
      <c r="I3010" s="200">
        <f t="shared" si="1595"/>
        <v>44076</v>
      </c>
      <c r="J3010" s="27">
        <f t="shared" si="1568"/>
        <v>6.4004210950712181E-3</v>
      </c>
      <c r="K3010" s="12">
        <f t="shared" si="1582"/>
        <v>44138</v>
      </c>
      <c r="L3010" s="12">
        <f t="shared" si="1569"/>
        <v>44138</v>
      </c>
      <c r="M3010" s="1">
        <f t="shared" si="1583"/>
        <v>21</v>
      </c>
      <c r="N3010" s="1">
        <f t="shared" si="1570"/>
        <v>16</v>
      </c>
      <c r="O3010" s="2">
        <f t="shared" si="1571"/>
        <v>1.0048728</v>
      </c>
      <c r="P3010" s="11">
        <f t="shared" si="1592"/>
        <v>1.00240054</v>
      </c>
      <c r="Q3010" s="11">
        <f t="shared" si="1588"/>
        <v>1.5450668591938059</v>
      </c>
      <c r="R3010" s="2">
        <f t="shared" si="1591"/>
        <v>1.5525956599999999</v>
      </c>
      <c r="S3010" s="2">
        <f t="shared" si="1586"/>
        <v>1.54506685</v>
      </c>
      <c r="T3010" s="2">
        <f t="shared" si="1572"/>
        <v>68429.102300950006</v>
      </c>
      <c r="U3010" s="2">
        <f t="shared" si="1573"/>
        <v>24140.337513233459</v>
      </c>
      <c r="V3010" s="2">
        <f t="shared" si="1574"/>
        <v>0</v>
      </c>
      <c r="W3010" s="2">
        <f t="shared" si="1575"/>
        <v>68429.102300953455</v>
      </c>
      <c r="X3010" s="29">
        <f t="shared" si="1576"/>
        <v>0</v>
      </c>
      <c r="Y3010" s="2">
        <f t="shared" si="1587"/>
        <v>0</v>
      </c>
      <c r="Z3010" s="82">
        <f t="shared" si="1577"/>
        <v>0</v>
      </c>
      <c r="AA3010" s="2">
        <f t="shared" si="1564"/>
        <v>0</v>
      </c>
      <c r="AB3010" s="27">
        <f t="shared" si="1584"/>
        <v>6.7299999999999999E-2</v>
      </c>
      <c r="AC3010" s="29">
        <f t="shared" si="1596"/>
        <v>16</v>
      </c>
      <c r="AD3010" s="29">
        <v>252</v>
      </c>
      <c r="AE3010" s="11">
        <f t="shared" si="1589"/>
        <v>1.004143934</v>
      </c>
      <c r="AF3010" s="2">
        <f t="shared" si="1565"/>
        <v>283.56568361000001</v>
      </c>
      <c r="AG3010" s="2">
        <f t="shared" si="1578"/>
        <v>283.56568361000001</v>
      </c>
      <c r="AH3010" s="3">
        <f t="shared" si="1579"/>
        <v>0</v>
      </c>
      <c r="AI3010" s="4" t="str">
        <f t="shared" si="1590"/>
        <v>A+J=</v>
      </c>
      <c r="AJ3010" s="12">
        <f t="shared" si="1585"/>
        <v>44138</v>
      </c>
      <c r="AK3010" s="12"/>
      <c r="AL3010" s="4"/>
      <c r="AM3010" s="1"/>
      <c r="AN3010" s="12"/>
      <c r="AO3010" s="1"/>
      <c r="AP3010" s="1"/>
      <c r="AQ3010" s="3"/>
      <c r="AR3010" s="3"/>
      <c r="AS3010" s="7"/>
      <c r="AT3010" s="1"/>
      <c r="AU3010" s="1"/>
      <c r="AV3010" s="1"/>
      <c r="AW3010" s="1"/>
      <c r="AX3010" s="1"/>
      <c r="AY3010" s="1"/>
      <c r="AZ3010" s="1"/>
      <c r="BA3010" s="1"/>
      <c r="BB3010" s="1"/>
    </row>
    <row r="3011" spans="1:54" x14ac:dyDescent="0.2">
      <c r="A3011" s="178">
        <f t="shared" si="1580"/>
        <v>44130</v>
      </c>
      <c r="B3011" s="2">
        <f t="shared" si="1566"/>
        <v>68712.66798456345</v>
      </c>
      <c r="C3011" s="2">
        <f t="shared" si="1581"/>
        <v>44288.76478772</v>
      </c>
      <c r="D3011" s="2">
        <f>SUM(Y3011:Y$3321)</f>
        <v>44288.76478772</v>
      </c>
      <c r="E3011" s="11">
        <f t="shared" si="1567"/>
        <v>0</v>
      </c>
      <c r="F3011" s="99">
        <f t="shared" si="1593"/>
        <v>5357.46</v>
      </c>
      <c r="G3011" s="3">
        <f>IF(N3011=1,VLOOKUP(A3010,[1]Plan1!$BG$69:$BI$188,3),G3010)</f>
        <v>5391.75</v>
      </c>
      <c r="H3011" s="200">
        <f t="shared" si="1594"/>
        <v>44045</v>
      </c>
      <c r="I3011" s="200">
        <f t="shared" si="1595"/>
        <v>44076</v>
      </c>
      <c r="J3011" s="27">
        <f t="shared" si="1568"/>
        <v>6.4004210950712181E-3</v>
      </c>
      <c r="K3011" s="12">
        <f t="shared" si="1582"/>
        <v>44138</v>
      </c>
      <c r="L3011" s="12">
        <f t="shared" si="1569"/>
        <v>44138</v>
      </c>
      <c r="M3011" s="1">
        <f t="shared" si="1583"/>
        <v>21</v>
      </c>
      <c r="N3011" s="1">
        <f t="shared" si="1570"/>
        <v>16</v>
      </c>
      <c r="O3011" s="2">
        <f t="shared" si="1571"/>
        <v>1.0048728</v>
      </c>
      <c r="P3011" s="11">
        <f t="shared" si="1592"/>
        <v>1.00240054</v>
      </c>
      <c r="Q3011" s="11">
        <f t="shared" si="1588"/>
        <v>1.5450668591938059</v>
      </c>
      <c r="R3011" s="2">
        <f t="shared" si="1591"/>
        <v>1.5525956599999999</v>
      </c>
      <c r="S3011" s="2">
        <f t="shared" si="1586"/>
        <v>1.54506685</v>
      </c>
      <c r="T3011" s="2">
        <f t="shared" si="1572"/>
        <v>68429.102300950006</v>
      </c>
      <c r="U3011" s="2">
        <f t="shared" si="1573"/>
        <v>24140.337513233459</v>
      </c>
      <c r="V3011" s="2">
        <f t="shared" si="1574"/>
        <v>0</v>
      </c>
      <c r="W3011" s="2">
        <f t="shared" si="1575"/>
        <v>68429.102300953455</v>
      </c>
      <c r="X3011" s="29">
        <f t="shared" si="1576"/>
        <v>0</v>
      </c>
      <c r="Y3011" s="2">
        <f t="shared" si="1587"/>
        <v>0</v>
      </c>
      <c r="Z3011" s="82">
        <f t="shared" si="1577"/>
        <v>0</v>
      </c>
      <c r="AA3011" s="2">
        <f t="shared" si="1564"/>
        <v>0</v>
      </c>
      <c r="AB3011" s="27">
        <f t="shared" si="1584"/>
        <v>6.7299999999999999E-2</v>
      </c>
      <c r="AC3011" s="29">
        <f t="shared" si="1596"/>
        <v>16</v>
      </c>
      <c r="AD3011" s="29">
        <v>252</v>
      </c>
      <c r="AE3011" s="11">
        <f t="shared" si="1589"/>
        <v>1.004143934</v>
      </c>
      <c r="AF3011" s="2">
        <f t="shared" si="1565"/>
        <v>283.56568361000001</v>
      </c>
      <c r="AG3011" s="2">
        <f t="shared" si="1578"/>
        <v>283.56568361000001</v>
      </c>
      <c r="AH3011" s="3">
        <f t="shared" si="1579"/>
        <v>0</v>
      </c>
      <c r="AI3011" s="4" t="str">
        <f t="shared" si="1590"/>
        <v>A+J=</v>
      </c>
      <c r="AJ3011" s="12">
        <f t="shared" si="1585"/>
        <v>44138</v>
      </c>
      <c r="AK3011" s="12"/>
      <c r="AL3011" s="4"/>
      <c r="AM3011" s="1"/>
      <c r="AN3011" s="12"/>
      <c r="AO3011" s="1"/>
      <c r="AP3011" s="1"/>
      <c r="AQ3011" s="3"/>
      <c r="AR3011" s="3"/>
      <c r="AS3011" s="7"/>
      <c r="AT3011" s="1"/>
      <c r="AU3011" s="1"/>
      <c r="AV3011" s="1"/>
      <c r="AW3011" s="1"/>
      <c r="AX3011" s="1"/>
      <c r="AY3011" s="1"/>
      <c r="AZ3011" s="1"/>
      <c r="BA3011" s="1"/>
      <c r="BB3011" s="1"/>
    </row>
    <row r="3012" spans="1:54" x14ac:dyDescent="0.2">
      <c r="A3012" s="178">
        <f t="shared" si="1580"/>
        <v>44131</v>
      </c>
      <c r="B3012" s="2">
        <f t="shared" si="1566"/>
        <v>68730.42978450346</v>
      </c>
      <c r="C3012" s="2">
        <f t="shared" si="1581"/>
        <v>44288.76478772</v>
      </c>
      <c r="D3012" s="2">
        <f>SUM(Y3012:Y$3321)</f>
        <v>44288.76478772</v>
      </c>
      <c r="E3012" s="11">
        <f t="shared" si="1567"/>
        <v>0</v>
      </c>
      <c r="F3012" s="99">
        <f t="shared" si="1593"/>
        <v>5357.46</v>
      </c>
      <c r="G3012" s="3">
        <f>IF(N3012=1,VLOOKUP(A3011,[1]Plan1!$BG$69:$BI$188,3),G3011)</f>
        <v>5391.75</v>
      </c>
      <c r="H3012" s="200">
        <f t="shared" si="1594"/>
        <v>44045</v>
      </c>
      <c r="I3012" s="200">
        <f t="shared" si="1595"/>
        <v>44076</v>
      </c>
      <c r="J3012" s="27">
        <f t="shared" si="1568"/>
        <v>6.4004210950712181E-3</v>
      </c>
      <c r="K3012" s="12">
        <f t="shared" si="1582"/>
        <v>44138</v>
      </c>
      <c r="L3012" s="12">
        <f t="shared" si="1569"/>
        <v>44138</v>
      </c>
      <c r="M3012" s="1">
        <f t="shared" si="1583"/>
        <v>21</v>
      </c>
      <c r="N3012" s="1">
        <f t="shared" si="1570"/>
        <v>17</v>
      </c>
      <c r="O3012" s="2">
        <f t="shared" si="1571"/>
        <v>1.0051781399999999</v>
      </c>
      <c r="P3012" s="11">
        <f t="shared" si="1592"/>
        <v>1.00240054</v>
      </c>
      <c r="Q3012" s="11">
        <f t="shared" si="1588"/>
        <v>1.5450668591938059</v>
      </c>
      <c r="R3012" s="2">
        <f t="shared" si="1591"/>
        <v>1.55306743</v>
      </c>
      <c r="S3012" s="2">
        <f t="shared" si="1586"/>
        <v>1.54506685</v>
      </c>
      <c r="T3012" s="2">
        <f t="shared" si="1572"/>
        <v>68429.102300950006</v>
      </c>
      <c r="U3012" s="2">
        <f t="shared" si="1573"/>
        <v>24140.337513233459</v>
      </c>
      <c r="V3012" s="2">
        <f t="shared" si="1574"/>
        <v>0</v>
      </c>
      <c r="W3012" s="2">
        <f t="shared" si="1575"/>
        <v>68429.102300953455</v>
      </c>
      <c r="X3012" s="29">
        <f t="shared" si="1576"/>
        <v>0</v>
      </c>
      <c r="Y3012" s="2">
        <f t="shared" si="1587"/>
        <v>0</v>
      </c>
      <c r="Z3012" s="82">
        <f t="shared" si="1577"/>
        <v>0</v>
      </c>
      <c r="AA3012" s="2">
        <f t="shared" ref="AA3012:AA3075" si="1597">IF(Z3012&gt;0,TRUNC(Z3012*T3012,8),0)</f>
        <v>0</v>
      </c>
      <c r="AB3012" s="27">
        <f t="shared" si="1584"/>
        <v>6.7299999999999999E-2</v>
      </c>
      <c r="AC3012" s="29">
        <f t="shared" si="1596"/>
        <v>17</v>
      </c>
      <c r="AD3012" s="29">
        <v>252</v>
      </c>
      <c r="AE3012" s="11">
        <f t="shared" si="1589"/>
        <v>1.0044034989999999</v>
      </c>
      <c r="AF3012" s="2">
        <f t="shared" ref="AF3012:AF3075" si="1598">TRUNC((T3012*(AE3012-1)),8)</f>
        <v>301.32748355000001</v>
      </c>
      <c r="AG3012" s="2">
        <f t="shared" si="1578"/>
        <v>301.32748355000001</v>
      </c>
      <c r="AH3012" s="3">
        <f t="shared" si="1579"/>
        <v>0</v>
      </c>
      <c r="AI3012" s="4" t="str">
        <f t="shared" si="1590"/>
        <v>A+J=</v>
      </c>
      <c r="AJ3012" s="12">
        <f t="shared" si="1585"/>
        <v>44138</v>
      </c>
      <c r="AK3012" s="12"/>
      <c r="AL3012" s="4"/>
      <c r="AM3012" s="1"/>
      <c r="AN3012" s="12"/>
      <c r="AO3012" s="1"/>
      <c r="AP3012" s="1"/>
      <c r="AQ3012" s="3"/>
      <c r="AR3012" s="3"/>
      <c r="AS3012" s="7"/>
      <c r="AT3012" s="1"/>
      <c r="AU3012" s="1"/>
      <c r="AV3012" s="1"/>
      <c r="AW3012" s="1"/>
      <c r="AX3012" s="1"/>
      <c r="AY3012" s="1"/>
      <c r="AZ3012" s="1"/>
      <c r="BA3012" s="1"/>
      <c r="BB3012" s="1"/>
    </row>
    <row r="3013" spans="1:54" x14ac:dyDescent="0.2">
      <c r="A3013" s="178">
        <f t="shared" si="1580"/>
        <v>44132</v>
      </c>
      <c r="B3013" s="2">
        <f t="shared" si="1566"/>
        <v>68748.196169193456</v>
      </c>
      <c r="C3013" s="2">
        <f t="shared" si="1581"/>
        <v>44288.76478772</v>
      </c>
      <c r="D3013" s="2">
        <f>SUM(Y3013:Y$3321)</f>
        <v>44288.76478772</v>
      </c>
      <c r="E3013" s="11">
        <f t="shared" si="1567"/>
        <v>0</v>
      </c>
      <c r="F3013" s="99">
        <f t="shared" si="1593"/>
        <v>5357.46</v>
      </c>
      <c r="G3013" s="3">
        <f>IF(N3013=1,VLOOKUP(A3012,[1]Plan1!$BG$69:$BI$188,3),G3012)</f>
        <v>5391.75</v>
      </c>
      <c r="H3013" s="200">
        <f t="shared" si="1594"/>
        <v>44045</v>
      </c>
      <c r="I3013" s="200">
        <f t="shared" si="1595"/>
        <v>44076</v>
      </c>
      <c r="J3013" s="27">
        <f t="shared" si="1568"/>
        <v>6.4004210950712181E-3</v>
      </c>
      <c r="K3013" s="12">
        <f t="shared" si="1582"/>
        <v>44138</v>
      </c>
      <c r="L3013" s="12">
        <f t="shared" si="1569"/>
        <v>44138</v>
      </c>
      <c r="M3013" s="1">
        <f t="shared" si="1583"/>
        <v>21</v>
      </c>
      <c r="N3013" s="1">
        <f t="shared" si="1570"/>
        <v>18</v>
      </c>
      <c r="O3013" s="2">
        <f t="shared" si="1571"/>
        <v>1.00548357</v>
      </c>
      <c r="P3013" s="11">
        <f t="shared" si="1592"/>
        <v>1.00240054</v>
      </c>
      <c r="Q3013" s="11">
        <f t="shared" si="1588"/>
        <v>1.5450668591938059</v>
      </c>
      <c r="R3013" s="2">
        <f t="shared" si="1591"/>
        <v>1.5535393399999999</v>
      </c>
      <c r="S3013" s="2">
        <f t="shared" si="1586"/>
        <v>1.54506685</v>
      </c>
      <c r="T3013" s="2">
        <f t="shared" si="1572"/>
        <v>68429.102300950006</v>
      </c>
      <c r="U3013" s="2">
        <f t="shared" si="1573"/>
        <v>24140.337513233459</v>
      </c>
      <c r="V3013" s="2">
        <f t="shared" si="1574"/>
        <v>0</v>
      </c>
      <c r="W3013" s="2">
        <f t="shared" si="1575"/>
        <v>68429.102300953455</v>
      </c>
      <c r="X3013" s="29">
        <f t="shared" si="1576"/>
        <v>0</v>
      </c>
      <c r="Y3013" s="2">
        <f t="shared" si="1587"/>
        <v>0</v>
      </c>
      <c r="Z3013" s="82">
        <f t="shared" si="1577"/>
        <v>0</v>
      </c>
      <c r="AA3013" s="2">
        <f t="shared" si="1597"/>
        <v>0</v>
      </c>
      <c r="AB3013" s="27">
        <f t="shared" si="1584"/>
        <v>6.7299999999999999E-2</v>
      </c>
      <c r="AC3013" s="29">
        <f t="shared" si="1596"/>
        <v>18</v>
      </c>
      <c r="AD3013" s="29">
        <v>252</v>
      </c>
      <c r="AE3013" s="11">
        <f t="shared" si="1589"/>
        <v>1.004663131</v>
      </c>
      <c r="AF3013" s="2">
        <f t="shared" si="1598"/>
        <v>319.09386824000001</v>
      </c>
      <c r="AG3013" s="2">
        <f t="shared" si="1578"/>
        <v>319.09386824000001</v>
      </c>
      <c r="AH3013" s="3">
        <f t="shared" si="1579"/>
        <v>0</v>
      </c>
      <c r="AI3013" s="4" t="str">
        <f t="shared" si="1590"/>
        <v>A+J=</v>
      </c>
      <c r="AJ3013" s="12">
        <f t="shared" si="1585"/>
        <v>44138</v>
      </c>
      <c r="AK3013" s="12"/>
      <c r="AL3013" s="4"/>
      <c r="AM3013" s="1"/>
      <c r="AN3013" s="12"/>
      <c r="AO3013" s="1"/>
      <c r="AP3013" s="1"/>
      <c r="AQ3013" s="3"/>
      <c r="AR3013" s="3"/>
      <c r="AS3013" s="7"/>
      <c r="AT3013" s="1"/>
      <c r="AU3013" s="1"/>
      <c r="AV3013" s="1"/>
      <c r="AW3013" s="1"/>
      <c r="AX3013" s="1"/>
      <c r="AY3013" s="1"/>
      <c r="AZ3013" s="1"/>
      <c r="BA3013" s="1"/>
      <c r="BB3013" s="1"/>
    </row>
    <row r="3014" spans="1:54" x14ac:dyDescent="0.2">
      <c r="A3014" s="178">
        <f t="shared" si="1580"/>
        <v>44133</v>
      </c>
      <c r="B3014" s="2">
        <f t="shared" si="1566"/>
        <v>68765.967207053458</v>
      </c>
      <c r="C3014" s="2">
        <f t="shared" si="1581"/>
        <v>44288.76478772</v>
      </c>
      <c r="D3014" s="2">
        <f>SUM(Y3014:Y$3321)</f>
        <v>44288.76478772</v>
      </c>
      <c r="E3014" s="11">
        <f t="shared" si="1567"/>
        <v>0</v>
      </c>
      <c r="F3014" s="99">
        <f t="shared" si="1593"/>
        <v>5357.46</v>
      </c>
      <c r="G3014" s="3">
        <f>IF(N3014=1,VLOOKUP(A3013,[1]Plan1!$BG$69:$BI$188,3),G3013)</f>
        <v>5391.75</v>
      </c>
      <c r="H3014" s="200">
        <f t="shared" si="1594"/>
        <v>44045</v>
      </c>
      <c r="I3014" s="200">
        <f t="shared" si="1595"/>
        <v>44076</v>
      </c>
      <c r="J3014" s="27">
        <f t="shared" si="1568"/>
        <v>6.4004210950712181E-3</v>
      </c>
      <c r="K3014" s="12">
        <f t="shared" si="1582"/>
        <v>44138</v>
      </c>
      <c r="L3014" s="12">
        <f t="shared" si="1569"/>
        <v>44138</v>
      </c>
      <c r="M3014" s="1">
        <f t="shared" si="1583"/>
        <v>21</v>
      </c>
      <c r="N3014" s="1">
        <f t="shared" si="1570"/>
        <v>19</v>
      </c>
      <c r="O3014" s="2">
        <f t="shared" si="1571"/>
        <v>1.0057890899999999</v>
      </c>
      <c r="P3014" s="11">
        <f t="shared" si="1592"/>
        <v>1.00240054</v>
      </c>
      <c r="Q3014" s="11">
        <f t="shared" si="1588"/>
        <v>1.5450668591938059</v>
      </c>
      <c r="R3014" s="2">
        <f t="shared" si="1591"/>
        <v>1.5540113900000001</v>
      </c>
      <c r="S3014" s="2">
        <f t="shared" si="1586"/>
        <v>1.54506685</v>
      </c>
      <c r="T3014" s="2">
        <f t="shared" si="1572"/>
        <v>68429.102300950006</v>
      </c>
      <c r="U3014" s="2">
        <f t="shared" si="1573"/>
        <v>24140.337513233459</v>
      </c>
      <c r="V3014" s="2">
        <f t="shared" si="1574"/>
        <v>0</v>
      </c>
      <c r="W3014" s="2">
        <f t="shared" si="1575"/>
        <v>68429.102300953455</v>
      </c>
      <c r="X3014" s="29">
        <f t="shared" si="1576"/>
        <v>0</v>
      </c>
      <c r="Y3014" s="2">
        <f t="shared" si="1587"/>
        <v>0</v>
      </c>
      <c r="Z3014" s="82">
        <f t="shared" si="1577"/>
        <v>0</v>
      </c>
      <c r="AA3014" s="2">
        <f t="shared" si="1597"/>
        <v>0</v>
      </c>
      <c r="AB3014" s="27">
        <f t="shared" si="1584"/>
        <v>6.7299999999999999E-2</v>
      </c>
      <c r="AC3014" s="29">
        <f t="shared" si="1596"/>
        <v>19</v>
      </c>
      <c r="AD3014" s="29">
        <v>252</v>
      </c>
      <c r="AE3014" s="11">
        <f t="shared" si="1589"/>
        <v>1.004922831</v>
      </c>
      <c r="AF3014" s="2">
        <f t="shared" si="1598"/>
        <v>336.86490609999998</v>
      </c>
      <c r="AG3014" s="2">
        <f t="shared" si="1578"/>
        <v>336.86490609999998</v>
      </c>
      <c r="AH3014" s="3">
        <f t="shared" si="1579"/>
        <v>0</v>
      </c>
      <c r="AI3014" s="4" t="str">
        <f t="shared" si="1590"/>
        <v>A+J=</v>
      </c>
      <c r="AJ3014" s="12">
        <f t="shared" si="1585"/>
        <v>44138</v>
      </c>
      <c r="AK3014" s="12"/>
      <c r="AL3014" s="4"/>
      <c r="AM3014" s="1"/>
      <c r="AN3014" s="12"/>
      <c r="AO3014" s="1"/>
      <c r="AP3014" s="1"/>
      <c r="AQ3014" s="3"/>
      <c r="AR3014" s="3"/>
      <c r="AS3014" s="7"/>
      <c r="AT3014" s="1"/>
      <c r="AU3014" s="1"/>
      <c r="AV3014" s="1"/>
      <c r="AW3014" s="1"/>
      <c r="AX3014" s="1"/>
      <c r="AY3014" s="1"/>
      <c r="AZ3014" s="1"/>
      <c r="BA3014" s="1"/>
      <c r="BB3014" s="1"/>
    </row>
    <row r="3015" spans="1:54" x14ac:dyDescent="0.2">
      <c r="A3015" s="178">
        <f t="shared" si="1580"/>
        <v>44134</v>
      </c>
      <c r="B3015" s="2">
        <f t="shared" si="1566"/>
        <v>68783.742761243455</v>
      </c>
      <c r="C3015" s="2">
        <f t="shared" si="1581"/>
        <v>44288.76478772</v>
      </c>
      <c r="D3015" s="2">
        <f>SUM(Y3015:Y$3321)</f>
        <v>44288.76478772</v>
      </c>
      <c r="E3015" s="11">
        <f t="shared" si="1567"/>
        <v>0</v>
      </c>
      <c r="F3015" s="99">
        <f t="shared" si="1593"/>
        <v>5357.46</v>
      </c>
      <c r="G3015" s="3">
        <f>IF(N3015=1,VLOOKUP(A3014,[1]Plan1!$BG$69:$BI$188,3),G3014)</f>
        <v>5391.75</v>
      </c>
      <c r="H3015" s="200">
        <f t="shared" si="1594"/>
        <v>44045</v>
      </c>
      <c r="I3015" s="200">
        <f t="shared" si="1595"/>
        <v>44076</v>
      </c>
      <c r="J3015" s="27">
        <f t="shared" si="1568"/>
        <v>6.4004210950712181E-3</v>
      </c>
      <c r="K3015" s="12">
        <f t="shared" si="1582"/>
        <v>44138</v>
      </c>
      <c r="L3015" s="12">
        <f t="shared" si="1569"/>
        <v>44138</v>
      </c>
      <c r="M3015" s="1">
        <f t="shared" si="1583"/>
        <v>21</v>
      </c>
      <c r="N3015" s="1">
        <f t="shared" si="1570"/>
        <v>20</v>
      </c>
      <c r="O3015" s="2">
        <f t="shared" si="1571"/>
        <v>1.0060947099999999</v>
      </c>
      <c r="P3015" s="11">
        <f t="shared" si="1592"/>
        <v>1.00240054</v>
      </c>
      <c r="Q3015" s="11">
        <f t="shared" si="1588"/>
        <v>1.5450668591938059</v>
      </c>
      <c r="R3015" s="2">
        <f t="shared" si="1591"/>
        <v>1.55448359</v>
      </c>
      <c r="S3015" s="2">
        <f t="shared" si="1586"/>
        <v>1.54506685</v>
      </c>
      <c r="T3015" s="2">
        <f t="shared" si="1572"/>
        <v>68429.102300950006</v>
      </c>
      <c r="U3015" s="2">
        <f t="shared" si="1573"/>
        <v>24140.337513233459</v>
      </c>
      <c r="V3015" s="2">
        <f t="shared" si="1574"/>
        <v>0</v>
      </c>
      <c r="W3015" s="2">
        <f t="shared" si="1575"/>
        <v>68429.102300953455</v>
      </c>
      <c r="X3015" s="29">
        <f t="shared" si="1576"/>
        <v>0</v>
      </c>
      <c r="Y3015" s="2">
        <f t="shared" si="1587"/>
        <v>0</v>
      </c>
      <c r="Z3015" s="82">
        <f t="shared" si="1577"/>
        <v>0</v>
      </c>
      <c r="AA3015" s="2">
        <f t="shared" si="1597"/>
        <v>0</v>
      </c>
      <c r="AB3015" s="27">
        <f t="shared" si="1584"/>
        <v>6.7299999999999999E-2</v>
      </c>
      <c r="AC3015" s="29">
        <f t="shared" si="1596"/>
        <v>20</v>
      </c>
      <c r="AD3015" s="29">
        <v>252</v>
      </c>
      <c r="AE3015" s="11">
        <f t="shared" si="1589"/>
        <v>1.0051825969999999</v>
      </c>
      <c r="AF3015" s="2">
        <f t="shared" si="1598"/>
        <v>354.64046029000002</v>
      </c>
      <c r="AG3015" s="2">
        <f t="shared" si="1578"/>
        <v>354.64046029000002</v>
      </c>
      <c r="AH3015" s="3">
        <f t="shared" si="1579"/>
        <v>0</v>
      </c>
      <c r="AI3015" s="4" t="str">
        <f t="shared" si="1590"/>
        <v>A+J=</v>
      </c>
      <c r="AJ3015" s="12">
        <f t="shared" si="1585"/>
        <v>44138</v>
      </c>
      <c r="AK3015" s="12"/>
      <c r="AL3015" s="4"/>
      <c r="AM3015" s="1"/>
      <c r="AN3015" s="12"/>
      <c r="AO3015" s="1"/>
      <c r="AP3015" s="1"/>
      <c r="AQ3015" s="3"/>
      <c r="AR3015" s="3"/>
      <c r="AS3015" s="7"/>
      <c r="AT3015" s="1"/>
      <c r="AU3015" s="1"/>
      <c r="AV3015" s="1"/>
      <c r="AW3015" s="1"/>
      <c r="AX3015" s="1"/>
      <c r="AY3015" s="1"/>
      <c r="AZ3015" s="1"/>
      <c r="BA3015" s="1"/>
      <c r="BB3015" s="1"/>
    </row>
    <row r="3016" spans="1:54" x14ac:dyDescent="0.2">
      <c r="A3016" s="178">
        <f t="shared" si="1580"/>
        <v>44135</v>
      </c>
      <c r="B3016" s="2">
        <f t="shared" si="1566"/>
        <v>68801.522968613455</v>
      </c>
      <c r="C3016" s="2">
        <f t="shared" si="1581"/>
        <v>44288.76478772</v>
      </c>
      <c r="D3016" s="2">
        <f>SUM(Y3016:Y$3321)</f>
        <v>44288.76478772</v>
      </c>
      <c r="E3016" s="11">
        <f t="shared" si="1567"/>
        <v>0</v>
      </c>
      <c r="F3016" s="99">
        <f t="shared" si="1593"/>
        <v>5357.46</v>
      </c>
      <c r="G3016" s="3">
        <f>IF(N3016=1,VLOOKUP(A3015,[1]Plan1!$BG$69:$BI$188,3),G3015)</f>
        <v>5391.75</v>
      </c>
      <c r="H3016" s="200">
        <f t="shared" si="1594"/>
        <v>44045</v>
      </c>
      <c r="I3016" s="200">
        <f t="shared" si="1595"/>
        <v>44076</v>
      </c>
      <c r="J3016" s="27">
        <f t="shared" si="1568"/>
        <v>6.4004210950712181E-3</v>
      </c>
      <c r="K3016" s="12">
        <f t="shared" si="1582"/>
        <v>44138</v>
      </c>
      <c r="L3016" s="12">
        <f t="shared" si="1569"/>
        <v>44138</v>
      </c>
      <c r="M3016" s="1">
        <f t="shared" si="1583"/>
        <v>21</v>
      </c>
      <c r="N3016" s="1">
        <f t="shared" si="1570"/>
        <v>21</v>
      </c>
      <c r="O3016" s="2">
        <f t="shared" si="1571"/>
        <v>1.0064004200000001</v>
      </c>
      <c r="P3016" s="11">
        <f t="shared" si="1592"/>
        <v>1.00240054</v>
      </c>
      <c r="Q3016" s="11">
        <f t="shared" si="1588"/>
        <v>1.5450668591938059</v>
      </c>
      <c r="R3016" s="2">
        <f t="shared" si="1591"/>
        <v>1.55495593</v>
      </c>
      <c r="S3016" s="2">
        <f t="shared" si="1586"/>
        <v>1.54506685</v>
      </c>
      <c r="T3016" s="2">
        <f t="shared" si="1572"/>
        <v>68429.102300950006</v>
      </c>
      <c r="U3016" s="2">
        <f t="shared" si="1573"/>
        <v>24140.337513233459</v>
      </c>
      <c r="V3016" s="2">
        <f t="shared" si="1574"/>
        <v>0</v>
      </c>
      <c r="W3016" s="2">
        <f t="shared" si="1575"/>
        <v>68429.102300953455</v>
      </c>
      <c r="X3016" s="29">
        <f t="shared" si="1576"/>
        <v>0</v>
      </c>
      <c r="Y3016" s="2">
        <f t="shared" si="1587"/>
        <v>0</v>
      </c>
      <c r="Z3016" s="82">
        <f t="shared" si="1577"/>
        <v>0</v>
      </c>
      <c r="AA3016" s="2">
        <f t="shared" si="1597"/>
        <v>0</v>
      </c>
      <c r="AB3016" s="27">
        <f t="shared" si="1584"/>
        <v>6.7299999999999999E-2</v>
      </c>
      <c r="AC3016" s="29">
        <f t="shared" si="1596"/>
        <v>21</v>
      </c>
      <c r="AD3016" s="29">
        <v>252</v>
      </c>
      <c r="AE3016" s="11">
        <f t="shared" si="1589"/>
        <v>1.0054424310000001</v>
      </c>
      <c r="AF3016" s="2">
        <f t="shared" si="1598"/>
        <v>372.42066765999999</v>
      </c>
      <c r="AG3016" s="2">
        <f t="shared" si="1578"/>
        <v>372.42066765999999</v>
      </c>
      <c r="AH3016" s="3">
        <f t="shared" si="1579"/>
        <v>0</v>
      </c>
      <c r="AI3016" s="4" t="str">
        <f t="shared" si="1590"/>
        <v>A+J=</v>
      </c>
      <c r="AJ3016" s="12">
        <f t="shared" si="1585"/>
        <v>44138</v>
      </c>
      <c r="AK3016" s="12"/>
      <c r="AL3016" s="4"/>
      <c r="AM3016" s="1"/>
      <c r="AN3016" s="12"/>
      <c r="AO3016" s="1"/>
      <c r="AP3016" s="1"/>
      <c r="AQ3016" s="3"/>
      <c r="AR3016" s="3"/>
      <c r="AS3016" s="7"/>
      <c r="AT3016" s="1"/>
      <c r="AU3016" s="1"/>
      <c r="AV3016" s="1"/>
      <c r="AW3016" s="1"/>
      <c r="AX3016" s="1"/>
      <c r="AY3016" s="1"/>
      <c r="AZ3016" s="1"/>
      <c r="BA3016" s="1"/>
      <c r="BB3016" s="1"/>
    </row>
    <row r="3017" spans="1:54" x14ac:dyDescent="0.2">
      <c r="A3017" s="178">
        <f t="shared" si="1580"/>
        <v>44136</v>
      </c>
      <c r="B3017" s="2">
        <f t="shared" si="1566"/>
        <v>68801.522968613455</v>
      </c>
      <c r="C3017" s="2">
        <f t="shared" si="1581"/>
        <v>44288.76478772</v>
      </c>
      <c r="D3017" s="2">
        <f>SUM(Y3017:Y$3321)</f>
        <v>44288.76478772</v>
      </c>
      <c r="E3017" s="11">
        <f t="shared" si="1567"/>
        <v>0</v>
      </c>
      <c r="F3017" s="99">
        <f t="shared" si="1593"/>
        <v>5357.46</v>
      </c>
      <c r="G3017" s="3">
        <f>IF(N3017=1,VLOOKUP(A3016,[1]Plan1!$BG$69:$BI$188,3),G3016)</f>
        <v>5391.75</v>
      </c>
      <c r="H3017" s="200">
        <f t="shared" si="1594"/>
        <v>44045</v>
      </c>
      <c r="I3017" s="200">
        <f t="shared" si="1595"/>
        <v>44076</v>
      </c>
      <c r="J3017" s="27">
        <f t="shared" si="1568"/>
        <v>6.4004210950712181E-3</v>
      </c>
      <c r="K3017" s="12">
        <f t="shared" si="1582"/>
        <v>44166</v>
      </c>
      <c r="L3017" s="12">
        <f t="shared" si="1569"/>
        <v>44138</v>
      </c>
      <c r="M3017" s="1">
        <f t="shared" si="1583"/>
        <v>21</v>
      </c>
      <c r="N3017" s="1">
        <f t="shared" si="1570"/>
        <v>21</v>
      </c>
      <c r="O3017" s="2">
        <f t="shared" si="1571"/>
        <v>1.0064004200000001</v>
      </c>
      <c r="P3017" s="11">
        <f t="shared" si="1592"/>
        <v>1.00240054</v>
      </c>
      <c r="Q3017" s="11">
        <f t="shared" si="1588"/>
        <v>1.5450668591938059</v>
      </c>
      <c r="R3017" s="2">
        <f t="shared" si="1591"/>
        <v>1.55495593</v>
      </c>
      <c r="S3017" s="2">
        <f t="shared" si="1586"/>
        <v>1.54506685</v>
      </c>
      <c r="T3017" s="2">
        <f t="shared" si="1572"/>
        <v>68429.102300950006</v>
      </c>
      <c r="U3017" s="2">
        <f t="shared" si="1573"/>
        <v>24140.337513233459</v>
      </c>
      <c r="V3017" s="2">
        <f t="shared" si="1574"/>
        <v>0</v>
      </c>
      <c r="W3017" s="2">
        <f t="shared" si="1575"/>
        <v>68429.102300953455</v>
      </c>
      <c r="X3017" s="29">
        <f t="shared" si="1576"/>
        <v>0</v>
      </c>
      <c r="Y3017" s="2">
        <f t="shared" si="1587"/>
        <v>0</v>
      </c>
      <c r="Z3017" s="82">
        <f t="shared" si="1577"/>
        <v>0</v>
      </c>
      <c r="AA3017" s="2">
        <f t="shared" si="1597"/>
        <v>0</v>
      </c>
      <c r="AB3017" s="27">
        <f t="shared" si="1584"/>
        <v>6.7299999999999999E-2</v>
      </c>
      <c r="AC3017" s="29">
        <f t="shared" si="1596"/>
        <v>21</v>
      </c>
      <c r="AD3017" s="29">
        <v>252</v>
      </c>
      <c r="AE3017" s="11">
        <f t="shared" si="1589"/>
        <v>1.0054424310000001</v>
      </c>
      <c r="AF3017" s="2">
        <f t="shared" si="1598"/>
        <v>372.42066765999999</v>
      </c>
      <c r="AG3017" s="2">
        <f t="shared" si="1578"/>
        <v>372.42066765999999</v>
      </c>
      <c r="AH3017" s="3">
        <f t="shared" si="1579"/>
        <v>0</v>
      </c>
      <c r="AI3017" s="4" t="str">
        <f t="shared" si="1590"/>
        <v>A+J=</v>
      </c>
      <c r="AJ3017" s="12">
        <f t="shared" si="1585"/>
        <v>44138</v>
      </c>
      <c r="AK3017" s="12"/>
      <c r="AL3017" s="4"/>
      <c r="AM3017" s="1"/>
      <c r="AN3017" s="12"/>
      <c r="AO3017" s="1"/>
      <c r="AP3017" s="1"/>
      <c r="AQ3017" s="3"/>
      <c r="AR3017" s="3"/>
      <c r="AS3017" s="7"/>
      <c r="AT3017" s="1"/>
      <c r="AU3017" s="1"/>
      <c r="AV3017" s="1"/>
      <c r="AW3017" s="1"/>
      <c r="AX3017" s="1"/>
      <c r="AY3017" s="1"/>
      <c r="AZ3017" s="1"/>
      <c r="BA3017" s="1"/>
      <c r="BB3017" s="1"/>
    </row>
    <row r="3018" spans="1:54" x14ac:dyDescent="0.2">
      <c r="A3018" s="178">
        <f t="shared" si="1580"/>
        <v>44137</v>
      </c>
      <c r="B3018" s="2">
        <f t="shared" ref="B3018:B3081" si="1599">(W3018+AG3018)</f>
        <v>68801.522968613455</v>
      </c>
      <c r="C3018" s="2">
        <f t="shared" si="1581"/>
        <v>44288.76478772</v>
      </c>
      <c r="D3018" s="2">
        <f>SUM(Y3018:Y$3321)</f>
        <v>44288.76478772</v>
      </c>
      <c r="E3018" s="11">
        <f t="shared" ref="E3018:E3081" si="1600">(C3018-D3018)</f>
        <v>0</v>
      </c>
      <c r="F3018" s="99">
        <f t="shared" si="1593"/>
        <v>5357.46</v>
      </c>
      <c r="G3018" s="3">
        <f>IF(N3018=1,VLOOKUP(A3017,[1]Plan1!$BG$69:$BI$188,3),G3017)</f>
        <v>5391.75</v>
      </c>
      <c r="H3018" s="200">
        <f t="shared" si="1594"/>
        <v>44045</v>
      </c>
      <c r="I3018" s="200">
        <f t="shared" si="1595"/>
        <v>44076</v>
      </c>
      <c r="J3018" s="27">
        <f t="shared" ref="J3018:J3081" si="1601">(G3018/F3018)-1</f>
        <v>6.4004210950712181E-3</v>
      </c>
      <c r="K3018" s="12">
        <f t="shared" si="1582"/>
        <v>44166</v>
      </c>
      <c r="L3018" s="12">
        <f t="shared" ref="L3018:L3081" si="1602">IF(A3018&gt;L3017,K3018,L3017)</f>
        <v>44138</v>
      </c>
      <c r="M3018" s="1">
        <f t="shared" si="1583"/>
        <v>21</v>
      </c>
      <c r="N3018" s="1">
        <f t="shared" ref="N3018:N3081" si="1603">(M3018-(NETWORKDAYS(A3018,L3018,AN$137:AN$327)-1))</f>
        <v>21</v>
      </c>
      <c r="O3018" s="2">
        <f t="shared" ref="O3018:O3081" si="1604">TRUNC((G3018/F3018)^TRUNC((N3018/M3018),9),8)</f>
        <v>1.0064004200000001</v>
      </c>
      <c r="P3018" s="11">
        <f t="shared" si="1592"/>
        <v>1.00240054</v>
      </c>
      <c r="Q3018" s="11">
        <f t="shared" si="1588"/>
        <v>1.5450668591938059</v>
      </c>
      <c r="R3018" s="2">
        <f t="shared" si="1591"/>
        <v>1.55495593</v>
      </c>
      <c r="S3018" s="2">
        <f t="shared" si="1586"/>
        <v>1.54506685</v>
      </c>
      <c r="T3018" s="2">
        <f t="shared" ref="T3018:T3081" si="1605">TRUNC(C3018*S3018,8)</f>
        <v>68429.102300950006</v>
      </c>
      <c r="U3018" s="2">
        <f t="shared" ref="U3018:U3081" si="1606">(D3018*(S3018-1))</f>
        <v>24140.337513233459</v>
      </c>
      <c r="V3018" s="2">
        <f t="shared" ref="V3018:V3081" si="1607">(E3018*(R3018-1))</f>
        <v>0</v>
      </c>
      <c r="W3018" s="2">
        <f t="shared" ref="W3018:W3081" si="1608">(C3018+U3018+V3018)</f>
        <v>68429.102300953455</v>
      </c>
      <c r="X3018" s="29">
        <f t="shared" ref="X3018:X3081" si="1609">IF(VLOOKUP(A3018,AN$10:AU$131,8)=VLOOKUP(A3017,AN$10:AU$131,8),0,VLOOKUP(A3018,AN$10:AU$131,8))</f>
        <v>0</v>
      </c>
      <c r="Y3018" s="2">
        <f t="shared" si="1587"/>
        <v>0</v>
      </c>
      <c r="Z3018" s="82">
        <f t="shared" ref="Z3018:Z3081" si="1610">IF(X3018&gt;0,VLOOKUP($A3018,$AN$10:$AS$131,6),0)</f>
        <v>0</v>
      </c>
      <c r="AA3018" s="2">
        <f t="shared" si="1597"/>
        <v>0</v>
      </c>
      <c r="AB3018" s="27">
        <f t="shared" si="1584"/>
        <v>6.7299999999999999E-2</v>
      </c>
      <c r="AC3018" s="29">
        <f t="shared" si="1596"/>
        <v>21</v>
      </c>
      <c r="AD3018" s="29">
        <v>252</v>
      </c>
      <c r="AE3018" s="11">
        <f t="shared" si="1589"/>
        <v>1.0054424310000001</v>
      </c>
      <c r="AF3018" s="2">
        <f t="shared" si="1598"/>
        <v>372.42066765999999</v>
      </c>
      <c r="AG3018" s="2">
        <f t="shared" ref="AG3018:AG3081" si="1611">TRUNC((W3018*(AE3018-1)),8)</f>
        <v>372.42066765999999</v>
      </c>
      <c r="AH3018" s="3">
        <f t="shared" ref="AH3018:AH3081" si="1612">IF(AA3018&gt;0,AA3018+AF3018,0)</f>
        <v>0</v>
      </c>
      <c r="AI3018" s="4" t="str">
        <f t="shared" si="1590"/>
        <v>A+J=</v>
      </c>
      <c r="AJ3018" s="12">
        <f t="shared" si="1585"/>
        <v>44138</v>
      </c>
      <c r="AK3018" s="12"/>
      <c r="AL3018" s="4"/>
      <c r="AM3018" s="1"/>
      <c r="AN3018" s="12"/>
      <c r="AO3018" s="1"/>
      <c r="AP3018" s="1"/>
      <c r="AQ3018" s="3"/>
      <c r="AR3018" s="3"/>
      <c r="AS3018" s="7"/>
      <c r="AT3018" s="1"/>
      <c r="AU3018" s="1"/>
      <c r="AV3018" s="1"/>
      <c r="AW3018" s="1"/>
      <c r="AX3018" s="1"/>
      <c r="AY3018" s="1"/>
      <c r="AZ3018" s="1"/>
      <c r="BA3018" s="1"/>
      <c r="BB3018" s="1"/>
    </row>
    <row r="3019" spans="1:54" x14ac:dyDescent="0.2">
      <c r="A3019" s="178">
        <f t="shared" ref="A3019:A3082" si="1613">(A3018+1)</f>
        <v>44138</v>
      </c>
      <c r="B3019" s="2">
        <f t="shared" si="1599"/>
        <v>68801.522968613455</v>
      </c>
      <c r="C3019" s="2">
        <f t="shared" ref="C3019:C3082" si="1614">TRUNC(IF(X3018&gt;0,VLOOKUP(A3018,$AN$12:$AO$131,2),C3018),8)</f>
        <v>44288.76478772</v>
      </c>
      <c r="D3019" s="2">
        <f>SUM(Y3019:Y$3321)</f>
        <v>44288.76478772</v>
      </c>
      <c r="E3019" s="11">
        <f t="shared" si="1600"/>
        <v>0</v>
      </c>
      <c r="F3019" s="99">
        <f t="shared" si="1593"/>
        <v>5357.46</v>
      </c>
      <c r="G3019" s="3">
        <f>IF(N3019=1,VLOOKUP(A3018,[1]Plan1!$BG$69:$BI$188,3),G3018)</f>
        <v>5391.75</v>
      </c>
      <c r="H3019" s="200">
        <f t="shared" si="1594"/>
        <v>44045</v>
      </c>
      <c r="I3019" s="200">
        <f t="shared" si="1595"/>
        <v>44076</v>
      </c>
      <c r="J3019" s="27">
        <f t="shared" si="1601"/>
        <v>6.4004210950712181E-3</v>
      </c>
      <c r="K3019" s="12">
        <f t="shared" ref="K3019:K3082" si="1615">IF(DAY(A3019)=1,VLOOKUP(A3019,AR$137:AW$275,4),K3018)</f>
        <v>44166</v>
      </c>
      <c r="L3019" s="12">
        <f t="shared" si="1602"/>
        <v>44138</v>
      </c>
      <c r="M3019" s="1">
        <f t="shared" ref="M3019:M3082" si="1616">IF(L3019=L3018,M3018,NETWORKDAYS(L3018,L3019,$AN$137:$AN$327)-1)</f>
        <v>21</v>
      </c>
      <c r="N3019" s="1">
        <f t="shared" si="1603"/>
        <v>21</v>
      </c>
      <c r="O3019" s="2">
        <f t="shared" si="1604"/>
        <v>1.0064004200000001</v>
      </c>
      <c r="P3019" s="11">
        <f t="shared" si="1592"/>
        <v>1.00240054</v>
      </c>
      <c r="Q3019" s="11">
        <f t="shared" si="1588"/>
        <v>1.5450668591938059</v>
      </c>
      <c r="R3019" s="2">
        <f t="shared" si="1591"/>
        <v>1.55495593</v>
      </c>
      <c r="S3019" s="2">
        <f t="shared" si="1586"/>
        <v>1.54506685</v>
      </c>
      <c r="T3019" s="2">
        <f t="shared" si="1605"/>
        <v>68429.102300950006</v>
      </c>
      <c r="U3019" s="2">
        <f t="shared" si="1606"/>
        <v>24140.337513233459</v>
      </c>
      <c r="V3019" s="2">
        <f t="shared" si="1607"/>
        <v>0</v>
      </c>
      <c r="W3019" s="2">
        <f t="shared" si="1608"/>
        <v>68429.102300953455</v>
      </c>
      <c r="X3019" s="29">
        <f t="shared" si="1609"/>
        <v>99</v>
      </c>
      <c r="Y3019" s="2">
        <f t="shared" si="1587"/>
        <v>3915.9346343000002</v>
      </c>
      <c r="Z3019" s="82">
        <f t="shared" si="1610"/>
        <v>8.8418239999999995E-2</v>
      </c>
      <c r="AA3019" s="2">
        <f t="shared" si="1597"/>
        <v>6050.3807902199997</v>
      </c>
      <c r="AB3019" s="27">
        <f t="shared" ref="AB3019:AB3082" si="1617">(AB3018)</f>
        <v>6.7299999999999999E-2</v>
      </c>
      <c r="AC3019" s="29">
        <f t="shared" si="1596"/>
        <v>21</v>
      </c>
      <c r="AD3019" s="29">
        <v>252</v>
      </c>
      <c r="AE3019" s="11">
        <f t="shared" si="1589"/>
        <v>1.0054424310000001</v>
      </c>
      <c r="AF3019" s="2">
        <f t="shared" si="1598"/>
        <v>372.42066765999999</v>
      </c>
      <c r="AG3019" s="2">
        <f t="shared" si="1611"/>
        <v>372.42066765999999</v>
      </c>
      <c r="AH3019" s="3">
        <f t="shared" si="1612"/>
        <v>6422.8014578799994</v>
      </c>
      <c r="AI3019" s="4" t="str">
        <f t="shared" si="1590"/>
        <v>A+J=</v>
      </c>
      <c r="AJ3019" s="12">
        <f t="shared" ref="AJ3019:AJ3082" si="1618">IF(X3018&gt;0,VLOOKUP(A3018,$AN$10:$AW$130,9),AJ3018)</f>
        <v>44138</v>
      </c>
      <c r="AK3019" s="12"/>
      <c r="AL3019" s="4"/>
      <c r="AM3019" s="1"/>
      <c r="AN3019" s="12"/>
      <c r="AO3019" s="1"/>
      <c r="AP3019" s="1"/>
      <c r="AQ3019" s="3"/>
      <c r="AR3019" s="3"/>
      <c r="AS3019" s="7"/>
      <c r="AT3019" s="1"/>
      <c r="AU3019" s="1"/>
      <c r="AV3019" s="1"/>
      <c r="AW3019" s="1"/>
      <c r="AX3019" s="1"/>
      <c r="AY3019" s="1"/>
      <c r="AZ3019" s="1"/>
      <c r="BA3019" s="1"/>
      <c r="BB3019" s="1"/>
    </row>
    <row r="3020" spans="1:54" x14ac:dyDescent="0.2">
      <c r="A3020" s="178">
        <f t="shared" si="1613"/>
        <v>44139</v>
      </c>
      <c r="B3020" s="2">
        <f t="shared" si="1599"/>
        <v>62394.84603595965</v>
      </c>
      <c r="C3020" s="2">
        <f t="shared" si="1614"/>
        <v>40372.83015342</v>
      </c>
      <c r="D3020" s="2">
        <f>SUM(Y3020:Y$3321)</f>
        <v>40372.83015342</v>
      </c>
      <c r="E3020" s="11">
        <f t="shared" si="1600"/>
        <v>0</v>
      </c>
      <c r="F3020" s="99">
        <f t="shared" si="1593"/>
        <v>5391.75</v>
      </c>
      <c r="G3020" s="3">
        <f>IF(N3020=1,VLOOKUP(A3019,[1]Plan1!$BG$69:$BI$188,3),G3019)</f>
        <v>5438.12</v>
      </c>
      <c r="H3020" s="200">
        <f t="shared" si="1594"/>
        <v>44078</v>
      </c>
      <c r="I3020" s="200">
        <f t="shared" si="1595"/>
        <v>44108</v>
      </c>
      <c r="J3020" s="27">
        <f t="shared" si="1601"/>
        <v>8.6001761951128852E-3</v>
      </c>
      <c r="K3020" s="12">
        <f t="shared" si="1615"/>
        <v>44166</v>
      </c>
      <c r="L3020" s="12">
        <f t="shared" si="1602"/>
        <v>44166</v>
      </c>
      <c r="M3020" s="1">
        <f t="shared" si="1616"/>
        <v>20</v>
      </c>
      <c r="N3020" s="1">
        <f t="shared" si="1603"/>
        <v>1</v>
      </c>
      <c r="O3020" s="2">
        <f t="shared" si="1604"/>
        <v>1.0004282600000001</v>
      </c>
      <c r="P3020" s="11">
        <f t="shared" si="1592"/>
        <v>1.0064004200000001</v>
      </c>
      <c r="Q3020" s="11">
        <f t="shared" si="1588"/>
        <v>1.5549559360207272</v>
      </c>
      <c r="R3020" s="2">
        <f t="shared" si="1591"/>
        <v>1.55562186</v>
      </c>
      <c r="S3020" s="2">
        <f t="shared" si="1586"/>
        <v>1.54506685</v>
      </c>
      <c r="T3020" s="2">
        <f t="shared" si="1605"/>
        <v>62378.721510720003</v>
      </c>
      <c r="U3020" s="2">
        <f t="shared" si="1606"/>
        <v>22005.891357309654</v>
      </c>
      <c r="V3020" s="2">
        <f t="shared" si="1607"/>
        <v>0</v>
      </c>
      <c r="W3020" s="2">
        <f t="shared" si="1608"/>
        <v>62378.721510729651</v>
      </c>
      <c r="X3020" s="29">
        <f t="shared" si="1609"/>
        <v>0</v>
      </c>
      <c r="Y3020" s="2">
        <f t="shared" si="1587"/>
        <v>0</v>
      </c>
      <c r="Z3020" s="82">
        <f t="shared" si="1610"/>
        <v>0</v>
      </c>
      <c r="AA3020" s="2">
        <f t="shared" si="1597"/>
        <v>0</v>
      </c>
      <c r="AB3020" s="27">
        <f t="shared" si="1617"/>
        <v>6.7299999999999999E-2</v>
      </c>
      <c r="AC3020" s="29">
        <f t="shared" si="1596"/>
        <v>1</v>
      </c>
      <c r="AD3020" s="29">
        <v>252</v>
      </c>
      <c r="AE3020" s="11">
        <f t="shared" si="1589"/>
        <v>1.0002584940000001</v>
      </c>
      <c r="AF3020" s="2">
        <f t="shared" si="1598"/>
        <v>16.12452523</v>
      </c>
      <c r="AG3020" s="2">
        <f t="shared" si="1611"/>
        <v>16.12452523</v>
      </c>
      <c r="AH3020" s="3">
        <f t="shared" si="1612"/>
        <v>0</v>
      </c>
      <c r="AI3020" s="4" t="str">
        <f t="shared" si="1590"/>
        <v>A+J=</v>
      </c>
      <c r="AJ3020" s="12">
        <f t="shared" si="1618"/>
        <v>44166</v>
      </c>
      <c r="AK3020" s="12"/>
      <c r="AL3020" s="4"/>
      <c r="AM3020" s="1"/>
      <c r="AN3020" s="12"/>
      <c r="AO3020" s="1"/>
      <c r="AP3020" s="1"/>
      <c r="AQ3020" s="3"/>
      <c r="AR3020" s="3"/>
      <c r="AS3020" s="7"/>
      <c r="AT3020" s="1"/>
      <c r="AU3020" s="1"/>
      <c r="AV3020" s="1"/>
      <c r="AW3020" s="1"/>
      <c r="AX3020" s="1"/>
      <c r="AY3020" s="1"/>
      <c r="AZ3020" s="1"/>
      <c r="BA3020" s="1"/>
      <c r="BB3020" s="1"/>
    </row>
    <row r="3021" spans="1:54" x14ac:dyDescent="0.2">
      <c r="A3021" s="178">
        <f t="shared" si="1613"/>
        <v>44140</v>
      </c>
      <c r="B3021" s="2">
        <f t="shared" si="1599"/>
        <v>62410.974740579652</v>
      </c>
      <c r="C3021" s="2">
        <f t="shared" si="1614"/>
        <v>40372.83015342</v>
      </c>
      <c r="D3021" s="2">
        <f>SUM(Y3021:Y$3321)</f>
        <v>40372.83015342</v>
      </c>
      <c r="E3021" s="11">
        <f t="shared" si="1600"/>
        <v>0</v>
      </c>
      <c r="F3021" s="99">
        <f t="shared" si="1593"/>
        <v>5391.75</v>
      </c>
      <c r="G3021" s="3">
        <f>IF(N3021=1,VLOOKUP(A3020,[1]Plan1!$BG$69:$BI$188,3),G3020)</f>
        <v>5438.12</v>
      </c>
      <c r="H3021" s="200">
        <f t="shared" si="1594"/>
        <v>44078</v>
      </c>
      <c r="I3021" s="200">
        <f t="shared" si="1595"/>
        <v>44108</v>
      </c>
      <c r="J3021" s="27">
        <f t="shared" si="1601"/>
        <v>8.6001761951128852E-3</v>
      </c>
      <c r="K3021" s="12">
        <f t="shared" si="1615"/>
        <v>44166</v>
      </c>
      <c r="L3021" s="12">
        <f t="shared" si="1602"/>
        <v>44166</v>
      </c>
      <c r="M3021" s="1">
        <f t="shared" si="1616"/>
        <v>20</v>
      </c>
      <c r="N3021" s="1">
        <f t="shared" si="1603"/>
        <v>2</v>
      </c>
      <c r="O3021" s="2">
        <f t="shared" si="1604"/>
        <v>1.0008566999999999</v>
      </c>
      <c r="P3021" s="11">
        <f t="shared" si="1592"/>
        <v>1.0064004200000001</v>
      </c>
      <c r="Q3021" s="11">
        <f t="shared" si="1588"/>
        <v>1.5549559360207272</v>
      </c>
      <c r="R3021" s="2">
        <f t="shared" si="1591"/>
        <v>1.55628806</v>
      </c>
      <c r="S3021" s="2">
        <f t="shared" si="1586"/>
        <v>1.54506685</v>
      </c>
      <c r="T3021" s="2">
        <f t="shared" si="1605"/>
        <v>62378.721510720003</v>
      </c>
      <c r="U3021" s="2">
        <f t="shared" si="1606"/>
        <v>22005.891357309654</v>
      </c>
      <c r="V3021" s="2">
        <f t="shared" si="1607"/>
        <v>0</v>
      </c>
      <c r="W3021" s="2">
        <f t="shared" si="1608"/>
        <v>62378.721510729651</v>
      </c>
      <c r="X3021" s="29">
        <f t="shared" si="1609"/>
        <v>0</v>
      </c>
      <c r="Y3021" s="2">
        <f t="shared" si="1587"/>
        <v>0</v>
      </c>
      <c r="Z3021" s="82">
        <f t="shared" si="1610"/>
        <v>0</v>
      </c>
      <c r="AA3021" s="2">
        <f t="shared" si="1597"/>
        <v>0</v>
      </c>
      <c r="AB3021" s="27">
        <f t="shared" si="1617"/>
        <v>6.7299999999999999E-2</v>
      </c>
      <c r="AC3021" s="29">
        <f t="shared" si="1596"/>
        <v>2</v>
      </c>
      <c r="AD3021" s="29">
        <v>252</v>
      </c>
      <c r="AE3021" s="11">
        <f t="shared" si="1589"/>
        <v>1.000517055</v>
      </c>
      <c r="AF3021" s="2">
        <f t="shared" si="1598"/>
        <v>32.253229849999997</v>
      </c>
      <c r="AG3021" s="2">
        <f t="shared" si="1611"/>
        <v>32.253229849999997</v>
      </c>
      <c r="AH3021" s="3">
        <f t="shared" si="1612"/>
        <v>0</v>
      </c>
      <c r="AI3021" s="4" t="str">
        <f t="shared" si="1590"/>
        <v>A+J=</v>
      </c>
      <c r="AJ3021" s="12">
        <f t="shared" si="1618"/>
        <v>44166</v>
      </c>
      <c r="AK3021" s="12"/>
      <c r="AL3021" s="4"/>
      <c r="AM3021" s="1"/>
      <c r="AN3021" s="12"/>
      <c r="AO3021" s="1"/>
      <c r="AP3021" s="1"/>
      <c r="AQ3021" s="3"/>
      <c r="AR3021" s="3"/>
      <c r="AS3021" s="7"/>
      <c r="AT3021" s="1"/>
      <c r="AU3021" s="1"/>
      <c r="AV3021" s="1"/>
      <c r="AW3021" s="1"/>
      <c r="AX3021" s="1"/>
      <c r="AY3021" s="1"/>
      <c r="AZ3021" s="1"/>
      <c r="BA3021" s="1"/>
      <c r="BB3021" s="1"/>
    </row>
    <row r="3022" spans="1:54" x14ac:dyDescent="0.2">
      <c r="A3022" s="178">
        <f t="shared" si="1613"/>
        <v>44141</v>
      </c>
      <c r="B3022" s="2">
        <f t="shared" si="1599"/>
        <v>62427.107624559649</v>
      </c>
      <c r="C3022" s="2">
        <f t="shared" si="1614"/>
        <v>40372.83015342</v>
      </c>
      <c r="D3022" s="2">
        <f>SUM(Y3022:Y$3321)</f>
        <v>40372.83015342</v>
      </c>
      <c r="E3022" s="11">
        <f t="shared" si="1600"/>
        <v>0</v>
      </c>
      <c r="F3022" s="99">
        <f t="shared" si="1593"/>
        <v>5391.75</v>
      </c>
      <c r="G3022" s="3">
        <f>IF(N3022=1,VLOOKUP(A3021,[1]Plan1!$BG$69:$BI$188,3),G3021)</f>
        <v>5438.12</v>
      </c>
      <c r="H3022" s="200">
        <f t="shared" si="1594"/>
        <v>44078</v>
      </c>
      <c r="I3022" s="200">
        <f t="shared" si="1595"/>
        <v>44108</v>
      </c>
      <c r="J3022" s="27">
        <f t="shared" si="1601"/>
        <v>8.6001761951128852E-3</v>
      </c>
      <c r="K3022" s="12">
        <f t="shared" si="1615"/>
        <v>44166</v>
      </c>
      <c r="L3022" s="12">
        <f t="shared" si="1602"/>
        <v>44166</v>
      </c>
      <c r="M3022" s="1">
        <f t="shared" si="1616"/>
        <v>20</v>
      </c>
      <c r="N3022" s="1">
        <f t="shared" si="1603"/>
        <v>3</v>
      </c>
      <c r="O3022" s="2">
        <f t="shared" si="1604"/>
        <v>1.00128533</v>
      </c>
      <c r="P3022" s="11">
        <f t="shared" si="1592"/>
        <v>1.0064004200000001</v>
      </c>
      <c r="Q3022" s="11">
        <f t="shared" si="1588"/>
        <v>1.5549559360207272</v>
      </c>
      <c r="R3022" s="2">
        <f t="shared" si="1591"/>
        <v>1.5569545600000001</v>
      </c>
      <c r="S3022" s="2">
        <f t="shared" si="1586"/>
        <v>1.54506685</v>
      </c>
      <c r="T3022" s="2">
        <f t="shared" si="1605"/>
        <v>62378.721510720003</v>
      </c>
      <c r="U3022" s="2">
        <f t="shared" si="1606"/>
        <v>22005.891357309654</v>
      </c>
      <c r="V3022" s="2">
        <f t="shared" si="1607"/>
        <v>0</v>
      </c>
      <c r="W3022" s="2">
        <f t="shared" si="1608"/>
        <v>62378.721510729651</v>
      </c>
      <c r="X3022" s="29">
        <f t="shared" si="1609"/>
        <v>0</v>
      </c>
      <c r="Y3022" s="2">
        <f t="shared" si="1587"/>
        <v>0</v>
      </c>
      <c r="Z3022" s="82">
        <f t="shared" si="1610"/>
        <v>0</v>
      </c>
      <c r="AA3022" s="2">
        <f t="shared" si="1597"/>
        <v>0</v>
      </c>
      <c r="AB3022" s="27">
        <f t="shared" si="1617"/>
        <v>6.7299999999999999E-2</v>
      </c>
      <c r="AC3022" s="29">
        <f t="shared" si="1596"/>
        <v>3</v>
      </c>
      <c r="AD3022" s="29">
        <v>252</v>
      </c>
      <c r="AE3022" s="11">
        <f t="shared" si="1589"/>
        <v>1.0007756830000001</v>
      </c>
      <c r="AF3022" s="2">
        <f t="shared" si="1598"/>
        <v>48.386113829999999</v>
      </c>
      <c r="AG3022" s="2">
        <f t="shared" si="1611"/>
        <v>48.386113829999999</v>
      </c>
      <c r="AH3022" s="3">
        <f t="shared" si="1612"/>
        <v>0</v>
      </c>
      <c r="AI3022" s="4" t="str">
        <f t="shared" si="1590"/>
        <v>A+J=</v>
      </c>
      <c r="AJ3022" s="12">
        <f t="shared" si="1618"/>
        <v>44166</v>
      </c>
      <c r="AK3022" s="12"/>
      <c r="AL3022" s="4"/>
      <c r="AM3022" s="1"/>
      <c r="AN3022" s="12"/>
      <c r="AO3022" s="1"/>
      <c r="AP3022" s="1"/>
      <c r="AQ3022" s="3"/>
      <c r="AR3022" s="3"/>
      <c r="AS3022" s="7"/>
      <c r="AT3022" s="1"/>
      <c r="AU3022" s="1"/>
      <c r="AV3022" s="1"/>
      <c r="AW3022" s="1"/>
      <c r="AX3022" s="1"/>
      <c r="AY3022" s="1"/>
      <c r="AZ3022" s="1"/>
      <c r="BA3022" s="1"/>
      <c r="BB3022" s="1"/>
    </row>
    <row r="3023" spans="1:54" x14ac:dyDescent="0.2">
      <c r="A3023" s="178">
        <f t="shared" si="1613"/>
        <v>44142</v>
      </c>
      <c r="B3023" s="2">
        <f t="shared" si="1599"/>
        <v>62443.244625549647</v>
      </c>
      <c r="C3023" s="2">
        <f t="shared" si="1614"/>
        <v>40372.83015342</v>
      </c>
      <c r="D3023" s="2">
        <f>SUM(Y3023:Y$3321)</f>
        <v>40372.83015342</v>
      </c>
      <c r="E3023" s="11">
        <f t="shared" si="1600"/>
        <v>0</v>
      </c>
      <c r="F3023" s="99">
        <f t="shared" si="1593"/>
        <v>5391.75</v>
      </c>
      <c r="G3023" s="3">
        <f>IF(N3023=1,VLOOKUP(A3022,[1]Plan1!$BG$69:$BI$188,3),G3022)</f>
        <v>5438.12</v>
      </c>
      <c r="H3023" s="200">
        <f t="shared" si="1594"/>
        <v>44078</v>
      </c>
      <c r="I3023" s="200">
        <f t="shared" si="1595"/>
        <v>44108</v>
      </c>
      <c r="J3023" s="27">
        <f t="shared" si="1601"/>
        <v>8.6001761951128852E-3</v>
      </c>
      <c r="K3023" s="12">
        <f t="shared" si="1615"/>
        <v>44166</v>
      </c>
      <c r="L3023" s="12">
        <f t="shared" si="1602"/>
        <v>44166</v>
      </c>
      <c r="M3023" s="1">
        <f t="shared" si="1616"/>
        <v>20</v>
      </c>
      <c r="N3023" s="1">
        <f t="shared" si="1603"/>
        <v>4</v>
      </c>
      <c r="O3023" s="2">
        <f t="shared" si="1604"/>
        <v>1.00171414</v>
      </c>
      <c r="P3023" s="11">
        <f t="shared" si="1592"/>
        <v>1.0064004200000001</v>
      </c>
      <c r="Q3023" s="11">
        <f t="shared" si="1588"/>
        <v>1.5549559360207272</v>
      </c>
      <c r="R3023" s="2">
        <f t="shared" si="1591"/>
        <v>1.5576213400000001</v>
      </c>
      <c r="S3023" s="2">
        <f t="shared" si="1586"/>
        <v>1.54506685</v>
      </c>
      <c r="T3023" s="2">
        <f t="shared" si="1605"/>
        <v>62378.721510720003</v>
      </c>
      <c r="U3023" s="2">
        <f t="shared" si="1606"/>
        <v>22005.891357309654</v>
      </c>
      <c r="V3023" s="2">
        <f t="shared" si="1607"/>
        <v>0</v>
      </c>
      <c r="W3023" s="2">
        <f t="shared" si="1608"/>
        <v>62378.721510729651</v>
      </c>
      <c r="X3023" s="29">
        <f t="shared" si="1609"/>
        <v>0</v>
      </c>
      <c r="Y3023" s="2">
        <f t="shared" si="1587"/>
        <v>0</v>
      </c>
      <c r="Z3023" s="82">
        <f t="shared" si="1610"/>
        <v>0</v>
      </c>
      <c r="AA3023" s="2">
        <f t="shared" si="1597"/>
        <v>0</v>
      </c>
      <c r="AB3023" s="27">
        <f t="shared" si="1617"/>
        <v>6.7299999999999999E-2</v>
      </c>
      <c r="AC3023" s="29">
        <f t="shared" si="1596"/>
        <v>4</v>
      </c>
      <c r="AD3023" s="29">
        <v>252</v>
      </c>
      <c r="AE3023" s="11">
        <f t="shared" si="1589"/>
        <v>1.0010343770000001</v>
      </c>
      <c r="AF3023" s="2">
        <f t="shared" si="1598"/>
        <v>64.523114820000004</v>
      </c>
      <c r="AG3023" s="2">
        <f t="shared" si="1611"/>
        <v>64.523114820000004</v>
      </c>
      <c r="AH3023" s="3">
        <f t="shared" si="1612"/>
        <v>0</v>
      </c>
      <c r="AI3023" s="4" t="str">
        <f t="shared" si="1590"/>
        <v>A+J=</v>
      </c>
      <c r="AJ3023" s="12">
        <f t="shared" si="1618"/>
        <v>44166</v>
      </c>
      <c r="AK3023" s="12"/>
      <c r="AL3023" s="4"/>
      <c r="AM3023" s="1"/>
      <c r="AN3023" s="12"/>
      <c r="AO3023" s="1"/>
      <c r="AP3023" s="1"/>
      <c r="AQ3023" s="3"/>
      <c r="AR3023" s="3"/>
      <c r="AS3023" s="7"/>
      <c r="AT3023" s="1"/>
      <c r="AU3023" s="1"/>
      <c r="AV3023" s="1"/>
      <c r="AW3023" s="1"/>
      <c r="AX3023" s="1"/>
      <c r="AY3023" s="1"/>
      <c r="AZ3023" s="1"/>
      <c r="BA3023" s="1"/>
      <c r="BB3023" s="1"/>
    </row>
    <row r="3024" spans="1:54" x14ac:dyDescent="0.2">
      <c r="A3024" s="178">
        <f t="shared" si="1613"/>
        <v>44143</v>
      </c>
      <c r="B3024" s="2">
        <f t="shared" si="1599"/>
        <v>62443.244625549647</v>
      </c>
      <c r="C3024" s="2">
        <f t="shared" si="1614"/>
        <v>40372.83015342</v>
      </c>
      <c r="D3024" s="2">
        <f>SUM(Y3024:Y$3321)</f>
        <v>40372.83015342</v>
      </c>
      <c r="E3024" s="11">
        <f t="shared" si="1600"/>
        <v>0</v>
      </c>
      <c r="F3024" s="99">
        <f t="shared" si="1593"/>
        <v>5391.75</v>
      </c>
      <c r="G3024" s="3">
        <f>IF(N3024=1,VLOOKUP(A3023,[1]Plan1!$BG$69:$BI$188,3),G3023)</f>
        <v>5438.12</v>
      </c>
      <c r="H3024" s="200">
        <f t="shared" si="1594"/>
        <v>44078</v>
      </c>
      <c r="I3024" s="200">
        <f t="shared" si="1595"/>
        <v>44108</v>
      </c>
      <c r="J3024" s="27">
        <f t="shared" si="1601"/>
        <v>8.6001761951128852E-3</v>
      </c>
      <c r="K3024" s="12">
        <f t="shared" si="1615"/>
        <v>44166</v>
      </c>
      <c r="L3024" s="12">
        <f t="shared" si="1602"/>
        <v>44166</v>
      </c>
      <c r="M3024" s="1">
        <f t="shared" si="1616"/>
        <v>20</v>
      </c>
      <c r="N3024" s="1">
        <f t="shared" si="1603"/>
        <v>4</v>
      </c>
      <c r="O3024" s="2">
        <f t="shared" si="1604"/>
        <v>1.00171414</v>
      </c>
      <c r="P3024" s="11">
        <f t="shared" si="1592"/>
        <v>1.0064004200000001</v>
      </c>
      <c r="Q3024" s="11">
        <f t="shared" si="1588"/>
        <v>1.5549559360207272</v>
      </c>
      <c r="R3024" s="2">
        <f t="shared" si="1591"/>
        <v>1.5576213400000001</v>
      </c>
      <c r="S3024" s="2">
        <f t="shared" si="1586"/>
        <v>1.54506685</v>
      </c>
      <c r="T3024" s="2">
        <f t="shared" si="1605"/>
        <v>62378.721510720003</v>
      </c>
      <c r="U3024" s="2">
        <f t="shared" si="1606"/>
        <v>22005.891357309654</v>
      </c>
      <c r="V3024" s="2">
        <f t="shared" si="1607"/>
        <v>0</v>
      </c>
      <c r="W3024" s="2">
        <f t="shared" si="1608"/>
        <v>62378.721510729651</v>
      </c>
      <c r="X3024" s="29">
        <f t="shared" si="1609"/>
        <v>0</v>
      </c>
      <c r="Y3024" s="2">
        <f t="shared" si="1587"/>
        <v>0</v>
      </c>
      <c r="Z3024" s="82">
        <f t="shared" si="1610"/>
        <v>0</v>
      </c>
      <c r="AA3024" s="2">
        <f t="shared" si="1597"/>
        <v>0</v>
      </c>
      <c r="AB3024" s="27">
        <f t="shared" si="1617"/>
        <v>6.7299999999999999E-2</v>
      </c>
      <c r="AC3024" s="29">
        <f t="shared" si="1596"/>
        <v>4</v>
      </c>
      <c r="AD3024" s="29">
        <v>252</v>
      </c>
      <c r="AE3024" s="11">
        <f t="shared" si="1589"/>
        <v>1.0010343770000001</v>
      </c>
      <c r="AF3024" s="2">
        <f t="shared" si="1598"/>
        <v>64.523114820000004</v>
      </c>
      <c r="AG3024" s="2">
        <f t="shared" si="1611"/>
        <v>64.523114820000004</v>
      </c>
      <c r="AH3024" s="3">
        <f t="shared" si="1612"/>
        <v>0</v>
      </c>
      <c r="AI3024" s="4" t="str">
        <f t="shared" si="1590"/>
        <v>A+J=</v>
      </c>
      <c r="AJ3024" s="12">
        <f t="shared" si="1618"/>
        <v>44166</v>
      </c>
      <c r="AK3024" s="12"/>
      <c r="AL3024" s="4"/>
      <c r="AM3024" s="1"/>
      <c r="AN3024" s="12"/>
      <c r="AO3024" s="1"/>
      <c r="AP3024" s="1"/>
      <c r="AQ3024" s="3"/>
      <c r="AR3024" s="3"/>
      <c r="AS3024" s="7"/>
      <c r="AT3024" s="1"/>
      <c r="AU3024" s="1"/>
      <c r="AV3024" s="1"/>
      <c r="AW3024" s="1"/>
      <c r="AX3024" s="1"/>
      <c r="AY3024" s="1"/>
      <c r="AZ3024" s="1"/>
      <c r="BA3024" s="1"/>
      <c r="BB3024" s="1"/>
    </row>
    <row r="3025" spans="1:54" x14ac:dyDescent="0.2">
      <c r="A3025" s="178">
        <f t="shared" si="1613"/>
        <v>44144</v>
      </c>
      <c r="B3025" s="2">
        <f t="shared" si="1599"/>
        <v>62443.244625549647</v>
      </c>
      <c r="C3025" s="2">
        <f t="shared" si="1614"/>
        <v>40372.83015342</v>
      </c>
      <c r="D3025" s="2">
        <f>SUM(Y3025:Y$3321)</f>
        <v>40372.83015342</v>
      </c>
      <c r="E3025" s="11">
        <f t="shared" si="1600"/>
        <v>0</v>
      </c>
      <c r="F3025" s="99">
        <f t="shared" si="1593"/>
        <v>5391.75</v>
      </c>
      <c r="G3025" s="3">
        <f>IF(N3025=1,VLOOKUP(A3024,[1]Plan1!$BG$69:$BI$188,3),G3024)</f>
        <v>5438.12</v>
      </c>
      <c r="H3025" s="200">
        <f t="shared" si="1594"/>
        <v>44078</v>
      </c>
      <c r="I3025" s="200">
        <f t="shared" si="1595"/>
        <v>44108</v>
      </c>
      <c r="J3025" s="27">
        <f t="shared" si="1601"/>
        <v>8.6001761951128852E-3</v>
      </c>
      <c r="K3025" s="12">
        <f t="shared" si="1615"/>
        <v>44166</v>
      </c>
      <c r="L3025" s="12">
        <f t="shared" si="1602"/>
        <v>44166</v>
      </c>
      <c r="M3025" s="1">
        <f t="shared" si="1616"/>
        <v>20</v>
      </c>
      <c r="N3025" s="1">
        <f t="shared" si="1603"/>
        <v>4</v>
      </c>
      <c r="O3025" s="2">
        <f t="shared" si="1604"/>
        <v>1.00171414</v>
      </c>
      <c r="P3025" s="11">
        <f t="shared" si="1592"/>
        <v>1.0064004200000001</v>
      </c>
      <c r="Q3025" s="11">
        <f t="shared" si="1588"/>
        <v>1.5549559360207272</v>
      </c>
      <c r="R3025" s="2">
        <f t="shared" si="1591"/>
        <v>1.5576213400000001</v>
      </c>
      <c r="S3025" s="2">
        <f t="shared" si="1586"/>
        <v>1.54506685</v>
      </c>
      <c r="T3025" s="2">
        <f t="shared" si="1605"/>
        <v>62378.721510720003</v>
      </c>
      <c r="U3025" s="2">
        <f t="shared" si="1606"/>
        <v>22005.891357309654</v>
      </c>
      <c r="V3025" s="2">
        <f t="shared" si="1607"/>
        <v>0</v>
      </c>
      <c r="W3025" s="2">
        <f t="shared" si="1608"/>
        <v>62378.721510729651</v>
      </c>
      <c r="X3025" s="29">
        <f t="shared" si="1609"/>
        <v>0</v>
      </c>
      <c r="Y3025" s="2">
        <f t="shared" si="1587"/>
        <v>0</v>
      </c>
      <c r="Z3025" s="82">
        <f t="shared" si="1610"/>
        <v>0</v>
      </c>
      <c r="AA3025" s="2">
        <f t="shared" si="1597"/>
        <v>0</v>
      </c>
      <c r="AB3025" s="27">
        <f t="shared" si="1617"/>
        <v>6.7299999999999999E-2</v>
      </c>
      <c r="AC3025" s="29">
        <f t="shared" si="1596"/>
        <v>4</v>
      </c>
      <c r="AD3025" s="29">
        <v>252</v>
      </c>
      <c r="AE3025" s="11">
        <f t="shared" si="1589"/>
        <v>1.0010343770000001</v>
      </c>
      <c r="AF3025" s="2">
        <f t="shared" si="1598"/>
        <v>64.523114820000004</v>
      </c>
      <c r="AG3025" s="2">
        <f t="shared" si="1611"/>
        <v>64.523114820000004</v>
      </c>
      <c r="AH3025" s="3">
        <f t="shared" si="1612"/>
        <v>0</v>
      </c>
      <c r="AI3025" s="4" t="str">
        <f t="shared" si="1590"/>
        <v>A+J=</v>
      </c>
      <c r="AJ3025" s="12">
        <f t="shared" si="1618"/>
        <v>44166</v>
      </c>
      <c r="AK3025" s="12"/>
      <c r="AL3025" s="4"/>
      <c r="AM3025" s="1"/>
      <c r="AN3025" s="12"/>
      <c r="AO3025" s="1"/>
      <c r="AP3025" s="1"/>
      <c r="AQ3025" s="3"/>
      <c r="AR3025" s="3"/>
      <c r="AS3025" s="7"/>
      <c r="AT3025" s="1"/>
      <c r="AU3025" s="1"/>
      <c r="AV3025" s="1"/>
      <c r="AW3025" s="1"/>
      <c r="AX3025" s="1"/>
      <c r="AY3025" s="1"/>
      <c r="AZ3025" s="1"/>
      <c r="BA3025" s="1"/>
      <c r="BB3025" s="1"/>
    </row>
    <row r="3026" spans="1:54" x14ac:dyDescent="0.2">
      <c r="A3026" s="178">
        <f t="shared" si="1613"/>
        <v>44145</v>
      </c>
      <c r="B3026" s="2">
        <f t="shared" si="1599"/>
        <v>62459.385868279649</v>
      </c>
      <c r="C3026" s="2">
        <f t="shared" si="1614"/>
        <v>40372.83015342</v>
      </c>
      <c r="D3026" s="2">
        <f>SUM(Y3026:Y$3321)</f>
        <v>40372.83015342</v>
      </c>
      <c r="E3026" s="11">
        <f t="shared" si="1600"/>
        <v>0</v>
      </c>
      <c r="F3026" s="99">
        <f t="shared" si="1593"/>
        <v>5391.75</v>
      </c>
      <c r="G3026" s="3">
        <f>IF(N3026=1,VLOOKUP(A3025,[1]Plan1!$BG$69:$BI$188,3),G3025)</f>
        <v>5438.12</v>
      </c>
      <c r="H3026" s="200">
        <f t="shared" si="1594"/>
        <v>44078</v>
      </c>
      <c r="I3026" s="200">
        <f t="shared" si="1595"/>
        <v>44108</v>
      </c>
      <c r="J3026" s="27">
        <f t="shared" si="1601"/>
        <v>8.6001761951128852E-3</v>
      </c>
      <c r="K3026" s="12">
        <f t="shared" si="1615"/>
        <v>44166</v>
      </c>
      <c r="L3026" s="12">
        <f t="shared" si="1602"/>
        <v>44166</v>
      </c>
      <c r="M3026" s="1">
        <f t="shared" si="1616"/>
        <v>20</v>
      </c>
      <c r="N3026" s="1">
        <f t="shared" si="1603"/>
        <v>5</v>
      </c>
      <c r="O3026" s="2">
        <f t="shared" si="1604"/>
        <v>1.00214314</v>
      </c>
      <c r="P3026" s="11">
        <f t="shared" si="1592"/>
        <v>1.0064004200000001</v>
      </c>
      <c r="Q3026" s="11">
        <f t="shared" si="1588"/>
        <v>1.5549559360207272</v>
      </c>
      <c r="R3026" s="2">
        <f t="shared" si="1591"/>
        <v>1.55828842</v>
      </c>
      <c r="S3026" s="2">
        <f t="shared" si="1586"/>
        <v>1.54506685</v>
      </c>
      <c r="T3026" s="2">
        <f t="shared" si="1605"/>
        <v>62378.721510720003</v>
      </c>
      <c r="U3026" s="2">
        <f t="shared" si="1606"/>
        <v>22005.891357309654</v>
      </c>
      <c r="V3026" s="2">
        <f t="shared" si="1607"/>
        <v>0</v>
      </c>
      <c r="W3026" s="2">
        <f t="shared" si="1608"/>
        <v>62378.721510729651</v>
      </c>
      <c r="X3026" s="29">
        <f t="shared" si="1609"/>
        <v>0</v>
      </c>
      <c r="Y3026" s="2">
        <f t="shared" si="1587"/>
        <v>0</v>
      </c>
      <c r="Z3026" s="82">
        <f t="shared" si="1610"/>
        <v>0</v>
      </c>
      <c r="AA3026" s="2">
        <f t="shared" si="1597"/>
        <v>0</v>
      </c>
      <c r="AB3026" s="27">
        <f t="shared" si="1617"/>
        <v>6.7299999999999999E-2</v>
      </c>
      <c r="AC3026" s="29">
        <f t="shared" si="1596"/>
        <v>5</v>
      </c>
      <c r="AD3026" s="29">
        <v>252</v>
      </c>
      <c r="AE3026" s="11">
        <f t="shared" si="1589"/>
        <v>1.0012931389999999</v>
      </c>
      <c r="AF3026" s="2">
        <f t="shared" si="1598"/>
        <v>80.664357550000005</v>
      </c>
      <c r="AG3026" s="2">
        <f t="shared" si="1611"/>
        <v>80.664357550000005</v>
      </c>
      <c r="AH3026" s="3">
        <f t="shared" si="1612"/>
        <v>0</v>
      </c>
      <c r="AI3026" s="4" t="str">
        <f t="shared" si="1590"/>
        <v>A+J=</v>
      </c>
      <c r="AJ3026" s="12">
        <f t="shared" si="1618"/>
        <v>44166</v>
      </c>
      <c r="AK3026" s="12"/>
      <c r="AL3026" s="4"/>
      <c r="AM3026" s="1"/>
      <c r="AN3026" s="12"/>
      <c r="AO3026" s="1"/>
      <c r="AP3026" s="1"/>
      <c r="AQ3026" s="3"/>
      <c r="AR3026" s="3"/>
      <c r="AS3026" s="7"/>
      <c r="AT3026" s="1"/>
      <c r="AU3026" s="1"/>
      <c r="AV3026" s="1"/>
      <c r="AW3026" s="1"/>
      <c r="AX3026" s="1"/>
      <c r="AY3026" s="1"/>
      <c r="AZ3026" s="1"/>
      <c r="BA3026" s="1"/>
      <c r="BB3026" s="1"/>
    </row>
    <row r="3027" spans="1:54" x14ac:dyDescent="0.2">
      <c r="A3027" s="178">
        <f t="shared" si="1613"/>
        <v>44146</v>
      </c>
      <c r="B3027" s="2">
        <f t="shared" si="1599"/>
        <v>62475.531228009648</v>
      </c>
      <c r="C3027" s="2">
        <f t="shared" si="1614"/>
        <v>40372.83015342</v>
      </c>
      <c r="D3027" s="2">
        <f>SUM(Y3027:Y$3321)</f>
        <v>40372.83015342</v>
      </c>
      <c r="E3027" s="11">
        <f t="shared" si="1600"/>
        <v>0</v>
      </c>
      <c r="F3027" s="99">
        <f t="shared" si="1593"/>
        <v>5391.75</v>
      </c>
      <c r="G3027" s="3">
        <f>IF(N3027=1,VLOOKUP(A3026,[1]Plan1!$BG$69:$BI$188,3),G3026)</f>
        <v>5438.12</v>
      </c>
      <c r="H3027" s="200">
        <f t="shared" si="1594"/>
        <v>44078</v>
      </c>
      <c r="I3027" s="200">
        <f t="shared" si="1595"/>
        <v>44108</v>
      </c>
      <c r="J3027" s="27">
        <f t="shared" si="1601"/>
        <v>8.6001761951128852E-3</v>
      </c>
      <c r="K3027" s="12">
        <f t="shared" si="1615"/>
        <v>44166</v>
      </c>
      <c r="L3027" s="12">
        <f t="shared" si="1602"/>
        <v>44166</v>
      </c>
      <c r="M3027" s="1">
        <f t="shared" si="1616"/>
        <v>20</v>
      </c>
      <c r="N3027" s="1">
        <f t="shared" si="1603"/>
        <v>6</v>
      </c>
      <c r="O3027" s="2">
        <f t="shared" si="1604"/>
        <v>1.0025723200000001</v>
      </c>
      <c r="P3027" s="11">
        <f t="shared" si="1592"/>
        <v>1.0064004200000001</v>
      </c>
      <c r="Q3027" s="11">
        <f t="shared" si="1588"/>
        <v>1.5549559360207272</v>
      </c>
      <c r="R3027" s="2">
        <f t="shared" si="1591"/>
        <v>1.55895578</v>
      </c>
      <c r="S3027" s="2">
        <f t="shared" si="1586"/>
        <v>1.54506685</v>
      </c>
      <c r="T3027" s="2">
        <f t="shared" si="1605"/>
        <v>62378.721510720003</v>
      </c>
      <c r="U3027" s="2">
        <f t="shared" si="1606"/>
        <v>22005.891357309654</v>
      </c>
      <c r="V3027" s="2">
        <f t="shared" si="1607"/>
        <v>0</v>
      </c>
      <c r="W3027" s="2">
        <f t="shared" si="1608"/>
        <v>62378.721510729651</v>
      </c>
      <c r="X3027" s="29">
        <f t="shared" si="1609"/>
        <v>0</v>
      </c>
      <c r="Y3027" s="2">
        <f t="shared" si="1587"/>
        <v>0</v>
      </c>
      <c r="Z3027" s="82">
        <f t="shared" si="1610"/>
        <v>0</v>
      </c>
      <c r="AA3027" s="2">
        <f t="shared" si="1597"/>
        <v>0</v>
      </c>
      <c r="AB3027" s="27">
        <f t="shared" si="1617"/>
        <v>6.7299999999999999E-2</v>
      </c>
      <c r="AC3027" s="29">
        <f t="shared" si="1596"/>
        <v>6</v>
      </c>
      <c r="AD3027" s="29">
        <v>252</v>
      </c>
      <c r="AE3027" s="11">
        <f t="shared" si="1589"/>
        <v>1.0015519669999999</v>
      </c>
      <c r="AF3027" s="2">
        <f t="shared" si="1598"/>
        <v>96.809717280000001</v>
      </c>
      <c r="AG3027" s="2">
        <f t="shared" si="1611"/>
        <v>96.809717280000001</v>
      </c>
      <c r="AH3027" s="3">
        <f t="shared" si="1612"/>
        <v>0</v>
      </c>
      <c r="AI3027" s="4" t="str">
        <f t="shared" si="1590"/>
        <v>A+J=</v>
      </c>
      <c r="AJ3027" s="12">
        <f t="shared" si="1618"/>
        <v>44166</v>
      </c>
      <c r="AK3027" s="12"/>
      <c r="AL3027" s="4"/>
      <c r="AM3027" s="1"/>
      <c r="AN3027" s="12"/>
      <c r="AO3027" s="1"/>
      <c r="AP3027" s="1"/>
      <c r="AQ3027" s="3"/>
      <c r="AR3027" s="3"/>
      <c r="AS3027" s="7"/>
      <c r="AT3027" s="1"/>
      <c r="AU3027" s="1"/>
      <c r="AV3027" s="1"/>
      <c r="AW3027" s="1"/>
      <c r="AX3027" s="1"/>
      <c r="AY3027" s="1"/>
      <c r="AZ3027" s="1"/>
      <c r="BA3027" s="1"/>
      <c r="BB3027" s="1"/>
    </row>
    <row r="3028" spans="1:54" x14ac:dyDescent="0.2">
      <c r="A3028" s="178">
        <f t="shared" si="1613"/>
        <v>44147</v>
      </c>
      <c r="B3028" s="2">
        <f t="shared" si="1599"/>
        <v>62491.680767119651</v>
      </c>
      <c r="C3028" s="2">
        <f t="shared" si="1614"/>
        <v>40372.83015342</v>
      </c>
      <c r="D3028" s="2">
        <f>SUM(Y3028:Y$3321)</f>
        <v>40372.83015342</v>
      </c>
      <c r="E3028" s="11">
        <f t="shared" si="1600"/>
        <v>0</v>
      </c>
      <c r="F3028" s="99">
        <f t="shared" si="1593"/>
        <v>5391.75</v>
      </c>
      <c r="G3028" s="3">
        <f>IF(N3028=1,VLOOKUP(A3027,[1]Plan1!$BG$69:$BI$188,3),G3027)</f>
        <v>5438.12</v>
      </c>
      <c r="H3028" s="200">
        <f t="shared" si="1594"/>
        <v>44078</v>
      </c>
      <c r="I3028" s="200">
        <f t="shared" si="1595"/>
        <v>44108</v>
      </c>
      <c r="J3028" s="27">
        <f t="shared" si="1601"/>
        <v>8.6001761951128852E-3</v>
      </c>
      <c r="K3028" s="12">
        <f t="shared" si="1615"/>
        <v>44166</v>
      </c>
      <c r="L3028" s="12">
        <f t="shared" si="1602"/>
        <v>44166</v>
      </c>
      <c r="M3028" s="1">
        <f t="shared" si="1616"/>
        <v>20</v>
      </c>
      <c r="N3028" s="1">
        <f t="shared" si="1603"/>
        <v>7</v>
      </c>
      <c r="O3028" s="2">
        <f t="shared" si="1604"/>
        <v>1.0030016799999999</v>
      </c>
      <c r="P3028" s="11">
        <f t="shared" si="1592"/>
        <v>1.0064004200000001</v>
      </c>
      <c r="Q3028" s="11">
        <f t="shared" si="1588"/>
        <v>1.5549559360207272</v>
      </c>
      <c r="R3028" s="2">
        <f t="shared" si="1591"/>
        <v>1.5596234099999999</v>
      </c>
      <c r="S3028" s="2">
        <f t="shared" si="1586"/>
        <v>1.54506685</v>
      </c>
      <c r="T3028" s="2">
        <f t="shared" si="1605"/>
        <v>62378.721510720003</v>
      </c>
      <c r="U3028" s="2">
        <f t="shared" si="1606"/>
        <v>22005.891357309654</v>
      </c>
      <c r="V3028" s="2">
        <f t="shared" si="1607"/>
        <v>0</v>
      </c>
      <c r="W3028" s="2">
        <f t="shared" si="1608"/>
        <v>62378.721510729651</v>
      </c>
      <c r="X3028" s="29">
        <f t="shared" si="1609"/>
        <v>0</v>
      </c>
      <c r="Y3028" s="2">
        <f t="shared" si="1587"/>
        <v>0</v>
      </c>
      <c r="Z3028" s="82">
        <f t="shared" si="1610"/>
        <v>0</v>
      </c>
      <c r="AA3028" s="2">
        <f t="shared" si="1597"/>
        <v>0</v>
      </c>
      <c r="AB3028" s="27">
        <f t="shared" si="1617"/>
        <v>6.7299999999999999E-2</v>
      </c>
      <c r="AC3028" s="29">
        <f t="shared" si="1596"/>
        <v>7</v>
      </c>
      <c r="AD3028" s="29">
        <v>252</v>
      </c>
      <c r="AE3028" s="11">
        <f t="shared" si="1589"/>
        <v>1.0018108619999999</v>
      </c>
      <c r="AF3028" s="2">
        <f t="shared" si="1598"/>
        <v>112.95925638999999</v>
      </c>
      <c r="AG3028" s="2">
        <f t="shared" si="1611"/>
        <v>112.95925638999999</v>
      </c>
      <c r="AH3028" s="3">
        <f t="shared" si="1612"/>
        <v>0</v>
      </c>
      <c r="AI3028" s="4" t="str">
        <f t="shared" si="1590"/>
        <v>A+J=</v>
      </c>
      <c r="AJ3028" s="12">
        <f t="shared" si="1618"/>
        <v>44166</v>
      </c>
      <c r="AK3028" s="12"/>
      <c r="AL3028" s="4"/>
      <c r="AM3028" s="1"/>
      <c r="AN3028" s="12"/>
      <c r="AO3028" s="1"/>
      <c r="AP3028" s="1"/>
      <c r="AQ3028" s="3"/>
      <c r="AR3028" s="3"/>
      <c r="AS3028" s="7"/>
      <c r="AT3028" s="1"/>
      <c r="AU3028" s="1"/>
      <c r="AV3028" s="1"/>
      <c r="AW3028" s="1"/>
      <c r="AX3028" s="1"/>
      <c r="AY3028" s="1"/>
      <c r="AZ3028" s="1"/>
      <c r="BA3028" s="1"/>
      <c r="BB3028" s="1"/>
    </row>
    <row r="3029" spans="1:54" x14ac:dyDescent="0.2">
      <c r="A3029" s="178">
        <f t="shared" si="1613"/>
        <v>44148</v>
      </c>
      <c r="B3029" s="2">
        <f t="shared" si="1599"/>
        <v>62507.834547979648</v>
      </c>
      <c r="C3029" s="2">
        <f t="shared" si="1614"/>
        <v>40372.83015342</v>
      </c>
      <c r="D3029" s="2">
        <f>SUM(Y3029:Y$3321)</f>
        <v>40372.83015342</v>
      </c>
      <c r="E3029" s="11">
        <f t="shared" si="1600"/>
        <v>0</v>
      </c>
      <c r="F3029" s="99">
        <f t="shared" si="1593"/>
        <v>5391.75</v>
      </c>
      <c r="G3029" s="3">
        <f>IF(N3029=1,VLOOKUP(A3028,[1]Plan1!$BG$69:$BI$188,3),G3028)</f>
        <v>5438.12</v>
      </c>
      <c r="H3029" s="200">
        <f t="shared" si="1594"/>
        <v>44078</v>
      </c>
      <c r="I3029" s="200">
        <f t="shared" si="1595"/>
        <v>44108</v>
      </c>
      <c r="J3029" s="27">
        <f t="shared" si="1601"/>
        <v>8.6001761951128852E-3</v>
      </c>
      <c r="K3029" s="12">
        <f t="shared" si="1615"/>
        <v>44166</v>
      </c>
      <c r="L3029" s="12">
        <f t="shared" si="1602"/>
        <v>44166</v>
      </c>
      <c r="M3029" s="1">
        <f t="shared" si="1616"/>
        <v>20</v>
      </c>
      <c r="N3029" s="1">
        <f t="shared" si="1603"/>
        <v>8</v>
      </c>
      <c r="O3029" s="2">
        <f t="shared" si="1604"/>
        <v>1.0034312299999999</v>
      </c>
      <c r="P3029" s="11">
        <f t="shared" si="1592"/>
        <v>1.0064004200000001</v>
      </c>
      <c r="Q3029" s="11">
        <f t="shared" si="1588"/>
        <v>1.5549559360207272</v>
      </c>
      <c r="R3029" s="2">
        <f t="shared" si="1591"/>
        <v>1.56029134</v>
      </c>
      <c r="S3029" s="2">
        <f t="shared" si="1586"/>
        <v>1.54506685</v>
      </c>
      <c r="T3029" s="2">
        <f t="shared" si="1605"/>
        <v>62378.721510720003</v>
      </c>
      <c r="U3029" s="2">
        <f t="shared" si="1606"/>
        <v>22005.891357309654</v>
      </c>
      <c r="V3029" s="2">
        <f t="shared" si="1607"/>
        <v>0</v>
      </c>
      <c r="W3029" s="2">
        <f t="shared" si="1608"/>
        <v>62378.721510729651</v>
      </c>
      <c r="X3029" s="29">
        <f t="shared" si="1609"/>
        <v>0</v>
      </c>
      <c r="Y3029" s="2">
        <f t="shared" si="1587"/>
        <v>0</v>
      </c>
      <c r="Z3029" s="82">
        <f t="shared" si="1610"/>
        <v>0</v>
      </c>
      <c r="AA3029" s="2">
        <f t="shared" si="1597"/>
        <v>0</v>
      </c>
      <c r="AB3029" s="27">
        <f t="shared" si="1617"/>
        <v>6.7299999999999999E-2</v>
      </c>
      <c r="AC3029" s="29">
        <f t="shared" si="1596"/>
        <v>8</v>
      </c>
      <c r="AD3029" s="29">
        <v>252</v>
      </c>
      <c r="AE3029" s="11">
        <f t="shared" si="1589"/>
        <v>1.002069825</v>
      </c>
      <c r="AF3029" s="2">
        <f t="shared" si="1598"/>
        <v>129.11303724999999</v>
      </c>
      <c r="AG3029" s="2">
        <f t="shared" si="1611"/>
        <v>129.11303724999999</v>
      </c>
      <c r="AH3029" s="3">
        <f t="shared" si="1612"/>
        <v>0</v>
      </c>
      <c r="AI3029" s="4" t="str">
        <f t="shared" si="1590"/>
        <v>A+J=</v>
      </c>
      <c r="AJ3029" s="12">
        <f t="shared" si="1618"/>
        <v>44166</v>
      </c>
      <c r="AK3029" s="12"/>
      <c r="AL3029" s="4"/>
      <c r="AM3029" s="1"/>
      <c r="AN3029" s="12"/>
      <c r="AO3029" s="1"/>
      <c r="AP3029" s="1"/>
      <c r="AQ3029" s="3"/>
      <c r="AR3029" s="3"/>
      <c r="AS3029" s="7"/>
      <c r="AT3029" s="1"/>
      <c r="AU3029" s="1"/>
      <c r="AV3029" s="1"/>
      <c r="AW3029" s="1"/>
      <c r="AX3029" s="1"/>
      <c r="AY3029" s="1"/>
      <c r="AZ3029" s="1"/>
      <c r="BA3029" s="1"/>
      <c r="BB3029" s="1"/>
    </row>
    <row r="3030" spans="1:54" x14ac:dyDescent="0.2">
      <c r="A3030" s="178">
        <f t="shared" si="1613"/>
        <v>44149</v>
      </c>
      <c r="B3030" s="2">
        <f t="shared" si="1599"/>
        <v>62523.992445829652</v>
      </c>
      <c r="C3030" s="2">
        <f t="shared" si="1614"/>
        <v>40372.83015342</v>
      </c>
      <c r="D3030" s="2">
        <f>SUM(Y3030:Y$3321)</f>
        <v>40372.83015342</v>
      </c>
      <c r="E3030" s="11">
        <f t="shared" si="1600"/>
        <v>0</v>
      </c>
      <c r="F3030" s="99">
        <f t="shared" si="1593"/>
        <v>5391.75</v>
      </c>
      <c r="G3030" s="3">
        <f>IF(N3030=1,VLOOKUP(A3029,[1]Plan1!$BG$69:$BI$188,3),G3029)</f>
        <v>5438.12</v>
      </c>
      <c r="H3030" s="200">
        <f t="shared" si="1594"/>
        <v>44078</v>
      </c>
      <c r="I3030" s="200">
        <f t="shared" si="1595"/>
        <v>44108</v>
      </c>
      <c r="J3030" s="27">
        <f t="shared" si="1601"/>
        <v>8.6001761951128852E-3</v>
      </c>
      <c r="K3030" s="12">
        <f t="shared" si="1615"/>
        <v>44166</v>
      </c>
      <c r="L3030" s="12">
        <f t="shared" si="1602"/>
        <v>44166</v>
      </c>
      <c r="M3030" s="1">
        <f t="shared" si="1616"/>
        <v>20</v>
      </c>
      <c r="N3030" s="1">
        <f t="shared" si="1603"/>
        <v>9</v>
      </c>
      <c r="O3030" s="2">
        <f t="shared" si="1604"/>
        <v>1.0038609599999999</v>
      </c>
      <c r="P3030" s="11">
        <f t="shared" si="1592"/>
        <v>1.0064004200000001</v>
      </c>
      <c r="Q3030" s="11">
        <f t="shared" si="1588"/>
        <v>1.5549559360207272</v>
      </c>
      <c r="R3030" s="2">
        <f t="shared" si="1591"/>
        <v>1.56095955</v>
      </c>
      <c r="S3030" s="2">
        <f t="shared" si="1586"/>
        <v>1.54506685</v>
      </c>
      <c r="T3030" s="2">
        <f t="shared" si="1605"/>
        <v>62378.721510720003</v>
      </c>
      <c r="U3030" s="2">
        <f t="shared" si="1606"/>
        <v>22005.891357309654</v>
      </c>
      <c r="V3030" s="2">
        <f t="shared" si="1607"/>
        <v>0</v>
      </c>
      <c r="W3030" s="2">
        <f t="shared" si="1608"/>
        <v>62378.721510729651</v>
      </c>
      <c r="X3030" s="29">
        <f t="shared" si="1609"/>
        <v>0</v>
      </c>
      <c r="Y3030" s="2">
        <f t="shared" si="1587"/>
        <v>0</v>
      </c>
      <c r="Z3030" s="82">
        <f t="shared" si="1610"/>
        <v>0</v>
      </c>
      <c r="AA3030" s="2">
        <f t="shared" si="1597"/>
        <v>0</v>
      </c>
      <c r="AB3030" s="27">
        <f t="shared" si="1617"/>
        <v>6.7299999999999999E-2</v>
      </c>
      <c r="AC3030" s="29">
        <f t="shared" si="1596"/>
        <v>9</v>
      </c>
      <c r="AD3030" s="29">
        <v>252</v>
      </c>
      <c r="AE3030" s="11">
        <f t="shared" si="1589"/>
        <v>1.0023288539999999</v>
      </c>
      <c r="AF3030" s="2">
        <f t="shared" si="1598"/>
        <v>145.2709351</v>
      </c>
      <c r="AG3030" s="2">
        <f t="shared" si="1611"/>
        <v>145.2709351</v>
      </c>
      <c r="AH3030" s="3">
        <f t="shared" si="1612"/>
        <v>0</v>
      </c>
      <c r="AI3030" s="4" t="str">
        <f t="shared" si="1590"/>
        <v>A+J=</v>
      </c>
      <c r="AJ3030" s="12">
        <f t="shared" si="1618"/>
        <v>44166</v>
      </c>
      <c r="AK3030" s="12"/>
      <c r="AL3030" s="4"/>
      <c r="AM3030" s="1"/>
      <c r="AN3030" s="12"/>
      <c r="AO3030" s="1"/>
      <c r="AP3030" s="1"/>
      <c r="AQ3030" s="3"/>
      <c r="AR3030" s="3"/>
      <c r="AS3030" s="7"/>
      <c r="AT3030" s="1"/>
      <c r="AU3030" s="1"/>
      <c r="AV3030" s="1"/>
      <c r="AW3030" s="1"/>
      <c r="AX3030" s="1"/>
      <c r="AY3030" s="1"/>
      <c r="AZ3030" s="1"/>
      <c r="BA3030" s="1"/>
      <c r="BB3030" s="1"/>
    </row>
    <row r="3031" spans="1:54" x14ac:dyDescent="0.2">
      <c r="A3031" s="178">
        <f t="shared" si="1613"/>
        <v>44150</v>
      </c>
      <c r="B3031" s="2">
        <f t="shared" si="1599"/>
        <v>62523.992445829652</v>
      </c>
      <c r="C3031" s="2">
        <f t="shared" si="1614"/>
        <v>40372.83015342</v>
      </c>
      <c r="D3031" s="2">
        <f>SUM(Y3031:Y$3321)</f>
        <v>40372.83015342</v>
      </c>
      <c r="E3031" s="11">
        <f t="shared" si="1600"/>
        <v>0</v>
      </c>
      <c r="F3031" s="99">
        <f t="shared" si="1593"/>
        <v>5391.75</v>
      </c>
      <c r="G3031" s="3">
        <f>IF(N3031=1,VLOOKUP(A3030,[1]Plan1!$BG$69:$BI$188,3),G3030)</f>
        <v>5438.12</v>
      </c>
      <c r="H3031" s="200">
        <f t="shared" si="1594"/>
        <v>44078</v>
      </c>
      <c r="I3031" s="200">
        <f t="shared" si="1595"/>
        <v>44108</v>
      </c>
      <c r="J3031" s="27">
        <f t="shared" si="1601"/>
        <v>8.6001761951128852E-3</v>
      </c>
      <c r="K3031" s="12">
        <f t="shared" si="1615"/>
        <v>44166</v>
      </c>
      <c r="L3031" s="12">
        <f t="shared" si="1602"/>
        <v>44166</v>
      </c>
      <c r="M3031" s="1">
        <f t="shared" si="1616"/>
        <v>20</v>
      </c>
      <c r="N3031" s="1">
        <f t="shared" si="1603"/>
        <v>9</v>
      </c>
      <c r="O3031" s="2">
        <f t="shared" si="1604"/>
        <v>1.0038609599999999</v>
      </c>
      <c r="P3031" s="11">
        <f t="shared" si="1592"/>
        <v>1.0064004200000001</v>
      </c>
      <c r="Q3031" s="11">
        <f t="shared" si="1588"/>
        <v>1.5549559360207272</v>
      </c>
      <c r="R3031" s="2">
        <f t="shared" si="1591"/>
        <v>1.56095955</v>
      </c>
      <c r="S3031" s="2">
        <f t="shared" si="1586"/>
        <v>1.54506685</v>
      </c>
      <c r="T3031" s="2">
        <f t="shared" si="1605"/>
        <v>62378.721510720003</v>
      </c>
      <c r="U3031" s="2">
        <f t="shared" si="1606"/>
        <v>22005.891357309654</v>
      </c>
      <c r="V3031" s="2">
        <f t="shared" si="1607"/>
        <v>0</v>
      </c>
      <c r="W3031" s="2">
        <f t="shared" si="1608"/>
        <v>62378.721510729651</v>
      </c>
      <c r="X3031" s="29">
        <f t="shared" si="1609"/>
        <v>0</v>
      </c>
      <c r="Y3031" s="2">
        <f t="shared" si="1587"/>
        <v>0</v>
      </c>
      <c r="Z3031" s="82">
        <f t="shared" si="1610"/>
        <v>0</v>
      </c>
      <c r="AA3031" s="2">
        <f t="shared" si="1597"/>
        <v>0</v>
      </c>
      <c r="AB3031" s="27">
        <f t="shared" si="1617"/>
        <v>6.7299999999999999E-2</v>
      </c>
      <c r="AC3031" s="29">
        <f t="shared" si="1596"/>
        <v>9</v>
      </c>
      <c r="AD3031" s="29">
        <v>252</v>
      </c>
      <c r="AE3031" s="11">
        <f t="shared" si="1589"/>
        <v>1.0023288539999999</v>
      </c>
      <c r="AF3031" s="2">
        <f t="shared" si="1598"/>
        <v>145.2709351</v>
      </c>
      <c r="AG3031" s="2">
        <f t="shared" si="1611"/>
        <v>145.2709351</v>
      </c>
      <c r="AH3031" s="3">
        <f t="shared" si="1612"/>
        <v>0</v>
      </c>
      <c r="AI3031" s="4" t="str">
        <f t="shared" si="1590"/>
        <v>A+J=</v>
      </c>
      <c r="AJ3031" s="12">
        <f t="shared" si="1618"/>
        <v>44166</v>
      </c>
      <c r="AK3031" s="12"/>
      <c r="AL3031" s="4"/>
      <c r="AM3031" s="1"/>
      <c r="AN3031" s="12"/>
      <c r="AO3031" s="1"/>
      <c r="AP3031" s="1"/>
      <c r="AQ3031" s="3"/>
      <c r="AR3031" s="3"/>
      <c r="AS3031" s="7"/>
      <c r="AT3031" s="1"/>
      <c r="AU3031" s="1"/>
      <c r="AV3031" s="1"/>
      <c r="AW3031" s="1"/>
      <c r="AX3031" s="1"/>
      <c r="AY3031" s="1"/>
      <c r="AZ3031" s="1"/>
      <c r="BA3031" s="1"/>
      <c r="BB3031" s="1"/>
    </row>
    <row r="3032" spans="1:54" x14ac:dyDescent="0.2">
      <c r="A3032" s="178">
        <f t="shared" si="1613"/>
        <v>44151</v>
      </c>
      <c r="B3032" s="2">
        <f t="shared" si="1599"/>
        <v>62523.992445829652</v>
      </c>
      <c r="C3032" s="2">
        <f t="shared" si="1614"/>
        <v>40372.83015342</v>
      </c>
      <c r="D3032" s="2">
        <f>SUM(Y3032:Y$3321)</f>
        <v>40372.83015342</v>
      </c>
      <c r="E3032" s="11">
        <f t="shared" si="1600"/>
        <v>0</v>
      </c>
      <c r="F3032" s="99">
        <f t="shared" si="1593"/>
        <v>5391.75</v>
      </c>
      <c r="G3032" s="3">
        <f>IF(N3032=1,VLOOKUP(A3031,[1]Plan1!$BG$69:$BI$188,3),G3031)</f>
        <v>5438.12</v>
      </c>
      <c r="H3032" s="200">
        <f t="shared" si="1594"/>
        <v>44078</v>
      </c>
      <c r="I3032" s="200">
        <f t="shared" si="1595"/>
        <v>44108</v>
      </c>
      <c r="J3032" s="27">
        <f t="shared" si="1601"/>
        <v>8.6001761951128852E-3</v>
      </c>
      <c r="K3032" s="12">
        <f t="shared" si="1615"/>
        <v>44166</v>
      </c>
      <c r="L3032" s="12">
        <f t="shared" si="1602"/>
        <v>44166</v>
      </c>
      <c r="M3032" s="1">
        <f t="shared" si="1616"/>
        <v>20</v>
      </c>
      <c r="N3032" s="1">
        <f t="shared" si="1603"/>
        <v>9</v>
      </c>
      <c r="O3032" s="2">
        <f t="shared" si="1604"/>
        <v>1.0038609599999999</v>
      </c>
      <c r="P3032" s="11">
        <f t="shared" si="1592"/>
        <v>1.0064004200000001</v>
      </c>
      <c r="Q3032" s="11">
        <f t="shared" si="1588"/>
        <v>1.5549559360207272</v>
      </c>
      <c r="R3032" s="2">
        <f t="shared" si="1591"/>
        <v>1.56095955</v>
      </c>
      <c r="S3032" s="2">
        <f t="shared" si="1586"/>
        <v>1.54506685</v>
      </c>
      <c r="T3032" s="2">
        <f t="shared" si="1605"/>
        <v>62378.721510720003</v>
      </c>
      <c r="U3032" s="2">
        <f t="shared" si="1606"/>
        <v>22005.891357309654</v>
      </c>
      <c r="V3032" s="2">
        <f t="shared" si="1607"/>
        <v>0</v>
      </c>
      <c r="W3032" s="2">
        <f t="shared" si="1608"/>
        <v>62378.721510729651</v>
      </c>
      <c r="X3032" s="29">
        <f t="shared" si="1609"/>
        <v>0</v>
      </c>
      <c r="Y3032" s="2">
        <f t="shared" si="1587"/>
        <v>0</v>
      </c>
      <c r="Z3032" s="82">
        <f t="shared" si="1610"/>
        <v>0</v>
      </c>
      <c r="AA3032" s="2">
        <f t="shared" si="1597"/>
        <v>0</v>
      </c>
      <c r="AB3032" s="27">
        <f t="shared" si="1617"/>
        <v>6.7299999999999999E-2</v>
      </c>
      <c r="AC3032" s="29">
        <f t="shared" si="1596"/>
        <v>9</v>
      </c>
      <c r="AD3032" s="29">
        <v>252</v>
      </c>
      <c r="AE3032" s="11">
        <f t="shared" si="1589"/>
        <v>1.0023288539999999</v>
      </c>
      <c r="AF3032" s="2">
        <f t="shared" si="1598"/>
        <v>145.2709351</v>
      </c>
      <c r="AG3032" s="2">
        <f t="shared" si="1611"/>
        <v>145.2709351</v>
      </c>
      <c r="AH3032" s="3">
        <f t="shared" si="1612"/>
        <v>0</v>
      </c>
      <c r="AI3032" s="4" t="str">
        <f t="shared" si="1590"/>
        <v>A+J=</v>
      </c>
      <c r="AJ3032" s="12">
        <f t="shared" si="1618"/>
        <v>44166</v>
      </c>
      <c r="AK3032" s="12"/>
      <c r="AL3032" s="4"/>
      <c r="AM3032" s="1"/>
      <c r="AN3032" s="12"/>
      <c r="AO3032" s="1"/>
      <c r="AP3032" s="1"/>
      <c r="AQ3032" s="3"/>
      <c r="AR3032" s="3"/>
      <c r="AS3032" s="7"/>
      <c r="AT3032" s="1"/>
      <c r="AU3032" s="1"/>
      <c r="AV3032" s="1"/>
      <c r="AW3032" s="1"/>
      <c r="AX3032" s="1"/>
      <c r="AY3032" s="1"/>
      <c r="AZ3032" s="1"/>
      <c r="BA3032" s="1"/>
      <c r="BB3032" s="1"/>
    </row>
    <row r="3033" spans="1:54" x14ac:dyDescent="0.2">
      <c r="A3033" s="178">
        <f t="shared" si="1613"/>
        <v>44152</v>
      </c>
      <c r="B3033" s="2">
        <f t="shared" si="1599"/>
        <v>62540.154523059653</v>
      </c>
      <c r="C3033" s="2">
        <f t="shared" si="1614"/>
        <v>40372.83015342</v>
      </c>
      <c r="D3033" s="2">
        <f>SUM(Y3033:Y$3321)</f>
        <v>40372.83015342</v>
      </c>
      <c r="E3033" s="11">
        <f t="shared" si="1600"/>
        <v>0</v>
      </c>
      <c r="F3033" s="99">
        <f t="shared" si="1593"/>
        <v>5391.75</v>
      </c>
      <c r="G3033" s="3">
        <f>IF(N3033=1,VLOOKUP(A3032,[1]Plan1!$BG$69:$BI$188,3),G3032)</f>
        <v>5438.12</v>
      </c>
      <c r="H3033" s="200">
        <f t="shared" si="1594"/>
        <v>44078</v>
      </c>
      <c r="I3033" s="200">
        <f t="shared" si="1595"/>
        <v>44108</v>
      </c>
      <c r="J3033" s="27">
        <f t="shared" si="1601"/>
        <v>8.6001761951128852E-3</v>
      </c>
      <c r="K3033" s="12">
        <f t="shared" si="1615"/>
        <v>44166</v>
      </c>
      <c r="L3033" s="12">
        <f t="shared" si="1602"/>
        <v>44166</v>
      </c>
      <c r="M3033" s="1">
        <f t="shared" si="1616"/>
        <v>20</v>
      </c>
      <c r="N3033" s="1">
        <f t="shared" si="1603"/>
        <v>10</v>
      </c>
      <c r="O3033" s="2">
        <f t="shared" si="1604"/>
        <v>1.0042908800000001</v>
      </c>
      <c r="P3033" s="11">
        <f t="shared" si="1592"/>
        <v>1.0064004200000001</v>
      </c>
      <c r="Q3033" s="11">
        <f t="shared" si="1588"/>
        <v>1.5549559360207272</v>
      </c>
      <c r="R3033" s="2">
        <f t="shared" si="1591"/>
        <v>1.5616280600000001</v>
      </c>
      <c r="S3033" s="2">
        <f t="shared" si="1586"/>
        <v>1.54506685</v>
      </c>
      <c r="T3033" s="2">
        <f t="shared" si="1605"/>
        <v>62378.721510720003</v>
      </c>
      <c r="U3033" s="2">
        <f t="shared" si="1606"/>
        <v>22005.891357309654</v>
      </c>
      <c r="V3033" s="2">
        <f t="shared" si="1607"/>
        <v>0</v>
      </c>
      <c r="W3033" s="2">
        <f t="shared" si="1608"/>
        <v>62378.721510729651</v>
      </c>
      <c r="X3033" s="29">
        <f t="shared" si="1609"/>
        <v>0</v>
      </c>
      <c r="Y3033" s="2">
        <f t="shared" si="1587"/>
        <v>0</v>
      </c>
      <c r="Z3033" s="82">
        <f t="shared" si="1610"/>
        <v>0</v>
      </c>
      <c r="AA3033" s="2">
        <f t="shared" si="1597"/>
        <v>0</v>
      </c>
      <c r="AB3033" s="27">
        <f t="shared" si="1617"/>
        <v>6.7299999999999999E-2</v>
      </c>
      <c r="AC3033" s="29">
        <f t="shared" si="1596"/>
        <v>10</v>
      </c>
      <c r="AD3033" s="29">
        <v>252</v>
      </c>
      <c r="AE3033" s="11">
        <f t="shared" si="1589"/>
        <v>1.0025879499999999</v>
      </c>
      <c r="AF3033" s="2">
        <f t="shared" si="1598"/>
        <v>161.43301233</v>
      </c>
      <c r="AG3033" s="2">
        <f t="shared" si="1611"/>
        <v>161.43301233</v>
      </c>
      <c r="AH3033" s="3">
        <f t="shared" si="1612"/>
        <v>0</v>
      </c>
      <c r="AI3033" s="4" t="str">
        <f t="shared" si="1590"/>
        <v>A+J=</v>
      </c>
      <c r="AJ3033" s="12">
        <f t="shared" si="1618"/>
        <v>44166</v>
      </c>
      <c r="AK3033" s="12"/>
      <c r="AL3033" s="4"/>
      <c r="AM3033" s="1"/>
      <c r="AN3033" s="12"/>
      <c r="AO3033" s="1"/>
      <c r="AP3033" s="1"/>
      <c r="AQ3033" s="3"/>
      <c r="AR3033" s="3"/>
      <c r="AS3033" s="7"/>
      <c r="AT3033" s="1"/>
      <c r="AU3033" s="1"/>
      <c r="AV3033" s="1"/>
      <c r="AW3033" s="1"/>
      <c r="AX3033" s="1"/>
      <c r="AY3033" s="1"/>
      <c r="AZ3033" s="1"/>
      <c r="BA3033" s="1"/>
      <c r="BB3033" s="1"/>
    </row>
    <row r="3034" spans="1:54" x14ac:dyDescent="0.2">
      <c r="A3034" s="178">
        <f t="shared" si="1613"/>
        <v>44153</v>
      </c>
      <c r="B3034" s="2">
        <f t="shared" si="1599"/>
        <v>62556.320779659647</v>
      </c>
      <c r="C3034" s="2">
        <f t="shared" si="1614"/>
        <v>40372.83015342</v>
      </c>
      <c r="D3034" s="2">
        <f>SUM(Y3034:Y$3321)</f>
        <v>40372.83015342</v>
      </c>
      <c r="E3034" s="11">
        <f t="shared" si="1600"/>
        <v>0</v>
      </c>
      <c r="F3034" s="99">
        <f t="shared" si="1593"/>
        <v>5391.75</v>
      </c>
      <c r="G3034" s="3">
        <f>IF(N3034=1,VLOOKUP(A3033,[1]Plan1!$BG$69:$BI$188,3),G3033)</f>
        <v>5438.12</v>
      </c>
      <c r="H3034" s="200">
        <f t="shared" si="1594"/>
        <v>44078</v>
      </c>
      <c r="I3034" s="200">
        <f t="shared" si="1595"/>
        <v>44108</v>
      </c>
      <c r="J3034" s="27">
        <f t="shared" si="1601"/>
        <v>8.6001761951128852E-3</v>
      </c>
      <c r="K3034" s="12">
        <f t="shared" si="1615"/>
        <v>44166</v>
      </c>
      <c r="L3034" s="12">
        <f t="shared" si="1602"/>
        <v>44166</v>
      </c>
      <c r="M3034" s="1">
        <f t="shared" si="1616"/>
        <v>20</v>
      </c>
      <c r="N3034" s="1">
        <f t="shared" si="1603"/>
        <v>11</v>
      </c>
      <c r="O3034" s="2">
        <f t="shared" si="1604"/>
        <v>1.0047209800000001</v>
      </c>
      <c r="P3034" s="11">
        <f t="shared" si="1592"/>
        <v>1.0064004200000001</v>
      </c>
      <c r="Q3034" s="11">
        <f t="shared" si="1588"/>
        <v>1.5549559360207272</v>
      </c>
      <c r="R3034" s="2">
        <f t="shared" si="1591"/>
        <v>1.5622968500000001</v>
      </c>
      <c r="S3034" s="2">
        <f t="shared" si="1586"/>
        <v>1.54506685</v>
      </c>
      <c r="T3034" s="2">
        <f t="shared" si="1605"/>
        <v>62378.721510720003</v>
      </c>
      <c r="U3034" s="2">
        <f t="shared" si="1606"/>
        <v>22005.891357309654</v>
      </c>
      <c r="V3034" s="2">
        <f t="shared" si="1607"/>
        <v>0</v>
      </c>
      <c r="W3034" s="2">
        <f t="shared" si="1608"/>
        <v>62378.721510729651</v>
      </c>
      <c r="X3034" s="29">
        <f t="shared" si="1609"/>
        <v>0</v>
      </c>
      <c r="Y3034" s="2">
        <f t="shared" si="1587"/>
        <v>0</v>
      </c>
      <c r="Z3034" s="82">
        <f t="shared" si="1610"/>
        <v>0</v>
      </c>
      <c r="AA3034" s="2">
        <f t="shared" si="1597"/>
        <v>0</v>
      </c>
      <c r="AB3034" s="27">
        <f t="shared" si="1617"/>
        <v>6.7299999999999999E-2</v>
      </c>
      <c r="AC3034" s="29">
        <f t="shared" si="1596"/>
        <v>11</v>
      </c>
      <c r="AD3034" s="29">
        <v>252</v>
      </c>
      <c r="AE3034" s="11">
        <f t="shared" si="1589"/>
        <v>1.0028471130000001</v>
      </c>
      <c r="AF3034" s="2">
        <f t="shared" si="1598"/>
        <v>177.59926892999999</v>
      </c>
      <c r="AG3034" s="2">
        <f t="shared" si="1611"/>
        <v>177.59926892999999</v>
      </c>
      <c r="AH3034" s="3">
        <f t="shared" si="1612"/>
        <v>0</v>
      </c>
      <c r="AI3034" s="4" t="str">
        <f t="shared" si="1590"/>
        <v>A+J=</v>
      </c>
      <c r="AJ3034" s="12">
        <f t="shared" si="1618"/>
        <v>44166</v>
      </c>
      <c r="AK3034" s="12"/>
      <c r="AL3034" s="4"/>
      <c r="AM3034" s="1"/>
      <c r="AN3034" s="12"/>
      <c r="AO3034" s="1"/>
      <c r="AP3034" s="1"/>
      <c r="AQ3034" s="3"/>
      <c r="AR3034" s="3"/>
      <c r="AS3034" s="7"/>
      <c r="AT3034" s="1"/>
      <c r="AU3034" s="1"/>
      <c r="AV3034" s="1"/>
      <c r="AW3034" s="1"/>
      <c r="AX3034" s="1"/>
      <c r="AY3034" s="1"/>
      <c r="AZ3034" s="1"/>
      <c r="BA3034" s="1"/>
      <c r="BB3034" s="1"/>
    </row>
    <row r="3035" spans="1:54" x14ac:dyDescent="0.2">
      <c r="A3035" s="178">
        <f t="shared" si="1613"/>
        <v>44154</v>
      </c>
      <c r="B3035" s="2">
        <f t="shared" si="1599"/>
        <v>62572.491215639653</v>
      </c>
      <c r="C3035" s="2">
        <f t="shared" si="1614"/>
        <v>40372.83015342</v>
      </c>
      <c r="D3035" s="2">
        <f>SUM(Y3035:Y$3321)</f>
        <v>40372.83015342</v>
      </c>
      <c r="E3035" s="11">
        <f t="shared" si="1600"/>
        <v>0</v>
      </c>
      <c r="F3035" s="99">
        <f t="shared" si="1593"/>
        <v>5391.75</v>
      </c>
      <c r="G3035" s="3">
        <f>IF(N3035=1,VLOOKUP(A3034,[1]Plan1!$BG$69:$BI$188,3),G3034)</f>
        <v>5438.12</v>
      </c>
      <c r="H3035" s="200">
        <f t="shared" si="1594"/>
        <v>44078</v>
      </c>
      <c r="I3035" s="200">
        <f t="shared" si="1595"/>
        <v>44108</v>
      </c>
      <c r="J3035" s="27">
        <f t="shared" si="1601"/>
        <v>8.6001761951128852E-3</v>
      </c>
      <c r="K3035" s="12">
        <f t="shared" si="1615"/>
        <v>44166</v>
      </c>
      <c r="L3035" s="12">
        <f t="shared" si="1602"/>
        <v>44166</v>
      </c>
      <c r="M3035" s="1">
        <f t="shared" si="1616"/>
        <v>20</v>
      </c>
      <c r="N3035" s="1">
        <f t="shared" si="1603"/>
        <v>12</v>
      </c>
      <c r="O3035" s="2">
        <f t="shared" si="1604"/>
        <v>1.0051512600000001</v>
      </c>
      <c r="P3035" s="11">
        <f t="shared" si="1592"/>
        <v>1.0064004200000001</v>
      </c>
      <c r="Q3035" s="11">
        <f t="shared" si="1588"/>
        <v>1.5549559360207272</v>
      </c>
      <c r="R3035" s="2">
        <f t="shared" si="1591"/>
        <v>1.56296591</v>
      </c>
      <c r="S3035" s="2">
        <f t="shared" si="1586"/>
        <v>1.54506685</v>
      </c>
      <c r="T3035" s="2">
        <f t="shared" si="1605"/>
        <v>62378.721510720003</v>
      </c>
      <c r="U3035" s="2">
        <f t="shared" si="1606"/>
        <v>22005.891357309654</v>
      </c>
      <c r="V3035" s="2">
        <f t="shared" si="1607"/>
        <v>0</v>
      </c>
      <c r="W3035" s="2">
        <f t="shared" si="1608"/>
        <v>62378.721510729651</v>
      </c>
      <c r="X3035" s="29">
        <f t="shared" si="1609"/>
        <v>0</v>
      </c>
      <c r="Y3035" s="2">
        <f t="shared" si="1587"/>
        <v>0</v>
      </c>
      <c r="Z3035" s="82">
        <f t="shared" si="1610"/>
        <v>0</v>
      </c>
      <c r="AA3035" s="2">
        <f t="shared" si="1597"/>
        <v>0</v>
      </c>
      <c r="AB3035" s="27">
        <f t="shared" si="1617"/>
        <v>6.7299999999999999E-2</v>
      </c>
      <c r="AC3035" s="29">
        <f t="shared" si="1596"/>
        <v>12</v>
      </c>
      <c r="AD3035" s="29">
        <v>252</v>
      </c>
      <c r="AE3035" s="11">
        <f t="shared" si="1589"/>
        <v>1.003106343</v>
      </c>
      <c r="AF3035" s="2">
        <f t="shared" si="1598"/>
        <v>193.76970491</v>
      </c>
      <c r="AG3035" s="2">
        <f t="shared" si="1611"/>
        <v>193.76970491</v>
      </c>
      <c r="AH3035" s="3">
        <f t="shared" si="1612"/>
        <v>0</v>
      </c>
      <c r="AI3035" s="4" t="str">
        <f t="shared" si="1590"/>
        <v>A+J=</v>
      </c>
      <c r="AJ3035" s="12">
        <f t="shared" si="1618"/>
        <v>44166</v>
      </c>
      <c r="AK3035" s="12"/>
      <c r="AL3035" s="4"/>
      <c r="AM3035" s="1"/>
      <c r="AN3035" s="12"/>
      <c r="AO3035" s="1"/>
      <c r="AP3035" s="1"/>
      <c r="AQ3035" s="3"/>
      <c r="AR3035" s="3"/>
      <c r="AS3035" s="7"/>
      <c r="AT3035" s="1"/>
      <c r="AU3035" s="1"/>
      <c r="AV3035" s="1"/>
      <c r="AW3035" s="1"/>
      <c r="AX3035" s="1"/>
      <c r="AY3035" s="1"/>
      <c r="AZ3035" s="1"/>
      <c r="BA3035" s="1"/>
      <c r="BB3035" s="1"/>
    </row>
    <row r="3036" spans="1:54" x14ac:dyDescent="0.2">
      <c r="A3036" s="178">
        <f t="shared" si="1613"/>
        <v>44155</v>
      </c>
      <c r="B3036" s="2">
        <f t="shared" si="1599"/>
        <v>62588.665830989652</v>
      </c>
      <c r="C3036" s="2">
        <f t="shared" si="1614"/>
        <v>40372.83015342</v>
      </c>
      <c r="D3036" s="2">
        <f>SUM(Y3036:Y$3321)</f>
        <v>40372.83015342</v>
      </c>
      <c r="E3036" s="11">
        <f t="shared" si="1600"/>
        <v>0</v>
      </c>
      <c r="F3036" s="99">
        <f t="shared" si="1593"/>
        <v>5391.75</v>
      </c>
      <c r="G3036" s="3">
        <f>IF(N3036=1,VLOOKUP(A3035,[1]Plan1!$BG$69:$BI$188,3),G3035)</f>
        <v>5438.12</v>
      </c>
      <c r="H3036" s="200">
        <f t="shared" si="1594"/>
        <v>44078</v>
      </c>
      <c r="I3036" s="200">
        <f t="shared" si="1595"/>
        <v>44108</v>
      </c>
      <c r="J3036" s="27">
        <f t="shared" si="1601"/>
        <v>8.6001761951128852E-3</v>
      </c>
      <c r="K3036" s="12">
        <f t="shared" si="1615"/>
        <v>44166</v>
      </c>
      <c r="L3036" s="12">
        <f t="shared" si="1602"/>
        <v>44166</v>
      </c>
      <c r="M3036" s="1">
        <f t="shared" si="1616"/>
        <v>20</v>
      </c>
      <c r="N3036" s="1">
        <f t="shared" si="1603"/>
        <v>13</v>
      </c>
      <c r="O3036" s="2">
        <f t="shared" si="1604"/>
        <v>1.0055817300000001</v>
      </c>
      <c r="P3036" s="11">
        <f t="shared" si="1592"/>
        <v>1.0064004200000001</v>
      </c>
      <c r="Q3036" s="11">
        <f t="shared" si="1588"/>
        <v>1.5549559360207272</v>
      </c>
      <c r="R3036" s="2">
        <f t="shared" si="1591"/>
        <v>1.56363528</v>
      </c>
      <c r="S3036" s="2">
        <f t="shared" si="1586"/>
        <v>1.54506685</v>
      </c>
      <c r="T3036" s="2">
        <f t="shared" si="1605"/>
        <v>62378.721510720003</v>
      </c>
      <c r="U3036" s="2">
        <f t="shared" si="1606"/>
        <v>22005.891357309654</v>
      </c>
      <c r="V3036" s="2">
        <f t="shared" si="1607"/>
        <v>0</v>
      </c>
      <c r="W3036" s="2">
        <f t="shared" si="1608"/>
        <v>62378.721510729651</v>
      </c>
      <c r="X3036" s="29">
        <f t="shared" si="1609"/>
        <v>0</v>
      </c>
      <c r="Y3036" s="2">
        <f t="shared" si="1587"/>
        <v>0</v>
      </c>
      <c r="Z3036" s="82">
        <f t="shared" si="1610"/>
        <v>0</v>
      </c>
      <c r="AA3036" s="2">
        <f t="shared" si="1597"/>
        <v>0</v>
      </c>
      <c r="AB3036" s="27">
        <f t="shared" si="1617"/>
        <v>6.7299999999999999E-2</v>
      </c>
      <c r="AC3036" s="29">
        <f t="shared" si="1596"/>
        <v>13</v>
      </c>
      <c r="AD3036" s="29">
        <v>252</v>
      </c>
      <c r="AE3036" s="11">
        <f t="shared" si="1589"/>
        <v>1.0033656399999999</v>
      </c>
      <c r="AF3036" s="2">
        <f t="shared" si="1598"/>
        <v>209.94432026000001</v>
      </c>
      <c r="AG3036" s="2">
        <f t="shared" si="1611"/>
        <v>209.94432026000001</v>
      </c>
      <c r="AH3036" s="3">
        <f t="shared" si="1612"/>
        <v>0</v>
      </c>
      <c r="AI3036" s="4" t="str">
        <f t="shared" si="1590"/>
        <v>A+J=</v>
      </c>
      <c r="AJ3036" s="12">
        <f t="shared" si="1618"/>
        <v>44166</v>
      </c>
      <c r="AK3036" s="12"/>
      <c r="AL3036" s="4"/>
      <c r="AM3036" s="1"/>
      <c r="AN3036" s="12"/>
      <c r="AO3036" s="1"/>
      <c r="AP3036" s="1"/>
      <c r="AQ3036" s="3"/>
      <c r="AR3036" s="3"/>
      <c r="AS3036" s="7"/>
      <c r="AT3036" s="1"/>
      <c r="AU3036" s="1"/>
      <c r="AV3036" s="1"/>
      <c r="AW3036" s="1"/>
      <c r="AX3036" s="1"/>
      <c r="AY3036" s="1"/>
      <c r="AZ3036" s="1"/>
      <c r="BA3036" s="1"/>
      <c r="BB3036" s="1"/>
    </row>
    <row r="3037" spans="1:54" x14ac:dyDescent="0.2">
      <c r="A3037" s="178">
        <f t="shared" si="1613"/>
        <v>44156</v>
      </c>
      <c r="B3037" s="2">
        <f t="shared" si="1599"/>
        <v>62604.844625719648</v>
      </c>
      <c r="C3037" s="2">
        <f t="shared" si="1614"/>
        <v>40372.83015342</v>
      </c>
      <c r="D3037" s="2">
        <f>SUM(Y3037:Y$3321)</f>
        <v>40372.83015342</v>
      </c>
      <c r="E3037" s="11">
        <f t="shared" si="1600"/>
        <v>0</v>
      </c>
      <c r="F3037" s="99">
        <f t="shared" si="1593"/>
        <v>5391.75</v>
      </c>
      <c r="G3037" s="3">
        <f>IF(N3037=1,VLOOKUP(A3036,[1]Plan1!$BG$69:$BI$188,3),G3036)</f>
        <v>5438.12</v>
      </c>
      <c r="H3037" s="200">
        <f t="shared" si="1594"/>
        <v>44078</v>
      </c>
      <c r="I3037" s="200">
        <f t="shared" si="1595"/>
        <v>44108</v>
      </c>
      <c r="J3037" s="27">
        <f t="shared" si="1601"/>
        <v>8.6001761951128852E-3</v>
      </c>
      <c r="K3037" s="12">
        <f t="shared" si="1615"/>
        <v>44166</v>
      </c>
      <c r="L3037" s="12">
        <f t="shared" si="1602"/>
        <v>44166</v>
      </c>
      <c r="M3037" s="1">
        <f t="shared" si="1616"/>
        <v>20</v>
      </c>
      <c r="N3037" s="1">
        <f t="shared" si="1603"/>
        <v>14</v>
      </c>
      <c r="O3037" s="2">
        <f t="shared" si="1604"/>
        <v>1.00601238</v>
      </c>
      <c r="P3037" s="11">
        <f t="shared" si="1592"/>
        <v>1.0064004200000001</v>
      </c>
      <c r="Q3037" s="11">
        <f t="shared" si="1588"/>
        <v>1.5549559360207272</v>
      </c>
      <c r="R3037" s="2">
        <f t="shared" si="1591"/>
        <v>1.5643049200000001</v>
      </c>
      <c r="S3037" s="2">
        <f t="shared" si="1586"/>
        <v>1.54506685</v>
      </c>
      <c r="T3037" s="2">
        <f t="shared" si="1605"/>
        <v>62378.721510720003</v>
      </c>
      <c r="U3037" s="2">
        <f t="shared" si="1606"/>
        <v>22005.891357309654</v>
      </c>
      <c r="V3037" s="2">
        <f t="shared" si="1607"/>
        <v>0</v>
      </c>
      <c r="W3037" s="2">
        <f t="shared" si="1608"/>
        <v>62378.721510729651</v>
      </c>
      <c r="X3037" s="29">
        <f t="shared" si="1609"/>
        <v>0</v>
      </c>
      <c r="Y3037" s="2">
        <f t="shared" si="1587"/>
        <v>0</v>
      </c>
      <c r="Z3037" s="82">
        <f t="shared" si="1610"/>
        <v>0</v>
      </c>
      <c r="AA3037" s="2">
        <f t="shared" si="1597"/>
        <v>0</v>
      </c>
      <c r="AB3037" s="27">
        <f t="shared" si="1617"/>
        <v>6.7299999999999999E-2</v>
      </c>
      <c r="AC3037" s="29">
        <f t="shared" si="1596"/>
        <v>14</v>
      </c>
      <c r="AD3037" s="29">
        <v>252</v>
      </c>
      <c r="AE3037" s="11">
        <f t="shared" si="1589"/>
        <v>1.0036250040000001</v>
      </c>
      <c r="AF3037" s="2">
        <f t="shared" si="1598"/>
        <v>226.12311499</v>
      </c>
      <c r="AG3037" s="2">
        <f t="shared" si="1611"/>
        <v>226.12311499</v>
      </c>
      <c r="AH3037" s="3">
        <f t="shared" si="1612"/>
        <v>0</v>
      </c>
      <c r="AI3037" s="4" t="str">
        <f t="shared" si="1590"/>
        <v>A+J=</v>
      </c>
      <c r="AJ3037" s="12">
        <f t="shared" si="1618"/>
        <v>44166</v>
      </c>
      <c r="AK3037" s="12"/>
      <c r="AL3037" s="4"/>
      <c r="AM3037" s="1"/>
      <c r="AN3037" s="12"/>
      <c r="AO3037" s="1"/>
      <c r="AP3037" s="1"/>
      <c r="AQ3037" s="3"/>
      <c r="AR3037" s="3"/>
      <c r="AS3037" s="7"/>
      <c r="AT3037" s="1"/>
      <c r="AU3037" s="1"/>
      <c r="AV3037" s="1"/>
      <c r="AW3037" s="1"/>
      <c r="AX3037" s="1"/>
      <c r="AY3037" s="1"/>
      <c r="AZ3037" s="1"/>
      <c r="BA3037" s="1"/>
      <c r="BB3037" s="1"/>
    </row>
    <row r="3038" spans="1:54" x14ac:dyDescent="0.2">
      <c r="A3038" s="178">
        <f t="shared" si="1613"/>
        <v>44157</v>
      </c>
      <c r="B3038" s="2">
        <f t="shared" si="1599"/>
        <v>62604.844625719648</v>
      </c>
      <c r="C3038" s="2">
        <f t="shared" si="1614"/>
        <v>40372.83015342</v>
      </c>
      <c r="D3038" s="2">
        <f>SUM(Y3038:Y$3321)</f>
        <v>40372.83015342</v>
      </c>
      <c r="E3038" s="11">
        <f t="shared" si="1600"/>
        <v>0</v>
      </c>
      <c r="F3038" s="99">
        <f t="shared" si="1593"/>
        <v>5391.75</v>
      </c>
      <c r="G3038" s="3">
        <f>IF(N3038=1,VLOOKUP(A3037,[1]Plan1!$BG$69:$BI$188,3),G3037)</f>
        <v>5438.12</v>
      </c>
      <c r="H3038" s="200">
        <f t="shared" si="1594"/>
        <v>44078</v>
      </c>
      <c r="I3038" s="200">
        <f t="shared" si="1595"/>
        <v>44108</v>
      </c>
      <c r="J3038" s="27">
        <f t="shared" si="1601"/>
        <v>8.6001761951128852E-3</v>
      </c>
      <c r="K3038" s="12">
        <f t="shared" si="1615"/>
        <v>44166</v>
      </c>
      <c r="L3038" s="12">
        <f t="shared" si="1602"/>
        <v>44166</v>
      </c>
      <c r="M3038" s="1">
        <f t="shared" si="1616"/>
        <v>20</v>
      </c>
      <c r="N3038" s="1">
        <f t="shared" si="1603"/>
        <v>14</v>
      </c>
      <c r="O3038" s="2">
        <f t="shared" si="1604"/>
        <v>1.00601238</v>
      </c>
      <c r="P3038" s="11">
        <f t="shared" si="1592"/>
        <v>1.0064004200000001</v>
      </c>
      <c r="Q3038" s="11">
        <f t="shared" si="1588"/>
        <v>1.5549559360207272</v>
      </c>
      <c r="R3038" s="2">
        <f t="shared" si="1591"/>
        <v>1.5643049200000001</v>
      </c>
      <c r="S3038" s="2">
        <f t="shared" ref="S3038:S3101" si="1619">IF(AND(X3038&gt;0,MONTH(A3038)=10),R3038,S3037)</f>
        <v>1.54506685</v>
      </c>
      <c r="T3038" s="2">
        <f t="shared" si="1605"/>
        <v>62378.721510720003</v>
      </c>
      <c r="U3038" s="2">
        <f t="shared" si="1606"/>
        <v>22005.891357309654</v>
      </c>
      <c r="V3038" s="2">
        <f t="shared" si="1607"/>
        <v>0</v>
      </c>
      <c r="W3038" s="2">
        <f t="shared" si="1608"/>
        <v>62378.721510729651</v>
      </c>
      <c r="X3038" s="29">
        <f t="shared" si="1609"/>
        <v>0</v>
      </c>
      <c r="Y3038" s="2">
        <f t="shared" ref="Y3038:Y3101" si="1620">IF(X3038&gt;0,VLOOKUP(A3038,AN$12:AR$131,5),0)</f>
        <v>0</v>
      </c>
      <c r="Z3038" s="82">
        <f t="shared" si="1610"/>
        <v>0</v>
      </c>
      <c r="AA3038" s="2">
        <f t="shared" si="1597"/>
        <v>0</v>
      </c>
      <c r="AB3038" s="27">
        <f t="shared" si="1617"/>
        <v>6.7299999999999999E-2</v>
      </c>
      <c r="AC3038" s="29">
        <f t="shared" si="1596"/>
        <v>14</v>
      </c>
      <c r="AD3038" s="29">
        <v>252</v>
      </c>
      <c r="AE3038" s="11">
        <f t="shared" si="1589"/>
        <v>1.0036250040000001</v>
      </c>
      <c r="AF3038" s="2">
        <f t="shared" si="1598"/>
        <v>226.12311499</v>
      </c>
      <c r="AG3038" s="2">
        <f t="shared" si="1611"/>
        <v>226.12311499</v>
      </c>
      <c r="AH3038" s="3">
        <f t="shared" si="1612"/>
        <v>0</v>
      </c>
      <c r="AI3038" s="4" t="str">
        <f t="shared" si="1590"/>
        <v>A+J=</v>
      </c>
      <c r="AJ3038" s="12">
        <f t="shared" si="1618"/>
        <v>44166</v>
      </c>
      <c r="AK3038" s="12"/>
      <c r="AL3038" s="4"/>
      <c r="AM3038" s="1"/>
      <c r="AN3038" s="12"/>
      <c r="AO3038" s="1"/>
      <c r="AP3038" s="1"/>
      <c r="AQ3038" s="3"/>
      <c r="AR3038" s="3"/>
      <c r="AS3038" s="7"/>
      <c r="AT3038" s="1"/>
      <c r="AU3038" s="1"/>
      <c r="AV3038" s="1"/>
      <c r="AW3038" s="1"/>
      <c r="AX3038" s="1"/>
      <c r="AY3038" s="1"/>
      <c r="AZ3038" s="1"/>
      <c r="BA3038" s="1"/>
      <c r="BB3038" s="1"/>
    </row>
    <row r="3039" spans="1:54" x14ac:dyDescent="0.2">
      <c r="A3039" s="178">
        <f t="shared" si="1613"/>
        <v>44158</v>
      </c>
      <c r="B3039" s="2">
        <f t="shared" si="1599"/>
        <v>62604.844625719648</v>
      </c>
      <c r="C3039" s="2">
        <f t="shared" si="1614"/>
        <v>40372.83015342</v>
      </c>
      <c r="D3039" s="2">
        <f>SUM(Y3039:Y$3321)</f>
        <v>40372.83015342</v>
      </c>
      <c r="E3039" s="11">
        <f t="shared" si="1600"/>
        <v>0</v>
      </c>
      <c r="F3039" s="99">
        <f t="shared" si="1593"/>
        <v>5391.75</v>
      </c>
      <c r="G3039" s="3">
        <f>IF(N3039=1,VLOOKUP(A3038,[1]Plan1!$BG$69:$BI$188,3),G3038)</f>
        <v>5438.12</v>
      </c>
      <c r="H3039" s="200">
        <f t="shared" si="1594"/>
        <v>44078</v>
      </c>
      <c r="I3039" s="200">
        <f t="shared" si="1595"/>
        <v>44108</v>
      </c>
      <c r="J3039" s="27">
        <f t="shared" si="1601"/>
        <v>8.6001761951128852E-3</v>
      </c>
      <c r="K3039" s="12">
        <f t="shared" si="1615"/>
        <v>44166</v>
      </c>
      <c r="L3039" s="12">
        <f t="shared" si="1602"/>
        <v>44166</v>
      </c>
      <c r="M3039" s="1">
        <f t="shared" si="1616"/>
        <v>20</v>
      </c>
      <c r="N3039" s="1">
        <f t="shared" si="1603"/>
        <v>14</v>
      </c>
      <c r="O3039" s="2">
        <f t="shared" si="1604"/>
        <v>1.00601238</v>
      </c>
      <c r="P3039" s="11">
        <f t="shared" si="1592"/>
        <v>1.0064004200000001</v>
      </c>
      <c r="Q3039" s="11">
        <f t="shared" ref="Q3039:Q3102" si="1621">IF(L3039&gt;L3038,Q3038*P3039,Q3038)</f>
        <v>1.5549559360207272</v>
      </c>
      <c r="R3039" s="2">
        <f t="shared" si="1591"/>
        <v>1.5643049200000001</v>
      </c>
      <c r="S3039" s="2">
        <f t="shared" si="1619"/>
        <v>1.54506685</v>
      </c>
      <c r="T3039" s="2">
        <f t="shared" si="1605"/>
        <v>62378.721510720003</v>
      </c>
      <c r="U3039" s="2">
        <f t="shared" si="1606"/>
        <v>22005.891357309654</v>
      </c>
      <c r="V3039" s="2">
        <f t="shared" si="1607"/>
        <v>0</v>
      </c>
      <c r="W3039" s="2">
        <f t="shared" si="1608"/>
        <v>62378.721510729651</v>
      </c>
      <c r="X3039" s="29">
        <f t="shared" si="1609"/>
        <v>0</v>
      </c>
      <c r="Y3039" s="2">
        <f t="shared" si="1620"/>
        <v>0</v>
      </c>
      <c r="Z3039" s="82">
        <f t="shared" si="1610"/>
        <v>0</v>
      </c>
      <c r="AA3039" s="2">
        <f t="shared" si="1597"/>
        <v>0</v>
      </c>
      <c r="AB3039" s="27">
        <f t="shared" si="1617"/>
        <v>6.7299999999999999E-2</v>
      </c>
      <c r="AC3039" s="29">
        <f t="shared" si="1596"/>
        <v>14</v>
      </c>
      <c r="AD3039" s="29">
        <v>252</v>
      </c>
      <c r="AE3039" s="11">
        <f t="shared" ref="AE3039:AE3102" si="1622">ROUND((1+AB3039)^TRUNC((AC3039/AD3039),9),9)</f>
        <v>1.0036250040000001</v>
      </c>
      <c r="AF3039" s="2">
        <f t="shared" si="1598"/>
        <v>226.12311499</v>
      </c>
      <c r="AG3039" s="2">
        <f t="shared" si="1611"/>
        <v>226.12311499</v>
      </c>
      <c r="AH3039" s="3">
        <f t="shared" si="1612"/>
        <v>0</v>
      </c>
      <c r="AI3039" s="4" t="str">
        <f t="shared" si="1590"/>
        <v>A+J=</v>
      </c>
      <c r="AJ3039" s="12">
        <f t="shared" si="1618"/>
        <v>44166</v>
      </c>
      <c r="AK3039" s="12"/>
      <c r="AL3039" s="4"/>
      <c r="AM3039" s="1"/>
      <c r="AN3039" s="12"/>
      <c r="AO3039" s="1"/>
      <c r="AP3039" s="1"/>
      <c r="AQ3039" s="3"/>
      <c r="AR3039" s="3"/>
      <c r="AS3039" s="7"/>
      <c r="AT3039" s="1"/>
      <c r="AU3039" s="1"/>
      <c r="AV3039" s="1"/>
      <c r="AW3039" s="1"/>
      <c r="AX3039" s="1"/>
      <c r="AY3039" s="1"/>
      <c r="AZ3039" s="1"/>
      <c r="BA3039" s="1"/>
      <c r="BB3039" s="1"/>
    </row>
    <row r="3040" spans="1:54" x14ac:dyDescent="0.2">
      <c r="A3040" s="178">
        <f t="shared" si="1613"/>
        <v>44159</v>
      </c>
      <c r="B3040" s="2">
        <f t="shared" si="1599"/>
        <v>62621.027599819652</v>
      </c>
      <c r="C3040" s="2">
        <f t="shared" si="1614"/>
        <v>40372.83015342</v>
      </c>
      <c r="D3040" s="2">
        <f>SUM(Y3040:Y$3321)</f>
        <v>40372.83015342</v>
      </c>
      <c r="E3040" s="11">
        <f t="shared" si="1600"/>
        <v>0</v>
      </c>
      <c r="F3040" s="99">
        <f t="shared" si="1593"/>
        <v>5391.75</v>
      </c>
      <c r="G3040" s="3">
        <f>IF(N3040=1,VLOOKUP(A3039,[1]Plan1!$BG$69:$BI$188,3),G3039)</f>
        <v>5438.12</v>
      </c>
      <c r="H3040" s="200">
        <f t="shared" si="1594"/>
        <v>44078</v>
      </c>
      <c r="I3040" s="200">
        <f t="shared" si="1595"/>
        <v>44108</v>
      </c>
      <c r="J3040" s="27">
        <f t="shared" si="1601"/>
        <v>8.6001761951128852E-3</v>
      </c>
      <c r="K3040" s="12">
        <f t="shared" si="1615"/>
        <v>44166</v>
      </c>
      <c r="L3040" s="12">
        <f t="shared" si="1602"/>
        <v>44166</v>
      </c>
      <c r="M3040" s="1">
        <f t="shared" si="1616"/>
        <v>20</v>
      </c>
      <c r="N3040" s="1">
        <f t="shared" si="1603"/>
        <v>15</v>
      </c>
      <c r="O3040" s="2">
        <f t="shared" si="1604"/>
        <v>1.00644322</v>
      </c>
      <c r="P3040" s="11">
        <f t="shared" si="1592"/>
        <v>1.0064004200000001</v>
      </c>
      <c r="Q3040" s="11">
        <f t="shared" si="1621"/>
        <v>1.5549559360207272</v>
      </c>
      <c r="R3040" s="2">
        <f t="shared" si="1591"/>
        <v>1.56497485</v>
      </c>
      <c r="S3040" s="2">
        <f t="shared" si="1619"/>
        <v>1.54506685</v>
      </c>
      <c r="T3040" s="2">
        <f t="shared" si="1605"/>
        <v>62378.721510720003</v>
      </c>
      <c r="U3040" s="2">
        <f t="shared" si="1606"/>
        <v>22005.891357309654</v>
      </c>
      <c r="V3040" s="2">
        <f t="shared" si="1607"/>
        <v>0</v>
      </c>
      <c r="W3040" s="2">
        <f t="shared" si="1608"/>
        <v>62378.721510729651</v>
      </c>
      <c r="X3040" s="29">
        <f t="shared" si="1609"/>
        <v>0</v>
      </c>
      <c r="Y3040" s="2">
        <f t="shared" si="1620"/>
        <v>0</v>
      </c>
      <c r="Z3040" s="82">
        <f t="shared" si="1610"/>
        <v>0</v>
      </c>
      <c r="AA3040" s="2">
        <f t="shared" si="1597"/>
        <v>0</v>
      </c>
      <c r="AB3040" s="27">
        <f t="shared" si="1617"/>
        <v>6.7299999999999999E-2</v>
      </c>
      <c r="AC3040" s="29">
        <f t="shared" si="1596"/>
        <v>15</v>
      </c>
      <c r="AD3040" s="29">
        <v>252</v>
      </c>
      <c r="AE3040" s="11">
        <f t="shared" si="1622"/>
        <v>1.003884435</v>
      </c>
      <c r="AF3040" s="2">
        <f t="shared" si="1598"/>
        <v>242.30608909</v>
      </c>
      <c r="AG3040" s="2">
        <f t="shared" si="1611"/>
        <v>242.30608909</v>
      </c>
      <c r="AH3040" s="3">
        <f t="shared" si="1612"/>
        <v>0</v>
      </c>
      <c r="AI3040" s="4" t="str">
        <f t="shared" si="1590"/>
        <v>A+J=</v>
      </c>
      <c r="AJ3040" s="12">
        <f t="shared" si="1618"/>
        <v>44166</v>
      </c>
      <c r="AK3040" s="12"/>
      <c r="AL3040" s="4"/>
      <c r="AM3040" s="1"/>
      <c r="AN3040" s="12"/>
      <c r="AO3040" s="1"/>
      <c r="AP3040" s="1"/>
      <c r="AQ3040" s="3"/>
      <c r="AR3040" s="3"/>
      <c r="AS3040" s="7"/>
      <c r="AT3040" s="1"/>
      <c r="AU3040" s="1"/>
      <c r="AV3040" s="1"/>
      <c r="AW3040" s="1"/>
      <c r="AX3040" s="1"/>
      <c r="AY3040" s="1"/>
      <c r="AZ3040" s="1"/>
      <c r="BA3040" s="1"/>
      <c r="BB3040" s="1"/>
    </row>
    <row r="3041" spans="1:54" x14ac:dyDescent="0.2">
      <c r="A3041" s="178">
        <f t="shared" si="1613"/>
        <v>44160</v>
      </c>
      <c r="B3041" s="2">
        <f t="shared" si="1599"/>
        <v>62637.214815669649</v>
      </c>
      <c r="C3041" s="2">
        <f t="shared" si="1614"/>
        <v>40372.83015342</v>
      </c>
      <c r="D3041" s="2">
        <f>SUM(Y3041:Y$3321)</f>
        <v>40372.83015342</v>
      </c>
      <c r="E3041" s="11">
        <f t="shared" si="1600"/>
        <v>0</v>
      </c>
      <c r="F3041" s="99">
        <f t="shared" si="1593"/>
        <v>5391.75</v>
      </c>
      <c r="G3041" s="3">
        <f>IF(N3041=1,VLOOKUP(A3040,[1]Plan1!$BG$69:$BI$188,3),G3040)</f>
        <v>5438.12</v>
      </c>
      <c r="H3041" s="200">
        <f t="shared" si="1594"/>
        <v>44078</v>
      </c>
      <c r="I3041" s="200">
        <f t="shared" si="1595"/>
        <v>44108</v>
      </c>
      <c r="J3041" s="27">
        <f t="shared" si="1601"/>
        <v>8.6001761951128852E-3</v>
      </c>
      <c r="K3041" s="12">
        <f t="shared" si="1615"/>
        <v>44166</v>
      </c>
      <c r="L3041" s="12">
        <f t="shared" si="1602"/>
        <v>44166</v>
      </c>
      <c r="M3041" s="1">
        <f t="shared" si="1616"/>
        <v>20</v>
      </c>
      <c r="N3041" s="1">
        <f t="shared" si="1603"/>
        <v>16</v>
      </c>
      <c r="O3041" s="2">
        <f t="shared" si="1604"/>
        <v>1.0068742399999999</v>
      </c>
      <c r="P3041" s="11">
        <f t="shared" si="1592"/>
        <v>1.0064004200000001</v>
      </c>
      <c r="Q3041" s="11">
        <f t="shared" si="1621"/>
        <v>1.5549559360207272</v>
      </c>
      <c r="R3041" s="2">
        <f t="shared" si="1591"/>
        <v>1.56564507</v>
      </c>
      <c r="S3041" s="2">
        <f t="shared" si="1619"/>
        <v>1.54506685</v>
      </c>
      <c r="T3041" s="2">
        <f t="shared" si="1605"/>
        <v>62378.721510720003</v>
      </c>
      <c r="U3041" s="2">
        <f t="shared" si="1606"/>
        <v>22005.891357309654</v>
      </c>
      <c r="V3041" s="2">
        <f t="shared" si="1607"/>
        <v>0</v>
      </c>
      <c r="W3041" s="2">
        <f t="shared" si="1608"/>
        <v>62378.721510729651</v>
      </c>
      <c r="X3041" s="29">
        <f t="shared" si="1609"/>
        <v>0</v>
      </c>
      <c r="Y3041" s="2">
        <f t="shared" si="1620"/>
        <v>0</v>
      </c>
      <c r="Z3041" s="82">
        <f t="shared" si="1610"/>
        <v>0</v>
      </c>
      <c r="AA3041" s="2">
        <f t="shared" si="1597"/>
        <v>0</v>
      </c>
      <c r="AB3041" s="27">
        <f t="shared" si="1617"/>
        <v>6.7299999999999999E-2</v>
      </c>
      <c r="AC3041" s="29">
        <f t="shared" si="1596"/>
        <v>16</v>
      </c>
      <c r="AD3041" s="29">
        <v>252</v>
      </c>
      <c r="AE3041" s="11">
        <f t="shared" si="1622"/>
        <v>1.004143934</v>
      </c>
      <c r="AF3041" s="2">
        <f t="shared" si="1598"/>
        <v>258.49330493999997</v>
      </c>
      <c r="AG3041" s="2">
        <f t="shared" si="1611"/>
        <v>258.49330493999997</v>
      </c>
      <c r="AH3041" s="3">
        <f t="shared" si="1612"/>
        <v>0</v>
      </c>
      <c r="AI3041" s="4" t="str">
        <f t="shared" si="1590"/>
        <v>A+J=</v>
      </c>
      <c r="AJ3041" s="12">
        <f t="shared" si="1618"/>
        <v>44166</v>
      </c>
      <c r="AK3041" s="12"/>
      <c r="AL3041" s="4"/>
      <c r="AM3041" s="1"/>
      <c r="AN3041" s="12"/>
      <c r="AO3041" s="1"/>
      <c r="AP3041" s="1"/>
      <c r="AQ3041" s="3"/>
      <c r="AR3041" s="3"/>
      <c r="AS3041" s="7"/>
      <c r="AT3041" s="1"/>
      <c r="AU3041" s="1"/>
      <c r="AV3041" s="1"/>
      <c r="AW3041" s="1"/>
      <c r="AX3041" s="1"/>
      <c r="AY3041" s="1"/>
      <c r="AZ3041" s="1"/>
      <c r="BA3041" s="1"/>
      <c r="BB3041" s="1"/>
    </row>
    <row r="3042" spans="1:54" x14ac:dyDescent="0.2">
      <c r="A3042" s="178">
        <f t="shared" si="1613"/>
        <v>44161</v>
      </c>
      <c r="B3042" s="2">
        <f t="shared" si="1599"/>
        <v>62653.406148519651</v>
      </c>
      <c r="C3042" s="2">
        <f t="shared" si="1614"/>
        <v>40372.83015342</v>
      </c>
      <c r="D3042" s="2">
        <f>SUM(Y3042:Y$3321)</f>
        <v>40372.83015342</v>
      </c>
      <c r="E3042" s="11">
        <f t="shared" si="1600"/>
        <v>0</v>
      </c>
      <c r="F3042" s="99">
        <f t="shared" si="1593"/>
        <v>5391.75</v>
      </c>
      <c r="G3042" s="3">
        <f>IF(N3042=1,VLOOKUP(A3041,[1]Plan1!$BG$69:$BI$188,3),G3041)</f>
        <v>5438.12</v>
      </c>
      <c r="H3042" s="200">
        <f t="shared" si="1594"/>
        <v>44078</v>
      </c>
      <c r="I3042" s="200">
        <f t="shared" si="1595"/>
        <v>44108</v>
      </c>
      <c r="J3042" s="27">
        <f t="shared" si="1601"/>
        <v>8.6001761951128852E-3</v>
      </c>
      <c r="K3042" s="12">
        <f t="shared" si="1615"/>
        <v>44166</v>
      </c>
      <c r="L3042" s="12">
        <f t="shared" si="1602"/>
        <v>44166</v>
      </c>
      <c r="M3042" s="1">
        <f t="shared" si="1616"/>
        <v>20</v>
      </c>
      <c r="N3042" s="1">
        <f t="shared" si="1603"/>
        <v>17</v>
      </c>
      <c r="O3042" s="2">
        <f t="shared" si="1604"/>
        <v>1.00730545</v>
      </c>
      <c r="P3042" s="11">
        <f t="shared" si="1592"/>
        <v>1.0064004200000001</v>
      </c>
      <c r="Q3042" s="11">
        <f t="shared" si="1621"/>
        <v>1.5549559360207272</v>
      </c>
      <c r="R3042" s="2">
        <f t="shared" si="1591"/>
        <v>1.5663155799999999</v>
      </c>
      <c r="S3042" s="2">
        <f t="shared" si="1619"/>
        <v>1.54506685</v>
      </c>
      <c r="T3042" s="2">
        <f t="shared" si="1605"/>
        <v>62378.721510720003</v>
      </c>
      <c r="U3042" s="2">
        <f t="shared" si="1606"/>
        <v>22005.891357309654</v>
      </c>
      <c r="V3042" s="2">
        <f t="shared" si="1607"/>
        <v>0</v>
      </c>
      <c r="W3042" s="2">
        <f t="shared" si="1608"/>
        <v>62378.721510729651</v>
      </c>
      <c r="X3042" s="29">
        <f t="shared" si="1609"/>
        <v>0</v>
      </c>
      <c r="Y3042" s="2">
        <f t="shared" si="1620"/>
        <v>0</v>
      </c>
      <c r="Z3042" s="82">
        <f t="shared" si="1610"/>
        <v>0</v>
      </c>
      <c r="AA3042" s="2">
        <f t="shared" si="1597"/>
        <v>0</v>
      </c>
      <c r="AB3042" s="27">
        <f t="shared" si="1617"/>
        <v>6.7299999999999999E-2</v>
      </c>
      <c r="AC3042" s="29">
        <f t="shared" si="1596"/>
        <v>17</v>
      </c>
      <c r="AD3042" s="29">
        <v>252</v>
      </c>
      <c r="AE3042" s="11">
        <f t="shared" si="1622"/>
        <v>1.0044034989999999</v>
      </c>
      <c r="AF3042" s="2">
        <f t="shared" si="1598"/>
        <v>274.68463779000001</v>
      </c>
      <c r="AG3042" s="2">
        <f t="shared" si="1611"/>
        <v>274.68463779000001</v>
      </c>
      <c r="AH3042" s="3">
        <f t="shared" si="1612"/>
        <v>0</v>
      </c>
      <c r="AI3042" s="4" t="str">
        <f t="shared" ref="AI3042:AI3105" si="1623">AI3041</f>
        <v>A+J=</v>
      </c>
      <c r="AJ3042" s="12">
        <f t="shared" si="1618"/>
        <v>44166</v>
      </c>
      <c r="AK3042" s="12"/>
      <c r="AL3042" s="4"/>
      <c r="AM3042" s="1"/>
      <c r="AN3042" s="12"/>
      <c r="AO3042" s="1"/>
      <c r="AP3042" s="1"/>
      <c r="AQ3042" s="3"/>
      <c r="AR3042" s="3"/>
      <c r="AS3042" s="7"/>
      <c r="AT3042" s="1"/>
      <c r="AU3042" s="1"/>
      <c r="AV3042" s="1"/>
      <c r="AW3042" s="1"/>
      <c r="AX3042" s="1"/>
      <c r="AY3042" s="1"/>
      <c r="AZ3042" s="1"/>
      <c r="BA3042" s="1"/>
      <c r="BB3042" s="1"/>
    </row>
    <row r="3043" spans="1:54" x14ac:dyDescent="0.2">
      <c r="A3043" s="178">
        <f t="shared" si="1613"/>
        <v>44162</v>
      </c>
      <c r="B3043" s="2">
        <f t="shared" si="1599"/>
        <v>62669.601660739652</v>
      </c>
      <c r="C3043" s="2">
        <f t="shared" si="1614"/>
        <v>40372.83015342</v>
      </c>
      <c r="D3043" s="2">
        <f>SUM(Y3043:Y$3321)</f>
        <v>40372.83015342</v>
      </c>
      <c r="E3043" s="11">
        <f t="shared" si="1600"/>
        <v>0</v>
      </c>
      <c r="F3043" s="99">
        <f t="shared" si="1593"/>
        <v>5391.75</v>
      </c>
      <c r="G3043" s="3">
        <f>IF(N3043=1,VLOOKUP(A3042,[1]Plan1!$BG$69:$BI$188,3),G3042)</f>
        <v>5438.12</v>
      </c>
      <c r="H3043" s="200">
        <f t="shared" si="1594"/>
        <v>44078</v>
      </c>
      <c r="I3043" s="200">
        <f t="shared" si="1595"/>
        <v>44108</v>
      </c>
      <c r="J3043" s="27">
        <f t="shared" si="1601"/>
        <v>8.6001761951128852E-3</v>
      </c>
      <c r="K3043" s="12">
        <f t="shared" si="1615"/>
        <v>44166</v>
      </c>
      <c r="L3043" s="12">
        <f t="shared" si="1602"/>
        <v>44166</v>
      </c>
      <c r="M3043" s="1">
        <f t="shared" si="1616"/>
        <v>20</v>
      </c>
      <c r="N3043" s="1">
        <f t="shared" si="1603"/>
        <v>18</v>
      </c>
      <c r="O3043" s="2">
        <f t="shared" si="1604"/>
        <v>1.00773684</v>
      </c>
      <c r="P3043" s="11">
        <f t="shared" si="1592"/>
        <v>1.0064004200000001</v>
      </c>
      <c r="Q3043" s="11">
        <f t="shared" si="1621"/>
        <v>1.5549559360207272</v>
      </c>
      <c r="R3043" s="2">
        <f t="shared" si="1591"/>
        <v>1.5669863799999999</v>
      </c>
      <c r="S3043" s="2">
        <f t="shared" si="1619"/>
        <v>1.54506685</v>
      </c>
      <c r="T3043" s="2">
        <f t="shared" si="1605"/>
        <v>62378.721510720003</v>
      </c>
      <c r="U3043" s="2">
        <f t="shared" si="1606"/>
        <v>22005.891357309654</v>
      </c>
      <c r="V3043" s="2">
        <f t="shared" si="1607"/>
        <v>0</v>
      </c>
      <c r="W3043" s="2">
        <f t="shared" si="1608"/>
        <v>62378.721510729651</v>
      </c>
      <c r="X3043" s="29">
        <f t="shared" si="1609"/>
        <v>0</v>
      </c>
      <c r="Y3043" s="2">
        <f t="shared" si="1620"/>
        <v>0</v>
      </c>
      <c r="Z3043" s="82">
        <f t="shared" si="1610"/>
        <v>0</v>
      </c>
      <c r="AA3043" s="2">
        <f t="shared" si="1597"/>
        <v>0</v>
      </c>
      <c r="AB3043" s="27">
        <f t="shared" si="1617"/>
        <v>6.7299999999999999E-2</v>
      </c>
      <c r="AC3043" s="29">
        <f t="shared" si="1596"/>
        <v>18</v>
      </c>
      <c r="AD3043" s="29">
        <v>252</v>
      </c>
      <c r="AE3043" s="11">
        <f t="shared" si="1622"/>
        <v>1.004663131</v>
      </c>
      <c r="AF3043" s="2">
        <f t="shared" si="1598"/>
        <v>290.88015001000002</v>
      </c>
      <c r="AG3043" s="2">
        <f t="shared" si="1611"/>
        <v>290.88015001000002</v>
      </c>
      <c r="AH3043" s="3">
        <f t="shared" si="1612"/>
        <v>0</v>
      </c>
      <c r="AI3043" s="4" t="str">
        <f t="shared" si="1623"/>
        <v>A+J=</v>
      </c>
      <c r="AJ3043" s="12">
        <f t="shared" si="1618"/>
        <v>44166</v>
      </c>
      <c r="AK3043" s="12"/>
      <c r="AL3043" s="4"/>
      <c r="AM3043" s="1"/>
      <c r="AN3043" s="12"/>
      <c r="AO3043" s="1"/>
      <c r="AP3043" s="1"/>
      <c r="AQ3043" s="3"/>
      <c r="AR3043" s="3"/>
      <c r="AS3043" s="7"/>
      <c r="AT3043" s="1"/>
      <c r="AU3043" s="1"/>
      <c r="AV3043" s="1"/>
      <c r="AW3043" s="1"/>
      <c r="AX3043" s="1"/>
      <c r="AY3043" s="1"/>
      <c r="AZ3043" s="1"/>
      <c r="BA3043" s="1"/>
      <c r="BB3043" s="1"/>
    </row>
    <row r="3044" spans="1:54" x14ac:dyDescent="0.2">
      <c r="A3044" s="178">
        <f t="shared" si="1613"/>
        <v>44163</v>
      </c>
      <c r="B3044" s="2">
        <f t="shared" si="1599"/>
        <v>62685.801414719652</v>
      </c>
      <c r="C3044" s="2">
        <f t="shared" si="1614"/>
        <v>40372.83015342</v>
      </c>
      <c r="D3044" s="2">
        <f>SUM(Y3044:Y$3321)</f>
        <v>40372.83015342</v>
      </c>
      <c r="E3044" s="11">
        <f t="shared" si="1600"/>
        <v>0</v>
      </c>
      <c r="F3044" s="99">
        <f t="shared" si="1593"/>
        <v>5391.75</v>
      </c>
      <c r="G3044" s="3">
        <f>IF(N3044=1,VLOOKUP(A3043,[1]Plan1!$BG$69:$BI$188,3),G3043)</f>
        <v>5438.12</v>
      </c>
      <c r="H3044" s="200">
        <f t="shared" si="1594"/>
        <v>44078</v>
      </c>
      <c r="I3044" s="200">
        <f t="shared" si="1595"/>
        <v>44108</v>
      </c>
      <c r="J3044" s="27">
        <f t="shared" si="1601"/>
        <v>8.6001761951128852E-3</v>
      </c>
      <c r="K3044" s="12">
        <f t="shared" si="1615"/>
        <v>44166</v>
      </c>
      <c r="L3044" s="12">
        <f t="shared" si="1602"/>
        <v>44166</v>
      </c>
      <c r="M3044" s="1">
        <f t="shared" si="1616"/>
        <v>20</v>
      </c>
      <c r="N3044" s="1">
        <f t="shared" si="1603"/>
        <v>19</v>
      </c>
      <c r="O3044" s="2">
        <f t="shared" si="1604"/>
        <v>1.0081684099999999</v>
      </c>
      <c r="P3044" s="11">
        <f t="shared" si="1592"/>
        <v>1.0064004200000001</v>
      </c>
      <c r="Q3044" s="11">
        <f t="shared" si="1621"/>
        <v>1.5549559360207272</v>
      </c>
      <c r="R3044" s="2">
        <f t="shared" si="1591"/>
        <v>1.56765745</v>
      </c>
      <c r="S3044" s="2">
        <f t="shared" si="1619"/>
        <v>1.54506685</v>
      </c>
      <c r="T3044" s="2">
        <f t="shared" si="1605"/>
        <v>62378.721510720003</v>
      </c>
      <c r="U3044" s="2">
        <f t="shared" si="1606"/>
        <v>22005.891357309654</v>
      </c>
      <c r="V3044" s="2">
        <f t="shared" si="1607"/>
        <v>0</v>
      </c>
      <c r="W3044" s="2">
        <f t="shared" si="1608"/>
        <v>62378.721510729651</v>
      </c>
      <c r="X3044" s="29">
        <f t="shared" si="1609"/>
        <v>0</v>
      </c>
      <c r="Y3044" s="2">
        <f t="shared" si="1620"/>
        <v>0</v>
      </c>
      <c r="Z3044" s="82">
        <f t="shared" si="1610"/>
        <v>0</v>
      </c>
      <c r="AA3044" s="2">
        <f t="shared" si="1597"/>
        <v>0</v>
      </c>
      <c r="AB3044" s="27">
        <f t="shared" si="1617"/>
        <v>6.7299999999999999E-2</v>
      </c>
      <c r="AC3044" s="29">
        <f t="shared" si="1596"/>
        <v>19</v>
      </c>
      <c r="AD3044" s="29">
        <v>252</v>
      </c>
      <c r="AE3044" s="11">
        <f t="shared" si="1622"/>
        <v>1.004922831</v>
      </c>
      <c r="AF3044" s="2">
        <f t="shared" si="1598"/>
        <v>307.07990398999999</v>
      </c>
      <c r="AG3044" s="2">
        <f t="shared" si="1611"/>
        <v>307.07990398999999</v>
      </c>
      <c r="AH3044" s="3">
        <f t="shared" si="1612"/>
        <v>0</v>
      </c>
      <c r="AI3044" s="4" t="str">
        <f t="shared" si="1623"/>
        <v>A+J=</v>
      </c>
      <c r="AJ3044" s="12">
        <f t="shared" si="1618"/>
        <v>44166</v>
      </c>
      <c r="AK3044" s="12"/>
      <c r="AL3044" s="4"/>
      <c r="AM3044" s="1"/>
      <c r="AN3044" s="12"/>
      <c r="AO3044" s="1"/>
      <c r="AP3044" s="1"/>
      <c r="AQ3044" s="3"/>
      <c r="AR3044" s="3"/>
      <c r="AS3044" s="7"/>
      <c r="AT3044" s="1"/>
      <c r="AU3044" s="1"/>
      <c r="AV3044" s="1"/>
      <c r="AW3044" s="1"/>
      <c r="AX3044" s="1"/>
      <c r="AY3044" s="1"/>
      <c r="AZ3044" s="1"/>
      <c r="BA3044" s="1"/>
      <c r="BB3044" s="1"/>
    </row>
    <row r="3045" spans="1:54" x14ac:dyDescent="0.2">
      <c r="A3045" s="178">
        <f t="shared" si="1613"/>
        <v>44164</v>
      </c>
      <c r="B3045" s="2">
        <f t="shared" si="1599"/>
        <v>62685.801414719652</v>
      </c>
      <c r="C3045" s="2">
        <f t="shared" si="1614"/>
        <v>40372.83015342</v>
      </c>
      <c r="D3045" s="2">
        <f>SUM(Y3045:Y$3321)</f>
        <v>40372.83015342</v>
      </c>
      <c r="E3045" s="11">
        <f t="shared" si="1600"/>
        <v>0</v>
      </c>
      <c r="F3045" s="99">
        <f t="shared" si="1593"/>
        <v>5391.75</v>
      </c>
      <c r="G3045" s="3">
        <f>IF(N3045=1,VLOOKUP(A3044,[1]Plan1!$BG$69:$BI$188,3),G3044)</f>
        <v>5438.12</v>
      </c>
      <c r="H3045" s="200">
        <f t="shared" si="1594"/>
        <v>44078</v>
      </c>
      <c r="I3045" s="200">
        <f t="shared" si="1595"/>
        <v>44108</v>
      </c>
      <c r="J3045" s="27">
        <f t="shared" si="1601"/>
        <v>8.6001761951128852E-3</v>
      </c>
      <c r="K3045" s="12">
        <f t="shared" si="1615"/>
        <v>44166</v>
      </c>
      <c r="L3045" s="12">
        <f t="shared" si="1602"/>
        <v>44166</v>
      </c>
      <c r="M3045" s="1">
        <f t="shared" si="1616"/>
        <v>20</v>
      </c>
      <c r="N3045" s="1">
        <f t="shared" si="1603"/>
        <v>19</v>
      </c>
      <c r="O3045" s="2">
        <f t="shared" si="1604"/>
        <v>1.0081684099999999</v>
      </c>
      <c r="P3045" s="11">
        <f t="shared" si="1592"/>
        <v>1.0064004200000001</v>
      </c>
      <c r="Q3045" s="11">
        <f t="shared" si="1621"/>
        <v>1.5549559360207272</v>
      </c>
      <c r="R3045" s="2">
        <f t="shared" si="1591"/>
        <v>1.56765745</v>
      </c>
      <c r="S3045" s="2">
        <f t="shared" si="1619"/>
        <v>1.54506685</v>
      </c>
      <c r="T3045" s="2">
        <f t="shared" si="1605"/>
        <v>62378.721510720003</v>
      </c>
      <c r="U3045" s="2">
        <f t="shared" si="1606"/>
        <v>22005.891357309654</v>
      </c>
      <c r="V3045" s="2">
        <f t="shared" si="1607"/>
        <v>0</v>
      </c>
      <c r="W3045" s="2">
        <f t="shared" si="1608"/>
        <v>62378.721510729651</v>
      </c>
      <c r="X3045" s="29">
        <f t="shared" si="1609"/>
        <v>0</v>
      </c>
      <c r="Y3045" s="2">
        <f t="shared" si="1620"/>
        <v>0</v>
      </c>
      <c r="Z3045" s="82">
        <f t="shared" si="1610"/>
        <v>0</v>
      </c>
      <c r="AA3045" s="2">
        <f t="shared" si="1597"/>
        <v>0</v>
      </c>
      <c r="AB3045" s="27">
        <f t="shared" si="1617"/>
        <v>6.7299999999999999E-2</v>
      </c>
      <c r="AC3045" s="29">
        <f t="shared" si="1596"/>
        <v>19</v>
      </c>
      <c r="AD3045" s="29">
        <v>252</v>
      </c>
      <c r="AE3045" s="11">
        <f t="shared" si="1622"/>
        <v>1.004922831</v>
      </c>
      <c r="AF3045" s="2">
        <f t="shared" si="1598"/>
        <v>307.07990398999999</v>
      </c>
      <c r="AG3045" s="2">
        <f t="shared" si="1611"/>
        <v>307.07990398999999</v>
      </c>
      <c r="AH3045" s="3">
        <f t="shared" si="1612"/>
        <v>0</v>
      </c>
      <c r="AI3045" s="4" t="str">
        <f t="shared" si="1623"/>
        <v>A+J=</v>
      </c>
      <c r="AJ3045" s="12">
        <f t="shared" si="1618"/>
        <v>44166</v>
      </c>
      <c r="AK3045" s="12"/>
      <c r="AL3045" s="4"/>
      <c r="AM3045" s="1"/>
      <c r="AN3045" s="12"/>
      <c r="AO3045" s="1"/>
      <c r="AP3045" s="1"/>
      <c r="AQ3045" s="3"/>
      <c r="AR3045" s="3"/>
      <c r="AS3045" s="7"/>
      <c r="AT3045" s="1"/>
      <c r="AU3045" s="1"/>
      <c r="AV3045" s="1"/>
      <c r="AW3045" s="1"/>
      <c r="AX3045" s="1"/>
      <c r="AY3045" s="1"/>
      <c r="AZ3045" s="1"/>
      <c r="BA3045" s="1"/>
      <c r="BB3045" s="1"/>
    </row>
    <row r="3046" spans="1:54" x14ac:dyDescent="0.2">
      <c r="A3046" s="178">
        <f t="shared" si="1613"/>
        <v>44165</v>
      </c>
      <c r="B3046" s="2">
        <f t="shared" si="1599"/>
        <v>62685.801414719652</v>
      </c>
      <c r="C3046" s="2">
        <f t="shared" si="1614"/>
        <v>40372.83015342</v>
      </c>
      <c r="D3046" s="2">
        <f>SUM(Y3046:Y$3321)</f>
        <v>40372.83015342</v>
      </c>
      <c r="E3046" s="11">
        <f t="shared" si="1600"/>
        <v>0</v>
      </c>
      <c r="F3046" s="99">
        <f t="shared" si="1593"/>
        <v>5391.75</v>
      </c>
      <c r="G3046" s="3">
        <f>IF(N3046=1,VLOOKUP(A3045,[1]Plan1!$BG$69:$BI$188,3),G3045)</f>
        <v>5438.12</v>
      </c>
      <c r="H3046" s="200">
        <f t="shared" si="1594"/>
        <v>44078</v>
      </c>
      <c r="I3046" s="200">
        <f t="shared" si="1595"/>
        <v>44108</v>
      </c>
      <c r="J3046" s="27">
        <f t="shared" si="1601"/>
        <v>8.6001761951128852E-3</v>
      </c>
      <c r="K3046" s="12">
        <f t="shared" si="1615"/>
        <v>44166</v>
      </c>
      <c r="L3046" s="12">
        <f t="shared" si="1602"/>
        <v>44166</v>
      </c>
      <c r="M3046" s="1">
        <f t="shared" si="1616"/>
        <v>20</v>
      </c>
      <c r="N3046" s="1">
        <f t="shared" si="1603"/>
        <v>19</v>
      </c>
      <c r="O3046" s="2">
        <f t="shared" si="1604"/>
        <v>1.0081684099999999</v>
      </c>
      <c r="P3046" s="11">
        <f t="shared" si="1592"/>
        <v>1.0064004200000001</v>
      </c>
      <c r="Q3046" s="11">
        <f t="shared" si="1621"/>
        <v>1.5549559360207272</v>
      </c>
      <c r="R3046" s="2">
        <f t="shared" si="1591"/>
        <v>1.56765745</v>
      </c>
      <c r="S3046" s="2">
        <f t="shared" si="1619"/>
        <v>1.54506685</v>
      </c>
      <c r="T3046" s="2">
        <f t="shared" si="1605"/>
        <v>62378.721510720003</v>
      </c>
      <c r="U3046" s="2">
        <f t="shared" si="1606"/>
        <v>22005.891357309654</v>
      </c>
      <c r="V3046" s="2">
        <f t="shared" si="1607"/>
        <v>0</v>
      </c>
      <c r="W3046" s="2">
        <f t="shared" si="1608"/>
        <v>62378.721510729651</v>
      </c>
      <c r="X3046" s="29">
        <f t="shared" si="1609"/>
        <v>0</v>
      </c>
      <c r="Y3046" s="2">
        <f t="shared" si="1620"/>
        <v>0</v>
      </c>
      <c r="Z3046" s="82">
        <f t="shared" si="1610"/>
        <v>0</v>
      </c>
      <c r="AA3046" s="2">
        <f t="shared" si="1597"/>
        <v>0</v>
      </c>
      <c r="AB3046" s="27">
        <f t="shared" si="1617"/>
        <v>6.7299999999999999E-2</v>
      </c>
      <c r="AC3046" s="29">
        <f t="shared" si="1596"/>
        <v>19</v>
      </c>
      <c r="AD3046" s="29">
        <v>252</v>
      </c>
      <c r="AE3046" s="11">
        <f t="shared" si="1622"/>
        <v>1.004922831</v>
      </c>
      <c r="AF3046" s="2">
        <f t="shared" si="1598"/>
        <v>307.07990398999999</v>
      </c>
      <c r="AG3046" s="2">
        <f t="shared" si="1611"/>
        <v>307.07990398999999</v>
      </c>
      <c r="AH3046" s="3">
        <f t="shared" si="1612"/>
        <v>0</v>
      </c>
      <c r="AI3046" s="4" t="str">
        <f t="shared" si="1623"/>
        <v>A+J=</v>
      </c>
      <c r="AJ3046" s="12">
        <f t="shared" si="1618"/>
        <v>44166</v>
      </c>
      <c r="AK3046" s="12"/>
      <c r="AL3046" s="4"/>
      <c r="AM3046" s="1"/>
      <c r="AN3046" s="12"/>
      <c r="AO3046" s="1"/>
      <c r="AP3046" s="1"/>
      <c r="AQ3046" s="3"/>
      <c r="AR3046" s="3"/>
      <c r="AS3046" s="7"/>
      <c r="AT3046" s="1"/>
      <c r="AU3046" s="1"/>
      <c r="AV3046" s="1"/>
      <c r="AW3046" s="1"/>
      <c r="AX3046" s="1"/>
      <c r="AY3046" s="1"/>
      <c r="AZ3046" s="1"/>
      <c r="BA3046" s="1"/>
      <c r="BB3046" s="1"/>
    </row>
    <row r="3047" spans="1:54" x14ac:dyDescent="0.2">
      <c r="A3047" s="178">
        <f t="shared" si="1613"/>
        <v>44166</v>
      </c>
      <c r="B3047" s="2">
        <f t="shared" si="1599"/>
        <v>62702.005285689651</v>
      </c>
      <c r="C3047" s="2">
        <f t="shared" si="1614"/>
        <v>40372.83015342</v>
      </c>
      <c r="D3047" s="2">
        <f>SUM(Y3047:Y$3321)</f>
        <v>40372.83015342</v>
      </c>
      <c r="E3047" s="11">
        <f t="shared" si="1600"/>
        <v>0</v>
      </c>
      <c r="F3047" s="99">
        <f t="shared" si="1593"/>
        <v>5391.75</v>
      </c>
      <c r="G3047" s="3">
        <f>IF(N3047=1,VLOOKUP(A3046,[1]Plan1!$BG$69:$BI$188,3),G3046)</f>
        <v>5438.12</v>
      </c>
      <c r="H3047" s="200">
        <f t="shared" si="1594"/>
        <v>44078</v>
      </c>
      <c r="I3047" s="200">
        <f t="shared" si="1595"/>
        <v>44108</v>
      </c>
      <c r="J3047" s="27">
        <f t="shared" si="1601"/>
        <v>8.6001761951128852E-3</v>
      </c>
      <c r="K3047" s="12">
        <f t="shared" si="1615"/>
        <v>44200</v>
      </c>
      <c r="L3047" s="12">
        <f t="shared" si="1602"/>
        <v>44166</v>
      </c>
      <c r="M3047" s="1">
        <f t="shared" si="1616"/>
        <v>20</v>
      </c>
      <c r="N3047" s="1">
        <f t="shared" si="1603"/>
        <v>20</v>
      </c>
      <c r="O3047" s="2">
        <f t="shared" si="1604"/>
        <v>1.00860017</v>
      </c>
      <c r="P3047" s="11">
        <f t="shared" si="1592"/>
        <v>1.0064004200000001</v>
      </c>
      <c r="Q3047" s="11">
        <f t="shared" si="1621"/>
        <v>1.5549559360207272</v>
      </c>
      <c r="R3047" s="2">
        <f t="shared" si="1591"/>
        <v>1.5683288200000001</v>
      </c>
      <c r="S3047" s="2">
        <f t="shared" si="1619"/>
        <v>1.54506685</v>
      </c>
      <c r="T3047" s="2">
        <f t="shared" si="1605"/>
        <v>62378.721510720003</v>
      </c>
      <c r="U3047" s="2">
        <f t="shared" si="1606"/>
        <v>22005.891357309654</v>
      </c>
      <c r="V3047" s="2">
        <f t="shared" si="1607"/>
        <v>0</v>
      </c>
      <c r="W3047" s="2">
        <f t="shared" si="1608"/>
        <v>62378.721510729651</v>
      </c>
      <c r="X3047" s="29">
        <f t="shared" si="1609"/>
        <v>100</v>
      </c>
      <c r="Y3047" s="2">
        <f t="shared" si="1620"/>
        <v>3947.7368855099999</v>
      </c>
      <c r="Z3047" s="82">
        <f t="shared" si="1610"/>
        <v>9.7782019999999997E-2</v>
      </c>
      <c r="AA3047" s="2">
        <f t="shared" si="1597"/>
        <v>6099.5173943299997</v>
      </c>
      <c r="AB3047" s="27">
        <f t="shared" si="1617"/>
        <v>6.7299999999999999E-2</v>
      </c>
      <c r="AC3047" s="29">
        <f t="shared" si="1596"/>
        <v>20</v>
      </c>
      <c r="AD3047" s="29">
        <v>252</v>
      </c>
      <c r="AE3047" s="11">
        <f t="shared" si="1622"/>
        <v>1.0051825969999999</v>
      </c>
      <c r="AF3047" s="2">
        <f t="shared" si="1598"/>
        <v>323.28377496000002</v>
      </c>
      <c r="AG3047" s="2">
        <f t="shared" si="1611"/>
        <v>323.28377496000002</v>
      </c>
      <c r="AH3047" s="3">
        <f t="shared" si="1612"/>
        <v>6422.80116929</v>
      </c>
      <c r="AI3047" s="4" t="str">
        <f t="shared" si="1623"/>
        <v>A+J=</v>
      </c>
      <c r="AJ3047" s="12">
        <f t="shared" si="1618"/>
        <v>44166</v>
      </c>
      <c r="AK3047" s="12"/>
      <c r="AL3047" s="4"/>
      <c r="AM3047" s="1"/>
      <c r="AN3047" s="12"/>
      <c r="AO3047" s="1"/>
      <c r="AP3047" s="1"/>
      <c r="AQ3047" s="3"/>
      <c r="AR3047" s="3"/>
      <c r="AS3047" s="7"/>
      <c r="AT3047" s="1"/>
      <c r="AU3047" s="1"/>
      <c r="AV3047" s="1"/>
      <c r="AW3047" s="1"/>
      <c r="AX3047" s="1"/>
      <c r="AY3047" s="1"/>
      <c r="AZ3047" s="1"/>
      <c r="BA3047" s="1"/>
      <c r="BB3047" s="1"/>
    </row>
    <row r="3048" spans="1:54" x14ac:dyDescent="0.2">
      <c r="A3048" s="178">
        <f t="shared" si="1613"/>
        <v>44167</v>
      </c>
      <c r="B3048" s="2">
        <f t="shared" si="1599"/>
        <v>56293.751952985913</v>
      </c>
      <c r="C3048" s="2">
        <f t="shared" si="1614"/>
        <v>36425.093267910001</v>
      </c>
      <c r="D3048" s="2">
        <f>SUM(Y3048:Y$3321)</f>
        <v>36425.093267910001</v>
      </c>
      <c r="E3048" s="11">
        <f t="shared" si="1600"/>
        <v>0</v>
      </c>
      <c r="F3048" s="99">
        <f t="shared" si="1593"/>
        <v>5438.12</v>
      </c>
      <c r="G3048" s="3">
        <f>IF(N3048=1,VLOOKUP(A3047,[1]Plan1!$BG$69:$BI$188,3),G3047)</f>
        <v>5486.52</v>
      </c>
      <c r="H3048" s="200">
        <f t="shared" si="1594"/>
        <v>44106</v>
      </c>
      <c r="I3048" s="200">
        <f t="shared" si="1595"/>
        <v>44137</v>
      </c>
      <c r="J3048" s="27">
        <f t="shared" si="1601"/>
        <v>8.9001346053416697E-3</v>
      </c>
      <c r="K3048" s="12">
        <f t="shared" si="1615"/>
        <v>44200</v>
      </c>
      <c r="L3048" s="12">
        <f t="shared" si="1602"/>
        <v>44200</v>
      </c>
      <c r="M3048" s="1">
        <f t="shared" si="1616"/>
        <v>22</v>
      </c>
      <c r="N3048" s="1">
        <f t="shared" si="1603"/>
        <v>1</v>
      </c>
      <c r="O3048" s="2">
        <f t="shared" si="1604"/>
        <v>1.00040284</v>
      </c>
      <c r="P3048" s="11">
        <f t="shared" si="1592"/>
        <v>1.00860017</v>
      </c>
      <c r="Q3048" s="11">
        <f t="shared" si="1621"/>
        <v>1.5683288214130147</v>
      </c>
      <c r="R3048" s="2">
        <f t="shared" si="1591"/>
        <v>1.5689606</v>
      </c>
      <c r="S3048" s="2">
        <f t="shared" si="1619"/>
        <v>1.54506685</v>
      </c>
      <c r="T3048" s="2">
        <f t="shared" si="1605"/>
        <v>56279.204116399997</v>
      </c>
      <c r="U3048" s="2">
        <f t="shared" si="1606"/>
        <v>19854.110848495911</v>
      </c>
      <c r="V3048" s="2">
        <f t="shared" si="1607"/>
        <v>0</v>
      </c>
      <c r="W3048" s="2">
        <f t="shared" si="1608"/>
        <v>56279.204116405912</v>
      </c>
      <c r="X3048" s="29">
        <f t="shared" si="1609"/>
        <v>0</v>
      </c>
      <c r="Y3048" s="2">
        <f t="shared" si="1620"/>
        <v>0</v>
      </c>
      <c r="Z3048" s="82">
        <f t="shared" si="1610"/>
        <v>0</v>
      </c>
      <c r="AA3048" s="2">
        <f t="shared" si="1597"/>
        <v>0</v>
      </c>
      <c r="AB3048" s="27">
        <f t="shared" si="1617"/>
        <v>6.7299999999999999E-2</v>
      </c>
      <c r="AC3048" s="29">
        <f t="shared" si="1596"/>
        <v>1</v>
      </c>
      <c r="AD3048" s="29">
        <v>252</v>
      </c>
      <c r="AE3048" s="11">
        <f t="shared" si="1622"/>
        <v>1.0002584940000001</v>
      </c>
      <c r="AF3048" s="2">
        <f t="shared" si="1598"/>
        <v>14.54783658</v>
      </c>
      <c r="AG3048" s="2">
        <f t="shared" si="1611"/>
        <v>14.54783658</v>
      </c>
      <c r="AH3048" s="3">
        <f t="shared" si="1612"/>
        <v>0</v>
      </c>
      <c r="AI3048" s="4" t="str">
        <f t="shared" si="1623"/>
        <v>A+J=</v>
      </c>
      <c r="AJ3048" s="12">
        <f t="shared" si="1618"/>
        <v>44200</v>
      </c>
      <c r="AK3048" s="12"/>
      <c r="AL3048" s="4"/>
      <c r="AM3048" s="1"/>
      <c r="AN3048" s="12"/>
      <c r="AO3048" s="1"/>
      <c r="AP3048" s="1"/>
      <c r="AQ3048" s="3"/>
      <c r="AR3048" s="3"/>
      <c r="AS3048" s="7"/>
      <c r="AT3048" s="1"/>
      <c r="AU3048" s="1"/>
      <c r="AV3048" s="1"/>
      <c r="AW3048" s="1"/>
      <c r="AX3048" s="1"/>
      <c r="AY3048" s="1"/>
      <c r="AZ3048" s="1"/>
      <c r="BA3048" s="1"/>
      <c r="BB3048" s="1"/>
    </row>
    <row r="3049" spans="1:54" x14ac:dyDescent="0.2">
      <c r="A3049" s="178">
        <f t="shared" si="1613"/>
        <v>44168</v>
      </c>
      <c r="B3049" s="2">
        <f t="shared" si="1599"/>
        <v>56308.303560285909</v>
      </c>
      <c r="C3049" s="2">
        <f t="shared" si="1614"/>
        <v>36425.093267910001</v>
      </c>
      <c r="D3049" s="2">
        <f>SUM(Y3049:Y$3321)</f>
        <v>36425.093267910001</v>
      </c>
      <c r="E3049" s="11">
        <f t="shared" si="1600"/>
        <v>0</v>
      </c>
      <c r="F3049" s="99">
        <f t="shared" si="1593"/>
        <v>5438.12</v>
      </c>
      <c r="G3049" s="3">
        <f>IF(N3049=1,VLOOKUP(A3048,[1]Plan1!$BG$69:$BI$188,3),G3048)</f>
        <v>5486.52</v>
      </c>
      <c r="H3049" s="200">
        <f t="shared" si="1594"/>
        <v>44106</v>
      </c>
      <c r="I3049" s="200">
        <f t="shared" si="1595"/>
        <v>44137</v>
      </c>
      <c r="J3049" s="27">
        <f t="shared" si="1601"/>
        <v>8.9001346053416697E-3</v>
      </c>
      <c r="K3049" s="12">
        <f t="shared" si="1615"/>
        <v>44200</v>
      </c>
      <c r="L3049" s="12">
        <f t="shared" si="1602"/>
        <v>44200</v>
      </c>
      <c r="M3049" s="1">
        <f t="shared" si="1616"/>
        <v>22</v>
      </c>
      <c r="N3049" s="1">
        <f t="shared" si="1603"/>
        <v>2</v>
      </c>
      <c r="O3049" s="2">
        <f t="shared" si="1604"/>
        <v>1.0008058399999999</v>
      </c>
      <c r="P3049" s="11">
        <f t="shared" si="1592"/>
        <v>1.00860017</v>
      </c>
      <c r="Q3049" s="11">
        <f t="shared" si="1621"/>
        <v>1.5683288214130147</v>
      </c>
      <c r="R3049" s="2">
        <f t="shared" ref="R3049:R3112" si="1624">TRUNC(TRUNC((O3049*Q3049),15),8)</f>
        <v>1.56959264</v>
      </c>
      <c r="S3049" s="2">
        <f t="shared" si="1619"/>
        <v>1.54506685</v>
      </c>
      <c r="T3049" s="2">
        <f t="shared" si="1605"/>
        <v>56279.204116399997</v>
      </c>
      <c r="U3049" s="2">
        <f t="shared" si="1606"/>
        <v>19854.110848495911</v>
      </c>
      <c r="V3049" s="2">
        <f t="shared" si="1607"/>
        <v>0</v>
      </c>
      <c r="W3049" s="2">
        <f t="shared" si="1608"/>
        <v>56279.204116405912</v>
      </c>
      <c r="X3049" s="29">
        <f t="shared" si="1609"/>
        <v>0</v>
      </c>
      <c r="Y3049" s="2">
        <f t="shared" si="1620"/>
        <v>0</v>
      </c>
      <c r="Z3049" s="82">
        <f t="shared" si="1610"/>
        <v>0</v>
      </c>
      <c r="AA3049" s="2">
        <f t="shared" si="1597"/>
        <v>0</v>
      </c>
      <c r="AB3049" s="27">
        <f t="shared" si="1617"/>
        <v>6.7299999999999999E-2</v>
      </c>
      <c r="AC3049" s="29">
        <f t="shared" si="1596"/>
        <v>2</v>
      </c>
      <c r="AD3049" s="29">
        <v>252</v>
      </c>
      <c r="AE3049" s="11">
        <f t="shared" si="1622"/>
        <v>1.000517055</v>
      </c>
      <c r="AF3049" s="2">
        <f t="shared" si="1598"/>
        <v>29.099443879999999</v>
      </c>
      <c r="AG3049" s="2">
        <f t="shared" si="1611"/>
        <v>29.099443879999999</v>
      </c>
      <c r="AH3049" s="3">
        <f t="shared" si="1612"/>
        <v>0</v>
      </c>
      <c r="AI3049" s="4" t="str">
        <f t="shared" si="1623"/>
        <v>A+J=</v>
      </c>
      <c r="AJ3049" s="12">
        <f t="shared" si="1618"/>
        <v>44200</v>
      </c>
      <c r="AK3049" s="12"/>
      <c r="AL3049" s="4"/>
      <c r="AM3049" s="1"/>
      <c r="AN3049" s="12"/>
      <c r="AO3049" s="1"/>
      <c r="AP3049" s="1"/>
      <c r="AQ3049" s="3"/>
      <c r="AR3049" s="3"/>
      <c r="AS3049" s="7"/>
      <c r="AT3049" s="1"/>
      <c r="AU3049" s="1"/>
      <c r="AV3049" s="1"/>
      <c r="AW3049" s="1"/>
      <c r="AX3049" s="1"/>
      <c r="AY3049" s="1"/>
      <c r="AZ3049" s="1"/>
      <c r="BA3049" s="1"/>
      <c r="BB3049" s="1"/>
    </row>
    <row r="3050" spans="1:54" x14ac:dyDescent="0.2">
      <c r="A3050" s="178">
        <f t="shared" si="1613"/>
        <v>44169</v>
      </c>
      <c r="B3050" s="2">
        <f t="shared" si="1599"/>
        <v>56322.858938285914</v>
      </c>
      <c r="C3050" s="2">
        <f t="shared" si="1614"/>
        <v>36425.093267910001</v>
      </c>
      <c r="D3050" s="2">
        <f>SUM(Y3050:Y$3321)</f>
        <v>36425.093267910001</v>
      </c>
      <c r="E3050" s="11">
        <f t="shared" si="1600"/>
        <v>0</v>
      </c>
      <c r="F3050" s="99">
        <f t="shared" si="1593"/>
        <v>5438.12</v>
      </c>
      <c r="G3050" s="3">
        <f>IF(N3050=1,VLOOKUP(A3049,[1]Plan1!$BG$69:$BI$188,3),G3049)</f>
        <v>5486.52</v>
      </c>
      <c r="H3050" s="200">
        <f t="shared" si="1594"/>
        <v>44106</v>
      </c>
      <c r="I3050" s="200">
        <f t="shared" si="1595"/>
        <v>44137</v>
      </c>
      <c r="J3050" s="27">
        <f t="shared" si="1601"/>
        <v>8.9001346053416697E-3</v>
      </c>
      <c r="K3050" s="12">
        <f t="shared" si="1615"/>
        <v>44200</v>
      </c>
      <c r="L3050" s="12">
        <f t="shared" si="1602"/>
        <v>44200</v>
      </c>
      <c r="M3050" s="1">
        <f t="shared" si="1616"/>
        <v>22</v>
      </c>
      <c r="N3050" s="1">
        <f t="shared" si="1603"/>
        <v>3</v>
      </c>
      <c r="O3050" s="2">
        <f t="shared" si="1604"/>
        <v>1.00120901</v>
      </c>
      <c r="P3050" s="11">
        <f t="shared" ref="P3050:P3113" si="1625">IF(L3050&gt;L3049,O3049,P3049)</f>
        <v>1.00860017</v>
      </c>
      <c r="Q3050" s="11">
        <f t="shared" si="1621"/>
        <v>1.5683288214130147</v>
      </c>
      <c r="R3050" s="2">
        <f t="shared" si="1624"/>
        <v>1.5702249399999999</v>
      </c>
      <c r="S3050" s="2">
        <f t="shared" si="1619"/>
        <v>1.54506685</v>
      </c>
      <c r="T3050" s="2">
        <f t="shared" si="1605"/>
        <v>56279.204116399997</v>
      </c>
      <c r="U3050" s="2">
        <f t="shared" si="1606"/>
        <v>19854.110848495911</v>
      </c>
      <c r="V3050" s="2">
        <f t="shared" si="1607"/>
        <v>0</v>
      </c>
      <c r="W3050" s="2">
        <f t="shared" si="1608"/>
        <v>56279.204116405912</v>
      </c>
      <c r="X3050" s="29">
        <f t="shared" si="1609"/>
        <v>0</v>
      </c>
      <c r="Y3050" s="2">
        <f t="shared" si="1620"/>
        <v>0</v>
      </c>
      <c r="Z3050" s="82">
        <f t="shared" si="1610"/>
        <v>0</v>
      </c>
      <c r="AA3050" s="2">
        <f t="shared" si="1597"/>
        <v>0</v>
      </c>
      <c r="AB3050" s="27">
        <f t="shared" si="1617"/>
        <v>6.7299999999999999E-2</v>
      </c>
      <c r="AC3050" s="29">
        <f t="shared" si="1596"/>
        <v>3</v>
      </c>
      <c r="AD3050" s="29">
        <v>252</v>
      </c>
      <c r="AE3050" s="11">
        <f t="shared" si="1622"/>
        <v>1.0007756830000001</v>
      </c>
      <c r="AF3050" s="2">
        <f t="shared" si="1598"/>
        <v>43.65482188</v>
      </c>
      <c r="AG3050" s="2">
        <f t="shared" si="1611"/>
        <v>43.65482188</v>
      </c>
      <c r="AH3050" s="3">
        <f t="shared" si="1612"/>
        <v>0</v>
      </c>
      <c r="AI3050" s="4" t="str">
        <f t="shared" si="1623"/>
        <v>A+J=</v>
      </c>
      <c r="AJ3050" s="12">
        <f t="shared" si="1618"/>
        <v>44200</v>
      </c>
      <c r="AK3050" s="12"/>
      <c r="AL3050" s="4"/>
      <c r="AM3050" s="1"/>
      <c r="AN3050" s="12"/>
      <c r="AO3050" s="1"/>
      <c r="AP3050" s="1"/>
      <c r="AQ3050" s="3"/>
      <c r="AR3050" s="3"/>
      <c r="AS3050" s="7"/>
      <c r="AT3050" s="1"/>
      <c r="AU3050" s="1"/>
      <c r="AV3050" s="1"/>
      <c r="AW3050" s="1"/>
      <c r="AX3050" s="1"/>
      <c r="AY3050" s="1"/>
      <c r="AZ3050" s="1"/>
      <c r="BA3050" s="1"/>
      <c r="BB3050" s="1"/>
    </row>
    <row r="3051" spans="1:54" x14ac:dyDescent="0.2">
      <c r="A3051" s="178">
        <f t="shared" si="1613"/>
        <v>44170</v>
      </c>
      <c r="B3051" s="2">
        <f t="shared" si="1599"/>
        <v>56337.418030715911</v>
      </c>
      <c r="C3051" s="2">
        <f t="shared" si="1614"/>
        <v>36425.093267910001</v>
      </c>
      <c r="D3051" s="2">
        <f>SUM(Y3051:Y$3321)</f>
        <v>36425.093267910001</v>
      </c>
      <c r="E3051" s="11">
        <f t="shared" si="1600"/>
        <v>0</v>
      </c>
      <c r="F3051" s="99">
        <f t="shared" si="1593"/>
        <v>5438.12</v>
      </c>
      <c r="G3051" s="3">
        <f>IF(N3051=1,VLOOKUP(A3050,[1]Plan1!$BG$69:$BI$188,3),G3050)</f>
        <v>5486.52</v>
      </c>
      <c r="H3051" s="200">
        <f t="shared" si="1594"/>
        <v>44106</v>
      </c>
      <c r="I3051" s="200">
        <f t="shared" si="1595"/>
        <v>44137</v>
      </c>
      <c r="J3051" s="27">
        <f t="shared" si="1601"/>
        <v>8.9001346053416697E-3</v>
      </c>
      <c r="K3051" s="12">
        <f t="shared" si="1615"/>
        <v>44200</v>
      </c>
      <c r="L3051" s="12">
        <f t="shared" si="1602"/>
        <v>44200</v>
      </c>
      <c r="M3051" s="1">
        <f t="shared" si="1616"/>
        <v>22</v>
      </c>
      <c r="N3051" s="1">
        <f t="shared" si="1603"/>
        <v>4</v>
      </c>
      <c r="O3051" s="2">
        <f t="shared" si="1604"/>
        <v>1.0016123400000001</v>
      </c>
      <c r="P3051" s="11">
        <f t="shared" si="1625"/>
        <v>1.00860017</v>
      </c>
      <c r="Q3051" s="11">
        <f t="shared" si="1621"/>
        <v>1.5683288214130147</v>
      </c>
      <c r="R3051" s="2">
        <f t="shared" si="1624"/>
        <v>1.5708575</v>
      </c>
      <c r="S3051" s="2">
        <f t="shared" si="1619"/>
        <v>1.54506685</v>
      </c>
      <c r="T3051" s="2">
        <f t="shared" si="1605"/>
        <v>56279.204116399997</v>
      </c>
      <c r="U3051" s="2">
        <f t="shared" si="1606"/>
        <v>19854.110848495911</v>
      </c>
      <c r="V3051" s="2">
        <f t="shared" si="1607"/>
        <v>0</v>
      </c>
      <c r="W3051" s="2">
        <f t="shared" si="1608"/>
        <v>56279.204116405912</v>
      </c>
      <c r="X3051" s="29">
        <f t="shared" si="1609"/>
        <v>0</v>
      </c>
      <c r="Y3051" s="2">
        <f t="shared" si="1620"/>
        <v>0</v>
      </c>
      <c r="Z3051" s="82">
        <f t="shared" si="1610"/>
        <v>0</v>
      </c>
      <c r="AA3051" s="2">
        <f t="shared" si="1597"/>
        <v>0</v>
      </c>
      <c r="AB3051" s="27">
        <f t="shared" si="1617"/>
        <v>6.7299999999999999E-2</v>
      </c>
      <c r="AC3051" s="29">
        <f t="shared" si="1596"/>
        <v>4</v>
      </c>
      <c r="AD3051" s="29">
        <v>252</v>
      </c>
      <c r="AE3051" s="11">
        <f t="shared" si="1622"/>
        <v>1.0010343770000001</v>
      </c>
      <c r="AF3051" s="2">
        <f t="shared" si="1598"/>
        <v>58.21391431</v>
      </c>
      <c r="AG3051" s="2">
        <f t="shared" si="1611"/>
        <v>58.21391431</v>
      </c>
      <c r="AH3051" s="3">
        <f t="shared" si="1612"/>
        <v>0</v>
      </c>
      <c r="AI3051" s="4" t="str">
        <f t="shared" si="1623"/>
        <v>A+J=</v>
      </c>
      <c r="AJ3051" s="12">
        <f t="shared" si="1618"/>
        <v>44200</v>
      </c>
      <c r="AK3051" s="12"/>
      <c r="AL3051" s="4"/>
      <c r="AM3051" s="1"/>
      <c r="AN3051" s="12"/>
      <c r="AO3051" s="1"/>
      <c r="AP3051" s="1"/>
      <c r="AQ3051" s="3"/>
      <c r="AR3051" s="3"/>
      <c r="AS3051" s="7"/>
      <c r="AT3051" s="1"/>
      <c r="AU3051" s="1"/>
      <c r="AV3051" s="1"/>
      <c r="AW3051" s="1"/>
      <c r="AX3051" s="1"/>
      <c r="AY3051" s="1"/>
      <c r="AZ3051" s="1"/>
      <c r="BA3051" s="1"/>
      <c r="BB3051" s="1"/>
    </row>
    <row r="3052" spans="1:54" x14ac:dyDescent="0.2">
      <c r="A3052" s="178">
        <f t="shared" si="1613"/>
        <v>44171</v>
      </c>
      <c r="B3052" s="2">
        <f t="shared" si="1599"/>
        <v>56337.418030715911</v>
      </c>
      <c r="C3052" s="2">
        <f t="shared" si="1614"/>
        <v>36425.093267910001</v>
      </c>
      <c r="D3052" s="2">
        <f>SUM(Y3052:Y$3321)</f>
        <v>36425.093267910001</v>
      </c>
      <c r="E3052" s="11">
        <f t="shared" si="1600"/>
        <v>0</v>
      </c>
      <c r="F3052" s="99">
        <f t="shared" si="1593"/>
        <v>5438.12</v>
      </c>
      <c r="G3052" s="3">
        <f>IF(N3052=1,VLOOKUP(A3051,[1]Plan1!$BG$69:$BI$188,3),G3051)</f>
        <v>5486.52</v>
      </c>
      <c r="H3052" s="200">
        <f t="shared" si="1594"/>
        <v>44106</v>
      </c>
      <c r="I3052" s="200">
        <f t="shared" si="1595"/>
        <v>44137</v>
      </c>
      <c r="J3052" s="27">
        <f t="shared" si="1601"/>
        <v>8.9001346053416697E-3</v>
      </c>
      <c r="K3052" s="12">
        <f t="shared" si="1615"/>
        <v>44200</v>
      </c>
      <c r="L3052" s="12">
        <f t="shared" si="1602"/>
        <v>44200</v>
      </c>
      <c r="M3052" s="1">
        <f t="shared" si="1616"/>
        <v>22</v>
      </c>
      <c r="N3052" s="1">
        <f t="shared" si="1603"/>
        <v>4</v>
      </c>
      <c r="O3052" s="2">
        <f t="shared" si="1604"/>
        <v>1.0016123400000001</v>
      </c>
      <c r="P3052" s="11">
        <f t="shared" si="1625"/>
        <v>1.00860017</v>
      </c>
      <c r="Q3052" s="11">
        <f t="shared" si="1621"/>
        <v>1.5683288214130147</v>
      </c>
      <c r="R3052" s="2">
        <f t="shared" si="1624"/>
        <v>1.5708575</v>
      </c>
      <c r="S3052" s="2">
        <f t="shared" si="1619"/>
        <v>1.54506685</v>
      </c>
      <c r="T3052" s="2">
        <f t="shared" si="1605"/>
        <v>56279.204116399997</v>
      </c>
      <c r="U3052" s="2">
        <f t="shared" si="1606"/>
        <v>19854.110848495911</v>
      </c>
      <c r="V3052" s="2">
        <f t="shared" si="1607"/>
        <v>0</v>
      </c>
      <c r="W3052" s="2">
        <f t="shared" si="1608"/>
        <v>56279.204116405912</v>
      </c>
      <c r="X3052" s="29">
        <f t="shared" si="1609"/>
        <v>0</v>
      </c>
      <c r="Y3052" s="2">
        <f t="shared" si="1620"/>
        <v>0</v>
      </c>
      <c r="Z3052" s="82">
        <f t="shared" si="1610"/>
        <v>0</v>
      </c>
      <c r="AA3052" s="2">
        <f t="shared" si="1597"/>
        <v>0</v>
      </c>
      <c r="AB3052" s="27">
        <f t="shared" si="1617"/>
        <v>6.7299999999999999E-2</v>
      </c>
      <c r="AC3052" s="29">
        <f t="shared" si="1596"/>
        <v>4</v>
      </c>
      <c r="AD3052" s="29">
        <v>252</v>
      </c>
      <c r="AE3052" s="11">
        <f t="shared" si="1622"/>
        <v>1.0010343770000001</v>
      </c>
      <c r="AF3052" s="2">
        <f t="shared" si="1598"/>
        <v>58.21391431</v>
      </c>
      <c r="AG3052" s="2">
        <f t="shared" si="1611"/>
        <v>58.21391431</v>
      </c>
      <c r="AH3052" s="3">
        <f t="shared" si="1612"/>
        <v>0</v>
      </c>
      <c r="AI3052" s="4" t="str">
        <f t="shared" si="1623"/>
        <v>A+J=</v>
      </c>
      <c r="AJ3052" s="12">
        <f t="shared" si="1618"/>
        <v>44200</v>
      </c>
      <c r="AK3052" s="12"/>
      <c r="AL3052" s="4"/>
      <c r="AM3052" s="1"/>
      <c r="AN3052" s="12"/>
      <c r="AO3052" s="1"/>
      <c r="AP3052" s="1"/>
      <c r="AQ3052" s="3"/>
      <c r="AR3052" s="3"/>
      <c r="AS3052" s="7"/>
      <c r="AT3052" s="1"/>
      <c r="AU3052" s="1"/>
      <c r="AV3052" s="1"/>
      <c r="AW3052" s="1"/>
      <c r="AX3052" s="1"/>
      <c r="AY3052" s="1"/>
      <c r="AZ3052" s="1"/>
      <c r="BA3052" s="1"/>
      <c r="BB3052" s="1"/>
    </row>
    <row r="3053" spans="1:54" x14ac:dyDescent="0.2">
      <c r="A3053" s="178">
        <f t="shared" si="1613"/>
        <v>44172</v>
      </c>
      <c r="B3053" s="2">
        <f t="shared" si="1599"/>
        <v>56337.418030715911</v>
      </c>
      <c r="C3053" s="2">
        <f t="shared" si="1614"/>
        <v>36425.093267910001</v>
      </c>
      <c r="D3053" s="2">
        <f>SUM(Y3053:Y$3321)</f>
        <v>36425.093267910001</v>
      </c>
      <c r="E3053" s="11">
        <f t="shared" si="1600"/>
        <v>0</v>
      </c>
      <c r="F3053" s="99">
        <f t="shared" si="1593"/>
        <v>5438.12</v>
      </c>
      <c r="G3053" s="3">
        <f>IF(N3053=1,VLOOKUP(A3052,[1]Plan1!$BG$69:$BI$188,3),G3052)</f>
        <v>5486.52</v>
      </c>
      <c r="H3053" s="200">
        <f t="shared" si="1594"/>
        <v>44106</v>
      </c>
      <c r="I3053" s="200">
        <f t="shared" si="1595"/>
        <v>44137</v>
      </c>
      <c r="J3053" s="27">
        <f t="shared" si="1601"/>
        <v>8.9001346053416697E-3</v>
      </c>
      <c r="K3053" s="12">
        <f t="shared" si="1615"/>
        <v>44200</v>
      </c>
      <c r="L3053" s="12">
        <f t="shared" si="1602"/>
        <v>44200</v>
      </c>
      <c r="M3053" s="1">
        <f t="shared" si="1616"/>
        <v>22</v>
      </c>
      <c r="N3053" s="1">
        <f t="shared" si="1603"/>
        <v>4</v>
      </c>
      <c r="O3053" s="2">
        <f t="shared" si="1604"/>
        <v>1.0016123400000001</v>
      </c>
      <c r="P3053" s="11">
        <f t="shared" si="1625"/>
        <v>1.00860017</v>
      </c>
      <c r="Q3053" s="11">
        <f t="shared" si="1621"/>
        <v>1.5683288214130147</v>
      </c>
      <c r="R3053" s="2">
        <f t="shared" si="1624"/>
        <v>1.5708575</v>
      </c>
      <c r="S3053" s="2">
        <f t="shared" si="1619"/>
        <v>1.54506685</v>
      </c>
      <c r="T3053" s="2">
        <f t="shared" si="1605"/>
        <v>56279.204116399997</v>
      </c>
      <c r="U3053" s="2">
        <f t="shared" si="1606"/>
        <v>19854.110848495911</v>
      </c>
      <c r="V3053" s="2">
        <f t="shared" si="1607"/>
        <v>0</v>
      </c>
      <c r="W3053" s="2">
        <f t="shared" si="1608"/>
        <v>56279.204116405912</v>
      </c>
      <c r="X3053" s="29">
        <f t="shared" si="1609"/>
        <v>0</v>
      </c>
      <c r="Y3053" s="2">
        <f t="shared" si="1620"/>
        <v>0</v>
      </c>
      <c r="Z3053" s="82">
        <f t="shared" si="1610"/>
        <v>0</v>
      </c>
      <c r="AA3053" s="2">
        <f t="shared" si="1597"/>
        <v>0</v>
      </c>
      <c r="AB3053" s="27">
        <f t="shared" si="1617"/>
        <v>6.7299999999999999E-2</v>
      </c>
      <c r="AC3053" s="29">
        <f t="shared" si="1596"/>
        <v>4</v>
      </c>
      <c r="AD3053" s="29">
        <v>252</v>
      </c>
      <c r="AE3053" s="11">
        <f t="shared" si="1622"/>
        <v>1.0010343770000001</v>
      </c>
      <c r="AF3053" s="2">
        <f t="shared" si="1598"/>
        <v>58.21391431</v>
      </c>
      <c r="AG3053" s="2">
        <f t="shared" si="1611"/>
        <v>58.21391431</v>
      </c>
      <c r="AH3053" s="3">
        <f t="shared" si="1612"/>
        <v>0</v>
      </c>
      <c r="AI3053" s="4" t="str">
        <f t="shared" si="1623"/>
        <v>A+J=</v>
      </c>
      <c r="AJ3053" s="12">
        <f t="shared" si="1618"/>
        <v>44200</v>
      </c>
      <c r="AK3053" s="12"/>
      <c r="AL3053" s="4"/>
      <c r="AM3053" s="1"/>
      <c r="AN3053" s="12"/>
      <c r="AO3053" s="1"/>
      <c r="AP3053" s="1"/>
      <c r="AQ3053" s="3"/>
      <c r="AR3053" s="3"/>
      <c r="AS3053" s="7"/>
      <c r="AT3053" s="1"/>
      <c r="AU3053" s="1"/>
      <c r="AV3053" s="1"/>
      <c r="AW3053" s="1"/>
      <c r="AX3053" s="1"/>
      <c r="AY3053" s="1"/>
      <c r="AZ3053" s="1"/>
      <c r="BA3053" s="1"/>
      <c r="BB3053" s="1"/>
    </row>
    <row r="3054" spans="1:54" x14ac:dyDescent="0.2">
      <c r="A3054" s="178">
        <f t="shared" si="1613"/>
        <v>44173</v>
      </c>
      <c r="B3054" s="2">
        <f t="shared" si="1599"/>
        <v>56351.980950135912</v>
      </c>
      <c r="C3054" s="2">
        <f t="shared" si="1614"/>
        <v>36425.093267910001</v>
      </c>
      <c r="D3054" s="2">
        <f>SUM(Y3054:Y$3321)</f>
        <v>36425.093267910001</v>
      </c>
      <c r="E3054" s="11">
        <f t="shared" si="1600"/>
        <v>0</v>
      </c>
      <c r="F3054" s="99">
        <f t="shared" si="1593"/>
        <v>5438.12</v>
      </c>
      <c r="G3054" s="3">
        <f>IF(N3054=1,VLOOKUP(A3053,[1]Plan1!$BG$69:$BI$188,3),G3053)</f>
        <v>5486.52</v>
      </c>
      <c r="H3054" s="200">
        <f t="shared" si="1594"/>
        <v>44106</v>
      </c>
      <c r="I3054" s="200">
        <f t="shared" si="1595"/>
        <v>44137</v>
      </c>
      <c r="J3054" s="27">
        <f t="shared" si="1601"/>
        <v>8.9001346053416697E-3</v>
      </c>
      <c r="K3054" s="12">
        <f t="shared" si="1615"/>
        <v>44200</v>
      </c>
      <c r="L3054" s="12">
        <f t="shared" si="1602"/>
        <v>44200</v>
      </c>
      <c r="M3054" s="1">
        <f t="shared" si="1616"/>
        <v>22</v>
      </c>
      <c r="N3054" s="1">
        <f t="shared" si="1603"/>
        <v>5</v>
      </c>
      <c r="O3054" s="2">
        <f t="shared" si="1604"/>
        <v>1.0020158299999999</v>
      </c>
      <c r="P3054" s="11">
        <f t="shared" si="1625"/>
        <v>1.00860017</v>
      </c>
      <c r="Q3054" s="11">
        <f t="shared" si="1621"/>
        <v>1.5683288214130147</v>
      </c>
      <c r="R3054" s="2">
        <f t="shared" si="1624"/>
        <v>1.5714903</v>
      </c>
      <c r="S3054" s="2">
        <f t="shared" si="1619"/>
        <v>1.54506685</v>
      </c>
      <c r="T3054" s="2">
        <f t="shared" si="1605"/>
        <v>56279.204116399997</v>
      </c>
      <c r="U3054" s="2">
        <f t="shared" si="1606"/>
        <v>19854.110848495911</v>
      </c>
      <c r="V3054" s="2">
        <f t="shared" si="1607"/>
        <v>0</v>
      </c>
      <c r="W3054" s="2">
        <f t="shared" si="1608"/>
        <v>56279.204116405912</v>
      </c>
      <c r="X3054" s="29">
        <f t="shared" si="1609"/>
        <v>0</v>
      </c>
      <c r="Y3054" s="2">
        <f t="shared" si="1620"/>
        <v>0</v>
      </c>
      <c r="Z3054" s="82">
        <f t="shared" si="1610"/>
        <v>0</v>
      </c>
      <c r="AA3054" s="2">
        <f t="shared" si="1597"/>
        <v>0</v>
      </c>
      <c r="AB3054" s="27">
        <f t="shared" si="1617"/>
        <v>6.7299999999999999E-2</v>
      </c>
      <c r="AC3054" s="29">
        <f t="shared" si="1596"/>
        <v>5</v>
      </c>
      <c r="AD3054" s="29">
        <v>252</v>
      </c>
      <c r="AE3054" s="11">
        <f t="shared" si="1622"/>
        <v>1.0012931389999999</v>
      </c>
      <c r="AF3054" s="2">
        <f t="shared" si="1598"/>
        <v>72.776833730000007</v>
      </c>
      <c r="AG3054" s="2">
        <f t="shared" si="1611"/>
        <v>72.776833730000007</v>
      </c>
      <c r="AH3054" s="3">
        <f t="shared" si="1612"/>
        <v>0</v>
      </c>
      <c r="AI3054" s="4" t="str">
        <f t="shared" si="1623"/>
        <v>A+J=</v>
      </c>
      <c r="AJ3054" s="12">
        <f t="shared" si="1618"/>
        <v>44200</v>
      </c>
      <c r="AK3054" s="12"/>
      <c r="AL3054" s="4"/>
      <c r="AM3054" s="1"/>
      <c r="AN3054" s="12"/>
      <c r="AO3054" s="1"/>
      <c r="AP3054" s="1"/>
      <c r="AQ3054" s="3"/>
      <c r="AR3054" s="3"/>
      <c r="AS3054" s="7"/>
      <c r="AT3054" s="1"/>
      <c r="AU3054" s="1"/>
      <c r="AV3054" s="1"/>
      <c r="AW3054" s="1"/>
      <c r="AX3054" s="1"/>
      <c r="AY3054" s="1"/>
      <c r="AZ3054" s="1"/>
      <c r="BA3054" s="1"/>
      <c r="BB3054" s="1"/>
    </row>
    <row r="3055" spans="1:54" x14ac:dyDescent="0.2">
      <c r="A3055" s="178">
        <f t="shared" si="1613"/>
        <v>44174</v>
      </c>
      <c r="B3055" s="2">
        <f t="shared" si="1599"/>
        <v>56366.547583975909</v>
      </c>
      <c r="C3055" s="2">
        <f t="shared" si="1614"/>
        <v>36425.093267910001</v>
      </c>
      <c r="D3055" s="2">
        <f>SUM(Y3055:Y$3321)</f>
        <v>36425.093267910001</v>
      </c>
      <c r="E3055" s="11">
        <f t="shared" si="1600"/>
        <v>0</v>
      </c>
      <c r="F3055" s="99">
        <f t="shared" si="1593"/>
        <v>5438.12</v>
      </c>
      <c r="G3055" s="3">
        <f>IF(N3055=1,VLOOKUP(A3054,[1]Plan1!$BG$69:$BI$188,3),G3054)</f>
        <v>5486.52</v>
      </c>
      <c r="H3055" s="200">
        <f t="shared" si="1594"/>
        <v>44106</v>
      </c>
      <c r="I3055" s="200">
        <f t="shared" si="1595"/>
        <v>44137</v>
      </c>
      <c r="J3055" s="27">
        <f t="shared" si="1601"/>
        <v>8.9001346053416697E-3</v>
      </c>
      <c r="K3055" s="12">
        <f t="shared" si="1615"/>
        <v>44200</v>
      </c>
      <c r="L3055" s="12">
        <f t="shared" si="1602"/>
        <v>44200</v>
      </c>
      <c r="M3055" s="1">
        <f t="shared" si="1616"/>
        <v>22</v>
      </c>
      <c r="N3055" s="1">
        <f t="shared" si="1603"/>
        <v>6</v>
      </c>
      <c r="O3055" s="2">
        <f t="shared" si="1604"/>
        <v>1.0024194900000001</v>
      </c>
      <c r="P3055" s="11">
        <f t="shared" si="1625"/>
        <v>1.00860017</v>
      </c>
      <c r="Q3055" s="11">
        <f t="shared" si="1621"/>
        <v>1.5683288214130147</v>
      </c>
      <c r="R3055" s="2">
        <f t="shared" si="1624"/>
        <v>1.5721233699999999</v>
      </c>
      <c r="S3055" s="2">
        <f t="shared" si="1619"/>
        <v>1.54506685</v>
      </c>
      <c r="T3055" s="2">
        <f t="shared" si="1605"/>
        <v>56279.204116399997</v>
      </c>
      <c r="U3055" s="2">
        <f t="shared" si="1606"/>
        <v>19854.110848495911</v>
      </c>
      <c r="V3055" s="2">
        <f t="shared" si="1607"/>
        <v>0</v>
      </c>
      <c r="W3055" s="2">
        <f t="shared" si="1608"/>
        <v>56279.204116405912</v>
      </c>
      <c r="X3055" s="29">
        <f t="shared" si="1609"/>
        <v>0</v>
      </c>
      <c r="Y3055" s="2">
        <f t="shared" si="1620"/>
        <v>0</v>
      </c>
      <c r="Z3055" s="82">
        <f t="shared" si="1610"/>
        <v>0</v>
      </c>
      <c r="AA3055" s="2">
        <f t="shared" si="1597"/>
        <v>0</v>
      </c>
      <c r="AB3055" s="27">
        <f t="shared" si="1617"/>
        <v>6.7299999999999999E-2</v>
      </c>
      <c r="AC3055" s="29">
        <f t="shared" si="1596"/>
        <v>6</v>
      </c>
      <c r="AD3055" s="29">
        <v>252</v>
      </c>
      <c r="AE3055" s="11">
        <f t="shared" si="1622"/>
        <v>1.0015519669999999</v>
      </c>
      <c r="AF3055" s="2">
        <f t="shared" si="1598"/>
        <v>87.343467570000001</v>
      </c>
      <c r="AG3055" s="2">
        <f t="shared" si="1611"/>
        <v>87.343467570000001</v>
      </c>
      <c r="AH3055" s="3">
        <f t="shared" si="1612"/>
        <v>0</v>
      </c>
      <c r="AI3055" s="4" t="str">
        <f t="shared" si="1623"/>
        <v>A+J=</v>
      </c>
      <c r="AJ3055" s="12">
        <f t="shared" si="1618"/>
        <v>44200</v>
      </c>
      <c r="AK3055" s="12"/>
      <c r="AL3055" s="4"/>
      <c r="AM3055" s="1"/>
      <c r="AN3055" s="12"/>
      <c r="AO3055" s="1"/>
      <c r="AP3055" s="1"/>
      <c r="AQ3055" s="3"/>
      <c r="AR3055" s="3"/>
      <c r="AS3055" s="7"/>
      <c r="AT3055" s="1"/>
      <c r="AU3055" s="1"/>
      <c r="AV3055" s="1"/>
      <c r="AW3055" s="1"/>
      <c r="AX3055" s="1"/>
      <c r="AY3055" s="1"/>
      <c r="AZ3055" s="1"/>
      <c r="BA3055" s="1"/>
      <c r="BB3055" s="1"/>
    </row>
    <row r="3056" spans="1:54" x14ac:dyDescent="0.2">
      <c r="A3056" s="178">
        <f t="shared" si="1613"/>
        <v>44175</v>
      </c>
      <c r="B3056" s="2">
        <f t="shared" si="1599"/>
        <v>56381.117988525912</v>
      </c>
      <c r="C3056" s="2">
        <f t="shared" si="1614"/>
        <v>36425.093267910001</v>
      </c>
      <c r="D3056" s="2">
        <f>SUM(Y3056:Y$3321)</f>
        <v>36425.093267910001</v>
      </c>
      <c r="E3056" s="11">
        <f t="shared" si="1600"/>
        <v>0</v>
      </c>
      <c r="F3056" s="99">
        <f t="shared" si="1593"/>
        <v>5438.12</v>
      </c>
      <c r="G3056" s="3">
        <f>IF(N3056=1,VLOOKUP(A3055,[1]Plan1!$BG$69:$BI$188,3),G3055)</f>
        <v>5486.52</v>
      </c>
      <c r="H3056" s="200">
        <f t="shared" si="1594"/>
        <v>44106</v>
      </c>
      <c r="I3056" s="200">
        <f t="shared" si="1595"/>
        <v>44137</v>
      </c>
      <c r="J3056" s="27">
        <f t="shared" si="1601"/>
        <v>8.9001346053416697E-3</v>
      </c>
      <c r="K3056" s="12">
        <f t="shared" si="1615"/>
        <v>44200</v>
      </c>
      <c r="L3056" s="12">
        <f t="shared" si="1602"/>
        <v>44200</v>
      </c>
      <c r="M3056" s="1">
        <f t="shared" si="1616"/>
        <v>22</v>
      </c>
      <c r="N3056" s="1">
        <f t="shared" si="1603"/>
        <v>7</v>
      </c>
      <c r="O3056" s="2">
        <f t="shared" si="1604"/>
        <v>1.0028233099999999</v>
      </c>
      <c r="P3056" s="11">
        <f t="shared" si="1625"/>
        <v>1.00860017</v>
      </c>
      <c r="Q3056" s="11">
        <f t="shared" si="1621"/>
        <v>1.5683288214130147</v>
      </c>
      <c r="R3056" s="2">
        <f t="shared" si="1624"/>
        <v>1.5727566900000001</v>
      </c>
      <c r="S3056" s="2">
        <f t="shared" si="1619"/>
        <v>1.54506685</v>
      </c>
      <c r="T3056" s="2">
        <f t="shared" si="1605"/>
        <v>56279.204116399997</v>
      </c>
      <c r="U3056" s="2">
        <f t="shared" si="1606"/>
        <v>19854.110848495911</v>
      </c>
      <c r="V3056" s="2">
        <f t="shared" si="1607"/>
        <v>0</v>
      </c>
      <c r="W3056" s="2">
        <f t="shared" si="1608"/>
        <v>56279.204116405912</v>
      </c>
      <c r="X3056" s="29">
        <f t="shared" si="1609"/>
        <v>0</v>
      </c>
      <c r="Y3056" s="2">
        <f t="shared" si="1620"/>
        <v>0</v>
      </c>
      <c r="Z3056" s="82">
        <f t="shared" si="1610"/>
        <v>0</v>
      </c>
      <c r="AA3056" s="2">
        <f t="shared" si="1597"/>
        <v>0</v>
      </c>
      <c r="AB3056" s="27">
        <f t="shared" si="1617"/>
        <v>6.7299999999999999E-2</v>
      </c>
      <c r="AC3056" s="29">
        <f t="shared" si="1596"/>
        <v>7</v>
      </c>
      <c r="AD3056" s="29">
        <v>252</v>
      </c>
      <c r="AE3056" s="11">
        <f t="shared" si="1622"/>
        <v>1.0018108619999999</v>
      </c>
      <c r="AF3056" s="2">
        <f t="shared" si="1598"/>
        <v>101.91387211999999</v>
      </c>
      <c r="AG3056" s="2">
        <f t="shared" si="1611"/>
        <v>101.91387211999999</v>
      </c>
      <c r="AH3056" s="3">
        <f t="shared" si="1612"/>
        <v>0</v>
      </c>
      <c r="AI3056" s="4" t="str">
        <f t="shared" si="1623"/>
        <v>A+J=</v>
      </c>
      <c r="AJ3056" s="12">
        <f t="shared" si="1618"/>
        <v>44200</v>
      </c>
      <c r="AK3056" s="12"/>
      <c r="AL3056" s="4"/>
      <c r="AM3056" s="1"/>
      <c r="AN3056" s="12"/>
      <c r="AO3056" s="1"/>
      <c r="AP3056" s="1"/>
      <c r="AQ3056" s="3"/>
      <c r="AR3056" s="3"/>
      <c r="AS3056" s="7"/>
      <c r="AT3056" s="1"/>
      <c r="AU3056" s="1"/>
      <c r="AV3056" s="1"/>
      <c r="AW3056" s="1"/>
      <c r="AX3056" s="1"/>
      <c r="AY3056" s="1"/>
      <c r="AZ3056" s="1"/>
      <c r="BA3056" s="1"/>
      <c r="BB3056" s="1"/>
    </row>
    <row r="3057" spans="1:54" x14ac:dyDescent="0.2">
      <c r="A3057" s="178">
        <f t="shared" si="1613"/>
        <v>44176</v>
      </c>
      <c r="B3057" s="2">
        <f t="shared" si="1599"/>
        <v>56395.69222006591</v>
      </c>
      <c r="C3057" s="2">
        <f t="shared" si="1614"/>
        <v>36425.093267910001</v>
      </c>
      <c r="D3057" s="2">
        <f>SUM(Y3057:Y$3321)</f>
        <v>36425.093267910001</v>
      </c>
      <c r="E3057" s="11">
        <f t="shared" si="1600"/>
        <v>0</v>
      </c>
      <c r="F3057" s="99">
        <f t="shared" si="1593"/>
        <v>5438.12</v>
      </c>
      <c r="G3057" s="3">
        <f>IF(N3057=1,VLOOKUP(A3056,[1]Plan1!$BG$69:$BI$188,3),G3056)</f>
        <v>5486.52</v>
      </c>
      <c r="H3057" s="200">
        <f t="shared" si="1594"/>
        <v>44106</v>
      </c>
      <c r="I3057" s="200">
        <f t="shared" si="1595"/>
        <v>44137</v>
      </c>
      <c r="J3057" s="27">
        <f t="shared" si="1601"/>
        <v>8.9001346053416697E-3</v>
      </c>
      <c r="K3057" s="12">
        <f t="shared" si="1615"/>
        <v>44200</v>
      </c>
      <c r="L3057" s="12">
        <f t="shared" si="1602"/>
        <v>44200</v>
      </c>
      <c r="M3057" s="1">
        <f t="shared" si="1616"/>
        <v>22</v>
      </c>
      <c r="N3057" s="1">
        <f t="shared" si="1603"/>
        <v>8</v>
      </c>
      <c r="O3057" s="2">
        <f t="shared" si="1604"/>
        <v>1.0032272900000001</v>
      </c>
      <c r="P3057" s="11">
        <f t="shared" si="1625"/>
        <v>1.00860017</v>
      </c>
      <c r="Q3057" s="11">
        <f t="shared" si="1621"/>
        <v>1.5683288214130147</v>
      </c>
      <c r="R3057" s="2">
        <f t="shared" si="1624"/>
        <v>1.57339027</v>
      </c>
      <c r="S3057" s="2">
        <f t="shared" si="1619"/>
        <v>1.54506685</v>
      </c>
      <c r="T3057" s="2">
        <f t="shared" si="1605"/>
        <v>56279.204116399997</v>
      </c>
      <c r="U3057" s="2">
        <f t="shared" si="1606"/>
        <v>19854.110848495911</v>
      </c>
      <c r="V3057" s="2">
        <f t="shared" si="1607"/>
        <v>0</v>
      </c>
      <c r="W3057" s="2">
        <f t="shared" si="1608"/>
        <v>56279.204116405912</v>
      </c>
      <c r="X3057" s="29">
        <f t="shared" si="1609"/>
        <v>0</v>
      </c>
      <c r="Y3057" s="2">
        <f t="shared" si="1620"/>
        <v>0</v>
      </c>
      <c r="Z3057" s="82">
        <f t="shared" si="1610"/>
        <v>0</v>
      </c>
      <c r="AA3057" s="2">
        <f t="shared" si="1597"/>
        <v>0</v>
      </c>
      <c r="AB3057" s="27">
        <f t="shared" si="1617"/>
        <v>6.7299999999999999E-2</v>
      </c>
      <c r="AC3057" s="29">
        <f t="shared" si="1596"/>
        <v>8</v>
      </c>
      <c r="AD3057" s="29">
        <v>252</v>
      </c>
      <c r="AE3057" s="11">
        <f t="shared" si="1622"/>
        <v>1.002069825</v>
      </c>
      <c r="AF3057" s="2">
        <f t="shared" si="1598"/>
        <v>116.48810365999999</v>
      </c>
      <c r="AG3057" s="2">
        <f t="shared" si="1611"/>
        <v>116.48810365999999</v>
      </c>
      <c r="AH3057" s="3">
        <f t="shared" si="1612"/>
        <v>0</v>
      </c>
      <c r="AI3057" s="4" t="str">
        <f t="shared" si="1623"/>
        <v>A+J=</v>
      </c>
      <c r="AJ3057" s="12">
        <f t="shared" si="1618"/>
        <v>44200</v>
      </c>
      <c r="AK3057" s="12"/>
      <c r="AL3057" s="4"/>
      <c r="AM3057" s="1"/>
      <c r="AN3057" s="12"/>
      <c r="AO3057" s="1"/>
      <c r="AP3057" s="1"/>
      <c r="AQ3057" s="3"/>
      <c r="AR3057" s="3"/>
      <c r="AS3057" s="7"/>
      <c r="AT3057" s="1"/>
      <c r="AU3057" s="1"/>
      <c r="AV3057" s="1"/>
      <c r="AW3057" s="1"/>
      <c r="AX3057" s="1"/>
      <c r="AY3057" s="1"/>
      <c r="AZ3057" s="1"/>
      <c r="BA3057" s="1"/>
      <c r="BB3057" s="1"/>
    </row>
    <row r="3058" spans="1:54" x14ac:dyDescent="0.2">
      <c r="A3058" s="178">
        <f t="shared" si="1613"/>
        <v>44177</v>
      </c>
      <c r="B3058" s="2">
        <f t="shared" si="1599"/>
        <v>56410.270166025912</v>
      </c>
      <c r="C3058" s="2">
        <f t="shared" si="1614"/>
        <v>36425.093267910001</v>
      </c>
      <c r="D3058" s="2">
        <f>SUM(Y3058:Y$3321)</f>
        <v>36425.093267910001</v>
      </c>
      <c r="E3058" s="11">
        <f t="shared" si="1600"/>
        <v>0</v>
      </c>
      <c r="F3058" s="99">
        <f t="shared" si="1593"/>
        <v>5438.12</v>
      </c>
      <c r="G3058" s="3">
        <f>IF(N3058=1,VLOOKUP(A3057,[1]Plan1!$BG$69:$BI$188,3),G3057)</f>
        <v>5486.52</v>
      </c>
      <c r="H3058" s="200">
        <f t="shared" si="1594"/>
        <v>44106</v>
      </c>
      <c r="I3058" s="200">
        <f t="shared" si="1595"/>
        <v>44137</v>
      </c>
      <c r="J3058" s="27">
        <f t="shared" si="1601"/>
        <v>8.9001346053416697E-3</v>
      </c>
      <c r="K3058" s="12">
        <f t="shared" si="1615"/>
        <v>44200</v>
      </c>
      <c r="L3058" s="12">
        <f t="shared" si="1602"/>
        <v>44200</v>
      </c>
      <c r="M3058" s="1">
        <f t="shared" si="1616"/>
        <v>22</v>
      </c>
      <c r="N3058" s="1">
        <f t="shared" si="1603"/>
        <v>9</v>
      </c>
      <c r="O3058" s="2">
        <f t="shared" si="1604"/>
        <v>1.00363143</v>
      </c>
      <c r="P3058" s="11">
        <f t="shared" si="1625"/>
        <v>1.00860017</v>
      </c>
      <c r="Q3058" s="11">
        <f t="shared" si="1621"/>
        <v>1.5683288214130147</v>
      </c>
      <c r="R3058" s="2">
        <f t="shared" si="1624"/>
        <v>1.57402409</v>
      </c>
      <c r="S3058" s="2">
        <f t="shared" si="1619"/>
        <v>1.54506685</v>
      </c>
      <c r="T3058" s="2">
        <f t="shared" si="1605"/>
        <v>56279.204116399997</v>
      </c>
      <c r="U3058" s="2">
        <f t="shared" si="1606"/>
        <v>19854.110848495911</v>
      </c>
      <c r="V3058" s="2">
        <f t="shared" si="1607"/>
        <v>0</v>
      </c>
      <c r="W3058" s="2">
        <f t="shared" si="1608"/>
        <v>56279.204116405912</v>
      </c>
      <c r="X3058" s="29">
        <f t="shared" si="1609"/>
        <v>0</v>
      </c>
      <c r="Y3058" s="2">
        <f t="shared" si="1620"/>
        <v>0</v>
      </c>
      <c r="Z3058" s="82">
        <f t="shared" si="1610"/>
        <v>0</v>
      </c>
      <c r="AA3058" s="2">
        <f t="shared" si="1597"/>
        <v>0</v>
      </c>
      <c r="AB3058" s="27">
        <f t="shared" si="1617"/>
        <v>6.7299999999999999E-2</v>
      </c>
      <c r="AC3058" s="29">
        <f t="shared" si="1596"/>
        <v>9</v>
      </c>
      <c r="AD3058" s="29">
        <v>252</v>
      </c>
      <c r="AE3058" s="11">
        <f t="shared" si="1622"/>
        <v>1.0023288539999999</v>
      </c>
      <c r="AF3058" s="2">
        <f t="shared" si="1598"/>
        <v>131.06604962</v>
      </c>
      <c r="AG3058" s="2">
        <f t="shared" si="1611"/>
        <v>131.06604962</v>
      </c>
      <c r="AH3058" s="3">
        <f t="shared" si="1612"/>
        <v>0</v>
      </c>
      <c r="AI3058" s="4" t="str">
        <f t="shared" si="1623"/>
        <v>A+J=</v>
      </c>
      <c r="AJ3058" s="12">
        <f t="shared" si="1618"/>
        <v>44200</v>
      </c>
      <c r="AK3058" s="12"/>
      <c r="AL3058" s="4"/>
      <c r="AM3058" s="1"/>
      <c r="AN3058" s="12"/>
      <c r="AO3058" s="1"/>
      <c r="AP3058" s="1"/>
      <c r="AQ3058" s="3"/>
      <c r="AR3058" s="3"/>
      <c r="AS3058" s="7"/>
      <c r="AT3058" s="1"/>
      <c r="AU3058" s="1"/>
      <c r="AV3058" s="1"/>
      <c r="AW3058" s="1"/>
      <c r="AX3058" s="1"/>
      <c r="AY3058" s="1"/>
      <c r="AZ3058" s="1"/>
      <c r="BA3058" s="1"/>
      <c r="BB3058" s="1"/>
    </row>
    <row r="3059" spans="1:54" x14ac:dyDescent="0.2">
      <c r="A3059" s="178">
        <f t="shared" si="1613"/>
        <v>44178</v>
      </c>
      <c r="B3059" s="2">
        <f t="shared" si="1599"/>
        <v>56410.270166025912</v>
      </c>
      <c r="C3059" s="2">
        <f t="shared" si="1614"/>
        <v>36425.093267910001</v>
      </c>
      <c r="D3059" s="2">
        <f>SUM(Y3059:Y$3321)</f>
        <v>36425.093267910001</v>
      </c>
      <c r="E3059" s="11">
        <f t="shared" si="1600"/>
        <v>0</v>
      </c>
      <c r="F3059" s="99">
        <f t="shared" si="1593"/>
        <v>5438.12</v>
      </c>
      <c r="G3059" s="3">
        <f>IF(N3059=1,VLOOKUP(A3058,[1]Plan1!$BG$69:$BI$188,3),G3058)</f>
        <v>5486.52</v>
      </c>
      <c r="H3059" s="200">
        <f t="shared" si="1594"/>
        <v>44106</v>
      </c>
      <c r="I3059" s="200">
        <f t="shared" si="1595"/>
        <v>44137</v>
      </c>
      <c r="J3059" s="27">
        <f t="shared" si="1601"/>
        <v>8.9001346053416697E-3</v>
      </c>
      <c r="K3059" s="12">
        <f t="shared" si="1615"/>
        <v>44200</v>
      </c>
      <c r="L3059" s="12">
        <f t="shared" si="1602"/>
        <v>44200</v>
      </c>
      <c r="M3059" s="1">
        <f t="shared" si="1616"/>
        <v>22</v>
      </c>
      <c r="N3059" s="1">
        <f t="shared" si="1603"/>
        <v>9</v>
      </c>
      <c r="O3059" s="2">
        <f t="shared" si="1604"/>
        <v>1.00363143</v>
      </c>
      <c r="P3059" s="11">
        <f t="shared" si="1625"/>
        <v>1.00860017</v>
      </c>
      <c r="Q3059" s="11">
        <f t="shared" si="1621"/>
        <v>1.5683288214130147</v>
      </c>
      <c r="R3059" s="2">
        <f t="shared" si="1624"/>
        <v>1.57402409</v>
      </c>
      <c r="S3059" s="2">
        <f t="shared" si="1619"/>
        <v>1.54506685</v>
      </c>
      <c r="T3059" s="2">
        <f t="shared" si="1605"/>
        <v>56279.204116399997</v>
      </c>
      <c r="U3059" s="2">
        <f t="shared" si="1606"/>
        <v>19854.110848495911</v>
      </c>
      <c r="V3059" s="2">
        <f t="shared" si="1607"/>
        <v>0</v>
      </c>
      <c r="W3059" s="2">
        <f t="shared" si="1608"/>
        <v>56279.204116405912</v>
      </c>
      <c r="X3059" s="29">
        <f t="shared" si="1609"/>
        <v>0</v>
      </c>
      <c r="Y3059" s="2">
        <f t="shared" si="1620"/>
        <v>0</v>
      </c>
      <c r="Z3059" s="82">
        <f t="shared" si="1610"/>
        <v>0</v>
      </c>
      <c r="AA3059" s="2">
        <f t="shared" si="1597"/>
        <v>0</v>
      </c>
      <c r="AB3059" s="27">
        <f t="shared" si="1617"/>
        <v>6.7299999999999999E-2</v>
      </c>
      <c r="AC3059" s="29">
        <f t="shared" si="1596"/>
        <v>9</v>
      </c>
      <c r="AD3059" s="29">
        <v>252</v>
      </c>
      <c r="AE3059" s="11">
        <f t="shared" si="1622"/>
        <v>1.0023288539999999</v>
      </c>
      <c r="AF3059" s="2">
        <f t="shared" si="1598"/>
        <v>131.06604962</v>
      </c>
      <c r="AG3059" s="2">
        <f t="shared" si="1611"/>
        <v>131.06604962</v>
      </c>
      <c r="AH3059" s="3">
        <f t="shared" si="1612"/>
        <v>0</v>
      </c>
      <c r="AI3059" s="4" t="str">
        <f t="shared" si="1623"/>
        <v>A+J=</v>
      </c>
      <c r="AJ3059" s="12">
        <f t="shared" si="1618"/>
        <v>44200</v>
      </c>
      <c r="AK3059" s="12"/>
      <c r="AL3059" s="4"/>
      <c r="AM3059" s="1"/>
      <c r="AN3059" s="12"/>
      <c r="AO3059" s="1"/>
      <c r="AP3059" s="1"/>
      <c r="AQ3059" s="3"/>
      <c r="AR3059" s="3"/>
      <c r="AS3059" s="7"/>
      <c r="AT3059" s="1"/>
      <c r="AU3059" s="1"/>
      <c r="AV3059" s="1"/>
      <c r="AW3059" s="1"/>
      <c r="AX3059" s="1"/>
      <c r="AY3059" s="1"/>
      <c r="AZ3059" s="1"/>
      <c r="BA3059" s="1"/>
      <c r="BB3059" s="1"/>
    </row>
    <row r="3060" spans="1:54" x14ac:dyDescent="0.2">
      <c r="A3060" s="178">
        <f t="shared" si="1613"/>
        <v>44179</v>
      </c>
      <c r="B3060" s="2">
        <f t="shared" si="1599"/>
        <v>56410.270166025912</v>
      </c>
      <c r="C3060" s="2">
        <f t="shared" si="1614"/>
        <v>36425.093267910001</v>
      </c>
      <c r="D3060" s="2">
        <f>SUM(Y3060:Y$3321)</f>
        <v>36425.093267910001</v>
      </c>
      <c r="E3060" s="11">
        <f t="shared" si="1600"/>
        <v>0</v>
      </c>
      <c r="F3060" s="99">
        <f t="shared" si="1593"/>
        <v>5438.12</v>
      </c>
      <c r="G3060" s="3">
        <f>IF(N3060=1,VLOOKUP(A3059,[1]Plan1!$BG$69:$BI$188,3),G3059)</f>
        <v>5486.52</v>
      </c>
      <c r="H3060" s="200">
        <f t="shared" si="1594"/>
        <v>44106</v>
      </c>
      <c r="I3060" s="200">
        <f t="shared" si="1595"/>
        <v>44137</v>
      </c>
      <c r="J3060" s="27">
        <f t="shared" si="1601"/>
        <v>8.9001346053416697E-3</v>
      </c>
      <c r="K3060" s="12">
        <f t="shared" si="1615"/>
        <v>44200</v>
      </c>
      <c r="L3060" s="12">
        <f t="shared" si="1602"/>
        <v>44200</v>
      </c>
      <c r="M3060" s="1">
        <f t="shared" si="1616"/>
        <v>22</v>
      </c>
      <c r="N3060" s="1">
        <f t="shared" si="1603"/>
        <v>9</v>
      </c>
      <c r="O3060" s="2">
        <f t="shared" si="1604"/>
        <v>1.00363143</v>
      </c>
      <c r="P3060" s="11">
        <f t="shared" si="1625"/>
        <v>1.00860017</v>
      </c>
      <c r="Q3060" s="11">
        <f t="shared" si="1621"/>
        <v>1.5683288214130147</v>
      </c>
      <c r="R3060" s="2">
        <f t="shared" si="1624"/>
        <v>1.57402409</v>
      </c>
      <c r="S3060" s="2">
        <f t="shared" si="1619"/>
        <v>1.54506685</v>
      </c>
      <c r="T3060" s="2">
        <f t="shared" si="1605"/>
        <v>56279.204116399997</v>
      </c>
      <c r="U3060" s="2">
        <f t="shared" si="1606"/>
        <v>19854.110848495911</v>
      </c>
      <c r="V3060" s="2">
        <f t="shared" si="1607"/>
        <v>0</v>
      </c>
      <c r="W3060" s="2">
        <f t="shared" si="1608"/>
        <v>56279.204116405912</v>
      </c>
      <c r="X3060" s="29">
        <f t="shared" si="1609"/>
        <v>0</v>
      </c>
      <c r="Y3060" s="2">
        <f t="shared" si="1620"/>
        <v>0</v>
      </c>
      <c r="Z3060" s="82">
        <f t="shared" si="1610"/>
        <v>0</v>
      </c>
      <c r="AA3060" s="2">
        <f t="shared" si="1597"/>
        <v>0</v>
      </c>
      <c r="AB3060" s="27">
        <f t="shared" si="1617"/>
        <v>6.7299999999999999E-2</v>
      </c>
      <c r="AC3060" s="29">
        <f t="shared" si="1596"/>
        <v>9</v>
      </c>
      <c r="AD3060" s="29">
        <v>252</v>
      </c>
      <c r="AE3060" s="11">
        <f t="shared" si="1622"/>
        <v>1.0023288539999999</v>
      </c>
      <c r="AF3060" s="2">
        <f t="shared" si="1598"/>
        <v>131.06604962</v>
      </c>
      <c r="AG3060" s="2">
        <f t="shared" si="1611"/>
        <v>131.06604962</v>
      </c>
      <c r="AH3060" s="3">
        <f t="shared" si="1612"/>
        <v>0</v>
      </c>
      <c r="AI3060" s="4" t="str">
        <f t="shared" si="1623"/>
        <v>A+J=</v>
      </c>
      <c r="AJ3060" s="12">
        <f t="shared" si="1618"/>
        <v>44200</v>
      </c>
      <c r="AK3060" s="12"/>
      <c r="AL3060" s="4"/>
      <c r="AM3060" s="1"/>
      <c r="AN3060" s="12"/>
      <c r="AO3060" s="1"/>
      <c r="AP3060" s="1"/>
      <c r="AQ3060" s="3"/>
      <c r="AR3060" s="3"/>
      <c r="AS3060" s="7"/>
      <c r="AT3060" s="1"/>
      <c r="AU3060" s="1"/>
      <c r="AV3060" s="1"/>
      <c r="AW3060" s="1"/>
      <c r="AX3060" s="1"/>
      <c r="AY3060" s="1"/>
      <c r="AZ3060" s="1"/>
      <c r="BA3060" s="1"/>
      <c r="BB3060" s="1"/>
    </row>
    <row r="3061" spans="1:54" x14ac:dyDescent="0.2">
      <c r="A3061" s="178">
        <f t="shared" si="1613"/>
        <v>44180</v>
      </c>
      <c r="B3061" s="2">
        <f t="shared" si="1599"/>
        <v>56424.851882695912</v>
      </c>
      <c r="C3061" s="2">
        <f t="shared" si="1614"/>
        <v>36425.093267910001</v>
      </c>
      <c r="D3061" s="2">
        <f>SUM(Y3061:Y$3321)</f>
        <v>36425.093267910001</v>
      </c>
      <c r="E3061" s="11">
        <f t="shared" si="1600"/>
        <v>0</v>
      </c>
      <c r="F3061" s="99">
        <f t="shared" si="1593"/>
        <v>5438.12</v>
      </c>
      <c r="G3061" s="3">
        <f>IF(N3061=1,VLOOKUP(A3060,[1]Plan1!$BG$69:$BI$188,3),G3060)</f>
        <v>5486.52</v>
      </c>
      <c r="H3061" s="200">
        <f t="shared" si="1594"/>
        <v>44106</v>
      </c>
      <c r="I3061" s="200">
        <f t="shared" si="1595"/>
        <v>44137</v>
      </c>
      <c r="J3061" s="27">
        <f t="shared" si="1601"/>
        <v>8.9001346053416697E-3</v>
      </c>
      <c r="K3061" s="12">
        <f t="shared" si="1615"/>
        <v>44200</v>
      </c>
      <c r="L3061" s="12">
        <f t="shared" si="1602"/>
        <v>44200</v>
      </c>
      <c r="M3061" s="1">
        <f t="shared" si="1616"/>
        <v>22</v>
      </c>
      <c r="N3061" s="1">
        <f t="shared" si="1603"/>
        <v>10</v>
      </c>
      <c r="O3061" s="2">
        <f t="shared" si="1604"/>
        <v>1.00403574</v>
      </c>
      <c r="P3061" s="11">
        <f t="shared" si="1625"/>
        <v>1.00860017</v>
      </c>
      <c r="Q3061" s="11">
        <f t="shared" si="1621"/>
        <v>1.5683288214130147</v>
      </c>
      <c r="R3061" s="2">
        <f t="shared" si="1624"/>
        <v>1.5746581799999999</v>
      </c>
      <c r="S3061" s="2">
        <f t="shared" si="1619"/>
        <v>1.54506685</v>
      </c>
      <c r="T3061" s="2">
        <f t="shared" si="1605"/>
        <v>56279.204116399997</v>
      </c>
      <c r="U3061" s="2">
        <f t="shared" si="1606"/>
        <v>19854.110848495911</v>
      </c>
      <c r="V3061" s="2">
        <f t="shared" si="1607"/>
        <v>0</v>
      </c>
      <c r="W3061" s="2">
        <f t="shared" si="1608"/>
        <v>56279.204116405912</v>
      </c>
      <c r="X3061" s="29">
        <f t="shared" si="1609"/>
        <v>0</v>
      </c>
      <c r="Y3061" s="2">
        <f t="shared" si="1620"/>
        <v>0</v>
      </c>
      <c r="Z3061" s="82">
        <f t="shared" si="1610"/>
        <v>0</v>
      </c>
      <c r="AA3061" s="2">
        <f t="shared" si="1597"/>
        <v>0</v>
      </c>
      <c r="AB3061" s="27">
        <f t="shared" si="1617"/>
        <v>6.7299999999999999E-2</v>
      </c>
      <c r="AC3061" s="29">
        <f t="shared" si="1596"/>
        <v>10</v>
      </c>
      <c r="AD3061" s="29">
        <v>252</v>
      </c>
      <c r="AE3061" s="11">
        <f t="shared" si="1622"/>
        <v>1.0025879499999999</v>
      </c>
      <c r="AF3061" s="2">
        <f t="shared" si="1598"/>
        <v>145.64776628999999</v>
      </c>
      <c r="AG3061" s="2">
        <f t="shared" si="1611"/>
        <v>145.64776628999999</v>
      </c>
      <c r="AH3061" s="3">
        <f t="shared" si="1612"/>
        <v>0</v>
      </c>
      <c r="AI3061" s="4" t="str">
        <f t="shared" si="1623"/>
        <v>A+J=</v>
      </c>
      <c r="AJ3061" s="12">
        <f t="shared" si="1618"/>
        <v>44200</v>
      </c>
      <c r="AK3061" s="12"/>
      <c r="AL3061" s="4"/>
      <c r="AM3061" s="1"/>
      <c r="AN3061" s="12"/>
      <c r="AO3061" s="1"/>
      <c r="AP3061" s="1"/>
      <c r="AQ3061" s="3"/>
      <c r="AR3061" s="3"/>
      <c r="AS3061" s="7"/>
      <c r="AT3061" s="1"/>
      <c r="AU3061" s="1"/>
      <c r="AV3061" s="1"/>
      <c r="AW3061" s="1"/>
      <c r="AX3061" s="1"/>
      <c r="AY3061" s="1"/>
      <c r="AZ3061" s="1"/>
      <c r="BA3061" s="1"/>
      <c r="BB3061" s="1"/>
    </row>
    <row r="3062" spans="1:54" x14ac:dyDescent="0.2">
      <c r="A3062" s="178">
        <f t="shared" si="1613"/>
        <v>44181</v>
      </c>
      <c r="B3062" s="2">
        <f t="shared" si="1599"/>
        <v>56439.437370065913</v>
      </c>
      <c r="C3062" s="2">
        <f t="shared" si="1614"/>
        <v>36425.093267910001</v>
      </c>
      <c r="D3062" s="2">
        <f>SUM(Y3062:Y$3321)</f>
        <v>36425.093267910001</v>
      </c>
      <c r="E3062" s="11">
        <f t="shared" si="1600"/>
        <v>0</v>
      </c>
      <c r="F3062" s="99">
        <f t="shared" si="1593"/>
        <v>5438.12</v>
      </c>
      <c r="G3062" s="3">
        <f>IF(N3062=1,VLOOKUP(A3061,[1]Plan1!$BG$69:$BI$188,3),G3061)</f>
        <v>5486.52</v>
      </c>
      <c r="H3062" s="200">
        <f t="shared" si="1594"/>
        <v>44106</v>
      </c>
      <c r="I3062" s="200">
        <f t="shared" si="1595"/>
        <v>44137</v>
      </c>
      <c r="J3062" s="27">
        <f t="shared" si="1601"/>
        <v>8.9001346053416697E-3</v>
      </c>
      <c r="K3062" s="12">
        <f t="shared" si="1615"/>
        <v>44200</v>
      </c>
      <c r="L3062" s="12">
        <f t="shared" si="1602"/>
        <v>44200</v>
      </c>
      <c r="M3062" s="1">
        <f t="shared" si="1616"/>
        <v>22</v>
      </c>
      <c r="N3062" s="1">
        <f t="shared" si="1603"/>
        <v>11</v>
      </c>
      <c r="O3062" s="2">
        <f t="shared" si="1604"/>
        <v>1.0044401999999999</v>
      </c>
      <c r="P3062" s="11">
        <f t="shared" si="1625"/>
        <v>1.00860017</v>
      </c>
      <c r="Q3062" s="11">
        <f t="shared" si="1621"/>
        <v>1.5683288214130147</v>
      </c>
      <c r="R3062" s="2">
        <f t="shared" si="1624"/>
        <v>1.5752925099999999</v>
      </c>
      <c r="S3062" s="2">
        <f t="shared" si="1619"/>
        <v>1.54506685</v>
      </c>
      <c r="T3062" s="2">
        <f t="shared" si="1605"/>
        <v>56279.204116399997</v>
      </c>
      <c r="U3062" s="2">
        <f t="shared" si="1606"/>
        <v>19854.110848495911</v>
      </c>
      <c r="V3062" s="2">
        <f t="shared" si="1607"/>
        <v>0</v>
      </c>
      <c r="W3062" s="2">
        <f t="shared" si="1608"/>
        <v>56279.204116405912</v>
      </c>
      <c r="X3062" s="29">
        <f t="shared" si="1609"/>
        <v>0</v>
      </c>
      <c r="Y3062" s="2">
        <f t="shared" si="1620"/>
        <v>0</v>
      </c>
      <c r="Z3062" s="82">
        <f t="shared" si="1610"/>
        <v>0</v>
      </c>
      <c r="AA3062" s="2">
        <f t="shared" si="1597"/>
        <v>0</v>
      </c>
      <c r="AB3062" s="27">
        <f t="shared" si="1617"/>
        <v>6.7299999999999999E-2</v>
      </c>
      <c r="AC3062" s="29">
        <f t="shared" si="1596"/>
        <v>11</v>
      </c>
      <c r="AD3062" s="29">
        <v>252</v>
      </c>
      <c r="AE3062" s="11">
        <f t="shared" si="1622"/>
        <v>1.0028471130000001</v>
      </c>
      <c r="AF3062" s="2">
        <f t="shared" si="1598"/>
        <v>160.23325366</v>
      </c>
      <c r="AG3062" s="2">
        <f t="shared" si="1611"/>
        <v>160.23325366</v>
      </c>
      <c r="AH3062" s="3">
        <f t="shared" si="1612"/>
        <v>0</v>
      </c>
      <c r="AI3062" s="4" t="str">
        <f t="shared" si="1623"/>
        <v>A+J=</v>
      </c>
      <c r="AJ3062" s="12">
        <f t="shared" si="1618"/>
        <v>44200</v>
      </c>
      <c r="AK3062" s="12"/>
      <c r="AL3062" s="4"/>
      <c r="AM3062" s="1"/>
      <c r="AN3062" s="12"/>
      <c r="AO3062" s="1"/>
      <c r="AP3062" s="1"/>
      <c r="AQ3062" s="3"/>
      <c r="AR3062" s="3"/>
      <c r="AS3062" s="7"/>
      <c r="AT3062" s="1"/>
      <c r="AU3062" s="1"/>
      <c r="AV3062" s="1"/>
      <c r="AW3062" s="1"/>
      <c r="AX3062" s="1"/>
      <c r="AY3062" s="1"/>
      <c r="AZ3062" s="1"/>
      <c r="BA3062" s="1"/>
      <c r="BB3062" s="1"/>
    </row>
    <row r="3063" spans="1:54" x14ac:dyDescent="0.2">
      <c r="A3063" s="178">
        <f t="shared" si="1613"/>
        <v>44182</v>
      </c>
      <c r="B3063" s="2">
        <f t="shared" si="1599"/>
        <v>56454.026628155909</v>
      </c>
      <c r="C3063" s="2">
        <f t="shared" si="1614"/>
        <v>36425.093267910001</v>
      </c>
      <c r="D3063" s="2">
        <f>SUM(Y3063:Y$3321)</f>
        <v>36425.093267910001</v>
      </c>
      <c r="E3063" s="11">
        <f t="shared" si="1600"/>
        <v>0</v>
      </c>
      <c r="F3063" s="99">
        <f t="shared" si="1593"/>
        <v>5438.12</v>
      </c>
      <c r="G3063" s="3">
        <f>IF(N3063=1,VLOOKUP(A3062,[1]Plan1!$BG$69:$BI$188,3),G3062)</f>
        <v>5486.52</v>
      </c>
      <c r="H3063" s="200">
        <f t="shared" si="1594"/>
        <v>44106</v>
      </c>
      <c r="I3063" s="200">
        <f t="shared" si="1595"/>
        <v>44137</v>
      </c>
      <c r="J3063" s="27">
        <f t="shared" si="1601"/>
        <v>8.9001346053416697E-3</v>
      </c>
      <c r="K3063" s="12">
        <f t="shared" si="1615"/>
        <v>44200</v>
      </c>
      <c r="L3063" s="12">
        <f t="shared" si="1602"/>
        <v>44200</v>
      </c>
      <c r="M3063" s="1">
        <f t="shared" si="1616"/>
        <v>22</v>
      </c>
      <c r="N3063" s="1">
        <f t="shared" si="1603"/>
        <v>12</v>
      </c>
      <c r="O3063" s="2">
        <f t="shared" si="1604"/>
        <v>1.0048448400000001</v>
      </c>
      <c r="P3063" s="11">
        <f t="shared" si="1625"/>
        <v>1.00860017</v>
      </c>
      <c r="Q3063" s="11">
        <f t="shared" si="1621"/>
        <v>1.5683288214130147</v>
      </c>
      <c r="R3063" s="2">
        <f t="shared" si="1624"/>
        <v>1.57592712</v>
      </c>
      <c r="S3063" s="2">
        <f t="shared" si="1619"/>
        <v>1.54506685</v>
      </c>
      <c r="T3063" s="2">
        <f t="shared" si="1605"/>
        <v>56279.204116399997</v>
      </c>
      <c r="U3063" s="2">
        <f t="shared" si="1606"/>
        <v>19854.110848495911</v>
      </c>
      <c r="V3063" s="2">
        <f t="shared" si="1607"/>
        <v>0</v>
      </c>
      <c r="W3063" s="2">
        <f t="shared" si="1608"/>
        <v>56279.204116405912</v>
      </c>
      <c r="X3063" s="29">
        <f t="shared" si="1609"/>
        <v>0</v>
      </c>
      <c r="Y3063" s="2">
        <f t="shared" si="1620"/>
        <v>0</v>
      </c>
      <c r="Z3063" s="82">
        <f t="shared" si="1610"/>
        <v>0</v>
      </c>
      <c r="AA3063" s="2">
        <f t="shared" si="1597"/>
        <v>0</v>
      </c>
      <c r="AB3063" s="27">
        <f t="shared" si="1617"/>
        <v>6.7299999999999999E-2</v>
      </c>
      <c r="AC3063" s="29">
        <f t="shared" si="1596"/>
        <v>12</v>
      </c>
      <c r="AD3063" s="29">
        <v>252</v>
      </c>
      <c r="AE3063" s="11">
        <f t="shared" si="1622"/>
        <v>1.003106343</v>
      </c>
      <c r="AF3063" s="2">
        <f t="shared" si="1598"/>
        <v>174.82251174999999</v>
      </c>
      <c r="AG3063" s="2">
        <f t="shared" si="1611"/>
        <v>174.82251174999999</v>
      </c>
      <c r="AH3063" s="3">
        <f t="shared" si="1612"/>
        <v>0</v>
      </c>
      <c r="AI3063" s="4" t="str">
        <f t="shared" si="1623"/>
        <v>A+J=</v>
      </c>
      <c r="AJ3063" s="12">
        <f t="shared" si="1618"/>
        <v>44200</v>
      </c>
      <c r="AK3063" s="12"/>
      <c r="AL3063" s="4"/>
      <c r="AM3063" s="1"/>
      <c r="AN3063" s="12"/>
      <c r="AO3063" s="1"/>
      <c r="AP3063" s="1"/>
      <c r="AQ3063" s="3"/>
      <c r="AR3063" s="3"/>
      <c r="AS3063" s="7"/>
      <c r="AT3063" s="1"/>
      <c r="AU3063" s="1"/>
      <c r="AV3063" s="1"/>
      <c r="AW3063" s="1"/>
      <c r="AX3063" s="1"/>
      <c r="AY3063" s="1"/>
      <c r="AZ3063" s="1"/>
      <c r="BA3063" s="1"/>
      <c r="BB3063" s="1"/>
    </row>
    <row r="3064" spans="1:54" x14ac:dyDescent="0.2">
      <c r="A3064" s="178">
        <f t="shared" si="1613"/>
        <v>44183</v>
      </c>
      <c r="B3064" s="2">
        <f t="shared" si="1599"/>
        <v>56468.619656945913</v>
      </c>
      <c r="C3064" s="2">
        <f t="shared" si="1614"/>
        <v>36425.093267910001</v>
      </c>
      <c r="D3064" s="2">
        <f>SUM(Y3064:Y$3321)</f>
        <v>36425.093267910001</v>
      </c>
      <c r="E3064" s="11">
        <f t="shared" si="1600"/>
        <v>0</v>
      </c>
      <c r="F3064" s="99">
        <f t="shared" si="1593"/>
        <v>5438.12</v>
      </c>
      <c r="G3064" s="3">
        <f>IF(N3064=1,VLOOKUP(A3063,[1]Plan1!$BG$69:$BI$188,3),G3063)</f>
        <v>5486.52</v>
      </c>
      <c r="H3064" s="200">
        <f t="shared" si="1594"/>
        <v>44106</v>
      </c>
      <c r="I3064" s="200">
        <f t="shared" si="1595"/>
        <v>44137</v>
      </c>
      <c r="J3064" s="27">
        <f t="shared" si="1601"/>
        <v>8.9001346053416697E-3</v>
      </c>
      <c r="K3064" s="12">
        <f t="shared" si="1615"/>
        <v>44200</v>
      </c>
      <c r="L3064" s="12">
        <f t="shared" si="1602"/>
        <v>44200</v>
      </c>
      <c r="M3064" s="1">
        <f t="shared" si="1616"/>
        <v>22</v>
      </c>
      <c r="N3064" s="1">
        <f t="shared" si="1603"/>
        <v>13</v>
      </c>
      <c r="O3064" s="2">
        <f t="shared" si="1604"/>
        <v>1.00524963</v>
      </c>
      <c r="P3064" s="11">
        <f t="shared" si="1625"/>
        <v>1.00860017</v>
      </c>
      <c r="Q3064" s="11">
        <f t="shared" si="1621"/>
        <v>1.5683288214130147</v>
      </c>
      <c r="R3064" s="2">
        <f t="shared" si="1624"/>
        <v>1.57656196</v>
      </c>
      <c r="S3064" s="2">
        <f t="shared" si="1619"/>
        <v>1.54506685</v>
      </c>
      <c r="T3064" s="2">
        <f t="shared" si="1605"/>
        <v>56279.204116399997</v>
      </c>
      <c r="U3064" s="2">
        <f t="shared" si="1606"/>
        <v>19854.110848495911</v>
      </c>
      <c r="V3064" s="2">
        <f t="shared" si="1607"/>
        <v>0</v>
      </c>
      <c r="W3064" s="2">
        <f t="shared" si="1608"/>
        <v>56279.204116405912</v>
      </c>
      <c r="X3064" s="29">
        <f t="shared" si="1609"/>
        <v>0</v>
      </c>
      <c r="Y3064" s="2">
        <f t="shared" si="1620"/>
        <v>0</v>
      </c>
      <c r="Z3064" s="82">
        <f t="shared" si="1610"/>
        <v>0</v>
      </c>
      <c r="AA3064" s="2">
        <f t="shared" si="1597"/>
        <v>0</v>
      </c>
      <c r="AB3064" s="27">
        <f t="shared" si="1617"/>
        <v>6.7299999999999999E-2</v>
      </c>
      <c r="AC3064" s="29">
        <f t="shared" si="1596"/>
        <v>13</v>
      </c>
      <c r="AD3064" s="29">
        <v>252</v>
      </c>
      <c r="AE3064" s="11">
        <f t="shared" si="1622"/>
        <v>1.0033656399999999</v>
      </c>
      <c r="AF3064" s="2">
        <f t="shared" si="1598"/>
        <v>189.41554053999999</v>
      </c>
      <c r="AG3064" s="2">
        <f t="shared" si="1611"/>
        <v>189.41554053999999</v>
      </c>
      <c r="AH3064" s="3">
        <f t="shared" si="1612"/>
        <v>0</v>
      </c>
      <c r="AI3064" s="4" t="str">
        <f t="shared" si="1623"/>
        <v>A+J=</v>
      </c>
      <c r="AJ3064" s="12">
        <f t="shared" si="1618"/>
        <v>44200</v>
      </c>
      <c r="AK3064" s="12"/>
      <c r="AL3064" s="4"/>
      <c r="AM3064" s="1"/>
      <c r="AN3064" s="12"/>
      <c r="AO3064" s="1"/>
      <c r="AP3064" s="1"/>
      <c r="AQ3064" s="3"/>
      <c r="AR3064" s="3"/>
      <c r="AS3064" s="7"/>
      <c r="AT3064" s="1"/>
      <c r="AU3064" s="1"/>
      <c r="AV3064" s="1"/>
      <c r="AW3064" s="1"/>
      <c r="AX3064" s="1"/>
      <c r="AY3064" s="1"/>
      <c r="AZ3064" s="1"/>
      <c r="BA3064" s="1"/>
      <c r="BB3064" s="1"/>
    </row>
    <row r="3065" spans="1:54" x14ac:dyDescent="0.2">
      <c r="A3065" s="178">
        <f t="shared" si="1613"/>
        <v>44184</v>
      </c>
      <c r="B3065" s="2">
        <f t="shared" si="1599"/>
        <v>56483.216456435912</v>
      </c>
      <c r="C3065" s="2">
        <f t="shared" si="1614"/>
        <v>36425.093267910001</v>
      </c>
      <c r="D3065" s="2">
        <f>SUM(Y3065:Y$3321)</f>
        <v>36425.093267910001</v>
      </c>
      <c r="E3065" s="11">
        <f t="shared" si="1600"/>
        <v>0</v>
      </c>
      <c r="F3065" s="99">
        <f t="shared" si="1593"/>
        <v>5438.12</v>
      </c>
      <c r="G3065" s="3">
        <f>IF(N3065=1,VLOOKUP(A3064,[1]Plan1!$BG$69:$BI$188,3),G3064)</f>
        <v>5486.52</v>
      </c>
      <c r="H3065" s="200">
        <f t="shared" si="1594"/>
        <v>44106</v>
      </c>
      <c r="I3065" s="200">
        <f t="shared" si="1595"/>
        <v>44137</v>
      </c>
      <c r="J3065" s="27">
        <f t="shared" si="1601"/>
        <v>8.9001346053416697E-3</v>
      </c>
      <c r="K3065" s="12">
        <f t="shared" si="1615"/>
        <v>44200</v>
      </c>
      <c r="L3065" s="12">
        <f t="shared" si="1602"/>
        <v>44200</v>
      </c>
      <c r="M3065" s="1">
        <f t="shared" si="1616"/>
        <v>22</v>
      </c>
      <c r="N3065" s="1">
        <f t="shared" si="1603"/>
        <v>14</v>
      </c>
      <c r="O3065" s="2">
        <f t="shared" si="1604"/>
        <v>1.00565459</v>
      </c>
      <c r="P3065" s="11">
        <f t="shared" si="1625"/>
        <v>1.00860017</v>
      </c>
      <c r="Q3065" s="11">
        <f t="shared" si="1621"/>
        <v>1.5683288214130147</v>
      </c>
      <c r="R3065" s="2">
        <f t="shared" si="1624"/>
        <v>1.57719707</v>
      </c>
      <c r="S3065" s="2">
        <f t="shared" si="1619"/>
        <v>1.54506685</v>
      </c>
      <c r="T3065" s="2">
        <f t="shared" si="1605"/>
        <v>56279.204116399997</v>
      </c>
      <c r="U3065" s="2">
        <f t="shared" si="1606"/>
        <v>19854.110848495911</v>
      </c>
      <c r="V3065" s="2">
        <f t="shared" si="1607"/>
        <v>0</v>
      </c>
      <c r="W3065" s="2">
        <f t="shared" si="1608"/>
        <v>56279.204116405912</v>
      </c>
      <c r="X3065" s="29">
        <f t="shared" si="1609"/>
        <v>0</v>
      </c>
      <c r="Y3065" s="2">
        <f t="shared" si="1620"/>
        <v>0</v>
      </c>
      <c r="Z3065" s="82">
        <f t="shared" si="1610"/>
        <v>0</v>
      </c>
      <c r="AA3065" s="2">
        <f t="shared" si="1597"/>
        <v>0</v>
      </c>
      <c r="AB3065" s="27">
        <f t="shared" si="1617"/>
        <v>6.7299999999999999E-2</v>
      </c>
      <c r="AC3065" s="29">
        <f t="shared" si="1596"/>
        <v>14</v>
      </c>
      <c r="AD3065" s="29">
        <v>252</v>
      </c>
      <c r="AE3065" s="11">
        <f t="shared" si="1622"/>
        <v>1.0036250040000001</v>
      </c>
      <c r="AF3065" s="2">
        <f t="shared" si="1598"/>
        <v>204.01234002999999</v>
      </c>
      <c r="AG3065" s="2">
        <f t="shared" si="1611"/>
        <v>204.01234002999999</v>
      </c>
      <c r="AH3065" s="3">
        <f t="shared" si="1612"/>
        <v>0</v>
      </c>
      <c r="AI3065" s="4" t="str">
        <f t="shared" si="1623"/>
        <v>A+J=</v>
      </c>
      <c r="AJ3065" s="12">
        <f t="shared" si="1618"/>
        <v>44200</v>
      </c>
      <c r="AK3065" s="12"/>
      <c r="AL3065" s="4"/>
      <c r="AM3065" s="1"/>
      <c r="AN3065" s="12"/>
      <c r="AO3065" s="1"/>
      <c r="AP3065" s="1"/>
      <c r="AQ3065" s="3"/>
      <c r="AR3065" s="3"/>
      <c r="AS3065" s="7"/>
      <c r="AT3065" s="1"/>
      <c r="AU3065" s="1"/>
      <c r="AV3065" s="1"/>
      <c r="AW3065" s="1"/>
      <c r="AX3065" s="1"/>
      <c r="AY3065" s="1"/>
      <c r="AZ3065" s="1"/>
      <c r="BA3065" s="1"/>
      <c r="BB3065" s="1"/>
    </row>
    <row r="3066" spans="1:54" x14ac:dyDescent="0.2">
      <c r="A3066" s="178">
        <f t="shared" si="1613"/>
        <v>44185</v>
      </c>
      <c r="B3066" s="2">
        <f t="shared" si="1599"/>
        <v>56483.216456435912</v>
      </c>
      <c r="C3066" s="2">
        <f t="shared" si="1614"/>
        <v>36425.093267910001</v>
      </c>
      <c r="D3066" s="2">
        <f>SUM(Y3066:Y$3321)</f>
        <v>36425.093267910001</v>
      </c>
      <c r="E3066" s="11">
        <f t="shared" si="1600"/>
        <v>0</v>
      </c>
      <c r="F3066" s="99">
        <f t="shared" si="1593"/>
        <v>5438.12</v>
      </c>
      <c r="G3066" s="3">
        <f>IF(N3066=1,VLOOKUP(A3065,[1]Plan1!$BG$69:$BI$188,3),G3065)</f>
        <v>5486.52</v>
      </c>
      <c r="H3066" s="200">
        <f t="shared" si="1594"/>
        <v>44106</v>
      </c>
      <c r="I3066" s="200">
        <f t="shared" si="1595"/>
        <v>44137</v>
      </c>
      <c r="J3066" s="27">
        <f t="shared" si="1601"/>
        <v>8.9001346053416697E-3</v>
      </c>
      <c r="K3066" s="12">
        <f t="shared" si="1615"/>
        <v>44200</v>
      </c>
      <c r="L3066" s="12">
        <f t="shared" si="1602"/>
        <v>44200</v>
      </c>
      <c r="M3066" s="1">
        <f t="shared" si="1616"/>
        <v>22</v>
      </c>
      <c r="N3066" s="1">
        <f t="shared" si="1603"/>
        <v>14</v>
      </c>
      <c r="O3066" s="2">
        <f t="shared" si="1604"/>
        <v>1.00565459</v>
      </c>
      <c r="P3066" s="11">
        <f t="shared" si="1625"/>
        <v>1.00860017</v>
      </c>
      <c r="Q3066" s="11">
        <f t="shared" si="1621"/>
        <v>1.5683288214130147</v>
      </c>
      <c r="R3066" s="2">
        <f t="shared" si="1624"/>
        <v>1.57719707</v>
      </c>
      <c r="S3066" s="2">
        <f t="shared" si="1619"/>
        <v>1.54506685</v>
      </c>
      <c r="T3066" s="2">
        <f t="shared" si="1605"/>
        <v>56279.204116399997</v>
      </c>
      <c r="U3066" s="2">
        <f t="shared" si="1606"/>
        <v>19854.110848495911</v>
      </c>
      <c r="V3066" s="2">
        <f t="shared" si="1607"/>
        <v>0</v>
      </c>
      <c r="W3066" s="2">
        <f t="shared" si="1608"/>
        <v>56279.204116405912</v>
      </c>
      <c r="X3066" s="29">
        <f t="shared" si="1609"/>
        <v>0</v>
      </c>
      <c r="Y3066" s="2">
        <f t="shared" si="1620"/>
        <v>0</v>
      </c>
      <c r="Z3066" s="82">
        <f t="shared" si="1610"/>
        <v>0</v>
      </c>
      <c r="AA3066" s="2">
        <f t="shared" si="1597"/>
        <v>0</v>
      </c>
      <c r="AB3066" s="27">
        <f t="shared" si="1617"/>
        <v>6.7299999999999999E-2</v>
      </c>
      <c r="AC3066" s="29">
        <f t="shared" si="1596"/>
        <v>14</v>
      </c>
      <c r="AD3066" s="29">
        <v>252</v>
      </c>
      <c r="AE3066" s="11">
        <f t="shared" si="1622"/>
        <v>1.0036250040000001</v>
      </c>
      <c r="AF3066" s="2">
        <f t="shared" si="1598"/>
        <v>204.01234002999999</v>
      </c>
      <c r="AG3066" s="2">
        <f t="shared" si="1611"/>
        <v>204.01234002999999</v>
      </c>
      <c r="AH3066" s="3">
        <f t="shared" si="1612"/>
        <v>0</v>
      </c>
      <c r="AI3066" s="4" t="str">
        <f t="shared" si="1623"/>
        <v>A+J=</v>
      </c>
      <c r="AJ3066" s="12">
        <f t="shared" si="1618"/>
        <v>44200</v>
      </c>
      <c r="AK3066" s="12"/>
      <c r="AL3066" s="4"/>
      <c r="AM3066" s="1"/>
      <c r="AN3066" s="12"/>
      <c r="AO3066" s="1"/>
      <c r="AP3066" s="1"/>
      <c r="AQ3066" s="3"/>
      <c r="AR3066" s="3"/>
      <c r="AS3066" s="7"/>
      <c r="AT3066" s="1"/>
      <c r="AU3066" s="1"/>
      <c r="AV3066" s="1"/>
      <c r="AW3066" s="1"/>
      <c r="AX3066" s="1"/>
      <c r="AY3066" s="1"/>
      <c r="AZ3066" s="1"/>
      <c r="BA3066" s="1"/>
      <c r="BB3066" s="1"/>
    </row>
    <row r="3067" spans="1:54" x14ac:dyDescent="0.2">
      <c r="A3067" s="178">
        <f t="shared" si="1613"/>
        <v>44186</v>
      </c>
      <c r="B3067" s="2">
        <f t="shared" si="1599"/>
        <v>56483.216456435912</v>
      </c>
      <c r="C3067" s="2">
        <f t="shared" si="1614"/>
        <v>36425.093267910001</v>
      </c>
      <c r="D3067" s="2">
        <f>SUM(Y3067:Y$3321)</f>
        <v>36425.093267910001</v>
      </c>
      <c r="E3067" s="11">
        <f t="shared" si="1600"/>
        <v>0</v>
      </c>
      <c r="F3067" s="99">
        <f t="shared" si="1593"/>
        <v>5438.12</v>
      </c>
      <c r="G3067" s="3">
        <f>IF(N3067=1,VLOOKUP(A3066,[1]Plan1!$BG$69:$BI$188,3),G3066)</f>
        <v>5486.52</v>
      </c>
      <c r="H3067" s="200">
        <f t="shared" si="1594"/>
        <v>44106</v>
      </c>
      <c r="I3067" s="200">
        <f t="shared" si="1595"/>
        <v>44137</v>
      </c>
      <c r="J3067" s="27">
        <f t="shared" si="1601"/>
        <v>8.9001346053416697E-3</v>
      </c>
      <c r="K3067" s="12">
        <f t="shared" si="1615"/>
        <v>44200</v>
      </c>
      <c r="L3067" s="12">
        <f t="shared" si="1602"/>
        <v>44200</v>
      </c>
      <c r="M3067" s="1">
        <f t="shared" si="1616"/>
        <v>22</v>
      </c>
      <c r="N3067" s="1">
        <f t="shared" si="1603"/>
        <v>14</v>
      </c>
      <c r="O3067" s="2">
        <f t="shared" si="1604"/>
        <v>1.00565459</v>
      </c>
      <c r="P3067" s="11">
        <f t="shared" si="1625"/>
        <v>1.00860017</v>
      </c>
      <c r="Q3067" s="11">
        <f t="shared" si="1621"/>
        <v>1.5683288214130147</v>
      </c>
      <c r="R3067" s="2">
        <f t="shared" si="1624"/>
        <v>1.57719707</v>
      </c>
      <c r="S3067" s="2">
        <f t="shared" si="1619"/>
        <v>1.54506685</v>
      </c>
      <c r="T3067" s="2">
        <f t="shared" si="1605"/>
        <v>56279.204116399997</v>
      </c>
      <c r="U3067" s="2">
        <f t="shared" si="1606"/>
        <v>19854.110848495911</v>
      </c>
      <c r="V3067" s="2">
        <f t="shared" si="1607"/>
        <v>0</v>
      </c>
      <c r="W3067" s="2">
        <f t="shared" si="1608"/>
        <v>56279.204116405912</v>
      </c>
      <c r="X3067" s="29">
        <f t="shared" si="1609"/>
        <v>0</v>
      </c>
      <c r="Y3067" s="2">
        <f t="shared" si="1620"/>
        <v>0</v>
      </c>
      <c r="Z3067" s="82">
        <f t="shared" si="1610"/>
        <v>0</v>
      </c>
      <c r="AA3067" s="2">
        <f t="shared" si="1597"/>
        <v>0</v>
      </c>
      <c r="AB3067" s="27">
        <f t="shared" si="1617"/>
        <v>6.7299999999999999E-2</v>
      </c>
      <c r="AC3067" s="29">
        <f t="shared" si="1596"/>
        <v>14</v>
      </c>
      <c r="AD3067" s="29">
        <v>252</v>
      </c>
      <c r="AE3067" s="11">
        <f t="shared" si="1622"/>
        <v>1.0036250040000001</v>
      </c>
      <c r="AF3067" s="2">
        <f t="shared" si="1598"/>
        <v>204.01234002999999</v>
      </c>
      <c r="AG3067" s="2">
        <f t="shared" si="1611"/>
        <v>204.01234002999999</v>
      </c>
      <c r="AH3067" s="3">
        <f t="shared" si="1612"/>
        <v>0</v>
      </c>
      <c r="AI3067" s="4" t="str">
        <f t="shared" si="1623"/>
        <v>A+J=</v>
      </c>
      <c r="AJ3067" s="12">
        <f t="shared" si="1618"/>
        <v>44200</v>
      </c>
      <c r="AK3067" s="12"/>
      <c r="AL3067" s="4"/>
      <c r="AM3067" s="1"/>
      <c r="AN3067" s="12"/>
      <c r="AO3067" s="1"/>
      <c r="AP3067" s="1"/>
      <c r="AQ3067" s="3"/>
      <c r="AR3067" s="3"/>
      <c r="AS3067" s="7"/>
      <c r="AT3067" s="1"/>
      <c r="AU3067" s="1"/>
      <c r="AV3067" s="1"/>
      <c r="AW3067" s="1"/>
      <c r="AX3067" s="1"/>
      <c r="AY3067" s="1"/>
      <c r="AZ3067" s="1"/>
      <c r="BA3067" s="1"/>
      <c r="BB3067" s="1"/>
    </row>
    <row r="3068" spans="1:54" x14ac:dyDescent="0.2">
      <c r="A3068" s="178">
        <f t="shared" si="1613"/>
        <v>44187</v>
      </c>
      <c r="B3068" s="2">
        <f t="shared" si="1599"/>
        <v>56497.817026645913</v>
      </c>
      <c r="C3068" s="2">
        <f t="shared" si="1614"/>
        <v>36425.093267910001</v>
      </c>
      <c r="D3068" s="2">
        <f>SUM(Y3068:Y$3321)</f>
        <v>36425.093267910001</v>
      </c>
      <c r="E3068" s="11">
        <f t="shared" si="1600"/>
        <v>0</v>
      </c>
      <c r="F3068" s="99">
        <f t="shared" si="1593"/>
        <v>5438.12</v>
      </c>
      <c r="G3068" s="3">
        <f>IF(N3068=1,VLOOKUP(A3067,[1]Plan1!$BG$69:$BI$188,3),G3067)</f>
        <v>5486.52</v>
      </c>
      <c r="H3068" s="200">
        <f t="shared" si="1594"/>
        <v>44106</v>
      </c>
      <c r="I3068" s="200">
        <f t="shared" si="1595"/>
        <v>44137</v>
      </c>
      <c r="J3068" s="27">
        <f t="shared" si="1601"/>
        <v>8.9001346053416697E-3</v>
      </c>
      <c r="K3068" s="12">
        <f t="shared" si="1615"/>
        <v>44200</v>
      </c>
      <c r="L3068" s="12">
        <f t="shared" si="1602"/>
        <v>44200</v>
      </c>
      <c r="M3068" s="1">
        <f t="shared" si="1616"/>
        <v>22</v>
      </c>
      <c r="N3068" s="1">
        <f t="shared" si="1603"/>
        <v>15</v>
      </c>
      <c r="O3068" s="2">
        <f t="shared" si="1604"/>
        <v>1.0060597099999999</v>
      </c>
      <c r="P3068" s="11">
        <f t="shared" si="1625"/>
        <v>1.00860017</v>
      </c>
      <c r="Q3068" s="11">
        <f t="shared" si="1621"/>
        <v>1.5683288214130147</v>
      </c>
      <c r="R3068" s="2">
        <f t="shared" si="1624"/>
        <v>1.57783243</v>
      </c>
      <c r="S3068" s="2">
        <f t="shared" si="1619"/>
        <v>1.54506685</v>
      </c>
      <c r="T3068" s="2">
        <f t="shared" si="1605"/>
        <v>56279.204116399997</v>
      </c>
      <c r="U3068" s="2">
        <f t="shared" si="1606"/>
        <v>19854.110848495911</v>
      </c>
      <c r="V3068" s="2">
        <f t="shared" si="1607"/>
        <v>0</v>
      </c>
      <c r="W3068" s="2">
        <f t="shared" si="1608"/>
        <v>56279.204116405912</v>
      </c>
      <c r="X3068" s="29">
        <f t="shared" si="1609"/>
        <v>0</v>
      </c>
      <c r="Y3068" s="2">
        <f t="shared" si="1620"/>
        <v>0</v>
      </c>
      <c r="Z3068" s="82">
        <f t="shared" si="1610"/>
        <v>0</v>
      </c>
      <c r="AA3068" s="2">
        <f t="shared" si="1597"/>
        <v>0</v>
      </c>
      <c r="AB3068" s="27">
        <f t="shared" si="1617"/>
        <v>6.7299999999999999E-2</v>
      </c>
      <c r="AC3068" s="29">
        <f t="shared" si="1596"/>
        <v>15</v>
      </c>
      <c r="AD3068" s="29">
        <v>252</v>
      </c>
      <c r="AE3068" s="11">
        <f t="shared" si="1622"/>
        <v>1.003884435</v>
      </c>
      <c r="AF3068" s="2">
        <f t="shared" si="1598"/>
        <v>218.61291023999999</v>
      </c>
      <c r="AG3068" s="2">
        <f t="shared" si="1611"/>
        <v>218.61291023999999</v>
      </c>
      <c r="AH3068" s="3">
        <f t="shared" si="1612"/>
        <v>0</v>
      </c>
      <c r="AI3068" s="4" t="str">
        <f t="shared" si="1623"/>
        <v>A+J=</v>
      </c>
      <c r="AJ3068" s="12">
        <f t="shared" si="1618"/>
        <v>44200</v>
      </c>
      <c r="AK3068" s="12"/>
      <c r="AL3068" s="4"/>
      <c r="AM3068" s="1"/>
      <c r="AN3068" s="12"/>
      <c r="AO3068" s="1"/>
      <c r="AP3068" s="1"/>
      <c r="AQ3068" s="3"/>
      <c r="AR3068" s="3"/>
      <c r="AS3068" s="7"/>
      <c r="AT3068" s="1"/>
      <c r="AU3068" s="1"/>
      <c r="AV3068" s="1"/>
      <c r="AW3068" s="1"/>
      <c r="AX3068" s="1"/>
      <c r="AY3068" s="1"/>
      <c r="AZ3068" s="1"/>
      <c r="BA3068" s="1"/>
      <c r="BB3068" s="1"/>
    </row>
    <row r="3069" spans="1:54" x14ac:dyDescent="0.2">
      <c r="A3069" s="178">
        <f t="shared" si="1613"/>
        <v>44188</v>
      </c>
      <c r="B3069" s="2">
        <f t="shared" si="1599"/>
        <v>56512.421423835913</v>
      </c>
      <c r="C3069" s="2">
        <f t="shared" si="1614"/>
        <v>36425.093267910001</v>
      </c>
      <c r="D3069" s="2">
        <f>SUM(Y3069:Y$3321)</f>
        <v>36425.093267910001</v>
      </c>
      <c r="E3069" s="11">
        <f t="shared" si="1600"/>
        <v>0</v>
      </c>
      <c r="F3069" s="99">
        <f t="shared" si="1593"/>
        <v>5438.12</v>
      </c>
      <c r="G3069" s="3">
        <f>IF(N3069=1,VLOOKUP(A3068,[1]Plan1!$BG$69:$BI$188,3),G3068)</f>
        <v>5486.52</v>
      </c>
      <c r="H3069" s="200">
        <f t="shared" si="1594"/>
        <v>44106</v>
      </c>
      <c r="I3069" s="200">
        <f t="shared" si="1595"/>
        <v>44137</v>
      </c>
      <c r="J3069" s="27">
        <f t="shared" si="1601"/>
        <v>8.9001346053416697E-3</v>
      </c>
      <c r="K3069" s="12">
        <f t="shared" si="1615"/>
        <v>44200</v>
      </c>
      <c r="L3069" s="12">
        <f t="shared" si="1602"/>
        <v>44200</v>
      </c>
      <c r="M3069" s="1">
        <f t="shared" si="1616"/>
        <v>22</v>
      </c>
      <c r="N3069" s="1">
        <f t="shared" si="1603"/>
        <v>16</v>
      </c>
      <c r="O3069" s="2">
        <f t="shared" si="1604"/>
        <v>1.00646499</v>
      </c>
      <c r="P3069" s="11">
        <f t="shared" si="1625"/>
        <v>1.00860017</v>
      </c>
      <c r="Q3069" s="11">
        <f t="shared" si="1621"/>
        <v>1.5683288214130147</v>
      </c>
      <c r="R3069" s="2">
        <f t="shared" si="1624"/>
        <v>1.5784680499999999</v>
      </c>
      <c r="S3069" s="2">
        <f t="shared" si="1619"/>
        <v>1.54506685</v>
      </c>
      <c r="T3069" s="2">
        <f t="shared" si="1605"/>
        <v>56279.204116399997</v>
      </c>
      <c r="U3069" s="2">
        <f t="shared" si="1606"/>
        <v>19854.110848495911</v>
      </c>
      <c r="V3069" s="2">
        <f t="shared" si="1607"/>
        <v>0</v>
      </c>
      <c r="W3069" s="2">
        <f t="shared" si="1608"/>
        <v>56279.204116405912</v>
      </c>
      <c r="X3069" s="29">
        <f t="shared" si="1609"/>
        <v>0</v>
      </c>
      <c r="Y3069" s="2">
        <f t="shared" si="1620"/>
        <v>0</v>
      </c>
      <c r="Z3069" s="82">
        <f t="shared" si="1610"/>
        <v>0</v>
      </c>
      <c r="AA3069" s="2">
        <f t="shared" si="1597"/>
        <v>0</v>
      </c>
      <c r="AB3069" s="27">
        <f t="shared" si="1617"/>
        <v>6.7299999999999999E-2</v>
      </c>
      <c r="AC3069" s="29">
        <f t="shared" si="1596"/>
        <v>16</v>
      </c>
      <c r="AD3069" s="29">
        <v>252</v>
      </c>
      <c r="AE3069" s="11">
        <f t="shared" si="1622"/>
        <v>1.004143934</v>
      </c>
      <c r="AF3069" s="2">
        <f t="shared" si="1598"/>
        <v>233.21730743000001</v>
      </c>
      <c r="AG3069" s="2">
        <f t="shared" si="1611"/>
        <v>233.21730743000001</v>
      </c>
      <c r="AH3069" s="3">
        <f t="shared" si="1612"/>
        <v>0</v>
      </c>
      <c r="AI3069" s="4" t="str">
        <f t="shared" si="1623"/>
        <v>A+J=</v>
      </c>
      <c r="AJ3069" s="12">
        <f t="shared" si="1618"/>
        <v>44200</v>
      </c>
      <c r="AK3069" s="12"/>
      <c r="AL3069" s="4"/>
      <c r="AM3069" s="1"/>
      <c r="AN3069" s="12"/>
      <c r="AO3069" s="1"/>
      <c r="AP3069" s="1"/>
      <c r="AQ3069" s="3"/>
      <c r="AR3069" s="3"/>
      <c r="AS3069" s="7"/>
      <c r="AT3069" s="1"/>
      <c r="AU3069" s="1"/>
      <c r="AV3069" s="1"/>
      <c r="AW3069" s="1"/>
      <c r="AX3069" s="1"/>
      <c r="AY3069" s="1"/>
      <c r="AZ3069" s="1"/>
      <c r="BA3069" s="1"/>
      <c r="BB3069" s="1"/>
    </row>
    <row r="3070" spans="1:54" x14ac:dyDescent="0.2">
      <c r="A3070" s="178">
        <f t="shared" si="1613"/>
        <v>44189</v>
      </c>
      <c r="B3070" s="2">
        <f t="shared" si="1599"/>
        <v>56527.029535445909</v>
      </c>
      <c r="C3070" s="2">
        <f t="shared" si="1614"/>
        <v>36425.093267910001</v>
      </c>
      <c r="D3070" s="2">
        <f>SUM(Y3070:Y$3321)</f>
        <v>36425.093267910001</v>
      </c>
      <c r="E3070" s="11">
        <f t="shared" si="1600"/>
        <v>0</v>
      </c>
      <c r="F3070" s="99">
        <f t="shared" si="1593"/>
        <v>5438.12</v>
      </c>
      <c r="G3070" s="3">
        <f>IF(N3070=1,VLOOKUP(A3069,[1]Plan1!$BG$69:$BI$188,3),G3069)</f>
        <v>5486.52</v>
      </c>
      <c r="H3070" s="200">
        <f t="shared" si="1594"/>
        <v>44106</v>
      </c>
      <c r="I3070" s="200">
        <f t="shared" si="1595"/>
        <v>44137</v>
      </c>
      <c r="J3070" s="27">
        <f t="shared" si="1601"/>
        <v>8.9001346053416697E-3</v>
      </c>
      <c r="K3070" s="12">
        <f t="shared" si="1615"/>
        <v>44200</v>
      </c>
      <c r="L3070" s="12">
        <f t="shared" si="1602"/>
        <v>44200</v>
      </c>
      <c r="M3070" s="1">
        <f t="shared" si="1616"/>
        <v>22</v>
      </c>
      <c r="N3070" s="1">
        <f t="shared" si="1603"/>
        <v>17</v>
      </c>
      <c r="O3070" s="2">
        <f t="shared" si="1604"/>
        <v>1.0068704399999999</v>
      </c>
      <c r="P3070" s="11">
        <f t="shared" si="1625"/>
        <v>1.00860017</v>
      </c>
      <c r="Q3070" s="11">
        <f t="shared" si="1621"/>
        <v>1.5683288214130147</v>
      </c>
      <c r="R3070" s="2">
        <f t="shared" si="1624"/>
        <v>1.57910393</v>
      </c>
      <c r="S3070" s="2">
        <f t="shared" si="1619"/>
        <v>1.54506685</v>
      </c>
      <c r="T3070" s="2">
        <f t="shared" si="1605"/>
        <v>56279.204116399997</v>
      </c>
      <c r="U3070" s="2">
        <f t="shared" si="1606"/>
        <v>19854.110848495911</v>
      </c>
      <c r="V3070" s="2">
        <f t="shared" si="1607"/>
        <v>0</v>
      </c>
      <c r="W3070" s="2">
        <f t="shared" si="1608"/>
        <v>56279.204116405912</v>
      </c>
      <c r="X3070" s="29">
        <f t="shared" si="1609"/>
        <v>0</v>
      </c>
      <c r="Y3070" s="2">
        <f t="shared" si="1620"/>
        <v>0</v>
      </c>
      <c r="Z3070" s="82">
        <f t="shared" si="1610"/>
        <v>0</v>
      </c>
      <c r="AA3070" s="2">
        <f t="shared" si="1597"/>
        <v>0</v>
      </c>
      <c r="AB3070" s="27">
        <f t="shared" si="1617"/>
        <v>6.7299999999999999E-2</v>
      </c>
      <c r="AC3070" s="29">
        <f t="shared" si="1596"/>
        <v>17</v>
      </c>
      <c r="AD3070" s="29">
        <v>252</v>
      </c>
      <c r="AE3070" s="11">
        <f t="shared" si="1622"/>
        <v>1.0044034989999999</v>
      </c>
      <c r="AF3070" s="2">
        <f t="shared" si="1598"/>
        <v>247.82541904000001</v>
      </c>
      <c r="AG3070" s="2">
        <f t="shared" si="1611"/>
        <v>247.82541904000001</v>
      </c>
      <c r="AH3070" s="3">
        <f t="shared" si="1612"/>
        <v>0</v>
      </c>
      <c r="AI3070" s="4" t="str">
        <f t="shared" si="1623"/>
        <v>A+J=</v>
      </c>
      <c r="AJ3070" s="12">
        <f t="shared" si="1618"/>
        <v>44200</v>
      </c>
      <c r="AK3070" s="12"/>
      <c r="AL3070" s="4"/>
      <c r="AM3070" s="1"/>
      <c r="AN3070" s="12"/>
      <c r="AO3070" s="1"/>
      <c r="AP3070" s="1"/>
      <c r="AQ3070" s="3"/>
      <c r="AR3070" s="3"/>
      <c r="AS3070" s="7"/>
      <c r="AT3070" s="1"/>
      <c r="AU3070" s="1"/>
      <c r="AV3070" s="1"/>
      <c r="AW3070" s="1"/>
      <c r="AX3070" s="1"/>
      <c r="AY3070" s="1"/>
      <c r="AZ3070" s="1"/>
      <c r="BA3070" s="1"/>
      <c r="BB3070" s="1"/>
    </row>
    <row r="3071" spans="1:54" x14ac:dyDescent="0.2">
      <c r="A3071" s="178">
        <f t="shared" si="1613"/>
        <v>44190</v>
      </c>
      <c r="B3071" s="2">
        <f t="shared" si="1599"/>
        <v>56541.641417775914</v>
      </c>
      <c r="C3071" s="2">
        <f t="shared" si="1614"/>
        <v>36425.093267910001</v>
      </c>
      <c r="D3071" s="2">
        <f>SUM(Y3071:Y$3321)</f>
        <v>36425.093267910001</v>
      </c>
      <c r="E3071" s="11">
        <f t="shared" si="1600"/>
        <v>0</v>
      </c>
      <c r="F3071" s="99">
        <f t="shared" si="1593"/>
        <v>5438.12</v>
      </c>
      <c r="G3071" s="3">
        <f>IF(N3071=1,VLOOKUP(A3070,[1]Plan1!$BG$69:$BI$188,3),G3070)</f>
        <v>5486.52</v>
      </c>
      <c r="H3071" s="200">
        <f t="shared" si="1594"/>
        <v>44106</v>
      </c>
      <c r="I3071" s="200">
        <f t="shared" si="1595"/>
        <v>44137</v>
      </c>
      <c r="J3071" s="27">
        <f t="shared" si="1601"/>
        <v>8.9001346053416697E-3</v>
      </c>
      <c r="K3071" s="12">
        <f t="shared" si="1615"/>
        <v>44200</v>
      </c>
      <c r="L3071" s="12">
        <f t="shared" si="1602"/>
        <v>44200</v>
      </c>
      <c r="M3071" s="1">
        <f t="shared" si="1616"/>
        <v>22</v>
      </c>
      <c r="N3071" s="1">
        <f t="shared" si="1603"/>
        <v>18</v>
      </c>
      <c r="O3071" s="2">
        <f t="shared" si="1604"/>
        <v>1.00727605</v>
      </c>
      <c r="P3071" s="11">
        <f t="shared" si="1625"/>
        <v>1.00860017</v>
      </c>
      <c r="Q3071" s="11">
        <f t="shared" si="1621"/>
        <v>1.5683288214130147</v>
      </c>
      <c r="R3071" s="2">
        <f t="shared" si="1624"/>
        <v>1.57974006</v>
      </c>
      <c r="S3071" s="2">
        <f t="shared" si="1619"/>
        <v>1.54506685</v>
      </c>
      <c r="T3071" s="2">
        <f t="shared" si="1605"/>
        <v>56279.204116399997</v>
      </c>
      <c r="U3071" s="2">
        <f t="shared" si="1606"/>
        <v>19854.110848495911</v>
      </c>
      <c r="V3071" s="2">
        <f t="shared" si="1607"/>
        <v>0</v>
      </c>
      <c r="W3071" s="2">
        <f t="shared" si="1608"/>
        <v>56279.204116405912</v>
      </c>
      <c r="X3071" s="29">
        <f t="shared" si="1609"/>
        <v>0</v>
      </c>
      <c r="Y3071" s="2">
        <f t="shared" si="1620"/>
        <v>0</v>
      </c>
      <c r="Z3071" s="82">
        <f t="shared" si="1610"/>
        <v>0</v>
      </c>
      <c r="AA3071" s="2">
        <f t="shared" si="1597"/>
        <v>0</v>
      </c>
      <c r="AB3071" s="27">
        <f t="shared" si="1617"/>
        <v>6.7299999999999999E-2</v>
      </c>
      <c r="AC3071" s="29">
        <f t="shared" si="1596"/>
        <v>18</v>
      </c>
      <c r="AD3071" s="29">
        <v>252</v>
      </c>
      <c r="AE3071" s="11">
        <f t="shared" si="1622"/>
        <v>1.004663131</v>
      </c>
      <c r="AF3071" s="2">
        <f t="shared" si="1598"/>
        <v>262.43730137</v>
      </c>
      <c r="AG3071" s="2">
        <f t="shared" si="1611"/>
        <v>262.43730137</v>
      </c>
      <c r="AH3071" s="3">
        <f t="shared" si="1612"/>
        <v>0</v>
      </c>
      <c r="AI3071" s="4" t="str">
        <f t="shared" si="1623"/>
        <v>A+J=</v>
      </c>
      <c r="AJ3071" s="12">
        <f t="shared" si="1618"/>
        <v>44200</v>
      </c>
      <c r="AK3071" s="12"/>
      <c r="AL3071" s="4"/>
      <c r="AM3071" s="1"/>
      <c r="AN3071" s="12"/>
      <c r="AO3071" s="1"/>
      <c r="AP3071" s="1"/>
      <c r="AQ3071" s="3"/>
      <c r="AR3071" s="3"/>
      <c r="AS3071" s="7"/>
      <c r="AT3071" s="1"/>
      <c r="AU3071" s="1"/>
      <c r="AV3071" s="1"/>
      <c r="AW3071" s="1"/>
      <c r="AX3071" s="1"/>
      <c r="AY3071" s="1"/>
      <c r="AZ3071" s="1"/>
      <c r="BA3071" s="1"/>
      <c r="BB3071" s="1"/>
    </row>
    <row r="3072" spans="1:54" x14ac:dyDescent="0.2">
      <c r="A3072" s="178">
        <f t="shared" si="1613"/>
        <v>44191</v>
      </c>
      <c r="B3072" s="2">
        <f t="shared" si="1599"/>
        <v>56541.641417775914</v>
      </c>
      <c r="C3072" s="2">
        <f t="shared" si="1614"/>
        <v>36425.093267910001</v>
      </c>
      <c r="D3072" s="2">
        <f>SUM(Y3072:Y$3321)</f>
        <v>36425.093267910001</v>
      </c>
      <c r="E3072" s="11">
        <f t="shared" si="1600"/>
        <v>0</v>
      </c>
      <c r="F3072" s="99">
        <f t="shared" si="1593"/>
        <v>5438.12</v>
      </c>
      <c r="G3072" s="3">
        <f>IF(N3072=1,VLOOKUP(A3071,[1]Plan1!$BG$69:$BI$188,3),G3071)</f>
        <v>5486.52</v>
      </c>
      <c r="H3072" s="200">
        <f t="shared" si="1594"/>
        <v>44106</v>
      </c>
      <c r="I3072" s="200">
        <f t="shared" si="1595"/>
        <v>44137</v>
      </c>
      <c r="J3072" s="27">
        <f t="shared" si="1601"/>
        <v>8.9001346053416697E-3</v>
      </c>
      <c r="K3072" s="12">
        <f t="shared" si="1615"/>
        <v>44200</v>
      </c>
      <c r="L3072" s="12">
        <f t="shared" si="1602"/>
        <v>44200</v>
      </c>
      <c r="M3072" s="1">
        <f t="shared" si="1616"/>
        <v>22</v>
      </c>
      <c r="N3072" s="1">
        <f t="shared" si="1603"/>
        <v>18</v>
      </c>
      <c r="O3072" s="2">
        <f t="shared" si="1604"/>
        <v>1.00727605</v>
      </c>
      <c r="P3072" s="11">
        <f t="shared" si="1625"/>
        <v>1.00860017</v>
      </c>
      <c r="Q3072" s="11">
        <f t="shared" si="1621"/>
        <v>1.5683288214130147</v>
      </c>
      <c r="R3072" s="2">
        <f t="shared" si="1624"/>
        <v>1.57974006</v>
      </c>
      <c r="S3072" s="2">
        <f t="shared" si="1619"/>
        <v>1.54506685</v>
      </c>
      <c r="T3072" s="2">
        <f t="shared" si="1605"/>
        <v>56279.204116399997</v>
      </c>
      <c r="U3072" s="2">
        <f t="shared" si="1606"/>
        <v>19854.110848495911</v>
      </c>
      <c r="V3072" s="2">
        <f t="shared" si="1607"/>
        <v>0</v>
      </c>
      <c r="W3072" s="2">
        <f t="shared" si="1608"/>
        <v>56279.204116405912</v>
      </c>
      <c r="X3072" s="29">
        <f t="shared" si="1609"/>
        <v>0</v>
      </c>
      <c r="Y3072" s="2">
        <f t="shared" si="1620"/>
        <v>0</v>
      </c>
      <c r="Z3072" s="82">
        <f t="shared" si="1610"/>
        <v>0</v>
      </c>
      <c r="AA3072" s="2">
        <f t="shared" si="1597"/>
        <v>0</v>
      </c>
      <c r="AB3072" s="27">
        <f t="shared" si="1617"/>
        <v>6.7299999999999999E-2</v>
      </c>
      <c r="AC3072" s="29">
        <f t="shared" si="1596"/>
        <v>18</v>
      </c>
      <c r="AD3072" s="29">
        <v>252</v>
      </c>
      <c r="AE3072" s="11">
        <f t="shared" si="1622"/>
        <v>1.004663131</v>
      </c>
      <c r="AF3072" s="2">
        <f t="shared" si="1598"/>
        <v>262.43730137</v>
      </c>
      <c r="AG3072" s="2">
        <f t="shared" si="1611"/>
        <v>262.43730137</v>
      </c>
      <c r="AH3072" s="3">
        <f t="shared" si="1612"/>
        <v>0</v>
      </c>
      <c r="AI3072" s="4" t="str">
        <f t="shared" si="1623"/>
        <v>A+J=</v>
      </c>
      <c r="AJ3072" s="12">
        <f t="shared" si="1618"/>
        <v>44200</v>
      </c>
      <c r="AK3072" s="12"/>
      <c r="AL3072" s="4"/>
      <c r="AM3072" s="1"/>
      <c r="AN3072" s="12"/>
      <c r="AO3072" s="1"/>
      <c r="AP3072" s="1"/>
      <c r="AQ3072" s="3"/>
      <c r="AR3072" s="3"/>
      <c r="AS3072" s="7"/>
      <c r="AT3072" s="1"/>
      <c r="AU3072" s="1"/>
      <c r="AV3072" s="1"/>
      <c r="AW3072" s="1"/>
      <c r="AX3072" s="1"/>
      <c r="AY3072" s="1"/>
      <c r="AZ3072" s="1"/>
      <c r="BA3072" s="1"/>
      <c r="BB3072" s="1"/>
    </row>
    <row r="3073" spans="1:54" x14ac:dyDescent="0.2">
      <c r="A3073" s="178">
        <f t="shared" si="1613"/>
        <v>44192</v>
      </c>
      <c r="B3073" s="2">
        <f t="shared" si="1599"/>
        <v>56541.641417775914</v>
      </c>
      <c r="C3073" s="2">
        <f t="shared" si="1614"/>
        <v>36425.093267910001</v>
      </c>
      <c r="D3073" s="2">
        <f>SUM(Y3073:Y$3321)</f>
        <v>36425.093267910001</v>
      </c>
      <c r="E3073" s="11">
        <f t="shared" si="1600"/>
        <v>0</v>
      </c>
      <c r="F3073" s="99">
        <f t="shared" ref="F3073:F3136" si="1626">IF(G3073=G3072,F3072,G3072)</f>
        <v>5438.12</v>
      </c>
      <c r="G3073" s="3">
        <f>IF(N3073=1,VLOOKUP(A3072,[1]Plan1!$BG$69:$BI$188,3),G3072)</f>
        <v>5486.52</v>
      </c>
      <c r="H3073" s="200">
        <f t="shared" ref="H3073:H3136" si="1627">EDATE(I3073,-1)</f>
        <v>44106</v>
      </c>
      <c r="I3073" s="200">
        <f t="shared" ref="I3073:I3136" si="1628">IF(X3072&gt;0,EDATE(A3073,-1),+I3072)</f>
        <v>44137</v>
      </c>
      <c r="J3073" s="27">
        <f t="shared" si="1601"/>
        <v>8.9001346053416697E-3</v>
      </c>
      <c r="K3073" s="12">
        <f t="shared" si="1615"/>
        <v>44200</v>
      </c>
      <c r="L3073" s="12">
        <f t="shared" si="1602"/>
        <v>44200</v>
      </c>
      <c r="M3073" s="1">
        <f t="shared" si="1616"/>
        <v>22</v>
      </c>
      <c r="N3073" s="1">
        <f t="shared" si="1603"/>
        <v>18</v>
      </c>
      <c r="O3073" s="2">
        <f t="shared" si="1604"/>
        <v>1.00727605</v>
      </c>
      <c r="P3073" s="11">
        <f t="shared" si="1625"/>
        <v>1.00860017</v>
      </c>
      <c r="Q3073" s="11">
        <f t="shared" si="1621"/>
        <v>1.5683288214130147</v>
      </c>
      <c r="R3073" s="2">
        <f t="shared" si="1624"/>
        <v>1.57974006</v>
      </c>
      <c r="S3073" s="2">
        <f t="shared" si="1619"/>
        <v>1.54506685</v>
      </c>
      <c r="T3073" s="2">
        <f t="shared" si="1605"/>
        <v>56279.204116399997</v>
      </c>
      <c r="U3073" s="2">
        <f t="shared" si="1606"/>
        <v>19854.110848495911</v>
      </c>
      <c r="V3073" s="2">
        <f t="shared" si="1607"/>
        <v>0</v>
      </c>
      <c r="W3073" s="2">
        <f t="shared" si="1608"/>
        <v>56279.204116405912</v>
      </c>
      <c r="X3073" s="29">
        <f t="shared" si="1609"/>
        <v>0</v>
      </c>
      <c r="Y3073" s="2">
        <f t="shared" si="1620"/>
        <v>0</v>
      </c>
      <c r="Z3073" s="82">
        <f t="shared" si="1610"/>
        <v>0</v>
      </c>
      <c r="AA3073" s="2">
        <f t="shared" si="1597"/>
        <v>0</v>
      </c>
      <c r="AB3073" s="27">
        <f t="shared" si="1617"/>
        <v>6.7299999999999999E-2</v>
      </c>
      <c r="AC3073" s="29">
        <f t="shared" ref="AC3073:AC3136" si="1629">N3073</f>
        <v>18</v>
      </c>
      <c r="AD3073" s="29">
        <v>252</v>
      </c>
      <c r="AE3073" s="11">
        <f t="shared" si="1622"/>
        <v>1.004663131</v>
      </c>
      <c r="AF3073" s="2">
        <f t="shared" si="1598"/>
        <v>262.43730137</v>
      </c>
      <c r="AG3073" s="2">
        <f t="shared" si="1611"/>
        <v>262.43730137</v>
      </c>
      <c r="AH3073" s="3">
        <f t="shared" si="1612"/>
        <v>0</v>
      </c>
      <c r="AI3073" s="4" t="str">
        <f t="shared" si="1623"/>
        <v>A+J=</v>
      </c>
      <c r="AJ3073" s="12">
        <f t="shared" si="1618"/>
        <v>44200</v>
      </c>
      <c r="AK3073" s="12"/>
      <c r="AL3073" s="4"/>
      <c r="AM3073" s="1"/>
      <c r="AN3073" s="12"/>
      <c r="AO3073" s="1"/>
      <c r="AP3073" s="1"/>
      <c r="AQ3073" s="3"/>
      <c r="AR3073" s="3"/>
      <c r="AS3073" s="7"/>
      <c r="AT3073" s="1"/>
      <c r="AU3073" s="1"/>
      <c r="AV3073" s="1"/>
      <c r="AW3073" s="1"/>
      <c r="AX3073" s="1"/>
      <c r="AY3073" s="1"/>
      <c r="AZ3073" s="1"/>
      <c r="BA3073" s="1"/>
      <c r="BB3073" s="1"/>
    </row>
    <row r="3074" spans="1:54" x14ac:dyDescent="0.2">
      <c r="A3074" s="178">
        <f t="shared" si="1613"/>
        <v>44193</v>
      </c>
      <c r="B3074" s="2">
        <f t="shared" si="1599"/>
        <v>56541.641417775914</v>
      </c>
      <c r="C3074" s="2">
        <f t="shared" si="1614"/>
        <v>36425.093267910001</v>
      </c>
      <c r="D3074" s="2">
        <f>SUM(Y3074:Y$3321)</f>
        <v>36425.093267910001</v>
      </c>
      <c r="E3074" s="11">
        <f t="shared" si="1600"/>
        <v>0</v>
      </c>
      <c r="F3074" s="99">
        <f t="shared" si="1626"/>
        <v>5438.12</v>
      </c>
      <c r="G3074" s="3">
        <f>IF(N3074=1,VLOOKUP(A3073,[1]Plan1!$BG$69:$BI$188,3),G3073)</f>
        <v>5486.52</v>
      </c>
      <c r="H3074" s="200">
        <f t="shared" si="1627"/>
        <v>44106</v>
      </c>
      <c r="I3074" s="200">
        <f t="shared" si="1628"/>
        <v>44137</v>
      </c>
      <c r="J3074" s="27">
        <f t="shared" si="1601"/>
        <v>8.9001346053416697E-3</v>
      </c>
      <c r="K3074" s="12">
        <f t="shared" si="1615"/>
        <v>44200</v>
      </c>
      <c r="L3074" s="12">
        <f t="shared" si="1602"/>
        <v>44200</v>
      </c>
      <c r="M3074" s="1">
        <f t="shared" si="1616"/>
        <v>22</v>
      </c>
      <c r="N3074" s="1">
        <f t="shared" si="1603"/>
        <v>18</v>
      </c>
      <c r="O3074" s="2">
        <f t="shared" si="1604"/>
        <v>1.00727605</v>
      </c>
      <c r="P3074" s="11">
        <f t="shared" si="1625"/>
        <v>1.00860017</v>
      </c>
      <c r="Q3074" s="11">
        <f t="shared" si="1621"/>
        <v>1.5683288214130147</v>
      </c>
      <c r="R3074" s="2">
        <f t="shared" si="1624"/>
        <v>1.57974006</v>
      </c>
      <c r="S3074" s="2">
        <f t="shared" si="1619"/>
        <v>1.54506685</v>
      </c>
      <c r="T3074" s="2">
        <f t="shared" si="1605"/>
        <v>56279.204116399997</v>
      </c>
      <c r="U3074" s="2">
        <f t="shared" si="1606"/>
        <v>19854.110848495911</v>
      </c>
      <c r="V3074" s="2">
        <f t="shared" si="1607"/>
        <v>0</v>
      </c>
      <c r="W3074" s="2">
        <f t="shared" si="1608"/>
        <v>56279.204116405912</v>
      </c>
      <c r="X3074" s="29">
        <f t="shared" si="1609"/>
        <v>0</v>
      </c>
      <c r="Y3074" s="2">
        <f t="shared" si="1620"/>
        <v>0</v>
      </c>
      <c r="Z3074" s="82">
        <f t="shared" si="1610"/>
        <v>0</v>
      </c>
      <c r="AA3074" s="2">
        <f t="shared" si="1597"/>
        <v>0</v>
      </c>
      <c r="AB3074" s="27">
        <f t="shared" si="1617"/>
        <v>6.7299999999999999E-2</v>
      </c>
      <c r="AC3074" s="29">
        <f t="shared" si="1629"/>
        <v>18</v>
      </c>
      <c r="AD3074" s="29">
        <v>252</v>
      </c>
      <c r="AE3074" s="11">
        <f t="shared" si="1622"/>
        <v>1.004663131</v>
      </c>
      <c r="AF3074" s="2">
        <f t="shared" si="1598"/>
        <v>262.43730137</v>
      </c>
      <c r="AG3074" s="2">
        <f t="shared" si="1611"/>
        <v>262.43730137</v>
      </c>
      <c r="AH3074" s="3">
        <f t="shared" si="1612"/>
        <v>0</v>
      </c>
      <c r="AI3074" s="4" t="str">
        <f t="shared" si="1623"/>
        <v>A+J=</v>
      </c>
      <c r="AJ3074" s="12">
        <f t="shared" si="1618"/>
        <v>44200</v>
      </c>
      <c r="AK3074" s="12"/>
      <c r="AL3074" s="4"/>
      <c r="AM3074" s="1"/>
      <c r="AN3074" s="12"/>
      <c r="AO3074" s="1"/>
      <c r="AP3074" s="1"/>
      <c r="AQ3074" s="3"/>
      <c r="AR3074" s="3"/>
      <c r="AS3074" s="7"/>
      <c r="AT3074" s="1"/>
      <c r="AU3074" s="1"/>
      <c r="AV3074" s="1"/>
      <c r="AW3074" s="1"/>
      <c r="AX3074" s="1"/>
      <c r="AY3074" s="1"/>
      <c r="AZ3074" s="1"/>
      <c r="BA3074" s="1"/>
      <c r="BB3074" s="1"/>
    </row>
    <row r="3075" spans="1:54" x14ac:dyDescent="0.2">
      <c r="A3075" s="178">
        <f t="shared" si="1613"/>
        <v>44194</v>
      </c>
      <c r="B3075" s="2">
        <f t="shared" si="1599"/>
        <v>56556.257127075914</v>
      </c>
      <c r="C3075" s="2">
        <f t="shared" si="1614"/>
        <v>36425.093267910001</v>
      </c>
      <c r="D3075" s="2">
        <f>SUM(Y3075:Y$3321)</f>
        <v>36425.093267910001</v>
      </c>
      <c r="E3075" s="11">
        <f t="shared" si="1600"/>
        <v>0</v>
      </c>
      <c r="F3075" s="99">
        <f t="shared" si="1626"/>
        <v>5438.12</v>
      </c>
      <c r="G3075" s="3">
        <f>IF(N3075=1,VLOOKUP(A3074,[1]Plan1!$BG$69:$BI$188,3),G3074)</f>
        <v>5486.52</v>
      </c>
      <c r="H3075" s="200">
        <f t="shared" si="1627"/>
        <v>44106</v>
      </c>
      <c r="I3075" s="200">
        <f t="shared" si="1628"/>
        <v>44137</v>
      </c>
      <c r="J3075" s="27">
        <f t="shared" si="1601"/>
        <v>8.9001346053416697E-3</v>
      </c>
      <c r="K3075" s="12">
        <f t="shared" si="1615"/>
        <v>44200</v>
      </c>
      <c r="L3075" s="12">
        <f t="shared" si="1602"/>
        <v>44200</v>
      </c>
      <c r="M3075" s="1">
        <f t="shared" si="1616"/>
        <v>22</v>
      </c>
      <c r="N3075" s="1">
        <f t="shared" si="1603"/>
        <v>19</v>
      </c>
      <c r="O3075" s="2">
        <f t="shared" si="1604"/>
        <v>1.0076818299999999</v>
      </c>
      <c r="P3075" s="11">
        <f t="shared" si="1625"/>
        <v>1.00860017</v>
      </c>
      <c r="Q3075" s="11">
        <f t="shared" si="1621"/>
        <v>1.5683288214130147</v>
      </c>
      <c r="R3075" s="2">
        <f t="shared" si="1624"/>
        <v>1.5803764499999999</v>
      </c>
      <c r="S3075" s="2">
        <f t="shared" si="1619"/>
        <v>1.54506685</v>
      </c>
      <c r="T3075" s="2">
        <f t="shared" si="1605"/>
        <v>56279.204116399997</v>
      </c>
      <c r="U3075" s="2">
        <f t="shared" si="1606"/>
        <v>19854.110848495911</v>
      </c>
      <c r="V3075" s="2">
        <f t="shared" si="1607"/>
        <v>0</v>
      </c>
      <c r="W3075" s="2">
        <f t="shared" si="1608"/>
        <v>56279.204116405912</v>
      </c>
      <c r="X3075" s="29">
        <f t="shared" si="1609"/>
        <v>0</v>
      </c>
      <c r="Y3075" s="2">
        <f t="shared" si="1620"/>
        <v>0</v>
      </c>
      <c r="Z3075" s="82">
        <f t="shared" si="1610"/>
        <v>0</v>
      </c>
      <c r="AA3075" s="2">
        <f t="shared" si="1597"/>
        <v>0</v>
      </c>
      <c r="AB3075" s="27">
        <f t="shared" si="1617"/>
        <v>6.7299999999999999E-2</v>
      </c>
      <c r="AC3075" s="29">
        <f t="shared" si="1629"/>
        <v>19</v>
      </c>
      <c r="AD3075" s="29">
        <v>252</v>
      </c>
      <c r="AE3075" s="11">
        <f t="shared" si="1622"/>
        <v>1.004922831</v>
      </c>
      <c r="AF3075" s="2">
        <f t="shared" si="1598"/>
        <v>277.05301066999999</v>
      </c>
      <c r="AG3075" s="2">
        <f t="shared" si="1611"/>
        <v>277.05301066999999</v>
      </c>
      <c r="AH3075" s="3">
        <f t="shared" si="1612"/>
        <v>0</v>
      </c>
      <c r="AI3075" s="4" t="str">
        <f t="shared" si="1623"/>
        <v>A+J=</v>
      </c>
      <c r="AJ3075" s="12">
        <f t="shared" si="1618"/>
        <v>44200</v>
      </c>
      <c r="AK3075" s="12"/>
      <c r="AL3075" s="4"/>
      <c r="AM3075" s="1"/>
      <c r="AN3075" s="12"/>
      <c r="AO3075" s="1"/>
      <c r="AP3075" s="1"/>
      <c r="AQ3075" s="3"/>
      <c r="AR3075" s="3"/>
      <c r="AS3075" s="7"/>
      <c r="AT3075" s="1"/>
      <c r="AU3075" s="1"/>
      <c r="AV3075" s="1"/>
      <c r="AW3075" s="1"/>
      <c r="AX3075" s="1"/>
      <c r="AY3075" s="1"/>
      <c r="AZ3075" s="1"/>
      <c r="BA3075" s="1"/>
      <c r="BB3075" s="1"/>
    </row>
    <row r="3076" spans="1:54" x14ac:dyDescent="0.2">
      <c r="A3076" s="178">
        <f t="shared" si="1613"/>
        <v>44195</v>
      </c>
      <c r="B3076" s="2">
        <f t="shared" si="1599"/>
        <v>56570.876550815912</v>
      </c>
      <c r="C3076" s="2">
        <f t="shared" si="1614"/>
        <v>36425.093267910001</v>
      </c>
      <c r="D3076" s="2">
        <f>SUM(Y3076:Y$3321)</f>
        <v>36425.093267910001</v>
      </c>
      <c r="E3076" s="11">
        <f t="shared" si="1600"/>
        <v>0</v>
      </c>
      <c r="F3076" s="99">
        <f t="shared" si="1626"/>
        <v>5438.12</v>
      </c>
      <c r="G3076" s="3">
        <f>IF(N3076=1,VLOOKUP(A3075,[1]Plan1!$BG$69:$BI$188,3),G3075)</f>
        <v>5486.52</v>
      </c>
      <c r="H3076" s="200">
        <f t="shared" si="1627"/>
        <v>44106</v>
      </c>
      <c r="I3076" s="200">
        <f t="shared" si="1628"/>
        <v>44137</v>
      </c>
      <c r="J3076" s="27">
        <f t="shared" si="1601"/>
        <v>8.9001346053416697E-3</v>
      </c>
      <c r="K3076" s="12">
        <f t="shared" si="1615"/>
        <v>44200</v>
      </c>
      <c r="L3076" s="12">
        <f t="shared" si="1602"/>
        <v>44200</v>
      </c>
      <c r="M3076" s="1">
        <f t="shared" si="1616"/>
        <v>22</v>
      </c>
      <c r="N3076" s="1">
        <f t="shared" si="1603"/>
        <v>20</v>
      </c>
      <c r="O3076" s="2">
        <f t="shared" si="1604"/>
        <v>1.00808776</v>
      </c>
      <c r="P3076" s="11">
        <f t="shared" si="1625"/>
        <v>1.00860017</v>
      </c>
      <c r="Q3076" s="11">
        <f t="shared" si="1621"/>
        <v>1.5683288214130147</v>
      </c>
      <c r="R3076" s="2">
        <f t="shared" si="1624"/>
        <v>1.58101308</v>
      </c>
      <c r="S3076" s="2">
        <f t="shared" si="1619"/>
        <v>1.54506685</v>
      </c>
      <c r="T3076" s="2">
        <f t="shared" si="1605"/>
        <v>56279.204116399997</v>
      </c>
      <c r="U3076" s="2">
        <f t="shared" si="1606"/>
        <v>19854.110848495911</v>
      </c>
      <c r="V3076" s="2">
        <f t="shared" si="1607"/>
        <v>0</v>
      </c>
      <c r="W3076" s="2">
        <f t="shared" si="1608"/>
        <v>56279.204116405912</v>
      </c>
      <c r="X3076" s="29">
        <f t="shared" si="1609"/>
        <v>0</v>
      </c>
      <c r="Y3076" s="2">
        <f t="shared" si="1620"/>
        <v>0</v>
      </c>
      <c r="Z3076" s="82">
        <f t="shared" si="1610"/>
        <v>0</v>
      </c>
      <c r="AA3076" s="2">
        <f t="shared" ref="AA3076:AA3118" si="1630">IF(Z3076&gt;0,TRUNC(Z3076*T3076,8),0)</f>
        <v>0</v>
      </c>
      <c r="AB3076" s="27">
        <f t="shared" si="1617"/>
        <v>6.7299999999999999E-2</v>
      </c>
      <c r="AC3076" s="29">
        <f t="shared" si="1629"/>
        <v>20</v>
      </c>
      <c r="AD3076" s="29">
        <v>252</v>
      </c>
      <c r="AE3076" s="11">
        <f t="shared" si="1622"/>
        <v>1.0051825969999999</v>
      </c>
      <c r="AF3076" s="2">
        <f t="shared" ref="AF3076:AF3118" si="1631">TRUNC((T3076*(AE3076-1)),8)</f>
        <v>291.67243440999999</v>
      </c>
      <c r="AG3076" s="2">
        <f t="shared" si="1611"/>
        <v>291.67243440999999</v>
      </c>
      <c r="AH3076" s="3">
        <f t="shared" si="1612"/>
        <v>0</v>
      </c>
      <c r="AI3076" s="4" t="str">
        <f t="shared" si="1623"/>
        <v>A+J=</v>
      </c>
      <c r="AJ3076" s="12">
        <f t="shared" si="1618"/>
        <v>44200</v>
      </c>
      <c r="AK3076" s="12"/>
      <c r="AL3076" s="4"/>
      <c r="AM3076" s="1"/>
      <c r="AN3076" s="12"/>
      <c r="AO3076" s="1"/>
      <c r="AP3076" s="1"/>
      <c r="AQ3076" s="3"/>
      <c r="AR3076" s="3"/>
      <c r="AS3076" s="7"/>
      <c r="AT3076" s="1"/>
      <c r="AU3076" s="1"/>
      <c r="AV3076" s="1"/>
      <c r="AW3076" s="1"/>
      <c r="AX3076" s="1"/>
      <c r="AY3076" s="1"/>
      <c r="AZ3076" s="1"/>
      <c r="BA3076" s="1"/>
      <c r="BB3076" s="1"/>
    </row>
    <row r="3077" spans="1:54" x14ac:dyDescent="0.2">
      <c r="A3077" s="178">
        <f t="shared" si="1613"/>
        <v>44196</v>
      </c>
      <c r="B3077" s="2">
        <f t="shared" si="1599"/>
        <v>56585.499801535909</v>
      </c>
      <c r="C3077" s="2">
        <f t="shared" si="1614"/>
        <v>36425.093267910001</v>
      </c>
      <c r="D3077" s="2">
        <f>SUM(Y3077:Y$3321)</f>
        <v>36425.093267910001</v>
      </c>
      <c r="E3077" s="11">
        <f t="shared" si="1600"/>
        <v>0</v>
      </c>
      <c r="F3077" s="99">
        <f t="shared" si="1626"/>
        <v>5438.12</v>
      </c>
      <c r="G3077" s="3">
        <f>IF(N3077=1,VLOOKUP(A3076,[1]Plan1!$BG$69:$BI$188,3),G3076)</f>
        <v>5486.52</v>
      </c>
      <c r="H3077" s="200">
        <f t="shared" si="1627"/>
        <v>44106</v>
      </c>
      <c r="I3077" s="200">
        <f t="shared" si="1628"/>
        <v>44137</v>
      </c>
      <c r="J3077" s="27">
        <f t="shared" si="1601"/>
        <v>8.9001346053416697E-3</v>
      </c>
      <c r="K3077" s="12">
        <f t="shared" si="1615"/>
        <v>44200</v>
      </c>
      <c r="L3077" s="12">
        <f t="shared" si="1602"/>
        <v>44200</v>
      </c>
      <c r="M3077" s="1">
        <f t="shared" si="1616"/>
        <v>22</v>
      </c>
      <c r="N3077" s="1">
        <f t="shared" si="1603"/>
        <v>21</v>
      </c>
      <c r="O3077" s="2">
        <f t="shared" si="1604"/>
        <v>1.00849386</v>
      </c>
      <c r="P3077" s="11">
        <f t="shared" si="1625"/>
        <v>1.00860017</v>
      </c>
      <c r="Q3077" s="11">
        <f t="shared" si="1621"/>
        <v>1.5683288214130147</v>
      </c>
      <c r="R3077" s="2">
        <f t="shared" si="1624"/>
        <v>1.5816499799999999</v>
      </c>
      <c r="S3077" s="2">
        <f t="shared" si="1619"/>
        <v>1.54506685</v>
      </c>
      <c r="T3077" s="2">
        <f t="shared" si="1605"/>
        <v>56279.204116399997</v>
      </c>
      <c r="U3077" s="2">
        <f t="shared" si="1606"/>
        <v>19854.110848495911</v>
      </c>
      <c r="V3077" s="2">
        <f t="shared" si="1607"/>
        <v>0</v>
      </c>
      <c r="W3077" s="2">
        <f t="shared" si="1608"/>
        <v>56279.204116405912</v>
      </c>
      <c r="X3077" s="29">
        <f t="shared" si="1609"/>
        <v>0</v>
      </c>
      <c r="Y3077" s="2">
        <f t="shared" si="1620"/>
        <v>0</v>
      </c>
      <c r="Z3077" s="82">
        <f t="shared" si="1610"/>
        <v>0</v>
      </c>
      <c r="AA3077" s="2">
        <f t="shared" si="1630"/>
        <v>0</v>
      </c>
      <c r="AB3077" s="27">
        <f t="shared" si="1617"/>
        <v>6.7299999999999999E-2</v>
      </c>
      <c r="AC3077" s="29">
        <f t="shared" si="1629"/>
        <v>21</v>
      </c>
      <c r="AD3077" s="29">
        <v>252</v>
      </c>
      <c r="AE3077" s="11">
        <f t="shared" si="1622"/>
        <v>1.0054424310000001</v>
      </c>
      <c r="AF3077" s="2">
        <f t="shared" si="1631"/>
        <v>306.29568512999998</v>
      </c>
      <c r="AG3077" s="2">
        <f t="shared" si="1611"/>
        <v>306.29568512999998</v>
      </c>
      <c r="AH3077" s="3">
        <f t="shared" si="1612"/>
        <v>0</v>
      </c>
      <c r="AI3077" s="4" t="str">
        <f t="shared" si="1623"/>
        <v>A+J=</v>
      </c>
      <c r="AJ3077" s="12">
        <f t="shared" si="1618"/>
        <v>44200</v>
      </c>
      <c r="AK3077" s="12"/>
      <c r="AL3077" s="4"/>
      <c r="AM3077" s="1"/>
      <c r="AN3077" s="12"/>
      <c r="AO3077" s="1"/>
      <c r="AP3077" s="1"/>
      <c r="AQ3077" s="3"/>
      <c r="AR3077" s="3"/>
      <c r="AS3077" s="7"/>
      <c r="AT3077" s="1"/>
      <c r="AU3077" s="1"/>
      <c r="AV3077" s="1"/>
      <c r="AW3077" s="1"/>
      <c r="AX3077" s="1"/>
      <c r="AY3077" s="1"/>
      <c r="AZ3077" s="1"/>
      <c r="BA3077" s="1"/>
      <c r="BB3077" s="1"/>
    </row>
    <row r="3078" spans="1:54" x14ac:dyDescent="0.2">
      <c r="A3078" s="178">
        <f t="shared" si="1613"/>
        <v>44197</v>
      </c>
      <c r="B3078" s="2">
        <f t="shared" si="1599"/>
        <v>56600.126822965911</v>
      </c>
      <c r="C3078" s="2">
        <f t="shared" si="1614"/>
        <v>36425.093267910001</v>
      </c>
      <c r="D3078" s="2">
        <f>SUM(Y3078:Y$3321)</f>
        <v>36425.093267910001</v>
      </c>
      <c r="E3078" s="11">
        <f t="shared" si="1600"/>
        <v>0</v>
      </c>
      <c r="F3078" s="99">
        <f t="shared" si="1626"/>
        <v>5438.12</v>
      </c>
      <c r="G3078" s="3">
        <f>IF(N3078=1,VLOOKUP(A3077,[1]Plan1!$BG$69:$BI$188,3),G3077)</f>
        <v>5486.52</v>
      </c>
      <c r="H3078" s="200">
        <f t="shared" si="1627"/>
        <v>44106</v>
      </c>
      <c r="I3078" s="200">
        <f t="shared" si="1628"/>
        <v>44137</v>
      </c>
      <c r="J3078" s="27">
        <f t="shared" si="1601"/>
        <v>8.9001346053416697E-3</v>
      </c>
      <c r="K3078" s="12">
        <f t="shared" si="1615"/>
        <v>44228</v>
      </c>
      <c r="L3078" s="12">
        <f t="shared" si="1602"/>
        <v>44200</v>
      </c>
      <c r="M3078" s="1">
        <f t="shared" si="1616"/>
        <v>22</v>
      </c>
      <c r="N3078" s="1">
        <f t="shared" si="1603"/>
        <v>22</v>
      </c>
      <c r="O3078" s="2">
        <f t="shared" si="1604"/>
        <v>1.00890013</v>
      </c>
      <c r="P3078" s="11">
        <f t="shared" si="1625"/>
        <v>1.00860017</v>
      </c>
      <c r="Q3078" s="11">
        <f t="shared" si="1621"/>
        <v>1.5683288214130147</v>
      </c>
      <c r="R3078" s="2">
        <f t="shared" si="1624"/>
        <v>1.58228715</v>
      </c>
      <c r="S3078" s="2">
        <f t="shared" si="1619"/>
        <v>1.54506685</v>
      </c>
      <c r="T3078" s="2">
        <f t="shared" si="1605"/>
        <v>56279.204116399997</v>
      </c>
      <c r="U3078" s="2">
        <f t="shared" si="1606"/>
        <v>19854.110848495911</v>
      </c>
      <c r="V3078" s="2">
        <f t="shared" si="1607"/>
        <v>0</v>
      </c>
      <c r="W3078" s="2">
        <f t="shared" si="1608"/>
        <v>56279.204116405912</v>
      </c>
      <c r="X3078" s="29">
        <f t="shared" si="1609"/>
        <v>0</v>
      </c>
      <c r="Y3078" s="2">
        <f t="shared" si="1620"/>
        <v>0</v>
      </c>
      <c r="Z3078" s="82">
        <f t="shared" si="1610"/>
        <v>0</v>
      </c>
      <c r="AA3078" s="2">
        <f t="shared" si="1630"/>
        <v>0</v>
      </c>
      <c r="AB3078" s="27">
        <f t="shared" si="1617"/>
        <v>6.7299999999999999E-2</v>
      </c>
      <c r="AC3078" s="29">
        <f t="shared" si="1629"/>
        <v>22</v>
      </c>
      <c r="AD3078" s="29">
        <v>252</v>
      </c>
      <c r="AE3078" s="11">
        <f t="shared" si="1622"/>
        <v>1.005702332</v>
      </c>
      <c r="AF3078" s="2">
        <f t="shared" si="1631"/>
        <v>320.92270655999999</v>
      </c>
      <c r="AG3078" s="2">
        <f t="shared" si="1611"/>
        <v>320.92270655999999</v>
      </c>
      <c r="AH3078" s="3">
        <f t="shared" si="1612"/>
        <v>0</v>
      </c>
      <c r="AI3078" s="4" t="str">
        <f t="shared" si="1623"/>
        <v>A+J=</v>
      </c>
      <c r="AJ3078" s="12">
        <f t="shared" si="1618"/>
        <v>44200</v>
      </c>
      <c r="AK3078" s="12"/>
      <c r="AL3078" s="4"/>
      <c r="AM3078" s="1"/>
      <c r="AN3078" s="12"/>
      <c r="AO3078" s="1"/>
      <c r="AP3078" s="1"/>
      <c r="AQ3078" s="3"/>
      <c r="AR3078" s="3"/>
      <c r="AS3078" s="7"/>
      <c r="AT3078" s="1"/>
      <c r="AU3078" s="1"/>
      <c r="AV3078" s="1"/>
      <c r="AW3078" s="1"/>
      <c r="AX3078" s="1"/>
      <c r="AY3078" s="1"/>
      <c r="AZ3078" s="1"/>
      <c r="BA3078" s="1"/>
      <c r="BB3078" s="1"/>
    </row>
    <row r="3079" spans="1:54" x14ac:dyDescent="0.2">
      <c r="A3079" s="178">
        <f t="shared" si="1613"/>
        <v>44198</v>
      </c>
      <c r="B3079" s="2">
        <f t="shared" si="1599"/>
        <v>56600.126822965911</v>
      </c>
      <c r="C3079" s="2">
        <f t="shared" si="1614"/>
        <v>36425.093267910001</v>
      </c>
      <c r="D3079" s="2">
        <f>SUM(Y3079:Y$3321)</f>
        <v>36425.093267910001</v>
      </c>
      <c r="E3079" s="11">
        <f t="shared" si="1600"/>
        <v>0</v>
      </c>
      <c r="F3079" s="99">
        <f t="shared" si="1626"/>
        <v>5438.12</v>
      </c>
      <c r="G3079" s="3">
        <f>IF(N3079=1,VLOOKUP(A3078,[1]Plan1!$BG$69:$BI$188,3),G3078)</f>
        <v>5486.52</v>
      </c>
      <c r="H3079" s="200">
        <f t="shared" si="1627"/>
        <v>44106</v>
      </c>
      <c r="I3079" s="200">
        <f t="shared" si="1628"/>
        <v>44137</v>
      </c>
      <c r="J3079" s="27">
        <f t="shared" si="1601"/>
        <v>8.9001346053416697E-3</v>
      </c>
      <c r="K3079" s="12">
        <f t="shared" si="1615"/>
        <v>44228</v>
      </c>
      <c r="L3079" s="12">
        <f t="shared" si="1602"/>
        <v>44200</v>
      </c>
      <c r="M3079" s="1">
        <f t="shared" si="1616"/>
        <v>22</v>
      </c>
      <c r="N3079" s="1">
        <f t="shared" si="1603"/>
        <v>22</v>
      </c>
      <c r="O3079" s="2">
        <f t="shared" si="1604"/>
        <v>1.00890013</v>
      </c>
      <c r="P3079" s="11">
        <f t="shared" si="1625"/>
        <v>1.00860017</v>
      </c>
      <c r="Q3079" s="11">
        <f t="shared" si="1621"/>
        <v>1.5683288214130147</v>
      </c>
      <c r="R3079" s="2">
        <f t="shared" si="1624"/>
        <v>1.58228715</v>
      </c>
      <c r="S3079" s="2">
        <f t="shared" si="1619"/>
        <v>1.54506685</v>
      </c>
      <c r="T3079" s="2">
        <f t="shared" si="1605"/>
        <v>56279.204116399997</v>
      </c>
      <c r="U3079" s="2">
        <f t="shared" si="1606"/>
        <v>19854.110848495911</v>
      </c>
      <c r="V3079" s="2">
        <f t="shared" si="1607"/>
        <v>0</v>
      </c>
      <c r="W3079" s="2">
        <f t="shared" si="1608"/>
        <v>56279.204116405912</v>
      </c>
      <c r="X3079" s="29">
        <f t="shared" si="1609"/>
        <v>0</v>
      </c>
      <c r="Y3079" s="2">
        <f t="shared" si="1620"/>
        <v>0</v>
      </c>
      <c r="Z3079" s="82">
        <f t="shared" si="1610"/>
        <v>0</v>
      </c>
      <c r="AA3079" s="2">
        <f t="shared" si="1630"/>
        <v>0</v>
      </c>
      <c r="AB3079" s="27">
        <f t="shared" si="1617"/>
        <v>6.7299999999999999E-2</v>
      </c>
      <c r="AC3079" s="29">
        <f t="shared" si="1629"/>
        <v>22</v>
      </c>
      <c r="AD3079" s="29">
        <v>252</v>
      </c>
      <c r="AE3079" s="11">
        <f t="shared" si="1622"/>
        <v>1.005702332</v>
      </c>
      <c r="AF3079" s="2">
        <f t="shared" si="1631"/>
        <v>320.92270655999999</v>
      </c>
      <c r="AG3079" s="2">
        <f t="shared" si="1611"/>
        <v>320.92270655999999</v>
      </c>
      <c r="AH3079" s="3">
        <f t="shared" si="1612"/>
        <v>0</v>
      </c>
      <c r="AI3079" s="4" t="str">
        <f t="shared" si="1623"/>
        <v>A+J=</v>
      </c>
      <c r="AJ3079" s="12">
        <f t="shared" si="1618"/>
        <v>44200</v>
      </c>
      <c r="AK3079" s="12"/>
      <c r="AL3079" s="4"/>
      <c r="AM3079" s="1"/>
      <c r="AN3079" s="12"/>
      <c r="AO3079" s="1"/>
      <c r="AP3079" s="1"/>
      <c r="AQ3079" s="3"/>
      <c r="AR3079" s="3"/>
      <c r="AS3079" s="7"/>
      <c r="AT3079" s="1"/>
      <c r="AU3079" s="1"/>
      <c r="AV3079" s="1"/>
      <c r="AW3079" s="1"/>
      <c r="AX3079" s="1"/>
      <c r="AY3079" s="1"/>
      <c r="AZ3079" s="1"/>
      <c r="BA3079" s="1"/>
      <c r="BB3079" s="1"/>
    </row>
    <row r="3080" spans="1:54" x14ac:dyDescent="0.2">
      <c r="A3080" s="178">
        <f t="shared" si="1613"/>
        <v>44199</v>
      </c>
      <c r="B3080" s="2">
        <f t="shared" si="1599"/>
        <v>56600.126822965911</v>
      </c>
      <c r="C3080" s="2">
        <f t="shared" si="1614"/>
        <v>36425.093267910001</v>
      </c>
      <c r="D3080" s="2">
        <f>SUM(Y3080:Y$3321)</f>
        <v>36425.093267910001</v>
      </c>
      <c r="E3080" s="11">
        <f t="shared" si="1600"/>
        <v>0</v>
      </c>
      <c r="F3080" s="99">
        <f t="shared" si="1626"/>
        <v>5438.12</v>
      </c>
      <c r="G3080" s="3">
        <f>IF(N3080=1,VLOOKUP(A3079,[1]Plan1!$BG$69:$BI$188,3),G3079)</f>
        <v>5486.52</v>
      </c>
      <c r="H3080" s="200">
        <f t="shared" si="1627"/>
        <v>44106</v>
      </c>
      <c r="I3080" s="200">
        <f t="shared" si="1628"/>
        <v>44137</v>
      </c>
      <c r="J3080" s="27">
        <f t="shared" si="1601"/>
        <v>8.9001346053416697E-3</v>
      </c>
      <c r="K3080" s="12">
        <f t="shared" si="1615"/>
        <v>44228</v>
      </c>
      <c r="L3080" s="12">
        <f t="shared" si="1602"/>
        <v>44200</v>
      </c>
      <c r="M3080" s="1">
        <f t="shared" si="1616"/>
        <v>22</v>
      </c>
      <c r="N3080" s="1">
        <f t="shared" si="1603"/>
        <v>22</v>
      </c>
      <c r="O3080" s="2">
        <f t="shared" si="1604"/>
        <v>1.00890013</v>
      </c>
      <c r="P3080" s="11">
        <f t="shared" si="1625"/>
        <v>1.00860017</v>
      </c>
      <c r="Q3080" s="11">
        <f t="shared" si="1621"/>
        <v>1.5683288214130147</v>
      </c>
      <c r="R3080" s="2">
        <f t="shared" si="1624"/>
        <v>1.58228715</v>
      </c>
      <c r="S3080" s="2">
        <f t="shared" si="1619"/>
        <v>1.54506685</v>
      </c>
      <c r="T3080" s="2">
        <f t="shared" si="1605"/>
        <v>56279.204116399997</v>
      </c>
      <c r="U3080" s="2">
        <f t="shared" si="1606"/>
        <v>19854.110848495911</v>
      </c>
      <c r="V3080" s="2">
        <f t="shared" si="1607"/>
        <v>0</v>
      </c>
      <c r="W3080" s="2">
        <f t="shared" si="1608"/>
        <v>56279.204116405912</v>
      </c>
      <c r="X3080" s="29">
        <f t="shared" si="1609"/>
        <v>0</v>
      </c>
      <c r="Y3080" s="2">
        <f t="shared" si="1620"/>
        <v>0</v>
      </c>
      <c r="Z3080" s="82">
        <f t="shared" si="1610"/>
        <v>0</v>
      </c>
      <c r="AA3080" s="2">
        <f t="shared" si="1630"/>
        <v>0</v>
      </c>
      <c r="AB3080" s="27">
        <f t="shared" si="1617"/>
        <v>6.7299999999999999E-2</v>
      </c>
      <c r="AC3080" s="29">
        <f t="shared" si="1629"/>
        <v>22</v>
      </c>
      <c r="AD3080" s="29">
        <v>252</v>
      </c>
      <c r="AE3080" s="11">
        <f t="shared" si="1622"/>
        <v>1.005702332</v>
      </c>
      <c r="AF3080" s="2">
        <f t="shared" si="1631"/>
        <v>320.92270655999999</v>
      </c>
      <c r="AG3080" s="2">
        <f t="shared" si="1611"/>
        <v>320.92270655999999</v>
      </c>
      <c r="AH3080" s="3">
        <f t="shared" si="1612"/>
        <v>0</v>
      </c>
      <c r="AI3080" s="4" t="str">
        <f t="shared" si="1623"/>
        <v>A+J=</v>
      </c>
      <c r="AJ3080" s="12">
        <f t="shared" si="1618"/>
        <v>44200</v>
      </c>
      <c r="AK3080" s="12"/>
      <c r="AL3080" s="4"/>
      <c r="AM3080" s="1"/>
      <c r="AN3080" s="12"/>
      <c r="AO3080" s="1"/>
      <c r="AP3080" s="1"/>
      <c r="AQ3080" s="3"/>
      <c r="AR3080" s="3"/>
      <c r="AS3080" s="7"/>
      <c r="AT3080" s="1"/>
      <c r="AU3080" s="1"/>
      <c r="AV3080" s="1"/>
      <c r="AW3080" s="1"/>
      <c r="AX3080" s="1"/>
      <c r="AY3080" s="1"/>
      <c r="AZ3080" s="1"/>
      <c r="BA3080" s="1"/>
      <c r="BB3080" s="1"/>
    </row>
    <row r="3081" spans="1:54" x14ac:dyDescent="0.2">
      <c r="A3081" s="178">
        <f t="shared" si="1613"/>
        <v>44200</v>
      </c>
      <c r="B3081" s="2">
        <f t="shared" si="1599"/>
        <v>56600.126822965911</v>
      </c>
      <c r="C3081" s="2">
        <f t="shared" si="1614"/>
        <v>36425.093267910001</v>
      </c>
      <c r="D3081" s="2">
        <f>SUM(Y3081:Y$3321)</f>
        <v>36425.093267910001</v>
      </c>
      <c r="E3081" s="11">
        <f t="shared" si="1600"/>
        <v>0</v>
      </c>
      <c r="F3081" s="99">
        <f t="shared" si="1626"/>
        <v>5438.12</v>
      </c>
      <c r="G3081" s="3">
        <f>IF(N3081=1,VLOOKUP(A3080,[1]Plan1!$BG$69:$BI$188,3),G3080)</f>
        <v>5486.52</v>
      </c>
      <c r="H3081" s="200">
        <f t="shared" si="1627"/>
        <v>44106</v>
      </c>
      <c r="I3081" s="200">
        <f t="shared" si="1628"/>
        <v>44137</v>
      </c>
      <c r="J3081" s="27">
        <f t="shared" si="1601"/>
        <v>8.9001346053416697E-3</v>
      </c>
      <c r="K3081" s="12">
        <f t="shared" si="1615"/>
        <v>44228</v>
      </c>
      <c r="L3081" s="12">
        <f t="shared" si="1602"/>
        <v>44200</v>
      </c>
      <c r="M3081" s="1">
        <f t="shared" si="1616"/>
        <v>22</v>
      </c>
      <c r="N3081" s="1">
        <f t="shared" si="1603"/>
        <v>22</v>
      </c>
      <c r="O3081" s="2">
        <f t="shared" si="1604"/>
        <v>1.00890013</v>
      </c>
      <c r="P3081" s="11">
        <f t="shared" si="1625"/>
        <v>1.00860017</v>
      </c>
      <c r="Q3081" s="11">
        <f t="shared" si="1621"/>
        <v>1.5683288214130147</v>
      </c>
      <c r="R3081" s="2">
        <f t="shared" si="1624"/>
        <v>1.58228715</v>
      </c>
      <c r="S3081" s="2">
        <f t="shared" si="1619"/>
        <v>1.54506685</v>
      </c>
      <c r="T3081" s="2">
        <f t="shared" si="1605"/>
        <v>56279.204116399997</v>
      </c>
      <c r="U3081" s="2">
        <f t="shared" si="1606"/>
        <v>19854.110848495911</v>
      </c>
      <c r="V3081" s="2">
        <f t="shared" si="1607"/>
        <v>0</v>
      </c>
      <c r="W3081" s="2">
        <f t="shared" si="1608"/>
        <v>56279.204116405912</v>
      </c>
      <c r="X3081" s="29">
        <f t="shared" si="1609"/>
        <v>101</v>
      </c>
      <c r="Y3081" s="2">
        <f t="shared" si="1620"/>
        <v>3949.2650709999998</v>
      </c>
      <c r="Z3081" s="82">
        <f t="shared" si="1610"/>
        <v>0.10842155000000001</v>
      </c>
      <c r="AA3081" s="2">
        <f t="shared" si="1630"/>
        <v>6101.8785430600001</v>
      </c>
      <c r="AB3081" s="27">
        <f t="shared" si="1617"/>
        <v>6.7299999999999999E-2</v>
      </c>
      <c r="AC3081" s="29">
        <f t="shared" si="1629"/>
        <v>22</v>
      </c>
      <c r="AD3081" s="29">
        <v>252</v>
      </c>
      <c r="AE3081" s="11">
        <f t="shared" si="1622"/>
        <v>1.005702332</v>
      </c>
      <c r="AF3081" s="2">
        <f t="shared" si="1631"/>
        <v>320.92270655999999</v>
      </c>
      <c r="AG3081" s="2">
        <f t="shared" si="1611"/>
        <v>320.92270655999999</v>
      </c>
      <c r="AH3081" s="3">
        <f t="shared" si="1612"/>
        <v>6422.8012496199999</v>
      </c>
      <c r="AI3081" s="4" t="str">
        <f t="shared" si="1623"/>
        <v>A+J=</v>
      </c>
      <c r="AJ3081" s="12">
        <f t="shared" si="1618"/>
        <v>44200</v>
      </c>
      <c r="AK3081" s="12"/>
      <c r="AL3081" s="4"/>
      <c r="AM3081" s="1"/>
      <c r="AN3081" s="12"/>
      <c r="AO3081" s="1"/>
      <c r="AP3081" s="1"/>
      <c r="AQ3081" s="3"/>
      <c r="AR3081" s="3"/>
      <c r="AS3081" s="7"/>
      <c r="AT3081" s="1"/>
      <c r="AU3081" s="1"/>
      <c r="AV3081" s="1"/>
      <c r="AW3081" s="1"/>
      <c r="AX3081" s="1"/>
      <c r="AY3081" s="1"/>
      <c r="AZ3081" s="1"/>
      <c r="BA3081" s="1"/>
      <c r="BB3081" s="1"/>
    </row>
    <row r="3082" spans="1:54" x14ac:dyDescent="0.2">
      <c r="A3082" s="178">
        <f t="shared" si="1613"/>
        <v>44201</v>
      </c>
      <c r="B3082" s="2">
        <f t="shared" ref="B3082:B3145" si="1632">(W3082+AG3082)</f>
        <v>50190.296110930918</v>
      </c>
      <c r="C3082" s="2">
        <f t="shared" si="1614"/>
        <v>32475.828196909999</v>
      </c>
      <c r="D3082" s="2">
        <f>SUM(Y3082:Y$3321)</f>
        <v>32475.828196909999</v>
      </c>
      <c r="E3082" s="11">
        <f t="shared" ref="E3082:E3145" si="1633">(C3082-D3082)</f>
        <v>0</v>
      </c>
      <c r="F3082" s="99">
        <f t="shared" si="1626"/>
        <v>5486.52</v>
      </c>
      <c r="G3082" s="3">
        <f>IF(N3082=1,VLOOKUP(A3081,[1]Plan1!$BG$69:$BI$188,3),G3081)</f>
        <v>5560.59</v>
      </c>
      <c r="H3082" s="200">
        <f t="shared" si="1627"/>
        <v>44140</v>
      </c>
      <c r="I3082" s="200">
        <f t="shared" si="1628"/>
        <v>44170</v>
      </c>
      <c r="J3082" s="27">
        <f t="shared" ref="J3082:J3145" si="1634">(G3082/F3082)-1</f>
        <v>1.3500360884495022E-2</v>
      </c>
      <c r="K3082" s="12">
        <f t="shared" si="1615"/>
        <v>44228</v>
      </c>
      <c r="L3082" s="12">
        <f t="shared" ref="L3082:L3145" si="1635">IF(A3082&gt;L3081,K3082,L3081)</f>
        <v>44228</v>
      </c>
      <c r="M3082" s="1">
        <f t="shared" si="1616"/>
        <v>20</v>
      </c>
      <c r="N3082" s="1">
        <f t="shared" ref="N3082:N3145" si="1636">(M3082-(NETWORKDAYS(A3082,L3082,AN$137:AN$327)-1))</f>
        <v>1</v>
      </c>
      <c r="O3082" s="2">
        <f t="shared" ref="O3082:O3145" si="1637">TRUNC((G3082/F3082)^TRUNC((N3082/M3082),9),8)</f>
        <v>1.00067072</v>
      </c>
      <c r="P3082" s="11">
        <f t="shared" si="1625"/>
        <v>1.00890013</v>
      </c>
      <c r="Q3082" s="11">
        <f t="shared" si="1621"/>
        <v>1.5822871518063373</v>
      </c>
      <c r="R3082" s="2">
        <f t="shared" si="1624"/>
        <v>1.5833484200000001</v>
      </c>
      <c r="S3082" s="2">
        <f t="shared" si="1619"/>
        <v>1.54506685</v>
      </c>
      <c r="T3082" s="2">
        <f t="shared" ref="T3082:T3145" si="1638">TRUNC(C3082*S3082,8)</f>
        <v>50177.32557334</v>
      </c>
      <c r="U3082" s="2">
        <f t="shared" ref="U3082:U3145" si="1639">(D3082*(S3082-1))</f>
        <v>17701.497376430914</v>
      </c>
      <c r="V3082" s="2">
        <f t="shared" ref="V3082:V3145" si="1640">(E3082*(R3082-1))</f>
        <v>0</v>
      </c>
      <c r="W3082" s="2">
        <f t="shared" ref="W3082:W3145" si="1641">(C3082+U3082+V3082)</f>
        <v>50177.325573340917</v>
      </c>
      <c r="X3082" s="29">
        <f t="shared" ref="X3082:X3145" si="1642">IF(VLOOKUP(A3082,AN$10:AU$131,8)=VLOOKUP(A3081,AN$10:AU$131,8),0,VLOOKUP(A3082,AN$10:AU$131,8))</f>
        <v>0</v>
      </c>
      <c r="Y3082" s="2">
        <f t="shared" si="1620"/>
        <v>0</v>
      </c>
      <c r="Z3082" s="82">
        <f t="shared" ref="Z3082:Z3145" si="1643">IF(X3082&gt;0,VLOOKUP($A3082,$AN$10:$AS$131,6),0)</f>
        <v>0</v>
      </c>
      <c r="AA3082" s="2">
        <f t="shared" si="1630"/>
        <v>0</v>
      </c>
      <c r="AB3082" s="27">
        <f t="shared" si="1617"/>
        <v>6.7299999999999999E-2</v>
      </c>
      <c r="AC3082" s="29">
        <f t="shared" si="1629"/>
        <v>1</v>
      </c>
      <c r="AD3082" s="29">
        <v>252</v>
      </c>
      <c r="AE3082" s="11">
        <f t="shared" si="1622"/>
        <v>1.0002584940000001</v>
      </c>
      <c r="AF3082" s="2">
        <f t="shared" si="1631"/>
        <v>12.970537589999999</v>
      </c>
      <c r="AG3082" s="2">
        <f t="shared" ref="AG3082:AG3145" si="1644">TRUNC((W3082*(AE3082-1)),8)</f>
        <v>12.970537589999999</v>
      </c>
      <c r="AH3082" s="3">
        <f t="shared" ref="AH3082:AH3145" si="1645">IF(AA3082&gt;0,AA3082+AF3082,0)</f>
        <v>0</v>
      </c>
      <c r="AI3082" s="4" t="str">
        <f t="shared" si="1623"/>
        <v>A+J=</v>
      </c>
      <c r="AJ3082" s="12">
        <f t="shared" si="1618"/>
        <v>44228</v>
      </c>
      <c r="AK3082" s="12"/>
      <c r="AL3082" s="4"/>
      <c r="AM3082" s="1"/>
      <c r="AN3082" s="12"/>
      <c r="AO3082" s="1"/>
      <c r="AP3082" s="1"/>
      <c r="AQ3082" s="3"/>
      <c r="AR3082" s="3"/>
      <c r="AS3082" s="7"/>
      <c r="AT3082" s="1"/>
      <c r="AU3082" s="1"/>
      <c r="AV3082" s="1"/>
      <c r="AW3082" s="1"/>
      <c r="AX3082" s="1"/>
      <c r="AY3082" s="1"/>
      <c r="AZ3082" s="1"/>
      <c r="BA3082" s="1"/>
      <c r="BB3082" s="1"/>
    </row>
    <row r="3083" spans="1:54" x14ac:dyDescent="0.2">
      <c r="A3083" s="178">
        <f t="shared" ref="A3083:A3146" si="1646">(A3082+1)</f>
        <v>44202</v>
      </c>
      <c r="B3083" s="2">
        <f t="shared" si="1632"/>
        <v>50203.270010410917</v>
      </c>
      <c r="C3083" s="2">
        <f t="shared" ref="C3083:C3146" si="1647">TRUNC(IF(X3082&gt;0,VLOOKUP(A3082,$AN$12:$AO$131,2),C3082),8)</f>
        <v>32475.828196909999</v>
      </c>
      <c r="D3083" s="2">
        <f>SUM(Y3083:Y$3321)</f>
        <v>32475.828196909999</v>
      </c>
      <c r="E3083" s="11">
        <f t="shared" si="1633"/>
        <v>0</v>
      </c>
      <c r="F3083" s="99">
        <f t="shared" si="1626"/>
        <v>5486.52</v>
      </c>
      <c r="G3083" s="3">
        <f>IF(N3083=1,VLOOKUP(A3082,[1]Plan1!$BG$69:$BI$188,3),G3082)</f>
        <v>5560.59</v>
      </c>
      <c r="H3083" s="200">
        <f t="shared" si="1627"/>
        <v>44140</v>
      </c>
      <c r="I3083" s="200">
        <f t="shared" si="1628"/>
        <v>44170</v>
      </c>
      <c r="J3083" s="27">
        <f t="shared" si="1634"/>
        <v>1.3500360884495022E-2</v>
      </c>
      <c r="K3083" s="12">
        <f t="shared" ref="K3083:K3146" si="1648">IF(DAY(A3083)=1,VLOOKUP(A3083,AR$137:AW$275,4),K3082)</f>
        <v>44228</v>
      </c>
      <c r="L3083" s="12">
        <f t="shared" si="1635"/>
        <v>44228</v>
      </c>
      <c r="M3083" s="1">
        <f t="shared" ref="M3083:M3146" si="1649">IF(L3083=L3082,M3082,NETWORKDAYS(L3082,L3083,$AN$137:$AN$327)-1)</f>
        <v>20</v>
      </c>
      <c r="N3083" s="1">
        <f t="shared" si="1636"/>
        <v>2</v>
      </c>
      <c r="O3083" s="2">
        <f t="shared" si="1637"/>
        <v>1.0013418999999999</v>
      </c>
      <c r="P3083" s="11">
        <f t="shared" si="1625"/>
        <v>1.00890013</v>
      </c>
      <c r="Q3083" s="11">
        <f t="shared" si="1621"/>
        <v>1.5822871518063373</v>
      </c>
      <c r="R3083" s="2">
        <f t="shared" si="1624"/>
        <v>1.58441042</v>
      </c>
      <c r="S3083" s="2">
        <f t="shared" si="1619"/>
        <v>1.54506685</v>
      </c>
      <c r="T3083" s="2">
        <f t="shared" si="1638"/>
        <v>50177.32557334</v>
      </c>
      <c r="U3083" s="2">
        <f t="shared" si="1639"/>
        <v>17701.497376430914</v>
      </c>
      <c r="V3083" s="2">
        <f t="shared" si="1640"/>
        <v>0</v>
      </c>
      <c r="W3083" s="2">
        <f t="shared" si="1641"/>
        <v>50177.325573340917</v>
      </c>
      <c r="X3083" s="29">
        <f t="shared" si="1642"/>
        <v>0</v>
      </c>
      <c r="Y3083" s="2">
        <f t="shared" si="1620"/>
        <v>0</v>
      </c>
      <c r="Z3083" s="82">
        <f t="shared" si="1643"/>
        <v>0</v>
      </c>
      <c r="AA3083" s="2">
        <f t="shared" si="1630"/>
        <v>0</v>
      </c>
      <c r="AB3083" s="27">
        <f t="shared" ref="AB3083:AB3146" si="1650">(AB3082)</f>
        <v>6.7299999999999999E-2</v>
      </c>
      <c r="AC3083" s="29">
        <f t="shared" si="1629"/>
        <v>2</v>
      </c>
      <c r="AD3083" s="29">
        <v>252</v>
      </c>
      <c r="AE3083" s="11">
        <f t="shared" si="1622"/>
        <v>1.000517055</v>
      </c>
      <c r="AF3083" s="2">
        <f t="shared" si="1631"/>
        <v>25.944437069999999</v>
      </c>
      <c r="AG3083" s="2">
        <f t="shared" si="1644"/>
        <v>25.944437069999999</v>
      </c>
      <c r="AH3083" s="3">
        <f t="shared" si="1645"/>
        <v>0</v>
      </c>
      <c r="AI3083" s="4" t="str">
        <f t="shared" si="1623"/>
        <v>A+J=</v>
      </c>
      <c r="AJ3083" s="12">
        <f t="shared" ref="AJ3083:AJ3146" si="1651">IF(X3082&gt;0,VLOOKUP(A3082,$AN$10:$AW$130,9),AJ3082)</f>
        <v>44228</v>
      </c>
      <c r="AK3083" s="12"/>
      <c r="AL3083" s="4"/>
      <c r="AM3083" s="1"/>
      <c r="AN3083" s="12"/>
      <c r="AO3083" s="1"/>
      <c r="AP3083" s="1"/>
      <c r="AQ3083" s="3"/>
      <c r="AR3083" s="3"/>
      <c r="AS3083" s="7"/>
      <c r="AT3083" s="1"/>
      <c r="AU3083" s="1"/>
      <c r="AV3083" s="1"/>
      <c r="AW3083" s="1"/>
      <c r="AX3083" s="1"/>
      <c r="AY3083" s="1"/>
      <c r="AZ3083" s="1"/>
      <c r="BA3083" s="1"/>
      <c r="BB3083" s="1"/>
    </row>
    <row r="3084" spans="1:54" x14ac:dyDescent="0.2">
      <c r="A3084" s="178">
        <f t="shared" si="1646"/>
        <v>44203</v>
      </c>
      <c r="B3084" s="2">
        <f t="shared" si="1632"/>
        <v>50216.247271770917</v>
      </c>
      <c r="C3084" s="2">
        <f t="shared" si="1647"/>
        <v>32475.828196909999</v>
      </c>
      <c r="D3084" s="2">
        <f>SUM(Y3084:Y$3321)</f>
        <v>32475.828196909999</v>
      </c>
      <c r="E3084" s="11">
        <f t="shared" si="1633"/>
        <v>0</v>
      </c>
      <c r="F3084" s="99">
        <f t="shared" si="1626"/>
        <v>5486.52</v>
      </c>
      <c r="G3084" s="3">
        <f>IF(N3084=1,VLOOKUP(A3083,[1]Plan1!$BG$69:$BI$188,3),G3083)</f>
        <v>5560.59</v>
      </c>
      <c r="H3084" s="200">
        <f t="shared" si="1627"/>
        <v>44140</v>
      </c>
      <c r="I3084" s="200">
        <f t="shared" si="1628"/>
        <v>44170</v>
      </c>
      <c r="J3084" s="27">
        <f t="shared" si="1634"/>
        <v>1.3500360884495022E-2</v>
      </c>
      <c r="K3084" s="12">
        <f t="shared" si="1648"/>
        <v>44228</v>
      </c>
      <c r="L3084" s="12">
        <f t="shared" si="1635"/>
        <v>44228</v>
      </c>
      <c r="M3084" s="1">
        <f t="shared" si="1649"/>
        <v>20</v>
      </c>
      <c r="N3084" s="1">
        <f t="shared" si="1636"/>
        <v>3</v>
      </c>
      <c r="O3084" s="2">
        <f t="shared" si="1637"/>
        <v>1.0020135299999999</v>
      </c>
      <c r="P3084" s="11">
        <f t="shared" si="1625"/>
        <v>1.00890013</v>
      </c>
      <c r="Q3084" s="11">
        <f t="shared" si="1621"/>
        <v>1.5822871518063373</v>
      </c>
      <c r="R3084" s="2">
        <f t="shared" si="1624"/>
        <v>1.58547313</v>
      </c>
      <c r="S3084" s="2">
        <f t="shared" si="1619"/>
        <v>1.54506685</v>
      </c>
      <c r="T3084" s="2">
        <f t="shared" si="1638"/>
        <v>50177.32557334</v>
      </c>
      <c r="U3084" s="2">
        <f t="shared" si="1639"/>
        <v>17701.497376430914</v>
      </c>
      <c r="V3084" s="2">
        <f t="shared" si="1640"/>
        <v>0</v>
      </c>
      <c r="W3084" s="2">
        <f t="shared" si="1641"/>
        <v>50177.325573340917</v>
      </c>
      <c r="X3084" s="29">
        <f t="shared" si="1642"/>
        <v>0</v>
      </c>
      <c r="Y3084" s="2">
        <f t="shared" si="1620"/>
        <v>0</v>
      </c>
      <c r="Z3084" s="82">
        <f t="shared" si="1643"/>
        <v>0</v>
      </c>
      <c r="AA3084" s="2">
        <f t="shared" si="1630"/>
        <v>0</v>
      </c>
      <c r="AB3084" s="27">
        <f t="shared" si="1650"/>
        <v>6.7299999999999999E-2</v>
      </c>
      <c r="AC3084" s="29">
        <f t="shared" si="1629"/>
        <v>3</v>
      </c>
      <c r="AD3084" s="29">
        <v>252</v>
      </c>
      <c r="AE3084" s="11">
        <f t="shared" si="1622"/>
        <v>1.0007756830000001</v>
      </c>
      <c r="AF3084" s="2">
        <f t="shared" si="1631"/>
        <v>38.921698429999999</v>
      </c>
      <c r="AG3084" s="2">
        <f t="shared" si="1644"/>
        <v>38.921698429999999</v>
      </c>
      <c r="AH3084" s="3">
        <f t="shared" si="1645"/>
        <v>0</v>
      </c>
      <c r="AI3084" s="4" t="str">
        <f t="shared" si="1623"/>
        <v>A+J=</v>
      </c>
      <c r="AJ3084" s="12">
        <f t="shared" si="1651"/>
        <v>44228</v>
      </c>
      <c r="AK3084" s="12"/>
      <c r="AL3084" s="4"/>
      <c r="AM3084" s="1"/>
      <c r="AN3084" s="12"/>
      <c r="AO3084" s="1"/>
      <c r="AP3084" s="1"/>
      <c r="AQ3084" s="3"/>
      <c r="AR3084" s="3"/>
      <c r="AS3084" s="7"/>
      <c r="AT3084" s="1"/>
      <c r="AU3084" s="1"/>
      <c r="AV3084" s="1"/>
      <c r="AW3084" s="1"/>
      <c r="AX3084" s="1"/>
      <c r="AY3084" s="1"/>
      <c r="AZ3084" s="1"/>
      <c r="BA3084" s="1"/>
      <c r="BB3084" s="1"/>
    </row>
    <row r="3085" spans="1:54" x14ac:dyDescent="0.2">
      <c r="A3085" s="178">
        <f t="shared" si="1646"/>
        <v>44204</v>
      </c>
      <c r="B3085" s="2">
        <f t="shared" si="1632"/>
        <v>50229.227844830915</v>
      </c>
      <c r="C3085" s="2">
        <f t="shared" si="1647"/>
        <v>32475.828196909999</v>
      </c>
      <c r="D3085" s="2">
        <f>SUM(Y3085:Y$3321)</f>
        <v>32475.828196909999</v>
      </c>
      <c r="E3085" s="11">
        <f t="shared" si="1633"/>
        <v>0</v>
      </c>
      <c r="F3085" s="99">
        <f t="shared" si="1626"/>
        <v>5486.52</v>
      </c>
      <c r="G3085" s="3">
        <f>IF(N3085=1,VLOOKUP(A3084,[1]Plan1!$BG$69:$BI$188,3),G3084)</f>
        <v>5560.59</v>
      </c>
      <c r="H3085" s="200">
        <f t="shared" si="1627"/>
        <v>44140</v>
      </c>
      <c r="I3085" s="200">
        <f t="shared" si="1628"/>
        <v>44170</v>
      </c>
      <c r="J3085" s="27">
        <f t="shared" si="1634"/>
        <v>1.3500360884495022E-2</v>
      </c>
      <c r="K3085" s="12">
        <f t="shared" si="1648"/>
        <v>44228</v>
      </c>
      <c r="L3085" s="12">
        <f t="shared" si="1635"/>
        <v>44228</v>
      </c>
      <c r="M3085" s="1">
        <f t="shared" si="1649"/>
        <v>20</v>
      </c>
      <c r="N3085" s="1">
        <f t="shared" si="1636"/>
        <v>4</v>
      </c>
      <c r="O3085" s="2">
        <f t="shared" si="1637"/>
        <v>1.0026856</v>
      </c>
      <c r="P3085" s="11">
        <f t="shared" si="1625"/>
        <v>1.00890013</v>
      </c>
      <c r="Q3085" s="11">
        <f t="shared" si="1621"/>
        <v>1.5822871518063373</v>
      </c>
      <c r="R3085" s="2">
        <f t="shared" si="1624"/>
        <v>1.58653654</v>
      </c>
      <c r="S3085" s="2">
        <f t="shared" si="1619"/>
        <v>1.54506685</v>
      </c>
      <c r="T3085" s="2">
        <f t="shared" si="1638"/>
        <v>50177.32557334</v>
      </c>
      <c r="U3085" s="2">
        <f t="shared" si="1639"/>
        <v>17701.497376430914</v>
      </c>
      <c r="V3085" s="2">
        <f t="shared" si="1640"/>
        <v>0</v>
      </c>
      <c r="W3085" s="2">
        <f t="shared" si="1641"/>
        <v>50177.325573340917</v>
      </c>
      <c r="X3085" s="29">
        <f t="shared" si="1642"/>
        <v>0</v>
      </c>
      <c r="Y3085" s="2">
        <f t="shared" si="1620"/>
        <v>0</v>
      </c>
      <c r="Z3085" s="82">
        <f t="shared" si="1643"/>
        <v>0</v>
      </c>
      <c r="AA3085" s="2">
        <f t="shared" si="1630"/>
        <v>0</v>
      </c>
      <c r="AB3085" s="27">
        <f t="shared" si="1650"/>
        <v>6.7299999999999999E-2</v>
      </c>
      <c r="AC3085" s="29">
        <f t="shared" si="1629"/>
        <v>4</v>
      </c>
      <c r="AD3085" s="29">
        <v>252</v>
      </c>
      <c r="AE3085" s="11">
        <f t="shared" si="1622"/>
        <v>1.0010343770000001</v>
      </c>
      <c r="AF3085" s="2">
        <f t="shared" si="1631"/>
        <v>51.902271489999997</v>
      </c>
      <c r="AG3085" s="2">
        <f t="shared" si="1644"/>
        <v>51.902271489999997</v>
      </c>
      <c r="AH3085" s="3">
        <f t="shared" si="1645"/>
        <v>0</v>
      </c>
      <c r="AI3085" s="4" t="str">
        <f t="shared" si="1623"/>
        <v>A+J=</v>
      </c>
      <c r="AJ3085" s="12">
        <f t="shared" si="1651"/>
        <v>44228</v>
      </c>
      <c r="AK3085" s="12"/>
      <c r="AL3085" s="4"/>
      <c r="AM3085" s="1"/>
      <c r="AN3085" s="12"/>
      <c r="AO3085" s="1"/>
      <c r="AP3085" s="1"/>
      <c r="AQ3085" s="3"/>
      <c r="AR3085" s="3"/>
      <c r="AS3085" s="7"/>
      <c r="AT3085" s="1"/>
      <c r="AU3085" s="1"/>
      <c r="AV3085" s="1"/>
      <c r="AW3085" s="1"/>
      <c r="AX3085" s="1"/>
      <c r="AY3085" s="1"/>
      <c r="AZ3085" s="1"/>
      <c r="BA3085" s="1"/>
      <c r="BB3085" s="1"/>
    </row>
    <row r="3086" spans="1:54" x14ac:dyDescent="0.2">
      <c r="A3086" s="178">
        <f t="shared" si="1646"/>
        <v>44205</v>
      </c>
      <c r="B3086" s="2">
        <f t="shared" si="1632"/>
        <v>50242.211829950917</v>
      </c>
      <c r="C3086" s="2">
        <f t="shared" si="1647"/>
        <v>32475.828196909999</v>
      </c>
      <c r="D3086" s="2">
        <f>SUM(Y3086:Y$3321)</f>
        <v>32475.828196909999</v>
      </c>
      <c r="E3086" s="11">
        <f t="shared" si="1633"/>
        <v>0</v>
      </c>
      <c r="F3086" s="99">
        <f t="shared" si="1626"/>
        <v>5486.52</v>
      </c>
      <c r="G3086" s="3">
        <f>IF(N3086=1,VLOOKUP(A3085,[1]Plan1!$BG$69:$BI$188,3),G3085)</f>
        <v>5560.59</v>
      </c>
      <c r="H3086" s="200">
        <f t="shared" si="1627"/>
        <v>44140</v>
      </c>
      <c r="I3086" s="200">
        <f t="shared" si="1628"/>
        <v>44170</v>
      </c>
      <c r="J3086" s="27">
        <f t="shared" si="1634"/>
        <v>1.3500360884495022E-2</v>
      </c>
      <c r="K3086" s="12">
        <f t="shared" si="1648"/>
        <v>44228</v>
      </c>
      <c r="L3086" s="12">
        <f t="shared" si="1635"/>
        <v>44228</v>
      </c>
      <c r="M3086" s="1">
        <f t="shared" si="1649"/>
        <v>20</v>
      </c>
      <c r="N3086" s="1">
        <f t="shared" si="1636"/>
        <v>5</v>
      </c>
      <c r="O3086" s="2">
        <f t="shared" si="1637"/>
        <v>1.0033581300000001</v>
      </c>
      <c r="P3086" s="11">
        <f t="shared" si="1625"/>
        <v>1.00890013</v>
      </c>
      <c r="Q3086" s="11">
        <f t="shared" si="1621"/>
        <v>1.5822871518063373</v>
      </c>
      <c r="R3086" s="2">
        <f t="shared" si="1624"/>
        <v>1.58760067</v>
      </c>
      <c r="S3086" s="2">
        <f t="shared" si="1619"/>
        <v>1.54506685</v>
      </c>
      <c r="T3086" s="2">
        <f t="shared" si="1638"/>
        <v>50177.32557334</v>
      </c>
      <c r="U3086" s="2">
        <f t="shared" si="1639"/>
        <v>17701.497376430914</v>
      </c>
      <c r="V3086" s="2">
        <f t="shared" si="1640"/>
        <v>0</v>
      </c>
      <c r="W3086" s="2">
        <f t="shared" si="1641"/>
        <v>50177.325573340917</v>
      </c>
      <c r="X3086" s="29">
        <f t="shared" si="1642"/>
        <v>0</v>
      </c>
      <c r="Y3086" s="2">
        <f t="shared" si="1620"/>
        <v>0</v>
      </c>
      <c r="Z3086" s="82">
        <f t="shared" si="1643"/>
        <v>0</v>
      </c>
      <c r="AA3086" s="2">
        <f t="shared" si="1630"/>
        <v>0</v>
      </c>
      <c r="AB3086" s="27">
        <f t="shared" si="1650"/>
        <v>6.7299999999999999E-2</v>
      </c>
      <c r="AC3086" s="29">
        <f t="shared" si="1629"/>
        <v>5</v>
      </c>
      <c r="AD3086" s="29">
        <v>252</v>
      </c>
      <c r="AE3086" s="11">
        <f t="shared" si="1622"/>
        <v>1.0012931389999999</v>
      </c>
      <c r="AF3086" s="2">
        <f t="shared" si="1631"/>
        <v>64.886256610000004</v>
      </c>
      <c r="AG3086" s="2">
        <f t="shared" si="1644"/>
        <v>64.886256610000004</v>
      </c>
      <c r="AH3086" s="3">
        <f t="shared" si="1645"/>
        <v>0</v>
      </c>
      <c r="AI3086" s="4" t="str">
        <f t="shared" si="1623"/>
        <v>A+J=</v>
      </c>
      <c r="AJ3086" s="12">
        <f t="shared" si="1651"/>
        <v>44228</v>
      </c>
      <c r="AK3086" s="12"/>
      <c r="AL3086" s="4"/>
      <c r="AM3086" s="1"/>
      <c r="AN3086" s="12"/>
      <c r="AO3086" s="1"/>
      <c r="AP3086" s="1"/>
      <c r="AQ3086" s="3"/>
      <c r="AR3086" s="3"/>
      <c r="AS3086" s="7"/>
      <c r="AT3086" s="1"/>
      <c r="AU3086" s="1"/>
      <c r="AV3086" s="1"/>
      <c r="AW3086" s="1"/>
      <c r="AX3086" s="1"/>
      <c r="AY3086" s="1"/>
      <c r="AZ3086" s="1"/>
      <c r="BA3086" s="1"/>
      <c r="BB3086" s="1"/>
    </row>
    <row r="3087" spans="1:54" x14ac:dyDescent="0.2">
      <c r="A3087" s="178">
        <f t="shared" si="1646"/>
        <v>44206</v>
      </c>
      <c r="B3087" s="2">
        <f t="shared" si="1632"/>
        <v>50242.211829950917</v>
      </c>
      <c r="C3087" s="2">
        <f t="shared" si="1647"/>
        <v>32475.828196909999</v>
      </c>
      <c r="D3087" s="2">
        <f>SUM(Y3087:Y$3321)</f>
        <v>32475.828196909999</v>
      </c>
      <c r="E3087" s="11">
        <f t="shared" si="1633"/>
        <v>0</v>
      </c>
      <c r="F3087" s="99">
        <f t="shared" si="1626"/>
        <v>5486.52</v>
      </c>
      <c r="G3087" s="3">
        <f>IF(N3087=1,VLOOKUP(A3086,[1]Plan1!$BG$69:$BI$188,3),G3086)</f>
        <v>5560.59</v>
      </c>
      <c r="H3087" s="200">
        <f t="shared" si="1627"/>
        <v>44140</v>
      </c>
      <c r="I3087" s="200">
        <f t="shared" si="1628"/>
        <v>44170</v>
      </c>
      <c r="J3087" s="27">
        <f t="shared" si="1634"/>
        <v>1.3500360884495022E-2</v>
      </c>
      <c r="K3087" s="12">
        <f t="shared" si="1648"/>
        <v>44228</v>
      </c>
      <c r="L3087" s="12">
        <f t="shared" si="1635"/>
        <v>44228</v>
      </c>
      <c r="M3087" s="1">
        <f t="shared" si="1649"/>
        <v>20</v>
      </c>
      <c r="N3087" s="1">
        <f t="shared" si="1636"/>
        <v>5</v>
      </c>
      <c r="O3087" s="2">
        <f t="shared" si="1637"/>
        <v>1.0033581300000001</v>
      </c>
      <c r="P3087" s="11">
        <f t="shared" si="1625"/>
        <v>1.00890013</v>
      </c>
      <c r="Q3087" s="11">
        <f t="shared" si="1621"/>
        <v>1.5822871518063373</v>
      </c>
      <c r="R3087" s="2">
        <f t="shared" si="1624"/>
        <v>1.58760067</v>
      </c>
      <c r="S3087" s="2">
        <f t="shared" si="1619"/>
        <v>1.54506685</v>
      </c>
      <c r="T3087" s="2">
        <f t="shared" si="1638"/>
        <v>50177.32557334</v>
      </c>
      <c r="U3087" s="2">
        <f t="shared" si="1639"/>
        <v>17701.497376430914</v>
      </c>
      <c r="V3087" s="2">
        <f t="shared" si="1640"/>
        <v>0</v>
      </c>
      <c r="W3087" s="2">
        <f t="shared" si="1641"/>
        <v>50177.325573340917</v>
      </c>
      <c r="X3087" s="29">
        <f t="shared" si="1642"/>
        <v>0</v>
      </c>
      <c r="Y3087" s="2">
        <f t="shared" si="1620"/>
        <v>0</v>
      </c>
      <c r="Z3087" s="82">
        <f t="shared" si="1643"/>
        <v>0</v>
      </c>
      <c r="AA3087" s="2">
        <f t="shared" si="1630"/>
        <v>0</v>
      </c>
      <c r="AB3087" s="27">
        <f t="shared" si="1650"/>
        <v>6.7299999999999999E-2</v>
      </c>
      <c r="AC3087" s="29">
        <f t="shared" si="1629"/>
        <v>5</v>
      </c>
      <c r="AD3087" s="29">
        <v>252</v>
      </c>
      <c r="AE3087" s="11">
        <f t="shared" si="1622"/>
        <v>1.0012931389999999</v>
      </c>
      <c r="AF3087" s="2">
        <f t="shared" si="1631"/>
        <v>64.886256610000004</v>
      </c>
      <c r="AG3087" s="2">
        <f t="shared" si="1644"/>
        <v>64.886256610000004</v>
      </c>
      <c r="AH3087" s="3">
        <f t="shared" si="1645"/>
        <v>0</v>
      </c>
      <c r="AI3087" s="4" t="str">
        <f t="shared" si="1623"/>
        <v>A+J=</v>
      </c>
      <c r="AJ3087" s="12">
        <f t="shared" si="1651"/>
        <v>44228</v>
      </c>
      <c r="AK3087" s="12"/>
      <c r="AL3087" s="4"/>
      <c r="AM3087" s="1"/>
      <c r="AN3087" s="12"/>
      <c r="AO3087" s="1"/>
      <c r="AP3087" s="1"/>
      <c r="AQ3087" s="3"/>
      <c r="AR3087" s="3"/>
      <c r="AS3087" s="7"/>
      <c r="AT3087" s="1"/>
      <c r="AU3087" s="1"/>
      <c r="AV3087" s="1"/>
      <c r="AW3087" s="1"/>
      <c r="AX3087" s="1"/>
      <c r="AY3087" s="1"/>
      <c r="AZ3087" s="1"/>
      <c r="BA3087" s="1"/>
      <c r="BB3087" s="1"/>
    </row>
    <row r="3088" spans="1:54" x14ac:dyDescent="0.2">
      <c r="A3088" s="178">
        <f t="shared" si="1646"/>
        <v>44207</v>
      </c>
      <c r="B3088" s="2">
        <f t="shared" si="1632"/>
        <v>50242.211829950917</v>
      </c>
      <c r="C3088" s="2">
        <f t="shared" si="1647"/>
        <v>32475.828196909999</v>
      </c>
      <c r="D3088" s="2">
        <f>SUM(Y3088:Y$3321)</f>
        <v>32475.828196909999</v>
      </c>
      <c r="E3088" s="11">
        <f t="shared" si="1633"/>
        <v>0</v>
      </c>
      <c r="F3088" s="99">
        <f t="shared" si="1626"/>
        <v>5486.52</v>
      </c>
      <c r="G3088" s="3">
        <f>IF(N3088=1,VLOOKUP(A3087,[1]Plan1!$BG$69:$BI$188,3),G3087)</f>
        <v>5560.59</v>
      </c>
      <c r="H3088" s="200">
        <f t="shared" si="1627"/>
        <v>44140</v>
      </c>
      <c r="I3088" s="200">
        <f t="shared" si="1628"/>
        <v>44170</v>
      </c>
      <c r="J3088" s="27">
        <f t="shared" si="1634"/>
        <v>1.3500360884495022E-2</v>
      </c>
      <c r="K3088" s="12">
        <f t="shared" si="1648"/>
        <v>44228</v>
      </c>
      <c r="L3088" s="12">
        <f t="shared" si="1635"/>
        <v>44228</v>
      </c>
      <c r="M3088" s="1">
        <f t="shared" si="1649"/>
        <v>20</v>
      </c>
      <c r="N3088" s="1">
        <f t="shared" si="1636"/>
        <v>5</v>
      </c>
      <c r="O3088" s="2">
        <f t="shared" si="1637"/>
        <v>1.0033581300000001</v>
      </c>
      <c r="P3088" s="11">
        <f t="shared" si="1625"/>
        <v>1.00890013</v>
      </c>
      <c r="Q3088" s="11">
        <f t="shared" si="1621"/>
        <v>1.5822871518063373</v>
      </c>
      <c r="R3088" s="2">
        <f t="shared" si="1624"/>
        <v>1.58760067</v>
      </c>
      <c r="S3088" s="2">
        <f t="shared" si="1619"/>
        <v>1.54506685</v>
      </c>
      <c r="T3088" s="2">
        <f t="shared" si="1638"/>
        <v>50177.32557334</v>
      </c>
      <c r="U3088" s="2">
        <f t="shared" si="1639"/>
        <v>17701.497376430914</v>
      </c>
      <c r="V3088" s="2">
        <f t="shared" si="1640"/>
        <v>0</v>
      </c>
      <c r="W3088" s="2">
        <f t="shared" si="1641"/>
        <v>50177.325573340917</v>
      </c>
      <c r="X3088" s="29">
        <f t="shared" si="1642"/>
        <v>0</v>
      </c>
      <c r="Y3088" s="2">
        <f t="shared" si="1620"/>
        <v>0</v>
      </c>
      <c r="Z3088" s="82">
        <f t="shared" si="1643"/>
        <v>0</v>
      </c>
      <c r="AA3088" s="2">
        <f t="shared" si="1630"/>
        <v>0</v>
      </c>
      <c r="AB3088" s="27">
        <f t="shared" si="1650"/>
        <v>6.7299999999999999E-2</v>
      </c>
      <c r="AC3088" s="29">
        <f t="shared" si="1629"/>
        <v>5</v>
      </c>
      <c r="AD3088" s="29">
        <v>252</v>
      </c>
      <c r="AE3088" s="11">
        <f t="shared" si="1622"/>
        <v>1.0012931389999999</v>
      </c>
      <c r="AF3088" s="2">
        <f t="shared" si="1631"/>
        <v>64.886256610000004</v>
      </c>
      <c r="AG3088" s="2">
        <f t="shared" si="1644"/>
        <v>64.886256610000004</v>
      </c>
      <c r="AH3088" s="3">
        <f t="shared" si="1645"/>
        <v>0</v>
      </c>
      <c r="AI3088" s="4" t="str">
        <f t="shared" si="1623"/>
        <v>A+J=</v>
      </c>
      <c r="AJ3088" s="12">
        <f t="shared" si="1651"/>
        <v>44228</v>
      </c>
      <c r="AK3088" s="12"/>
      <c r="AL3088" s="4"/>
      <c r="AM3088" s="1"/>
      <c r="AN3088" s="12"/>
      <c r="AO3088" s="1"/>
      <c r="AP3088" s="1"/>
      <c r="AQ3088" s="3"/>
      <c r="AR3088" s="3"/>
      <c r="AS3088" s="7"/>
      <c r="AT3088" s="1"/>
      <c r="AU3088" s="1"/>
      <c r="AV3088" s="1"/>
      <c r="AW3088" s="1"/>
      <c r="AX3088" s="1"/>
      <c r="AY3088" s="1"/>
      <c r="AZ3088" s="1"/>
      <c r="BA3088" s="1"/>
      <c r="BB3088" s="1"/>
    </row>
    <row r="3089" spans="1:54" x14ac:dyDescent="0.2">
      <c r="A3089" s="178">
        <f t="shared" si="1646"/>
        <v>44208</v>
      </c>
      <c r="B3089" s="2">
        <f t="shared" si="1632"/>
        <v>50255.199126770916</v>
      </c>
      <c r="C3089" s="2">
        <f t="shared" si="1647"/>
        <v>32475.828196909999</v>
      </c>
      <c r="D3089" s="2">
        <f>SUM(Y3089:Y$3321)</f>
        <v>32475.828196909999</v>
      </c>
      <c r="E3089" s="11">
        <f t="shared" si="1633"/>
        <v>0</v>
      </c>
      <c r="F3089" s="99">
        <f t="shared" si="1626"/>
        <v>5486.52</v>
      </c>
      <c r="G3089" s="3">
        <f>IF(N3089=1,VLOOKUP(A3088,[1]Plan1!$BG$69:$BI$188,3),G3088)</f>
        <v>5560.59</v>
      </c>
      <c r="H3089" s="200">
        <f t="shared" si="1627"/>
        <v>44140</v>
      </c>
      <c r="I3089" s="200">
        <f t="shared" si="1628"/>
        <v>44170</v>
      </c>
      <c r="J3089" s="27">
        <f t="shared" si="1634"/>
        <v>1.3500360884495022E-2</v>
      </c>
      <c r="K3089" s="12">
        <f t="shared" si="1648"/>
        <v>44228</v>
      </c>
      <c r="L3089" s="12">
        <f t="shared" si="1635"/>
        <v>44228</v>
      </c>
      <c r="M3089" s="1">
        <f t="shared" si="1649"/>
        <v>20</v>
      </c>
      <c r="N3089" s="1">
        <f t="shared" si="1636"/>
        <v>6</v>
      </c>
      <c r="O3089" s="2">
        <f t="shared" si="1637"/>
        <v>1.0040311099999999</v>
      </c>
      <c r="P3089" s="11">
        <f t="shared" si="1625"/>
        <v>1.00890013</v>
      </c>
      <c r="Q3089" s="11">
        <f t="shared" si="1621"/>
        <v>1.5822871518063373</v>
      </c>
      <c r="R3089" s="2">
        <f t="shared" si="1624"/>
        <v>1.5886655199999999</v>
      </c>
      <c r="S3089" s="2">
        <f t="shared" si="1619"/>
        <v>1.54506685</v>
      </c>
      <c r="T3089" s="2">
        <f t="shared" si="1638"/>
        <v>50177.32557334</v>
      </c>
      <c r="U3089" s="2">
        <f t="shared" si="1639"/>
        <v>17701.497376430914</v>
      </c>
      <c r="V3089" s="2">
        <f t="shared" si="1640"/>
        <v>0</v>
      </c>
      <c r="W3089" s="2">
        <f t="shared" si="1641"/>
        <v>50177.325573340917</v>
      </c>
      <c r="X3089" s="29">
        <f t="shared" si="1642"/>
        <v>0</v>
      </c>
      <c r="Y3089" s="2">
        <f t="shared" si="1620"/>
        <v>0</v>
      </c>
      <c r="Z3089" s="82">
        <f t="shared" si="1643"/>
        <v>0</v>
      </c>
      <c r="AA3089" s="2">
        <f t="shared" si="1630"/>
        <v>0</v>
      </c>
      <c r="AB3089" s="27">
        <f t="shared" si="1650"/>
        <v>6.7299999999999999E-2</v>
      </c>
      <c r="AC3089" s="29">
        <f t="shared" si="1629"/>
        <v>6</v>
      </c>
      <c r="AD3089" s="29">
        <v>252</v>
      </c>
      <c r="AE3089" s="11">
        <f t="shared" si="1622"/>
        <v>1.0015519669999999</v>
      </c>
      <c r="AF3089" s="2">
        <f t="shared" si="1631"/>
        <v>77.873553430000001</v>
      </c>
      <c r="AG3089" s="2">
        <f t="shared" si="1644"/>
        <v>77.873553430000001</v>
      </c>
      <c r="AH3089" s="3">
        <f t="shared" si="1645"/>
        <v>0</v>
      </c>
      <c r="AI3089" s="4" t="str">
        <f t="shared" si="1623"/>
        <v>A+J=</v>
      </c>
      <c r="AJ3089" s="12">
        <f t="shared" si="1651"/>
        <v>44228</v>
      </c>
      <c r="AK3089" s="12"/>
      <c r="AL3089" s="4"/>
      <c r="AM3089" s="1"/>
      <c r="AN3089" s="12"/>
      <c r="AO3089" s="1"/>
      <c r="AP3089" s="1"/>
      <c r="AQ3089" s="3"/>
      <c r="AR3089" s="3"/>
      <c r="AS3089" s="7"/>
      <c r="AT3089" s="1"/>
      <c r="AU3089" s="1"/>
      <c r="AV3089" s="1"/>
      <c r="AW3089" s="1"/>
      <c r="AX3089" s="1"/>
      <c r="AY3089" s="1"/>
      <c r="AZ3089" s="1"/>
      <c r="BA3089" s="1"/>
      <c r="BB3089" s="1"/>
    </row>
    <row r="3090" spans="1:54" x14ac:dyDescent="0.2">
      <c r="A3090" s="178">
        <f t="shared" si="1646"/>
        <v>44209</v>
      </c>
      <c r="B3090" s="2">
        <f t="shared" si="1632"/>
        <v>50268.189785480914</v>
      </c>
      <c r="C3090" s="2">
        <f t="shared" si="1647"/>
        <v>32475.828196909999</v>
      </c>
      <c r="D3090" s="2">
        <f>SUM(Y3090:Y$3321)</f>
        <v>32475.828196909999</v>
      </c>
      <c r="E3090" s="11">
        <f t="shared" si="1633"/>
        <v>0</v>
      </c>
      <c r="F3090" s="99">
        <f t="shared" si="1626"/>
        <v>5486.52</v>
      </c>
      <c r="G3090" s="3">
        <f>IF(N3090=1,VLOOKUP(A3089,[1]Plan1!$BG$69:$BI$188,3),G3089)</f>
        <v>5560.59</v>
      </c>
      <c r="H3090" s="200">
        <f t="shared" si="1627"/>
        <v>44140</v>
      </c>
      <c r="I3090" s="200">
        <f t="shared" si="1628"/>
        <v>44170</v>
      </c>
      <c r="J3090" s="27">
        <f t="shared" si="1634"/>
        <v>1.3500360884495022E-2</v>
      </c>
      <c r="K3090" s="12">
        <f t="shared" si="1648"/>
        <v>44228</v>
      </c>
      <c r="L3090" s="12">
        <f t="shared" si="1635"/>
        <v>44228</v>
      </c>
      <c r="M3090" s="1">
        <f t="shared" si="1649"/>
        <v>20</v>
      </c>
      <c r="N3090" s="1">
        <f t="shared" si="1636"/>
        <v>7</v>
      </c>
      <c r="O3090" s="2">
        <f t="shared" si="1637"/>
        <v>1.0047045400000001</v>
      </c>
      <c r="P3090" s="11">
        <f t="shared" si="1625"/>
        <v>1.00890013</v>
      </c>
      <c r="Q3090" s="11">
        <f t="shared" si="1621"/>
        <v>1.5822871518063373</v>
      </c>
      <c r="R3090" s="2">
        <f t="shared" si="1624"/>
        <v>1.58973108</v>
      </c>
      <c r="S3090" s="2">
        <f t="shared" si="1619"/>
        <v>1.54506685</v>
      </c>
      <c r="T3090" s="2">
        <f t="shared" si="1638"/>
        <v>50177.32557334</v>
      </c>
      <c r="U3090" s="2">
        <f t="shared" si="1639"/>
        <v>17701.497376430914</v>
      </c>
      <c r="V3090" s="2">
        <f t="shared" si="1640"/>
        <v>0</v>
      </c>
      <c r="W3090" s="2">
        <f t="shared" si="1641"/>
        <v>50177.325573340917</v>
      </c>
      <c r="X3090" s="29">
        <f t="shared" si="1642"/>
        <v>0</v>
      </c>
      <c r="Y3090" s="2">
        <f t="shared" si="1620"/>
        <v>0</v>
      </c>
      <c r="Z3090" s="82">
        <f t="shared" si="1643"/>
        <v>0</v>
      </c>
      <c r="AA3090" s="2">
        <f t="shared" si="1630"/>
        <v>0</v>
      </c>
      <c r="AB3090" s="27">
        <f t="shared" si="1650"/>
        <v>6.7299999999999999E-2</v>
      </c>
      <c r="AC3090" s="29">
        <f t="shared" si="1629"/>
        <v>7</v>
      </c>
      <c r="AD3090" s="29">
        <v>252</v>
      </c>
      <c r="AE3090" s="11">
        <f t="shared" si="1622"/>
        <v>1.0018108619999999</v>
      </c>
      <c r="AF3090" s="2">
        <f t="shared" si="1631"/>
        <v>90.864212140000006</v>
      </c>
      <c r="AG3090" s="2">
        <f t="shared" si="1644"/>
        <v>90.864212140000006</v>
      </c>
      <c r="AH3090" s="3">
        <f t="shared" si="1645"/>
        <v>0</v>
      </c>
      <c r="AI3090" s="4" t="str">
        <f t="shared" si="1623"/>
        <v>A+J=</v>
      </c>
      <c r="AJ3090" s="12">
        <f t="shared" si="1651"/>
        <v>44228</v>
      </c>
      <c r="AK3090" s="12"/>
      <c r="AL3090" s="4"/>
      <c r="AM3090" s="1"/>
      <c r="AN3090" s="12"/>
      <c r="AO3090" s="1"/>
      <c r="AP3090" s="1"/>
      <c r="AQ3090" s="3"/>
      <c r="AR3090" s="3"/>
      <c r="AS3090" s="7"/>
      <c r="AT3090" s="1"/>
      <c r="AU3090" s="1"/>
      <c r="AV3090" s="1"/>
      <c r="AW3090" s="1"/>
      <c r="AX3090" s="1"/>
      <c r="AY3090" s="1"/>
      <c r="AZ3090" s="1"/>
      <c r="BA3090" s="1"/>
      <c r="BB3090" s="1"/>
    </row>
    <row r="3091" spans="1:54" x14ac:dyDescent="0.2">
      <c r="A3091" s="178">
        <f t="shared" si="1646"/>
        <v>44210</v>
      </c>
      <c r="B3091" s="2">
        <f t="shared" si="1632"/>
        <v>50281.183856240918</v>
      </c>
      <c r="C3091" s="2">
        <f t="shared" si="1647"/>
        <v>32475.828196909999</v>
      </c>
      <c r="D3091" s="2">
        <f>SUM(Y3091:Y$3321)</f>
        <v>32475.828196909999</v>
      </c>
      <c r="E3091" s="11">
        <f t="shared" si="1633"/>
        <v>0</v>
      </c>
      <c r="F3091" s="99">
        <f t="shared" si="1626"/>
        <v>5486.52</v>
      </c>
      <c r="G3091" s="3">
        <f>IF(N3091=1,VLOOKUP(A3090,[1]Plan1!$BG$69:$BI$188,3),G3090)</f>
        <v>5560.59</v>
      </c>
      <c r="H3091" s="200">
        <f t="shared" si="1627"/>
        <v>44140</v>
      </c>
      <c r="I3091" s="200">
        <f t="shared" si="1628"/>
        <v>44170</v>
      </c>
      <c r="J3091" s="27">
        <f t="shared" si="1634"/>
        <v>1.3500360884495022E-2</v>
      </c>
      <c r="K3091" s="12">
        <f t="shared" si="1648"/>
        <v>44228</v>
      </c>
      <c r="L3091" s="12">
        <f t="shared" si="1635"/>
        <v>44228</v>
      </c>
      <c r="M3091" s="1">
        <f t="shared" si="1649"/>
        <v>20</v>
      </c>
      <c r="N3091" s="1">
        <f t="shared" si="1636"/>
        <v>8</v>
      </c>
      <c r="O3091" s="2">
        <f t="shared" si="1637"/>
        <v>1.00537842</v>
      </c>
      <c r="P3091" s="11">
        <f t="shared" si="1625"/>
        <v>1.00890013</v>
      </c>
      <c r="Q3091" s="11">
        <f t="shared" si="1621"/>
        <v>1.5822871518063373</v>
      </c>
      <c r="R3091" s="2">
        <f t="shared" si="1624"/>
        <v>1.5907973500000001</v>
      </c>
      <c r="S3091" s="2">
        <f t="shared" si="1619"/>
        <v>1.54506685</v>
      </c>
      <c r="T3091" s="2">
        <f t="shared" si="1638"/>
        <v>50177.32557334</v>
      </c>
      <c r="U3091" s="2">
        <f t="shared" si="1639"/>
        <v>17701.497376430914</v>
      </c>
      <c r="V3091" s="2">
        <f t="shared" si="1640"/>
        <v>0</v>
      </c>
      <c r="W3091" s="2">
        <f t="shared" si="1641"/>
        <v>50177.325573340917</v>
      </c>
      <c r="X3091" s="29">
        <f t="shared" si="1642"/>
        <v>0</v>
      </c>
      <c r="Y3091" s="2">
        <f t="shared" si="1620"/>
        <v>0</v>
      </c>
      <c r="Z3091" s="82">
        <f t="shared" si="1643"/>
        <v>0</v>
      </c>
      <c r="AA3091" s="2">
        <f t="shared" si="1630"/>
        <v>0</v>
      </c>
      <c r="AB3091" s="27">
        <f t="shared" si="1650"/>
        <v>6.7299999999999999E-2</v>
      </c>
      <c r="AC3091" s="29">
        <f t="shared" si="1629"/>
        <v>8</v>
      </c>
      <c r="AD3091" s="29">
        <v>252</v>
      </c>
      <c r="AE3091" s="11">
        <f t="shared" si="1622"/>
        <v>1.002069825</v>
      </c>
      <c r="AF3091" s="2">
        <f t="shared" si="1631"/>
        <v>103.85828290000001</v>
      </c>
      <c r="AG3091" s="2">
        <f t="shared" si="1644"/>
        <v>103.85828290000001</v>
      </c>
      <c r="AH3091" s="3">
        <f t="shared" si="1645"/>
        <v>0</v>
      </c>
      <c r="AI3091" s="4" t="str">
        <f t="shared" si="1623"/>
        <v>A+J=</v>
      </c>
      <c r="AJ3091" s="12">
        <f t="shared" si="1651"/>
        <v>44228</v>
      </c>
      <c r="AK3091" s="12"/>
      <c r="AL3091" s="4"/>
      <c r="AM3091" s="1"/>
      <c r="AN3091" s="12"/>
      <c r="AO3091" s="1"/>
      <c r="AP3091" s="1"/>
      <c r="AQ3091" s="3"/>
      <c r="AR3091" s="3"/>
      <c r="AS3091" s="7"/>
      <c r="AT3091" s="1"/>
      <c r="AU3091" s="1"/>
      <c r="AV3091" s="1"/>
      <c r="AW3091" s="1"/>
      <c r="AX3091" s="1"/>
      <c r="AY3091" s="1"/>
      <c r="AZ3091" s="1"/>
      <c r="BA3091" s="1"/>
      <c r="BB3091" s="1"/>
    </row>
    <row r="3092" spans="1:54" x14ac:dyDescent="0.2">
      <c r="A3092" s="178">
        <f t="shared" si="1646"/>
        <v>44211</v>
      </c>
      <c r="B3092" s="2">
        <f t="shared" si="1632"/>
        <v>50294.181238710917</v>
      </c>
      <c r="C3092" s="2">
        <f t="shared" si="1647"/>
        <v>32475.828196909999</v>
      </c>
      <c r="D3092" s="2">
        <f>SUM(Y3092:Y$3321)</f>
        <v>32475.828196909999</v>
      </c>
      <c r="E3092" s="11">
        <f t="shared" si="1633"/>
        <v>0</v>
      </c>
      <c r="F3092" s="99">
        <f t="shared" si="1626"/>
        <v>5486.52</v>
      </c>
      <c r="G3092" s="3">
        <f>IF(N3092=1,VLOOKUP(A3091,[1]Plan1!$BG$69:$BI$188,3),G3091)</f>
        <v>5560.59</v>
      </c>
      <c r="H3092" s="200">
        <f t="shared" si="1627"/>
        <v>44140</v>
      </c>
      <c r="I3092" s="200">
        <f t="shared" si="1628"/>
        <v>44170</v>
      </c>
      <c r="J3092" s="27">
        <f t="shared" si="1634"/>
        <v>1.3500360884495022E-2</v>
      </c>
      <c r="K3092" s="12">
        <f t="shared" si="1648"/>
        <v>44228</v>
      </c>
      <c r="L3092" s="12">
        <f t="shared" si="1635"/>
        <v>44228</v>
      </c>
      <c r="M3092" s="1">
        <f t="shared" si="1649"/>
        <v>20</v>
      </c>
      <c r="N3092" s="1">
        <f t="shared" si="1636"/>
        <v>9</v>
      </c>
      <c r="O3092" s="2">
        <f t="shared" si="1637"/>
        <v>1.00605276</v>
      </c>
      <c r="P3092" s="11">
        <f t="shared" si="1625"/>
        <v>1.00890013</v>
      </c>
      <c r="Q3092" s="11">
        <f t="shared" si="1621"/>
        <v>1.5822871518063373</v>
      </c>
      <c r="R3092" s="2">
        <f t="shared" si="1624"/>
        <v>1.59186435</v>
      </c>
      <c r="S3092" s="2">
        <f t="shared" si="1619"/>
        <v>1.54506685</v>
      </c>
      <c r="T3092" s="2">
        <f t="shared" si="1638"/>
        <v>50177.32557334</v>
      </c>
      <c r="U3092" s="2">
        <f t="shared" si="1639"/>
        <v>17701.497376430914</v>
      </c>
      <c r="V3092" s="2">
        <f t="shared" si="1640"/>
        <v>0</v>
      </c>
      <c r="W3092" s="2">
        <f t="shared" si="1641"/>
        <v>50177.325573340917</v>
      </c>
      <c r="X3092" s="29">
        <f t="shared" si="1642"/>
        <v>0</v>
      </c>
      <c r="Y3092" s="2">
        <f t="shared" si="1620"/>
        <v>0</v>
      </c>
      <c r="Z3092" s="82">
        <f t="shared" si="1643"/>
        <v>0</v>
      </c>
      <c r="AA3092" s="2">
        <f t="shared" si="1630"/>
        <v>0</v>
      </c>
      <c r="AB3092" s="27">
        <f t="shared" si="1650"/>
        <v>6.7299999999999999E-2</v>
      </c>
      <c r="AC3092" s="29">
        <f t="shared" si="1629"/>
        <v>9</v>
      </c>
      <c r="AD3092" s="29">
        <v>252</v>
      </c>
      <c r="AE3092" s="11">
        <f t="shared" si="1622"/>
        <v>1.0023288539999999</v>
      </c>
      <c r="AF3092" s="2">
        <f t="shared" si="1631"/>
        <v>116.85566537</v>
      </c>
      <c r="AG3092" s="2">
        <f t="shared" si="1644"/>
        <v>116.85566537</v>
      </c>
      <c r="AH3092" s="3">
        <f t="shared" si="1645"/>
        <v>0</v>
      </c>
      <c r="AI3092" s="4" t="str">
        <f t="shared" si="1623"/>
        <v>A+J=</v>
      </c>
      <c r="AJ3092" s="12">
        <f t="shared" si="1651"/>
        <v>44228</v>
      </c>
      <c r="AK3092" s="12"/>
      <c r="AL3092" s="4"/>
      <c r="AM3092" s="1"/>
      <c r="AN3092" s="12"/>
      <c r="AO3092" s="1"/>
      <c r="AP3092" s="1"/>
      <c r="AQ3092" s="3"/>
      <c r="AR3092" s="3"/>
      <c r="AS3092" s="7"/>
      <c r="AT3092" s="1"/>
      <c r="AU3092" s="1"/>
      <c r="AV3092" s="1"/>
      <c r="AW3092" s="1"/>
      <c r="AX3092" s="1"/>
      <c r="AY3092" s="1"/>
      <c r="AZ3092" s="1"/>
      <c r="BA3092" s="1"/>
      <c r="BB3092" s="1"/>
    </row>
    <row r="3093" spans="1:54" x14ac:dyDescent="0.2">
      <c r="A3093" s="178">
        <f t="shared" si="1646"/>
        <v>44212</v>
      </c>
      <c r="B3093" s="2">
        <f t="shared" si="1632"/>
        <v>50307.181983050919</v>
      </c>
      <c r="C3093" s="2">
        <f t="shared" si="1647"/>
        <v>32475.828196909999</v>
      </c>
      <c r="D3093" s="2">
        <f>SUM(Y3093:Y$3321)</f>
        <v>32475.828196909999</v>
      </c>
      <c r="E3093" s="11">
        <f t="shared" si="1633"/>
        <v>0</v>
      </c>
      <c r="F3093" s="99">
        <f t="shared" si="1626"/>
        <v>5486.52</v>
      </c>
      <c r="G3093" s="3">
        <f>IF(N3093=1,VLOOKUP(A3092,[1]Plan1!$BG$69:$BI$188,3),G3092)</f>
        <v>5560.59</v>
      </c>
      <c r="H3093" s="200">
        <f t="shared" si="1627"/>
        <v>44140</v>
      </c>
      <c r="I3093" s="200">
        <f t="shared" si="1628"/>
        <v>44170</v>
      </c>
      <c r="J3093" s="27">
        <f t="shared" si="1634"/>
        <v>1.3500360884495022E-2</v>
      </c>
      <c r="K3093" s="12">
        <f t="shared" si="1648"/>
        <v>44228</v>
      </c>
      <c r="L3093" s="12">
        <f t="shared" si="1635"/>
        <v>44228</v>
      </c>
      <c r="M3093" s="1">
        <f t="shared" si="1649"/>
        <v>20</v>
      </c>
      <c r="N3093" s="1">
        <f t="shared" si="1636"/>
        <v>10</v>
      </c>
      <c r="O3093" s="2">
        <f t="shared" si="1637"/>
        <v>1.0067275499999999</v>
      </c>
      <c r="P3093" s="11">
        <f t="shared" si="1625"/>
        <v>1.00890013</v>
      </c>
      <c r="Q3093" s="11">
        <f t="shared" si="1621"/>
        <v>1.5822871518063373</v>
      </c>
      <c r="R3093" s="2">
        <f t="shared" si="1624"/>
        <v>1.5929320600000001</v>
      </c>
      <c r="S3093" s="2">
        <f t="shared" si="1619"/>
        <v>1.54506685</v>
      </c>
      <c r="T3093" s="2">
        <f t="shared" si="1638"/>
        <v>50177.32557334</v>
      </c>
      <c r="U3093" s="2">
        <f t="shared" si="1639"/>
        <v>17701.497376430914</v>
      </c>
      <c r="V3093" s="2">
        <f t="shared" si="1640"/>
        <v>0</v>
      </c>
      <c r="W3093" s="2">
        <f t="shared" si="1641"/>
        <v>50177.325573340917</v>
      </c>
      <c r="X3093" s="29">
        <f t="shared" si="1642"/>
        <v>0</v>
      </c>
      <c r="Y3093" s="2">
        <f t="shared" si="1620"/>
        <v>0</v>
      </c>
      <c r="Z3093" s="82">
        <f t="shared" si="1643"/>
        <v>0</v>
      </c>
      <c r="AA3093" s="2">
        <f t="shared" si="1630"/>
        <v>0</v>
      </c>
      <c r="AB3093" s="27">
        <f t="shared" si="1650"/>
        <v>6.7299999999999999E-2</v>
      </c>
      <c r="AC3093" s="29">
        <f t="shared" si="1629"/>
        <v>10</v>
      </c>
      <c r="AD3093" s="29">
        <v>252</v>
      </c>
      <c r="AE3093" s="11">
        <f t="shared" si="1622"/>
        <v>1.0025879499999999</v>
      </c>
      <c r="AF3093" s="2">
        <f t="shared" si="1631"/>
        <v>129.85640971000001</v>
      </c>
      <c r="AG3093" s="2">
        <f t="shared" si="1644"/>
        <v>129.85640971000001</v>
      </c>
      <c r="AH3093" s="3">
        <f t="shared" si="1645"/>
        <v>0</v>
      </c>
      <c r="AI3093" s="4" t="str">
        <f t="shared" si="1623"/>
        <v>A+J=</v>
      </c>
      <c r="AJ3093" s="12">
        <f t="shared" si="1651"/>
        <v>44228</v>
      </c>
      <c r="AK3093" s="12"/>
      <c r="AL3093" s="4"/>
      <c r="AM3093" s="1"/>
      <c r="AN3093" s="12"/>
      <c r="AO3093" s="1"/>
      <c r="AP3093" s="1"/>
      <c r="AQ3093" s="3"/>
      <c r="AR3093" s="3"/>
      <c r="AS3093" s="7"/>
      <c r="AT3093" s="1"/>
      <c r="AU3093" s="1"/>
      <c r="AV3093" s="1"/>
      <c r="AW3093" s="1"/>
      <c r="AX3093" s="1"/>
      <c r="AY3093" s="1"/>
      <c r="AZ3093" s="1"/>
      <c r="BA3093" s="1"/>
      <c r="BB3093" s="1"/>
    </row>
    <row r="3094" spans="1:54" x14ac:dyDescent="0.2">
      <c r="A3094" s="178">
        <f t="shared" si="1646"/>
        <v>44213</v>
      </c>
      <c r="B3094" s="2">
        <f t="shared" si="1632"/>
        <v>50307.181983050919</v>
      </c>
      <c r="C3094" s="2">
        <f t="shared" si="1647"/>
        <v>32475.828196909999</v>
      </c>
      <c r="D3094" s="2">
        <f>SUM(Y3094:Y$3321)</f>
        <v>32475.828196909999</v>
      </c>
      <c r="E3094" s="11">
        <f t="shared" si="1633"/>
        <v>0</v>
      </c>
      <c r="F3094" s="99">
        <f t="shared" si="1626"/>
        <v>5486.52</v>
      </c>
      <c r="G3094" s="3">
        <f>IF(N3094=1,VLOOKUP(A3093,[1]Plan1!$BG$69:$BI$188,3),G3093)</f>
        <v>5560.59</v>
      </c>
      <c r="H3094" s="200">
        <f t="shared" si="1627"/>
        <v>44140</v>
      </c>
      <c r="I3094" s="200">
        <f t="shared" si="1628"/>
        <v>44170</v>
      </c>
      <c r="J3094" s="27">
        <f t="shared" si="1634"/>
        <v>1.3500360884495022E-2</v>
      </c>
      <c r="K3094" s="12">
        <f t="shared" si="1648"/>
        <v>44228</v>
      </c>
      <c r="L3094" s="12">
        <f t="shared" si="1635"/>
        <v>44228</v>
      </c>
      <c r="M3094" s="1">
        <f t="shared" si="1649"/>
        <v>20</v>
      </c>
      <c r="N3094" s="1">
        <f t="shared" si="1636"/>
        <v>10</v>
      </c>
      <c r="O3094" s="2">
        <f t="shared" si="1637"/>
        <v>1.0067275499999999</v>
      </c>
      <c r="P3094" s="11">
        <f t="shared" si="1625"/>
        <v>1.00890013</v>
      </c>
      <c r="Q3094" s="11">
        <f t="shared" si="1621"/>
        <v>1.5822871518063373</v>
      </c>
      <c r="R3094" s="2">
        <f t="shared" si="1624"/>
        <v>1.5929320600000001</v>
      </c>
      <c r="S3094" s="2">
        <f t="shared" si="1619"/>
        <v>1.54506685</v>
      </c>
      <c r="T3094" s="2">
        <f t="shared" si="1638"/>
        <v>50177.32557334</v>
      </c>
      <c r="U3094" s="2">
        <f t="shared" si="1639"/>
        <v>17701.497376430914</v>
      </c>
      <c r="V3094" s="2">
        <f t="shared" si="1640"/>
        <v>0</v>
      </c>
      <c r="W3094" s="2">
        <f t="shared" si="1641"/>
        <v>50177.325573340917</v>
      </c>
      <c r="X3094" s="29">
        <f t="shared" si="1642"/>
        <v>0</v>
      </c>
      <c r="Y3094" s="2">
        <f t="shared" si="1620"/>
        <v>0</v>
      </c>
      <c r="Z3094" s="82">
        <f t="shared" si="1643"/>
        <v>0</v>
      </c>
      <c r="AA3094" s="2">
        <f t="shared" si="1630"/>
        <v>0</v>
      </c>
      <c r="AB3094" s="27">
        <f t="shared" si="1650"/>
        <v>6.7299999999999999E-2</v>
      </c>
      <c r="AC3094" s="29">
        <f t="shared" si="1629"/>
        <v>10</v>
      </c>
      <c r="AD3094" s="29">
        <v>252</v>
      </c>
      <c r="AE3094" s="11">
        <f t="shared" si="1622"/>
        <v>1.0025879499999999</v>
      </c>
      <c r="AF3094" s="2">
        <f t="shared" si="1631"/>
        <v>129.85640971000001</v>
      </c>
      <c r="AG3094" s="2">
        <f t="shared" si="1644"/>
        <v>129.85640971000001</v>
      </c>
      <c r="AH3094" s="3">
        <f t="shared" si="1645"/>
        <v>0</v>
      </c>
      <c r="AI3094" s="4" t="str">
        <f t="shared" si="1623"/>
        <v>A+J=</v>
      </c>
      <c r="AJ3094" s="12">
        <f t="shared" si="1651"/>
        <v>44228</v>
      </c>
      <c r="AK3094" s="12"/>
      <c r="AL3094" s="4"/>
      <c r="AM3094" s="1"/>
      <c r="AN3094" s="12"/>
      <c r="AO3094" s="1"/>
      <c r="AP3094" s="1"/>
      <c r="AQ3094" s="3"/>
      <c r="AR3094" s="3"/>
      <c r="AS3094" s="7"/>
      <c r="AT3094" s="1"/>
      <c r="AU3094" s="1"/>
      <c r="AV3094" s="1"/>
      <c r="AW3094" s="1"/>
      <c r="AX3094" s="1"/>
      <c r="AY3094" s="1"/>
      <c r="AZ3094" s="1"/>
      <c r="BA3094" s="1"/>
      <c r="BB3094" s="1"/>
    </row>
    <row r="3095" spans="1:54" x14ac:dyDescent="0.2">
      <c r="A3095" s="178">
        <f t="shared" si="1646"/>
        <v>44214</v>
      </c>
      <c r="B3095" s="2">
        <f t="shared" si="1632"/>
        <v>50307.181983050919</v>
      </c>
      <c r="C3095" s="2">
        <f t="shared" si="1647"/>
        <v>32475.828196909999</v>
      </c>
      <c r="D3095" s="2">
        <f>SUM(Y3095:Y$3321)</f>
        <v>32475.828196909999</v>
      </c>
      <c r="E3095" s="11">
        <f t="shared" si="1633"/>
        <v>0</v>
      </c>
      <c r="F3095" s="99">
        <f t="shared" si="1626"/>
        <v>5486.52</v>
      </c>
      <c r="G3095" s="3">
        <f>IF(N3095=1,VLOOKUP(A3094,[1]Plan1!$BG$69:$BI$188,3),G3094)</f>
        <v>5560.59</v>
      </c>
      <c r="H3095" s="200">
        <f t="shared" si="1627"/>
        <v>44140</v>
      </c>
      <c r="I3095" s="200">
        <f t="shared" si="1628"/>
        <v>44170</v>
      </c>
      <c r="J3095" s="27">
        <f t="shared" si="1634"/>
        <v>1.3500360884495022E-2</v>
      </c>
      <c r="K3095" s="12">
        <f t="shared" si="1648"/>
        <v>44228</v>
      </c>
      <c r="L3095" s="12">
        <f t="shared" si="1635"/>
        <v>44228</v>
      </c>
      <c r="M3095" s="1">
        <f t="shared" si="1649"/>
        <v>20</v>
      </c>
      <c r="N3095" s="1">
        <f t="shared" si="1636"/>
        <v>10</v>
      </c>
      <c r="O3095" s="2">
        <f t="shared" si="1637"/>
        <v>1.0067275499999999</v>
      </c>
      <c r="P3095" s="11">
        <f t="shared" si="1625"/>
        <v>1.00890013</v>
      </c>
      <c r="Q3095" s="11">
        <f t="shared" si="1621"/>
        <v>1.5822871518063373</v>
      </c>
      <c r="R3095" s="2">
        <f t="shared" si="1624"/>
        <v>1.5929320600000001</v>
      </c>
      <c r="S3095" s="2">
        <f t="shared" si="1619"/>
        <v>1.54506685</v>
      </c>
      <c r="T3095" s="2">
        <f t="shared" si="1638"/>
        <v>50177.32557334</v>
      </c>
      <c r="U3095" s="2">
        <f t="shared" si="1639"/>
        <v>17701.497376430914</v>
      </c>
      <c r="V3095" s="2">
        <f t="shared" si="1640"/>
        <v>0</v>
      </c>
      <c r="W3095" s="2">
        <f t="shared" si="1641"/>
        <v>50177.325573340917</v>
      </c>
      <c r="X3095" s="29">
        <f t="shared" si="1642"/>
        <v>0</v>
      </c>
      <c r="Y3095" s="2">
        <f t="shared" si="1620"/>
        <v>0</v>
      </c>
      <c r="Z3095" s="82">
        <f t="shared" si="1643"/>
        <v>0</v>
      </c>
      <c r="AA3095" s="2">
        <f t="shared" si="1630"/>
        <v>0</v>
      </c>
      <c r="AB3095" s="27">
        <f t="shared" si="1650"/>
        <v>6.7299999999999999E-2</v>
      </c>
      <c r="AC3095" s="29">
        <f t="shared" si="1629"/>
        <v>10</v>
      </c>
      <c r="AD3095" s="29">
        <v>252</v>
      </c>
      <c r="AE3095" s="11">
        <f t="shared" si="1622"/>
        <v>1.0025879499999999</v>
      </c>
      <c r="AF3095" s="2">
        <f t="shared" si="1631"/>
        <v>129.85640971000001</v>
      </c>
      <c r="AG3095" s="2">
        <f t="shared" si="1644"/>
        <v>129.85640971000001</v>
      </c>
      <c r="AH3095" s="3">
        <f t="shared" si="1645"/>
        <v>0</v>
      </c>
      <c r="AI3095" s="4" t="str">
        <f t="shared" si="1623"/>
        <v>A+J=</v>
      </c>
      <c r="AJ3095" s="12">
        <f t="shared" si="1651"/>
        <v>44228</v>
      </c>
      <c r="AK3095" s="12"/>
      <c r="AL3095" s="4"/>
      <c r="AM3095" s="1"/>
      <c r="AN3095" s="12"/>
      <c r="AO3095" s="1"/>
      <c r="AP3095" s="1"/>
      <c r="AQ3095" s="3"/>
      <c r="AR3095" s="3"/>
      <c r="AS3095" s="7"/>
      <c r="AT3095" s="1"/>
      <c r="AU3095" s="1"/>
      <c r="AV3095" s="1"/>
      <c r="AW3095" s="1"/>
      <c r="AX3095" s="1"/>
      <c r="AY3095" s="1"/>
      <c r="AZ3095" s="1"/>
      <c r="BA3095" s="1"/>
      <c r="BB3095" s="1"/>
    </row>
    <row r="3096" spans="1:54" x14ac:dyDescent="0.2">
      <c r="A3096" s="178">
        <f t="shared" si="1646"/>
        <v>44215</v>
      </c>
      <c r="B3096" s="2">
        <f t="shared" si="1632"/>
        <v>50320.18608928092</v>
      </c>
      <c r="C3096" s="2">
        <f t="shared" si="1647"/>
        <v>32475.828196909999</v>
      </c>
      <c r="D3096" s="2">
        <f>SUM(Y3096:Y$3321)</f>
        <v>32475.828196909999</v>
      </c>
      <c r="E3096" s="11">
        <f t="shared" si="1633"/>
        <v>0</v>
      </c>
      <c r="F3096" s="99">
        <f t="shared" si="1626"/>
        <v>5486.52</v>
      </c>
      <c r="G3096" s="3">
        <f>IF(N3096=1,VLOOKUP(A3095,[1]Plan1!$BG$69:$BI$188,3),G3095)</f>
        <v>5560.59</v>
      </c>
      <c r="H3096" s="200">
        <f t="shared" si="1627"/>
        <v>44140</v>
      </c>
      <c r="I3096" s="200">
        <f t="shared" si="1628"/>
        <v>44170</v>
      </c>
      <c r="J3096" s="27">
        <f t="shared" si="1634"/>
        <v>1.3500360884495022E-2</v>
      </c>
      <c r="K3096" s="12">
        <f t="shared" si="1648"/>
        <v>44228</v>
      </c>
      <c r="L3096" s="12">
        <f t="shared" si="1635"/>
        <v>44228</v>
      </c>
      <c r="M3096" s="1">
        <f t="shared" si="1649"/>
        <v>20</v>
      </c>
      <c r="N3096" s="1">
        <f t="shared" si="1636"/>
        <v>11</v>
      </c>
      <c r="O3096" s="2">
        <f t="shared" si="1637"/>
        <v>1.0074027800000001</v>
      </c>
      <c r="P3096" s="11">
        <f t="shared" si="1625"/>
        <v>1.00890013</v>
      </c>
      <c r="Q3096" s="11">
        <f t="shared" si="1621"/>
        <v>1.5822871518063373</v>
      </c>
      <c r="R3096" s="2">
        <f t="shared" si="1624"/>
        <v>1.5940004699999999</v>
      </c>
      <c r="S3096" s="2">
        <f t="shared" si="1619"/>
        <v>1.54506685</v>
      </c>
      <c r="T3096" s="2">
        <f t="shared" si="1638"/>
        <v>50177.32557334</v>
      </c>
      <c r="U3096" s="2">
        <f t="shared" si="1639"/>
        <v>17701.497376430914</v>
      </c>
      <c r="V3096" s="2">
        <f t="shared" si="1640"/>
        <v>0</v>
      </c>
      <c r="W3096" s="2">
        <f t="shared" si="1641"/>
        <v>50177.325573340917</v>
      </c>
      <c r="X3096" s="29">
        <f t="shared" si="1642"/>
        <v>0</v>
      </c>
      <c r="Y3096" s="2">
        <f t="shared" si="1620"/>
        <v>0</v>
      </c>
      <c r="Z3096" s="82">
        <f t="shared" si="1643"/>
        <v>0</v>
      </c>
      <c r="AA3096" s="2">
        <f t="shared" si="1630"/>
        <v>0</v>
      </c>
      <c r="AB3096" s="27">
        <f t="shared" si="1650"/>
        <v>6.7299999999999999E-2</v>
      </c>
      <c r="AC3096" s="29">
        <f t="shared" si="1629"/>
        <v>11</v>
      </c>
      <c r="AD3096" s="29">
        <v>252</v>
      </c>
      <c r="AE3096" s="11">
        <f t="shared" si="1622"/>
        <v>1.0028471130000001</v>
      </c>
      <c r="AF3096" s="2">
        <f t="shared" si="1631"/>
        <v>142.86051594</v>
      </c>
      <c r="AG3096" s="2">
        <f t="shared" si="1644"/>
        <v>142.86051594</v>
      </c>
      <c r="AH3096" s="3">
        <f t="shared" si="1645"/>
        <v>0</v>
      </c>
      <c r="AI3096" s="4" t="str">
        <f t="shared" si="1623"/>
        <v>A+J=</v>
      </c>
      <c r="AJ3096" s="12">
        <f t="shared" si="1651"/>
        <v>44228</v>
      </c>
      <c r="AK3096" s="12"/>
      <c r="AL3096" s="4"/>
      <c r="AM3096" s="1"/>
      <c r="AN3096" s="12"/>
      <c r="AO3096" s="1"/>
      <c r="AP3096" s="1"/>
      <c r="AQ3096" s="3"/>
      <c r="AR3096" s="3"/>
      <c r="AS3096" s="7"/>
      <c r="AT3096" s="1"/>
      <c r="AU3096" s="1"/>
      <c r="AV3096" s="1"/>
      <c r="AW3096" s="1"/>
      <c r="AX3096" s="1"/>
      <c r="AY3096" s="1"/>
      <c r="AZ3096" s="1"/>
      <c r="BA3096" s="1"/>
      <c r="BB3096" s="1"/>
    </row>
    <row r="3097" spans="1:54" x14ac:dyDescent="0.2">
      <c r="A3097" s="178">
        <f t="shared" si="1646"/>
        <v>44216</v>
      </c>
      <c r="B3097" s="2">
        <f t="shared" si="1632"/>
        <v>50333.193557390914</v>
      </c>
      <c r="C3097" s="2">
        <f t="shared" si="1647"/>
        <v>32475.828196909999</v>
      </c>
      <c r="D3097" s="2">
        <f>SUM(Y3097:Y$3321)</f>
        <v>32475.828196909999</v>
      </c>
      <c r="E3097" s="11">
        <f t="shared" si="1633"/>
        <v>0</v>
      </c>
      <c r="F3097" s="99">
        <f t="shared" si="1626"/>
        <v>5486.52</v>
      </c>
      <c r="G3097" s="3">
        <f>IF(N3097=1,VLOOKUP(A3096,[1]Plan1!$BG$69:$BI$188,3),G3096)</f>
        <v>5560.59</v>
      </c>
      <c r="H3097" s="200">
        <f t="shared" si="1627"/>
        <v>44140</v>
      </c>
      <c r="I3097" s="200">
        <f t="shared" si="1628"/>
        <v>44170</v>
      </c>
      <c r="J3097" s="27">
        <f t="shared" si="1634"/>
        <v>1.3500360884495022E-2</v>
      </c>
      <c r="K3097" s="12">
        <f t="shared" si="1648"/>
        <v>44228</v>
      </c>
      <c r="L3097" s="12">
        <f t="shared" si="1635"/>
        <v>44228</v>
      </c>
      <c r="M3097" s="1">
        <f t="shared" si="1649"/>
        <v>20</v>
      </c>
      <c r="N3097" s="1">
        <f t="shared" si="1636"/>
        <v>12</v>
      </c>
      <c r="O3097" s="2">
        <f t="shared" si="1637"/>
        <v>1.00807848</v>
      </c>
      <c r="P3097" s="11">
        <f t="shared" si="1625"/>
        <v>1.00890013</v>
      </c>
      <c r="Q3097" s="11">
        <f t="shared" si="1621"/>
        <v>1.5822871518063373</v>
      </c>
      <c r="R3097" s="2">
        <f t="shared" si="1624"/>
        <v>1.5950696200000001</v>
      </c>
      <c r="S3097" s="2">
        <f t="shared" si="1619"/>
        <v>1.54506685</v>
      </c>
      <c r="T3097" s="2">
        <f t="shared" si="1638"/>
        <v>50177.32557334</v>
      </c>
      <c r="U3097" s="2">
        <f t="shared" si="1639"/>
        <v>17701.497376430914</v>
      </c>
      <c r="V3097" s="2">
        <f t="shared" si="1640"/>
        <v>0</v>
      </c>
      <c r="W3097" s="2">
        <f t="shared" si="1641"/>
        <v>50177.325573340917</v>
      </c>
      <c r="X3097" s="29">
        <f t="shared" si="1642"/>
        <v>0</v>
      </c>
      <c r="Y3097" s="2">
        <f t="shared" si="1620"/>
        <v>0</v>
      </c>
      <c r="Z3097" s="82">
        <f t="shared" si="1643"/>
        <v>0</v>
      </c>
      <c r="AA3097" s="2">
        <f t="shared" si="1630"/>
        <v>0</v>
      </c>
      <c r="AB3097" s="27">
        <f t="shared" si="1650"/>
        <v>6.7299999999999999E-2</v>
      </c>
      <c r="AC3097" s="29">
        <f t="shared" si="1629"/>
        <v>12</v>
      </c>
      <c r="AD3097" s="29">
        <v>252</v>
      </c>
      <c r="AE3097" s="11">
        <f t="shared" si="1622"/>
        <v>1.003106343</v>
      </c>
      <c r="AF3097" s="2">
        <f t="shared" si="1631"/>
        <v>155.86798404999999</v>
      </c>
      <c r="AG3097" s="2">
        <f t="shared" si="1644"/>
        <v>155.86798404999999</v>
      </c>
      <c r="AH3097" s="3">
        <f t="shared" si="1645"/>
        <v>0</v>
      </c>
      <c r="AI3097" s="4" t="str">
        <f t="shared" si="1623"/>
        <v>A+J=</v>
      </c>
      <c r="AJ3097" s="12">
        <f t="shared" si="1651"/>
        <v>44228</v>
      </c>
      <c r="AK3097" s="12"/>
      <c r="AL3097" s="4"/>
      <c r="AM3097" s="1"/>
      <c r="AN3097" s="12"/>
      <c r="AO3097" s="1"/>
      <c r="AP3097" s="1"/>
      <c r="AQ3097" s="3"/>
      <c r="AR3097" s="3"/>
      <c r="AS3097" s="7"/>
      <c r="AT3097" s="1"/>
      <c r="AU3097" s="1"/>
      <c r="AV3097" s="1"/>
      <c r="AW3097" s="1"/>
      <c r="AX3097" s="1"/>
      <c r="AY3097" s="1"/>
      <c r="AZ3097" s="1"/>
      <c r="BA3097" s="1"/>
      <c r="BB3097" s="1"/>
    </row>
    <row r="3098" spans="1:54" x14ac:dyDescent="0.2">
      <c r="A3098" s="178">
        <f t="shared" si="1646"/>
        <v>44217</v>
      </c>
      <c r="B3098" s="2">
        <f t="shared" si="1632"/>
        <v>50346.204387380916</v>
      </c>
      <c r="C3098" s="2">
        <f t="shared" si="1647"/>
        <v>32475.828196909999</v>
      </c>
      <c r="D3098" s="2">
        <f>SUM(Y3098:Y$3321)</f>
        <v>32475.828196909999</v>
      </c>
      <c r="E3098" s="11">
        <f t="shared" si="1633"/>
        <v>0</v>
      </c>
      <c r="F3098" s="99">
        <f t="shared" si="1626"/>
        <v>5486.52</v>
      </c>
      <c r="G3098" s="3">
        <f>IF(N3098=1,VLOOKUP(A3097,[1]Plan1!$BG$69:$BI$188,3),G3097)</f>
        <v>5560.59</v>
      </c>
      <c r="H3098" s="200">
        <f t="shared" si="1627"/>
        <v>44140</v>
      </c>
      <c r="I3098" s="200">
        <f t="shared" si="1628"/>
        <v>44170</v>
      </c>
      <c r="J3098" s="27">
        <f t="shared" si="1634"/>
        <v>1.3500360884495022E-2</v>
      </c>
      <c r="K3098" s="12">
        <f t="shared" si="1648"/>
        <v>44228</v>
      </c>
      <c r="L3098" s="12">
        <f t="shared" si="1635"/>
        <v>44228</v>
      </c>
      <c r="M3098" s="1">
        <f t="shared" si="1649"/>
        <v>20</v>
      </c>
      <c r="N3098" s="1">
        <f t="shared" si="1636"/>
        <v>13</v>
      </c>
      <c r="O3098" s="2">
        <f t="shared" si="1637"/>
        <v>1.0087546199999999</v>
      </c>
      <c r="P3098" s="11">
        <f t="shared" si="1625"/>
        <v>1.00890013</v>
      </c>
      <c r="Q3098" s="11">
        <f t="shared" si="1621"/>
        <v>1.5822871518063373</v>
      </c>
      <c r="R3098" s="2">
        <f t="shared" si="1624"/>
        <v>1.59613947</v>
      </c>
      <c r="S3098" s="2">
        <f t="shared" si="1619"/>
        <v>1.54506685</v>
      </c>
      <c r="T3098" s="2">
        <f t="shared" si="1638"/>
        <v>50177.32557334</v>
      </c>
      <c r="U3098" s="2">
        <f t="shared" si="1639"/>
        <v>17701.497376430914</v>
      </c>
      <c r="V3098" s="2">
        <f t="shared" si="1640"/>
        <v>0</v>
      </c>
      <c r="W3098" s="2">
        <f t="shared" si="1641"/>
        <v>50177.325573340917</v>
      </c>
      <c r="X3098" s="29">
        <f t="shared" si="1642"/>
        <v>0</v>
      </c>
      <c r="Y3098" s="2">
        <f t="shared" si="1620"/>
        <v>0</v>
      </c>
      <c r="Z3098" s="82">
        <f t="shared" si="1643"/>
        <v>0</v>
      </c>
      <c r="AA3098" s="2">
        <f t="shared" si="1630"/>
        <v>0</v>
      </c>
      <c r="AB3098" s="27">
        <f t="shared" si="1650"/>
        <v>6.7299999999999999E-2</v>
      </c>
      <c r="AC3098" s="29">
        <f t="shared" si="1629"/>
        <v>13</v>
      </c>
      <c r="AD3098" s="29">
        <v>252</v>
      </c>
      <c r="AE3098" s="11">
        <f t="shared" si="1622"/>
        <v>1.0033656399999999</v>
      </c>
      <c r="AF3098" s="2">
        <f t="shared" si="1631"/>
        <v>168.87881404000001</v>
      </c>
      <c r="AG3098" s="2">
        <f t="shared" si="1644"/>
        <v>168.87881404000001</v>
      </c>
      <c r="AH3098" s="3">
        <f t="shared" si="1645"/>
        <v>0</v>
      </c>
      <c r="AI3098" s="4" t="str">
        <f t="shared" si="1623"/>
        <v>A+J=</v>
      </c>
      <c r="AJ3098" s="12">
        <f t="shared" si="1651"/>
        <v>44228</v>
      </c>
      <c r="AK3098" s="12"/>
      <c r="AL3098" s="4"/>
      <c r="AM3098" s="1"/>
      <c r="AN3098" s="12"/>
      <c r="AO3098" s="1"/>
      <c r="AP3098" s="1"/>
      <c r="AQ3098" s="3"/>
      <c r="AR3098" s="3"/>
      <c r="AS3098" s="7"/>
      <c r="AT3098" s="1"/>
      <c r="AU3098" s="1"/>
      <c r="AV3098" s="1"/>
      <c r="AW3098" s="1"/>
      <c r="AX3098" s="1"/>
      <c r="AY3098" s="1"/>
      <c r="AZ3098" s="1"/>
      <c r="BA3098" s="1"/>
      <c r="BB3098" s="1"/>
    </row>
    <row r="3099" spans="1:54" x14ac:dyDescent="0.2">
      <c r="A3099" s="178">
        <f t="shared" si="1646"/>
        <v>44218</v>
      </c>
      <c r="B3099" s="2">
        <f t="shared" si="1632"/>
        <v>50359.218579250919</v>
      </c>
      <c r="C3099" s="2">
        <f t="shared" si="1647"/>
        <v>32475.828196909999</v>
      </c>
      <c r="D3099" s="2">
        <f>SUM(Y3099:Y$3321)</f>
        <v>32475.828196909999</v>
      </c>
      <c r="E3099" s="11">
        <f t="shared" si="1633"/>
        <v>0</v>
      </c>
      <c r="F3099" s="99">
        <f t="shared" si="1626"/>
        <v>5486.52</v>
      </c>
      <c r="G3099" s="3">
        <f>IF(N3099=1,VLOOKUP(A3098,[1]Plan1!$BG$69:$BI$188,3),G3098)</f>
        <v>5560.59</v>
      </c>
      <c r="H3099" s="200">
        <f t="shared" si="1627"/>
        <v>44140</v>
      </c>
      <c r="I3099" s="200">
        <f t="shared" si="1628"/>
        <v>44170</v>
      </c>
      <c r="J3099" s="27">
        <f t="shared" si="1634"/>
        <v>1.3500360884495022E-2</v>
      </c>
      <c r="K3099" s="12">
        <f t="shared" si="1648"/>
        <v>44228</v>
      </c>
      <c r="L3099" s="12">
        <f t="shared" si="1635"/>
        <v>44228</v>
      </c>
      <c r="M3099" s="1">
        <f t="shared" si="1649"/>
        <v>20</v>
      </c>
      <c r="N3099" s="1">
        <f t="shared" si="1636"/>
        <v>14</v>
      </c>
      <c r="O3099" s="2">
        <f t="shared" si="1637"/>
        <v>1.00943122</v>
      </c>
      <c r="P3099" s="11">
        <f t="shared" si="1625"/>
        <v>1.00890013</v>
      </c>
      <c r="Q3099" s="11">
        <f t="shared" si="1621"/>
        <v>1.5822871518063373</v>
      </c>
      <c r="R3099" s="2">
        <f t="shared" si="1624"/>
        <v>1.5972100499999999</v>
      </c>
      <c r="S3099" s="2">
        <f t="shared" si="1619"/>
        <v>1.54506685</v>
      </c>
      <c r="T3099" s="2">
        <f t="shared" si="1638"/>
        <v>50177.32557334</v>
      </c>
      <c r="U3099" s="2">
        <f t="shared" si="1639"/>
        <v>17701.497376430914</v>
      </c>
      <c r="V3099" s="2">
        <f t="shared" si="1640"/>
        <v>0</v>
      </c>
      <c r="W3099" s="2">
        <f t="shared" si="1641"/>
        <v>50177.325573340917</v>
      </c>
      <c r="X3099" s="29">
        <f t="shared" si="1642"/>
        <v>0</v>
      </c>
      <c r="Y3099" s="2">
        <f t="shared" si="1620"/>
        <v>0</v>
      </c>
      <c r="Z3099" s="82">
        <f t="shared" si="1643"/>
        <v>0</v>
      </c>
      <c r="AA3099" s="2">
        <f t="shared" si="1630"/>
        <v>0</v>
      </c>
      <c r="AB3099" s="27">
        <f t="shared" si="1650"/>
        <v>6.7299999999999999E-2</v>
      </c>
      <c r="AC3099" s="29">
        <f t="shared" si="1629"/>
        <v>14</v>
      </c>
      <c r="AD3099" s="29">
        <v>252</v>
      </c>
      <c r="AE3099" s="11">
        <f t="shared" si="1622"/>
        <v>1.0036250040000001</v>
      </c>
      <c r="AF3099" s="2">
        <f t="shared" si="1631"/>
        <v>181.89300591</v>
      </c>
      <c r="AG3099" s="2">
        <f t="shared" si="1644"/>
        <v>181.89300591</v>
      </c>
      <c r="AH3099" s="3">
        <f t="shared" si="1645"/>
        <v>0</v>
      </c>
      <c r="AI3099" s="4" t="str">
        <f t="shared" si="1623"/>
        <v>A+J=</v>
      </c>
      <c r="AJ3099" s="12">
        <f t="shared" si="1651"/>
        <v>44228</v>
      </c>
      <c r="AK3099" s="12"/>
      <c r="AL3099" s="4"/>
      <c r="AM3099" s="1"/>
      <c r="AN3099" s="12"/>
      <c r="AO3099" s="1"/>
      <c r="AP3099" s="1"/>
      <c r="AQ3099" s="3"/>
      <c r="AR3099" s="3"/>
      <c r="AS3099" s="7"/>
      <c r="AT3099" s="1"/>
      <c r="AU3099" s="1"/>
      <c r="AV3099" s="1"/>
      <c r="AW3099" s="1"/>
      <c r="AX3099" s="1"/>
      <c r="AY3099" s="1"/>
      <c r="AZ3099" s="1"/>
      <c r="BA3099" s="1"/>
      <c r="BB3099" s="1"/>
    </row>
    <row r="3100" spans="1:54" x14ac:dyDescent="0.2">
      <c r="A3100" s="178">
        <f t="shared" si="1646"/>
        <v>44219</v>
      </c>
      <c r="B3100" s="2">
        <f t="shared" si="1632"/>
        <v>50372.236133000915</v>
      </c>
      <c r="C3100" s="2">
        <f t="shared" si="1647"/>
        <v>32475.828196909999</v>
      </c>
      <c r="D3100" s="2">
        <f>SUM(Y3100:Y$3321)</f>
        <v>32475.828196909999</v>
      </c>
      <c r="E3100" s="11">
        <f t="shared" si="1633"/>
        <v>0</v>
      </c>
      <c r="F3100" s="99">
        <f t="shared" si="1626"/>
        <v>5486.52</v>
      </c>
      <c r="G3100" s="3">
        <f>IF(N3100=1,VLOOKUP(A3099,[1]Plan1!$BG$69:$BI$188,3),G3099)</f>
        <v>5560.59</v>
      </c>
      <c r="H3100" s="200">
        <f t="shared" si="1627"/>
        <v>44140</v>
      </c>
      <c r="I3100" s="200">
        <f t="shared" si="1628"/>
        <v>44170</v>
      </c>
      <c r="J3100" s="27">
        <f t="shared" si="1634"/>
        <v>1.3500360884495022E-2</v>
      </c>
      <c r="K3100" s="12">
        <f t="shared" si="1648"/>
        <v>44228</v>
      </c>
      <c r="L3100" s="12">
        <f t="shared" si="1635"/>
        <v>44228</v>
      </c>
      <c r="M3100" s="1">
        <f t="shared" si="1649"/>
        <v>20</v>
      </c>
      <c r="N3100" s="1">
        <f t="shared" si="1636"/>
        <v>15</v>
      </c>
      <c r="O3100" s="2">
        <f t="shared" si="1637"/>
        <v>1.0101082699999999</v>
      </c>
      <c r="P3100" s="11">
        <f t="shared" si="1625"/>
        <v>1.00890013</v>
      </c>
      <c r="Q3100" s="11">
        <f t="shared" si="1621"/>
        <v>1.5822871518063373</v>
      </c>
      <c r="R3100" s="2">
        <f t="shared" si="1624"/>
        <v>1.5982813300000001</v>
      </c>
      <c r="S3100" s="2">
        <f t="shared" si="1619"/>
        <v>1.54506685</v>
      </c>
      <c r="T3100" s="2">
        <f t="shared" si="1638"/>
        <v>50177.32557334</v>
      </c>
      <c r="U3100" s="2">
        <f t="shared" si="1639"/>
        <v>17701.497376430914</v>
      </c>
      <c r="V3100" s="2">
        <f t="shared" si="1640"/>
        <v>0</v>
      </c>
      <c r="W3100" s="2">
        <f t="shared" si="1641"/>
        <v>50177.325573340917</v>
      </c>
      <c r="X3100" s="29">
        <f t="shared" si="1642"/>
        <v>0</v>
      </c>
      <c r="Y3100" s="2">
        <f t="shared" si="1620"/>
        <v>0</v>
      </c>
      <c r="Z3100" s="82">
        <f t="shared" si="1643"/>
        <v>0</v>
      </c>
      <c r="AA3100" s="2">
        <f t="shared" si="1630"/>
        <v>0</v>
      </c>
      <c r="AB3100" s="27">
        <f t="shared" si="1650"/>
        <v>6.7299999999999999E-2</v>
      </c>
      <c r="AC3100" s="29">
        <f t="shared" si="1629"/>
        <v>15</v>
      </c>
      <c r="AD3100" s="29">
        <v>252</v>
      </c>
      <c r="AE3100" s="11">
        <f t="shared" si="1622"/>
        <v>1.003884435</v>
      </c>
      <c r="AF3100" s="2">
        <f t="shared" si="1631"/>
        <v>194.91055965999999</v>
      </c>
      <c r="AG3100" s="2">
        <f t="shared" si="1644"/>
        <v>194.91055965999999</v>
      </c>
      <c r="AH3100" s="3">
        <f t="shared" si="1645"/>
        <v>0</v>
      </c>
      <c r="AI3100" s="4" t="str">
        <f t="shared" si="1623"/>
        <v>A+J=</v>
      </c>
      <c r="AJ3100" s="12">
        <f t="shared" si="1651"/>
        <v>44228</v>
      </c>
      <c r="AK3100" s="12"/>
      <c r="AL3100" s="4"/>
      <c r="AM3100" s="1"/>
      <c r="AN3100" s="12"/>
      <c r="AO3100" s="1"/>
      <c r="AP3100" s="1"/>
      <c r="AQ3100" s="3"/>
      <c r="AR3100" s="3"/>
      <c r="AS3100" s="7"/>
      <c r="AT3100" s="1"/>
      <c r="AU3100" s="1"/>
      <c r="AV3100" s="1"/>
      <c r="AW3100" s="1"/>
      <c r="AX3100" s="1"/>
      <c r="AY3100" s="1"/>
      <c r="AZ3100" s="1"/>
      <c r="BA3100" s="1"/>
      <c r="BB3100" s="1"/>
    </row>
    <row r="3101" spans="1:54" x14ac:dyDescent="0.2">
      <c r="A3101" s="178">
        <f t="shared" si="1646"/>
        <v>44220</v>
      </c>
      <c r="B3101" s="2">
        <f t="shared" si="1632"/>
        <v>50372.236133000915</v>
      </c>
      <c r="C3101" s="2">
        <f t="shared" si="1647"/>
        <v>32475.828196909999</v>
      </c>
      <c r="D3101" s="2">
        <f>SUM(Y3101:Y$3321)</f>
        <v>32475.828196909999</v>
      </c>
      <c r="E3101" s="11">
        <f t="shared" si="1633"/>
        <v>0</v>
      </c>
      <c r="F3101" s="99">
        <f t="shared" si="1626"/>
        <v>5486.52</v>
      </c>
      <c r="G3101" s="3">
        <f>IF(N3101=1,VLOOKUP(A3100,[1]Plan1!$BG$69:$BI$188,3),G3100)</f>
        <v>5560.59</v>
      </c>
      <c r="H3101" s="200">
        <f t="shared" si="1627"/>
        <v>44140</v>
      </c>
      <c r="I3101" s="200">
        <f t="shared" si="1628"/>
        <v>44170</v>
      </c>
      <c r="J3101" s="27">
        <f t="shared" si="1634"/>
        <v>1.3500360884495022E-2</v>
      </c>
      <c r="K3101" s="12">
        <f t="shared" si="1648"/>
        <v>44228</v>
      </c>
      <c r="L3101" s="12">
        <f t="shared" si="1635"/>
        <v>44228</v>
      </c>
      <c r="M3101" s="1">
        <f t="shared" si="1649"/>
        <v>20</v>
      </c>
      <c r="N3101" s="1">
        <f t="shared" si="1636"/>
        <v>15</v>
      </c>
      <c r="O3101" s="2">
        <f t="shared" si="1637"/>
        <v>1.0101082699999999</v>
      </c>
      <c r="P3101" s="11">
        <f t="shared" si="1625"/>
        <v>1.00890013</v>
      </c>
      <c r="Q3101" s="11">
        <f t="shared" si="1621"/>
        <v>1.5822871518063373</v>
      </c>
      <c r="R3101" s="2">
        <f t="shared" si="1624"/>
        <v>1.5982813300000001</v>
      </c>
      <c r="S3101" s="2">
        <f t="shared" si="1619"/>
        <v>1.54506685</v>
      </c>
      <c r="T3101" s="2">
        <f t="shared" si="1638"/>
        <v>50177.32557334</v>
      </c>
      <c r="U3101" s="2">
        <f t="shared" si="1639"/>
        <v>17701.497376430914</v>
      </c>
      <c r="V3101" s="2">
        <f t="shared" si="1640"/>
        <v>0</v>
      </c>
      <c r="W3101" s="2">
        <f t="shared" si="1641"/>
        <v>50177.325573340917</v>
      </c>
      <c r="X3101" s="29">
        <f t="shared" si="1642"/>
        <v>0</v>
      </c>
      <c r="Y3101" s="2">
        <f t="shared" si="1620"/>
        <v>0</v>
      </c>
      <c r="Z3101" s="82">
        <f t="shared" si="1643"/>
        <v>0</v>
      </c>
      <c r="AA3101" s="2">
        <f t="shared" si="1630"/>
        <v>0</v>
      </c>
      <c r="AB3101" s="27">
        <f t="shared" si="1650"/>
        <v>6.7299999999999999E-2</v>
      </c>
      <c r="AC3101" s="29">
        <f t="shared" si="1629"/>
        <v>15</v>
      </c>
      <c r="AD3101" s="29">
        <v>252</v>
      </c>
      <c r="AE3101" s="11">
        <f t="shared" si="1622"/>
        <v>1.003884435</v>
      </c>
      <c r="AF3101" s="2">
        <f t="shared" si="1631"/>
        <v>194.91055965999999</v>
      </c>
      <c r="AG3101" s="2">
        <f t="shared" si="1644"/>
        <v>194.91055965999999</v>
      </c>
      <c r="AH3101" s="3">
        <f t="shared" si="1645"/>
        <v>0</v>
      </c>
      <c r="AI3101" s="4" t="str">
        <f t="shared" si="1623"/>
        <v>A+J=</v>
      </c>
      <c r="AJ3101" s="12">
        <f t="shared" si="1651"/>
        <v>44228</v>
      </c>
      <c r="AK3101" s="12"/>
      <c r="AL3101" s="4"/>
      <c r="AM3101" s="1"/>
      <c r="AN3101" s="12"/>
      <c r="AO3101" s="1"/>
      <c r="AP3101" s="1"/>
      <c r="AQ3101" s="3"/>
      <c r="AR3101" s="3"/>
      <c r="AS3101" s="7"/>
      <c r="AT3101" s="1"/>
      <c r="AU3101" s="1"/>
      <c r="AV3101" s="1"/>
      <c r="AW3101" s="1"/>
      <c r="AX3101" s="1"/>
      <c r="AY3101" s="1"/>
      <c r="AZ3101" s="1"/>
      <c r="BA3101" s="1"/>
      <c r="BB3101" s="1"/>
    </row>
    <row r="3102" spans="1:54" x14ac:dyDescent="0.2">
      <c r="A3102" s="178">
        <f t="shared" si="1646"/>
        <v>44221</v>
      </c>
      <c r="B3102" s="2">
        <f t="shared" si="1632"/>
        <v>50372.236133000915</v>
      </c>
      <c r="C3102" s="2">
        <f t="shared" si="1647"/>
        <v>32475.828196909999</v>
      </c>
      <c r="D3102" s="2">
        <f>SUM(Y3102:Y$3321)</f>
        <v>32475.828196909999</v>
      </c>
      <c r="E3102" s="11">
        <f t="shared" si="1633"/>
        <v>0</v>
      </c>
      <c r="F3102" s="99">
        <f t="shared" si="1626"/>
        <v>5486.52</v>
      </c>
      <c r="G3102" s="3">
        <f>IF(N3102=1,VLOOKUP(A3101,[1]Plan1!$BG$69:$BI$188,3),G3101)</f>
        <v>5560.59</v>
      </c>
      <c r="H3102" s="200">
        <f t="shared" si="1627"/>
        <v>44140</v>
      </c>
      <c r="I3102" s="200">
        <f t="shared" si="1628"/>
        <v>44170</v>
      </c>
      <c r="J3102" s="27">
        <f t="shared" si="1634"/>
        <v>1.3500360884495022E-2</v>
      </c>
      <c r="K3102" s="12">
        <f t="shared" si="1648"/>
        <v>44228</v>
      </c>
      <c r="L3102" s="12">
        <f t="shared" si="1635"/>
        <v>44228</v>
      </c>
      <c r="M3102" s="1">
        <f t="shared" si="1649"/>
        <v>20</v>
      </c>
      <c r="N3102" s="1">
        <f t="shared" si="1636"/>
        <v>15</v>
      </c>
      <c r="O3102" s="2">
        <f t="shared" si="1637"/>
        <v>1.0101082699999999</v>
      </c>
      <c r="P3102" s="11">
        <f t="shared" si="1625"/>
        <v>1.00890013</v>
      </c>
      <c r="Q3102" s="11">
        <f t="shared" si="1621"/>
        <v>1.5822871518063373</v>
      </c>
      <c r="R3102" s="2">
        <f t="shared" si="1624"/>
        <v>1.5982813300000001</v>
      </c>
      <c r="S3102" s="2">
        <f t="shared" ref="S3102:S3165" si="1652">IF(AND(X3102&gt;0,MONTH(A3102)=10),R3102,S3101)</f>
        <v>1.54506685</v>
      </c>
      <c r="T3102" s="2">
        <f t="shared" si="1638"/>
        <v>50177.32557334</v>
      </c>
      <c r="U3102" s="2">
        <f t="shared" si="1639"/>
        <v>17701.497376430914</v>
      </c>
      <c r="V3102" s="2">
        <f t="shared" si="1640"/>
        <v>0</v>
      </c>
      <c r="W3102" s="2">
        <f t="shared" si="1641"/>
        <v>50177.325573340917</v>
      </c>
      <c r="X3102" s="29">
        <f t="shared" si="1642"/>
        <v>0</v>
      </c>
      <c r="Y3102" s="2">
        <f t="shared" ref="Y3102:Y3165" si="1653">IF(X3102&gt;0,VLOOKUP(A3102,AN$12:AR$131,5),0)</f>
        <v>0</v>
      </c>
      <c r="Z3102" s="82">
        <f t="shared" si="1643"/>
        <v>0</v>
      </c>
      <c r="AA3102" s="2">
        <f t="shared" si="1630"/>
        <v>0</v>
      </c>
      <c r="AB3102" s="27">
        <f t="shared" si="1650"/>
        <v>6.7299999999999999E-2</v>
      </c>
      <c r="AC3102" s="29">
        <f t="shared" si="1629"/>
        <v>15</v>
      </c>
      <c r="AD3102" s="29">
        <v>252</v>
      </c>
      <c r="AE3102" s="11">
        <f t="shared" si="1622"/>
        <v>1.003884435</v>
      </c>
      <c r="AF3102" s="2">
        <f t="shared" si="1631"/>
        <v>194.91055965999999</v>
      </c>
      <c r="AG3102" s="2">
        <f t="shared" si="1644"/>
        <v>194.91055965999999</v>
      </c>
      <c r="AH3102" s="3">
        <f t="shared" si="1645"/>
        <v>0</v>
      </c>
      <c r="AI3102" s="4" t="str">
        <f t="shared" si="1623"/>
        <v>A+J=</v>
      </c>
      <c r="AJ3102" s="12">
        <f t="shared" si="1651"/>
        <v>44228</v>
      </c>
      <c r="AK3102" s="12"/>
      <c r="AL3102" s="4"/>
      <c r="AM3102" s="1"/>
      <c r="AN3102" s="12"/>
      <c r="AO3102" s="1"/>
      <c r="AP3102" s="1"/>
      <c r="AQ3102" s="3"/>
      <c r="AR3102" s="3"/>
      <c r="AS3102" s="7"/>
      <c r="AT3102" s="1"/>
      <c r="AU3102" s="1"/>
      <c r="AV3102" s="1"/>
      <c r="AW3102" s="1"/>
      <c r="AX3102" s="1"/>
      <c r="AY3102" s="1"/>
      <c r="AZ3102" s="1"/>
      <c r="BA3102" s="1"/>
      <c r="BB3102" s="1"/>
    </row>
    <row r="3103" spans="1:54" x14ac:dyDescent="0.2">
      <c r="A3103" s="178">
        <f t="shared" si="1646"/>
        <v>44222</v>
      </c>
      <c r="B3103" s="2">
        <f t="shared" si="1632"/>
        <v>50385.257098810915</v>
      </c>
      <c r="C3103" s="2">
        <f t="shared" si="1647"/>
        <v>32475.828196909999</v>
      </c>
      <c r="D3103" s="2">
        <f>SUM(Y3103:Y$3321)</f>
        <v>32475.828196909999</v>
      </c>
      <c r="E3103" s="11">
        <f t="shared" si="1633"/>
        <v>0</v>
      </c>
      <c r="F3103" s="99">
        <f t="shared" si="1626"/>
        <v>5486.52</v>
      </c>
      <c r="G3103" s="3">
        <f>IF(N3103=1,VLOOKUP(A3102,[1]Plan1!$BG$69:$BI$188,3),G3102)</f>
        <v>5560.59</v>
      </c>
      <c r="H3103" s="200">
        <f t="shared" si="1627"/>
        <v>44140</v>
      </c>
      <c r="I3103" s="200">
        <f t="shared" si="1628"/>
        <v>44170</v>
      </c>
      <c r="J3103" s="27">
        <f t="shared" si="1634"/>
        <v>1.3500360884495022E-2</v>
      </c>
      <c r="K3103" s="12">
        <f t="shared" si="1648"/>
        <v>44228</v>
      </c>
      <c r="L3103" s="12">
        <f t="shared" si="1635"/>
        <v>44228</v>
      </c>
      <c r="M3103" s="1">
        <f t="shared" si="1649"/>
        <v>20</v>
      </c>
      <c r="N3103" s="1">
        <f t="shared" si="1636"/>
        <v>16</v>
      </c>
      <c r="O3103" s="2">
        <f t="shared" si="1637"/>
        <v>1.01078578</v>
      </c>
      <c r="P3103" s="11">
        <f t="shared" si="1625"/>
        <v>1.00890013</v>
      </c>
      <c r="Q3103" s="11">
        <f t="shared" ref="Q3103:Q3166" si="1654">IF(L3103&gt;L3102,Q3102*P3103,Q3102)</f>
        <v>1.5822871518063373</v>
      </c>
      <c r="R3103" s="2">
        <f t="shared" si="1624"/>
        <v>1.5993533499999999</v>
      </c>
      <c r="S3103" s="2">
        <f t="shared" si="1652"/>
        <v>1.54506685</v>
      </c>
      <c r="T3103" s="2">
        <f t="shared" si="1638"/>
        <v>50177.32557334</v>
      </c>
      <c r="U3103" s="2">
        <f t="shared" si="1639"/>
        <v>17701.497376430914</v>
      </c>
      <c r="V3103" s="2">
        <f t="shared" si="1640"/>
        <v>0</v>
      </c>
      <c r="W3103" s="2">
        <f t="shared" si="1641"/>
        <v>50177.325573340917</v>
      </c>
      <c r="X3103" s="29">
        <f t="shared" si="1642"/>
        <v>0</v>
      </c>
      <c r="Y3103" s="2">
        <f t="shared" si="1653"/>
        <v>0</v>
      </c>
      <c r="Z3103" s="82">
        <f t="shared" si="1643"/>
        <v>0</v>
      </c>
      <c r="AA3103" s="2">
        <f t="shared" si="1630"/>
        <v>0</v>
      </c>
      <c r="AB3103" s="27">
        <f t="shared" si="1650"/>
        <v>6.7299999999999999E-2</v>
      </c>
      <c r="AC3103" s="29">
        <f t="shared" si="1629"/>
        <v>16</v>
      </c>
      <c r="AD3103" s="29">
        <v>252</v>
      </c>
      <c r="AE3103" s="11">
        <f t="shared" ref="AE3103:AE3166" si="1655">ROUND((1+AB3103)^TRUNC((AC3103/AD3103),9),9)</f>
        <v>1.004143934</v>
      </c>
      <c r="AF3103" s="2">
        <f t="shared" si="1631"/>
        <v>207.93152547</v>
      </c>
      <c r="AG3103" s="2">
        <f t="shared" si="1644"/>
        <v>207.93152547</v>
      </c>
      <c r="AH3103" s="3">
        <f t="shared" si="1645"/>
        <v>0</v>
      </c>
      <c r="AI3103" s="4" t="str">
        <f t="shared" si="1623"/>
        <v>A+J=</v>
      </c>
      <c r="AJ3103" s="12">
        <f t="shared" si="1651"/>
        <v>44228</v>
      </c>
      <c r="AK3103" s="12"/>
      <c r="AL3103" s="4"/>
      <c r="AM3103" s="1"/>
      <c r="AN3103" s="12"/>
      <c r="AO3103" s="1"/>
      <c r="AP3103" s="1"/>
      <c r="AQ3103" s="3"/>
      <c r="AR3103" s="3"/>
      <c r="AS3103" s="7"/>
      <c r="AT3103" s="1"/>
      <c r="AU3103" s="1"/>
      <c r="AV3103" s="1"/>
      <c r="AW3103" s="1"/>
      <c r="AX3103" s="1"/>
      <c r="AY3103" s="1"/>
      <c r="AZ3103" s="1"/>
      <c r="BA3103" s="1"/>
      <c r="BB3103" s="1"/>
    </row>
    <row r="3104" spans="1:54" x14ac:dyDescent="0.2">
      <c r="A3104" s="178">
        <f t="shared" si="1646"/>
        <v>44223</v>
      </c>
      <c r="B3104" s="2">
        <f t="shared" si="1632"/>
        <v>50398.28137632092</v>
      </c>
      <c r="C3104" s="2">
        <f t="shared" si="1647"/>
        <v>32475.828196909999</v>
      </c>
      <c r="D3104" s="2">
        <f>SUM(Y3104:Y$3321)</f>
        <v>32475.828196909999</v>
      </c>
      <c r="E3104" s="11">
        <f t="shared" si="1633"/>
        <v>0</v>
      </c>
      <c r="F3104" s="99">
        <f t="shared" si="1626"/>
        <v>5486.52</v>
      </c>
      <c r="G3104" s="3">
        <f>IF(N3104=1,VLOOKUP(A3103,[1]Plan1!$BG$69:$BI$188,3),G3103)</f>
        <v>5560.59</v>
      </c>
      <c r="H3104" s="200">
        <f t="shared" si="1627"/>
        <v>44140</v>
      </c>
      <c r="I3104" s="200">
        <f t="shared" si="1628"/>
        <v>44170</v>
      </c>
      <c r="J3104" s="27">
        <f t="shared" si="1634"/>
        <v>1.3500360884495022E-2</v>
      </c>
      <c r="K3104" s="12">
        <f t="shared" si="1648"/>
        <v>44228</v>
      </c>
      <c r="L3104" s="12">
        <f t="shared" si="1635"/>
        <v>44228</v>
      </c>
      <c r="M3104" s="1">
        <f t="shared" si="1649"/>
        <v>20</v>
      </c>
      <c r="N3104" s="1">
        <f t="shared" si="1636"/>
        <v>17</v>
      </c>
      <c r="O3104" s="2">
        <f t="shared" si="1637"/>
        <v>1.0114637399999999</v>
      </c>
      <c r="P3104" s="11">
        <f t="shared" si="1625"/>
        <v>1.00890013</v>
      </c>
      <c r="Q3104" s="11">
        <f t="shared" si="1654"/>
        <v>1.5822871518063373</v>
      </c>
      <c r="R3104" s="2">
        <f t="shared" si="1624"/>
        <v>1.6004260800000001</v>
      </c>
      <c r="S3104" s="2">
        <f t="shared" si="1652"/>
        <v>1.54506685</v>
      </c>
      <c r="T3104" s="2">
        <f t="shared" si="1638"/>
        <v>50177.32557334</v>
      </c>
      <c r="U3104" s="2">
        <f t="shared" si="1639"/>
        <v>17701.497376430914</v>
      </c>
      <c r="V3104" s="2">
        <f t="shared" si="1640"/>
        <v>0</v>
      </c>
      <c r="W3104" s="2">
        <f t="shared" si="1641"/>
        <v>50177.325573340917</v>
      </c>
      <c r="X3104" s="29">
        <f t="shared" si="1642"/>
        <v>0</v>
      </c>
      <c r="Y3104" s="2">
        <f t="shared" si="1653"/>
        <v>0</v>
      </c>
      <c r="Z3104" s="82">
        <f t="shared" si="1643"/>
        <v>0</v>
      </c>
      <c r="AA3104" s="2">
        <f t="shared" si="1630"/>
        <v>0</v>
      </c>
      <c r="AB3104" s="27">
        <f t="shared" si="1650"/>
        <v>6.7299999999999999E-2</v>
      </c>
      <c r="AC3104" s="29">
        <f t="shared" si="1629"/>
        <v>17</v>
      </c>
      <c r="AD3104" s="29">
        <v>252</v>
      </c>
      <c r="AE3104" s="11">
        <f t="shared" si="1655"/>
        <v>1.0044034989999999</v>
      </c>
      <c r="AF3104" s="2">
        <f t="shared" si="1631"/>
        <v>220.95580297999999</v>
      </c>
      <c r="AG3104" s="2">
        <f t="shared" si="1644"/>
        <v>220.95580297999999</v>
      </c>
      <c r="AH3104" s="3">
        <f t="shared" si="1645"/>
        <v>0</v>
      </c>
      <c r="AI3104" s="4" t="str">
        <f t="shared" si="1623"/>
        <v>A+J=</v>
      </c>
      <c r="AJ3104" s="12">
        <f t="shared" si="1651"/>
        <v>44228</v>
      </c>
      <c r="AK3104" s="12"/>
      <c r="AL3104" s="4"/>
      <c r="AM3104" s="1"/>
      <c r="AN3104" s="12"/>
      <c r="AO3104" s="1"/>
      <c r="AP3104" s="1"/>
      <c r="AQ3104" s="3"/>
      <c r="AR3104" s="3"/>
      <c r="AS3104" s="7"/>
      <c r="AT3104" s="1"/>
      <c r="AU3104" s="1"/>
      <c r="AV3104" s="1"/>
      <c r="AW3104" s="1"/>
      <c r="AX3104" s="1"/>
      <c r="AY3104" s="1"/>
      <c r="AZ3104" s="1"/>
      <c r="BA3104" s="1"/>
      <c r="BB3104" s="1"/>
    </row>
    <row r="3105" spans="1:54" x14ac:dyDescent="0.2">
      <c r="A3105" s="178">
        <f t="shared" si="1646"/>
        <v>44224</v>
      </c>
      <c r="B3105" s="2">
        <f t="shared" si="1632"/>
        <v>50411.309015710918</v>
      </c>
      <c r="C3105" s="2">
        <f t="shared" si="1647"/>
        <v>32475.828196909999</v>
      </c>
      <c r="D3105" s="2">
        <f>SUM(Y3105:Y$3321)</f>
        <v>32475.828196909999</v>
      </c>
      <c r="E3105" s="11">
        <f t="shared" si="1633"/>
        <v>0</v>
      </c>
      <c r="F3105" s="99">
        <f t="shared" si="1626"/>
        <v>5486.52</v>
      </c>
      <c r="G3105" s="3">
        <f>IF(N3105=1,VLOOKUP(A3104,[1]Plan1!$BG$69:$BI$188,3),G3104)</f>
        <v>5560.59</v>
      </c>
      <c r="H3105" s="200">
        <f t="shared" si="1627"/>
        <v>44140</v>
      </c>
      <c r="I3105" s="200">
        <f t="shared" si="1628"/>
        <v>44170</v>
      </c>
      <c r="J3105" s="27">
        <f t="shared" si="1634"/>
        <v>1.3500360884495022E-2</v>
      </c>
      <c r="K3105" s="12">
        <f t="shared" si="1648"/>
        <v>44228</v>
      </c>
      <c r="L3105" s="12">
        <f t="shared" si="1635"/>
        <v>44228</v>
      </c>
      <c r="M3105" s="1">
        <f t="shared" si="1649"/>
        <v>20</v>
      </c>
      <c r="N3105" s="1">
        <f t="shared" si="1636"/>
        <v>18</v>
      </c>
      <c r="O3105" s="2">
        <f t="shared" si="1637"/>
        <v>1.01214216</v>
      </c>
      <c r="P3105" s="11">
        <f t="shared" si="1625"/>
        <v>1.00890013</v>
      </c>
      <c r="Q3105" s="11">
        <f t="shared" si="1654"/>
        <v>1.5822871518063373</v>
      </c>
      <c r="R3105" s="2">
        <f t="shared" si="1624"/>
        <v>1.6014995299999999</v>
      </c>
      <c r="S3105" s="2">
        <f t="shared" si="1652"/>
        <v>1.54506685</v>
      </c>
      <c r="T3105" s="2">
        <f t="shared" si="1638"/>
        <v>50177.32557334</v>
      </c>
      <c r="U3105" s="2">
        <f t="shared" si="1639"/>
        <v>17701.497376430914</v>
      </c>
      <c r="V3105" s="2">
        <f t="shared" si="1640"/>
        <v>0</v>
      </c>
      <c r="W3105" s="2">
        <f t="shared" si="1641"/>
        <v>50177.325573340917</v>
      </c>
      <c r="X3105" s="29">
        <f t="shared" si="1642"/>
        <v>0</v>
      </c>
      <c r="Y3105" s="2">
        <f t="shared" si="1653"/>
        <v>0</v>
      </c>
      <c r="Z3105" s="82">
        <f t="shared" si="1643"/>
        <v>0</v>
      </c>
      <c r="AA3105" s="2">
        <f t="shared" si="1630"/>
        <v>0</v>
      </c>
      <c r="AB3105" s="27">
        <f t="shared" si="1650"/>
        <v>6.7299999999999999E-2</v>
      </c>
      <c r="AC3105" s="29">
        <f t="shared" si="1629"/>
        <v>18</v>
      </c>
      <c r="AD3105" s="29">
        <v>252</v>
      </c>
      <c r="AE3105" s="11">
        <f t="shared" si="1655"/>
        <v>1.004663131</v>
      </c>
      <c r="AF3105" s="2">
        <f t="shared" si="1631"/>
        <v>233.98344237000001</v>
      </c>
      <c r="AG3105" s="2">
        <f t="shared" si="1644"/>
        <v>233.98344237000001</v>
      </c>
      <c r="AH3105" s="3">
        <f t="shared" si="1645"/>
        <v>0</v>
      </c>
      <c r="AI3105" s="4" t="str">
        <f t="shared" si="1623"/>
        <v>A+J=</v>
      </c>
      <c r="AJ3105" s="12">
        <f t="shared" si="1651"/>
        <v>44228</v>
      </c>
      <c r="AK3105" s="12"/>
      <c r="AL3105" s="4"/>
      <c r="AM3105" s="1"/>
      <c r="AN3105" s="12"/>
      <c r="AO3105" s="1"/>
      <c r="AP3105" s="1"/>
      <c r="AQ3105" s="3"/>
      <c r="AR3105" s="3"/>
      <c r="AS3105" s="7"/>
      <c r="AT3105" s="1"/>
      <c r="AU3105" s="1"/>
      <c r="AV3105" s="1"/>
      <c r="AW3105" s="1"/>
      <c r="AX3105" s="1"/>
      <c r="AY3105" s="1"/>
      <c r="AZ3105" s="1"/>
      <c r="BA3105" s="1"/>
      <c r="BB3105" s="1"/>
    </row>
    <row r="3106" spans="1:54" x14ac:dyDescent="0.2">
      <c r="A3106" s="178">
        <f t="shared" si="1646"/>
        <v>44225</v>
      </c>
      <c r="B3106" s="2">
        <f t="shared" si="1632"/>
        <v>50424.34006716092</v>
      </c>
      <c r="C3106" s="2">
        <f t="shared" si="1647"/>
        <v>32475.828196909999</v>
      </c>
      <c r="D3106" s="2">
        <f>SUM(Y3106:Y$3321)</f>
        <v>32475.828196909999</v>
      </c>
      <c r="E3106" s="11">
        <f t="shared" si="1633"/>
        <v>0</v>
      </c>
      <c r="F3106" s="99">
        <f t="shared" si="1626"/>
        <v>5486.52</v>
      </c>
      <c r="G3106" s="3">
        <f>IF(N3106=1,VLOOKUP(A3105,[1]Plan1!$BG$69:$BI$188,3),G3105)</f>
        <v>5560.59</v>
      </c>
      <c r="H3106" s="200">
        <f t="shared" si="1627"/>
        <v>44140</v>
      </c>
      <c r="I3106" s="200">
        <f t="shared" si="1628"/>
        <v>44170</v>
      </c>
      <c r="J3106" s="27">
        <f t="shared" si="1634"/>
        <v>1.3500360884495022E-2</v>
      </c>
      <c r="K3106" s="12">
        <f t="shared" si="1648"/>
        <v>44228</v>
      </c>
      <c r="L3106" s="12">
        <f t="shared" si="1635"/>
        <v>44228</v>
      </c>
      <c r="M3106" s="1">
        <f t="shared" si="1649"/>
        <v>20</v>
      </c>
      <c r="N3106" s="1">
        <f t="shared" si="1636"/>
        <v>19</v>
      </c>
      <c r="O3106" s="2">
        <f t="shared" si="1637"/>
        <v>1.01282103</v>
      </c>
      <c r="P3106" s="11">
        <f t="shared" si="1625"/>
        <v>1.00890013</v>
      </c>
      <c r="Q3106" s="11">
        <f t="shared" si="1654"/>
        <v>1.5822871518063373</v>
      </c>
      <c r="R3106" s="2">
        <f t="shared" si="1624"/>
        <v>1.6025737</v>
      </c>
      <c r="S3106" s="2">
        <f t="shared" si="1652"/>
        <v>1.54506685</v>
      </c>
      <c r="T3106" s="2">
        <f t="shared" si="1638"/>
        <v>50177.32557334</v>
      </c>
      <c r="U3106" s="2">
        <f t="shared" si="1639"/>
        <v>17701.497376430914</v>
      </c>
      <c r="V3106" s="2">
        <f t="shared" si="1640"/>
        <v>0</v>
      </c>
      <c r="W3106" s="2">
        <f t="shared" si="1641"/>
        <v>50177.325573340917</v>
      </c>
      <c r="X3106" s="29">
        <f t="shared" si="1642"/>
        <v>0</v>
      </c>
      <c r="Y3106" s="2">
        <f t="shared" si="1653"/>
        <v>0</v>
      </c>
      <c r="Z3106" s="82">
        <f t="shared" si="1643"/>
        <v>0</v>
      </c>
      <c r="AA3106" s="2">
        <f t="shared" si="1630"/>
        <v>0</v>
      </c>
      <c r="AB3106" s="27">
        <f t="shared" si="1650"/>
        <v>6.7299999999999999E-2</v>
      </c>
      <c r="AC3106" s="29">
        <f t="shared" si="1629"/>
        <v>19</v>
      </c>
      <c r="AD3106" s="29">
        <v>252</v>
      </c>
      <c r="AE3106" s="11">
        <f t="shared" si="1655"/>
        <v>1.004922831</v>
      </c>
      <c r="AF3106" s="2">
        <f t="shared" si="1631"/>
        <v>247.01449382000001</v>
      </c>
      <c r="AG3106" s="2">
        <f t="shared" si="1644"/>
        <v>247.01449382000001</v>
      </c>
      <c r="AH3106" s="3">
        <f t="shared" si="1645"/>
        <v>0</v>
      </c>
      <c r="AI3106" s="4" t="str">
        <f t="shared" ref="AI3106:AI3169" si="1656">AI3105</f>
        <v>A+J=</v>
      </c>
      <c r="AJ3106" s="12">
        <f t="shared" si="1651"/>
        <v>44228</v>
      </c>
      <c r="AK3106" s="12"/>
      <c r="AL3106" s="4"/>
      <c r="AM3106" s="1"/>
      <c r="AN3106" s="12"/>
      <c r="AO3106" s="1"/>
      <c r="AP3106" s="1"/>
      <c r="AQ3106" s="3"/>
      <c r="AR3106" s="3"/>
      <c r="AS3106" s="7"/>
      <c r="AT3106" s="1"/>
      <c r="AU3106" s="1"/>
      <c r="AV3106" s="1"/>
      <c r="AW3106" s="1"/>
      <c r="AX3106" s="1"/>
      <c r="AY3106" s="1"/>
      <c r="AZ3106" s="1"/>
      <c r="BA3106" s="1"/>
      <c r="BB3106" s="1"/>
    </row>
    <row r="3107" spans="1:54" x14ac:dyDescent="0.2">
      <c r="A3107" s="178">
        <f t="shared" si="1646"/>
        <v>44226</v>
      </c>
      <c r="B3107" s="2">
        <f t="shared" si="1632"/>
        <v>50437.374430320917</v>
      </c>
      <c r="C3107" s="2">
        <f t="shared" si="1647"/>
        <v>32475.828196909999</v>
      </c>
      <c r="D3107" s="2">
        <f>SUM(Y3107:Y$3321)</f>
        <v>32475.828196909999</v>
      </c>
      <c r="E3107" s="11">
        <f t="shared" si="1633"/>
        <v>0</v>
      </c>
      <c r="F3107" s="99">
        <f t="shared" si="1626"/>
        <v>5486.52</v>
      </c>
      <c r="G3107" s="3">
        <f>IF(N3107=1,VLOOKUP(A3106,[1]Plan1!$BG$69:$BI$188,3),G3106)</f>
        <v>5560.59</v>
      </c>
      <c r="H3107" s="200">
        <f t="shared" si="1627"/>
        <v>44140</v>
      </c>
      <c r="I3107" s="200">
        <f t="shared" si="1628"/>
        <v>44170</v>
      </c>
      <c r="J3107" s="27">
        <f t="shared" si="1634"/>
        <v>1.3500360884495022E-2</v>
      </c>
      <c r="K3107" s="12">
        <f t="shared" si="1648"/>
        <v>44228</v>
      </c>
      <c r="L3107" s="12">
        <f t="shared" si="1635"/>
        <v>44228</v>
      </c>
      <c r="M3107" s="1">
        <f t="shared" si="1649"/>
        <v>20</v>
      </c>
      <c r="N3107" s="1">
        <f t="shared" si="1636"/>
        <v>20</v>
      </c>
      <c r="O3107" s="2">
        <f t="shared" si="1637"/>
        <v>1.0135003600000001</v>
      </c>
      <c r="P3107" s="11">
        <f t="shared" si="1625"/>
        <v>1.00890013</v>
      </c>
      <c r="Q3107" s="11">
        <f t="shared" si="1654"/>
        <v>1.5822871518063373</v>
      </c>
      <c r="R3107" s="2">
        <f t="shared" si="1624"/>
        <v>1.6036485899999999</v>
      </c>
      <c r="S3107" s="2">
        <f t="shared" si="1652"/>
        <v>1.54506685</v>
      </c>
      <c r="T3107" s="2">
        <f t="shared" si="1638"/>
        <v>50177.32557334</v>
      </c>
      <c r="U3107" s="2">
        <f t="shared" si="1639"/>
        <v>17701.497376430914</v>
      </c>
      <c r="V3107" s="2">
        <f t="shared" si="1640"/>
        <v>0</v>
      </c>
      <c r="W3107" s="2">
        <f t="shared" si="1641"/>
        <v>50177.325573340917</v>
      </c>
      <c r="X3107" s="29">
        <f t="shared" si="1642"/>
        <v>0</v>
      </c>
      <c r="Y3107" s="2">
        <f t="shared" si="1653"/>
        <v>0</v>
      </c>
      <c r="Z3107" s="82">
        <f t="shared" si="1643"/>
        <v>0</v>
      </c>
      <c r="AA3107" s="2">
        <f t="shared" si="1630"/>
        <v>0</v>
      </c>
      <c r="AB3107" s="27">
        <f t="shared" si="1650"/>
        <v>6.7299999999999999E-2</v>
      </c>
      <c r="AC3107" s="29">
        <f t="shared" si="1629"/>
        <v>20</v>
      </c>
      <c r="AD3107" s="29">
        <v>252</v>
      </c>
      <c r="AE3107" s="11">
        <f t="shared" si="1655"/>
        <v>1.0051825969999999</v>
      </c>
      <c r="AF3107" s="2">
        <f t="shared" si="1631"/>
        <v>260.04885697999998</v>
      </c>
      <c r="AG3107" s="2">
        <f t="shared" si="1644"/>
        <v>260.04885697999998</v>
      </c>
      <c r="AH3107" s="3">
        <f t="shared" si="1645"/>
        <v>0</v>
      </c>
      <c r="AI3107" s="4" t="str">
        <f t="shared" si="1656"/>
        <v>A+J=</v>
      </c>
      <c r="AJ3107" s="12">
        <f t="shared" si="1651"/>
        <v>44228</v>
      </c>
      <c r="AK3107" s="12"/>
      <c r="AL3107" s="4"/>
      <c r="AM3107" s="1"/>
      <c r="AN3107" s="12"/>
      <c r="AO3107" s="1"/>
      <c r="AP3107" s="1"/>
      <c r="AQ3107" s="3"/>
      <c r="AR3107" s="3"/>
      <c r="AS3107" s="7"/>
      <c r="AT3107" s="1"/>
      <c r="AU3107" s="1"/>
      <c r="AV3107" s="1"/>
      <c r="AW3107" s="1"/>
      <c r="AX3107" s="1"/>
      <c r="AY3107" s="1"/>
      <c r="AZ3107" s="1"/>
      <c r="BA3107" s="1"/>
      <c r="BB3107" s="1"/>
    </row>
    <row r="3108" spans="1:54" x14ac:dyDescent="0.2">
      <c r="A3108" s="178">
        <f t="shared" si="1646"/>
        <v>44227</v>
      </c>
      <c r="B3108" s="2">
        <f t="shared" si="1632"/>
        <v>50437.374430320917</v>
      </c>
      <c r="C3108" s="2">
        <f t="shared" si="1647"/>
        <v>32475.828196909999</v>
      </c>
      <c r="D3108" s="2">
        <f>SUM(Y3108:Y$3321)</f>
        <v>32475.828196909999</v>
      </c>
      <c r="E3108" s="11">
        <f t="shared" si="1633"/>
        <v>0</v>
      </c>
      <c r="F3108" s="99">
        <f t="shared" si="1626"/>
        <v>5486.52</v>
      </c>
      <c r="G3108" s="3">
        <f>IF(N3108=1,VLOOKUP(A3107,[1]Plan1!$BG$69:$BI$188,3),G3107)</f>
        <v>5560.59</v>
      </c>
      <c r="H3108" s="200">
        <f t="shared" si="1627"/>
        <v>44140</v>
      </c>
      <c r="I3108" s="200">
        <f t="shared" si="1628"/>
        <v>44170</v>
      </c>
      <c r="J3108" s="27">
        <f t="shared" si="1634"/>
        <v>1.3500360884495022E-2</v>
      </c>
      <c r="K3108" s="12">
        <f t="shared" si="1648"/>
        <v>44228</v>
      </c>
      <c r="L3108" s="12">
        <f t="shared" si="1635"/>
        <v>44228</v>
      </c>
      <c r="M3108" s="1">
        <f t="shared" si="1649"/>
        <v>20</v>
      </c>
      <c r="N3108" s="1">
        <f t="shared" si="1636"/>
        <v>20</v>
      </c>
      <c r="O3108" s="2">
        <f t="shared" si="1637"/>
        <v>1.0135003600000001</v>
      </c>
      <c r="P3108" s="11">
        <f t="shared" si="1625"/>
        <v>1.00890013</v>
      </c>
      <c r="Q3108" s="11">
        <f t="shared" si="1654"/>
        <v>1.5822871518063373</v>
      </c>
      <c r="R3108" s="2">
        <f t="shared" si="1624"/>
        <v>1.6036485899999999</v>
      </c>
      <c r="S3108" s="2">
        <f t="shared" si="1652"/>
        <v>1.54506685</v>
      </c>
      <c r="T3108" s="2">
        <f t="shared" si="1638"/>
        <v>50177.32557334</v>
      </c>
      <c r="U3108" s="2">
        <f t="shared" si="1639"/>
        <v>17701.497376430914</v>
      </c>
      <c r="V3108" s="2">
        <f t="shared" si="1640"/>
        <v>0</v>
      </c>
      <c r="W3108" s="2">
        <f t="shared" si="1641"/>
        <v>50177.325573340917</v>
      </c>
      <c r="X3108" s="29">
        <f t="shared" si="1642"/>
        <v>0</v>
      </c>
      <c r="Y3108" s="2">
        <f t="shared" si="1653"/>
        <v>0</v>
      </c>
      <c r="Z3108" s="82">
        <f t="shared" si="1643"/>
        <v>0</v>
      </c>
      <c r="AA3108" s="2">
        <f t="shared" si="1630"/>
        <v>0</v>
      </c>
      <c r="AB3108" s="27">
        <f t="shared" si="1650"/>
        <v>6.7299999999999999E-2</v>
      </c>
      <c r="AC3108" s="29">
        <f t="shared" si="1629"/>
        <v>20</v>
      </c>
      <c r="AD3108" s="29">
        <v>252</v>
      </c>
      <c r="AE3108" s="11">
        <f t="shared" si="1655"/>
        <v>1.0051825969999999</v>
      </c>
      <c r="AF3108" s="2">
        <f t="shared" si="1631"/>
        <v>260.04885697999998</v>
      </c>
      <c r="AG3108" s="2">
        <f t="shared" si="1644"/>
        <v>260.04885697999998</v>
      </c>
      <c r="AH3108" s="3">
        <f t="shared" si="1645"/>
        <v>0</v>
      </c>
      <c r="AI3108" s="4" t="str">
        <f t="shared" si="1656"/>
        <v>A+J=</v>
      </c>
      <c r="AJ3108" s="12">
        <f t="shared" si="1651"/>
        <v>44228</v>
      </c>
      <c r="AK3108" s="12"/>
      <c r="AL3108" s="4"/>
      <c r="AM3108" s="1"/>
      <c r="AN3108" s="12"/>
      <c r="AO3108" s="1"/>
      <c r="AP3108" s="1"/>
      <c r="AQ3108" s="3"/>
      <c r="AR3108" s="3"/>
      <c r="AS3108" s="7"/>
      <c r="AT3108" s="1"/>
      <c r="AU3108" s="1"/>
      <c r="AV3108" s="1"/>
      <c r="AW3108" s="1"/>
      <c r="AX3108" s="1"/>
      <c r="AY3108" s="1"/>
      <c r="AZ3108" s="1"/>
      <c r="BA3108" s="1"/>
      <c r="BB3108" s="1"/>
    </row>
    <row r="3109" spans="1:54" x14ac:dyDescent="0.2">
      <c r="A3109" s="178">
        <f t="shared" si="1646"/>
        <v>44228</v>
      </c>
      <c r="B3109" s="2">
        <f t="shared" si="1632"/>
        <v>50437.374430320917</v>
      </c>
      <c r="C3109" s="2">
        <f t="shared" si="1647"/>
        <v>32475.828196909999</v>
      </c>
      <c r="D3109" s="2">
        <f>SUM(Y3109:Y$3321)</f>
        <v>32475.828196909999</v>
      </c>
      <c r="E3109" s="11">
        <f t="shared" si="1633"/>
        <v>0</v>
      </c>
      <c r="F3109" s="99">
        <f t="shared" si="1626"/>
        <v>5486.52</v>
      </c>
      <c r="G3109" s="3">
        <f>IF(N3109=1,VLOOKUP(A3108,[1]Plan1!$BG$69:$BI$188,3),G3108)</f>
        <v>5560.59</v>
      </c>
      <c r="H3109" s="200">
        <f t="shared" si="1627"/>
        <v>44140</v>
      </c>
      <c r="I3109" s="200">
        <f t="shared" si="1628"/>
        <v>44170</v>
      </c>
      <c r="J3109" s="27">
        <f t="shared" si="1634"/>
        <v>1.3500360884495022E-2</v>
      </c>
      <c r="K3109" s="12">
        <f t="shared" si="1648"/>
        <v>44256</v>
      </c>
      <c r="L3109" s="12">
        <f t="shared" si="1635"/>
        <v>44228</v>
      </c>
      <c r="M3109" s="1">
        <f t="shared" si="1649"/>
        <v>20</v>
      </c>
      <c r="N3109" s="1">
        <f t="shared" si="1636"/>
        <v>20</v>
      </c>
      <c r="O3109" s="2">
        <f t="shared" si="1637"/>
        <v>1.0135003600000001</v>
      </c>
      <c r="P3109" s="11">
        <f t="shared" si="1625"/>
        <v>1.00890013</v>
      </c>
      <c r="Q3109" s="11">
        <f t="shared" si="1654"/>
        <v>1.5822871518063373</v>
      </c>
      <c r="R3109" s="2">
        <f t="shared" si="1624"/>
        <v>1.6036485899999999</v>
      </c>
      <c r="S3109" s="2">
        <f t="shared" si="1652"/>
        <v>1.54506685</v>
      </c>
      <c r="T3109" s="2">
        <f t="shared" si="1638"/>
        <v>50177.32557334</v>
      </c>
      <c r="U3109" s="2">
        <f t="shared" si="1639"/>
        <v>17701.497376430914</v>
      </c>
      <c r="V3109" s="2">
        <f t="shared" si="1640"/>
        <v>0</v>
      </c>
      <c r="W3109" s="2">
        <f t="shared" si="1641"/>
        <v>50177.325573340917</v>
      </c>
      <c r="X3109" s="29">
        <f t="shared" si="1642"/>
        <v>102</v>
      </c>
      <c r="Y3109" s="2">
        <f t="shared" si="1653"/>
        <v>3988.6640069499999</v>
      </c>
      <c r="Z3109" s="82">
        <f t="shared" si="1643"/>
        <v>0.12281947</v>
      </c>
      <c r="AA3109" s="2">
        <f t="shared" si="1630"/>
        <v>6162.7525329299997</v>
      </c>
      <c r="AB3109" s="27">
        <f t="shared" si="1650"/>
        <v>6.7299999999999999E-2</v>
      </c>
      <c r="AC3109" s="29">
        <f t="shared" si="1629"/>
        <v>20</v>
      </c>
      <c r="AD3109" s="29">
        <v>252</v>
      </c>
      <c r="AE3109" s="11">
        <f t="shared" si="1655"/>
        <v>1.0051825969999999</v>
      </c>
      <c r="AF3109" s="2">
        <f t="shared" si="1631"/>
        <v>260.04885697999998</v>
      </c>
      <c r="AG3109" s="2">
        <f t="shared" si="1644"/>
        <v>260.04885697999998</v>
      </c>
      <c r="AH3109" s="3">
        <f t="shared" si="1645"/>
        <v>6422.8013899099997</v>
      </c>
      <c r="AI3109" s="4" t="str">
        <f t="shared" si="1656"/>
        <v>A+J=</v>
      </c>
      <c r="AJ3109" s="12">
        <f t="shared" si="1651"/>
        <v>44228</v>
      </c>
      <c r="AK3109" s="12"/>
      <c r="AL3109" s="4"/>
      <c r="AM3109" s="1"/>
      <c r="AN3109" s="12"/>
      <c r="AO3109" s="1"/>
      <c r="AP3109" s="1"/>
      <c r="AQ3109" s="3"/>
      <c r="AR3109" s="3"/>
      <c r="AS3109" s="7"/>
      <c r="AT3109" s="1"/>
      <c r="AU3109" s="1"/>
      <c r="AV3109" s="1"/>
      <c r="AW3109" s="1"/>
      <c r="AX3109" s="1"/>
      <c r="AY3109" s="1"/>
      <c r="AZ3109" s="1"/>
      <c r="BA3109" s="1"/>
      <c r="BB3109" s="1"/>
    </row>
    <row r="3110" spans="1:54" x14ac:dyDescent="0.2">
      <c r="A3110" s="178">
        <f t="shared" si="1646"/>
        <v>44229</v>
      </c>
      <c r="B3110" s="2">
        <f t="shared" si="1632"/>
        <v>44025.950543454295</v>
      </c>
      <c r="C3110" s="2">
        <f t="shared" si="1647"/>
        <v>28487.16418996</v>
      </c>
      <c r="D3110" s="2">
        <f>SUM(Y3110:Y$3321)</f>
        <v>28487.16418996</v>
      </c>
      <c r="E3110" s="11">
        <f t="shared" si="1633"/>
        <v>0</v>
      </c>
      <c r="F3110" s="99">
        <f t="shared" si="1626"/>
        <v>5560.59</v>
      </c>
      <c r="G3110" s="3">
        <f>IF(N3110=1,VLOOKUP(A3109,[1]Plan1!$BG$69:$BI$188,3),G3109)</f>
        <v>5574.49</v>
      </c>
      <c r="H3110" s="200">
        <f t="shared" si="1627"/>
        <v>44167</v>
      </c>
      <c r="I3110" s="200">
        <f t="shared" si="1628"/>
        <v>44198</v>
      </c>
      <c r="J3110" s="27">
        <f t="shared" si="1634"/>
        <v>2.4997347403781234E-3</v>
      </c>
      <c r="K3110" s="12">
        <f t="shared" si="1648"/>
        <v>44256</v>
      </c>
      <c r="L3110" s="12">
        <f t="shared" si="1635"/>
        <v>44256</v>
      </c>
      <c r="M3110" s="1">
        <f t="shared" si="1649"/>
        <v>18</v>
      </c>
      <c r="N3110" s="1">
        <f t="shared" si="1636"/>
        <v>1</v>
      </c>
      <c r="O3110" s="2">
        <f t="shared" si="1637"/>
        <v>1.0001387100000001</v>
      </c>
      <c r="P3110" s="11">
        <f t="shared" si="1625"/>
        <v>1.0135003600000001</v>
      </c>
      <c r="Q3110" s="11">
        <f t="shared" si="1654"/>
        <v>1.6036485979790975</v>
      </c>
      <c r="R3110" s="2">
        <f t="shared" si="1624"/>
        <v>1.60387104</v>
      </c>
      <c r="S3110" s="2">
        <f t="shared" si="1652"/>
        <v>1.54506685</v>
      </c>
      <c r="T3110" s="2">
        <f t="shared" si="1638"/>
        <v>44014.573040410003</v>
      </c>
      <c r="U3110" s="2">
        <f t="shared" si="1639"/>
        <v>15527.408850454298</v>
      </c>
      <c r="V3110" s="2">
        <f t="shared" si="1640"/>
        <v>0</v>
      </c>
      <c r="W3110" s="2">
        <f t="shared" si="1641"/>
        <v>44014.573040414296</v>
      </c>
      <c r="X3110" s="29">
        <f t="shared" si="1642"/>
        <v>0</v>
      </c>
      <c r="Y3110" s="2">
        <f t="shared" si="1653"/>
        <v>0</v>
      </c>
      <c r="Z3110" s="82">
        <f t="shared" si="1643"/>
        <v>0</v>
      </c>
      <c r="AA3110" s="2">
        <f t="shared" si="1630"/>
        <v>0</v>
      </c>
      <c r="AB3110" s="27">
        <f t="shared" si="1650"/>
        <v>6.7299999999999999E-2</v>
      </c>
      <c r="AC3110" s="29">
        <f t="shared" si="1629"/>
        <v>1</v>
      </c>
      <c r="AD3110" s="29">
        <v>252</v>
      </c>
      <c r="AE3110" s="11">
        <f t="shared" si="1655"/>
        <v>1.0002584940000001</v>
      </c>
      <c r="AF3110" s="2">
        <f t="shared" si="1631"/>
        <v>11.377503040000001</v>
      </c>
      <c r="AG3110" s="2">
        <f t="shared" si="1644"/>
        <v>11.377503040000001</v>
      </c>
      <c r="AH3110" s="3">
        <f t="shared" si="1645"/>
        <v>0</v>
      </c>
      <c r="AI3110" s="4" t="str">
        <f t="shared" si="1656"/>
        <v>A+J=</v>
      </c>
      <c r="AJ3110" s="12">
        <f t="shared" si="1651"/>
        <v>44256</v>
      </c>
      <c r="AK3110" s="12"/>
      <c r="AL3110" s="4"/>
      <c r="AM3110" s="1"/>
      <c r="AN3110" s="12"/>
      <c r="AO3110" s="1"/>
      <c r="AP3110" s="1"/>
      <c r="AQ3110" s="3"/>
      <c r="AR3110" s="3"/>
      <c r="AS3110" s="7"/>
      <c r="AT3110" s="1"/>
      <c r="AU3110" s="1"/>
      <c r="AV3110" s="1"/>
      <c r="AW3110" s="1"/>
      <c r="AX3110" s="1"/>
      <c r="AY3110" s="1"/>
      <c r="AZ3110" s="1"/>
      <c r="BA3110" s="1"/>
      <c r="BB3110" s="1"/>
    </row>
    <row r="3111" spans="1:54" x14ac:dyDescent="0.2">
      <c r="A3111" s="178">
        <f t="shared" si="1646"/>
        <v>44230</v>
      </c>
      <c r="B3111" s="2">
        <f t="shared" si="1632"/>
        <v>44037.330995474294</v>
      </c>
      <c r="C3111" s="2">
        <f t="shared" si="1647"/>
        <v>28487.16418996</v>
      </c>
      <c r="D3111" s="2">
        <f>SUM(Y3111:Y$3321)</f>
        <v>28487.16418996</v>
      </c>
      <c r="E3111" s="11">
        <f t="shared" si="1633"/>
        <v>0</v>
      </c>
      <c r="F3111" s="99">
        <f t="shared" si="1626"/>
        <v>5560.59</v>
      </c>
      <c r="G3111" s="3">
        <f>IF(N3111=1,VLOOKUP(A3110,[1]Plan1!$BG$69:$BI$188,3),G3110)</f>
        <v>5574.49</v>
      </c>
      <c r="H3111" s="200">
        <f t="shared" si="1627"/>
        <v>44167</v>
      </c>
      <c r="I3111" s="200">
        <f t="shared" si="1628"/>
        <v>44198</v>
      </c>
      <c r="J3111" s="27">
        <f t="shared" si="1634"/>
        <v>2.4997347403781234E-3</v>
      </c>
      <c r="K3111" s="12">
        <f t="shared" si="1648"/>
        <v>44256</v>
      </c>
      <c r="L3111" s="12">
        <f t="shared" si="1635"/>
        <v>44256</v>
      </c>
      <c r="M3111" s="1">
        <f t="shared" si="1649"/>
        <v>18</v>
      </c>
      <c r="N3111" s="1">
        <f t="shared" si="1636"/>
        <v>2</v>
      </c>
      <c r="O3111" s="2">
        <f t="shared" si="1637"/>
        <v>1.0002774400000001</v>
      </c>
      <c r="P3111" s="11">
        <f t="shared" si="1625"/>
        <v>1.0135003600000001</v>
      </c>
      <c r="Q3111" s="11">
        <f t="shared" si="1654"/>
        <v>1.6036485979790975</v>
      </c>
      <c r="R3111" s="2">
        <f t="shared" si="1624"/>
        <v>1.60409351</v>
      </c>
      <c r="S3111" s="2">
        <f t="shared" si="1652"/>
        <v>1.54506685</v>
      </c>
      <c r="T3111" s="2">
        <f t="shared" si="1638"/>
        <v>44014.573040410003</v>
      </c>
      <c r="U3111" s="2">
        <f t="shared" si="1639"/>
        <v>15527.408850454298</v>
      </c>
      <c r="V3111" s="2">
        <f t="shared" si="1640"/>
        <v>0</v>
      </c>
      <c r="W3111" s="2">
        <f t="shared" si="1641"/>
        <v>44014.573040414296</v>
      </c>
      <c r="X3111" s="29">
        <f t="shared" si="1642"/>
        <v>0</v>
      </c>
      <c r="Y3111" s="2">
        <f t="shared" si="1653"/>
        <v>0</v>
      </c>
      <c r="Z3111" s="82">
        <f t="shared" si="1643"/>
        <v>0</v>
      </c>
      <c r="AA3111" s="2">
        <f t="shared" si="1630"/>
        <v>0</v>
      </c>
      <c r="AB3111" s="27">
        <f t="shared" si="1650"/>
        <v>6.7299999999999999E-2</v>
      </c>
      <c r="AC3111" s="29">
        <f t="shared" si="1629"/>
        <v>2</v>
      </c>
      <c r="AD3111" s="29">
        <v>252</v>
      </c>
      <c r="AE3111" s="11">
        <f t="shared" si="1655"/>
        <v>1.000517055</v>
      </c>
      <c r="AF3111" s="2">
        <f t="shared" si="1631"/>
        <v>22.75795506</v>
      </c>
      <c r="AG3111" s="2">
        <f t="shared" si="1644"/>
        <v>22.75795506</v>
      </c>
      <c r="AH3111" s="3">
        <f t="shared" si="1645"/>
        <v>0</v>
      </c>
      <c r="AI3111" s="4" t="str">
        <f t="shared" si="1656"/>
        <v>A+J=</v>
      </c>
      <c r="AJ3111" s="12">
        <f t="shared" si="1651"/>
        <v>44256</v>
      </c>
      <c r="AK3111" s="12"/>
      <c r="AL3111" s="4"/>
      <c r="AM3111" s="1"/>
      <c r="AN3111" s="12"/>
      <c r="AO3111" s="1"/>
      <c r="AP3111" s="1"/>
      <c r="AQ3111" s="3"/>
      <c r="AR3111" s="3"/>
      <c r="AS3111" s="7"/>
      <c r="AT3111" s="1"/>
      <c r="AU3111" s="1"/>
      <c r="AV3111" s="1"/>
      <c r="AW3111" s="1"/>
      <c r="AX3111" s="1"/>
      <c r="AY3111" s="1"/>
      <c r="AZ3111" s="1"/>
      <c r="BA3111" s="1"/>
      <c r="BB3111" s="1"/>
    </row>
    <row r="3112" spans="1:54" x14ac:dyDescent="0.2">
      <c r="A3112" s="178">
        <f t="shared" si="1646"/>
        <v>44231</v>
      </c>
      <c r="B3112" s="2">
        <f t="shared" si="1632"/>
        <v>44048.714396464296</v>
      </c>
      <c r="C3112" s="2">
        <f t="shared" si="1647"/>
        <v>28487.16418996</v>
      </c>
      <c r="D3112" s="2">
        <f>SUM(Y3112:Y$3321)</f>
        <v>28487.16418996</v>
      </c>
      <c r="E3112" s="11">
        <f t="shared" si="1633"/>
        <v>0</v>
      </c>
      <c r="F3112" s="99">
        <f t="shared" si="1626"/>
        <v>5560.59</v>
      </c>
      <c r="G3112" s="3">
        <f>IF(N3112=1,VLOOKUP(A3111,[1]Plan1!$BG$69:$BI$188,3),G3111)</f>
        <v>5574.49</v>
      </c>
      <c r="H3112" s="200">
        <f t="shared" si="1627"/>
        <v>44167</v>
      </c>
      <c r="I3112" s="200">
        <f t="shared" si="1628"/>
        <v>44198</v>
      </c>
      <c r="J3112" s="27">
        <f t="shared" si="1634"/>
        <v>2.4997347403781234E-3</v>
      </c>
      <c r="K3112" s="12">
        <f t="shared" si="1648"/>
        <v>44256</v>
      </c>
      <c r="L3112" s="12">
        <f t="shared" si="1635"/>
        <v>44256</v>
      </c>
      <c r="M3112" s="1">
        <f t="shared" si="1649"/>
        <v>18</v>
      </c>
      <c r="N3112" s="1">
        <f t="shared" si="1636"/>
        <v>3</v>
      </c>
      <c r="O3112" s="2">
        <f t="shared" si="1637"/>
        <v>1.00041618</v>
      </c>
      <c r="P3112" s="11">
        <f t="shared" si="1625"/>
        <v>1.0135003600000001</v>
      </c>
      <c r="Q3112" s="11">
        <f t="shared" si="1654"/>
        <v>1.6036485979790975</v>
      </c>
      <c r="R3112" s="2">
        <f t="shared" si="1624"/>
        <v>1.6043160000000001</v>
      </c>
      <c r="S3112" s="2">
        <f t="shared" si="1652"/>
        <v>1.54506685</v>
      </c>
      <c r="T3112" s="2">
        <f t="shared" si="1638"/>
        <v>44014.573040410003</v>
      </c>
      <c r="U3112" s="2">
        <f t="shared" si="1639"/>
        <v>15527.408850454298</v>
      </c>
      <c r="V3112" s="2">
        <f t="shared" si="1640"/>
        <v>0</v>
      </c>
      <c r="W3112" s="2">
        <f t="shared" si="1641"/>
        <v>44014.573040414296</v>
      </c>
      <c r="X3112" s="29">
        <f t="shared" si="1642"/>
        <v>0</v>
      </c>
      <c r="Y3112" s="2">
        <f t="shared" si="1653"/>
        <v>0</v>
      </c>
      <c r="Z3112" s="82">
        <f t="shared" si="1643"/>
        <v>0</v>
      </c>
      <c r="AA3112" s="2">
        <f t="shared" si="1630"/>
        <v>0</v>
      </c>
      <c r="AB3112" s="27">
        <f t="shared" si="1650"/>
        <v>6.7299999999999999E-2</v>
      </c>
      <c r="AC3112" s="29">
        <f t="shared" si="1629"/>
        <v>3</v>
      </c>
      <c r="AD3112" s="29">
        <v>252</v>
      </c>
      <c r="AE3112" s="11">
        <f t="shared" si="1655"/>
        <v>1.0007756830000001</v>
      </c>
      <c r="AF3112" s="2">
        <f t="shared" si="1631"/>
        <v>34.141356049999999</v>
      </c>
      <c r="AG3112" s="2">
        <f t="shared" si="1644"/>
        <v>34.141356049999999</v>
      </c>
      <c r="AH3112" s="3">
        <f t="shared" si="1645"/>
        <v>0</v>
      </c>
      <c r="AI3112" s="4" t="str">
        <f t="shared" si="1656"/>
        <v>A+J=</v>
      </c>
      <c r="AJ3112" s="12">
        <f t="shared" si="1651"/>
        <v>44256</v>
      </c>
      <c r="AK3112" s="12"/>
      <c r="AL3112" s="4"/>
      <c r="AM3112" s="1"/>
      <c r="AN3112" s="12"/>
      <c r="AO3112" s="1"/>
      <c r="AP3112" s="1"/>
      <c r="AQ3112" s="3"/>
      <c r="AR3112" s="3"/>
      <c r="AS3112" s="7"/>
      <c r="AT3112" s="1"/>
      <c r="AU3112" s="1"/>
      <c r="AV3112" s="1"/>
      <c r="AW3112" s="1"/>
      <c r="AX3112" s="1"/>
      <c r="AY3112" s="1"/>
      <c r="AZ3112" s="1"/>
      <c r="BA3112" s="1"/>
      <c r="BB3112" s="1"/>
    </row>
    <row r="3113" spans="1:54" x14ac:dyDescent="0.2">
      <c r="A3113" s="178">
        <f t="shared" si="1646"/>
        <v>44232</v>
      </c>
      <c r="B3113" s="2">
        <f t="shared" si="1632"/>
        <v>44060.100702424294</v>
      </c>
      <c r="C3113" s="2">
        <f t="shared" si="1647"/>
        <v>28487.16418996</v>
      </c>
      <c r="D3113" s="2">
        <f>SUM(Y3113:Y$3321)</f>
        <v>28487.16418996</v>
      </c>
      <c r="E3113" s="11">
        <f t="shared" si="1633"/>
        <v>0</v>
      </c>
      <c r="F3113" s="99">
        <f t="shared" si="1626"/>
        <v>5560.59</v>
      </c>
      <c r="G3113" s="3">
        <f>IF(N3113=1,VLOOKUP(A3112,[1]Plan1!$BG$69:$BI$188,3),G3112)</f>
        <v>5574.49</v>
      </c>
      <c r="H3113" s="200">
        <f t="shared" si="1627"/>
        <v>44167</v>
      </c>
      <c r="I3113" s="200">
        <f t="shared" si="1628"/>
        <v>44198</v>
      </c>
      <c r="J3113" s="27">
        <f t="shared" si="1634"/>
        <v>2.4997347403781234E-3</v>
      </c>
      <c r="K3113" s="12">
        <f t="shared" si="1648"/>
        <v>44256</v>
      </c>
      <c r="L3113" s="12">
        <f t="shared" si="1635"/>
        <v>44256</v>
      </c>
      <c r="M3113" s="1">
        <f t="shared" si="1649"/>
        <v>18</v>
      </c>
      <c r="N3113" s="1">
        <f t="shared" si="1636"/>
        <v>4</v>
      </c>
      <c r="O3113" s="2">
        <f t="shared" si="1637"/>
        <v>1.0005549499999999</v>
      </c>
      <c r="P3113" s="11">
        <f t="shared" si="1625"/>
        <v>1.0135003600000001</v>
      </c>
      <c r="Q3113" s="11">
        <f t="shared" si="1654"/>
        <v>1.6036485979790975</v>
      </c>
      <c r="R3113" s="2">
        <f t="shared" ref="R3113:R3176" si="1657">TRUNC(TRUNC((O3113*Q3113),15),8)</f>
        <v>1.6045385400000001</v>
      </c>
      <c r="S3113" s="2">
        <f t="shared" si="1652"/>
        <v>1.54506685</v>
      </c>
      <c r="T3113" s="2">
        <f t="shared" si="1638"/>
        <v>44014.573040410003</v>
      </c>
      <c r="U3113" s="2">
        <f t="shared" si="1639"/>
        <v>15527.408850454298</v>
      </c>
      <c r="V3113" s="2">
        <f t="shared" si="1640"/>
        <v>0</v>
      </c>
      <c r="W3113" s="2">
        <f t="shared" si="1641"/>
        <v>44014.573040414296</v>
      </c>
      <c r="X3113" s="29">
        <f t="shared" si="1642"/>
        <v>0</v>
      </c>
      <c r="Y3113" s="2">
        <f t="shared" si="1653"/>
        <v>0</v>
      </c>
      <c r="Z3113" s="82">
        <f t="shared" si="1643"/>
        <v>0</v>
      </c>
      <c r="AA3113" s="2">
        <f t="shared" si="1630"/>
        <v>0</v>
      </c>
      <c r="AB3113" s="27">
        <f t="shared" si="1650"/>
        <v>6.7299999999999999E-2</v>
      </c>
      <c r="AC3113" s="29">
        <f t="shared" si="1629"/>
        <v>4</v>
      </c>
      <c r="AD3113" s="29">
        <v>252</v>
      </c>
      <c r="AE3113" s="11">
        <f t="shared" si="1655"/>
        <v>1.0010343770000001</v>
      </c>
      <c r="AF3113" s="2">
        <f t="shared" si="1631"/>
        <v>45.52766201</v>
      </c>
      <c r="AG3113" s="2">
        <f t="shared" si="1644"/>
        <v>45.52766201</v>
      </c>
      <c r="AH3113" s="3">
        <f t="shared" si="1645"/>
        <v>0</v>
      </c>
      <c r="AI3113" s="4" t="str">
        <f t="shared" si="1656"/>
        <v>A+J=</v>
      </c>
      <c r="AJ3113" s="12">
        <f t="shared" si="1651"/>
        <v>44256</v>
      </c>
      <c r="AK3113" s="12"/>
      <c r="AL3113" s="4"/>
      <c r="AM3113" s="1"/>
      <c r="AN3113" s="12"/>
      <c r="AO3113" s="1"/>
      <c r="AP3113" s="1"/>
      <c r="AQ3113" s="3"/>
      <c r="AR3113" s="3"/>
      <c r="AS3113" s="7"/>
      <c r="AT3113" s="1"/>
      <c r="AU3113" s="1"/>
      <c r="AV3113" s="1"/>
      <c r="AW3113" s="1"/>
      <c r="AX3113" s="1"/>
      <c r="AY3113" s="1"/>
      <c r="AZ3113" s="1"/>
      <c r="BA3113" s="1"/>
      <c r="BB3113" s="1"/>
    </row>
    <row r="3114" spans="1:54" x14ac:dyDescent="0.2">
      <c r="A3114" s="178">
        <f t="shared" si="1646"/>
        <v>44233</v>
      </c>
      <c r="B3114" s="2">
        <f t="shared" si="1632"/>
        <v>44071.490001374295</v>
      </c>
      <c r="C3114" s="2">
        <f t="shared" si="1647"/>
        <v>28487.16418996</v>
      </c>
      <c r="D3114" s="2">
        <f>SUM(Y3114:Y$3321)</f>
        <v>28487.16418996</v>
      </c>
      <c r="E3114" s="11">
        <f t="shared" si="1633"/>
        <v>0</v>
      </c>
      <c r="F3114" s="99">
        <f t="shared" si="1626"/>
        <v>5560.59</v>
      </c>
      <c r="G3114" s="3">
        <f>IF(N3114=1,VLOOKUP(A3113,[1]Plan1!$BG$69:$BI$188,3),G3113)</f>
        <v>5574.49</v>
      </c>
      <c r="H3114" s="200">
        <f t="shared" si="1627"/>
        <v>44167</v>
      </c>
      <c r="I3114" s="200">
        <f t="shared" si="1628"/>
        <v>44198</v>
      </c>
      <c r="J3114" s="27">
        <f t="shared" si="1634"/>
        <v>2.4997347403781234E-3</v>
      </c>
      <c r="K3114" s="12">
        <f t="shared" si="1648"/>
        <v>44256</v>
      </c>
      <c r="L3114" s="12">
        <f t="shared" si="1635"/>
        <v>44256</v>
      </c>
      <c r="M3114" s="1">
        <f t="shared" si="1649"/>
        <v>18</v>
      </c>
      <c r="N3114" s="1">
        <f t="shared" si="1636"/>
        <v>5</v>
      </c>
      <c r="O3114" s="2">
        <f t="shared" si="1637"/>
        <v>1.00069374</v>
      </c>
      <c r="P3114" s="11">
        <f t="shared" ref="P3114:P3177" si="1658">IF(L3114&gt;L3113,O3113,P3113)</f>
        <v>1.0135003600000001</v>
      </c>
      <c r="Q3114" s="11">
        <f t="shared" si="1654"/>
        <v>1.6036485979790975</v>
      </c>
      <c r="R3114" s="2">
        <f t="shared" si="1657"/>
        <v>1.6047611100000001</v>
      </c>
      <c r="S3114" s="2">
        <f t="shared" si="1652"/>
        <v>1.54506685</v>
      </c>
      <c r="T3114" s="2">
        <f t="shared" si="1638"/>
        <v>44014.573040410003</v>
      </c>
      <c r="U3114" s="2">
        <f t="shared" si="1639"/>
        <v>15527.408850454298</v>
      </c>
      <c r="V3114" s="2">
        <f t="shared" si="1640"/>
        <v>0</v>
      </c>
      <c r="W3114" s="2">
        <f t="shared" si="1641"/>
        <v>44014.573040414296</v>
      </c>
      <c r="X3114" s="29">
        <f t="shared" si="1642"/>
        <v>0</v>
      </c>
      <c r="Y3114" s="2">
        <f t="shared" si="1653"/>
        <v>0</v>
      </c>
      <c r="Z3114" s="82">
        <f t="shared" si="1643"/>
        <v>0</v>
      </c>
      <c r="AA3114" s="2">
        <f t="shared" si="1630"/>
        <v>0</v>
      </c>
      <c r="AB3114" s="27">
        <f t="shared" si="1650"/>
        <v>6.7299999999999999E-2</v>
      </c>
      <c r="AC3114" s="29">
        <f t="shared" si="1629"/>
        <v>5</v>
      </c>
      <c r="AD3114" s="29">
        <v>252</v>
      </c>
      <c r="AE3114" s="11">
        <f t="shared" si="1655"/>
        <v>1.0012931389999999</v>
      </c>
      <c r="AF3114" s="2">
        <f t="shared" si="1631"/>
        <v>56.916960959999997</v>
      </c>
      <c r="AG3114" s="2">
        <f t="shared" si="1644"/>
        <v>56.916960959999997</v>
      </c>
      <c r="AH3114" s="3">
        <f t="shared" si="1645"/>
        <v>0</v>
      </c>
      <c r="AI3114" s="4" t="str">
        <f t="shared" si="1656"/>
        <v>A+J=</v>
      </c>
      <c r="AJ3114" s="12">
        <f t="shared" si="1651"/>
        <v>44256</v>
      </c>
      <c r="AK3114" s="12"/>
      <c r="AL3114" s="4"/>
      <c r="AM3114" s="1"/>
      <c r="AN3114" s="12"/>
      <c r="AO3114" s="1"/>
      <c r="AP3114" s="1"/>
      <c r="AQ3114" s="3"/>
      <c r="AR3114" s="3"/>
      <c r="AS3114" s="7"/>
      <c r="AT3114" s="1"/>
      <c r="AU3114" s="1"/>
      <c r="AV3114" s="1"/>
      <c r="AW3114" s="1"/>
      <c r="AX3114" s="1"/>
      <c r="AY3114" s="1"/>
      <c r="AZ3114" s="1"/>
      <c r="BA3114" s="1"/>
      <c r="BB3114" s="1"/>
    </row>
    <row r="3115" spans="1:54" x14ac:dyDescent="0.2">
      <c r="A3115" s="178">
        <f t="shared" si="1646"/>
        <v>44234</v>
      </c>
      <c r="B3115" s="2">
        <f t="shared" si="1632"/>
        <v>44071.490001374295</v>
      </c>
      <c r="C3115" s="2">
        <f t="shared" si="1647"/>
        <v>28487.16418996</v>
      </c>
      <c r="D3115" s="2">
        <f>SUM(Y3115:Y$3321)</f>
        <v>28487.16418996</v>
      </c>
      <c r="E3115" s="11">
        <f t="shared" si="1633"/>
        <v>0</v>
      </c>
      <c r="F3115" s="99">
        <f t="shared" si="1626"/>
        <v>5560.59</v>
      </c>
      <c r="G3115" s="3">
        <f>IF(N3115=1,VLOOKUP(A3114,[1]Plan1!$BG$69:$BI$188,3),G3114)</f>
        <v>5574.49</v>
      </c>
      <c r="H3115" s="200">
        <f t="shared" si="1627"/>
        <v>44167</v>
      </c>
      <c r="I3115" s="200">
        <f t="shared" si="1628"/>
        <v>44198</v>
      </c>
      <c r="J3115" s="27">
        <f t="shared" si="1634"/>
        <v>2.4997347403781234E-3</v>
      </c>
      <c r="K3115" s="12">
        <f t="shared" si="1648"/>
        <v>44256</v>
      </c>
      <c r="L3115" s="12">
        <f t="shared" si="1635"/>
        <v>44256</v>
      </c>
      <c r="M3115" s="1">
        <f t="shared" si="1649"/>
        <v>18</v>
      </c>
      <c r="N3115" s="1">
        <f t="shared" si="1636"/>
        <v>5</v>
      </c>
      <c r="O3115" s="2">
        <f t="shared" si="1637"/>
        <v>1.00069374</v>
      </c>
      <c r="P3115" s="11">
        <f t="shared" si="1658"/>
        <v>1.0135003600000001</v>
      </c>
      <c r="Q3115" s="11">
        <f t="shared" si="1654"/>
        <v>1.6036485979790975</v>
      </c>
      <c r="R3115" s="2">
        <f t="shared" si="1657"/>
        <v>1.6047611100000001</v>
      </c>
      <c r="S3115" s="2">
        <f t="shared" si="1652"/>
        <v>1.54506685</v>
      </c>
      <c r="T3115" s="2">
        <f t="shared" si="1638"/>
        <v>44014.573040410003</v>
      </c>
      <c r="U3115" s="2">
        <f t="shared" si="1639"/>
        <v>15527.408850454298</v>
      </c>
      <c r="V3115" s="2">
        <f t="shared" si="1640"/>
        <v>0</v>
      </c>
      <c r="W3115" s="2">
        <f t="shared" si="1641"/>
        <v>44014.573040414296</v>
      </c>
      <c r="X3115" s="29">
        <f t="shared" si="1642"/>
        <v>0</v>
      </c>
      <c r="Y3115" s="2">
        <f t="shared" si="1653"/>
        <v>0</v>
      </c>
      <c r="Z3115" s="82">
        <f t="shared" si="1643"/>
        <v>0</v>
      </c>
      <c r="AA3115" s="2">
        <f t="shared" si="1630"/>
        <v>0</v>
      </c>
      <c r="AB3115" s="27">
        <f t="shared" si="1650"/>
        <v>6.7299999999999999E-2</v>
      </c>
      <c r="AC3115" s="29">
        <f t="shared" si="1629"/>
        <v>5</v>
      </c>
      <c r="AD3115" s="29">
        <v>252</v>
      </c>
      <c r="AE3115" s="11">
        <f t="shared" si="1655"/>
        <v>1.0012931389999999</v>
      </c>
      <c r="AF3115" s="2">
        <f t="shared" si="1631"/>
        <v>56.916960959999997</v>
      </c>
      <c r="AG3115" s="2">
        <f t="shared" si="1644"/>
        <v>56.916960959999997</v>
      </c>
      <c r="AH3115" s="3">
        <f t="shared" si="1645"/>
        <v>0</v>
      </c>
      <c r="AI3115" s="4" t="str">
        <f t="shared" si="1656"/>
        <v>A+J=</v>
      </c>
      <c r="AJ3115" s="12">
        <f t="shared" si="1651"/>
        <v>44256</v>
      </c>
      <c r="AK3115" s="12"/>
      <c r="AL3115" s="4"/>
      <c r="AM3115" s="1"/>
      <c r="AN3115" s="12"/>
      <c r="AO3115" s="1"/>
      <c r="AP3115" s="1"/>
      <c r="AQ3115" s="3"/>
      <c r="AR3115" s="3"/>
      <c r="AS3115" s="7"/>
      <c r="AT3115" s="1"/>
      <c r="AU3115" s="1"/>
      <c r="AV3115" s="1"/>
      <c r="AW3115" s="1"/>
      <c r="AX3115" s="1"/>
      <c r="AY3115" s="1"/>
      <c r="AZ3115" s="1"/>
      <c r="BA3115" s="1"/>
      <c r="BB3115" s="1"/>
    </row>
    <row r="3116" spans="1:54" x14ac:dyDescent="0.2">
      <c r="A3116" s="178">
        <f t="shared" si="1646"/>
        <v>44235</v>
      </c>
      <c r="B3116" s="2">
        <f t="shared" si="1632"/>
        <v>44071.490001374295</v>
      </c>
      <c r="C3116" s="2">
        <f t="shared" si="1647"/>
        <v>28487.16418996</v>
      </c>
      <c r="D3116" s="2">
        <f>SUM(Y3116:Y$3321)</f>
        <v>28487.16418996</v>
      </c>
      <c r="E3116" s="11">
        <f t="shared" si="1633"/>
        <v>0</v>
      </c>
      <c r="F3116" s="99">
        <f t="shared" si="1626"/>
        <v>5560.59</v>
      </c>
      <c r="G3116" s="3">
        <f>IF(N3116=1,VLOOKUP(A3115,[1]Plan1!$BG$69:$BI$188,3),G3115)</f>
        <v>5574.49</v>
      </c>
      <c r="H3116" s="200">
        <f t="shared" si="1627"/>
        <v>44167</v>
      </c>
      <c r="I3116" s="200">
        <f t="shared" si="1628"/>
        <v>44198</v>
      </c>
      <c r="J3116" s="27">
        <f t="shared" si="1634"/>
        <v>2.4997347403781234E-3</v>
      </c>
      <c r="K3116" s="12">
        <f t="shared" si="1648"/>
        <v>44256</v>
      </c>
      <c r="L3116" s="12">
        <f t="shared" si="1635"/>
        <v>44256</v>
      </c>
      <c r="M3116" s="1">
        <f t="shared" si="1649"/>
        <v>18</v>
      </c>
      <c r="N3116" s="1">
        <f t="shared" si="1636"/>
        <v>5</v>
      </c>
      <c r="O3116" s="2">
        <f t="shared" si="1637"/>
        <v>1.00069374</v>
      </c>
      <c r="P3116" s="11">
        <f t="shared" si="1658"/>
        <v>1.0135003600000001</v>
      </c>
      <c r="Q3116" s="11">
        <f t="shared" si="1654"/>
        <v>1.6036485979790975</v>
      </c>
      <c r="R3116" s="2">
        <f t="shared" si="1657"/>
        <v>1.6047611100000001</v>
      </c>
      <c r="S3116" s="2">
        <f t="shared" si="1652"/>
        <v>1.54506685</v>
      </c>
      <c r="T3116" s="2">
        <f t="shared" si="1638"/>
        <v>44014.573040410003</v>
      </c>
      <c r="U3116" s="2">
        <f t="shared" si="1639"/>
        <v>15527.408850454298</v>
      </c>
      <c r="V3116" s="2">
        <f t="shared" si="1640"/>
        <v>0</v>
      </c>
      <c r="W3116" s="2">
        <f t="shared" si="1641"/>
        <v>44014.573040414296</v>
      </c>
      <c r="X3116" s="29">
        <f t="shared" si="1642"/>
        <v>0</v>
      </c>
      <c r="Y3116" s="2">
        <f t="shared" si="1653"/>
        <v>0</v>
      </c>
      <c r="Z3116" s="82">
        <f t="shared" si="1643"/>
        <v>0</v>
      </c>
      <c r="AA3116" s="2">
        <f t="shared" si="1630"/>
        <v>0</v>
      </c>
      <c r="AB3116" s="27">
        <f t="shared" si="1650"/>
        <v>6.7299999999999999E-2</v>
      </c>
      <c r="AC3116" s="29">
        <f t="shared" si="1629"/>
        <v>5</v>
      </c>
      <c r="AD3116" s="29">
        <v>252</v>
      </c>
      <c r="AE3116" s="11">
        <f t="shared" si="1655"/>
        <v>1.0012931389999999</v>
      </c>
      <c r="AF3116" s="2">
        <f t="shared" si="1631"/>
        <v>56.916960959999997</v>
      </c>
      <c r="AG3116" s="2">
        <f t="shared" si="1644"/>
        <v>56.916960959999997</v>
      </c>
      <c r="AH3116" s="3">
        <f t="shared" si="1645"/>
        <v>0</v>
      </c>
      <c r="AI3116" s="4" t="str">
        <f t="shared" si="1656"/>
        <v>A+J=</v>
      </c>
      <c r="AJ3116" s="12">
        <f t="shared" si="1651"/>
        <v>44256</v>
      </c>
      <c r="AK3116" s="12"/>
      <c r="AL3116" s="4"/>
      <c r="AM3116" s="1"/>
      <c r="AN3116" s="12"/>
      <c r="AO3116" s="1"/>
      <c r="AP3116" s="1"/>
      <c r="AQ3116" s="3"/>
      <c r="AR3116" s="3"/>
      <c r="AS3116" s="7"/>
      <c r="AT3116" s="1"/>
      <c r="AU3116" s="1"/>
      <c r="AV3116" s="1"/>
      <c r="AW3116" s="1"/>
      <c r="AX3116" s="1"/>
      <c r="AY3116" s="1"/>
      <c r="AZ3116" s="1"/>
      <c r="BA3116" s="1"/>
      <c r="BB3116" s="1"/>
    </row>
    <row r="3117" spans="1:54" x14ac:dyDescent="0.2">
      <c r="A3117" s="178">
        <f t="shared" si="1646"/>
        <v>44236</v>
      </c>
      <c r="B3117" s="2">
        <f t="shared" si="1632"/>
        <v>44082.882205284295</v>
      </c>
      <c r="C3117" s="2">
        <f t="shared" si="1647"/>
        <v>28487.16418996</v>
      </c>
      <c r="D3117" s="2">
        <f>SUM(Y3117:Y$3321)</f>
        <v>28487.16418996</v>
      </c>
      <c r="E3117" s="11">
        <f t="shared" si="1633"/>
        <v>0</v>
      </c>
      <c r="F3117" s="99">
        <f t="shared" si="1626"/>
        <v>5560.59</v>
      </c>
      <c r="G3117" s="3">
        <f>IF(N3117=1,VLOOKUP(A3116,[1]Plan1!$BG$69:$BI$188,3),G3116)</f>
        <v>5574.49</v>
      </c>
      <c r="H3117" s="200">
        <f t="shared" si="1627"/>
        <v>44167</v>
      </c>
      <c r="I3117" s="200">
        <f t="shared" si="1628"/>
        <v>44198</v>
      </c>
      <c r="J3117" s="27">
        <f t="shared" si="1634"/>
        <v>2.4997347403781234E-3</v>
      </c>
      <c r="K3117" s="12">
        <f t="shared" si="1648"/>
        <v>44256</v>
      </c>
      <c r="L3117" s="12">
        <f t="shared" si="1635"/>
        <v>44256</v>
      </c>
      <c r="M3117" s="1">
        <f t="shared" si="1649"/>
        <v>18</v>
      </c>
      <c r="N3117" s="1">
        <f t="shared" si="1636"/>
        <v>6</v>
      </c>
      <c r="O3117" s="2">
        <f t="shared" si="1637"/>
        <v>1.0008325499999999</v>
      </c>
      <c r="P3117" s="11">
        <f t="shared" si="1658"/>
        <v>1.0135003600000001</v>
      </c>
      <c r="Q3117" s="11">
        <f t="shared" si="1654"/>
        <v>1.6036485979790975</v>
      </c>
      <c r="R3117" s="2">
        <f t="shared" si="1657"/>
        <v>1.60498371</v>
      </c>
      <c r="S3117" s="2">
        <f t="shared" si="1652"/>
        <v>1.54506685</v>
      </c>
      <c r="T3117" s="2">
        <f t="shared" si="1638"/>
        <v>44014.573040410003</v>
      </c>
      <c r="U3117" s="2">
        <f t="shared" si="1639"/>
        <v>15527.408850454298</v>
      </c>
      <c r="V3117" s="2">
        <f t="shared" si="1640"/>
        <v>0</v>
      </c>
      <c r="W3117" s="2">
        <f t="shared" si="1641"/>
        <v>44014.573040414296</v>
      </c>
      <c r="X3117" s="29">
        <f t="shared" si="1642"/>
        <v>0</v>
      </c>
      <c r="Y3117" s="2">
        <f t="shared" si="1653"/>
        <v>0</v>
      </c>
      <c r="Z3117" s="82">
        <f t="shared" si="1643"/>
        <v>0</v>
      </c>
      <c r="AA3117" s="2">
        <f t="shared" si="1630"/>
        <v>0</v>
      </c>
      <c r="AB3117" s="27">
        <f t="shared" si="1650"/>
        <v>6.7299999999999999E-2</v>
      </c>
      <c r="AC3117" s="29">
        <f t="shared" si="1629"/>
        <v>6</v>
      </c>
      <c r="AD3117" s="29">
        <v>252</v>
      </c>
      <c r="AE3117" s="11">
        <f t="shared" si="1655"/>
        <v>1.0015519669999999</v>
      </c>
      <c r="AF3117" s="2">
        <f t="shared" si="1631"/>
        <v>68.309164870000004</v>
      </c>
      <c r="AG3117" s="2">
        <f t="shared" si="1644"/>
        <v>68.309164870000004</v>
      </c>
      <c r="AH3117" s="3">
        <f t="shared" si="1645"/>
        <v>0</v>
      </c>
      <c r="AI3117" s="4" t="str">
        <f t="shared" si="1656"/>
        <v>A+J=</v>
      </c>
      <c r="AJ3117" s="12">
        <f t="shared" si="1651"/>
        <v>44256</v>
      </c>
      <c r="AK3117" s="12"/>
      <c r="AL3117" s="4"/>
      <c r="AM3117" s="1"/>
      <c r="AN3117" s="12"/>
      <c r="AO3117" s="1"/>
      <c r="AP3117" s="1"/>
      <c r="AQ3117" s="3"/>
      <c r="AR3117" s="3"/>
      <c r="AS3117" s="7"/>
      <c r="AT3117" s="1"/>
      <c r="AU3117" s="1"/>
      <c r="AV3117" s="1"/>
      <c r="AW3117" s="1"/>
      <c r="AX3117" s="1"/>
      <c r="AY3117" s="1"/>
      <c r="AZ3117" s="1"/>
      <c r="BA3117" s="1"/>
      <c r="BB3117" s="1"/>
    </row>
    <row r="3118" spans="1:54" x14ac:dyDescent="0.2">
      <c r="A3118" s="178">
        <f t="shared" si="1646"/>
        <v>44237</v>
      </c>
      <c r="B3118" s="2">
        <f t="shared" si="1632"/>
        <v>44094.277358174295</v>
      </c>
      <c r="C3118" s="2">
        <f t="shared" si="1647"/>
        <v>28487.16418996</v>
      </c>
      <c r="D3118" s="2">
        <f>SUM(Y3118:Y$3321)</f>
        <v>28487.16418996</v>
      </c>
      <c r="E3118" s="11">
        <f t="shared" si="1633"/>
        <v>0</v>
      </c>
      <c r="F3118" s="99">
        <f t="shared" si="1626"/>
        <v>5560.59</v>
      </c>
      <c r="G3118" s="3">
        <f>IF(N3118=1,VLOOKUP(A3117,[1]Plan1!$BG$69:$BI$188,3),G3117)</f>
        <v>5574.49</v>
      </c>
      <c r="H3118" s="200">
        <f t="shared" si="1627"/>
        <v>44167</v>
      </c>
      <c r="I3118" s="200">
        <f t="shared" si="1628"/>
        <v>44198</v>
      </c>
      <c r="J3118" s="27">
        <f t="shared" si="1634"/>
        <v>2.4997347403781234E-3</v>
      </c>
      <c r="K3118" s="12">
        <f t="shared" si="1648"/>
        <v>44256</v>
      </c>
      <c r="L3118" s="12">
        <f t="shared" si="1635"/>
        <v>44256</v>
      </c>
      <c r="M3118" s="1">
        <f t="shared" si="1649"/>
        <v>18</v>
      </c>
      <c r="N3118" s="1">
        <f t="shared" si="1636"/>
        <v>7</v>
      </c>
      <c r="O3118" s="2">
        <f t="shared" si="1637"/>
        <v>1.00097137</v>
      </c>
      <c r="P3118" s="11">
        <f t="shared" si="1658"/>
        <v>1.0135003600000001</v>
      </c>
      <c r="Q3118" s="11">
        <f t="shared" si="1654"/>
        <v>1.6036485979790975</v>
      </c>
      <c r="R3118" s="2">
        <f t="shared" si="1657"/>
        <v>1.6052063299999999</v>
      </c>
      <c r="S3118" s="2">
        <f t="shared" si="1652"/>
        <v>1.54506685</v>
      </c>
      <c r="T3118" s="2">
        <f t="shared" si="1638"/>
        <v>44014.573040410003</v>
      </c>
      <c r="U3118" s="2">
        <f t="shared" si="1639"/>
        <v>15527.408850454298</v>
      </c>
      <c r="V3118" s="2">
        <f t="shared" si="1640"/>
        <v>0</v>
      </c>
      <c r="W3118" s="2">
        <f t="shared" si="1641"/>
        <v>44014.573040414296</v>
      </c>
      <c r="X3118" s="29">
        <f t="shared" si="1642"/>
        <v>0</v>
      </c>
      <c r="Y3118" s="2">
        <f t="shared" si="1653"/>
        <v>0</v>
      </c>
      <c r="Z3118" s="82">
        <f t="shared" si="1643"/>
        <v>0</v>
      </c>
      <c r="AA3118" s="2">
        <f t="shared" si="1630"/>
        <v>0</v>
      </c>
      <c r="AB3118" s="27">
        <f t="shared" si="1650"/>
        <v>6.7299999999999999E-2</v>
      </c>
      <c r="AC3118" s="29">
        <f t="shared" si="1629"/>
        <v>7</v>
      </c>
      <c r="AD3118" s="29">
        <v>252</v>
      </c>
      <c r="AE3118" s="11">
        <f t="shared" si="1655"/>
        <v>1.0018108619999999</v>
      </c>
      <c r="AF3118" s="2">
        <f t="shared" si="1631"/>
        <v>79.704317759999995</v>
      </c>
      <c r="AG3118" s="2">
        <f t="shared" si="1644"/>
        <v>79.704317759999995</v>
      </c>
      <c r="AH3118" s="3">
        <f t="shared" si="1645"/>
        <v>0</v>
      </c>
      <c r="AI3118" s="4" t="str">
        <f t="shared" si="1656"/>
        <v>A+J=</v>
      </c>
      <c r="AJ3118" s="12">
        <f t="shared" si="1651"/>
        <v>44256</v>
      </c>
      <c r="AK3118" s="12"/>
      <c r="AL3118" s="4"/>
      <c r="AM3118" s="1"/>
      <c r="AN3118" s="12"/>
      <c r="AO3118" s="1"/>
      <c r="AP3118" s="1"/>
      <c r="AQ3118" s="3"/>
      <c r="AR3118" s="3"/>
      <c r="AS3118" s="7"/>
      <c r="AT3118" s="1"/>
      <c r="AU3118" s="1"/>
      <c r="AV3118" s="1"/>
      <c r="AW3118" s="1"/>
      <c r="AX3118" s="1"/>
      <c r="AY3118" s="1"/>
      <c r="AZ3118" s="1"/>
      <c r="BA3118" s="1"/>
      <c r="BB3118" s="1"/>
    </row>
    <row r="3119" spans="1:54" x14ac:dyDescent="0.2">
      <c r="A3119" s="178">
        <f t="shared" si="1646"/>
        <v>44238</v>
      </c>
      <c r="B3119" s="2">
        <f t="shared" si="1632"/>
        <v>44105.675504054299</v>
      </c>
      <c r="C3119" s="2">
        <f t="shared" si="1647"/>
        <v>28487.16418996</v>
      </c>
      <c r="D3119" s="2">
        <f>SUM(Y3119:Y$3321)</f>
        <v>28487.16418996</v>
      </c>
      <c r="E3119" s="11">
        <f t="shared" si="1633"/>
        <v>0</v>
      </c>
      <c r="F3119" s="99">
        <f t="shared" si="1626"/>
        <v>5560.59</v>
      </c>
      <c r="G3119" s="3">
        <f>IF(N3119=1,VLOOKUP(A3118,[1]Plan1!$BG$69:$BI$188,3),G3118)</f>
        <v>5574.49</v>
      </c>
      <c r="H3119" s="200">
        <f t="shared" si="1627"/>
        <v>44167</v>
      </c>
      <c r="I3119" s="200">
        <f t="shared" si="1628"/>
        <v>44198</v>
      </c>
      <c r="J3119" s="27">
        <f t="shared" si="1634"/>
        <v>2.4997347403781234E-3</v>
      </c>
      <c r="K3119" s="12">
        <f t="shared" si="1648"/>
        <v>44256</v>
      </c>
      <c r="L3119" s="12">
        <f t="shared" si="1635"/>
        <v>44256</v>
      </c>
      <c r="M3119" s="1">
        <f t="shared" si="1649"/>
        <v>18</v>
      </c>
      <c r="N3119" s="1">
        <f t="shared" si="1636"/>
        <v>8</v>
      </c>
      <c r="O3119" s="2">
        <f t="shared" si="1637"/>
        <v>1.0011102199999999</v>
      </c>
      <c r="P3119" s="11">
        <f t="shared" si="1658"/>
        <v>1.0135003600000001</v>
      </c>
      <c r="Q3119" s="11">
        <f t="shared" si="1654"/>
        <v>1.6036485979790975</v>
      </c>
      <c r="R3119" s="2">
        <f t="shared" si="1657"/>
        <v>1.605429</v>
      </c>
      <c r="S3119" s="2">
        <f t="shared" si="1652"/>
        <v>1.54506685</v>
      </c>
      <c r="T3119" s="2">
        <f t="shared" si="1638"/>
        <v>44014.573040410003</v>
      </c>
      <c r="U3119" s="2">
        <f t="shared" si="1639"/>
        <v>15527.408850454298</v>
      </c>
      <c r="V3119" s="2">
        <f t="shared" si="1640"/>
        <v>0</v>
      </c>
      <c r="W3119" s="2">
        <f t="shared" si="1641"/>
        <v>44014.573040414296</v>
      </c>
      <c r="X3119" s="29">
        <f t="shared" si="1642"/>
        <v>0</v>
      </c>
      <c r="Y3119" s="2">
        <f t="shared" si="1653"/>
        <v>0</v>
      </c>
      <c r="Z3119" s="82">
        <f t="shared" si="1643"/>
        <v>0</v>
      </c>
      <c r="AA3119" s="20">
        <f>IF(Z3119&gt;0,TRUNC(Z3119*T3118,8),0)</f>
        <v>0</v>
      </c>
      <c r="AB3119" s="27">
        <f t="shared" si="1650"/>
        <v>6.7299999999999999E-2</v>
      </c>
      <c r="AC3119" s="29">
        <f t="shared" si="1629"/>
        <v>8</v>
      </c>
      <c r="AD3119" s="29">
        <v>252</v>
      </c>
      <c r="AE3119" s="11">
        <f t="shared" si="1655"/>
        <v>1.002069825</v>
      </c>
      <c r="AF3119" s="20">
        <f>TRUNC((T3118*(AE3119-1)),8)</f>
        <v>91.102463639999996</v>
      </c>
      <c r="AG3119" s="2">
        <f t="shared" si="1644"/>
        <v>91.102463639999996</v>
      </c>
      <c r="AH3119" s="3">
        <f t="shared" si="1645"/>
        <v>0</v>
      </c>
      <c r="AI3119" s="4" t="str">
        <f t="shared" si="1656"/>
        <v>A+J=</v>
      </c>
      <c r="AJ3119" s="12">
        <f t="shared" si="1651"/>
        <v>44256</v>
      </c>
      <c r="AK3119" s="16"/>
      <c r="AL3119" s="98"/>
      <c r="AM3119" s="38"/>
      <c r="AN3119" s="16"/>
      <c r="AO3119" s="38"/>
      <c r="AP3119" s="38"/>
      <c r="AQ3119" s="49"/>
      <c r="AR3119" s="49"/>
      <c r="AS3119" s="80"/>
      <c r="AT3119" s="38"/>
      <c r="AU3119" s="38"/>
      <c r="AV3119" s="38"/>
      <c r="AW3119" s="38"/>
      <c r="AX3119" s="38"/>
      <c r="AY3119" s="38"/>
      <c r="AZ3119" s="38"/>
      <c r="BA3119" s="38"/>
      <c r="BB3119" s="38"/>
    </row>
    <row r="3120" spans="1:54" x14ac:dyDescent="0.2">
      <c r="A3120" s="178">
        <f t="shared" si="1646"/>
        <v>44239</v>
      </c>
      <c r="B3120" s="2">
        <f t="shared" si="1632"/>
        <v>44117.076554894295</v>
      </c>
      <c r="C3120" s="2">
        <f t="shared" si="1647"/>
        <v>28487.16418996</v>
      </c>
      <c r="D3120" s="2">
        <f>SUM(Y3120:Y$3321)</f>
        <v>28487.16418996</v>
      </c>
      <c r="E3120" s="11">
        <f t="shared" si="1633"/>
        <v>0</v>
      </c>
      <c r="F3120" s="99">
        <f t="shared" si="1626"/>
        <v>5560.59</v>
      </c>
      <c r="G3120" s="3">
        <f>IF(N3120=1,VLOOKUP(A3119,[1]Plan1!$BG$69:$BI$188,3),G3119)</f>
        <v>5574.49</v>
      </c>
      <c r="H3120" s="200">
        <f t="shared" si="1627"/>
        <v>44167</v>
      </c>
      <c r="I3120" s="200">
        <f t="shared" si="1628"/>
        <v>44198</v>
      </c>
      <c r="J3120" s="27">
        <f t="shared" si="1634"/>
        <v>2.4997347403781234E-3</v>
      </c>
      <c r="K3120" s="12">
        <f t="shared" si="1648"/>
        <v>44256</v>
      </c>
      <c r="L3120" s="12">
        <f t="shared" si="1635"/>
        <v>44256</v>
      </c>
      <c r="M3120" s="1">
        <f t="shared" si="1649"/>
        <v>18</v>
      </c>
      <c r="N3120" s="1">
        <f t="shared" si="1636"/>
        <v>9</v>
      </c>
      <c r="O3120" s="2">
        <f t="shared" si="1637"/>
        <v>1.00124908</v>
      </c>
      <c r="P3120" s="11">
        <f t="shared" si="1658"/>
        <v>1.0135003600000001</v>
      </c>
      <c r="Q3120" s="11">
        <f t="shared" si="1654"/>
        <v>1.6036485979790975</v>
      </c>
      <c r="R3120" s="2">
        <f t="shared" si="1657"/>
        <v>1.60565168</v>
      </c>
      <c r="S3120" s="2">
        <f t="shared" si="1652"/>
        <v>1.54506685</v>
      </c>
      <c r="T3120" s="2">
        <f t="shared" si="1638"/>
        <v>44014.573040410003</v>
      </c>
      <c r="U3120" s="2">
        <f t="shared" si="1639"/>
        <v>15527.408850454298</v>
      </c>
      <c r="V3120" s="2">
        <f t="shared" si="1640"/>
        <v>0</v>
      </c>
      <c r="W3120" s="2">
        <f t="shared" si="1641"/>
        <v>44014.573040414296</v>
      </c>
      <c r="X3120" s="29">
        <f t="shared" si="1642"/>
        <v>0</v>
      </c>
      <c r="Y3120" s="2">
        <f t="shared" si="1653"/>
        <v>0</v>
      </c>
      <c r="Z3120" s="82">
        <f t="shared" si="1643"/>
        <v>0</v>
      </c>
      <c r="AA3120" s="2">
        <f t="shared" ref="AA3120:AA3183" si="1659">IF(Z3120&gt;0,TRUNC(Z3120*T3120,8),0)</f>
        <v>0</v>
      </c>
      <c r="AB3120" s="27">
        <f t="shared" si="1650"/>
        <v>6.7299999999999999E-2</v>
      </c>
      <c r="AC3120" s="29">
        <f t="shared" si="1629"/>
        <v>9</v>
      </c>
      <c r="AD3120" s="29">
        <v>252</v>
      </c>
      <c r="AE3120" s="11">
        <f t="shared" si="1655"/>
        <v>1.0023288539999999</v>
      </c>
      <c r="AF3120" s="2">
        <f t="shared" ref="AF3120:AF3183" si="1660">TRUNC((T3120*(AE3120-1)),8)</f>
        <v>102.50351448000001</v>
      </c>
      <c r="AG3120" s="2">
        <f t="shared" si="1644"/>
        <v>102.50351448000001</v>
      </c>
      <c r="AH3120" s="3">
        <f t="shared" si="1645"/>
        <v>0</v>
      </c>
      <c r="AI3120" s="4" t="str">
        <f t="shared" si="1656"/>
        <v>A+J=</v>
      </c>
      <c r="AJ3120" s="12">
        <f t="shared" si="1651"/>
        <v>44256</v>
      </c>
      <c r="AK3120" s="12"/>
      <c r="AL3120" s="4"/>
      <c r="AM3120" s="1"/>
      <c r="AN3120" s="12"/>
      <c r="AO3120" s="1"/>
      <c r="AP3120" s="1"/>
      <c r="AQ3120" s="3"/>
      <c r="AR3120" s="3"/>
      <c r="AS3120" s="7"/>
      <c r="AT3120" s="1"/>
      <c r="AU3120" s="1"/>
      <c r="AV3120" s="1"/>
      <c r="AW3120" s="1"/>
      <c r="AX3120" s="1"/>
      <c r="AY3120" s="1"/>
      <c r="AZ3120" s="1"/>
      <c r="BA3120" s="1"/>
      <c r="BB3120" s="1"/>
    </row>
    <row r="3121" spans="1:54" x14ac:dyDescent="0.2">
      <c r="A3121" s="178">
        <f t="shared" si="1646"/>
        <v>44240</v>
      </c>
      <c r="B3121" s="2">
        <f t="shared" si="1632"/>
        <v>44128.480554704292</v>
      </c>
      <c r="C3121" s="2">
        <f t="shared" si="1647"/>
        <v>28487.16418996</v>
      </c>
      <c r="D3121" s="2">
        <f>SUM(Y3121:Y$3321)</f>
        <v>28487.16418996</v>
      </c>
      <c r="E3121" s="11">
        <f t="shared" si="1633"/>
        <v>0</v>
      </c>
      <c r="F3121" s="99">
        <f t="shared" si="1626"/>
        <v>5560.59</v>
      </c>
      <c r="G3121" s="3">
        <f>IF(N3121=1,VLOOKUP(A3120,[1]Plan1!$BG$69:$BI$188,3),G3120)</f>
        <v>5574.49</v>
      </c>
      <c r="H3121" s="200">
        <f t="shared" si="1627"/>
        <v>44167</v>
      </c>
      <c r="I3121" s="200">
        <f t="shared" si="1628"/>
        <v>44198</v>
      </c>
      <c r="J3121" s="27">
        <f t="shared" si="1634"/>
        <v>2.4997347403781234E-3</v>
      </c>
      <c r="K3121" s="12">
        <f t="shared" si="1648"/>
        <v>44256</v>
      </c>
      <c r="L3121" s="12">
        <f t="shared" si="1635"/>
        <v>44256</v>
      </c>
      <c r="M3121" s="1">
        <f t="shared" si="1649"/>
        <v>18</v>
      </c>
      <c r="N3121" s="1">
        <f t="shared" si="1636"/>
        <v>10</v>
      </c>
      <c r="O3121" s="2">
        <f t="shared" si="1637"/>
        <v>1.0013879699999999</v>
      </c>
      <c r="P3121" s="11">
        <f t="shared" si="1658"/>
        <v>1.0135003600000001</v>
      </c>
      <c r="Q3121" s="11">
        <f t="shared" si="1654"/>
        <v>1.6036485979790975</v>
      </c>
      <c r="R3121" s="2">
        <f t="shared" si="1657"/>
        <v>1.60587441</v>
      </c>
      <c r="S3121" s="2">
        <f t="shared" si="1652"/>
        <v>1.54506685</v>
      </c>
      <c r="T3121" s="2">
        <f t="shared" si="1638"/>
        <v>44014.573040410003</v>
      </c>
      <c r="U3121" s="2">
        <f t="shared" si="1639"/>
        <v>15527.408850454298</v>
      </c>
      <c r="V3121" s="2">
        <f t="shared" si="1640"/>
        <v>0</v>
      </c>
      <c r="W3121" s="2">
        <f t="shared" si="1641"/>
        <v>44014.573040414296</v>
      </c>
      <c r="X3121" s="29">
        <f t="shared" si="1642"/>
        <v>0</v>
      </c>
      <c r="Y3121" s="2">
        <f t="shared" si="1653"/>
        <v>0</v>
      </c>
      <c r="Z3121" s="82">
        <f t="shared" si="1643"/>
        <v>0</v>
      </c>
      <c r="AA3121" s="2">
        <f t="shared" si="1659"/>
        <v>0</v>
      </c>
      <c r="AB3121" s="27">
        <f t="shared" si="1650"/>
        <v>6.7299999999999999E-2</v>
      </c>
      <c r="AC3121" s="29">
        <f t="shared" si="1629"/>
        <v>10</v>
      </c>
      <c r="AD3121" s="29">
        <v>252</v>
      </c>
      <c r="AE3121" s="11">
        <f t="shared" si="1655"/>
        <v>1.0025879499999999</v>
      </c>
      <c r="AF3121" s="2">
        <f t="shared" si="1660"/>
        <v>113.90751428999999</v>
      </c>
      <c r="AG3121" s="2">
        <f t="shared" si="1644"/>
        <v>113.90751428999999</v>
      </c>
      <c r="AH3121" s="3">
        <f t="shared" si="1645"/>
        <v>0</v>
      </c>
      <c r="AI3121" s="4" t="str">
        <f t="shared" si="1656"/>
        <v>A+J=</v>
      </c>
      <c r="AJ3121" s="12">
        <f t="shared" si="1651"/>
        <v>44256</v>
      </c>
      <c r="AK3121" s="12"/>
      <c r="AL3121" s="4"/>
      <c r="AM3121" s="1"/>
      <c r="AN3121" s="12"/>
      <c r="AO3121" s="1"/>
      <c r="AP3121" s="1"/>
      <c r="AQ3121" s="3"/>
      <c r="AR3121" s="3"/>
      <c r="AS3121" s="7"/>
      <c r="AT3121" s="1"/>
      <c r="AU3121" s="1"/>
      <c r="AV3121" s="1"/>
      <c r="AW3121" s="1"/>
      <c r="AX3121" s="1"/>
      <c r="AY3121" s="1"/>
      <c r="AZ3121" s="1"/>
      <c r="BA3121" s="1"/>
      <c r="BB3121" s="1"/>
    </row>
    <row r="3122" spans="1:54" x14ac:dyDescent="0.2">
      <c r="A3122" s="178">
        <f t="shared" si="1646"/>
        <v>44241</v>
      </c>
      <c r="B3122" s="2">
        <f t="shared" si="1632"/>
        <v>44128.480554704292</v>
      </c>
      <c r="C3122" s="2">
        <f t="shared" si="1647"/>
        <v>28487.16418996</v>
      </c>
      <c r="D3122" s="2">
        <f>SUM(Y3122:Y$3321)</f>
        <v>28487.16418996</v>
      </c>
      <c r="E3122" s="11">
        <f t="shared" si="1633"/>
        <v>0</v>
      </c>
      <c r="F3122" s="99">
        <f t="shared" si="1626"/>
        <v>5560.59</v>
      </c>
      <c r="G3122" s="3">
        <f>IF(N3122=1,VLOOKUP(A3121,[1]Plan1!$BG$69:$BI$188,3),G3121)</f>
        <v>5574.49</v>
      </c>
      <c r="H3122" s="200">
        <f t="shared" si="1627"/>
        <v>44167</v>
      </c>
      <c r="I3122" s="200">
        <f t="shared" si="1628"/>
        <v>44198</v>
      </c>
      <c r="J3122" s="27">
        <f t="shared" si="1634"/>
        <v>2.4997347403781234E-3</v>
      </c>
      <c r="K3122" s="12">
        <f t="shared" si="1648"/>
        <v>44256</v>
      </c>
      <c r="L3122" s="12">
        <f t="shared" si="1635"/>
        <v>44256</v>
      </c>
      <c r="M3122" s="1">
        <f t="shared" si="1649"/>
        <v>18</v>
      </c>
      <c r="N3122" s="1">
        <f t="shared" si="1636"/>
        <v>10</v>
      </c>
      <c r="O3122" s="2">
        <f t="shared" si="1637"/>
        <v>1.0013879699999999</v>
      </c>
      <c r="P3122" s="11">
        <f t="shared" si="1658"/>
        <v>1.0135003600000001</v>
      </c>
      <c r="Q3122" s="11">
        <f t="shared" si="1654"/>
        <v>1.6036485979790975</v>
      </c>
      <c r="R3122" s="2">
        <f t="shared" si="1657"/>
        <v>1.60587441</v>
      </c>
      <c r="S3122" s="2">
        <f t="shared" si="1652"/>
        <v>1.54506685</v>
      </c>
      <c r="T3122" s="2">
        <f t="shared" si="1638"/>
        <v>44014.573040410003</v>
      </c>
      <c r="U3122" s="2">
        <f t="shared" si="1639"/>
        <v>15527.408850454298</v>
      </c>
      <c r="V3122" s="2">
        <f t="shared" si="1640"/>
        <v>0</v>
      </c>
      <c r="W3122" s="2">
        <f t="shared" si="1641"/>
        <v>44014.573040414296</v>
      </c>
      <c r="X3122" s="29">
        <f t="shared" si="1642"/>
        <v>0</v>
      </c>
      <c r="Y3122" s="2">
        <f t="shared" si="1653"/>
        <v>0</v>
      </c>
      <c r="Z3122" s="82">
        <f t="shared" si="1643"/>
        <v>0</v>
      </c>
      <c r="AA3122" s="2">
        <f t="shared" si="1659"/>
        <v>0</v>
      </c>
      <c r="AB3122" s="27">
        <f t="shared" si="1650"/>
        <v>6.7299999999999999E-2</v>
      </c>
      <c r="AC3122" s="29">
        <f t="shared" si="1629"/>
        <v>10</v>
      </c>
      <c r="AD3122" s="29">
        <v>252</v>
      </c>
      <c r="AE3122" s="11">
        <f t="shared" si="1655"/>
        <v>1.0025879499999999</v>
      </c>
      <c r="AF3122" s="2">
        <f t="shared" si="1660"/>
        <v>113.90751428999999</v>
      </c>
      <c r="AG3122" s="2">
        <f t="shared" si="1644"/>
        <v>113.90751428999999</v>
      </c>
      <c r="AH3122" s="3">
        <f t="shared" si="1645"/>
        <v>0</v>
      </c>
      <c r="AI3122" s="4" t="str">
        <f t="shared" si="1656"/>
        <v>A+J=</v>
      </c>
      <c r="AJ3122" s="12">
        <f t="shared" si="1651"/>
        <v>44256</v>
      </c>
      <c r="AK3122" s="12"/>
      <c r="AL3122" s="4"/>
      <c r="AM3122" s="1"/>
      <c r="AN3122" s="12"/>
      <c r="AO3122" s="1"/>
      <c r="AP3122" s="1"/>
      <c r="AQ3122" s="3"/>
      <c r="AR3122" s="3"/>
      <c r="AS3122" s="7"/>
      <c r="AT3122" s="1"/>
      <c r="AU3122" s="1"/>
      <c r="AV3122" s="1"/>
      <c r="AW3122" s="1"/>
      <c r="AX3122" s="1"/>
      <c r="AY3122" s="1"/>
      <c r="AZ3122" s="1"/>
      <c r="BA3122" s="1"/>
      <c r="BB3122" s="1"/>
    </row>
    <row r="3123" spans="1:54" x14ac:dyDescent="0.2">
      <c r="A3123" s="178">
        <f t="shared" si="1646"/>
        <v>44242</v>
      </c>
      <c r="B3123" s="2">
        <f t="shared" si="1632"/>
        <v>44128.480554704292</v>
      </c>
      <c r="C3123" s="2">
        <f t="shared" si="1647"/>
        <v>28487.16418996</v>
      </c>
      <c r="D3123" s="2">
        <f>SUM(Y3123:Y$3321)</f>
        <v>28487.16418996</v>
      </c>
      <c r="E3123" s="11">
        <f t="shared" si="1633"/>
        <v>0</v>
      </c>
      <c r="F3123" s="99">
        <f t="shared" si="1626"/>
        <v>5560.59</v>
      </c>
      <c r="G3123" s="3">
        <f>IF(N3123=1,VLOOKUP(A3122,[1]Plan1!$BG$69:$BI$188,3),G3122)</f>
        <v>5574.49</v>
      </c>
      <c r="H3123" s="200">
        <f t="shared" si="1627"/>
        <v>44167</v>
      </c>
      <c r="I3123" s="200">
        <f t="shared" si="1628"/>
        <v>44198</v>
      </c>
      <c r="J3123" s="27">
        <f t="shared" si="1634"/>
        <v>2.4997347403781234E-3</v>
      </c>
      <c r="K3123" s="12">
        <f t="shared" si="1648"/>
        <v>44256</v>
      </c>
      <c r="L3123" s="12">
        <f t="shared" si="1635"/>
        <v>44256</v>
      </c>
      <c r="M3123" s="1">
        <f t="shared" si="1649"/>
        <v>18</v>
      </c>
      <c r="N3123" s="1">
        <f t="shared" si="1636"/>
        <v>10</v>
      </c>
      <c r="O3123" s="2">
        <f t="shared" si="1637"/>
        <v>1.0013879699999999</v>
      </c>
      <c r="P3123" s="11">
        <f t="shared" si="1658"/>
        <v>1.0135003600000001</v>
      </c>
      <c r="Q3123" s="11">
        <f t="shared" si="1654"/>
        <v>1.6036485979790975</v>
      </c>
      <c r="R3123" s="2">
        <f t="shared" si="1657"/>
        <v>1.60587441</v>
      </c>
      <c r="S3123" s="2">
        <f t="shared" si="1652"/>
        <v>1.54506685</v>
      </c>
      <c r="T3123" s="2">
        <f t="shared" si="1638"/>
        <v>44014.573040410003</v>
      </c>
      <c r="U3123" s="2">
        <f t="shared" si="1639"/>
        <v>15527.408850454298</v>
      </c>
      <c r="V3123" s="2">
        <f t="shared" si="1640"/>
        <v>0</v>
      </c>
      <c r="W3123" s="2">
        <f t="shared" si="1641"/>
        <v>44014.573040414296</v>
      </c>
      <c r="X3123" s="29">
        <f t="shared" si="1642"/>
        <v>0</v>
      </c>
      <c r="Y3123" s="2">
        <f t="shared" si="1653"/>
        <v>0</v>
      </c>
      <c r="Z3123" s="82">
        <f t="shared" si="1643"/>
        <v>0</v>
      </c>
      <c r="AA3123" s="2">
        <f t="shared" si="1659"/>
        <v>0</v>
      </c>
      <c r="AB3123" s="27">
        <f t="shared" si="1650"/>
        <v>6.7299999999999999E-2</v>
      </c>
      <c r="AC3123" s="29">
        <f t="shared" si="1629"/>
        <v>10</v>
      </c>
      <c r="AD3123" s="29">
        <v>252</v>
      </c>
      <c r="AE3123" s="11">
        <f t="shared" si="1655"/>
        <v>1.0025879499999999</v>
      </c>
      <c r="AF3123" s="2">
        <f t="shared" si="1660"/>
        <v>113.90751428999999</v>
      </c>
      <c r="AG3123" s="2">
        <f t="shared" si="1644"/>
        <v>113.90751428999999</v>
      </c>
      <c r="AH3123" s="3">
        <f t="shared" si="1645"/>
        <v>0</v>
      </c>
      <c r="AI3123" s="4" t="str">
        <f t="shared" si="1656"/>
        <v>A+J=</v>
      </c>
      <c r="AJ3123" s="12">
        <f t="shared" si="1651"/>
        <v>44256</v>
      </c>
      <c r="AK3123" s="12"/>
      <c r="AL3123" s="4"/>
      <c r="AM3123" s="1"/>
      <c r="AN3123" s="12"/>
      <c r="AO3123" s="1"/>
      <c r="AP3123" s="1"/>
      <c r="AQ3123" s="3"/>
      <c r="AR3123" s="3"/>
      <c r="AS3123" s="7"/>
      <c r="AT3123" s="1"/>
      <c r="AU3123" s="1"/>
      <c r="AV3123" s="1"/>
      <c r="AW3123" s="1"/>
      <c r="AX3123" s="1"/>
      <c r="AY3123" s="1"/>
      <c r="AZ3123" s="1"/>
      <c r="BA3123" s="1"/>
      <c r="BB3123" s="1"/>
    </row>
    <row r="3124" spans="1:54" x14ac:dyDescent="0.2">
      <c r="A3124" s="178">
        <f t="shared" si="1646"/>
        <v>44243</v>
      </c>
      <c r="B3124" s="2">
        <f t="shared" si="1632"/>
        <v>44128.480554704292</v>
      </c>
      <c r="C3124" s="2">
        <f t="shared" si="1647"/>
        <v>28487.16418996</v>
      </c>
      <c r="D3124" s="2">
        <f>SUM(Y3124:Y$3321)</f>
        <v>28487.16418996</v>
      </c>
      <c r="E3124" s="11">
        <f t="shared" si="1633"/>
        <v>0</v>
      </c>
      <c r="F3124" s="99">
        <f t="shared" si="1626"/>
        <v>5560.59</v>
      </c>
      <c r="G3124" s="3">
        <f>IF(N3124=1,VLOOKUP(A3123,[1]Plan1!$BG$69:$BI$188,3),G3123)</f>
        <v>5574.49</v>
      </c>
      <c r="H3124" s="200">
        <f t="shared" si="1627"/>
        <v>44167</v>
      </c>
      <c r="I3124" s="200">
        <f t="shared" si="1628"/>
        <v>44198</v>
      </c>
      <c r="J3124" s="27">
        <f t="shared" si="1634"/>
        <v>2.4997347403781234E-3</v>
      </c>
      <c r="K3124" s="12">
        <f t="shared" si="1648"/>
        <v>44256</v>
      </c>
      <c r="L3124" s="12">
        <f t="shared" si="1635"/>
        <v>44256</v>
      </c>
      <c r="M3124" s="1">
        <f t="shared" si="1649"/>
        <v>18</v>
      </c>
      <c r="N3124" s="1">
        <f t="shared" si="1636"/>
        <v>10</v>
      </c>
      <c r="O3124" s="2">
        <f t="shared" si="1637"/>
        <v>1.0013879699999999</v>
      </c>
      <c r="P3124" s="11">
        <f t="shared" si="1658"/>
        <v>1.0135003600000001</v>
      </c>
      <c r="Q3124" s="11">
        <f t="shared" si="1654"/>
        <v>1.6036485979790975</v>
      </c>
      <c r="R3124" s="2">
        <f t="shared" si="1657"/>
        <v>1.60587441</v>
      </c>
      <c r="S3124" s="2">
        <f t="shared" si="1652"/>
        <v>1.54506685</v>
      </c>
      <c r="T3124" s="2">
        <f t="shared" si="1638"/>
        <v>44014.573040410003</v>
      </c>
      <c r="U3124" s="2">
        <f t="shared" si="1639"/>
        <v>15527.408850454298</v>
      </c>
      <c r="V3124" s="2">
        <f t="shared" si="1640"/>
        <v>0</v>
      </c>
      <c r="W3124" s="2">
        <f t="shared" si="1641"/>
        <v>44014.573040414296</v>
      </c>
      <c r="X3124" s="29">
        <f t="shared" si="1642"/>
        <v>0</v>
      </c>
      <c r="Y3124" s="2">
        <f t="shared" si="1653"/>
        <v>0</v>
      </c>
      <c r="Z3124" s="82">
        <f t="shared" si="1643"/>
        <v>0</v>
      </c>
      <c r="AA3124" s="2">
        <f t="shared" si="1659"/>
        <v>0</v>
      </c>
      <c r="AB3124" s="27">
        <f t="shared" si="1650"/>
        <v>6.7299999999999999E-2</v>
      </c>
      <c r="AC3124" s="29">
        <f t="shared" si="1629"/>
        <v>10</v>
      </c>
      <c r="AD3124" s="29">
        <v>252</v>
      </c>
      <c r="AE3124" s="11">
        <f t="shared" si="1655"/>
        <v>1.0025879499999999</v>
      </c>
      <c r="AF3124" s="2">
        <f t="shared" si="1660"/>
        <v>113.90751428999999</v>
      </c>
      <c r="AG3124" s="2">
        <f t="shared" si="1644"/>
        <v>113.90751428999999</v>
      </c>
      <c r="AH3124" s="3">
        <f t="shared" si="1645"/>
        <v>0</v>
      </c>
      <c r="AI3124" s="4" t="str">
        <f t="shared" si="1656"/>
        <v>A+J=</v>
      </c>
      <c r="AJ3124" s="12">
        <f t="shared" si="1651"/>
        <v>44256</v>
      </c>
      <c r="AK3124" s="12"/>
      <c r="AL3124" s="4"/>
      <c r="AM3124" s="1"/>
      <c r="AN3124" s="12"/>
      <c r="AO3124" s="1"/>
      <c r="AP3124" s="1"/>
      <c r="AQ3124" s="3"/>
      <c r="AR3124" s="3"/>
      <c r="AS3124" s="7"/>
      <c r="AT3124" s="1"/>
      <c r="AU3124" s="1"/>
      <c r="AV3124" s="1"/>
      <c r="AW3124" s="1"/>
      <c r="AX3124" s="1"/>
      <c r="AY3124" s="1"/>
      <c r="AZ3124" s="1"/>
      <c r="BA3124" s="1"/>
      <c r="BB3124" s="1"/>
    </row>
    <row r="3125" spans="1:54" x14ac:dyDescent="0.2">
      <c r="A3125" s="178">
        <f t="shared" si="1646"/>
        <v>44244</v>
      </c>
      <c r="B3125" s="2">
        <f t="shared" si="1632"/>
        <v>44128.480554704292</v>
      </c>
      <c r="C3125" s="2">
        <f t="shared" si="1647"/>
        <v>28487.16418996</v>
      </c>
      <c r="D3125" s="2">
        <f>SUM(Y3125:Y$3321)</f>
        <v>28487.16418996</v>
      </c>
      <c r="E3125" s="11">
        <f t="shared" si="1633"/>
        <v>0</v>
      </c>
      <c r="F3125" s="99">
        <f t="shared" si="1626"/>
        <v>5560.59</v>
      </c>
      <c r="G3125" s="3">
        <f>IF(N3125=1,VLOOKUP(A3124,[1]Plan1!$BG$69:$BI$188,3),G3124)</f>
        <v>5574.49</v>
      </c>
      <c r="H3125" s="200">
        <f t="shared" si="1627"/>
        <v>44167</v>
      </c>
      <c r="I3125" s="200">
        <f t="shared" si="1628"/>
        <v>44198</v>
      </c>
      <c r="J3125" s="27">
        <f t="shared" si="1634"/>
        <v>2.4997347403781234E-3</v>
      </c>
      <c r="K3125" s="12">
        <f t="shared" si="1648"/>
        <v>44256</v>
      </c>
      <c r="L3125" s="12">
        <f t="shared" si="1635"/>
        <v>44256</v>
      </c>
      <c r="M3125" s="1">
        <f t="shared" si="1649"/>
        <v>18</v>
      </c>
      <c r="N3125" s="1">
        <f t="shared" si="1636"/>
        <v>10</v>
      </c>
      <c r="O3125" s="2">
        <f t="shared" si="1637"/>
        <v>1.0013879699999999</v>
      </c>
      <c r="P3125" s="11">
        <f t="shared" si="1658"/>
        <v>1.0135003600000001</v>
      </c>
      <c r="Q3125" s="11">
        <f t="shared" si="1654"/>
        <v>1.6036485979790975</v>
      </c>
      <c r="R3125" s="2">
        <f t="shared" si="1657"/>
        <v>1.60587441</v>
      </c>
      <c r="S3125" s="2">
        <f t="shared" si="1652"/>
        <v>1.54506685</v>
      </c>
      <c r="T3125" s="2">
        <f t="shared" si="1638"/>
        <v>44014.573040410003</v>
      </c>
      <c r="U3125" s="2">
        <f t="shared" si="1639"/>
        <v>15527.408850454298</v>
      </c>
      <c r="V3125" s="2">
        <f t="shared" si="1640"/>
        <v>0</v>
      </c>
      <c r="W3125" s="2">
        <f t="shared" si="1641"/>
        <v>44014.573040414296</v>
      </c>
      <c r="X3125" s="29">
        <f t="shared" si="1642"/>
        <v>0</v>
      </c>
      <c r="Y3125" s="2">
        <f t="shared" si="1653"/>
        <v>0</v>
      </c>
      <c r="Z3125" s="82">
        <f t="shared" si="1643"/>
        <v>0</v>
      </c>
      <c r="AA3125" s="2">
        <f t="shared" si="1659"/>
        <v>0</v>
      </c>
      <c r="AB3125" s="27">
        <f t="shared" si="1650"/>
        <v>6.7299999999999999E-2</v>
      </c>
      <c r="AC3125" s="29">
        <f t="shared" si="1629"/>
        <v>10</v>
      </c>
      <c r="AD3125" s="29">
        <v>252</v>
      </c>
      <c r="AE3125" s="11">
        <f t="shared" si="1655"/>
        <v>1.0025879499999999</v>
      </c>
      <c r="AF3125" s="2">
        <f t="shared" si="1660"/>
        <v>113.90751428999999</v>
      </c>
      <c r="AG3125" s="2">
        <f t="shared" si="1644"/>
        <v>113.90751428999999</v>
      </c>
      <c r="AH3125" s="3">
        <f t="shared" si="1645"/>
        <v>0</v>
      </c>
      <c r="AI3125" s="4" t="str">
        <f t="shared" si="1656"/>
        <v>A+J=</v>
      </c>
      <c r="AJ3125" s="12">
        <f t="shared" si="1651"/>
        <v>44256</v>
      </c>
      <c r="AK3125" s="12"/>
      <c r="AL3125" s="4"/>
      <c r="AM3125" s="1"/>
      <c r="AN3125" s="12"/>
      <c r="AO3125" s="1"/>
      <c r="AP3125" s="1"/>
      <c r="AQ3125" s="3"/>
      <c r="AR3125" s="3"/>
      <c r="AS3125" s="7"/>
      <c r="AT3125" s="1"/>
      <c r="AU3125" s="1"/>
      <c r="AV3125" s="1"/>
      <c r="AW3125" s="1"/>
      <c r="AX3125" s="1"/>
      <c r="AY3125" s="1"/>
      <c r="AZ3125" s="1"/>
      <c r="BA3125" s="1"/>
      <c r="BB3125" s="1"/>
    </row>
    <row r="3126" spans="1:54" x14ac:dyDescent="0.2">
      <c r="A3126" s="178">
        <f t="shared" si="1646"/>
        <v>44245</v>
      </c>
      <c r="B3126" s="2">
        <f t="shared" si="1632"/>
        <v>44139.887503504295</v>
      </c>
      <c r="C3126" s="2">
        <f t="shared" si="1647"/>
        <v>28487.16418996</v>
      </c>
      <c r="D3126" s="2">
        <f>SUM(Y3126:Y$3321)</f>
        <v>28487.16418996</v>
      </c>
      <c r="E3126" s="11">
        <f t="shared" si="1633"/>
        <v>0</v>
      </c>
      <c r="F3126" s="99">
        <f t="shared" si="1626"/>
        <v>5560.59</v>
      </c>
      <c r="G3126" s="3">
        <f>IF(N3126=1,VLOOKUP(A3125,[1]Plan1!$BG$69:$BI$188,3),G3125)</f>
        <v>5574.49</v>
      </c>
      <c r="H3126" s="200">
        <f t="shared" si="1627"/>
        <v>44167</v>
      </c>
      <c r="I3126" s="200">
        <f t="shared" si="1628"/>
        <v>44198</v>
      </c>
      <c r="J3126" s="27">
        <f t="shared" si="1634"/>
        <v>2.4997347403781234E-3</v>
      </c>
      <c r="K3126" s="12">
        <f t="shared" si="1648"/>
        <v>44256</v>
      </c>
      <c r="L3126" s="12">
        <f t="shared" si="1635"/>
        <v>44256</v>
      </c>
      <c r="M3126" s="1">
        <f t="shared" si="1649"/>
        <v>18</v>
      </c>
      <c r="N3126" s="1">
        <f t="shared" si="1636"/>
        <v>11</v>
      </c>
      <c r="O3126" s="2">
        <f t="shared" si="1637"/>
        <v>1.00152687</v>
      </c>
      <c r="P3126" s="11">
        <f t="shared" si="1658"/>
        <v>1.0135003600000001</v>
      </c>
      <c r="Q3126" s="11">
        <f t="shared" si="1654"/>
        <v>1.6036485979790975</v>
      </c>
      <c r="R3126" s="2">
        <f t="shared" si="1657"/>
        <v>1.60609716</v>
      </c>
      <c r="S3126" s="2">
        <f t="shared" si="1652"/>
        <v>1.54506685</v>
      </c>
      <c r="T3126" s="2">
        <f t="shared" si="1638"/>
        <v>44014.573040410003</v>
      </c>
      <c r="U3126" s="2">
        <f t="shared" si="1639"/>
        <v>15527.408850454298</v>
      </c>
      <c r="V3126" s="2">
        <f t="shared" si="1640"/>
        <v>0</v>
      </c>
      <c r="W3126" s="2">
        <f t="shared" si="1641"/>
        <v>44014.573040414296</v>
      </c>
      <c r="X3126" s="29">
        <f t="shared" si="1642"/>
        <v>0</v>
      </c>
      <c r="Y3126" s="2">
        <f t="shared" si="1653"/>
        <v>0</v>
      </c>
      <c r="Z3126" s="82">
        <f t="shared" si="1643"/>
        <v>0</v>
      </c>
      <c r="AA3126" s="2">
        <f t="shared" si="1659"/>
        <v>0</v>
      </c>
      <c r="AB3126" s="27">
        <f t="shared" si="1650"/>
        <v>6.7299999999999999E-2</v>
      </c>
      <c r="AC3126" s="29">
        <f t="shared" si="1629"/>
        <v>11</v>
      </c>
      <c r="AD3126" s="29">
        <v>252</v>
      </c>
      <c r="AE3126" s="11">
        <f t="shared" si="1655"/>
        <v>1.0028471130000001</v>
      </c>
      <c r="AF3126" s="2">
        <f t="shared" si="1660"/>
        <v>125.31446309</v>
      </c>
      <c r="AG3126" s="2">
        <f t="shared" si="1644"/>
        <v>125.31446309</v>
      </c>
      <c r="AH3126" s="3">
        <f t="shared" si="1645"/>
        <v>0</v>
      </c>
      <c r="AI3126" s="4" t="str">
        <f t="shared" si="1656"/>
        <v>A+J=</v>
      </c>
      <c r="AJ3126" s="12">
        <f t="shared" si="1651"/>
        <v>44256</v>
      </c>
      <c r="AK3126" s="12"/>
      <c r="AL3126" s="4"/>
      <c r="AM3126" s="1"/>
      <c r="AN3126" s="12"/>
      <c r="AO3126" s="1"/>
      <c r="AP3126" s="1"/>
      <c r="AQ3126" s="3"/>
      <c r="AR3126" s="3"/>
      <c r="AS3126" s="7"/>
      <c r="AT3126" s="1"/>
      <c r="AU3126" s="1"/>
      <c r="AV3126" s="1"/>
      <c r="AW3126" s="1"/>
      <c r="AX3126" s="1"/>
      <c r="AY3126" s="1"/>
      <c r="AZ3126" s="1"/>
      <c r="BA3126" s="1"/>
      <c r="BB3126" s="1"/>
    </row>
    <row r="3127" spans="1:54" x14ac:dyDescent="0.2">
      <c r="A3127" s="178">
        <f t="shared" si="1646"/>
        <v>44246</v>
      </c>
      <c r="B3127" s="2">
        <f t="shared" si="1632"/>
        <v>44151.297401274292</v>
      </c>
      <c r="C3127" s="2">
        <f t="shared" si="1647"/>
        <v>28487.16418996</v>
      </c>
      <c r="D3127" s="2">
        <f>SUM(Y3127:Y$3321)</f>
        <v>28487.16418996</v>
      </c>
      <c r="E3127" s="11">
        <f t="shared" si="1633"/>
        <v>0</v>
      </c>
      <c r="F3127" s="99">
        <f t="shared" si="1626"/>
        <v>5560.59</v>
      </c>
      <c r="G3127" s="3">
        <f>IF(N3127=1,VLOOKUP(A3126,[1]Plan1!$BG$69:$BI$188,3),G3126)</f>
        <v>5574.49</v>
      </c>
      <c r="H3127" s="200">
        <f t="shared" si="1627"/>
        <v>44167</v>
      </c>
      <c r="I3127" s="200">
        <f t="shared" si="1628"/>
        <v>44198</v>
      </c>
      <c r="J3127" s="27">
        <f t="shared" si="1634"/>
        <v>2.4997347403781234E-3</v>
      </c>
      <c r="K3127" s="12">
        <f t="shared" si="1648"/>
        <v>44256</v>
      </c>
      <c r="L3127" s="12">
        <f t="shared" si="1635"/>
        <v>44256</v>
      </c>
      <c r="M3127" s="1">
        <f t="shared" si="1649"/>
        <v>18</v>
      </c>
      <c r="N3127" s="1">
        <f t="shared" si="1636"/>
        <v>12</v>
      </c>
      <c r="O3127" s="2">
        <f t="shared" si="1637"/>
        <v>1.0016657899999999</v>
      </c>
      <c r="P3127" s="11">
        <f t="shared" si="1658"/>
        <v>1.0135003600000001</v>
      </c>
      <c r="Q3127" s="11">
        <f t="shared" si="1654"/>
        <v>1.6036485979790975</v>
      </c>
      <c r="R3127" s="2">
        <f t="shared" si="1657"/>
        <v>1.60631993</v>
      </c>
      <c r="S3127" s="2">
        <f t="shared" si="1652"/>
        <v>1.54506685</v>
      </c>
      <c r="T3127" s="2">
        <f t="shared" si="1638"/>
        <v>44014.573040410003</v>
      </c>
      <c r="U3127" s="2">
        <f t="shared" si="1639"/>
        <v>15527.408850454298</v>
      </c>
      <c r="V3127" s="2">
        <f t="shared" si="1640"/>
        <v>0</v>
      </c>
      <c r="W3127" s="2">
        <f t="shared" si="1641"/>
        <v>44014.573040414296</v>
      </c>
      <c r="X3127" s="29">
        <f t="shared" si="1642"/>
        <v>0</v>
      </c>
      <c r="Y3127" s="2">
        <f t="shared" si="1653"/>
        <v>0</v>
      </c>
      <c r="Z3127" s="82">
        <f t="shared" si="1643"/>
        <v>0</v>
      </c>
      <c r="AA3127" s="2">
        <f t="shared" si="1659"/>
        <v>0</v>
      </c>
      <c r="AB3127" s="27">
        <f t="shared" si="1650"/>
        <v>6.7299999999999999E-2</v>
      </c>
      <c r="AC3127" s="29">
        <f t="shared" si="1629"/>
        <v>12</v>
      </c>
      <c r="AD3127" s="29">
        <v>252</v>
      </c>
      <c r="AE3127" s="11">
        <f t="shared" si="1655"/>
        <v>1.003106343</v>
      </c>
      <c r="AF3127" s="2">
        <f t="shared" si="1660"/>
        <v>136.72436085999999</v>
      </c>
      <c r="AG3127" s="2">
        <f t="shared" si="1644"/>
        <v>136.72436085999999</v>
      </c>
      <c r="AH3127" s="3">
        <f t="shared" si="1645"/>
        <v>0</v>
      </c>
      <c r="AI3127" s="4" t="str">
        <f t="shared" si="1656"/>
        <v>A+J=</v>
      </c>
      <c r="AJ3127" s="12">
        <f t="shared" si="1651"/>
        <v>44256</v>
      </c>
      <c r="AK3127" s="12"/>
      <c r="AL3127" s="4"/>
      <c r="AM3127" s="1"/>
      <c r="AN3127" s="12"/>
      <c r="AO3127" s="1"/>
      <c r="AP3127" s="1"/>
      <c r="AQ3127" s="3"/>
      <c r="AR3127" s="3"/>
      <c r="AS3127" s="7"/>
      <c r="AT3127" s="1"/>
      <c r="AU3127" s="1"/>
      <c r="AV3127" s="1"/>
      <c r="AW3127" s="1"/>
      <c r="AX3127" s="1"/>
      <c r="AY3127" s="1"/>
      <c r="AZ3127" s="1"/>
      <c r="BA3127" s="1"/>
      <c r="BB3127" s="1"/>
    </row>
    <row r="3128" spans="1:54" x14ac:dyDescent="0.2">
      <c r="A3128" s="178">
        <f t="shared" si="1646"/>
        <v>44247</v>
      </c>
      <c r="B3128" s="2">
        <f t="shared" si="1632"/>
        <v>44162.710248014293</v>
      </c>
      <c r="C3128" s="2">
        <f t="shared" si="1647"/>
        <v>28487.16418996</v>
      </c>
      <c r="D3128" s="2">
        <f>SUM(Y3128:Y$3321)</f>
        <v>28487.16418996</v>
      </c>
      <c r="E3128" s="11">
        <f t="shared" si="1633"/>
        <v>0</v>
      </c>
      <c r="F3128" s="99">
        <f t="shared" si="1626"/>
        <v>5560.59</v>
      </c>
      <c r="G3128" s="3">
        <f>IF(N3128=1,VLOOKUP(A3127,[1]Plan1!$BG$69:$BI$188,3),G3127)</f>
        <v>5574.49</v>
      </c>
      <c r="H3128" s="200">
        <f t="shared" si="1627"/>
        <v>44167</v>
      </c>
      <c r="I3128" s="200">
        <f t="shared" si="1628"/>
        <v>44198</v>
      </c>
      <c r="J3128" s="27">
        <f t="shared" si="1634"/>
        <v>2.4997347403781234E-3</v>
      </c>
      <c r="K3128" s="12">
        <f t="shared" si="1648"/>
        <v>44256</v>
      </c>
      <c r="L3128" s="12">
        <f t="shared" si="1635"/>
        <v>44256</v>
      </c>
      <c r="M3128" s="1">
        <f t="shared" si="1649"/>
        <v>18</v>
      </c>
      <c r="N3128" s="1">
        <f t="shared" si="1636"/>
        <v>13</v>
      </c>
      <c r="O3128" s="2">
        <f t="shared" si="1637"/>
        <v>1.0018047299999999</v>
      </c>
      <c r="P3128" s="11">
        <f t="shared" si="1658"/>
        <v>1.0135003600000001</v>
      </c>
      <c r="Q3128" s="11">
        <f t="shared" si="1654"/>
        <v>1.6036485979790975</v>
      </c>
      <c r="R3128" s="2">
        <f t="shared" si="1657"/>
        <v>1.60654275</v>
      </c>
      <c r="S3128" s="2">
        <f t="shared" si="1652"/>
        <v>1.54506685</v>
      </c>
      <c r="T3128" s="2">
        <f t="shared" si="1638"/>
        <v>44014.573040410003</v>
      </c>
      <c r="U3128" s="2">
        <f t="shared" si="1639"/>
        <v>15527.408850454298</v>
      </c>
      <c r="V3128" s="2">
        <f t="shared" si="1640"/>
        <v>0</v>
      </c>
      <c r="W3128" s="2">
        <f t="shared" si="1641"/>
        <v>44014.573040414296</v>
      </c>
      <c r="X3128" s="29">
        <f t="shared" si="1642"/>
        <v>0</v>
      </c>
      <c r="Y3128" s="2">
        <f t="shared" si="1653"/>
        <v>0</v>
      </c>
      <c r="Z3128" s="82">
        <f t="shared" si="1643"/>
        <v>0</v>
      </c>
      <c r="AA3128" s="2">
        <f t="shared" si="1659"/>
        <v>0</v>
      </c>
      <c r="AB3128" s="27">
        <f t="shared" si="1650"/>
        <v>6.7299999999999999E-2</v>
      </c>
      <c r="AC3128" s="29">
        <f t="shared" si="1629"/>
        <v>13</v>
      </c>
      <c r="AD3128" s="29">
        <v>252</v>
      </c>
      <c r="AE3128" s="11">
        <f t="shared" si="1655"/>
        <v>1.0033656399999999</v>
      </c>
      <c r="AF3128" s="2">
        <f t="shared" si="1660"/>
        <v>148.13720760000001</v>
      </c>
      <c r="AG3128" s="2">
        <f t="shared" si="1644"/>
        <v>148.13720760000001</v>
      </c>
      <c r="AH3128" s="3">
        <f t="shared" si="1645"/>
        <v>0</v>
      </c>
      <c r="AI3128" s="4" t="str">
        <f t="shared" si="1656"/>
        <v>A+J=</v>
      </c>
      <c r="AJ3128" s="12">
        <f t="shared" si="1651"/>
        <v>44256</v>
      </c>
      <c r="AK3128" s="12"/>
      <c r="AL3128" s="4"/>
      <c r="AM3128" s="1"/>
      <c r="AN3128" s="12"/>
      <c r="AO3128" s="1"/>
      <c r="AP3128" s="1"/>
      <c r="AQ3128" s="3"/>
      <c r="AR3128" s="3"/>
      <c r="AS3128" s="7"/>
      <c r="AT3128" s="1"/>
      <c r="AU3128" s="1"/>
      <c r="AV3128" s="1"/>
      <c r="AW3128" s="1"/>
      <c r="AX3128" s="1"/>
      <c r="AY3128" s="1"/>
      <c r="AZ3128" s="1"/>
      <c r="BA3128" s="1"/>
      <c r="BB3128" s="1"/>
    </row>
    <row r="3129" spans="1:54" x14ac:dyDescent="0.2">
      <c r="A3129" s="178">
        <f t="shared" si="1646"/>
        <v>44248</v>
      </c>
      <c r="B3129" s="2">
        <f t="shared" si="1632"/>
        <v>44162.710248014293</v>
      </c>
      <c r="C3129" s="2">
        <f t="shared" si="1647"/>
        <v>28487.16418996</v>
      </c>
      <c r="D3129" s="2">
        <f>SUM(Y3129:Y$3321)</f>
        <v>28487.16418996</v>
      </c>
      <c r="E3129" s="11">
        <f t="shared" si="1633"/>
        <v>0</v>
      </c>
      <c r="F3129" s="99">
        <f t="shared" si="1626"/>
        <v>5560.59</v>
      </c>
      <c r="G3129" s="3">
        <f>IF(N3129=1,VLOOKUP(A3128,[1]Plan1!$BG$69:$BI$188,3),G3128)</f>
        <v>5574.49</v>
      </c>
      <c r="H3129" s="200">
        <f t="shared" si="1627"/>
        <v>44167</v>
      </c>
      <c r="I3129" s="200">
        <f t="shared" si="1628"/>
        <v>44198</v>
      </c>
      <c r="J3129" s="27">
        <f t="shared" si="1634"/>
        <v>2.4997347403781234E-3</v>
      </c>
      <c r="K3129" s="12">
        <f t="shared" si="1648"/>
        <v>44256</v>
      </c>
      <c r="L3129" s="12">
        <f t="shared" si="1635"/>
        <v>44256</v>
      </c>
      <c r="M3129" s="1">
        <f t="shared" si="1649"/>
        <v>18</v>
      </c>
      <c r="N3129" s="1">
        <f t="shared" si="1636"/>
        <v>13</v>
      </c>
      <c r="O3129" s="2">
        <f t="shared" si="1637"/>
        <v>1.0018047299999999</v>
      </c>
      <c r="P3129" s="11">
        <f t="shared" si="1658"/>
        <v>1.0135003600000001</v>
      </c>
      <c r="Q3129" s="11">
        <f t="shared" si="1654"/>
        <v>1.6036485979790975</v>
      </c>
      <c r="R3129" s="2">
        <f t="shared" si="1657"/>
        <v>1.60654275</v>
      </c>
      <c r="S3129" s="2">
        <f t="shared" si="1652"/>
        <v>1.54506685</v>
      </c>
      <c r="T3129" s="2">
        <f t="shared" si="1638"/>
        <v>44014.573040410003</v>
      </c>
      <c r="U3129" s="2">
        <f t="shared" si="1639"/>
        <v>15527.408850454298</v>
      </c>
      <c r="V3129" s="2">
        <f t="shared" si="1640"/>
        <v>0</v>
      </c>
      <c r="W3129" s="2">
        <f t="shared" si="1641"/>
        <v>44014.573040414296</v>
      </c>
      <c r="X3129" s="29">
        <f t="shared" si="1642"/>
        <v>0</v>
      </c>
      <c r="Y3129" s="2">
        <f t="shared" si="1653"/>
        <v>0</v>
      </c>
      <c r="Z3129" s="82">
        <f t="shared" si="1643"/>
        <v>0</v>
      </c>
      <c r="AA3129" s="2">
        <f t="shared" si="1659"/>
        <v>0</v>
      </c>
      <c r="AB3129" s="27">
        <f t="shared" si="1650"/>
        <v>6.7299999999999999E-2</v>
      </c>
      <c r="AC3129" s="29">
        <f t="shared" si="1629"/>
        <v>13</v>
      </c>
      <c r="AD3129" s="29">
        <v>252</v>
      </c>
      <c r="AE3129" s="11">
        <f t="shared" si="1655"/>
        <v>1.0033656399999999</v>
      </c>
      <c r="AF3129" s="2">
        <f t="shared" si="1660"/>
        <v>148.13720760000001</v>
      </c>
      <c r="AG3129" s="2">
        <f t="shared" si="1644"/>
        <v>148.13720760000001</v>
      </c>
      <c r="AH3129" s="3">
        <f t="shared" si="1645"/>
        <v>0</v>
      </c>
      <c r="AI3129" s="4" t="str">
        <f t="shared" si="1656"/>
        <v>A+J=</v>
      </c>
      <c r="AJ3129" s="12">
        <f t="shared" si="1651"/>
        <v>44256</v>
      </c>
      <c r="AK3129" s="12"/>
      <c r="AL3129" s="4"/>
      <c r="AM3129" s="1"/>
      <c r="AN3129" s="12"/>
      <c r="AO3129" s="1"/>
      <c r="AP3129" s="1"/>
      <c r="AQ3129" s="3"/>
      <c r="AR3129" s="3"/>
      <c r="AS3129" s="7"/>
      <c r="AT3129" s="1"/>
      <c r="AU3129" s="1"/>
      <c r="AV3129" s="1"/>
      <c r="AW3129" s="1"/>
      <c r="AX3129" s="1"/>
      <c r="AY3129" s="1"/>
      <c r="AZ3129" s="1"/>
      <c r="BA3129" s="1"/>
      <c r="BB3129" s="1"/>
    </row>
    <row r="3130" spans="1:54" x14ac:dyDescent="0.2">
      <c r="A3130" s="178">
        <f t="shared" si="1646"/>
        <v>44249</v>
      </c>
      <c r="B3130" s="2">
        <f t="shared" si="1632"/>
        <v>44162.710248014293</v>
      </c>
      <c r="C3130" s="2">
        <f t="shared" si="1647"/>
        <v>28487.16418996</v>
      </c>
      <c r="D3130" s="2">
        <f>SUM(Y3130:Y$3321)</f>
        <v>28487.16418996</v>
      </c>
      <c r="E3130" s="11">
        <f t="shared" si="1633"/>
        <v>0</v>
      </c>
      <c r="F3130" s="99">
        <f t="shared" si="1626"/>
        <v>5560.59</v>
      </c>
      <c r="G3130" s="3">
        <f>IF(N3130=1,VLOOKUP(A3129,[1]Plan1!$BG$69:$BI$188,3),G3129)</f>
        <v>5574.49</v>
      </c>
      <c r="H3130" s="200">
        <f t="shared" si="1627"/>
        <v>44167</v>
      </c>
      <c r="I3130" s="200">
        <f t="shared" si="1628"/>
        <v>44198</v>
      </c>
      <c r="J3130" s="27">
        <f t="shared" si="1634"/>
        <v>2.4997347403781234E-3</v>
      </c>
      <c r="K3130" s="12">
        <f t="shared" si="1648"/>
        <v>44256</v>
      </c>
      <c r="L3130" s="12">
        <f t="shared" si="1635"/>
        <v>44256</v>
      </c>
      <c r="M3130" s="1">
        <f t="shared" si="1649"/>
        <v>18</v>
      </c>
      <c r="N3130" s="1">
        <f t="shared" si="1636"/>
        <v>13</v>
      </c>
      <c r="O3130" s="2">
        <f t="shared" si="1637"/>
        <v>1.0018047299999999</v>
      </c>
      <c r="P3130" s="11">
        <f t="shared" si="1658"/>
        <v>1.0135003600000001</v>
      </c>
      <c r="Q3130" s="11">
        <f t="shared" si="1654"/>
        <v>1.6036485979790975</v>
      </c>
      <c r="R3130" s="2">
        <f t="shared" si="1657"/>
        <v>1.60654275</v>
      </c>
      <c r="S3130" s="2">
        <f t="shared" si="1652"/>
        <v>1.54506685</v>
      </c>
      <c r="T3130" s="2">
        <f t="shared" si="1638"/>
        <v>44014.573040410003</v>
      </c>
      <c r="U3130" s="2">
        <f t="shared" si="1639"/>
        <v>15527.408850454298</v>
      </c>
      <c r="V3130" s="2">
        <f t="shared" si="1640"/>
        <v>0</v>
      </c>
      <c r="W3130" s="2">
        <f t="shared" si="1641"/>
        <v>44014.573040414296</v>
      </c>
      <c r="X3130" s="29">
        <f t="shared" si="1642"/>
        <v>0</v>
      </c>
      <c r="Y3130" s="2">
        <f t="shared" si="1653"/>
        <v>0</v>
      </c>
      <c r="Z3130" s="82">
        <f t="shared" si="1643"/>
        <v>0</v>
      </c>
      <c r="AA3130" s="2">
        <f t="shared" si="1659"/>
        <v>0</v>
      </c>
      <c r="AB3130" s="27">
        <f t="shared" si="1650"/>
        <v>6.7299999999999999E-2</v>
      </c>
      <c r="AC3130" s="29">
        <f t="shared" si="1629"/>
        <v>13</v>
      </c>
      <c r="AD3130" s="29">
        <v>252</v>
      </c>
      <c r="AE3130" s="11">
        <f t="shared" si="1655"/>
        <v>1.0033656399999999</v>
      </c>
      <c r="AF3130" s="2">
        <f t="shared" si="1660"/>
        <v>148.13720760000001</v>
      </c>
      <c r="AG3130" s="2">
        <f t="shared" si="1644"/>
        <v>148.13720760000001</v>
      </c>
      <c r="AH3130" s="3">
        <f t="shared" si="1645"/>
        <v>0</v>
      </c>
      <c r="AI3130" s="4" t="str">
        <f t="shared" si="1656"/>
        <v>A+J=</v>
      </c>
      <c r="AJ3130" s="12">
        <f t="shared" si="1651"/>
        <v>44256</v>
      </c>
      <c r="AK3130" s="12"/>
      <c r="AL3130" s="4"/>
      <c r="AM3130" s="1"/>
      <c r="AN3130" s="12"/>
      <c r="AO3130" s="1"/>
      <c r="AP3130" s="1"/>
      <c r="AQ3130" s="3"/>
      <c r="AR3130" s="3"/>
      <c r="AS3130" s="7"/>
      <c r="AT3130" s="1"/>
      <c r="AU3130" s="1"/>
      <c r="AV3130" s="1"/>
      <c r="AW3130" s="1"/>
      <c r="AX3130" s="1"/>
      <c r="AY3130" s="1"/>
      <c r="AZ3130" s="1"/>
      <c r="BA3130" s="1"/>
      <c r="BB3130" s="1"/>
    </row>
    <row r="3131" spans="1:54" x14ac:dyDescent="0.2">
      <c r="A3131" s="178">
        <f t="shared" si="1646"/>
        <v>44250</v>
      </c>
      <c r="B3131" s="2">
        <f t="shared" si="1632"/>
        <v>44174.126043734293</v>
      </c>
      <c r="C3131" s="2">
        <f t="shared" si="1647"/>
        <v>28487.16418996</v>
      </c>
      <c r="D3131" s="2">
        <f>SUM(Y3131:Y$3321)</f>
        <v>28487.16418996</v>
      </c>
      <c r="E3131" s="11">
        <f t="shared" si="1633"/>
        <v>0</v>
      </c>
      <c r="F3131" s="99">
        <f t="shared" si="1626"/>
        <v>5560.59</v>
      </c>
      <c r="G3131" s="3">
        <f>IF(N3131=1,VLOOKUP(A3130,[1]Plan1!$BG$69:$BI$188,3),G3130)</f>
        <v>5574.49</v>
      </c>
      <c r="H3131" s="200">
        <f t="shared" si="1627"/>
        <v>44167</v>
      </c>
      <c r="I3131" s="200">
        <f t="shared" si="1628"/>
        <v>44198</v>
      </c>
      <c r="J3131" s="27">
        <f t="shared" si="1634"/>
        <v>2.4997347403781234E-3</v>
      </c>
      <c r="K3131" s="12">
        <f t="shared" si="1648"/>
        <v>44256</v>
      </c>
      <c r="L3131" s="12">
        <f t="shared" si="1635"/>
        <v>44256</v>
      </c>
      <c r="M3131" s="1">
        <f t="shared" si="1649"/>
        <v>18</v>
      </c>
      <c r="N3131" s="1">
        <f t="shared" si="1636"/>
        <v>14</v>
      </c>
      <c r="O3131" s="2">
        <f t="shared" si="1637"/>
        <v>1.0019436900000001</v>
      </c>
      <c r="P3131" s="11">
        <f t="shared" si="1658"/>
        <v>1.0135003600000001</v>
      </c>
      <c r="Q3131" s="11">
        <f t="shared" si="1654"/>
        <v>1.6036485979790975</v>
      </c>
      <c r="R3131" s="2">
        <f t="shared" si="1657"/>
        <v>1.60676559</v>
      </c>
      <c r="S3131" s="2">
        <f t="shared" si="1652"/>
        <v>1.54506685</v>
      </c>
      <c r="T3131" s="2">
        <f t="shared" si="1638"/>
        <v>44014.573040410003</v>
      </c>
      <c r="U3131" s="2">
        <f t="shared" si="1639"/>
        <v>15527.408850454298</v>
      </c>
      <c r="V3131" s="2">
        <f t="shared" si="1640"/>
        <v>0</v>
      </c>
      <c r="W3131" s="2">
        <f t="shared" si="1641"/>
        <v>44014.573040414296</v>
      </c>
      <c r="X3131" s="29">
        <f t="shared" si="1642"/>
        <v>0</v>
      </c>
      <c r="Y3131" s="2">
        <f t="shared" si="1653"/>
        <v>0</v>
      </c>
      <c r="Z3131" s="82">
        <f t="shared" si="1643"/>
        <v>0</v>
      </c>
      <c r="AA3131" s="2">
        <f t="shared" si="1659"/>
        <v>0</v>
      </c>
      <c r="AB3131" s="27">
        <f t="shared" si="1650"/>
        <v>6.7299999999999999E-2</v>
      </c>
      <c r="AC3131" s="29">
        <f t="shared" si="1629"/>
        <v>14</v>
      </c>
      <c r="AD3131" s="29">
        <v>252</v>
      </c>
      <c r="AE3131" s="11">
        <f t="shared" si="1655"/>
        <v>1.0036250040000001</v>
      </c>
      <c r="AF3131" s="2">
        <f t="shared" si="1660"/>
        <v>159.55300331999999</v>
      </c>
      <c r="AG3131" s="2">
        <f t="shared" si="1644"/>
        <v>159.55300331999999</v>
      </c>
      <c r="AH3131" s="3">
        <f t="shared" si="1645"/>
        <v>0</v>
      </c>
      <c r="AI3131" s="4" t="str">
        <f t="shared" si="1656"/>
        <v>A+J=</v>
      </c>
      <c r="AJ3131" s="12">
        <f t="shared" si="1651"/>
        <v>44256</v>
      </c>
      <c r="AK3131" s="12"/>
      <c r="AL3131" s="4"/>
      <c r="AM3131" s="1"/>
      <c r="AN3131" s="12"/>
      <c r="AO3131" s="1"/>
      <c r="AP3131" s="1"/>
      <c r="AQ3131" s="3"/>
      <c r="AR3131" s="3"/>
      <c r="AS3131" s="7"/>
      <c r="AT3131" s="1"/>
      <c r="AU3131" s="1"/>
      <c r="AV3131" s="1"/>
      <c r="AW3131" s="1"/>
      <c r="AX3131" s="1"/>
      <c r="AY3131" s="1"/>
      <c r="AZ3131" s="1"/>
      <c r="BA3131" s="1"/>
      <c r="BB3131" s="1"/>
    </row>
    <row r="3132" spans="1:54" x14ac:dyDescent="0.2">
      <c r="A3132" s="178">
        <f t="shared" si="1646"/>
        <v>44251</v>
      </c>
      <c r="B3132" s="2">
        <f t="shared" si="1632"/>
        <v>44185.544788434294</v>
      </c>
      <c r="C3132" s="2">
        <f t="shared" si="1647"/>
        <v>28487.16418996</v>
      </c>
      <c r="D3132" s="2">
        <f>SUM(Y3132:Y$3321)</f>
        <v>28487.16418996</v>
      </c>
      <c r="E3132" s="11">
        <f t="shared" si="1633"/>
        <v>0</v>
      </c>
      <c r="F3132" s="99">
        <f t="shared" si="1626"/>
        <v>5560.59</v>
      </c>
      <c r="G3132" s="3">
        <f>IF(N3132=1,VLOOKUP(A3131,[1]Plan1!$BG$69:$BI$188,3),G3131)</f>
        <v>5574.49</v>
      </c>
      <c r="H3132" s="200">
        <f t="shared" si="1627"/>
        <v>44167</v>
      </c>
      <c r="I3132" s="200">
        <f t="shared" si="1628"/>
        <v>44198</v>
      </c>
      <c r="J3132" s="27">
        <f t="shared" si="1634"/>
        <v>2.4997347403781234E-3</v>
      </c>
      <c r="K3132" s="12">
        <f t="shared" si="1648"/>
        <v>44256</v>
      </c>
      <c r="L3132" s="12">
        <f t="shared" si="1635"/>
        <v>44256</v>
      </c>
      <c r="M3132" s="1">
        <f t="shared" si="1649"/>
        <v>18</v>
      </c>
      <c r="N3132" s="1">
        <f t="shared" si="1636"/>
        <v>15</v>
      </c>
      <c r="O3132" s="2">
        <f t="shared" si="1637"/>
        <v>1.0020826700000001</v>
      </c>
      <c r="P3132" s="11">
        <f t="shared" si="1658"/>
        <v>1.0135003600000001</v>
      </c>
      <c r="Q3132" s="11">
        <f t="shared" si="1654"/>
        <v>1.6036485979790975</v>
      </c>
      <c r="R3132" s="2">
        <f t="shared" si="1657"/>
        <v>1.60698846</v>
      </c>
      <c r="S3132" s="2">
        <f t="shared" si="1652"/>
        <v>1.54506685</v>
      </c>
      <c r="T3132" s="2">
        <f t="shared" si="1638"/>
        <v>44014.573040410003</v>
      </c>
      <c r="U3132" s="2">
        <f t="shared" si="1639"/>
        <v>15527.408850454298</v>
      </c>
      <c r="V3132" s="2">
        <f t="shared" si="1640"/>
        <v>0</v>
      </c>
      <c r="W3132" s="2">
        <f t="shared" si="1641"/>
        <v>44014.573040414296</v>
      </c>
      <c r="X3132" s="29">
        <f t="shared" si="1642"/>
        <v>0</v>
      </c>
      <c r="Y3132" s="2">
        <f t="shared" si="1653"/>
        <v>0</v>
      </c>
      <c r="Z3132" s="82">
        <f t="shared" si="1643"/>
        <v>0</v>
      </c>
      <c r="AA3132" s="2">
        <f t="shared" si="1659"/>
        <v>0</v>
      </c>
      <c r="AB3132" s="27">
        <f t="shared" si="1650"/>
        <v>6.7299999999999999E-2</v>
      </c>
      <c r="AC3132" s="29">
        <f t="shared" si="1629"/>
        <v>15</v>
      </c>
      <c r="AD3132" s="29">
        <v>252</v>
      </c>
      <c r="AE3132" s="11">
        <f t="shared" si="1655"/>
        <v>1.003884435</v>
      </c>
      <c r="AF3132" s="2">
        <f t="shared" si="1660"/>
        <v>170.97174802000001</v>
      </c>
      <c r="AG3132" s="2">
        <f t="shared" si="1644"/>
        <v>170.97174802000001</v>
      </c>
      <c r="AH3132" s="3">
        <f t="shared" si="1645"/>
        <v>0</v>
      </c>
      <c r="AI3132" s="4" t="str">
        <f t="shared" si="1656"/>
        <v>A+J=</v>
      </c>
      <c r="AJ3132" s="12">
        <f t="shared" si="1651"/>
        <v>44256</v>
      </c>
      <c r="AK3132" s="12"/>
      <c r="AL3132" s="4"/>
      <c r="AM3132" s="1"/>
      <c r="AN3132" s="12"/>
      <c r="AO3132" s="1"/>
      <c r="AP3132" s="1"/>
      <c r="AQ3132" s="3"/>
      <c r="AR3132" s="3"/>
      <c r="AS3132" s="7"/>
      <c r="AT3132" s="1"/>
      <c r="AU3132" s="1"/>
      <c r="AV3132" s="1"/>
      <c r="AW3132" s="1"/>
      <c r="AX3132" s="1"/>
      <c r="AY3132" s="1"/>
      <c r="AZ3132" s="1"/>
      <c r="BA3132" s="1"/>
      <c r="BB3132" s="1"/>
    </row>
    <row r="3133" spans="1:54" x14ac:dyDescent="0.2">
      <c r="A3133" s="178">
        <f t="shared" si="1646"/>
        <v>44252</v>
      </c>
      <c r="B3133" s="2">
        <f t="shared" si="1632"/>
        <v>44196.966526124299</v>
      </c>
      <c r="C3133" s="2">
        <f t="shared" si="1647"/>
        <v>28487.16418996</v>
      </c>
      <c r="D3133" s="2">
        <f>SUM(Y3133:Y$3321)</f>
        <v>28487.16418996</v>
      </c>
      <c r="E3133" s="11">
        <f t="shared" si="1633"/>
        <v>0</v>
      </c>
      <c r="F3133" s="99">
        <f t="shared" si="1626"/>
        <v>5560.59</v>
      </c>
      <c r="G3133" s="3">
        <f>IF(N3133=1,VLOOKUP(A3132,[1]Plan1!$BG$69:$BI$188,3),G3132)</f>
        <v>5574.49</v>
      </c>
      <c r="H3133" s="200">
        <f t="shared" si="1627"/>
        <v>44167</v>
      </c>
      <c r="I3133" s="200">
        <f t="shared" si="1628"/>
        <v>44198</v>
      </c>
      <c r="J3133" s="27">
        <f t="shared" si="1634"/>
        <v>2.4997347403781234E-3</v>
      </c>
      <c r="K3133" s="12">
        <f t="shared" si="1648"/>
        <v>44256</v>
      </c>
      <c r="L3133" s="12">
        <f t="shared" si="1635"/>
        <v>44256</v>
      </c>
      <c r="M3133" s="1">
        <f t="shared" si="1649"/>
        <v>18</v>
      </c>
      <c r="N3133" s="1">
        <f t="shared" si="1636"/>
        <v>16</v>
      </c>
      <c r="O3133" s="2">
        <f t="shared" si="1637"/>
        <v>1.00222167</v>
      </c>
      <c r="P3133" s="11">
        <f t="shared" si="1658"/>
        <v>1.0135003600000001</v>
      </c>
      <c r="Q3133" s="11">
        <f t="shared" si="1654"/>
        <v>1.6036485979790975</v>
      </c>
      <c r="R3133" s="2">
        <f t="shared" si="1657"/>
        <v>1.6072113699999999</v>
      </c>
      <c r="S3133" s="2">
        <f t="shared" si="1652"/>
        <v>1.54506685</v>
      </c>
      <c r="T3133" s="2">
        <f t="shared" si="1638"/>
        <v>44014.573040410003</v>
      </c>
      <c r="U3133" s="2">
        <f t="shared" si="1639"/>
        <v>15527.408850454298</v>
      </c>
      <c r="V3133" s="2">
        <f t="shared" si="1640"/>
        <v>0</v>
      </c>
      <c r="W3133" s="2">
        <f t="shared" si="1641"/>
        <v>44014.573040414296</v>
      </c>
      <c r="X3133" s="29">
        <f t="shared" si="1642"/>
        <v>0</v>
      </c>
      <c r="Y3133" s="2">
        <f t="shared" si="1653"/>
        <v>0</v>
      </c>
      <c r="Z3133" s="82">
        <f t="shared" si="1643"/>
        <v>0</v>
      </c>
      <c r="AA3133" s="2">
        <f t="shared" si="1659"/>
        <v>0</v>
      </c>
      <c r="AB3133" s="27">
        <f t="shared" si="1650"/>
        <v>6.7299999999999999E-2</v>
      </c>
      <c r="AC3133" s="29">
        <f t="shared" si="1629"/>
        <v>16</v>
      </c>
      <c r="AD3133" s="29">
        <v>252</v>
      </c>
      <c r="AE3133" s="11">
        <f t="shared" si="1655"/>
        <v>1.004143934</v>
      </c>
      <c r="AF3133" s="2">
        <f t="shared" si="1660"/>
        <v>182.39348570999999</v>
      </c>
      <c r="AG3133" s="2">
        <f t="shared" si="1644"/>
        <v>182.39348570999999</v>
      </c>
      <c r="AH3133" s="3">
        <f t="shared" si="1645"/>
        <v>0</v>
      </c>
      <c r="AI3133" s="4" t="str">
        <f t="shared" si="1656"/>
        <v>A+J=</v>
      </c>
      <c r="AJ3133" s="12">
        <f t="shared" si="1651"/>
        <v>44256</v>
      </c>
      <c r="AK3133" s="12"/>
      <c r="AL3133" s="4"/>
      <c r="AM3133" s="1"/>
      <c r="AN3133" s="12"/>
      <c r="AO3133" s="1"/>
      <c r="AP3133" s="1"/>
      <c r="AQ3133" s="3"/>
      <c r="AR3133" s="3"/>
      <c r="AS3133" s="7"/>
      <c r="AT3133" s="1"/>
      <c r="AU3133" s="1"/>
      <c r="AV3133" s="1"/>
      <c r="AW3133" s="1"/>
      <c r="AX3133" s="1"/>
      <c r="AY3133" s="1"/>
      <c r="AZ3133" s="1"/>
      <c r="BA3133" s="1"/>
      <c r="BB3133" s="1"/>
    </row>
    <row r="3134" spans="1:54" x14ac:dyDescent="0.2">
      <c r="A3134" s="178">
        <f t="shared" si="1646"/>
        <v>44253</v>
      </c>
      <c r="B3134" s="2">
        <f t="shared" si="1632"/>
        <v>44208.391168774295</v>
      </c>
      <c r="C3134" s="2">
        <f t="shared" si="1647"/>
        <v>28487.16418996</v>
      </c>
      <c r="D3134" s="2">
        <f>SUM(Y3134:Y$3321)</f>
        <v>28487.16418996</v>
      </c>
      <c r="E3134" s="11">
        <f t="shared" si="1633"/>
        <v>0</v>
      </c>
      <c r="F3134" s="99">
        <f t="shared" si="1626"/>
        <v>5560.59</v>
      </c>
      <c r="G3134" s="3">
        <f>IF(N3134=1,VLOOKUP(A3133,[1]Plan1!$BG$69:$BI$188,3),G3133)</f>
        <v>5574.49</v>
      </c>
      <c r="H3134" s="200">
        <f t="shared" si="1627"/>
        <v>44167</v>
      </c>
      <c r="I3134" s="200">
        <f t="shared" si="1628"/>
        <v>44198</v>
      </c>
      <c r="J3134" s="27">
        <f t="shared" si="1634"/>
        <v>2.4997347403781234E-3</v>
      </c>
      <c r="K3134" s="12">
        <f t="shared" si="1648"/>
        <v>44256</v>
      </c>
      <c r="L3134" s="12">
        <f t="shared" si="1635"/>
        <v>44256</v>
      </c>
      <c r="M3134" s="1">
        <f t="shared" si="1649"/>
        <v>18</v>
      </c>
      <c r="N3134" s="1">
        <f t="shared" si="1636"/>
        <v>17</v>
      </c>
      <c r="O3134" s="2">
        <f t="shared" si="1637"/>
        <v>1.0023606899999999</v>
      </c>
      <c r="P3134" s="11">
        <f t="shared" si="1658"/>
        <v>1.0135003600000001</v>
      </c>
      <c r="Q3134" s="11">
        <f t="shared" si="1654"/>
        <v>1.6036485979790975</v>
      </c>
      <c r="R3134" s="2">
        <f t="shared" si="1657"/>
        <v>1.6074343099999999</v>
      </c>
      <c r="S3134" s="2">
        <f t="shared" si="1652"/>
        <v>1.54506685</v>
      </c>
      <c r="T3134" s="2">
        <f t="shared" si="1638"/>
        <v>44014.573040410003</v>
      </c>
      <c r="U3134" s="2">
        <f t="shared" si="1639"/>
        <v>15527.408850454298</v>
      </c>
      <c r="V3134" s="2">
        <f t="shared" si="1640"/>
        <v>0</v>
      </c>
      <c r="W3134" s="2">
        <f t="shared" si="1641"/>
        <v>44014.573040414296</v>
      </c>
      <c r="X3134" s="29">
        <f t="shared" si="1642"/>
        <v>0</v>
      </c>
      <c r="Y3134" s="2">
        <f t="shared" si="1653"/>
        <v>0</v>
      </c>
      <c r="Z3134" s="82">
        <f t="shared" si="1643"/>
        <v>0</v>
      </c>
      <c r="AA3134" s="2">
        <f t="shared" si="1659"/>
        <v>0</v>
      </c>
      <c r="AB3134" s="27">
        <f t="shared" si="1650"/>
        <v>6.7299999999999999E-2</v>
      </c>
      <c r="AC3134" s="29">
        <f t="shared" si="1629"/>
        <v>17</v>
      </c>
      <c r="AD3134" s="29">
        <v>252</v>
      </c>
      <c r="AE3134" s="11">
        <f t="shared" si="1655"/>
        <v>1.0044034989999999</v>
      </c>
      <c r="AF3134" s="2">
        <f t="shared" si="1660"/>
        <v>193.81812836</v>
      </c>
      <c r="AG3134" s="2">
        <f t="shared" si="1644"/>
        <v>193.81812836</v>
      </c>
      <c r="AH3134" s="3">
        <f t="shared" si="1645"/>
        <v>0</v>
      </c>
      <c r="AI3134" s="4" t="str">
        <f t="shared" si="1656"/>
        <v>A+J=</v>
      </c>
      <c r="AJ3134" s="12">
        <f t="shared" si="1651"/>
        <v>44256</v>
      </c>
      <c r="AK3134" s="12"/>
      <c r="AL3134" s="4"/>
      <c r="AM3134" s="1"/>
      <c r="AN3134" s="12"/>
      <c r="AO3134" s="1"/>
      <c r="AP3134" s="1"/>
      <c r="AQ3134" s="3"/>
      <c r="AR3134" s="3"/>
      <c r="AS3134" s="7"/>
      <c r="AT3134" s="1"/>
      <c r="AU3134" s="1"/>
      <c r="AV3134" s="1"/>
      <c r="AW3134" s="1"/>
      <c r="AX3134" s="1"/>
      <c r="AY3134" s="1"/>
      <c r="AZ3134" s="1"/>
      <c r="BA3134" s="1"/>
      <c r="BB3134" s="1"/>
    </row>
    <row r="3135" spans="1:54" x14ac:dyDescent="0.2">
      <c r="A3135" s="178">
        <f t="shared" si="1646"/>
        <v>44254</v>
      </c>
      <c r="B3135" s="2">
        <f t="shared" si="1632"/>
        <v>44219.818760404298</v>
      </c>
      <c r="C3135" s="2">
        <f t="shared" si="1647"/>
        <v>28487.16418996</v>
      </c>
      <c r="D3135" s="2">
        <f>SUM(Y3135:Y$3321)</f>
        <v>28487.16418996</v>
      </c>
      <c r="E3135" s="11">
        <f t="shared" si="1633"/>
        <v>0</v>
      </c>
      <c r="F3135" s="99">
        <f t="shared" si="1626"/>
        <v>5560.59</v>
      </c>
      <c r="G3135" s="3">
        <f>IF(N3135=1,VLOOKUP(A3134,[1]Plan1!$BG$69:$BI$188,3),G3134)</f>
        <v>5574.49</v>
      </c>
      <c r="H3135" s="200">
        <f t="shared" si="1627"/>
        <v>44167</v>
      </c>
      <c r="I3135" s="200">
        <f t="shared" si="1628"/>
        <v>44198</v>
      </c>
      <c r="J3135" s="27">
        <f t="shared" si="1634"/>
        <v>2.4997347403781234E-3</v>
      </c>
      <c r="K3135" s="12">
        <f t="shared" si="1648"/>
        <v>44256</v>
      </c>
      <c r="L3135" s="12">
        <f t="shared" si="1635"/>
        <v>44256</v>
      </c>
      <c r="M3135" s="1">
        <f t="shared" si="1649"/>
        <v>18</v>
      </c>
      <c r="N3135" s="1">
        <f t="shared" si="1636"/>
        <v>18</v>
      </c>
      <c r="O3135" s="2">
        <f t="shared" si="1637"/>
        <v>1.00249973</v>
      </c>
      <c r="P3135" s="11">
        <f t="shared" si="1658"/>
        <v>1.0135003600000001</v>
      </c>
      <c r="Q3135" s="11">
        <f t="shared" si="1654"/>
        <v>1.6036485979790975</v>
      </c>
      <c r="R3135" s="2">
        <f t="shared" si="1657"/>
        <v>1.60765728</v>
      </c>
      <c r="S3135" s="2">
        <f t="shared" si="1652"/>
        <v>1.54506685</v>
      </c>
      <c r="T3135" s="2">
        <f t="shared" si="1638"/>
        <v>44014.573040410003</v>
      </c>
      <c r="U3135" s="2">
        <f t="shared" si="1639"/>
        <v>15527.408850454298</v>
      </c>
      <c r="V3135" s="2">
        <f t="shared" si="1640"/>
        <v>0</v>
      </c>
      <c r="W3135" s="2">
        <f t="shared" si="1641"/>
        <v>44014.573040414296</v>
      </c>
      <c r="X3135" s="29">
        <f t="shared" si="1642"/>
        <v>0</v>
      </c>
      <c r="Y3135" s="2">
        <f t="shared" si="1653"/>
        <v>0</v>
      </c>
      <c r="Z3135" s="82">
        <f t="shared" si="1643"/>
        <v>0</v>
      </c>
      <c r="AA3135" s="2">
        <f t="shared" si="1659"/>
        <v>0</v>
      </c>
      <c r="AB3135" s="27">
        <f t="shared" si="1650"/>
        <v>6.7299999999999999E-2</v>
      </c>
      <c r="AC3135" s="29">
        <f t="shared" si="1629"/>
        <v>18</v>
      </c>
      <c r="AD3135" s="29">
        <v>252</v>
      </c>
      <c r="AE3135" s="11">
        <f t="shared" si="1655"/>
        <v>1.004663131</v>
      </c>
      <c r="AF3135" s="2">
        <f t="shared" si="1660"/>
        <v>205.24571999</v>
      </c>
      <c r="AG3135" s="2">
        <f t="shared" si="1644"/>
        <v>205.24571999</v>
      </c>
      <c r="AH3135" s="3">
        <f t="shared" si="1645"/>
        <v>0</v>
      </c>
      <c r="AI3135" s="4" t="str">
        <f t="shared" si="1656"/>
        <v>A+J=</v>
      </c>
      <c r="AJ3135" s="12">
        <f t="shared" si="1651"/>
        <v>44256</v>
      </c>
      <c r="AK3135" s="12"/>
      <c r="AL3135" s="4"/>
      <c r="AM3135" s="1"/>
      <c r="AN3135" s="12"/>
      <c r="AO3135" s="1"/>
      <c r="AP3135" s="1"/>
      <c r="AQ3135" s="3"/>
      <c r="AR3135" s="3"/>
      <c r="AS3135" s="7"/>
      <c r="AT3135" s="1"/>
      <c r="AU3135" s="1"/>
      <c r="AV3135" s="1"/>
      <c r="AW3135" s="1"/>
      <c r="AX3135" s="1"/>
      <c r="AY3135" s="1"/>
      <c r="AZ3135" s="1"/>
      <c r="BA3135" s="1"/>
      <c r="BB3135" s="1"/>
    </row>
    <row r="3136" spans="1:54" x14ac:dyDescent="0.2">
      <c r="A3136" s="178">
        <f t="shared" si="1646"/>
        <v>44255</v>
      </c>
      <c r="B3136" s="2">
        <f t="shared" si="1632"/>
        <v>44219.818760404298</v>
      </c>
      <c r="C3136" s="2">
        <f t="shared" si="1647"/>
        <v>28487.16418996</v>
      </c>
      <c r="D3136" s="2">
        <f>SUM(Y3136:Y$3321)</f>
        <v>28487.16418996</v>
      </c>
      <c r="E3136" s="11">
        <f t="shared" si="1633"/>
        <v>0</v>
      </c>
      <c r="F3136" s="99">
        <f t="shared" si="1626"/>
        <v>5560.59</v>
      </c>
      <c r="G3136" s="3">
        <f>IF(N3136=1,VLOOKUP(A3135,[1]Plan1!$BG$69:$BI$188,3),G3135)</f>
        <v>5574.49</v>
      </c>
      <c r="H3136" s="200">
        <f t="shared" si="1627"/>
        <v>44167</v>
      </c>
      <c r="I3136" s="200">
        <f t="shared" si="1628"/>
        <v>44198</v>
      </c>
      <c r="J3136" s="27">
        <f t="shared" si="1634"/>
        <v>2.4997347403781234E-3</v>
      </c>
      <c r="K3136" s="12">
        <f t="shared" si="1648"/>
        <v>44256</v>
      </c>
      <c r="L3136" s="12">
        <f t="shared" si="1635"/>
        <v>44256</v>
      </c>
      <c r="M3136" s="1">
        <f t="shared" si="1649"/>
        <v>18</v>
      </c>
      <c r="N3136" s="1">
        <f t="shared" si="1636"/>
        <v>18</v>
      </c>
      <c r="O3136" s="2">
        <f t="shared" si="1637"/>
        <v>1.00249973</v>
      </c>
      <c r="P3136" s="11">
        <f t="shared" si="1658"/>
        <v>1.0135003600000001</v>
      </c>
      <c r="Q3136" s="11">
        <f t="shared" si="1654"/>
        <v>1.6036485979790975</v>
      </c>
      <c r="R3136" s="2">
        <f t="shared" si="1657"/>
        <v>1.60765728</v>
      </c>
      <c r="S3136" s="2">
        <f t="shared" si="1652"/>
        <v>1.54506685</v>
      </c>
      <c r="T3136" s="2">
        <f t="shared" si="1638"/>
        <v>44014.573040410003</v>
      </c>
      <c r="U3136" s="2">
        <f t="shared" si="1639"/>
        <v>15527.408850454298</v>
      </c>
      <c r="V3136" s="2">
        <f t="shared" si="1640"/>
        <v>0</v>
      </c>
      <c r="W3136" s="2">
        <f t="shared" si="1641"/>
        <v>44014.573040414296</v>
      </c>
      <c r="X3136" s="29">
        <f t="shared" si="1642"/>
        <v>0</v>
      </c>
      <c r="Y3136" s="2">
        <f t="shared" si="1653"/>
        <v>0</v>
      </c>
      <c r="Z3136" s="82">
        <f t="shared" si="1643"/>
        <v>0</v>
      </c>
      <c r="AA3136" s="2">
        <f t="shared" si="1659"/>
        <v>0</v>
      </c>
      <c r="AB3136" s="27">
        <f t="shared" si="1650"/>
        <v>6.7299999999999999E-2</v>
      </c>
      <c r="AC3136" s="29">
        <f t="shared" si="1629"/>
        <v>18</v>
      </c>
      <c r="AD3136" s="29">
        <v>252</v>
      </c>
      <c r="AE3136" s="11">
        <f t="shared" si="1655"/>
        <v>1.004663131</v>
      </c>
      <c r="AF3136" s="2">
        <f t="shared" si="1660"/>
        <v>205.24571999</v>
      </c>
      <c r="AG3136" s="2">
        <f t="shared" si="1644"/>
        <v>205.24571999</v>
      </c>
      <c r="AH3136" s="3">
        <f t="shared" si="1645"/>
        <v>0</v>
      </c>
      <c r="AI3136" s="4" t="str">
        <f t="shared" si="1656"/>
        <v>A+J=</v>
      </c>
      <c r="AJ3136" s="12">
        <f t="shared" si="1651"/>
        <v>44256</v>
      </c>
      <c r="AK3136" s="12"/>
      <c r="AL3136" s="4"/>
      <c r="AM3136" s="1"/>
      <c r="AN3136" s="12"/>
      <c r="AO3136" s="1"/>
      <c r="AP3136" s="1"/>
      <c r="AQ3136" s="3"/>
      <c r="AR3136" s="3"/>
      <c r="AS3136" s="7"/>
      <c r="AT3136" s="1"/>
      <c r="AU3136" s="1"/>
      <c r="AV3136" s="1"/>
      <c r="AW3136" s="1"/>
      <c r="AX3136" s="1"/>
      <c r="AY3136" s="1"/>
      <c r="AZ3136" s="1"/>
      <c r="BA3136" s="1"/>
      <c r="BB3136" s="1"/>
    </row>
    <row r="3137" spans="1:54" x14ac:dyDescent="0.2">
      <c r="A3137" s="178">
        <f t="shared" si="1646"/>
        <v>44256</v>
      </c>
      <c r="B3137" s="2">
        <f t="shared" si="1632"/>
        <v>44219.818760404298</v>
      </c>
      <c r="C3137" s="2">
        <f t="shared" si="1647"/>
        <v>28487.16418996</v>
      </c>
      <c r="D3137" s="2">
        <f>SUM(Y3137:Y$3321)</f>
        <v>28487.16418996</v>
      </c>
      <c r="E3137" s="11">
        <f t="shared" si="1633"/>
        <v>0</v>
      </c>
      <c r="F3137" s="99">
        <f t="shared" ref="F3137:F3200" si="1661">IF(G3137=G3136,F3136,G3136)</f>
        <v>5560.59</v>
      </c>
      <c r="G3137" s="3">
        <f>IF(N3137=1,VLOOKUP(A3136,[1]Plan1!$BG$69:$BI$188,3),G3136)</f>
        <v>5574.49</v>
      </c>
      <c r="H3137" s="200">
        <f t="shared" ref="H3137:H3200" si="1662">EDATE(I3137,-1)</f>
        <v>44167</v>
      </c>
      <c r="I3137" s="200">
        <f t="shared" ref="I3137:I3200" si="1663">IF(X3136&gt;0,EDATE(A3137,-1),+I3136)</f>
        <v>44198</v>
      </c>
      <c r="J3137" s="27">
        <f t="shared" si="1634"/>
        <v>2.4997347403781234E-3</v>
      </c>
      <c r="K3137" s="12">
        <f t="shared" si="1648"/>
        <v>44287</v>
      </c>
      <c r="L3137" s="12">
        <f t="shared" si="1635"/>
        <v>44256</v>
      </c>
      <c r="M3137" s="1">
        <f t="shared" si="1649"/>
        <v>18</v>
      </c>
      <c r="N3137" s="1">
        <f t="shared" si="1636"/>
        <v>18</v>
      </c>
      <c r="O3137" s="2">
        <f t="shared" si="1637"/>
        <v>1.00249973</v>
      </c>
      <c r="P3137" s="11">
        <f t="shared" si="1658"/>
        <v>1.0135003600000001</v>
      </c>
      <c r="Q3137" s="11">
        <f t="shared" si="1654"/>
        <v>1.6036485979790975</v>
      </c>
      <c r="R3137" s="2">
        <f t="shared" si="1657"/>
        <v>1.60765728</v>
      </c>
      <c r="S3137" s="2">
        <f t="shared" si="1652"/>
        <v>1.54506685</v>
      </c>
      <c r="T3137" s="2">
        <f t="shared" si="1638"/>
        <v>44014.573040410003</v>
      </c>
      <c r="U3137" s="2">
        <f t="shared" si="1639"/>
        <v>15527.408850454298</v>
      </c>
      <c r="V3137" s="2">
        <f t="shared" si="1640"/>
        <v>0</v>
      </c>
      <c r="W3137" s="2">
        <f t="shared" si="1641"/>
        <v>44014.573040414296</v>
      </c>
      <c r="X3137" s="29">
        <f t="shared" si="1642"/>
        <v>103</v>
      </c>
      <c r="Y3137" s="2">
        <f t="shared" si="1653"/>
        <v>4024.1338467800001</v>
      </c>
      <c r="Z3137" s="82">
        <f t="shared" si="1643"/>
        <v>0.14126130000000001</v>
      </c>
      <c r="AA3137" s="2">
        <f t="shared" si="1659"/>
        <v>6217.55580663</v>
      </c>
      <c r="AB3137" s="27">
        <f t="shared" si="1650"/>
        <v>6.7299999999999999E-2</v>
      </c>
      <c r="AC3137" s="29">
        <f t="shared" ref="AC3137:AC3200" si="1664">N3137</f>
        <v>18</v>
      </c>
      <c r="AD3137" s="29">
        <v>252</v>
      </c>
      <c r="AE3137" s="11">
        <f t="shared" si="1655"/>
        <v>1.004663131</v>
      </c>
      <c r="AF3137" s="2">
        <f t="shared" si="1660"/>
        <v>205.24571999</v>
      </c>
      <c r="AG3137" s="2">
        <f t="shared" si="1644"/>
        <v>205.24571999</v>
      </c>
      <c r="AH3137" s="3">
        <f t="shared" si="1645"/>
        <v>6422.80152662</v>
      </c>
      <c r="AI3137" s="4" t="str">
        <f t="shared" si="1656"/>
        <v>A+J=</v>
      </c>
      <c r="AJ3137" s="12">
        <f t="shared" si="1651"/>
        <v>44256</v>
      </c>
      <c r="AK3137" s="12"/>
      <c r="AL3137" s="4"/>
      <c r="AM3137" s="1"/>
      <c r="AN3137" s="12"/>
      <c r="AO3137" s="1"/>
      <c r="AP3137" s="1"/>
      <c r="AQ3137" s="3"/>
      <c r="AR3137" s="3"/>
      <c r="AS3137" s="7"/>
      <c r="AT3137" s="1"/>
      <c r="AU3137" s="1"/>
      <c r="AV3137" s="1"/>
      <c r="AW3137" s="1"/>
      <c r="AX3137" s="1"/>
      <c r="AY3137" s="1"/>
      <c r="AZ3137" s="1"/>
      <c r="BA3137" s="1"/>
      <c r="BB3137" s="1"/>
    </row>
    <row r="3138" spans="1:54" x14ac:dyDescent="0.2">
      <c r="A3138" s="178">
        <f t="shared" si="1646"/>
        <v>44257</v>
      </c>
      <c r="B3138" s="2">
        <f t="shared" si="1632"/>
        <v>37806.787535961543</v>
      </c>
      <c r="C3138" s="2">
        <f t="shared" si="1647"/>
        <v>24463.030343179998</v>
      </c>
      <c r="D3138" s="2">
        <f>SUM(Y3138:Y$3321)</f>
        <v>24463.030343179998</v>
      </c>
      <c r="E3138" s="11">
        <f t="shared" si="1633"/>
        <v>0</v>
      </c>
      <c r="F3138" s="99">
        <f t="shared" si="1661"/>
        <v>5574.49</v>
      </c>
      <c r="G3138" s="3">
        <f>IF(N3138=1,VLOOKUP(A3137,[1]Plan1!$BG$69:$BI$188,3),G3137)</f>
        <v>5622.43</v>
      </c>
      <c r="H3138" s="200">
        <f t="shared" si="1662"/>
        <v>44198</v>
      </c>
      <c r="I3138" s="200">
        <f t="shared" si="1663"/>
        <v>44229</v>
      </c>
      <c r="J3138" s="27">
        <f t="shared" si="1634"/>
        <v>8.5998898553949488E-3</v>
      </c>
      <c r="K3138" s="12">
        <f t="shared" si="1648"/>
        <v>44287</v>
      </c>
      <c r="L3138" s="12">
        <f t="shared" si="1635"/>
        <v>44287</v>
      </c>
      <c r="M3138" s="1">
        <f t="shared" si="1649"/>
        <v>23</v>
      </c>
      <c r="N3138" s="1">
        <f t="shared" si="1636"/>
        <v>1</v>
      </c>
      <c r="O3138" s="2">
        <f t="shared" si="1637"/>
        <v>1.00037237</v>
      </c>
      <c r="P3138" s="11">
        <f t="shared" si="1658"/>
        <v>1.00249973</v>
      </c>
      <c r="Q3138" s="11">
        <f t="shared" si="1654"/>
        <v>1.6076572864889238</v>
      </c>
      <c r="R3138" s="2">
        <f t="shared" si="1657"/>
        <v>1.6082559199999999</v>
      </c>
      <c r="S3138" s="2">
        <f t="shared" si="1652"/>
        <v>1.54506685</v>
      </c>
      <c r="T3138" s="2">
        <f t="shared" si="1638"/>
        <v>37797.01723379</v>
      </c>
      <c r="U3138" s="2">
        <f t="shared" si="1639"/>
        <v>13333.986890611541</v>
      </c>
      <c r="V3138" s="2">
        <f t="shared" si="1640"/>
        <v>0</v>
      </c>
      <c r="W3138" s="2">
        <f t="shared" si="1641"/>
        <v>37797.017233791543</v>
      </c>
      <c r="X3138" s="29">
        <f t="shared" si="1642"/>
        <v>0</v>
      </c>
      <c r="Y3138" s="2">
        <f t="shared" si="1653"/>
        <v>0</v>
      </c>
      <c r="Z3138" s="82">
        <f t="shared" si="1643"/>
        <v>0</v>
      </c>
      <c r="AA3138" s="2">
        <f t="shared" si="1659"/>
        <v>0</v>
      </c>
      <c r="AB3138" s="27">
        <f t="shared" si="1650"/>
        <v>6.7299999999999999E-2</v>
      </c>
      <c r="AC3138" s="29">
        <f t="shared" si="1664"/>
        <v>1</v>
      </c>
      <c r="AD3138" s="29">
        <v>252</v>
      </c>
      <c r="AE3138" s="11">
        <f t="shared" si="1655"/>
        <v>1.0002584940000001</v>
      </c>
      <c r="AF3138" s="2">
        <f t="shared" si="1660"/>
        <v>9.7703021700000008</v>
      </c>
      <c r="AG3138" s="2">
        <f t="shared" si="1644"/>
        <v>9.7703021700000008</v>
      </c>
      <c r="AH3138" s="3">
        <f t="shared" si="1645"/>
        <v>0</v>
      </c>
      <c r="AI3138" s="4" t="str">
        <f t="shared" si="1656"/>
        <v>A+J=</v>
      </c>
      <c r="AJ3138" s="12">
        <f t="shared" si="1651"/>
        <v>44287</v>
      </c>
      <c r="AK3138" s="12"/>
      <c r="AL3138" s="4"/>
      <c r="AM3138" s="1"/>
      <c r="AN3138" s="12"/>
      <c r="AO3138" s="1"/>
      <c r="AP3138" s="1"/>
      <c r="AQ3138" s="3"/>
      <c r="AR3138" s="3"/>
      <c r="AS3138" s="7"/>
      <c r="AT3138" s="1"/>
      <c r="AU3138" s="1"/>
      <c r="AV3138" s="1"/>
      <c r="AW3138" s="1"/>
      <c r="AX3138" s="1"/>
      <c r="AY3138" s="1"/>
      <c r="AZ3138" s="1"/>
      <c r="BA3138" s="1"/>
      <c r="BB3138" s="1"/>
    </row>
    <row r="3139" spans="1:54" x14ac:dyDescent="0.2">
      <c r="A3139" s="178">
        <f t="shared" si="1646"/>
        <v>44258</v>
      </c>
      <c r="B3139" s="2">
        <f t="shared" si="1632"/>
        <v>37816.560370531544</v>
      </c>
      <c r="C3139" s="2">
        <f t="shared" si="1647"/>
        <v>24463.030343179998</v>
      </c>
      <c r="D3139" s="2">
        <f>SUM(Y3139:Y$3321)</f>
        <v>24463.030343179998</v>
      </c>
      <c r="E3139" s="11">
        <f t="shared" si="1633"/>
        <v>0</v>
      </c>
      <c r="F3139" s="99">
        <f t="shared" si="1661"/>
        <v>5574.49</v>
      </c>
      <c r="G3139" s="3">
        <f>IF(N3139=1,VLOOKUP(A3138,[1]Plan1!$BG$69:$BI$188,3),G3138)</f>
        <v>5622.43</v>
      </c>
      <c r="H3139" s="200">
        <f t="shared" si="1662"/>
        <v>44198</v>
      </c>
      <c r="I3139" s="200">
        <f t="shared" si="1663"/>
        <v>44229</v>
      </c>
      <c r="J3139" s="27">
        <f t="shared" si="1634"/>
        <v>8.5998898553949488E-3</v>
      </c>
      <c r="K3139" s="12">
        <f t="shared" si="1648"/>
        <v>44287</v>
      </c>
      <c r="L3139" s="12">
        <f t="shared" si="1635"/>
        <v>44287</v>
      </c>
      <c r="M3139" s="1">
        <f t="shared" si="1649"/>
        <v>23</v>
      </c>
      <c r="N3139" s="1">
        <f t="shared" si="1636"/>
        <v>2</v>
      </c>
      <c r="O3139" s="2">
        <f t="shared" si="1637"/>
        <v>1.00074489</v>
      </c>
      <c r="P3139" s="11">
        <f t="shared" si="1658"/>
        <v>1.00249973</v>
      </c>
      <c r="Q3139" s="11">
        <f t="shared" si="1654"/>
        <v>1.6076572864889238</v>
      </c>
      <c r="R3139" s="2">
        <f t="shared" si="1657"/>
        <v>1.60885481</v>
      </c>
      <c r="S3139" s="2">
        <f t="shared" si="1652"/>
        <v>1.54506685</v>
      </c>
      <c r="T3139" s="2">
        <f t="shared" si="1638"/>
        <v>37797.01723379</v>
      </c>
      <c r="U3139" s="2">
        <f t="shared" si="1639"/>
        <v>13333.986890611541</v>
      </c>
      <c r="V3139" s="2">
        <f t="shared" si="1640"/>
        <v>0</v>
      </c>
      <c r="W3139" s="2">
        <f t="shared" si="1641"/>
        <v>37797.017233791543</v>
      </c>
      <c r="X3139" s="29">
        <f t="shared" si="1642"/>
        <v>0</v>
      </c>
      <c r="Y3139" s="2">
        <f t="shared" si="1653"/>
        <v>0</v>
      </c>
      <c r="Z3139" s="82">
        <f t="shared" si="1643"/>
        <v>0</v>
      </c>
      <c r="AA3139" s="2">
        <f t="shared" si="1659"/>
        <v>0</v>
      </c>
      <c r="AB3139" s="27">
        <f t="shared" si="1650"/>
        <v>6.7299999999999999E-2</v>
      </c>
      <c r="AC3139" s="29">
        <f t="shared" si="1664"/>
        <v>2</v>
      </c>
      <c r="AD3139" s="29">
        <v>252</v>
      </c>
      <c r="AE3139" s="11">
        <f t="shared" si="1655"/>
        <v>1.000517055</v>
      </c>
      <c r="AF3139" s="2">
        <f t="shared" si="1660"/>
        <v>19.543136740000001</v>
      </c>
      <c r="AG3139" s="2">
        <f t="shared" si="1644"/>
        <v>19.543136740000001</v>
      </c>
      <c r="AH3139" s="3">
        <f t="shared" si="1645"/>
        <v>0</v>
      </c>
      <c r="AI3139" s="4" t="str">
        <f t="shared" si="1656"/>
        <v>A+J=</v>
      </c>
      <c r="AJ3139" s="12">
        <f t="shared" si="1651"/>
        <v>44287</v>
      </c>
      <c r="AK3139" s="12"/>
      <c r="AL3139" s="4"/>
      <c r="AM3139" s="1"/>
      <c r="AN3139" s="12"/>
      <c r="AO3139" s="1"/>
      <c r="AP3139" s="1"/>
      <c r="AQ3139" s="3"/>
      <c r="AR3139" s="3"/>
      <c r="AS3139" s="7"/>
      <c r="AT3139" s="1"/>
      <c r="AU3139" s="1"/>
      <c r="AV3139" s="1"/>
      <c r="AW3139" s="1"/>
      <c r="AX3139" s="1"/>
      <c r="AY3139" s="1"/>
      <c r="AZ3139" s="1"/>
      <c r="BA3139" s="1"/>
      <c r="BB3139" s="1"/>
    </row>
    <row r="3140" spans="1:54" x14ac:dyDescent="0.2">
      <c r="A3140" s="178">
        <f t="shared" si="1646"/>
        <v>44259</v>
      </c>
      <c r="B3140" s="2">
        <f t="shared" si="1632"/>
        <v>37826.33573750154</v>
      </c>
      <c r="C3140" s="2">
        <f t="shared" si="1647"/>
        <v>24463.030343179998</v>
      </c>
      <c r="D3140" s="2">
        <f>SUM(Y3140:Y$3321)</f>
        <v>24463.030343179998</v>
      </c>
      <c r="E3140" s="11">
        <f t="shared" si="1633"/>
        <v>0</v>
      </c>
      <c r="F3140" s="99">
        <f t="shared" si="1661"/>
        <v>5574.49</v>
      </c>
      <c r="G3140" s="3">
        <f>IF(N3140=1,VLOOKUP(A3139,[1]Plan1!$BG$69:$BI$188,3),G3139)</f>
        <v>5622.43</v>
      </c>
      <c r="H3140" s="200">
        <f t="shared" si="1662"/>
        <v>44198</v>
      </c>
      <c r="I3140" s="200">
        <f t="shared" si="1663"/>
        <v>44229</v>
      </c>
      <c r="J3140" s="27">
        <f t="shared" si="1634"/>
        <v>8.5998898553949488E-3</v>
      </c>
      <c r="K3140" s="12">
        <f t="shared" si="1648"/>
        <v>44287</v>
      </c>
      <c r="L3140" s="12">
        <f t="shared" si="1635"/>
        <v>44287</v>
      </c>
      <c r="M3140" s="1">
        <f t="shared" si="1649"/>
        <v>23</v>
      </c>
      <c r="N3140" s="1">
        <f t="shared" si="1636"/>
        <v>3</v>
      </c>
      <c r="O3140" s="2">
        <f t="shared" si="1637"/>
        <v>1.00111755</v>
      </c>
      <c r="P3140" s="11">
        <f t="shared" si="1658"/>
        <v>1.00249973</v>
      </c>
      <c r="Q3140" s="11">
        <f t="shared" si="1654"/>
        <v>1.6076572864889238</v>
      </c>
      <c r="R3140" s="2">
        <f t="shared" si="1657"/>
        <v>1.60945392</v>
      </c>
      <c r="S3140" s="2">
        <f t="shared" si="1652"/>
        <v>1.54506685</v>
      </c>
      <c r="T3140" s="2">
        <f t="shared" si="1638"/>
        <v>37797.01723379</v>
      </c>
      <c r="U3140" s="2">
        <f t="shared" si="1639"/>
        <v>13333.986890611541</v>
      </c>
      <c r="V3140" s="2">
        <f t="shared" si="1640"/>
        <v>0</v>
      </c>
      <c r="W3140" s="2">
        <f t="shared" si="1641"/>
        <v>37797.017233791543</v>
      </c>
      <c r="X3140" s="29">
        <f t="shared" si="1642"/>
        <v>0</v>
      </c>
      <c r="Y3140" s="2">
        <f t="shared" si="1653"/>
        <v>0</v>
      </c>
      <c r="Z3140" s="82">
        <f t="shared" si="1643"/>
        <v>0</v>
      </c>
      <c r="AA3140" s="2">
        <f t="shared" si="1659"/>
        <v>0</v>
      </c>
      <c r="AB3140" s="27">
        <f t="shared" si="1650"/>
        <v>6.7299999999999999E-2</v>
      </c>
      <c r="AC3140" s="29">
        <f t="shared" si="1664"/>
        <v>3</v>
      </c>
      <c r="AD3140" s="29">
        <v>252</v>
      </c>
      <c r="AE3140" s="11">
        <f t="shared" si="1655"/>
        <v>1.0007756830000001</v>
      </c>
      <c r="AF3140" s="2">
        <f t="shared" si="1660"/>
        <v>29.318503710000002</v>
      </c>
      <c r="AG3140" s="2">
        <f t="shared" si="1644"/>
        <v>29.318503710000002</v>
      </c>
      <c r="AH3140" s="3">
        <f t="shared" si="1645"/>
        <v>0</v>
      </c>
      <c r="AI3140" s="4" t="str">
        <f t="shared" si="1656"/>
        <v>A+J=</v>
      </c>
      <c r="AJ3140" s="12">
        <f t="shared" si="1651"/>
        <v>44287</v>
      </c>
      <c r="AK3140" s="12"/>
      <c r="AL3140" s="4"/>
      <c r="AM3140" s="1"/>
      <c r="AN3140" s="12"/>
      <c r="AO3140" s="1"/>
      <c r="AP3140" s="1"/>
      <c r="AQ3140" s="3"/>
      <c r="AR3140" s="3"/>
      <c r="AS3140" s="7"/>
      <c r="AT3140" s="1"/>
      <c r="AU3140" s="1"/>
      <c r="AV3140" s="1"/>
      <c r="AW3140" s="1"/>
      <c r="AX3140" s="1"/>
      <c r="AY3140" s="1"/>
      <c r="AZ3140" s="1"/>
      <c r="BA3140" s="1"/>
      <c r="BB3140" s="1"/>
    </row>
    <row r="3141" spans="1:54" x14ac:dyDescent="0.2">
      <c r="A3141" s="178">
        <f t="shared" si="1646"/>
        <v>44260</v>
      </c>
      <c r="B3141" s="2">
        <f t="shared" si="1632"/>
        <v>37836.113599081546</v>
      </c>
      <c r="C3141" s="2">
        <f t="shared" si="1647"/>
        <v>24463.030343179998</v>
      </c>
      <c r="D3141" s="2">
        <f>SUM(Y3141:Y$3321)</f>
        <v>24463.030343179998</v>
      </c>
      <c r="E3141" s="11">
        <f t="shared" si="1633"/>
        <v>0</v>
      </c>
      <c r="F3141" s="99">
        <f t="shared" si="1661"/>
        <v>5574.49</v>
      </c>
      <c r="G3141" s="3">
        <f>IF(N3141=1,VLOOKUP(A3140,[1]Plan1!$BG$69:$BI$188,3),G3140)</f>
        <v>5622.43</v>
      </c>
      <c r="H3141" s="200">
        <f t="shared" si="1662"/>
        <v>44198</v>
      </c>
      <c r="I3141" s="200">
        <f t="shared" si="1663"/>
        <v>44229</v>
      </c>
      <c r="J3141" s="27">
        <f t="shared" si="1634"/>
        <v>8.5998898553949488E-3</v>
      </c>
      <c r="K3141" s="12">
        <f t="shared" si="1648"/>
        <v>44287</v>
      </c>
      <c r="L3141" s="12">
        <f t="shared" si="1635"/>
        <v>44287</v>
      </c>
      <c r="M3141" s="1">
        <f t="shared" si="1649"/>
        <v>23</v>
      </c>
      <c r="N3141" s="1">
        <f t="shared" si="1636"/>
        <v>4</v>
      </c>
      <c r="O3141" s="2">
        <f t="shared" si="1637"/>
        <v>1.0014903399999999</v>
      </c>
      <c r="P3141" s="11">
        <f t="shared" si="1658"/>
        <v>1.00249973</v>
      </c>
      <c r="Q3141" s="11">
        <f t="shared" si="1654"/>
        <v>1.6076572864889238</v>
      </c>
      <c r="R3141" s="2">
        <f t="shared" si="1657"/>
        <v>1.6100532400000001</v>
      </c>
      <c r="S3141" s="2">
        <f t="shared" si="1652"/>
        <v>1.54506685</v>
      </c>
      <c r="T3141" s="2">
        <f t="shared" si="1638"/>
        <v>37797.01723379</v>
      </c>
      <c r="U3141" s="2">
        <f t="shared" si="1639"/>
        <v>13333.986890611541</v>
      </c>
      <c r="V3141" s="2">
        <f t="shared" si="1640"/>
        <v>0</v>
      </c>
      <c r="W3141" s="2">
        <f t="shared" si="1641"/>
        <v>37797.017233791543</v>
      </c>
      <c r="X3141" s="29">
        <f t="shared" si="1642"/>
        <v>0</v>
      </c>
      <c r="Y3141" s="2">
        <f t="shared" si="1653"/>
        <v>0</v>
      </c>
      <c r="Z3141" s="82">
        <f t="shared" si="1643"/>
        <v>0</v>
      </c>
      <c r="AA3141" s="2">
        <f t="shared" si="1659"/>
        <v>0</v>
      </c>
      <c r="AB3141" s="27">
        <f t="shared" si="1650"/>
        <v>6.7299999999999999E-2</v>
      </c>
      <c r="AC3141" s="29">
        <f t="shared" si="1664"/>
        <v>4</v>
      </c>
      <c r="AD3141" s="29">
        <v>252</v>
      </c>
      <c r="AE3141" s="11">
        <f t="shared" si="1655"/>
        <v>1.0010343770000001</v>
      </c>
      <c r="AF3141" s="2">
        <f t="shared" si="1660"/>
        <v>39.096365290000001</v>
      </c>
      <c r="AG3141" s="2">
        <f t="shared" si="1644"/>
        <v>39.096365290000001</v>
      </c>
      <c r="AH3141" s="3">
        <f t="shared" si="1645"/>
        <v>0</v>
      </c>
      <c r="AI3141" s="4" t="str">
        <f t="shared" si="1656"/>
        <v>A+J=</v>
      </c>
      <c r="AJ3141" s="12">
        <f t="shared" si="1651"/>
        <v>44287</v>
      </c>
      <c r="AK3141" s="12"/>
      <c r="AL3141" s="4"/>
      <c r="AM3141" s="1"/>
      <c r="AN3141" s="12"/>
      <c r="AO3141" s="1"/>
      <c r="AP3141" s="1"/>
      <c r="AQ3141" s="3"/>
      <c r="AR3141" s="3"/>
      <c r="AS3141" s="7"/>
      <c r="AT3141" s="1"/>
      <c r="AU3141" s="1"/>
      <c r="AV3141" s="1"/>
      <c r="AW3141" s="1"/>
      <c r="AX3141" s="1"/>
      <c r="AY3141" s="1"/>
      <c r="AZ3141" s="1"/>
      <c r="BA3141" s="1"/>
      <c r="BB3141" s="1"/>
    </row>
    <row r="3142" spans="1:54" x14ac:dyDescent="0.2">
      <c r="A3142" s="178">
        <f t="shared" si="1646"/>
        <v>44261</v>
      </c>
      <c r="B3142" s="2">
        <f t="shared" si="1632"/>
        <v>37845.894030851545</v>
      </c>
      <c r="C3142" s="2">
        <f t="shared" si="1647"/>
        <v>24463.030343179998</v>
      </c>
      <c r="D3142" s="2">
        <f>SUM(Y3142:Y$3321)</f>
        <v>24463.030343179998</v>
      </c>
      <c r="E3142" s="11">
        <f t="shared" si="1633"/>
        <v>0</v>
      </c>
      <c r="F3142" s="99">
        <f t="shared" si="1661"/>
        <v>5574.49</v>
      </c>
      <c r="G3142" s="3">
        <f>IF(N3142=1,VLOOKUP(A3141,[1]Plan1!$BG$69:$BI$188,3),G3141)</f>
        <v>5622.43</v>
      </c>
      <c r="H3142" s="200">
        <f t="shared" si="1662"/>
        <v>44198</v>
      </c>
      <c r="I3142" s="200">
        <f t="shared" si="1663"/>
        <v>44229</v>
      </c>
      <c r="J3142" s="27">
        <f t="shared" si="1634"/>
        <v>8.5998898553949488E-3</v>
      </c>
      <c r="K3142" s="12">
        <f t="shared" si="1648"/>
        <v>44287</v>
      </c>
      <c r="L3142" s="12">
        <f t="shared" si="1635"/>
        <v>44287</v>
      </c>
      <c r="M3142" s="1">
        <f t="shared" si="1649"/>
        <v>23</v>
      </c>
      <c r="N3142" s="1">
        <f t="shared" si="1636"/>
        <v>5</v>
      </c>
      <c r="O3142" s="2">
        <f t="shared" si="1637"/>
        <v>1.00186328</v>
      </c>
      <c r="P3142" s="11">
        <f t="shared" si="1658"/>
        <v>1.00249973</v>
      </c>
      <c r="Q3142" s="11">
        <f t="shared" si="1654"/>
        <v>1.6076572864889238</v>
      </c>
      <c r="R3142" s="2">
        <f t="shared" si="1657"/>
        <v>1.6106528</v>
      </c>
      <c r="S3142" s="2">
        <f t="shared" si="1652"/>
        <v>1.54506685</v>
      </c>
      <c r="T3142" s="2">
        <f t="shared" si="1638"/>
        <v>37797.01723379</v>
      </c>
      <c r="U3142" s="2">
        <f t="shared" si="1639"/>
        <v>13333.986890611541</v>
      </c>
      <c r="V3142" s="2">
        <f t="shared" si="1640"/>
        <v>0</v>
      </c>
      <c r="W3142" s="2">
        <f t="shared" si="1641"/>
        <v>37797.017233791543</v>
      </c>
      <c r="X3142" s="29">
        <f t="shared" si="1642"/>
        <v>0</v>
      </c>
      <c r="Y3142" s="2">
        <f t="shared" si="1653"/>
        <v>0</v>
      </c>
      <c r="Z3142" s="82">
        <f t="shared" si="1643"/>
        <v>0</v>
      </c>
      <c r="AA3142" s="2">
        <f t="shared" si="1659"/>
        <v>0</v>
      </c>
      <c r="AB3142" s="27">
        <f t="shared" si="1650"/>
        <v>6.7299999999999999E-2</v>
      </c>
      <c r="AC3142" s="29">
        <f t="shared" si="1664"/>
        <v>5</v>
      </c>
      <c r="AD3142" s="29">
        <v>252</v>
      </c>
      <c r="AE3142" s="11">
        <f t="shared" si="1655"/>
        <v>1.0012931389999999</v>
      </c>
      <c r="AF3142" s="2">
        <f t="shared" si="1660"/>
        <v>48.876797060000001</v>
      </c>
      <c r="AG3142" s="2">
        <f t="shared" si="1644"/>
        <v>48.876797060000001</v>
      </c>
      <c r="AH3142" s="3">
        <f t="shared" si="1645"/>
        <v>0</v>
      </c>
      <c r="AI3142" s="4" t="str">
        <f t="shared" si="1656"/>
        <v>A+J=</v>
      </c>
      <c r="AJ3142" s="12">
        <f t="shared" si="1651"/>
        <v>44287</v>
      </c>
      <c r="AK3142" s="12"/>
      <c r="AL3142" s="4"/>
      <c r="AM3142" s="1"/>
      <c r="AN3142" s="12"/>
      <c r="AO3142" s="1"/>
      <c r="AP3142" s="1"/>
      <c r="AQ3142" s="3"/>
      <c r="AR3142" s="3"/>
      <c r="AS3142" s="7"/>
      <c r="AT3142" s="1"/>
      <c r="AU3142" s="1"/>
      <c r="AV3142" s="1"/>
      <c r="AW3142" s="1"/>
      <c r="AX3142" s="1"/>
      <c r="AY3142" s="1"/>
      <c r="AZ3142" s="1"/>
      <c r="BA3142" s="1"/>
      <c r="BB3142" s="1"/>
    </row>
    <row r="3143" spans="1:54" x14ac:dyDescent="0.2">
      <c r="A3143" s="178">
        <f t="shared" si="1646"/>
        <v>44262</v>
      </c>
      <c r="B3143" s="2">
        <f t="shared" si="1632"/>
        <v>37845.894030851545</v>
      </c>
      <c r="C3143" s="2">
        <f t="shared" si="1647"/>
        <v>24463.030343179998</v>
      </c>
      <c r="D3143" s="2">
        <f>SUM(Y3143:Y$3321)</f>
        <v>24463.030343179998</v>
      </c>
      <c r="E3143" s="11">
        <f t="shared" si="1633"/>
        <v>0</v>
      </c>
      <c r="F3143" s="99">
        <f t="shared" si="1661"/>
        <v>5574.49</v>
      </c>
      <c r="G3143" s="3">
        <f>IF(N3143=1,VLOOKUP(A3142,[1]Plan1!$BG$69:$BI$188,3),G3142)</f>
        <v>5622.43</v>
      </c>
      <c r="H3143" s="200">
        <f t="shared" si="1662"/>
        <v>44198</v>
      </c>
      <c r="I3143" s="200">
        <f t="shared" si="1663"/>
        <v>44229</v>
      </c>
      <c r="J3143" s="27">
        <f t="shared" si="1634"/>
        <v>8.5998898553949488E-3</v>
      </c>
      <c r="K3143" s="12">
        <f t="shared" si="1648"/>
        <v>44287</v>
      </c>
      <c r="L3143" s="12">
        <f t="shared" si="1635"/>
        <v>44287</v>
      </c>
      <c r="M3143" s="1">
        <f t="shared" si="1649"/>
        <v>23</v>
      </c>
      <c r="N3143" s="1">
        <f t="shared" si="1636"/>
        <v>5</v>
      </c>
      <c r="O3143" s="2">
        <f t="shared" si="1637"/>
        <v>1.00186328</v>
      </c>
      <c r="P3143" s="11">
        <f t="shared" si="1658"/>
        <v>1.00249973</v>
      </c>
      <c r="Q3143" s="11">
        <f t="shared" si="1654"/>
        <v>1.6076572864889238</v>
      </c>
      <c r="R3143" s="2">
        <f t="shared" si="1657"/>
        <v>1.6106528</v>
      </c>
      <c r="S3143" s="2">
        <f t="shared" si="1652"/>
        <v>1.54506685</v>
      </c>
      <c r="T3143" s="2">
        <f t="shared" si="1638"/>
        <v>37797.01723379</v>
      </c>
      <c r="U3143" s="2">
        <f t="shared" si="1639"/>
        <v>13333.986890611541</v>
      </c>
      <c r="V3143" s="2">
        <f t="shared" si="1640"/>
        <v>0</v>
      </c>
      <c r="W3143" s="2">
        <f t="shared" si="1641"/>
        <v>37797.017233791543</v>
      </c>
      <c r="X3143" s="29">
        <f t="shared" si="1642"/>
        <v>0</v>
      </c>
      <c r="Y3143" s="2">
        <f t="shared" si="1653"/>
        <v>0</v>
      </c>
      <c r="Z3143" s="82">
        <f t="shared" si="1643"/>
        <v>0</v>
      </c>
      <c r="AA3143" s="2">
        <f t="shared" si="1659"/>
        <v>0</v>
      </c>
      <c r="AB3143" s="27">
        <f t="shared" si="1650"/>
        <v>6.7299999999999999E-2</v>
      </c>
      <c r="AC3143" s="29">
        <f t="shared" si="1664"/>
        <v>5</v>
      </c>
      <c r="AD3143" s="29">
        <v>252</v>
      </c>
      <c r="AE3143" s="11">
        <f t="shared" si="1655"/>
        <v>1.0012931389999999</v>
      </c>
      <c r="AF3143" s="2">
        <f t="shared" si="1660"/>
        <v>48.876797060000001</v>
      </c>
      <c r="AG3143" s="2">
        <f t="shared" si="1644"/>
        <v>48.876797060000001</v>
      </c>
      <c r="AH3143" s="3">
        <f t="shared" si="1645"/>
        <v>0</v>
      </c>
      <c r="AI3143" s="4" t="str">
        <f t="shared" si="1656"/>
        <v>A+J=</v>
      </c>
      <c r="AJ3143" s="12">
        <f t="shared" si="1651"/>
        <v>44287</v>
      </c>
      <c r="AK3143" s="12"/>
      <c r="AL3143" s="4"/>
      <c r="AM3143" s="1"/>
      <c r="AN3143" s="12"/>
      <c r="AO3143" s="1"/>
      <c r="AP3143" s="1"/>
      <c r="AQ3143" s="3"/>
      <c r="AR3143" s="3"/>
      <c r="AS3143" s="7"/>
      <c r="AT3143" s="1"/>
      <c r="AU3143" s="1"/>
      <c r="AV3143" s="1"/>
      <c r="AW3143" s="1"/>
      <c r="AX3143" s="1"/>
      <c r="AY3143" s="1"/>
      <c r="AZ3143" s="1"/>
      <c r="BA3143" s="1"/>
      <c r="BB3143" s="1"/>
    </row>
    <row r="3144" spans="1:54" x14ac:dyDescent="0.2">
      <c r="A3144" s="178">
        <f t="shared" si="1646"/>
        <v>44263</v>
      </c>
      <c r="B3144" s="2">
        <f t="shared" si="1632"/>
        <v>37845.894030851545</v>
      </c>
      <c r="C3144" s="2">
        <f t="shared" si="1647"/>
        <v>24463.030343179998</v>
      </c>
      <c r="D3144" s="2">
        <f>SUM(Y3144:Y$3321)</f>
        <v>24463.030343179998</v>
      </c>
      <c r="E3144" s="11">
        <f t="shared" si="1633"/>
        <v>0</v>
      </c>
      <c r="F3144" s="99">
        <f t="shared" si="1661"/>
        <v>5574.49</v>
      </c>
      <c r="G3144" s="3">
        <f>IF(N3144=1,VLOOKUP(A3143,[1]Plan1!$BG$69:$BI$188,3),G3143)</f>
        <v>5622.43</v>
      </c>
      <c r="H3144" s="200">
        <f t="shared" si="1662"/>
        <v>44198</v>
      </c>
      <c r="I3144" s="200">
        <f t="shared" si="1663"/>
        <v>44229</v>
      </c>
      <c r="J3144" s="27">
        <f t="shared" si="1634"/>
        <v>8.5998898553949488E-3</v>
      </c>
      <c r="K3144" s="12">
        <f t="shared" si="1648"/>
        <v>44287</v>
      </c>
      <c r="L3144" s="12">
        <f t="shared" si="1635"/>
        <v>44287</v>
      </c>
      <c r="M3144" s="1">
        <f t="shared" si="1649"/>
        <v>23</v>
      </c>
      <c r="N3144" s="1">
        <f t="shared" si="1636"/>
        <v>5</v>
      </c>
      <c r="O3144" s="2">
        <f t="shared" si="1637"/>
        <v>1.00186328</v>
      </c>
      <c r="P3144" s="11">
        <f t="shared" si="1658"/>
        <v>1.00249973</v>
      </c>
      <c r="Q3144" s="11">
        <f t="shared" si="1654"/>
        <v>1.6076572864889238</v>
      </c>
      <c r="R3144" s="2">
        <f t="shared" si="1657"/>
        <v>1.6106528</v>
      </c>
      <c r="S3144" s="2">
        <f t="shared" si="1652"/>
        <v>1.54506685</v>
      </c>
      <c r="T3144" s="2">
        <f t="shared" si="1638"/>
        <v>37797.01723379</v>
      </c>
      <c r="U3144" s="2">
        <f t="shared" si="1639"/>
        <v>13333.986890611541</v>
      </c>
      <c r="V3144" s="2">
        <f t="shared" si="1640"/>
        <v>0</v>
      </c>
      <c r="W3144" s="2">
        <f t="shared" si="1641"/>
        <v>37797.017233791543</v>
      </c>
      <c r="X3144" s="29">
        <f t="shared" si="1642"/>
        <v>0</v>
      </c>
      <c r="Y3144" s="2">
        <f t="shared" si="1653"/>
        <v>0</v>
      </c>
      <c r="Z3144" s="82">
        <f t="shared" si="1643"/>
        <v>0</v>
      </c>
      <c r="AA3144" s="2">
        <f t="shared" si="1659"/>
        <v>0</v>
      </c>
      <c r="AB3144" s="27">
        <f t="shared" si="1650"/>
        <v>6.7299999999999999E-2</v>
      </c>
      <c r="AC3144" s="29">
        <f t="shared" si="1664"/>
        <v>5</v>
      </c>
      <c r="AD3144" s="29">
        <v>252</v>
      </c>
      <c r="AE3144" s="11">
        <f t="shared" si="1655"/>
        <v>1.0012931389999999</v>
      </c>
      <c r="AF3144" s="2">
        <f t="shared" si="1660"/>
        <v>48.876797060000001</v>
      </c>
      <c r="AG3144" s="2">
        <f t="shared" si="1644"/>
        <v>48.876797060000001</v>
      </c>
      <c r="AH3144" s="3">
        <f t="shared" si="1645"/>
        <v>0</v>
      </c>
      <c r="AI3144" s="4" t="str">
        <f t="shared" si="1656"/>
        <v>A+J=</v>
      </c>
      <c r="AJ3144" s="12">
        <f t="shared" si="1651"/>
        <v>44287</v>
      </c>
      <c r="AK3144" s="12"/>
      <c r="AL3144" s="4"/>
      <c r="AM3144" s="1"/>
      <c r="AN3144" s="12"/>
      <c r="AO3144" s="1"/>
      <c r="AP3144" s="1"/>
      <c r="AQ3144" s="3"/>
      <c r="AR3144" s="3"/>
      <c r="AS3144" s="7"/>
      <c r="AT3144" s="1"/>
      <c r="AU3144" s="1"/>
      <c r="AV3144" s="1"/>
      <c r="AW3144" s="1"/>
      <c r="AX3144" s="1"/>
      <c r="AY3144" s="1"/>
      <c r="AZ3144" s="1"/>
      <c r="BA3144" s="1"/>
      <c r="BB3144" s="1"/>
    </row>
    <row r="3145" spans="1:54" x14ac:dyDescent="0.2">
      <c r="A3145" s="178">
        <f t="shared" si="1646"/>
        <v>44264</v>
      </c>
      <c r="B3145" s="2">
        <f t="shared" si="1632"/>
        <v>37855.676957231546</v>
      </c>
      <c r="C3145" s="2">
        <f t="shared" si="1647"/>
        <v>24463.030343179998</v>
      </c>
      <c r="D3145" s="2">
        <f>SUM(Y3145:Y$3321)</f>
        <v>24463.030343179998</v>
      </c>
      <c r="E3145" s="11">
        <f t="shared" si="1633"/>
        <v>0</v>
      </c>
      <c r="F3145" s="99">
        <f t="shared" si="1661"/>
        <v>5574.49</v>
      </c>
      <c r="G3145" s="3">
        <f>IF(N3145=1,VLOOKUP(A3144,[1]Plan1!$BG$69:$BI$188,3),G3144)</f>
        <v>5622.43</v>
      </c>
      <c r="H3145" s="200">
        <f t="shared" si="1662"/>
        <v>44198</v>
      </c>
      <c r="I3145" s="200">
        <f t="shared" si="1663"/>
        <v>44229</v>
      </c>
      <c r="J3145" s="27">
        <f t="shared" si="1634"/>
        <v>8.5998898553949488E-3</v>
      </c>
      <c r="K3145" s="12">
        <f t="shared" si="1648"/>
        <v>44287</v>
      </c>
      <c r="L3145" s="12">
        <f t="shared" si="1635"/>
        <v>44287</v>
      </c>
      <c r="M3145" s="1">
        <f t="shared" si="1649"/>
        <v>23</v>
      </c>
      <c r="N3145" s="1">
        <f t="shared" si="1636"/>
        <v>6</v>
      </c>
      <c r="O3145" s="2">
        <f t="shared" si="1637"/>
        <v>1.00223635</v>
      </c>
      <c r="P3145" s="11">
        <f t="shared" si="1658"/>
        <v>1.00249973</v>
      </c>
      <c r="Q3145" s="11">
        <f t="shared" si="1654"/>
        <v>1.6076572864889238</v>
      </c>
      <c r="R3145" s="2">
        <f t="shared" si="1657"/>
        <v>1.61125257</v>
      </c>
      <c r="S3145" s="2">
        <f t="shared" si="1652"/>
        <v>1.54506685</v>
      </c>
      <c r="T3145" s="2">
        <f t="shared" si="1638"/>
        <v>37797.01723379</v>
      </c>
      <c r="U3145" s="2">
        <f t="shared" si="1639"/>
        <v>13333.986890611541</v>
      </c>
      <c r="V3145" s="2">
        <f t="shared" si="1640"/>
        <v>0</v>
      </c>
      <c r="W3145" s="2">
        <f t="shared" si="1641"/>
        <v>37797.017233791543</v>
      </c>
      <c r="X3145" s="29">
        <f t="shared" si="1642"/>
        <v>0</v>
      </c>
      <c r="Y3145" s="2">
        <f t="shared" si="1653"/>
        <v>0</v>
      </c>
      <c r="Z3145" s="82">
        <f t="shared" si="1643"/>
        <v>0</v>
      </c>
      <c r="AA3145" s="2">
        <f t="shared" si="1659"/>
        <v>0</v>
      </c>
      <c r="AB3145" s="27">
        <f t="shared" si="1650"/>
        <v>6.7299999999999999E-2</v>
      </c>
      <c r="AC3145" s="29">
        <f t="shared" si="1664"/>
        <v>6</v>
      </c>
      <c r="AD3145" s="29">
        <v>252</v>
      </c>
      <c r="AE3145" s="11">
        <f t="shared" si="1655"/>
        <v>1.0015519669999999</v>
      </c>
      <c r="AF3145" s="2">
        <f t="shared" si="1660"/>
        <v>58.65972344</v>
      </c>
      <c r="AG3145" s="2">
        <f t="shared" si="1644"/>
        <v>58.65972344</v>
      </c>
      <c r="AH3145" s="3">
        <f t="shared" si="1645"/>
        <v>0</v>
      </c>
      <c r="AI3145" s="4" t="str">
        <f t="shared" si="1656"/>
        <v>A+J=</v>
      </c>
      <c r="AJ3145" s="12">
        <f t="shared" si="1651"/>
        <v>44287</v>
      </c>
      <c r="AK3145" s="12"/>
      <c r="AL3145" s="4"/>
      <c r="AM3145" s="1"/>
      <c r="AN3145" s="12"/>
      <c r="AO3145" s="1"/>
      <c r="AP3145" s="1"/>
      <c r="AQ3145" s="3"/>
      <c r="AR3145" s="3"/>
      <c r="AS3145" s="7"/>
      <c r="AT3145" s="1"/>
      <c r="AU3145" s="1"/>
      <c r="AV3145" s="1"/>
      <c r="AW3145" s="1"/>
      <c r="AX3145" s="1"/>
      <c r="AY3145" s="1"/>
      <c r="AZ3145" s="1"/>
      <c r="BA3145" s="1"/>
      <c r="BB3145" s="1"/>
    </row>
    <row r="3146" spans="1:54" x14ac:dyDescent="0.2">
      <c r="A3146" s="178">
        <f t="shared" si="1646"/>
        <v>44265</v>
      </c>
      <c r="B3146" s="2">
        <f t="shared" ref="B3146:B3209" si="1665">(W3146+AG3146)</f>
        <v>37865.462416011542</v>
      </c>
      <c r="C3146" s="2">
        <f t="shared" si="1647"/>
        <v>24463.030343179998</v>
      </c>
      <c r="D3146" s="2">
        <f>SUM(Y3146:Y$3321)</f>
        <v>24463.030343179998</v>
      </c>
      <c r="E3146" s="11">
        <f t="shared" ref="E3146:E3209" si="1666">(C3146-D3146)</f>
        <v>0</v>
      </c>
      <c r="F3146" s="99">
        <f t="shared" si="1661"/>
        <v>5574.49</v>
      </c>
      <c r="G3146" s="3">
        <f>IF(N3146=1,VLOOKUP(A3145,[1]Plan1!$BG$69:$BI$188,3),G3145)</f>
        <v>5622.43</v>
      </c>
      <c r="H3146" s="200">
        <f t="shared" si="1662"/>
        <v>44198</v>
      </c>
      <c r="I3146" s="200">
        <f t="shared" si="1663"/>
        <v>44229</v>
      </c>
      <c r="J3146" s="27">
        <f t="shared" ref="J3146:J3209" si="1667">(G3146/F3146)-1</f>
        <v>8.5998898553949488E-3</v>
      </c>
      <c r="K3146" s="12">
        <f t="shared" si="1648"/>
        <v>44287</v>
      </c>
      <c r="L3146" s="12">
        <f t="shared" ref="L3146:L3209" si="1668">IF(A3146&gt;L3145,K3146,L3145)</f>
        <v>44287</v>
      </c>
      <c r="M3146" s="1">
        <f t="shared" si="1649"/>
        <v>23</v>
      </c>
      <c r="N3146" s="1">
        <f t="shared" ref="N3146:N3209" si="1669">(M3146-(NETWORKDAYS(A3146,L3146,AN$137:AN$327)-1))</f>
        <v>7</v>
      </c>
      <c r="O3146" s="2">
        <f t="shared" ref="O3146:O3209" si="1670">TRUNC((G3146/F3146)^TRUNC((N3146/M3146),9),8)</f>
        <v>1.00260956</v>
      </c>
      <c r="P3146" s="11">
        <f t="shared" si="1658"/>
        <v>1.00249973</v>
      </c>
      <c r="Q3146" s="11">
        <f t="shared" si="1654"/>
        <v>1.6076572864889238</v>
      </c>
      <c r="R3146" s="2">
        <f t="shared" si="1657"/>
        <v>1.61185256</v>
      </c>
      <c r="S3146" s="2">
        <f t="shared" si="1652"/>
        <v>1.54506685</v>
      </c>
      <c r="T3146" s="2">
        <f t="shared" ref="T3146:T3209" si="1671">TRUNC(C3146*S3146,8)</f>
        <v>37797.01723379</v>
      </c>
      <c r="U3146" s="2">
        <f t="shared" ref="U3146:U3209" si="1672">(D3146*(S3146-1))</f>
        <v>13333.986890611541</v>
      </c>
      <c r="V3146" s="2">
        <f t="shared" ref="V3146:V3209" si="1673">(E3146*(R3146-1))</f>
        <v>0</v>
      </c>
      <c r="W3146" s="2">
        <f t="shared" ref="W3146:W3209" si="1674">(C3146+U3146+V3146)</f>
        <v>37797.017233791543</v>
      </c>
      <c r="X3146" s="29">
        <f t="shared" ref="X3146:X3209" si="1675">IF(VLOOKUP(A3146,AN$10:AU$131,8)=VLOOKUP(A3145,AN$10:AU$131,8),0,VLOOKUP(A3146,AN$10:AU$131,8))</f>
        <v>0</v>
      </c>
      <c r="Y3146" s="2">
        <f t="shared" si="1653"/>
        <v>0</v>
      </c>
      <c r="Z3146" s="82">
        <f t="shared" ref="Z3146:Z3209" si="1676">IF(X3146&gt;0,VLOOKUP($A3146,$AN$10:$AS$131,6),0)</f>
        <v>0</v>
      </c>
      <c r="AA3146" s="2">
        <f t="shared" si="1659"/>
        <v>0</v>
      </c>
      <c r="AB3146" s="27">
        <f t="shared" si="1650"/>
        <v>6.7299999999999999E-2</v>
      </c>
      <c r="AC3146" s="29">
        <f t="shared" si="1664"/>
        <v>7</v>
      </c>
      <c r="AD3146" s="29">
        <v>252</v>
      </c>
      <c r="AE3146" s="11">
        <f t="shared" si="1655"/>
        <v>1.0018108619999999</v>
      </c>
      <c r="AF3146" s="2">
        <f t="shared" si="1660"/>
        <v>68.445182220000007</v>
      </c>
      <c r="AG3146" s="2">
        <f t="shared" ref="AG3146:AG3209" si="1677">TRUNC((W3146*(AE3146-1)),8)</f>
        <v>68.445182220000007</v>
      </c>
      <c r="AH3146" s="3">
        <f t="shared" ref="AH3146:AH3209" si="1678">IF(AA3146&gt;0,AA3146+AF3146,0)</f>
        <v>0</v>
      </c>
      <c r="AI3146" s="4" t="str">
        <f t="shared" si="1656"/>
        <v>A+J=</v>
      </c>
      <c r="AJ3146" s="12">
        <f t="shared" si="1651"/>
        <v>44287</v>
      </c>
      <c r="AK3146" s="12"/>
      <c r="AL3146" s="4"/>
      <c r="AM3146" s="1"/>
      <c r="AN3146" s="12"/>
      <c r="AO3146" s="1"/>
      <c r="AP3146" s="1"/>
      <c r="AQ3146" s="3"/>
      <c r="AR3146" s="3"/>
      <c r="AS3146" s="7"/>
      <c r="AT3146" s="1"/>
      <c r="AU3146" s="1"/>
      <c r="AV3146" s="1"/>
      <c r="AW3146" s="1"/>
      <c r="AX3146" s="1"/>
      <c r="AY3146" s="1"/>
      <c r="AZ3146" s="1"/>
      <c r="BA3146" s="1"/>
      <c r="BB3146" s="1"/>
    </row>
    <row r="3147" spans="1:54" x14ac:dyDescent="0.2">
      <c r="A3147" s="178">
        <f t="shared" ref="A3147:A3210" si="1679">(A3146+1)</f>
        <v>44266</v>
      </c>
      <c r="B3147" s="2">
        <f t="shared" si="1665"/>
        <v>37875.250444981546</v>
      </c>
      <c r="C3147" s="2">
        <f t="shared" ref="C3147:C3210" si="1680">TRUNC(IF(X3146&gt;0,VLOOKUP(A3146,$AN$12:$AO$131,2),C3146),8)</f>
        <v>24463.030343179998</v>
      </c>
      <c r="D3147" s="2">
        <f>SUM(Y3147:Y$3321)</f>
        <v>24463.030343179998</v>
      </c>
      <c r="E3147" s="11">
        <f t="shared" si="1666"/>
        <v>0</v>
      </c>
      <c r="F3147" s="99">
        <f t="shared" si="1661"/>
        <v>5574.49</v>
      </c>
      <c r="G3147" s="3">
        <f>IF(N3147=1,VLOOKUP(A3146,[1]Plan1!$BG$69:$BI$188,3),G3146)</f>
        <v>5622.43</v>
      </c>
      <c r="H3147" s="200">
        <f t="shared" si="1662"/>
        <v>44198</v>
      </c>
      <c r="I3147" s="200">
        <f t="shared" si="1663"/>
        <v>44229</v>
      </c>
      <c r="J3147" s="27">
        <f t="shared" si="1667"/>
        <v>8.5998898553949488E-3</v>
      </c>
      <c r="K3147" s="12">
        <f t="shared" ref="K3147:K3210" si="1681">IF(DAY(A3147)=1,VLOOKUP(A3147,AR$137:AW$275,4),K3146)</f>
        <v>44287</v>
      </c>
      <c r="L3147" s="12">
        <f t="shared" si="1668"/>
        <v>44287</v>
      </c>
      <c r="M3147" s="1">
        <f t="shared" ref="M3147:M3210" si="1682">IF(L3147=L3146,M3146,NETWORKDAYS(L3146,L3147,$AN$137:$AN$327)-1)</f>
        <v>23</v>
      </c>
      <c r="N3147" s="1">
        <f t="shared" si="1669"/>
        <v>8</v>
      </c>
      <c r="O3147" s="2">
        <f t="shared" si="1670"/>
        <v>1.0029829100000001</v>
      </c>
      <c r="P3147" s="11">
        <f t="shared" si="1658"/>
        <v>1.00249973</v>
      </c>
      <c r="Q3147" s="11">
        <f t="shared" si="1654"/>
        <v>1.6076572864889238</v>
      </c>
      <c r="R3147" s="2">
        <f t="shared" si="1657"/>
        <v>1.6124527799999999</v>
      </c>
      <c r="S3147" s="2">
        <f t="shared" si="1652"/>
        <v>1.54506685</v>
      </c>
      <c r="T3147" s="2">
        <f t="shared" si="1671"/>
        <v>37797.01723379</v>
      </c>
      <c r="U3147" s="2">
        <f t="shared" si="1672"/>
        <v>13333.986890611541</v>
      </c>
      <c r="V3147" s="2">
        <f t="shared" si="1673"/>
        <v>0</v>
      </c>
      <c r="W3147" s="2">
        <f t="shared" si="1674"/>
        <v>37797.017233791543</v>
      </c>
      <c r="X3147" s="29">
        <f t="shared" si="1675"/>
        <v>0</v>
      </c>
      <c r="Y3147" s="2">
        <f t="shared" si="1653"/>
        <v>0</v>
      </c>
      <c r="Z3147" s="82">
        <f t="shared" si="1676"/>
        <v>0</v>
      </c>
      <c r="AA3147" s="2">
        <f t="shared" si="1659"/>
        <v>0</v>
      </c>
      <c r="AB3147" s="27">
        <f t="shared" ref="AB3147:AB3210" si="1683">(AB3146)</f>
        <v>6.7299999999999999E-2</v>
      </c>
      <c r="AC3147" s="29">
        <f t="shared" si="1664"/>
        <v>8</v>
      </c>
      <c r="AD3147" s="29">
        <v>252</v>
      </c>
      <c r="AE3147" s="11">
        <f t="shared" si="1655"/>
        <v>1.002069825</v>
      </c>
      <c r="AF3147" s="2">
        <f t="shared" si="1660"/>
        <v>78.233211190000006</v>
      </c>
      <c r="AG3147" s="2">
        <f t="shared" si="1677"/>
        <v>78.233211190000006</v>
      </c>
      <c r="AH3147" s="3">
        <f t="shared" si="1678"/>
        <v>0</v>
      </c>
      <c r="AI3147" s="4" t="str">
        <f t="shared" si="1656"/>
        <v>A+J=</v>
      </c>
      <c r="AJ3147" s="12">
        <f t="shared" ref="AJ3147:AJ3210" si="1684">IF(X3146&gt;0,VLOOKUP(A3146,$AN$10:$AW$130,9),AJ3146)</f>
        <v>44287</v>
      </c>
      <c r="AK3147" s="12"/>
      <c r="AL3147" s="4"/>
      <c r="AM3147" s="1"/>
      <c r="AN3147" s="12"/>
      <c r="AO3147" s="1"/>
      <c r="AP3147" s="1"/>
      <c r="AQ3147" s="3"/>
      <c r="AR3147" s="3"/>
      <c r="AS3147" s="7"/>
      <c r="AT3147" s="1"/>
      <c r="AU3147" s="1"/>
      <c r="AV3147" s="1"/>
      <c r="AW3147" s="1"/>
      <c r="AX3147" s="1"/>
      <c r="AY3147" s="1"/>
      <c r="AZ3147" s="1"/>
      <c r="BA3147" s="1"/>
      <c r="BB3147" s="1"/>
    </row>
    <row r="3148" spans="1:54" x14ac:dyDescent="0.2">
      <c r="A3148" s="178">
        <f t="shared" si="1679"/>
        <v>44267</v>
      </c>
      <c r="B3148" s="2">
        <f t="shared" si="1665"/>
        <v>37885.040968561545</v>
      </c>
      <c r="C3148" s="2">
        <f t="shared" si="1680"/>
        <v>24463.030343179998</v>
      </c>
      <c r="D3148" s="2">
        <f>SUM(Y3148:Y$3321)</f>
        <v>24463.030343179998</v>
      </c>
      <c r="E3148" s="11">
        <f t="shared" si="1666"/>
        <v>0</v>
      </c>
      <c r="F3148" s="99">
        <f t="shared" si="1661"/>
        <v>5574.49</v>
      </c>
      <c r="G3148" s="3">
        <f>IF(N3148=1,VLOOKUP(A3147,[1]Plan1!$BG$69:$BI$188,3),G3147)</f>
        <v>5622.43</v>
      </c>
      <c r="H3148" s="200">
        <f t="shared" si="1662"/>
        <v>44198</v>
      </c>
      <c r="I3148" s="200">
        <f t="shared" si="1663"/>
        <v>44229</v>
      </c>
      <c r="J3148" s="27">
        <f t="shared" si="1667"/>
        <v>8.5998898553949488E-3</v>
      </c>
      <c r="K3148" s="12">
        <f t="shared" si="1681"/>
        <v>44287</v>
      </c>
      <c r="L3148" s="12">
        <f t="shared" si="1668"/>
        <v>44287</v>
      </c>
      <c r="M3148" s="1">
        <f t="shared" si="1682"/>
        <v>23</v>
      </c>
      <c r="N3148" s="1">
        <f t="shared" si="1669"/>
        <v>9</v>
      </c>
      <c r="O3148" s="2">
        <f t="shared" si="1670"/>
        <v>1.0033563999999999</v>
      </c>
      <c r="P3148" s="11">
        <f t="shared" si="1658"/>
        <v>1.00249973</v>
      </c>
      <c r="Q3148" s="11">
        <f t="shared" si="1654"/>
        <v>1.6076572864889238</v>
      </c>
      <c r="R3148" s="2">
        <f t="shared" si="1657"/>
        <v>1.6130532200000001</v>
      </c>
      <c r="S3148" s="2">
        <f t="shared" si="1652"/>
        <v>1.54506685</v>
      </c>
      <c r="T3148" s="2">
        <f t="shared" si="1671"/>
        <v>37797.01723379</v>
      </c>
      <c r="U3148" s="2">
        <f t="shared" si="1672"/>
        <v>13333.986890611541</v>
      </c>
      <c r="V3148" s="2">
        <f t="shared" si="1673"/>
        <v>0</v>
      </c>
      <c r="W3148" s="2">
        <f t="shared" si="1674"/>
        <v>37797.017233791543</v>
      </c>
      <c r="X3148" s="29">
        <f t="shared" si="1675"/>
        <v>0</v>
      </c>
      <c r="Y3148" s="2">
        <f t="shared" si="1653"/>
        <v>0</v>
      </c>
      <c r="Z3148" s="82">
        <f t="shared" si="1676"/>
        <v>0</v>
      </c>
      <c r="AA3148" s="2">
        <f t="shared" si="1659"/>
        <v>0</v>
      </c>
      <c r="AB3148" s="27">
        <f t="shared" si="1683"/>
        <v>6.7299999999999999E-2</v>
      </c>
      <c r="AC3148" s="29">
        <f t="shared" si="1664"/>
        <v>9</v>
      </c>
      <c r="AD3148" s="29">
        <v>252</v>
      </c>
      <c r="AE3148" s="11">
        <f t="shared" si="1655"/>
        <v>1.0023288539999999</v>
      </c>
      <c r="AF3148" s="2">
        <f t="shared" si="1660"/>
        <v>88.023734770000004</v>
      </c>
      <c r="AG3148" s="2">
        <f t="shared" si="1677"/>
        <v>88.023734770000004</v>
      </c>
      <c r="AH3148" s="3">
        <f t="shared" si="1678"/>
        <v>0</v>
      </c>
      <c r="AI3148" s="4" t="str">
        <f t="shared" si="1656"/>
        <v>A+J=</v>
      </c>
      <c r="AJ3148" s="12">
        <f t="shared" si="1684"/>
        <v>44287</v>
      </c>
      <c r="AK3148" s="12"/>
      <c r="AL3148" s="4"/>
      <c r="AM3148" s="1"/>
      <c r="AN3148" s="12"/>
      <c r="AO3148" s="1"/>
      <c r="AP3148" s="1"/>
      <c r="AQ3148" s="3"/>
      <c r="AR3148" s="3"/>
      <c r="AS3148" s="7"/>
      <c r="AT3148" s="1"/>
      <c r="AU3148" s="1"/>
      <c r="AV3148" s="1"/>
      <c r="AW3148" s="1"/>
      <c r="AX3148" s="1"/>
      <c r="AY3148" s="1"/>
      <c r="AZ3148" s="1"/>
      <c r="BA3148" s="1"/>
      <c r="BB3148" s="1"/>
    </row>
    <row r="3149" spans="1:54" x14ac:dyDescent="0.2">
      <c r="A3149" s="178">
        <f t="shared" si="1679"/>
        <v>44268</v>
      </c>
      <c r="B3149" s="2">
        <f t="shared" si="1665"/>
        <v>37894.834024541546</v>
      </c>
      <c r="C3149" s="2">
        <f t="shared" si="1680"/>
        <v>24463.030343179998</v>
      </c>
      <c r="D3149" s="2">
        <f>SUM(Y3149:Y$3321)</f>
        <v>24463.030343179998</v>
      </c>
      <c r="E3149" s="11">
        <f t="shared" si="1666"/>
        <v>0</v>
      </c>
      <c r="F3149" s="99">
        <f t="shared" si="1661"/>
        <v>5574.49</v>
      </c>
      <c r="G3149" s="3">
        <f>IF(N3149=1,VLOOKUP(A3148,[1]Plan1!$BG$69:$BI$188,3),G3148)</f>
        <v>5622.43</v>
      </c>
      <c r="H3149" s="200">
        <f t="shared" si="1662"/>
        <v>44198</v>
      </c>
      <c r="I3149" s="200">
        <f t="shared" si="1663"/>
        <v>44229</v>
      </c>
      <c r="J3149" s="27">
        <f t="shared" si="1667"/>
        <v>8.5998898553949488E-3</v>
      </c>
      <c r="K3149" s="12">
        <f t="shared" si="1681"/>
        <v>44287</v>
      </c>
      <c r="L3149" s="12">
        <f t="shared" si="1668"/>
        <v>44287</v>
      </c>
      <c r="M3149" s="1">
        <f t="shared" si="1682"/>
        <v>23</v>
      </c>
      <c r="N3149" s="1">
        <f t="shared" si="1669"/>
        <v>10</v>
      </c>
      <c r="O3149" s="2">
        <f t="shared" si="1670"/>
        <v>1.0037300300000001</v>
      </c>
      <c r="P3149" s="11">
        <f t="shared" si="1658"/>
        <v>1.00249973</v>
      </c>
      <c r="Q3149" s="11">
        <f t="shared" si="1654"/>
        <v>1.6076572864889238</v>
      </c>
      <c r="R3149" s="2">
        <f t="shared" si="1657"/>
        <v>1.6136538899999999</v>
      </c>
      <c r="S3149" s="2">
        <f t="shared" si="1652"/>
        <v>1.54506685</v>
      </c>
      <c r="T3149" s="2">
        <f t="shared" si="1671"/>
        <v>37797.01723379</v>
      </c>
      <c r="U3149" s="2">
        <f t="shared" si="1672"/>
        <v>13333.986890611541</v>
      </c>
      <c r="V3149" s="2">
        <f t="shared" si="1673"/>
        <v>0</v>
      </c>
      <c r="W3149" s="2">
        <f t="shared" si="1674"/>
        <v>37797.017233791543</v>
      </c>
      <c r="X3149" s="29">
        <f t="shared" si="1675"/>
        <v>0</v>
      </c>
      <c r="Y3149" s="2">
        <f t="shared" si="1653"/>
        <v>0</v>
      </c>
      <c r="Z3149" s="82">
        <f t="shared" si="1676"/>
        <v>0</v>
      </c>
      <c r="AA3149" s="2">
        <f t="shared" si="1659"/>
        <v>0</v>
      </c>
      <c r="AB3149" s="27">
        <f t="shared" si="1683"/>
        <v>6.7299999999999999E-2</v>
      </c>
      <c r="AC3149" s="29">
        <f t="shared" si="1664"/>
        <v>10</v>
      </c>
      <c r="AD3149" s="29">
        <v>252</v>
      </c>
      <c r="AE3149" s="11">
        <f t="shared" si="1655"/>
        <v>1.0025879499999999</v>
      </c>
      <c r="AF3149" s="2">
        <f t="shared" si="1660"/>
        <v>97.816790749999996</v>
      </c>
      <c r="AG3149" s="2">
        <f t="shared" si="1677"/>
        <v>97.816790749999996</v>
      </c>
      <c r="AH3149" s="3">
        <f t="shared" si="1678"/>
        <v>0</v>
      </c>
      <c r="AI3149" s="4" t="str">
        <f t="shared" si="1656"/>
        <v>A+J=</v>
      </c>
      <c r="AJ3149" s="12">
        <f t="shared" si="1684"/>
        <v>44287</v>
      </c>
      <c r="AK3149" s="12"/>
      <c r="AL3149" s="4"/>
      <c r="AM3149" s="1"/>
      <c r="AN3149" s="12"/>
      <c r="AO3149" s="1"/>
      <c r="AP3149" s="1"/>
      <c r="AQ3149" s="3"/>
      <c r="AR3149" s="3"/>
      <c r="AS3149" s="7"/>
      <c r="AT3149" s="1"/>
      <c r="AU3149" s="1"/>
      <c r="AV3149" s="1"/>
      <c r="AW3149" s="1"/>
      <c r="AX3149" s="1"/>
      <c r="AY3149" s="1"/>
      <c r="AZ3149" s="1"/>
      <c r="BA3149" s="1"/>
      <c r="BB3149" s="1"/>
    </row>
    <row r="3150" spans="1:54" x14ac:dyDescent="0.2">
      <c r="A3150" s="178">
        <f t="shared" si="1679"/>
        <v>44269</v>
      </c>
      <c r="B3150" s="2">
        <f t="shared" si="1665"/>
        <v>37894.834024541546</v>
      </c>
      <c r="C3150" s="2">
        <f t="shared" si="1680"/>
        <v>24463.030343179998</v>
      </c>
      <c r="D3150" s="2">
        <f>SUM(Y3150:Y$3321)</f>
        <v>24463.030343179998</v>
      </c>
      <c r="E3150" s="11">
        <f t="shared" si="1666"/>
        <v>0</v>
      </c>
      <c r="F3150" s="99">
        <f t="shared" si="1661"/>
        <v>5574.49</v>
      </c>
      <c r="G3150" s="3">
        <f>IF(N3150=1,VLOOKUP(A3149,[1]Plan1!$BG$69:$BI$188,3),G3149)</f>
        <v>5622.43</v>
      </c>
      <c r="H3150" s="200">
        <f t="shared" si="1662"/>
        <v>44198</v>
      </c>
      <c r="I3150" s="200">
        <f t="shared" si="1663"/>
        <v>44229</v>
      </c>
      <c r="J3150" s="27">
        <f t="shared" si="1667"/>
        <v>8.5998898553949488E-3</v>
      </c>
      <c r="K3150" s="12">
        <f t="shared" si="1681"/>
        <v>44287</v>
      </c>
      <c r="L3150" s="12">
        <f t="shared" si="1668"/>
        <v>44287</v>
      </c>
      <c r="M3150" s="1">
        <f t="shared" si="1682"/>
        <v>23</v>
      </c>
      <c r="N3150" s="1">
        <f t="shared" si="1669"/>
        <v>10</v>
      </c>
      <c r="O3150" s="2">
        <f t="shared" si="1670"/>
        <v>1.0037300300000001</v>
      </c>
      <c r="P3150" s="11">
        <f t="shared" si="1658"/>
        <v>1.00249973</v>
      </c>
      <c r="Q3150" s="11">
        <f t="shared" si="1654"/>
        <v>1.6076572864889238</v>
      </c>
      <c r="R3150" s="2">
        <f t="shared" si="1657"/>
        <v>1.6136538899999999</v>
      </c>
      <c r="S3150" s="2">
        <f t="shared" si="1652"/>
        <v>1.54506685</v>
      </c>
      <c r="T3150" s="2">
        <f t="shared" si="1671"/>
        <v>37797.01723379</v>
      </c>
      <c r="U3150" s="2">
        <f t="shared" si="1672"/>
        <v>13333.986890611541</v>
      </c>
      <c r="V3150" s="2">
        <f t="shared" si="1673"/>
        <v>0</v>
      </c>
      <c r="W3150" s="2">
        <f t="shared" si="1674"/>
        <v>37797.017233791543</v>
      </c>
      <c r="X3150" s="29">
        <f t="shared" si="1675"/>
        <v>0</v>
      </c>
      <c r="Y3150" s="2">
        <f t="shared" si="1653"/>
        <v>0</v>
      </c>
      <c r="Z3150" s="82">
        <f t="shared" si="1676"/>
        <v>0</v>
      </c>
      <c r="AA3150" s="2">
        <f t="shared" si="1659"/>
        <v>0</v>
      </c>
      <c r="AB3150" s="27">
        <f t="shared" si="1683"/>
        <v>6.7299999999999999E-2</v>
      </c>
      <c r="AC3150" s="29">
        <f t="shared" si="1664"/>
        <v>10</v>
      </c>
      <c r="AD3150" s="29">
        <v>252</v>
      </c>
      <c r="AE3150" s="11">
        <f t="shared" si="1655"/>
        <v>1.0025879499999999</v>
      </c>
      <c r="AF3150" s="2">
        <f t="shared" si="1660"/>
        <v>97.816790749999996</v>
      </c>
      <c r="AG3150" s="2">
        <f t="shared" si="1677"/>
        <v>97.816790749999996</v>
      </c>
      <c r="AH3150" s="3">
        <f t="shared" si="1678"/>
        <v>0</v>
      </c>
      <c r="AI3150" s="4" t="str">
        <f t="shared" si="1656"/>
        <v>A+J=</v>
      </c>
      <c r="AJ3150" s="12">
        <f t="shared" si="1684"/>
        <v>44287</v>
      </c>
      <c r="AK3150" s="12"/>
      <c r="AL3150" s="4"/>
      <c r="AM3150" s="1"/>
      <c r="AN3150" s="12"/>
      <c r="AO3150" s="1"/>
      <c r="AP3150" s="1"/>
      <c r="AQ3150" s="3"/>
      <c r="AR3150" s="3"/>
      <c r="AS3150" s="7"/>
      <c r="AT3150" s="1"/>
      <c r="AU3150" s="1"/>
      <c r="AV3150" s="1"/>
      <c r="AW3150" s="1"/>
      <c r="AX3150" s="1"/>
      <c r="AY3150" s="1"/>
      <c r="AZ3150" s="1"/>
      <c r="BA3150" s="1"/>
      <c r="BB3150" s="1"/>
    </row>
    <row r="3151" spans="1:54" x14ac:dyDescent="0.2">
      <c r="A3151" s="178">
        <f t="shared" si="1679"/>
        <v>44270</v>
      </c>
      <c r="B3151" s="2">
        <f t="shared" si="1665"/>
        <v>37894.834024541546</v>
      </c>
      <c r="C3151" s="2">
        <f t="shared" si="1680"/>
        <v>24463.030343179998</v>
      </c>
      <c r="D3151" s="2">
        <f>SUM(Y3151:Y$3321)</f>
        <v>24463.030343179998</v>
      </c>
      <c r="E3151" s="11">
        <f t="shared" si="1666"/>
        <v>0</v>
      </c>
      <c r="F3151" s="99">
        <f t="shared" si="1661"/>
        <v>5574.49</v>
      </c>
      <c r="G3151" s="3">
        <f>IF(N3151=1,VLOOKUP(A3150,[1]Plan1!$BG$69:$BI$188,3),G3150)</f>
        <v>5622.43</v>
      </c>
      <c r="H3151" s="200">
        <f t="shared" si="1662"/>
        <v>44198</v>
      </c>
      <c r="I3151" s="200">
        <f t="shared" si="1663"/>
        <v>44229</v>
      </c>
      <c r="J3151" s="27">
        <f t="shared" si="1667"/>
        <v>8.5998898553949488E-3</v>
      </c>
      <c r="K3151" s="12">
        <f t="shared" si="1681"/>
        <v>44287</v>
      </c>
      <c r="L3151" s="12">
        <f t="shared" si="1668"/>
        <v>44287</v>
      </c>
      <c r="M3151" s="1">
        <f t="shared" si="1682"/>
        <v>23</v>
      </c>
      <c r="N3151" s="1">
        <f t="shared" si="1669"/>
        <v>10</v>
      </c>
      <c r="O3151" s="2">
        <f t="shared" si="1670"/>
        <v>1.0037300300000001</v>
      </c>
      <c r="P3151" s="11">
        <f t="shared" si="1658"/>
        <v>1.00249973</v>
      </c>
      <c r="Q3151" s="11">
        <f t="shared" si="1654"/>
        <v>1.6076572864889238</v>
      </c>
      <c r="R3151" s="2">
        <f t="shared" si="1657"/>
        <v>1.6136538899999999</v>
      </c>
      <c r="S3151" s="2">
        <f t="shared" si="1652"/>
        <v>1.54506685</v>
      </c>
      <c r="T3151" s="2">
        <f t="shared" si="1671"/>
        <v>37797.01723379</v>
      </c>
      <c r="U3151" s="2">
        <f t="shared" si="1672"/>
        <v>13333.986890611541</v>
      </c>
      <c r="V3151" s="2">
        <f t="shared" si="1673"/>
        <v>0</v>
      </c>
      <c r="W3151" s="2">
        <f t="shared" si="1674"/>
        <v>37797.017233791543</v>
      </c>
      <c r="X3151" s="29">
        <f t="shared" si="1675"/>
        <v>0</v>
      </c>
      <c r="Y3151" s="2">
        <f t="shared" si="1653"/>
        <v>0</v>
      </c>
      <c r="Z3151" s="82">
        <f t="shared" si="1676"/>
        <v>0</v>
      </c>
      <c r="AA3151" s="2">
        <f t="shared" si="1659"/>
        <v>0</v>
      </c>
      <c r="AB3151" s="27">
        <f t="shared" si="1683"/>
        <v>6.7299999999999999E-2</v>
      </c>
      <c r="AC3151" s="29">
        <f t="shared" si="1664"/>
        <v>10</v>
      </c>
      <c r="AD3151" s="29">
        <v>252</v>
      </c>
      <c r="AE3151" s="11">
        <f t="shared" si="1655"/>
        <v>1.0025879499999999</v>
      </c>
      <c r="AF3151" s="2">
        <f t="shared" si="1660"/>
        <v>97.816790749999996</v>
      </c>
      <c r="AG3151" s="2">
        <f t="shared" si="1677"/>
        <v>97.816790749999996</v>
      </c>
      <c r="AH3151" s="3">
        <f t="shared" si="1678"/>
        <v>0</v>
      </c>
      <c r="AI3151" s="4" t="str">
        <f t="shared" si="1656"/>
        <v>A+J=</v>
      </c>
      <c r="AJ3151" s="12">
        <f t="shared" si="1684"/>
        <v>44287</v>
      </c>
      <c r="AK3151" s="12"/>
      <c r="AL3151" s="4"/>
      <c r="AM3151" s="1"/>
      <c r="AN3151" s="12"/>
      <c r="AO3151" s="1"/>
      <c r="AP3151" s="1"/>
      <c r="AQ3151" s="3"/>
      <c r="AR3151" s="3"/>
      <c r="AS3151" s="7"/>
      <c r="AT3151" s="1"/>
      <c r="AU3151" s="1"/>
      <c r="AV3151" s="1"/>
      <c r="AW3151" s="1"/>
      <c r="AX3151" s="1"/>
      <c r="AY3151" s="1"/>
      <c r="AZ3151" s="1"/>
      <c r="BA3151" s="1"/>
      <c r="BB3151" s="1"/>
    </row>
    <row r="3152" spans="1:54" x14ac:dyDescent="0.2">
      <c r="A3152" s="178">
        <f t="shared" si="1679"/>
        <v>44271</v>
      </c>
      <c r="B3152" s="2">
        <f t="shared" si="1665"/>
        <v>37904.629612911544</v>
      </c>
      <c r="C3152" s="2">
        <f t="shared" si="1680"/>
        <v>24463.030343179998</v>
      </c>
      <c r="D3152" s="2">
        <f>SUM(Y3152:Y$3321)</f>
        <v>24463.030343179998</v>
      </c>
      <c r="E3152" s="11">
        <f t="shared" si="1666"/>
        <v>0</v>
      </c>
      <c r="F3152" s="99">
        <f t="shared" si="1661"/>
        <v>5574.49</v>
      </c>
      <c r="G3152" s="3">
        <f>IF(N3152=1,VLOOKUP(A3151,[1]Plan1!$BG$69:$BI$188,3),G3151)</f>
        <v>5622.43</v>
      </c>
      <c r="H3152" s="200">
        <f t="shared" si="1662"/>
        <v>44198</v>
      </c>
      <c r="I3152" s="200">
        <f t="shared" si="1663"/>
        <v>44229</v>
      </c>
      <c r="J3152" s="27">
        <f t="shared" si="1667"/>
        <v>8.5998898553949488E-3</v>
      </c>
      <c r="K3152" s="12">
        <f t="shared" si="1681"/>
        <v>44287</v>
      </c>
      <c r="L3152" s="12">
        <f t="shared" si="1668"/>
        <v>44287</v>
      </c>
      <c r="M3152" s="1">
        <f t="shared" si="1682"/>
        <v>23</v>
      </c>
      <c r="N3152" s="1">
        <f t="shared" si="1669"/>
        <v>11</v>
      </c>
      <c r="O3152" s="2">
        <f t="shared" si="1670"/>
        <v>1.0041038</v>
      </c>
      <c r="P3152" s="11">
        <f t="shared" si="1658"/>
        <v>1.00249973</v>
      </c>
      <c r="Q3152" s="11">
        <f t="shared" si="1654"/>
        <v>1.6076572864889238</v>
      </c>
      <c r="R3152" s="2">
        <f t="shared" si="1657"/>
        <v>1.6142547899999999</v>
      </c>
      <c r="S3152" s="2">
        <f t="shared" si="1652"/>
        <v>1.54506685</v>
      </c>
      <c r="T3152" s="2">
        <f t="shared" si="1671"/>
        <v>37797.01723379</v>
      </c>
      <c r="U3152" s="2">
        <f t="shared" si="1672"/>
        <v>13333.986890611541</v>
      </c>
      <c r="V3152" s="2">
        <f t="shared" si="1673"/>
        <v>0</v>
      </c>
      <c r="W3152" s="2">
        <f t="shared" si="1674"/>
        <v>37797.017233791543</v>
      </c>
      <c r="X3152" s="29">
        <f t="shared" si="1675"/>
        <v>0</v>
      </c>
      <c r="Y3152" s="2">
        <f t="shared" si="1653"/>
        <v>0</v>
      </c>
      <c r="Z3152" s="82">
        <f t="shared" si="1676"/>
        <v>0</v>
      </c>
      <c r="AA3152" s="2">
        <f t="shared" si="1659"/>
        <v>0</v>
      </c>
      <c r="AB3152" s="27">
        <f t="shared" si="1683"/>
        <v>6.7299999999999999E-2</v>
      </c>
      <c r="AC3152" s="29">
        <f t="shared" si="1664"/>
        <v>11</v>
      </c>
      <c r="AD3152" s="29">
        <v>252</v>
      </c>
      <c r="AE3152" s="11">
        <f t="shared" si="1655"/>
        <v>1.0028471130000001</v>
      </c>
      <c r="AF3152" s="2">
        <f t="shared" si="1660"/>
        <v>107.61237912</v>
      </c>
      <c r="AG3152" s="2">
        <f t="shared" si="1677"/>
        <v>107.61237912</v>
      </c>
      <c r="AH3152" s="3">
        <f t="shared" si="1678"/>
        <v>0</v>
      </c>
      <c r="AI3152" s="4" t="str">
        <f t="shared" si="1656"/>
        <v>A+J=</v>
      </c>
      <c r="AJ3152" s="12">
        <f t="shared" si="1684"/>
        <v>44287</v>
      </c>
      <c r="AK3152" s="12"/>
      <c r="AL3152" s="4"/>
      <c r="AM3152" s="1"/>
      <c r="AN3152" s="12"/>
      <c r="AO3152" s="1"/>
      <c r="AP3152" s="1"/>
      <c r="AQ3152" s="3"/>
      <c r="AR3152" s="3"/>
      <c r="AS3152" s="7"/>
      <c r="AT3152" s="1"/>
      <c r="AU3152" s="1"/>
      <c r="AV3152" s="1"/>
      <c r="AW3152" s="1"/>
      <c r="AX3152" s="1"/>
      <c r="AY3152" s="1"/>
      <c r="AZ3152" s="1"/>
      <c r="BA3152" s="1"/>
      <c r="BB3152" s="1"/>
    </row>
    <row r="3153" spans="1:54" x14ac:dyDescent="0.2">
      <c r="A3153" s="178">
        <f t="shared" si="1679"/>
        <v>44272</v>
      </c>
      <c r="B3153" s="2">
        <f t="shared" si="1665"/>
        <v>37914.42773369154</v>
      </c>
      <c r="C3153" s="2">
        <f t="shared" si="1680"/>
        <v>24463.030343179998</v>
      </c>
      <c r="D3153" s="2">
        <f>SUM(Y3153:Y$3321)</f>
        <v>24463.030343179998</v>
      </c>
      <c r="E3153" s="11">
        <f t="shared" si="1666"/>
        <v>0</v>
      </c>
      <c r="F3153" s="99">
        <f t="shared" si="1661"/>
        <v>5574.49</v>
      </c>
      <c r="G3153" s="3">
        <f>IF(N3153=1,VLOOKUP(A3152,[1]Plan1!$BG$69:$BI$188,3),G3152)</f>
        <v>5622.43</v>
      </c>
      <c r="H3153" s="200">
        <f t="shared" si="1662"/>
        <v>44198</v>
      </c>
      <c r="I3153" s="200">
        <f t="shared" si="1663"/>
        <v>44229</v>
      </c>
      <c r="J3153" s="27">
        <f t="shared" si="1667"/>
        <v>8.5998898553949488E-3</v>
      </c>
      <c r="K3153" s="12">
        <f t="shared" si="1681"/>
        <v>44287</v>
      </c>
      <c r="L3153" s="12">
        <f t="shared" si="1668"/>
        <v>44287</v>
      </c>
      <c r="M3153" s="1">
        <f t="shared" si="1682"/>
        <v>23</v>
      </c>
      <c r="N3153" s="1">
        <f t="shared" si="1669"/>
        <v>12</v>
      </c>
      <c r="O3153" s="2">
        <f t="shared" si="1670"/>
        <v>1.00447771</v>
      </c>
      <c r="P3153" s="11">
        <f t="shared" si="1658"/>
        <v>1.00249973</v>
      </c>
      <c r="Q3153" s="11">
        <f t="shared" si="1654"/>
        <v>1.6076572864889238</v>
      </c>
      <c r="R3153" s="2">
        <f t="shared" si="1657"/>
        <v>1.6148559</v>
      </c>
      <c r="S3153" s="2">
        <f t="shared" si="1652"/>
        <v>1.54506685</v>
      </c>
      <c r="T3153" s="2">
        <f t="shared" si="1671"/>
        <v>37797.01723379</v>
      </c>
      <c r="U3153" s="2">
        <f t="shared" si="1672"/>
        <v>13333.986890611541</v>
      </c>
      <c r="V3153" s="2">
        <f t="shared" si="1673"/>
        <v>0</v>
      </c>
      <c r="W3153" s="2">
        <f t="shared" si="1674"/>
        <v>37797.017233791543</v>
      </c>
      <c r="X3153" s="29">
        <f t="shared" si="1675"/>
        <v>0</v>
      </c>
      <c r="Y3153" s="2">
        <f t="shared" si="1653"/>
        <v>0</v>
      </c>
      <c r="Z3153" s="82">
        <f t="shared" si="1676"/>
        <v>0</v>
      </c>
      <c r="AA3153" s="2">
        <f t="shared" si="1659"/>
        <v>0</v>
      </c>
      <c r="AB3153" s="27">
        <f t="shared" si="1683"/>
        <v>6.7299999999999999E-2</v>
      </c>
      <c r="AC3153" s="29">
        <f t="shared" si="1664"/>
        <v>12</v>
      </c>
      <c r="AD3153" s="29">
        <v>252</v>
      </c>
      <c r="AE3153" s="11">
        <f t="shared" si="1655"/>
        <v>1.003106343</v>
      </c>
      <c r="AF3153" s="2">
        <f t="shared" si="1660"/>
        <v>117.4104999</v>
      </c>
      <c r="AG3153" s="2">
        <f t="shared" si="1677"/>
        <v>117.4104999</v>
      </c>
      <c r="AH3153" s="3">
        <f t="shared" si="1678"/>
        <v>0</v>
      </c>
      <c r="AI3153" s="4" t="str">
        <f t="shared" si="1656"/>
        <v>A+J=</v>
      </c>
      <c r="AJ3153" s="12">
        <f t="shared" si="1684"/>
        <v>44287</v>
      </c>
      <c r="AK3153" s="12"/>
      <c r="AL3153" s="4"/>
      <c r="AM3153" s="1"/>
      <c r="AN3153" s="12"/>
      <c r="AO3153" s="1"/>
      <c r="AP3153" s="1"/>
      <c r="AQ3153" s="3"/>
      <c r="AR3153" s="3"/>
      <c r="AS3153" s="7"/>
      <c r="AT3153" s="1"/>
      <c r="AU3153" s="1"/>
      <c r="AV3153" s="1"/>
      <c r="AW3153" s="1"/>
      <c r="AX3153" s="1"/>
      <c r="AY3153" s="1"/>
      <c r="AZ3153" s="1"/>
      <c r="BA3153" s="1"/>
      <c r="BB3153" s="1"/>
    </row>
    <row r="3154" spans="1:54" x14ac:dyDescent="0.2">
      <c r="A3154" s="178">
        <f t="shared" si="1679"/>
        <v>44273</v>
      </c>
      <c r="B3154" s="2">
        <f t="shared" si="1665"/>
        <v>37924.228386871546</v>
      </c>
      <c r="C3154" s="2">
        <f t="shared" si="1680"/>
        <v>24463.030343179998</v>
      </c>
      <c r="D3154" s="2">
        <f>SUM(Y3154:Y$3321)</f>
        <v>24463.030343179998</v>
      </c>
      <c r="E3154" s="11">
        <f t="shared" si="1666"/>
        <v>0</v>
      </c>
      <c r="F3154" s="99">
        <f t="shared" si="1661"/>
        <v>5574.49</v>
      </c>
      <c r="G3154" s="3">
        <f>IF(N3154=1,VLOOKUP(A3153,[1]Plan1!$BG$69:$BI$188,3),G3153)</f>
        <v>5622.43</v>
      </c>
      <c r="H3154" s="200">
        <f t="shared" si="1662"/>
        <v>44198</v>
      </c>
      <c r="I3154" s="200">
        <f t="shared" si="1663"/>
        <v>44229</v>
      </c>
      <c r="J3154" s="27">
        <f t="shared" si="1667"/>
        <v>8.5998898553949488E-3</v>
      </c>
      <c r="K3154" s="12">
        <f t="shared" si="1681"/>
        <v>44287</v>
      </c>
      <c r="L3154" s="12">
        <f t="shared" si="1668"/>
        <v>44287</v>
      </c>
      <c r="M3154" s="1">
        <f t="shared" si="1682"/>
        <v>23</v>
      </c>
      <c r="N3154" s="1">
        <f t="shared" si="1669"/>
        <v>13</v>
      </c>
      <c r="O3154" s="2">
        <f t="shared" si="1670"/>
        <v>1.00485175</v>
      </c>
      <c r="P3154" s="11">
        <f t="shared" si="1658"/>
        <v>1.00249973</v>
      </c>
      <c r="Q3154" s="11">
        <f t="shared" si="1654"/>
        <v>1.6076572864889238</v>
      </c>
      <c r="R3154" s="2">
        <f t="shared" si="1657"/>
        <v>1.6154572300000001</v>
      </c>
      <c r="S3154" s="2">
        <f t="shared" si="1652"/>
        <v>1.54506685</v>
      </c>
      <c r="T3154" s="2">
        <f t="shared" si="1671"/>
        <v>37797.01723379</v>
      </c>
      <c r="U3154" s="2">
        <f t="shared" si="1672"/>
        <v>13333.986890611541</v>
      </c>
      <c r="V3154" s="2">
        <f t="shared" si="1673"/>
        <v>0</v>
      </c>
      <c r="W3154" s="2">
        <f t="shared" si="1674"/>
        <v>37797.017233791543</v>
      </c>
      <c r="X3154" s="29">
        <f t="shared" si="1675"/>
        <v>0</v>
      </c>
      <c r="Y3154" s="2">
        <f t="shared" si="1653"/>
        <v>0</v>
      </c>
      <c r="Z3154" s="82">
        <f t="shared" si="1676"/>
        <v>0</v>
      </c>
      <c r="AA3154" s="2">
        <f t="shared" si="1659"/>
        <v>0</v>
      </c>
      <c r="AB3154" s="27">
        <f t="shared" si="1683"/>
        <v>6.7299999999999999E-2</v>
      </c>
      <c r="AC3154" s="29">
        <f t="shared" si="1664"/>
        <v>13</v>
      </c>
      <c r="AD3154" s="29">
        <v>252</v>
      </c>
      <c r="AE3154" s="11">
        <f t="shared" si="1655"/>
        <v>1.0033656399999999</v>
      </c>
      <c r="AF3154" s="2">
        <f t="shared" si="1660"/>
        <v>127.21115308</v>
      </c>
      <c r="AG3154" s="2">
        <f t="shared" si="1677"/>
        <v>127.21115308</v>
      </c>
      <c r="AH3154" s="3">
        <f t="shared" si="1678"/>
        <v>0</v>
      </c>
      <c r="AI3154" s="4" t="str">
        <f t="shared" si="1656"/>
        <v>A+J=</v>
      </c>
      <c r="AJ3154" s="12">
        <f t="shared" si="1684"/>
        <v>44287</v>
      </c>
      <c r="AK3154" s="12"/>
      <c r="AL3154" s="4"/>
      <c r="AM3154" s="1"/>
      <c r="AN3154" s="12"/>
      <c r="AO3154" s="1"/>
      <c r="AP3154" s="1"/>
      <c r="AQ3154" s="3"/>
      <c r="AR3154" s="3"/>
      <c r="AS3154" s="7"/>
      <c r="AT3154" s="1"/>
      <c r="AU3154" s="1"/>
      <c r="AV3154" s="1"/>
      <c r="AW3154" s="1"/>
      <c r="AX3154" s="1"/>
      <c r="AY3154" s="1"/>
      <c r="AZ3154" s="1"/>
      <c r="BA3154" s="1"/>
      <c r="BB3154" s="1"/>
    </row>
    <row r="3155" spans="1:54" x14ac:dyDescent="0.2">
      <c r="A3155" s="178">
        <f t="shared" si="1679"/>
        <v>44274</v>
      </c>
      <c r="B3155" s="2">
        <f t="shared" si="1665"/>
        <v>37934.031572451546</v>
      </c>
      <c r="C3155" s="2">
        <f t="shared" si="1680"/>
        <v>24463.030343179998</v>
      </c>
      <c r="D3155" s="2">
        <f>SUM(Y3155:Y$3321)</f>
        <v>24463.030343179998</v>
      </c>
      <c r="E3155" s="11">
        <f t="shared" si="1666"/>
        <v>0</v>
      </c>
      <c r="F3155" s="99">
        <f t="shared" si="1661"/>
        <v>5574.49</v>
      </c>
      <c r="G3155" s="3">
        <f>IF(N3155=1,VLOOKUP(A3154,[1]Plan1!$BG$69:$BI$188,3),G3154)</f>
        <v>5622.43</v>
      </c>
      <c r="H3155" s="200">
        <f t="shared" si="1662"/>
        <v>44198</v>
      </c>
      <c r="I3155" s="200">
        <f t="shared" si="1663"/>
        <v>44229</v>
      </c>
      <c r="J3155" s="27">
        <f t="shared" si="1667"/>
        <v>8.5998898553949488E-3</v>
      </c>
      <c r="K3155" s="12">
        <f t="shared" si="1681"/>
        <v>44287</v>
      </c>
      <c r="L3155" s="12">
        <f t="shared" si="1668"/>
        <v>44287</v>
      </c>
      <c r="M3155" s="1">
        <f t="shared" si="1682"/>
        <v>23</v>
      </c>
      <c r="N3155" s="1">
        <f t="shared" si="1669"/>
        <v>14</v>
      </c>
      <c r="O3155" s="2">
        <f t="shared" si="1670"/>
        <v>1.0052259400000001</v>
      </c>
      <c r="P3155" s="11">
        <f t="shared" si="1658"/>
        <v>1.00249973</v>
      </c>
      <c r="Q3155" s="11">
        <f t="shared" si="1654"/>
        <v>1.6076572864889238</v>
      </c>
      <c r="R3155" s="2">
        <f t="shared" si="1657"/>
        <v>1.6160588</v>
      </c>
      <c r="S3155" s="2">
        <f t="shared" si="1652"/>
        <v>1.54506685</v>
      </c>
      <c r="T3155" s="2">
        <f t="shared" si="1671"/>
        <v>37797.01723379</v>
      </c>
      <c r="U3155" s="2">
        <f t="shared" si="1672"/>
        <v>13333.986890611541</v>
      </c>
      <c r="V3155" s="2">
        <f t="shared" si="1673"/>
        <v>0</v>
      </c>
      <c r="W3155" s="2">
        <f t="shared" si="1674"/>
        <v>37797.017233791543</v>
      </c>
      <c r="X3155" s="29">
        <f t="shared" si="1675"/>
        <v>0</v>
      </c>
      <c r="Y3155" s="2">
        <f t="shared" si="1653"/>
        <v>0</v>
      </c>
      <c r="Z3155" s="82">
        <f t="shared" si="1676"/>
        <v>0</v>
      </c>
      <c r="AA3155" s="2">
        <f t="shared" si="1659"/>
        <v>0</v>
      </c>
      <c r="AB3155" s="27">
        <f t="shared" si="1683"/>
        <v>6.7299999999999999E-2</v>
      </c>
      <c r="AC3155" s="29">
        <f t="shared" si="1664"/>
        <v>14</v>
      </c>
      <c r="AD3155" s="29">
        <v>252</v>
      </c>
      <c r="AE3155" s="11">
        <f t="shared" si="1655"/>
        <v>1.0036250040000001</v>
      </c>
      <c r="AF3155" s="2">
        <f t="shared" si="1660"/>
        <v>137.01433865999999</v>
      </c>
      <c r="AG3155" s="2">
        <f t="shared" si="1677"/>
        <v>137.01433865999999</v>
      </c>
      <c r="AH3155" s="3">
        <f t="shared" si="1678"/>
        <v>0</v>
      </c>
      <c r="AI3155" s="4" t="str">
        <f t="shared" si="1656"/>
        <v>A+J=</v>
      </c>
      <c r="AJ3155" s="12">
        <f t="shared" si="1684"/>
        <v>44287</v>
      </c>
      <c r="AK3155" s="12"/>
      <c r="AL3155" s="4"/>
      <c r="AM3155" s="1"/>
      <c r="AN3155" s="12"/>
      <c r="AO3155" s="1"/>
      <c r="AP3155" s="1"/>
      <c r="AQ3155" s="3"/>
      <c r="AR3155" s="3"/>
      <c r="AS3155" s="7"/>
      <c r="AT3155" s="1"/>
      <c r="AU3155" s="1"/>
      <c r="AV3155" s="1"/>
      <c r="AW3155" s="1"/>
      <c r="AX3155" s="1"/>
      <c r="AY3155" s="1"/>
      <c r="AZ3155" s="1"/>
      <c r="BA3155" s="1"/>
      <c r="BB3155" s="1"/>
    </row>
    <row r="3156" spans="1:54" x14ac:dyDescent="0.2">
      <c r="A3156" s="178">
        <f t="shared" si="1679"/>
        <v>44275</v>
      </c>
      <c r="B3156" s="2">
        <f t="shared" si="1665"/>
        <v>37943.837290421543</v>
      </c>
      <c r="C3156" s="2">
        <f t="shared" si="1680"/>
        <v>24463.030343179998</v>
      </c>
      <c r="D3156" s="2">
        <f>SUM(Y3156:Y$3321)</f>
        <v>24463.030343179998</v>
      </c>
      <c r="E3156" s="11">
        <f t="shared" si="1666"/>
        <v>0</v>
      </c>
      <c r="F3156" s="99">
        <f t="shared" si="1661"/>
        <v>5574.49</v>
      </c>
      <c r="G3156" s="3">
        <f>IF(N3156=1,VLOOKUP(A3155,[1]Plan1!$BG$69:$BI$188,3),G3155)</f>
        <v>5622.43</v>
      </c>
      <c r="H3156" s="200">
        <f t="shared" si="1662"/>
        <v>44198</v>
      </c>
      <c r="I3156" s="200">
        <f t="shared" si="1663"/>
        <v>44229</v>
      </c>
      <c r="J3156" s="27">
        <f t="shared" si="1667"/>
        <v>8.5998898553949488E-3</v>
      </c>
      <c r="K3156" s="12">
        <f t="shared" si="1681"/>
        <v>44287</v>
      </c>
      <c r="L3156" s="12">
        <f t="shared" si="1668"/>
        <v>44287</v>
      </c>
      <c r="M3156" s="1">
        <f t="shared" si="1682"/>
        <v>23</v>
      </c>
      <c r="N3156" s="1">
        <f t="shared" si="1669"/>
        <v>15</v>
      </c>
      <c r="O3156" s="2">
        <f t="shared" si="1670"/>
        <v>1.00560026</v>
      </c>
      <c r="P3156" s="11">
        <f t="shared" si="1658"/>
        <v>1.00249973</v>
      </c>
      <c r="Q3156" s="11">
        <f t="shared" si="1654"/>
        <v>1.6076572864889238</v>
      </c>
      <c r="R3156" s="2">
        <f t="shared" si="1657"/>
        <v>1.61666058</v>
      </c>
      <c r="S3156" s="2">
        <f t="shared" si="1652"/>
        <v>1.54506685</v>
      </c>
      <c r="T3156" s="2">
        <f t="shared" si="1671"/>
        <v>37797.01723379</v>
      </c>
      <c r="U3156" s="2">
        <f t="shared" si="1672"/>
        <v>13333.986890611541</v>
      </c>
      <c r="V3156" s="2">
        <f t="shared" si="1673"/>
        <v>0</v>
      </c>
      <c r="W3156" s="2">
        <f t="shared" si="1674"/>
        <v>37797.017233791543</v>
      </c>
      <c r="X3156" s="29">
        <f t="shared" si="1675"/>
        <v>0</v>
      </c>
      <c r="Y3156" s="2">
        <f t="shared" si="1653"/>
        <v>0</v>
      </c>
      <c r="Z3156" s="82">
        <f t="shared" si="1676"/>
        <v>0</v>
      </c>
      <c r="AA3156" s="2">
        <f t="shared" si="1659"/>
        <v>0</v>
      </c>
      <c r="AB3156" s="27">
        <f t="shared" si="1683"/>
        <v>6.7299999999999999E-2</v>
      </c>
      <c r="AC3156" s="29">
        <f t="shared" si="1664"/>
        <v>15</v>
      </c>
      <c r="AD3156" s="29">
        <v>252</v>
      </c>
      <c r="AE3156" s="11">
        <f t="shared" si="1655"/>
        <v>1.003884435</v>
      </c>
      <c r="AF3156" s="2">
        <f t="shared" si="1660"/>
        <v>146.82005663000001</v>
      </c>
      <c r="AG3156" s="2">
        <f t="shared" si="1677"/>
        <v>146.82005663000001</v>
      </c>
      <c r="AH3156" s="3">
        <f t="shared" si="1678"/>
        <v>0</v>
      </c>
      <c r="AI3156" s="4" t="str">
        <f t="shared" si="1656"/>
        <v>A+J=</v>
      </c>
      <c r="AJ3156" s="12">
        <f t="shared" si="1684"/>
        <v>44287</v>
      </c>
      <c r="AK3156" s="12"/>
      <c r="AL3156" s="4"/>
      <c r="AM3156" s="1"/>
      <c r="AN3156" s="12"/>
      <c r="AO3156" s="1"/>
      <c r="AP3156" s="1"/>
      <c r="AQ3156" s="3"/>
      <c r="AR3156" s="3"/>
      <c r="AS3156" s="7"/>
      <c r="AT3156" s="1"/>
      <c r="AU3156" s="1"/>
      <c r="AV3156" s="1"/>
      <c r="AW3156" s="1"/>
      <c r="AX3156" s="1"/>
      <c r="AY3156" s="1"/>
      <c r="AZ3156" s="1"/>
      <c r="BA3156" s="1"/>
      <c r="BB3156" s="1"/>
    </row>
    <row r="3157" spans="1:54" x14ac:dyDescent="0.2">
      <c r="A3157" s="178">
        <f t="shared" si="1679"/>
        <v>44276</v>
      </c>
      <c r="B3157" s="2">
        <f t="shared" si="1665"/>
        <v>37943.837290421543</v>
      </c>
      <c r="C3157" s="2">
        <f t="shared" si="1680"/>
        <v>24463.030343179998</v>
      </c>
      <c r="D3157" s="2">
        <f>SUM(Y3157:Y$3321)</f>
        <v>24463.030343179998</v>
      </c>
      <c r="E3157" s="11">
        <f t="shared" si="1666"/>
        <v>0</v>
      </c>
      <c r="F3157" s="99">
        <f t="shared" si="1661"/>
        <v>5574.49</v>
      </c>
      <c r="G3157" s="3">
        <f>IF(N3157=1,VLOOKUP(A3156,[1]Plan1!$BG$69:$BI$188,3),G3156)</f>
        <v>5622.43</v>
      </c>
      <c r="H3157" s="200">
        <f t="shared" si="1662"/>
        <v>44198</v>
      </c>
      <c r="I3157" s="200">
        <f t="shared" si="1663"/>
        <v>44229</v>
      </c>
      <c r="J3157" s="27">
        <f t="shared" si="1667"/>
        <v>8.5998898553949488E-3</v>
      </c>
      <c r="K3157" s="12">
        <f t="shared" si="1681"/>
        <v>44287</v>
      </c>
      <c r="L3157" s="12">
        <f t="shared" si="1668"/>
        <v>44287</v>
      </c>
      <c r="M3157" s="1">
        <f t="shared" si="1682"/>
        <v>23</v>
      </c>
      <c r="N3157" s="1">
        <f t="shared" si="1669"/>
        <v>15</v>
      </c>
      <c r="O3157" s="2">
        <f t="shared" si="1670"/>
        <v>1.00560026</v>
      </c>
      <c r="P3157" s="11">
        <f t="shared" si="1658"/>
        <v>1.00249973</v>
      </c>
      <c r="Q3157" s="11">
        <f t="shared" si="1654"/>
        <v>1.6076572864889238</v>
      </c>
      <c r="R3157" s="2">
        <f t="shared" si="1657"/>
        <v>1.61666058</v>
      </c>
      <c r="S3157" s="2">
        <f t="shared" si="1652"/>
        <v>1.54506685</v>
      </c>
      <c r="T3157" s="2">
        <f t="shared" si="1671"/>
        <v>37797.01723379</v>
      </c>
      <c r="U3157" s="2">
        <f t="shared" si="1672"/>
        <v>13333.986890611541</v>
      </c>
      <c r="V3157" s="2">
        <f t="shared" si="1673"/>
        <v>0</v>
      </c>
      <c r="W3157" s="2">
        <f t="shared" si="1674"/>
        <v>37797.017233791543</v>
      </c>
      <c r="X3157" s="29">
        <f t="shared" si="1675"/>
        <v>0</v>
      </c>
      <c r="Y3157" s="2">
        <f t="shared" si="1653"/>
        <v>0</v>
      </c>
      <c r="Z3157" s="82">
        <f t="shared" si="1676"/>
        <v>0</v>
      </c>
      <c r="AA3157" s="2">
        <f t="shared" si="1659"/>
        <v>0</v>
      </c>
      <c r="AB3157" s="27">
        <f t="shared" si="1683"/>
        <v>6.7299999999999999E-2</v>
      </c>
      <c r="AC3157" s="29">
        <f t="shared" si="1664"/>
        <v>15</v>
      </c>
      <c r="AD3157" s="29">
        <v>252</v>
      </c>
      <c r="AE3157" s="11">
        <f t="shared" si="1655"/>
        <v>1.003884435</v>
      </c>
      <c r="AF3157" s="2">
        <f t="shared" si="1660"/>
        <v>146.82005663000001</v>
      </c>
      <c r="AG3157" s="2">
        <f t="shared" si="1677"/>
        <v>146.82005663000001</v>
      </c>
      <c r="AH3157" s="3">
        <f t="shared" si="1678"/>
        <v>0</v>
      </c>
      <c r="AI3157" s="4" t="str">
        <f t="shared" si="1656"/>
        <v>A+J=</v>
      </c>
      <c r="AJ3157" s="12">
        <f t="shared" si="1684"/>
        <v>44287</v>
      </c>
      <c r="AK3157" s="12"/>
      <c r="AL3157" s="4"/>
      <c r="AM3157" s="1"/>
      <c r="AN3157" s="12"/>
      <c r="AO3157" s="1"/>
      <c r="AP3157" s="1"/>
      <c r="AQ3157" s="3"/>
      <c r="AR3157" s="3"/>
      <c r="AS3157" s="7"/>
      <c r="AT3157" s="1"/>
      <c r="AU3157" s="1"/>
      <c r="AV3157" s="1"/>
      <c r="AW3157" s="1"/>
      <c r="AX3157" s="1"/>
      <c r="AY3157" s="1"/>
      <c r="AZ3157" s="1"/>
      <c r="BA3157" s="1"/>
      <c r="BB3157" s="1"/>
    </row>
    <row r="3158" spans="1:54" x14ac:dyDescent="0.2">
      <c r="A3158" s="178">
        <f t="shared" si="1679"/>
        <v>44277</v>
      </c>
      <c r="B3158" s="2">
        <f t="shared" si="1665"/>
        <v>37943.837290421543</v>
      </c>
      <c r="C3158" s="2">
        <f t="shared" si="1680"/>
        <v>24463.030343179998</v>
      </c>
      <c r="D3158" s="2">
        <f>SUM(Y3158:Y$3321)</f>
        <v>24463.030343179998</v>
      </c>
      <c r="E3158" s="11">
        <f t="shared" si="1666"/>
        <v>0</v>
      </c>
      <c r="F3158" s="99">
        <f t="shared" si="1661"/>
        <v>5574.49</v>
      </c>
      <c r="G3158" s="3">
        <f>IF(N3158=1,VLOOKUP(A3157,[1]Plan1!$BG$69:$BI$188,3),G3157)</f>
        <v>5622.43</v>
      </c>
      <c r="H3158" s="200">
        <f t="shared" si="1662"/>
        <v>44198</v>
      </c>
      <c r="I3158" s="200">
        <f t="shared" si="1663"/>
        <v>44229</v>
      </c>
      <c r="J3158" s="27">
        <f t="shared" si="1667"/>
        <v>8.5998898553949488E-3</v>
      </c>
      <c r="K3158" s="12">
        <f t="shared" si="1681"/>
        <v>44287</v>
      </c>
      <c r="L3158" s="12">
        <f t="shared" si="1668"/>
        <v>44287</v>
      </c>
      <c r="M3158" s="1">
        <f t="shared" si="1682"/>
        <v>23</v>
      </c>
      <c r="N3158" s="1">
        <f t="shared" si="1669"/>
        <v>15</v>
      </c>
      <c r="O3158" s="2">
        <f t="shared" si="1670"/>
        <v>1.00560026</v>
      </c>
      <c r="P3158" s="11">
        <f t="shared" si="1658"/>
        <v>1.00249973</v>
      </c>
      <c r="Q3158" s="11">
        <f t="shared" si="1654"/>
        <v>1.6076572864889238</v>
      </c>
      <c r="R3158" s="2">
        <f t="shared" si="1657"/>
        <v>1.61666058</v>
      </c>
      <c r="S3158" s="2">
        <f t="shared" si="1652"/>
        <v>1.54506685</v>
      </c>
      <c r="T3158" s="2">
        <f t="shared" si="1671"/>
        <v>37797.01723379</v>
      </c>
      <c r="U3158" s="2">
        <f t="shared" si="1672"/>
        <v>13333.986890611541</v>
      </c>
      <c r="V3158" s="2">
        <f t="shared" si="1673"/>
        <v>0</v>
      </c>
      <c r="W3158" s="2">
        <f t="shared" si="1674"/>
        <v>37797.017233791543</v>
      </c>
      <c r="X3158" s="29">
        <f t="shared" si="1675"/>
        <v>0</v>
      </c>
      <c r="Y3158" s="2">
        <f t="shared" si="1653"/>
        <v>0</v>
      </c>
      <c r="Z3158" s="82">
        <f t="shared" si="1676"/>
        <v>0</v>
      </c>
      <c r="AA3158" s="2">
        <f t="shared" si="1659"/>
        <v>0</v>
      </c>
      <c r="AB3158" s="27">
        <f t="shared" si="1683"/>
        <v>6.7299999999999999E-2</v>
      </c>
      <c r="AC3158" s="29">
        <f t="shared" si="1664"/>
        <v>15</v>
      </c>
      <c r="AD3158" s="29">
        <v>252</v>
      </c>
      <c r="AE3158" s="11">
        <f t="shared" si="1655"/>
        <v>1.003884435</v>
      </c>
      <c r="AF3158" s="2">
        <f t="shared" si="1660"/>
        <v>146.82005663000001</v>
      </c>
      <c r="AG3158" s="2">
        <f t="shared" si="1677"/>
        <v>146.82005663000001</v>
      </c>
      <c r="AH3158" s="3">
        <f t="shared" si="1678"/>
        <v>0</v>
      </c>
      <c r="AI3158" s="4" t="str">
        <f t="shared" si="1656"/>
        <v>A+J=</v>
      </c>
      <c r="AJ3158" s="12">
        <f t="shared" si="1684"/>
        <v>44287</v>
      </c>
      <c r="AK3158" s="12"/>
      <c r="AL3158" s="4"/>
      <c r="AM3158" s="1"/>
      <c r="AN3158" s="12"/>
      <c r="AO3158" s="1"/>
      <c r="AP3158" s="1"/>
      <c r="AQ3158" s="3"/>
      <c r="AR3158" s="3"/>
      <c r="AS3158" s="7"/>
      <c r="AT3158" s="1"/>
      <c r="AU3158" s="1"/>
      <c r="AV3158" s="1"/>
      <c r="AW3158" s="1"/>
      <c r="AX3158" s="1"/>
      <c r="AY3158" s="1"/>
      <c r="AZ3158" s="1"/>
      <c r="BA3158" s="1"/>
      <c r="BB3158" s="1"/>
    </row>
    <row r="3159" spans="1:54" x14ac:dyDescent="0.2">
      <c r="A3159" s="178">
        <f t="shared" si="1679"/>
        <v>44278</v>
      </c>
      <c r="B3159" s="2">
        <f t="shared" si="1665"/>
        <v>37953.645578601543</v>
      </c>
      <c r="C3159" s="2">
        <f t="shared" si="1680"/>
        <v>24463.030343179998</v>
      </c>
      <c r="D3159" s="2">
        <f>SUM(Y3159:Y$3321)</f>
        <v>24463.030343179998</v>
      </c>
      <c r="E3159" s="11">
        <f t="shared" si="1666"/>
        <v>0</v>
      </c>
      <c r="F3159" s="99">
        <f t="shared" si="1661"/>
        <v>5574.49</v>
      </c>
      <c r="G3159" s="3">
        <f>IF(N3159=1,VLOOKUP(A3158,[1]Plan1!$BG$69:$BI$188,3),G3158)</f>
        <v>5622.43</v>
      </c>
      <c r="H3159" s="200">
        <f t="shared" si="1662"/>
        <v>44198</v>
      </c>
      <c r="I3159" s="200">
        <f t="shared" si="1663"/>
        <v>44229</v>
      </c>
      <c r="J3159" s="27">
        <f t="shared" si="1667"/>
        <v>8.5998898553949488E-3</v>
      </c>
      <c r="K3159" s="12">
        <f t="shared" si="1681"/>
        <v>44287</v>
      </c>
      <c r="L3159" s="12">
        <f t="shared" si="1668"/>
        <v>44287</v>
      </c>
      <c r="M3159" s="1">
        <f t="shared" si="1682"/>
        <v>23</v>
      </c>
      <c r="N3159" s="1">
        <f t="shared" si="1669"/>
        <v>16</v>
      </c>
      <c r="O3159" s="2">
        <f t="shared" si="1670"/>
        <v>1.0059747299999999</v>
      </c>
      <c r="P3159" s="11">
        <f t="shared" si="1658"/>
        <v>1.00249973</v>
      </c>
      <c r="Q3159" s="11">
        <f t="shared" si="1654"/>
        <v>1.6076572864889238</v>
      </c>
      <c r="R3159" s="2">
        <f t="shared" si="1657"/>
        <v>1.6172626000000001</v>
      </c>
      <c r="S3159" s="2">
        <f t="shared" si="1652"/>
        <v>1.54506685</v>
      </c>
      <c r="T3159" s="2">
        <f t="shared" si="1671"/>
        <v>37797.01723379</v>
      </c>
      <c r="U3159" s="2">
        <f t="shared" si="1672"/>
        <v>13333.986890611541</v>
      </c>
      <c r="V3159" s="2">
        <f t="shared" si="1673"/>
        <v>0</v>
      </c>
      <c r="W3159" s="2">
        <f t="shared" si="1674"/>
        <v>37797.017233791543</v>
      </c>
      <c r="X3159" s="29">
        <f t="shared" si="1675"/>
        <v>0</v>
      </c>
      <c r="Y3159" s="2">
        <f t="shared" si="1653"/>
        <v>0</v>
      </c>
      <c r="Z3159" s="82">
        <f t="shared" si="1676"/>
        <v>0</v>
      </c>
      <c r="AA3159" s="2">
        <f t="shared" si="1659"/>
        <v>0</v>
      </c>
      <c r="AB3159" s="27">
        <f t="shared" si="1683"/>
        <v>6.7299999999999999E-2</v>
      </c>
      <c r="AC3159" s="29">
        <f t="shared" si="1664"/>
        <v>16</v>
      </c>
      <c r="AD3159" s="29">
        <v>252</v>
      </c>
      <c r="AE3159" s="11">
        <f t="shared" si="1655"/>
        <v>1.004143934</v>
      </c>
      <c r="AF3159" s="2">
        <f t="shared" si="1660"/>
        <v>156.62834480999999</v>
      </c>
      <c r="AG3159" s="2">
        <f t="shared" si="1677"/>
        <v>156.62834480999999</v>
      </c>
      <c r="AH3159" s="3">
        <f t="shared" si="1678"/>
        <v>0</v>
      </c>
      <c r="AI3159" s="4" t="str">
        <f t="shared" si="1656"/>
        <v>A+J=</v>
      </c>
      <c r="AJ3159" s="12">
        <f t="shared" si="1684"/>
        <v>44287</v>
      </c>
      <c r="AK3159" s="12"/>
      <c r="AL3159" s="4"/>
      <c r="AM3159" s="1"/>
      <c r="AN3159" s="12"/>
      <c r="AO3159" s="1"/>
      <c r="AP3159" s="1"/>
      <c r="AQ3159" s="3"/>
      <c r="AR3159" s="3"/>
      <c r="AS3159" s="7"/>
      <c r="AT3159" s="1"/>
      <c r="AU3159" s="1"/>
      <c r="AV3159" s="1"/>
      <c r="AW3159" s="1"/>
      <c r="AX3159" s="1"/>
      <c r="AY3159" s="1"/>
      <c r="AZ3159" s="1"/>
      <c r="BA3159" s="1"/>
      <c r="BB3159" s="1"/>
    </row>
    <row r="3160" spans="1:54" x14ac:dyDescent="0.2">
      <c r="A3160" s="178">
        <f t="shared" si="1679"/>
        <v>44279</v>
      </c>
      <c r="B3160" s="2">
        <f t="shared" si="1665"/>
        <v>37963.456361381541</v>
      </c>
      <c r="C3160" s="2">
        <f t="shared" si="1680"/>
        <v>24463.030343179998</v>
      </c>
      <c r="D3160" s="2">
        <f>SUM(Y3160:Y$3321)</f>
        <v>24463.030343179998</v>
      </c>
      <c r="E3160" s="11">
        <f t="shared" si="1666"/>
        <v>0</v>
      </c>
      <c r="F3160" s="99">
        <f t="shared" si="1661"/>
        <v>5574.49</v>
      </c>
      <c r="G3160" s="3">
        <f>IF(N3160=1,VLOOKUP(A3159,[1]Plan1!$BG$69:$BI$188,3),G3159)</f>
        <v>5622.43</v>
      </c>
      <c r="H3160" s="200">
        <f t="shared" si="1662"/>
        <v>44198</v>
      </c>
      <c r="I3160" s="200">
        <f t="shared" si="1663"/>
        <v>44229</v>
      </c>
      <c r="J3160" s="27">
        <f t="shared" si="1667"/>
        <v>8.5998898553949488E-3</v>
      </c>
      <c r="K3160" s="12">
        <f t="shared" si="1681"/>
        <v>44287</v>
      </c>
      <c r="L3160" s="12">
        <f t="shared" si="1668"/>
        <v>44287</v>
      </c>
      <c r="M3160" s="1">
        <f t="shared" si="1682"/>
        <v>23</v>
      </c>
      <c r="N3160" s="1">
        <f t="shared" si="1669"/>
        <v>17</v>
      </c>
      <c r="O3160" s="2">
        <f t="shared" si="1670"/>
        <v>1.0063493299999999</v>
      </c>
      <c r="P3160" s="11">
        <f t="shared" si="1658"/>
        <v>1.00249973</v>
      </c>
      <c r="Q3160" s="11">
        <f t="shared" si="1654"/>
        <v>1.6076572864889238</v>
      </c>
      <c r="R3160" s="2">
        <f t="shared" si="1657"/>
        <v>1.61786483</v>
      </c>
      <c r="S3160" s="2">
        <f t="shared" si="1652"/>
        <v>1.54506685</v>
      </c>
      <c r="T3160" s="2">
        <f t="shared" si="1671"/>
        <v>37797.01723379</v>
      </c>
      <c r="U3160" s="2">
        <f t="shared" si="1672"/>
        <v>13333.986890611541</v>
      </c>
      <c r="V3160" s="2">
        <f t="shared" si="1673"/>
        <v>0</v>
      </c>
      <c r="W3160" s="2">
        <f t="shared" si="1674"/>
        <v>37797.017233791543</v>
      </c>
      <c r="X3160" s="29">
        <f t="shared" si="1675"/>
        <v>0</v>
      </c>
      <c r="Y3160" s="2">
        <f t="shared" si="1653"/>
        <v>0</v>
      </c>
      <c r="Z3160" s="82">
        <f t="shared" si="1676"/>
        <v>0</v>
      </c>
      <c r="AA3160" s="2">
        <f t="shared" si="1659"/>
        <v>0</v>
      </c>
      <c r="AB3160" s="27">
        <f t="shared" si="1683"/>
        <v>6.7299999999999999E-2</v>
      </c>
      <c r="AC3160" s="29">
        <f t="shared" si="1664"/>
        <v>17</v>
      </c>
      <c r="AD3160" s="29">
        <v>252</v>
      </c>
      <c r="AE3160" s="11">
        <f t="shared" si="1655"/>
        <v>1.0044034989999999</v>
      </c>
      <c r="AF3160" s="2">
        <f t="shared" si="1660"/>
        <v>166.43912759</v>
      </c>
      <c r="AG3160" s="2">
        <f t="shared" si="1677"/>
        <v>166.43912759</v>
      </c>
      <c r="AH3160" s="3">
        <f t="shared" si="1678"/>
        <v>0</v>
      </c>
      <c r="AI3160" s="4" t="str">
        <f t="shared" si="1656"/>
        <v>A+J=</v>
      </c>
      <c r="AJ3160" s="12">
        <f t="shared" si="1684"/>
        <v>44287</v>
      </c>
      <c r="AK3160" s="12"/>
      <c r="AL3160" s="4"/>
      <c r="AM3160" s="1"/>
      <c r="AN3160" s="12"/>
      <c r="AO3160" s="1"/>
      <c r="AP3160" s="1"/>
      <c r="AQ3160" s="3"/>
      <c r="AR3160" s="3"/>
      <c r="AS3160" s="7"/>
      <c r="AT3160" s="1"/>
      <c r="AU3160" s="1"/>
      <c r="AV3160" s="1"/>
      <c r="AW3160" s="1"/>
      <c r="AX3160" s="1"/>
      <c r="AY3160" s="1"/>
      <c r="AZ3160" s="1"/>
      <c r="BA3160" s="1"/>
      <c r="BB3160" s="1"/>
    </row>
    <row r="3161" spans="1:54" x14ac:dyDescent="0.2">
      <c r="A3161" s="178">
        <f t="shared" si="1679"/>
        <v>44280</v>
      </c>
      <c r="B3161" s="2">
        <f t="shared" si="1665"/>
        <v>37973.26967656154</v>
      </c>
      <c r="C3161" s="2">
        <f t="shared" si="1680"/>
        <v>24463.030343179998</v>
      </c>
      <c r="D3161" s="2">
        <f>SUM(Y3161:Y$3321)</f>
        <v>24463.030343179998</v>
      </c>
      <c r="E3161" s="11">
        <f t="shared" si="1666"/>
        <v>0</v>
      </c>
      <c r="F3161" s="99">
        <f t="shared" si="1661"/>
        <v>5574.49</v>
      </c>
      <c r="G3161" s="3">
        <f>IF(N3161=1,VLOOKUP(A3160,[1]Plan1!$BG$69:$BI$188,3),G3160)</f>
        <v>5622.43</v>
      </c>
      <c r="H3161" s="200">
        <f t="shared" si="1662"/>
        <v>44198</v>
      </c>
      <c r="I3161" s="200">
        <f t="shared" si="1663"/>
        <v>44229</v>
      </c>
      <c r="J3161" s="27">
        <f t="shared" si="1667"/>
        <v>8.5998898553949488E-3</v>
      </c>
      <c r="K3161" s="12">
        <f t="shared" si="1681"/>
        <v>44287</v>
      </c>
      <c r="L3161" s="12">
        <f t="shared" si="1668"/>
        <v>44287</v>
      </c>
      <c r="M3161" s="1">
        <f t="shared" si="1682"/>
        <v>23</v>
      </c>
      <c r="N3161" s="1">
        <f t="shared" si="1669"/>
        <v>18</v>
      </c>
      <c r="O3161" s="2">
        <f t="shared" si="1670"/>
        <v>1.00672407</v>
      </c>
      <c r="P3161" s="11">
        <f t="shared" si="1658"/>
        <v>1.00249973</v>
      </c>
      <c r="Q3161" s="11">
        <f t="shared" si="1654"/>
        <v>1.6076572864889238</v>
      </c>
      <c r="R3161" s="2">
        <f t="shared" si="1657"/>
        <v>1.61846728</v>
      </c>
      <c r="S3161" s="2">
        <f t="shared" si="1652"/>
        <v>1.54506685</v>
      </c>
      <c r="T3161" s="2">
        <f t="shared" si="1671"/>
        <v>37797.01723379</v>
      </c>
      <c r="U3161" s="2">
        <f t="shared" si="1672"/>
        <v>13333.986890611541</v>
      </c>
      <c r="V3161" s="2">
        <f t="shared" si="1673"/>
        <v>0</v>
      </c>
      <c r="W3161" s="2">
        <f t="shared" si="1674"/>
        <v>37797.017233791543</v>
      </c>
      <c r="X3161" s="29">
        <f t="shared" si="1675"/>
        <v>0</v>
      </c>
      <c r="Y3161" s="2">
        <f t="shared" si="1653"/>
        <v>0</v>
      </c>
      <c r="Z3161" s="82">
        <f t="shared" si="1676"/>
        <v>0</v>
      </c>
      <c r="AA3161" s="2">
        <f t="shared" si="1659"/>
        <v>0</v>
      </c>
      <c r="AB3161" s="27">
        <f t="shared" si="1683"/>
        <v>6.7299999999999999E-2</v>
      </c>
      <c r="AC3161" s="29">
        <f t="shared" si="1664"/>
        <v>18</v>
      </c>
      <c r="AD3161" s="29">
        <v>252</v>
      </c>
      <c r="AE3161" s="11">
        <f t="shared" si="1655"/>
        <v>1.004663131</v>
      </c>
      <c r="AF3161" s="2">
        <f t="shared" si="1660"/>
        <v>176.25244276999999</v>
      </c>
      <c r="AG3161" s="2">
        <f t="shared" si="1677"/>
        <v>176.25244276999999</v>
      </c>
      <c r="AH3161" s="3">
        <f t="shared" si="1678"/>
        <v>0</v>
      </c>
      <c r="AI3161" s="4" t="str">
        <f t="shared" si="1656"/>
        <v>A+J=</v>
      </c>
      <c r="AJ3161" s="12">
        <f t="shared" si="1684"/>
        <v>44287</v>
      </c>
      <c r="AK3161" s="12"/>
      <c r="AL3161" s="4"/>
      <c r="AM3161" s="1"/>
      <c r="AN3161" s="12"/>
      <c r="AO3161" s="1"/>
      <c r="AP3161" s="1"/>
      <c r="AQ3161" s="3"/>
      <c r="AR3161" s="3"/>
      <c r="AS3161" s="7"/>
      <c r="AT3161" s="1"/>
      <c r="AU3161" s="1"/>
      <c r="AV3161" s="1"/>
      <c r="AW3161" s="1"/>
      <c r="AX3161" s="1"/>
      <c r="AY3161" s="1"/>
      <c r="AZ3161" s="1"/>
      <c r="BA3161" s="1"/>
      <c r="BB3161" s="1"/>
    </row>
    <row r="3162" spans="1:54" x14ac:dyDescent="0.2">
      <c r="A3162" s="178">
        <f t="shared" si="1679"/>
        <v>44281</v>
      </c>
      <c r="B3162" s="2">
        <f t="shared" si="1665"/>
        <v>37983.085561931541</v>
      </c>
      <c r="C3162" s="2">
        <f t="shared" si="1680"/>
        <v>24463.030343179998</v>
      </c>
      <c r="D3162" s="2">
        <f>SUM(Y3162:Y$3321)</f>
        <v>24463.030343179998</v>
      </c>
      <c r="E3162" s="11">
        <f t="shared" si="1666"/>
        <v>0</v>
      </c>
      <c r="F3162" s="99">
        <f t="shared" si="1661"/>
        <v>5574.49</v>
      </c>
      <c r="G3162" s="3">
        <f>IF(N3162=1,VLOOKUP(A3161,[1]Plan1!$BG$69:$BI$188,3),G3161)</f>
        <v>5622.43</v>
      </c>
      <c r="H3162" s="200">
        <f t="shared" si="1662"/>
        <v>44198</v>
      </c>
      <c r="I3162" s="200">
        <f t="shared" si="1663"/>
        <v>44229</v>
      </c>
      <c r="J3162" s="27">
        <f t="shared" si="1667"/>
        <v>8.5998898553949488E-3</v>
      </c>
      <c r="K3162" s="12">
        <f t="shared" si="1681"/>
        <v>44287</v>
      </c>
      <c r="L3162" s="12">
        <f t="shared" si="1668"/>
        <v>44287</v>
      </c>
      <c r="M3162" s="1">
        <f t="shared" si="1682"/>
        <v>23</v>
      </c>
      <c r="N3162" s="1">
        <f t="shared" si="1669"/>
        <v>19</v>
      </c>
      <c r="O3162" s="2">
        <f t="shared" si="1670"/>
        <v>1.00709896</v>
      </c>
      <c r="P3162" s="11">
        <f t="shared" si="1658"/>
        <v>1.00249973</v>
      </c>
      <c r="Q3162" s="11">
        <f t="shared" si="1654"/>
        <v>1.6076572864889238</v>
      </c>
      <c r="R3162" s="2">
        <f t="shared" si="1657"/>
        <v>1.6190699799999999</v>
      </c>
      <c r="S3162" s="2">
        <f t="shared" si="1652"/>
        <v>1.54506685</v>
      </c>
      <c r="T3162" s="2">
        <f t="shared" si="1671"/>
        <v>37797.01723379</v>
      </c>
      <c r="U3162" s="2">
        <f t="shared" si="1672"/>
        <v>13333.986890611541</v>
      </c>
      <c r="V3162" s="2">
        <f t="shared" si="1673"/>
        <v>0</v>
      </c>
      <c r="W3162" s="2">
        <f t="shared" si="1674"/>
        <v>37797.017233791543</v>
      </c>
      <c r="X3162" s="29">
        <f t="shared" si="1675"/>
        <v>0</v>
      </c>
      <c r="Y3162" s="2">
        <f t="shared" si="1653"/>
        <v>0</v>
      </c>
      <c r="Z3162" s="82">
        <f t="shared" si="1676"/>
        <v>0</v>
      </c>
      <c r="AA3162" s="2">
        <f t="shared" si="1659"/>
        <v>0</v>
      </c>
      <c r="AB3162" s="27">
        <f t="shared" si="1683"/>
        <v>6.7299999999999999E-2</v>
      </c>
      <c r="AC3162" s="29">
        <f t="shared" si="1664"/>
        <v>19</v>
      </c>
      <c r="AD3162" s="29">
        <v>252</v>
      </c>
      <c r="AE3162" s="11">
        <f t="shared" si="1655"/>
        <v>1.004922831</v>
      </c>
      <c r="AF3162" s="2">
        <f t="shared" si="1660"/>
        <v>186.06832814000001</v>
      </c>
      <c r="AG3162" s="2">
        <f t="shared" si="1677"/>
        <v>186.06832814000001</v>
      </c>
      <c r="AH3162" s="3">
        <f t="shared" si="1678"/>
        <v>0</v>
      </c>
      <c r="AI3162" s="4" t="str">
        <f t="shared" si="1656"/>
        <v>A+J=</v>
      </c>
      <c r="AJ3162" s="12">
        <f t="shared" si="1684"/>
        <v>44287</v>
      </c>
      <c r="AK3162" s="12"/>
      <c r="AL3162" s="4"/>
      <c r="AM3162" s="1"/>
      <c r="AN3162" s="12"/>
      <c r="AO3162" s="1"/>
      <c r="AP3162" s="1"/>
      <c r="AQ3162" s="3"/>
      <c r="AR3162" s="3"/>
      <c r="AS3162" s="7"/>
      <c r="AT3162" s="1"/>
      <c r="AU3162" s="1"/>
      <c r="AV3162" s="1"/>
      <c r="AW3162" s="1"/>
      <c r="AX3162" s="1"/>
      <c r="AY3162" s="1"/>
      <c r="AZ3162" s="1"/>
      <c r="BA3162" s="1"/>
      <c r="BB3162" s="1"/>
    </row>
    <row r="3163" spans="1:54" x14ac:dyDescent="0.2">
      <c r="A3163" s="178">
        <f t="shared" si="1679"/>
        <v>44282</v>
      </c>
      <c r="B3163" s="2">
        <f t="shared" si="1665"/>
        <v>37992.903941911543</v>
      </c>
      <c r="C3163" s="2">
        <f t="shared" si="1680"/>
        <v>24463.030343179998</v>
      </c>
      <c r="D3163" s="2">
        <f>SUM(Y3163:Y$3321)</f>
        <v>24463.030343179998</v>
      </c>
      <c r="E3163" s="11">
        <f t="shared" si="1666"/>
        <v>0</v>
      </c>
      <c r="F3163" s="99">
        <f t="shared" si="1661"/>
        <v>5574.49</v>
      </c>
      <c r="G3163" s="3">
        <f>IF(N3163=1,VLOOKUP(A3162,[1]Plan1!$BG$69:$BI$188,3),G3162)</f>
        <v>5622.43</v>
      </c>
      <c r="H3163" s="200">
        <f t="shared" si="1662"/>
        <v>44198</v>
      </c>
      <c r="I3163" s="200">
        <f t="shared" si="1663"/>
        <v>44229</v>
      </c>
      <c r="J3163" s="27">
        <f t="shared" si="1667"/>
        <v>8.5998898553949488E-3</v>
      </c>
      <c r="K3163" s="12">
        <f t="shared" si="1681"/>
        <v>44287</v>
      </c>
      <c r="L3163" s="12">
        <f t="shared" si="1668"/>
        <v>44287</v>
      </c>
      <c r="M3163" s="1">
        <f t="shared" si="1682"/>
        <v>23</v>
      </c>
      <c r="N3163" s="1">
        <f t="shared" si="1669"/>
        <v>20</v>
      </c>
      <c r="O3163" s="2">
        <f t="shared" si="1670"/>
        <v>1.0074739800000001</v>
      </c>
      <c r="P3163" s="11">
        <f t="shared" si="1658"/>
        <v>1.00249973</v>
      </c>
      <c r="Q3163" s="11">
        <f t="shared" si="1654"/>
        <v>1.6076572864889238</v>
      </c>
      <c r="R3163" s="2">
        <f t="shared" si="1657"/>
        <v>1.61967288</v>
      </c>
      <c r="S3163" s="2">
        <f t="shared" si="1652"/>
        <v>1.54506685</v>
      </c>
      <c r="T3163" s="2">
        <f t="shared" si="1671"/>
        <v>37797.01723379</v>
      </c>
      <c r="U3163" s="2">
        <f t="shared" si="1672"/>
        <v>13333.986890611541</v>
      </c>
      <c r="V3163" s="2">
        <f t="shared" si="1673"/>
        <v>0</v>
      </c>
      <c r="W3163" s="2">
        <f t="shared" si="1674"/>
        <v>37797.017233791543</v>
      </c>
      <c r="X3163" s="29">
        <f t="shared" si="1675"/>
        <v>0</v>
      </c>
      <c r="Y3163" s="2">
        <f t="shared" si="1653"/>
        <v>0</v>
      </c>
      <c r="Z3163" s="82">
        <f t="shared" si="1676"/>
        <v>0</v>
      </c>
      <c r="AA3163" s="2">
        <f t="shared" si="1659"/>
        <v>0</v>
      </c>
      <c r="AB3163" s="27">
        <f t="shared" si="1683"/>
        <v>6.7299999999999999E-2</v>
      </c>
      <c r="AC3163" s="29">
        <f t="shared" si="1664"/>
        <v>20</v>
      </c>
      <c r="AD3163" s="29">
        <v>252</v>
      </c>
      <c r="AE3163" s="11">
        <f t="shared" si="1655"/>
        <v>1.0051825969999999</v>
      </c>
      <c r="AF3163" s="2">
        <f t="shared" si="1660"/>
        <v>195.88670812000001</v>
      </c>
      <c r="AG3163" s="2">
        <f t="shared" si="1677"/>
        <v>195.88670812000001</v>
      </c>
      <c r="AH3163" s="3">
        <f t="shared" si="1678"/>
        <v>0</v>
      </c>
      <c r="AI3163" s="4" t="str">
        <f t="shared" si="1656"/>
        <v>A+J=</v>
      </c>
      <c r="AJ3163" s="12">
        <f t="shared" si="1684"/>
        <v>44287</v>
      </c>
      <c r="AK3163" s="12"/>
      <c r="AL3163" s="4"/>
      <c r="AM3163" s="1"/>
      <c r="AN3163" s="12"/>
      <c r="AO3163" s="1"/>
      <c r="AP3163" s="1"/>
      <c r="AQ3163" s="3"/>
      <c r="AR3163" s="3"/>
      <c r="AS3163" s="7"/>
      <c r="AT3163" s="1"/>
      <c r="AU3163" s="1"/>
      <c r="AV3163" s="1"/>
      <c r="AW3163" s="1"/>
      <c r="AX3163" s="1"/>
      <c r="AY3163" s="1"/>
      <c r="AZ3163" s="1"/>
      <c r="BA3163" s="1"/>
      <c r="BB3163" s="1"/>
    </row>
    <row r="3164" spans="1:54" x14ac:dyDescent="0.2">
      <c r="A3164" s="178">
        <f t="shared" si="1679"/>
        <v>44283</v>
      </c>
      <c r="B3164" s="2">
        <f t="shared" si="1665"/>
        <v>37992.903941911543</v>
      </c>
      <c r="C3164" s="2">
        <f t="shared" si="1680"/>
        <v>24463.030343179998</v>
      </c>
      <c r="D3164" s="2">
        <f>SUM(Y3164:Y$3321)</f>
        <v>24463.030343179998</v>
      </c>
      <c r="E3164" s="11">
        <f t="shared" si="1666"/>
        <v>0</v>
      </c>
      <c r="F3164" s="99">
        <f t="shared" si="1661"/>
        <v>5574.49</v>
      </c>
      <c r="G3164" s="3">
        <f>IF(N3164=1,VLOOKUP(A3163,[1]Plan1!$BG$69:$BI$188,3),G3163)</f>
        <v>5622.43</v>
      </c>
      <c r="H3164" s="200">
        <f t="shared" si="1662"/>
        <v>44198</v>
      </c>
      <c r="I3164" s="200">
        <f t="shared" si="1663"/>
        <v>44229</v>
      </c>
      <c r="J3164" s="27">
        <f t="shared" si="1667"/>
        <v>8.5998898553949488E-3</v>
      </c>
      <c r="K3164" s="12">
        <f t="shared" si="1681"/>
        <v>44287</v>
      </c>
      <c r="L3164" s="12">
        <f t="shared" si="1668"/>
        <v>44287</v>
      </c>
      <c r="M3164" s="1">
        <f t="shared" si="1682"/>
        <v>23</v>
      </c>
      <c r="N3164" s="1">
        <f t="shared" si="1669"/>
        <v>20</v>
      </c>
      <c r="O3164" s="2">
        <f t="shared" si="1670"/>
        <v>1.0074739800000001</v>
      </c>
      <c r="P3164" s="11">
        <f t="shared" si="1658"/>
        <v>1.00249973</v>
      </c>
      <c r="Q3164" s="11">
        <f t="shared" si="1654"/>
        <v>1.6076572864889238</v>
      </c>
      <c r="R3164" s="2">
        <f t="shared" si="1657"/>
        <v>1.61967288</v>
      </c>
      <c r="S3164" s="2">
        <f t="shared" si="1652"/>
        <v>1.54506685</v>
      </c>
      <c r="T3164" s="2">
        <f t="shared" si="1671"/>
        <v>37797.01723379</v>
      </c>
      <c r="U3164" s="2">
        <f t="shared" si="1672"/>
        <v>13333.986890611541</v>
      </c>
      <c r="V3164" s="2">
        <f t="shared" si="1673"/>
        <v>0</v>
      </c>
      <c r="W3164" s="2">
        <f t="shared" si="1674"/>
        <v>37797.017233791543</v>
      </c>
      <c r="X3164" s="29">
        <f t="shared" si="1675"/>
        <v>0</v>
      </c>
      <c r="Y3164" s="2">
        <f t="shared" si="1653"/>
        <v>0</v>
      </c>
      <c r="Z3164" s="82">
        <f t="shared" si="1676"/>
        <v>0</v>
      </c>
      <c r="AA3164" s="2">
        <f t="shared" si="1659"/>
        <v>0</v>
      </c>
      <c r="AB3164" s="27">
        <f t="shared" si="1683"/>
        <v>6.7299999999999999E-2</v>
      </c>
      <c r="AC3164" s="29">
        <f t="shared" si="1664"/>
        <v>20</v>
      </c>
      <c r="AD3164" s="29">
        <v>252</v>
      </c>
      <c r="AE3164" s="11">
        <f t="shared" si="1655"/>
        <v>1.0051825969999999</v>
      </c>
      <c r="AF3164" s="2">
        <f t="shared" si="1660"/>
        <v>195.88670812000001</v>
      </c>
      <c r="AG3164" s="2">
        <f t="shared" si="1677"/>
        <v>195.88670812000001</v>
      </c>
      <c r="AH3164" s="3">
        <f t="shared" si="1678"/>
        <v>0</v>
      </c>
      <c r="AI3164" s="4" t="str">
        <f t="shared" si="1656"/>
        <v>A+J=</v>
      </c>
      <c r="AJ3164" s="12">
        <f t="shared" si="1684"/>
        <v>44287</v>
      </c>
      <c r="AK3164" s="12"/>
      <c r="AL3164" s="4"/>
      <c r="AM3164" s="1"/>
      <c r="AN3164" s="12"/>
      <c r="AO3164" s="1"/>
      <c r="AP3164" s="1"/>
      <c r="AQ3164" s="3"/>
      <c r="AR3164" s="3"/>
      <c r="AS3164" s="7"/>
      <c r="AT3164" s="1"/>
      <c r="AU3164" s="1"/>
      <c r="AV3164" s="1"/>
      <c r="AW3164" s="1"/>
      <c r="AX3164" s="1"/>
      <c r="AY3164" s="1"/>
      <c r="AZ3164" s="1"/>
      <c r="BA3164" s="1"/>
      <c r="BB3164" s="1"/>
    </row>
    <row r="3165" spans="1:54" x14ac:dyDescent="0.2">
      <c r="A3165" s="178">
        <f t="shared" si="1679"/>
        <v>44284</v>
      </c>
      <c r="B3165" s="2">
        <f t="shared" si="1665"/>
        <v>37992.903941911543</v>
      </c>
      <c r="C3165" s="2">
        <f t="shared" si="1680"/>
        <v>24463.030343179998</v>
      </c>
      <c r="D3165" s="2">
        <f>SUM(Y3165:Y$3321)</f>
        <v>24463.030343179998</v>
      </c>
      <c r="E3165" s="11">
        <f t="shared" si="1666"/>
        <v>0</v>
      </c>
      <c r="F3165" s="99">
        <f t="shared" si="1661"/>
        <v>5574.49</v>
      </c>
      <c r="G3165" s="3">
        <f>IF(N3165=1,VLOOKUP(A3164,[1]Plan1!$BG$69:$BI$188,3),G3164)</f>
        <v>5622.43</v>
      </c>
      <c r="H3165" s="200">
        <f t="shared" si="1662"/>
        <v>44198</v>
      </c>
      <c r="I3165" s="200">
        <f t="shared" si="1663"/>
        <v>44229</v>
      </c>
      <c r="J3165" s="27">
        <f t="shared" si="1667"/>
        <v>8.5998898553949488E-3</v>
      </c>
      <c r="K3165" s="12">
        <f t="shared" si="1681"/>
        <v>44287</v>
      </c>
      <c r="L3165" s="12">
        <f t="shared" si="1668"/>
        <v>44287</v>
      </c>
      <c r="M3165" s="1">
        <f t="shared" si="1682"/>
        <v>23</v>
      </c>
      <c r="N3165" s="1">
        <f t="shared" si="1669"/>
        <v>20</v>
      </c>
      <c r="O3165" s="2">
        <f t="shared" si="1670"/>
        <v>1.0074739800000001</v>
      </c>
      <c r="P3165" s="11">
        <f t="shared" si="1658"/>
        <v>1.00249973</v>
      </c>
      <c r="Q3165" s="11">
        <f t="shared" si="1654"/>
        <v>1.6076572864889238</v>
      </c>
      <c r="R3165" s="2">
        <f t="shared" si="1657"/>
        <v>1.61967288</v>
      </c>
      <c r="S3165" s="2">
        <f t="shared" si="1652"/>
        <v>1.54506685</v>
      </c>
      <c r="T3165" s="2">
        <f t="shared" si="1671"/>
        <v>37797.01723379</v>
      </c>
      <c r="U3165" s="2">
        <f t="shared" si="1672"/>
        <v>13333.986890611541</v>
      </c>
      <c r="V3165" s="2">
        <f t="shared" si="1673"/>
        <v>0</v>
      </c>
      <c r="W3165" s="2">
        <f t="shared" si="1674"/>
        <v>37797.017233791543</v>
      </c>
      <c r="X3165" s="29">
        <f t="shared" si="1675"/>
        <v>0</v>
      </c>
      <c r="Y3165" s="2">
        <f t="shared" si="1653"/>
        <v>0</v>
      </c>
      <c r="Z3165" s="82">
        <f t="shared" si="1676"/>
        <v>0</v>
      </c>
      <c r="AA3165" s="2">
        <f t="shared" si="1659"/>
        <v>0</v>
      </c>
      <c r="AB3165" s="27">
        <f t="shared" si="1683"/>
        <v>6.7299999999999999E-2</v>
      </c>
      <c r="AC3165" s="29">
        <f t="shared" si="1664"/>
        <v>20</v>
      </c>
      <c r="AD3165" s="29">
        <v>252</v>
      </c>
      <c r="AE3165" s="11">
        <f t="shared" si="1655"/>
        <v>1.0051825969999999</v>
      </c>
      <c r="AF3165" s="2">
        <f t="shared" si="1660"/>
        <v>195.88670812000001</v>
      </c>
      <c r="AG3165" s="2">
        <f t="shared" si="1677"/>
        <v>195.88670812000001</v>
      </c>
      <c r="AH3165" s="3">
        <f t="shared" si="1678"/>
        <v>0</v>
      </c>
      <c r="AI3165" s="4" t="str">
        <f t="shared" si="1656"/>
        <v>A+J=</v>
      </c>
      <c r="AJ3165" s="12">
        <f t="shared" si="1684"/>
        <v>44287</v>
      </c>
      <c r="AK3165" s="12"/>
      <c r="AL3165" s="4"/>
      <c r="AM3165" s="1"/>
      <c r="AN3165" s="12"/>
      <c r="AO3165" s="1"/>
      <c r="AP3165" s="1"/>
      <c r="AQ3165" s="3"/>
      <c r="AR3165" s="3"/>
      <c r="AS3165" s="7"/>
      <c r="AT3165" s="1"/>
      <c r="AU3165" s="1"/>
      <c r="AV3165" s="1"/>
      <c r="AW3165" s="1"/>
      <c r="AX3165" s="1"/>
      <c r="AY3165" s="1"/>
      <c r="AZ3165" s="1"/>
      <c r="BA3165" s="1"/>
      <c r="BB3165" s="1"/>
    </row>
    <row r="3166" spans="1:54" x14ac:dyDescent="0.2">
      <c r="A3166" s="178">
        <f t="shared" si="1679"/>
        <v>44285</v>
      </c>
      <c r="B3166" s="2">
        <f t="shared" si="1665"/>
        <v>38002.724892091544</v>
      </c>
      <c r="C3166" s="2">
        <f t="shared" si="1680"/>
        <v>24463.030343179998</v>
      </c>
      <c r="D3166" s="2">
        <f>SUM(Y3166:Y$3321)</f>
        <v>24463.030343179998</v>
      </c>
      <c r="E3166" s="11">
        <f t="shared" si="1666"/>
        <v>0</v>
      </c>
      <c r="F3166" s="99">
        <f t="shared" si="1661"/>
        <v>5574.49</v>
      </c>
      <c r="G3166" s="3">
        <f>IF(N3166=1,VLOOKUP(A3165,[1]Plan1!$BG$69:$BI$188,3),G3165)</f>
        <v>5622.43</v>
      </c>
      <c r="H3166" s="200">
        <f t="shared" si="1662"/>
        <v>44198</v>
      </c>
      <c r="I3166" s="200">
        <f t="shared" si="1663"/>
        <v>44229</v>
      </c>
      <c r="J3166" s="27">
        <f t="shared" si="1667"/>
        <v>8.5998898553949488E-3</v>
      </c>
      <c r="K3166" s="12">
        <f t="shared" si="1681"/>
        <v>44287</v>
      </c>
      <c r="L3166" s="12">
        <f t="shared" si="1668"/>
        <v>44287</v>
      </c>
      <c r="M3166" s="1">
        <f t="shared" si="1682"/>
        <v>23</v>
      </c>
      <c r="N3166" s="1">
        <f t="shared" si="1669"/>
        <v>21</v>
      </c>
      <c r="O3166" s="2">
        <f t="shared" si="1670"/>
        <v>1.00784914</v>
      </c>
      <c r="P3166" s="11">
        <f t="shared" si="1658"/>
        <v>1.00249973</v>
      </c>
      <c r="Q3166" s="11">
        <f t="shared" si="1654"/>
        <v>1.6076572864889238</v>
      </c>
      <c r="R3166" s="2">
        <f t="shared" si="1657"/>
        <v>1.62027601</v>
      </c>
      <c r="S3166" s="2">
        <f t="shared" ref="S3166:S3229" si="1685">IF(AND(X3166&gt;0,MONTH(A3166)=10),R3166,S3165)</f>
        <v>1.54506685</v>
      </c>
      <c r="T3166" s="2">
        <f t="shared" si="1671"/>
        <v>37797.01723379</v>
      </c>
      <c r="U3166" s="2">
        <f t="shared" si="1672"/>
        <v>13333.986890611541</v>
      </c>
      <c r="V3166" s="2">
        <f t="shared" si="1673"/>
        <v>0</v>
      </c>
      <c r="W3166" s="2">
        <f t="shared" si="1674"/>
        <v>37797.017233791543</v>
      </c>
      <c r="X3166" s="29">
        <f t="shared" si="1675"/>
        <v>0</v>
      </c>
      <c r="Y3166" s="2">
        <f t="shared" ref="Y3166:Y3229" si="1686">IF(X3166&gt;0,VLOOKUP(A3166,AN$12:AR$131,5),0)</f>
        <v>0</v>
      </c>
      <c r="Z3166" s="82">
        <f t="shared" si="1676"/>
        <v>0</v>
      </c>
      <c r="AA3166" s="2">
        <f t="shared" si="1659"/>
        <v>0</v>
      </c>
      <c r="AB3166" s="27">
        <f t="shared" si="1683"/>
        <v>6.7299999999999999E-2</v>
      </c>
      <c r="AC3166" s="29">
        <f t="shared" si="1664"/>
        <v>21</v>
      </c>
      <c r="AD3166" s="29">
        <v>252</v>
      </c>
      <c r="AE3166" s="11">
        <f t="shared" si="1655"/>
        <v>1.0054424310000001</v>
      </c>
      <c r="AF3166" s="2">
        <f t="shared" si="1660"/>
        <v>205.70765829999999</v>
      </c>
      <c r="AG3166" s="2">
        <f t="shared" si="1677"/>
        <v>205.70765829999999</v>
      </c>
      <c r="AH3166" s="3">
        <f t="shared" si="1678"/>
        <v>0</v>
      </c>
      <c r="AI3166" s="4" t="str">
        <f t="shared" si="1656"/>
        <v>A+J=</v>
      </c>
      <c r="AJ3166" s="12">
        <f t="shared" si="1684"/>
        <v>44287</v>
      </c>
      <c r="AK3166" s="12"/>
      <c r="AL3166" s="4"/>
      <c r="AM3166" s="1"/>
      <c r="AN3166" s="12"/>
      <c r="AO3166" s="1"/>
      <c r="AP3166" s="1"/>
      <c r="AQ3166" s="3"/>
      <c r="AR3166" s="3"/>
      <c r="AS3166" s="7"/>
      <c r="AT3166" s="1"/>
      <c r="AU3166" s="1"/>
      <c r="AV3166" s="1"/>
      <c r="AW3166" s="1"/>
      <c r="AX3166" s="1"/>
      <c r="AY3166" s="1"/>
      <c r="AZ3166" s="1"/>
      <c r="BA3166" s="1"/>
      <c r="BB3166" s="1"/>
    </row>
    <row r="3167" spans="1:54" x14ac:dyDescent="0.2">
      <c r="A3167" s="178">
        <f t="shared" si="1679"/>
        <v>44286</v>
      </c>
      <c r="B3167" s="2">
        <f t="shared" si="1665"/>
        <v>38012.548374661543</v>
      </c>
      <c r="C3167" s="2">
        <f t="shared" si="1680"/>
        <v>24463.030343179998</v>
      </c>
      <c r="D3167" s="2">
        <f>SUM(Y3167:Y$3321)</f>
        <v>24463.030343179998</v>
      </c>
      <c r="E3167" s="11">
        <f t="shared" si="1666"/>
        <v>0</v>
      </c>
      <c r="F3167" s="99">
        <f t="shared" si="1661"/>
        <v>5574.49</v>
      </c>
      <c r="G3167" s="3">
        <f>IF(N3167=1,VLOOKUP(A3166,[1]Plan1!$BG$69:$BI$188,3),G3166)</f>
        <v>5622.43</v>
      </c>
      <c r="H3167" s="200">
        <f t="shared" si="1662"/>
        <v>44198</v>
      </c>
      <c r="I3167" s="200">
        <f t="shared" si="1663"/>
        <v>44229</v>
      </c>
      <c r="J3167" s="27">
        <f t="shared" si="1667"/>
        <v>8.5998898553949488E-3</v>
      </c>
      <c r="K3167" s="12">
        <f t="shared" si="1681"/>
        <v>44287</v>
      </c>
      <c r="L3167" s="12">
        <f t="shared" si="1668"/>
        <v>44287</v>
      </c>
      <c r="M3167" s="1">
        <f t="shared" si="1682"/>
        <v>23</v>
      </c>
      <c r="N3167" s="1">
        <f t="shared" si="1669"/>
        <v>22</v>
      </c>
      <c r="O3167" s="2">
        <f t="shared" si="1670"/>
        <v>1.00822444</v>
      </c>
      <c r="P3167" s="11">
        <f t="shared" si="1658"/>
        <v>1.00249973</v>
      </c>
      <c r="Q3167" s="11">
        <f t="shared" ref="Q3167:Q3230" si="1687">IF(L3167&gt;L3166,Q3166*P3167,Q3166)</f>
        <v>1.6076572864889238</v>
      </c>
      <c r="R3167" s="2">
        <f t="shared" si="1657"/>
        <v>1.62087936</v>
      </c>
      <c r="S3167" s="2">
        <f t="shared" si="1685"/>
        <v>1.54506685</v>
      </c>
      <c r="T3167" s="2">
        <f t="shared" si="1671"/>
        <v>37797.01723379</v>
      </c>
      <c r="U3167" s="2">
        <f t="shared" si="1672"/>
        <v>13333.986890611541</v>
      </c>
      <c r="V3167" s="2">
        <f t="shared" si="1673"/>
        <v>0</v>
      </c>
      <c r="W3167" s="2">
        <f t="shared" si="1674"/>
        <v>37797.017233791543</v>
      </c>
      <c r="X3167" s="29">
        <f t="shared" si="1675"/>
        <v>0</v>
      </c>
      <c r="Y3167" s="2">
        <f t="shared" si="1686"/>
        <v>0</v>
      </c>
      <c r="Z3167" s="82">
        <f t="shared" si="1676"/>
        <v>0</v>
      </c>
      <c r="AA3167" s="2">
        <f t="shared" si="1659"/>
        <v>0</v>
      </c>
      <c r="AB3167" s="27">
        <f t="shared" si="1683"/>
        <v>6.7299999999999999E-2</v>
      </c>
      <c r="AC3167" s="29">
        <f t="shared" si="1664"/>
        <v>22</v>
      </c>
      <c r="AD3167" s="29">
        <v>252</v>
      </c>
      <c r="AE3167" s="11">
        <f t="shared" ref="AE3167:AE3230" si="1688">ROUND((1+AB3167)^TRUNC((AC3167/AD3167),9),9)</f>
        <v>1.005702332</v>
      </c>
      <c r="AF3167" s="2">
        <f t="shared" si="1660"/>
        <v>215.53114087</v>
      </c>
      <c r="AG3167" s="2">
        <f t="shared" si="1677"/>
        <v>215.53114087</v>
      </c>
      <c r="AH3167" s="3">
        <f t="shared" si="1678"/>
        <v>0</v>
      </c>
      <c r="AI3167" s="4" t="str">
        <f t="shared" si="1656"/>
        <v>A+J=</v>
      </c>
      <c r="AJ3167" s="12">
        <f t="shared" si="1684"/>
        <v>44287</v>
      </c>
      <c r="AK3167" s="12"/>
      <c r="AL3167" s="4"/>
      <c r="AM3167" s="1"/>
      <c r="AN3167" s="12"/>
      <c r="AO3167" s="1"/>
      <c r="AP3167" s="1"/>
      <c r="AQ3167" s="3"/>
      <c r="AR3167" s="3"/>
      <c r="AS3167" s="7"/>
      <c r="AT3167" s="1"/>
      <c r="AU3167" s="1"/>
      <c r="AV3167" s="1"/>
      <c r="AW3167" s="1"/>
      <c r="AX3167" s="1"/>
      <c r="AY3167" s="1"/>
      <c r="AZ3167" s="1"/>
      <c r="BA3167" s="1"/>
      <c r="BB3167" s="1"/>
    </row>
    <row r="3168" spans="1:54" x14ac:dyDescent="0.2">
      <c r="A3168" s="178">
        <f t="shared" si="1679"/>
        <v>44287</v>
      </c>
      <c r="B3168" s="2">
        <f t="shared" si="1665"/>
        <v>38022.37438964154</v>
      </c>
      <c r="C3168" s="2">
        <f t="shared" si="1680"/>
        <v>24463.030343179998</v>
      </c>
      <c r="D3168" s="2">
        <f>SUM(Y3168:Y$3321)</f>
        <v>24463.030343179998</v>
      </c>
      <c r="E3168" s="11">
        <f t="shared" si="1666"/>
        <v>0</v>
      </c>
      <c r="F3168" s="99">
        <f t="shared" si="1661"/>
        <v>5574.49</v>
      </c>
      <c r="G3168" s="3">
        <f>IF(N3168=1,VLOOKUP(A3167,[1]Plan1!$BG$69:$BI$188,3),G3167)</f>
        <v>5622.43</v>
      </c>
      <c r="H3168" s="200">
        <f t="shared" si="1662"/>
        <v>44198</v>
      </c>
      <c r="I3168" s="200">
        <f t="shared" si="1663"/>
        <v>44229</v>
      </c>
      <c r="J3168" s="27">
        <f t="shared" si="1667"/>
        <v>8.5998898553949488E-3</v>
      </c>
      <c r="K3168" s="12">
        <f t="shared" si="1681"/>
        <v>44319</v>
      </c>
      <c r="L3168" s="12">
        <f t="shared" si="1668"/>
        <v>44287</v>
      </c>
      <c r="M3168" s="1">
        <f t="shared" si="1682"/>
        <v>23</v>
      </c>
      <c r="N3168" s="1">
        <f t="shared" si="1669"/>
        <v>23</v>
      </c>
      <c r="O3168" s="2">
        <f t="shared" si="1670"/>
        <v>1.00859988</v>
      </c>
      <c r="P3168" s="11">
        <f t="shared" si="1658"/>
        <v>1.00249973</v>
      </c>
      <c r="Q3168" s="11">
        <f t="shared" si="1687"/>
        <v>1.6076572864889238</v>
      </c>
      <c r="R3168" s="2">
        <f t="shared" si="1657"/>
        <v>1.6214829399999999</v>
      </c>
      <c r="S3168" s="2">
        <f t="shared" si="1685"/>
        <v>1.54506685</v>
      </c>
      <c r="T3168" s="2">
        <f t="shared" si="1671"/>
        <v>37797.01723379</v>
      </c>
      <c r="U3168" s="2">
        <f t="shared" si="1672"/>
        <v>13333.986890611541</v>
      </c>
      <c r="V3168" s="2">
        <f t="shared" si="1673"/>
        <v>0</v>
      </c>
      <c r="W3168" s="2">
        <f t="shared" si="1674"/>
        <v>37797.017233791543</v>
      </c>
      <c r="X3168" s="29">
        <f t="shared" si="1675"/>
        <v>104</v>
      </c>
      <c r="Y3168" s="2">
        <f t="shared" si="1686"/>
        <v>4011.1174647600001</v>
      </c>
      <c r="Z3168" s="82">
        <f t="shared" si="1676"/>
        <v>0.16396649999999999</v>
      </c>
      <c r="AA3168" s="2">
        <f t="shared" si="1659"/>
        <v>6197.4446262600004</v>
      </c>
      <c r="AB3168" s="27">
        <f t="shared" si="1683"/>
        <v>6.7299999999999999E-2</v>
      </c>
      <c r="AC3168" s="29">
        <f t="shared" si="1664"/>
        <v>23</v>
      </c>
      <c r="AD3168" s="29">
        <v>252</v>
      </c>
      <c r="AE3168" s="11">
        <f t="shared" si="1688"/>
        <v>1.0059623</v>
      </c>
      <c r="AF3168" s="2">
        <f t="shared" si="1660"/>
        <v>225.35715585</v>
      </c>
      <c r="AG3168" s="2">
        <f t="shared" si="1677"/>
        <v>225.35715585</v>
      </c>
      <c r="AH3168" s="3">
        <f t="shared" si="1678"/>
        <v>6422.8017821100002</v>
      </c>
      <c r="AI3168" s="4" t="str">
        <f t="shared" si="1656"/>
        <v>A+J=</v>
      </c>
      <c r="AJ3168" s="12">
        <f t="shared" si="1684"/>
        <v>44287</v>
      </c>
      <c r="AK3168" s="12"/>
      <c r="AL3168" s="4"/>
      <c r="AM3168" s="1"/>
      <c r="AN3168" s="12"/>
      <c r="AO3168" s="1"/>
      <c r="AP3168" s="1"/>
      <c r="AQ3168" s="3"/>
      <c r="AR3168" s="3"/>
      <c r="AS3168" s="7"/>
      <c r="AT3168" s="1"/>
      <c r="AU3168" s="1"/>
      <c r="AV3168" s="1"/>
      <c r="AW3168" s="1"/>
      <c r="AX3168" s="1"/>
      <c r="AY3168" s="1"/>
      <c r="AZ3168" s="1"/>
      <c r="BA3168" s="1"/>
      <c r="BB3168" s="1"/>
    </row>
    <row r="3169" spans="1:54" x14ac:dyDescent="0.2">
      <c r="A3169" s="178">
        <f t="shared" si="1679"/>
        <v>44288</v>
      </c>
      <c r="B3169" s="2">
        <f t="shared" si="1665"/>
        <v>31607.74090745482</v>
      </c>
      <c r="C3169" s="2">
        <f t="shared" si="1680"/>
        <v>20451.91287842</v>
      </c>
      <c r="D3169" s="2">
        <f>SUM(Y3169:Y$3321)</f>
        <v>20451.91287842</v>
      </c>
      <c r="E3169" s="11">
        <f t="shared" si="1666"/>
        <v>0</v>
      </c>
      <c r="F3169" s="99">
        <f t="shared" si="1661"/>
        <v>5622.43</v>
      </c>
      <c r="G3169" s="3">
        <f>IF(N3169=1,VLOOKUP(A3168,[1]Plan1!$BG$69:$BI$188,3),G3168)</f>
        <v>5674.72</v>
      </c>
      <c r="H3169" s="200">
        <f t="shared" si="1662"/>
        <v>44229</v>
      </c>
      <c r="I3169" s="200">
        <f t="shared" si="1663"/>
        <v>44257</v>
      </c>
      <c r="J3169" s="27">
        <f t="shared" si="1667"/>
        <v>9.3002491805145304E-3</v>
      </c>
      <c r="K3169" s="12">
        <f t="shared" si="1681"/>
        <v>44319</v>
      </c>
      <c r="L3169" s="12">
        <f t="shared" si="1668"/>
        <v>44319</v>
      </c>
      <c r="M3169" s="1">
        <f t="shared" si="1682"/>
        <v>20</v>
      </c>
      <c r="N3169" s="1">
        <f t="shared" si="1669"/>
        <v>1</v>
      </c>
      <c r="O3169" s="2">
        <f t="shared" si="1670"/>
        <v>1.0004629700000001</v>
      </c>
      <c r="P3169" s="11">
        <f t="shared" si="1658"/>
        <v>1.00859988</v>
      </c>
      <c r="Q3169" s="11">
        <f t="shared" si="1687"/>
        <v>1.6214829462338542</v>
      </c>
      <c r="R3169" s="2">
        <f t="shared" si="1657"/>
        <v>1.6222336399999999</v>
      </c>
      <c r="S3169" s="2">
        <f t="shared" si="1685"/>
        <v>1.54506685</v>
      </c>
      <c r="T3169" s="2">
        <f t="shared" si="1671"/>
        <v>31599.572607530001</v>
      </c>
      <c r="U3169" s="2">
        <f t="shared" si="1672"/>
        <v>11147.659729114823</v>
      </c>
      <c r="V3169" s="2">
        <f t="shared" si="1673"/>
        <v>0</v>
      </c>
      <c r="W3169" s="2">
        <f t="shared" si="1674"/>
        <v>31599.572607534821</v>
      </c>
      <c r="X3169" s="29">
        <f t="shared" si="1675"/>
        <v>0</v>
      </c>
      <c r="Y3169" s="2">
        <f t="shared" si="1686"/>
        <v>0</v>
      </c>
      <c r="Z3169" s="82">
        <f t="shared" si="1676"/>
        <v>0</v>
      </c>
      <c r="AA3169" s="2">
        <f t="shared" si="1659"/>
        <v>0</v>
      </c>
      <c r="AB3169" s="27">
        <f t="shared" si="1683"/>
        <v>6.7299999999999999E-2</v>
      </c>
      <c r="AC3169" s="29">
        <f t="shared" si="1664"/>
        <v>1</v>
      </c>
      <c r="AD3169" s="29">
        <v>252</v>
      </c>
      <c r="AE3169" s="11">
        <f t="shared" si="1688"/>
        <v>1.0002584940000001</v>
      </c>
      <c r="AF3169" s="2">
        <f t="shared" si="1660"/>
        <v>8.1682999200000008</v>
      </c>
      <c r="AG3169" s="2">
        <f t="shared" si="1677"/>
        <v>8.1682999200000008</v>
      </c>
      <c r="AH3169" s="3">
        <f t="shared" si="1678"/>
        <v>0</v>
      </c>
      <c r="AI3169" s="4" t="str">
        <f t="shared" si="1656"/>
        <v>A+J=</v>
      </c>
      <c r="AJ3169" s="12">
        <f t="shared" si="1684"/>
        <v>44319</v>
      </c>
      <c r="AK3169" s="12"/>
      <c r="AL3169" s="4"/>
      <c r="AM3169" s="1"/>
      <c r="AN3169" s="12"/>
      <c r="AO3169" s="1"/>
      <c r="AP3169" s="1"/>
      <c r="AQ3169" s="3"/>
      <c r="AR3169" s="3"/>
      <c r="AS3169" s="7"/>
      <c r="AT3169" s="1"/>
      <c r="AU3169" s="1"/>
      <c r="AV3169" s="1"/>
      <c r="AW3169" s="1"/>
      <c r="AX3169" s="1"/>
      <c r="AY3169" s="1"/>
      <c r="AZ3169" s="1"/>
      <c r="BA3169" s="1"/>
      <c r="BB3169" s="1"/>
    </row>
    <row r="3170" spans="1:54" x14ac:dyDescent="0.2">
      <c r="A3170" s="178">
        <f t="shared" si="1679"/>
        <v>44289</v>
      </c>
      <c r="B3170" s="2">
        <f t="shared" si="1665"/>
        <v>31607.74090745482</v>
      </c>
      <c r="C3170" s="2">
        <f t="shared" si="1680"/>
        <v>20451.91287842</v>
      </c>
      <c r="D3170" s="2">
        <f>SUM(Y3170:Y$3321)</f>
        <v>20451.91287842</v>
      </c>
      <c r="E3170" s="11">
        <f t="shared" si="1666"/>
        <v>0</v>
      </c>
      <c r="F3170" s="99">
        <f t="shared" si="1661"/>
        <v>5622.43</v>
      </c>
      <c r="G3170" s="3">
        <f>IF(N3170=1,VLOOKUP(A3169,[1]Plan1!$BG$69:$BI$188,3),G3169)</f>
        <v>5674.72</v>
      </c>
      <c r="H3170" s="200">
        <f t="shared" si="1662"/>
        <v>44229</v>
      </c>
      <c r="I3170" s="200">
        <f t="shared" si="1663"/>
        <v>44257</v>
      </c>
      <c r="J3170" s="27">
        <f t="shared" si="1667"/>
        <v>9.3002491805145304E-3</v>
      </c>
      <c r="K3170" s="12">
        <f t="shared" si="1681"/>
        <v>44319</v>
      </c>
      <c r="L3170" s="12">
        <f t="shared" si="1668"/>
        <v>44319</v>
      </c>
      <c r="M3170" s="1">
        <f t="shared" si="1682"/>
        <v>20</v>
      </c>
      <c r="N3170" s="1">
        <f t="shared" si="1669"/>
        <v>1</v>
      </c>
      <c r="O3170" s="2">
        <f t="shared" si="1670"/>
        <v>1.0004629700000001</v>
      </c>
      <c r="P3170" s="11">
        <f t="shared" si="1658"/>
        <v>1.00859988</v>
      </c>
      <c r="Q3170" s="11">
        <f t="shared" si="1687"/>
        <v>1.6214829462338542</v>
      </c>
      <c r="R3170" s="2">
        <f t="shared" si="1657"/>
        <v>1.6222336399999999</v>
      </c>
      <c r="S3170" s="2">
        <f t="shared" si="1685"/>
        <v>1.54506685</v>
      </c>
      <c r="T3170" s="2">
        <f t="shared" si="1671"/>
        <v>31599.572607530001</v>
      </c>
      <c r="U3170" s="2">
        <f t="shared" si="1672"/>
        <v>11147.659729114823</v>
      </c>
      <c r="V3170" s="2">
        <f t="shared" si="1673"/>
        <v>0</v>
      </c>
      <c r="W3170" s="2">
        <f t="shared" si="1674"/>
        <v>31599.572607534821</v>
      </c>
      <c r="X3170" s="29">
        <f t="shared" si="1675"/>
        <v>0</v>
      </c>
      <c r="Y3170" s="2">
        <f t="shared" si="1686"/>
        <v>0</v>
      </c>
      <c r="Z3170" s="82">
        <f t="shared" si="1676"/>
        <v>0</v>
      </c>
      <c r="AA3170" s="2">
        <f t="shared" si="1659"/>
        <v>0</v>
      </c>
      <c r="AB3170" s="27">
        <f t="shared" si="1683"/>
        <v>6.7299999999999999E-2</v>
      </c>
      <c r="AC3170" s="29">
        <f t="shared" si="1664"/>
        <v>1</v>
      </c>
      <c r="AD3170" s="29">
        <v>252</v>
      </c>
      <c r="AE3170" s="11">
        <f t="shared" si="1688"/>
        <v>1.0002584940000001</v>
      </c>
      <c r="AF3170" s="2">
        <f t="shared" si="1660"/>
        <v>8.1682999200000008</v>
      </c>
      <c r="AG3170" s="2">
        <f t="shared" si="1677"/>
        <v>8.1682999200000008</v>
      </c>
      <c r="AH3170" s="3">
        <f t="shared" si="1678"/>
        <v>0</v>
      </c>
      <c r="AI3170" s="4" t="str">
        <f t="shared" ref="AI3170:AI3233" si="1689">AI3169</f>
        <v>A+J=</v>
      </c>
      <c r="AJ3170" s="12">
        <f t="shared" si="1684"/>
        <v>44319</v>
      </c>
      <c r="AK3170" s="12"/>
      <c r="AL3170" s="4"/>
      <c r="AM3170" s="1"/>
      <c r="AN3170" s="12"/>
      <c r="AO3170" s="1"/>
      <c r="AP3170" s="1"/>
      <c r="AQ3170" s="3"/>
      <c r="AR3170" s="3"/>
      <c r="AS3170" s="7"/>
      <c r="AT3170" s="1"/>
      <c r="AU3170" s="1"/>
      <c r="AV3170" s="1"/>
      <c r="AW3170" s="1"/>
      <c r="AX3170" s="1"/>
      <c r="AY3170" s="1"/>
      <c r="AZ3170" s="1"/>
      <c r="BA3170" s="1"/>
      <c r="BB3170" s="1"/>
    </row>
    <row r="3171" spans="1:54" x14ac:dyDescent="0.2">
      <c r="A3171" s="178">
        <f t="shared" si="1679"/>
        <v>44290</v>
      </c>
      <c r="B3171" s="2">
        <f t="shared" si="1665"/>
        <v>31607.74090745482</v>
      </c>
      <c r="C3171" s="2">
        <f t="shared" si="1680"/>
        <v>20451.91287842</v>
      </c>
      <c r="D3171" s="2">
        <f>SUM(Y3171:Y$3321)</f>
        <v>20451.91287842</v>
      </c>
      <c r="E3171" s="11">
        <f t="shared" si="1666"/>
        <v>0</v>
      </c>
      <c r="F3171" s="99">
        <f t="shared" si="1661"/>
        <v>5622.43</v>
      </c>
      <c r="G3171" s="3">
        <f>IF(N3171=1,VLOOKUP(A3170,[1]Plan1!$BG$69:$BI$188,3),G3170)</f>
        <v>5674.72</v>
      </c>
      <c r="H3171" s="200">
        <f t="shared" si="1662"/>
        <v>44229</v>
      </c>
      <c r="I3171" s="200">
        <f t="shared" si="1663"/>
        <v>44257</v>
      </c>
      <c r="J3171" s="27">
        <f t="shared" si="1667"/>
        <v>9.3002491805145304E-3</v>
      </c>
      <c r="K3171" s="12">
        <f t="shared" si="1681"/>
        <v>44319</v>
      </c>
      <c r="L3171" s="12">
        <f t="shared" si="1668"/>
        <v>44319</v>
      </c>
      <c r="M3171" s="1">
        <f t="shared" si="1682"/>
        <v>20</v>
      </c>
      <c r="N3171" s="1">
        <f t="shared" si="1669"/>
        <v>1</v>
      </c>
      <c r="O3171" s="2">
        <f t="shared" si="1670"/>
        <v>1.0004629700000001</v>
      </c>
      <c r="P3171" s="11">
        <f t="shared" si="1658"/>
        <v>1.00859988</v>
      </c>
      <c r="Q3171" s="11">
        <f t="shared" si="1687"/>
        <v>1.6214829462338542</v>
      </c>
      <c r="R3171" s="2">
        <f t="shared" si="1657"/>
        <v>1.6222336399999999</v>
      </c>
      <c r="S3171" s="2">
        <f t="shared" si="1685"/>
        <v>1.54506685</v>
      </c>
      <c r="T3171" s="2">
        <f t="shared" si="1671"/>
        <v>31599.572607530001</v>
      </c>
      <c r="U3171" s="2">
        <f t="shared" si="1672"/>
        <v>11147.659729114823</v>
      </c>
      <c r="V3171" s="2">
        <f t="shared" si="1673"/>
        <v>0</v>
      </c>
      <c r="W3171" s="2">
        <f t="shared" si="1674"/>
        <v>31599.572607534821</v>
      </c>
      <c r="X3171" s="29">
        <f t="shared" si="1675"/>
        <v>0</v>
      </c>
      <c r="Y3171" s="2">
        <f t="shared" si="1686"/>
        <v>0</v>
      </c>
      <c r="Z3171" s="82">
        <f t="shared" si="1676"/>
        <v>0</v>
      </c>
      <c r="AA3171" s="2">
        <f t="shared" si="1659"/>
        <v>0</v>
      </c>
      <c r="AB3171" s="27">
        <f t="shared" si="1683"/>
        <v>6.7299999999999999E-2</v>
      </c>
      <c r="AC3171" s="29">
        <f t="shared" si="1664"/>
        <v>1</v>
      </c>
      <c r="AD3171" s="29">
        <v>252</v>
      </c>
      <c r="AE3171" s="11">
        <f t="shared" si="1688"/>
        <v>1.0002584940000001</v>
      </c>
      <c r="AF3171" s="2">
        <f t="shared" si="1660"/>
        <v>8.1682999200000008</v>
      </c>
      <c r="AG3171" s="2">
        <f t="shared" si="1677"/>
        <v>8.1682999200000008</v>
      </c>
      <c r="AH3171" s="3">
        <f t="shared" si="1678"/>
        <v>0</v>
      </c>
      <c r="AI3171" s="4" t="str">
        <f t="shared" si="1689"/>
        <v>A+J=</v>
      </c>
      <c r="AJ3171" s="12">
        <f t="shared" si="1684"/>
        <v>44319</v>
      </c>
      <c r="AK3171" s="12"/>
      <c r="AL3171" s="4"/>
      <c r="AM3171" s="1"/>
      <c r="AN3171" s="12"/>
      <c r="AO3171" s="1"/>
      <c r="AP3171" s="1"/>
      <c r="AQ3171" s="3"/>
      <c r="AR3171" s="3"/>
      <c r="AS3171" s="7"/>
      <c r="AT3171" s="1"/>
      <c r="AU3171" s="1"/>
      <c r="AV3171" s="1"/>
      <c r="AW3171" s="1"/>
      <c r="AX3171" s="1"/>
      <c r="AY3171" s="1"/>
      <c r="AZ3171" s="1"/>
      <c r="BA3171" s="1"/>
      <c r="BB3171" s="1"/>
    </row>
    <row r="3172" spans="1:54" x14ac:dyDescent="0.2">
      <c r="A3172" s="178">
        <f t="shared" si="1679"/>
        <v>44291</v>
      </c>
      <c r="B3172" s="2">
        <f t="shared" si="1665"/>
        <v>31607.74090745482</v>
      </c>
      <c r="C3172" s="2">
        <f t="shared" si="1680"/>
        <v>20451.91287842</v>
      </c>
      <c r="D3172" s="2">
        <f>SUM(Y3172:Y$3321)</f>
        <v>20451.91287842</v>
      </c>
      <c r="E3172" s="11">
        <f t="shared" si="1666"/>
        <v>0</v>
      </c>
      <c r="F3172" s="99">
        <f t="shared" si="1661"/>
        <v>5622.43</v>
      </c>
      <c r="G3172" s="3">
        <f>IF(N3172=1,VLOOKUP(A3171,[1]Plan1!$BG$69:$BI$188,3),G3171)</f>
        <v>5674.72</v>
      </c>
      <c r="H3172" s="200">
        <f t="shared" si="1662"/>
        <v>44229</v>
      </c>
      <c r="I3172" s="200">
        <f t="shared" si="1663"/>
        <v>44257</v>
      </c>
      <c r="J3172" s="27">
        <f t="shared" si="1667"/>
        <v>9.3002491805145304E-3</v>
      </c>
      <c r="K3172" s="12">
        <f t="shared" si="1681"/>
        <v>44319</v>
      </c>
      <c r="L3172" s="12">
        <f t="shared" si="1668"/>
        <v>44319</v>
      </c>
      <c r="M3172" s="1">
        <f t="shared" si="1682"/>
        <v>20</v>
      </c>
      <c r="N3172" s="1">
        <f t="shared" si="1669"/>
        <v>1</v>
      </c>
      <c r="O3172" s="2">
        <f t="shared" si="1670"/>
        <v>1.0004629700000001</v>
      </c>
      <c r="P3172" s="11">
        <f t="shared" si="1658"/>
        <v>1.00859988</v>
      </c>
      <c r="Q3172" s="11">
        <f t="shared" si="1687"/>
        <v>1.6214829462338542</v>
      </c>
      <c r="R3172" s="2">
        <f t="shared" si="1657"/>
        <v>1.6222336399999999</v>
      </c>
      <c r="S3172" s="2">
        <f t="shared" si="1685"/>
        <v>1.54506685</v>
      </c>
      <c r="T3172" s="2">
        <f t="shared" si="1671"/>
        <v>31599.572607530001</v>
      </c>
      <c r="U3172" s="2">
        <f t="shared" si="1672"/>
        <v>11147.659729114823</v>
      </c>
      <c r="V3172" s="2">
        <f t="shared" si="1673"/>
        <v>0</v>
      </c>
      <c r="W3172" s="2">
        <f t="shared" si="1674"/>
        <v>31599.572607534821</v>
      </c>
      <c r="X3172" s="29">
        <f t="shared" si="1675"/>
        <v>0</v>
      </c>
      <c r="Y3172" s="2">
        <f t="shared" si="1686"/>
        <v>0</v>
      </c>
      <c r="Z3172" s="82">
        <f t="shared" si="1676"/>
        <v>0</v>
      </c>
      <c r="AA3172" s="2">
        <f t="shared" si="1659"/>
        <v>0</v>
      </c>
      <c r="AB3172" s="27">
        <f t="shared" si="1683"/>
        <v>6.7299999999999999E-2</v>
      </c>
      <c r="AC3172" s="29">
        <f t="shared" si="1664"/>
        <v>1</v>
      </c>
      <c r="AD3172" s="29">
        <v>252</v>
      </c>
      <c r="AE3172" s="11">
        <f t="shared" si="1688"/>
        <v>1.0002584940000001</v>
      </c>
      <c r="AF3172" s="2">
        <f t="shared" si="1660"/>
        <v>8.1682999200000008</v>
      </c>
      <c r="AG3172" s="2">
        <f t="shared" si="1677"/>
        <v>8.1682999200000008</v>
      </c>
      <c r="AH3172" s="3">
        <f t="shared" si="1678"/>
        <v>0</v>
      </c>
      <c r="AI3172" s="4" t="str">
        <f t="shared" si="1689"/>
        <v>A+J=</v>
      </c>
      <c r="AJ3172" s="12">
        <f t="shared" si="1684"/>
        <v>44319</v>
      </c>
      <c r="AK3172" s="12"/>
      <c r="AL3172" s="4"/>
      <c r="AM3172" s="1"/>
      <c r="AN3172" s="12"/>
      <c r="AO3172" s="1"/>
      <c r="AP3172" s="1"/>
      <c r="AQ3172" s="3"/>
      <c r="AR3172" s="3"/>
      <c r="AS3172" s="7"/>
      <c r="AT3172" s="1"/>
      <c r="AU3172" s="1"/>
      <c r="AV3172" s="1"/>
      <c r="AW3172" s="1"/>
      <c r="AX3172" s="1"/>
      <c r="AY3172" s="1"/>
      <c r="AZ3172" s="1"/>
      <c r="BA3172" s="1"/>
      <c r="BB3172" s="1"/>
    </row>
    <row r="3173" spans="1:54" x14ac:dyDescent="0.2">
      <c r="A3173" s="178">
        <f t="shared" si="1679"/>
        <v>44292</v>
      </c>
      <c r="B3173" s="2">
        <f t="shared" si="1665"/>
        <v>31615.911324544821</v>
      </c>
      <c r="C3173" s="2">
        <f t="shared" si="1680"/>
        <v>20451.91287842</v>
      </c>
      <c r="D3173" s="2">
        <f>SUM(Y3173:Y$3321)</f>
        <v>20451.91287842</v>
      </c>
      <c r="E3173" s="11">
        <f t="shared" si="1666"/>
        <v>0</v>
      </c>
      <c r="F3173" s="99">
        <f t="shared" si="1661"/>
        <v>5622.43</v>
      </c>
      <c r="G3173" s="3">
        <f>IF(N3173=1,VLOOKUP(A3172,[1]Plan1!$BG$69:$BI$188,3),G3172)</f>
        <v>5674.72</v>
      </c>
      <c r="H3173" s="200">
        <f t="shared" si="1662"/>
        <v>44229</v>
      </c>
      <c r="I3173" s="200">
        <f t="shared" si="1663"/>
        <v>44257</v>
      </c>
      <c r="J3173" s="27">
        <f t="shared" si="1667"/>
        <v>9.3002491805145304E-3</v>
      </c>
      <c r="K3173" s="12">
        <f t="shared" si="1681"/>
        <v>44319</v>
      </c>
      <c r="L3173" s="12">
        <f t="shared" si="1668"/>
        <v>44319</v>
      </c>
      <c r="M3173" s="1">
        <f t="shared" si="1682"/>
        <v>20</v>
      </c>
      <c r="N3173" s="1">
        <f t="shared" si="1669"/>
        <v>2</v>
      </c>
      <c r="O3173" s="2">
        <f t="shared" si="1670"/>
        <v>1.00092615</v>
      </c>
      <c r="P3173" s="11">
        <f t="shared" si="1658"/>
        <v>1.00859988</v>
      </c>
      <c r="Q3173" s="11">
        <f t="shared" si="1687"/>
        <v>1.6214829462338542</v>
      </c>
      <c r="R3173" s="2">
        <f t="shared" si="1657"/>
        <v>1.6229846800000001</v>
      </c>
      <c r="S3173" s="2">
        <f t="shared" si="1685"/>
        <v>1.54506685</v>
      </c>
      <c r="T3173" s="2">
        <f t="shared" si="1671"/>
        <v>31599.572607530001</v>
      </c>
      <c r="U3173" s="2">
        <f t="shared" si="1672"/>
        <v>11147.659729114823</v>
      </c>
      <c r="V3173" s="2">
        <f t="shared" si="1673"/>
        <v>0</v>
      </c>
      <c r="W3173" s="2">
        <f t="shared" si="1674"/>
        <v>31599.572607534821</v>
      </c>
      <c r="X3173" s="29">
        <f t="shared" si="1675"/>
        <v>0</v>
      </c>
      <c r="Y3173" s="2">
        <f t="shared" si="1686"/>
        <v>0</v>
      </c>
      <c r="Z3173" s="82">
        <f t="shared" si="1676"/>
        <v>0</v>
      </c>
      <c r="AA3173" s="2">
        <f t="shared" si="1659"/>
        <v>0</v>
      </c>
      <c r="AB3173" s="27">
        <f t="shared" si="1683"/>
        <v>6.7299999999999999E-2</v>
      </c>
      <c r="AC3173" s="29">
        <f t="shared" si="1664"/>
        <v>2</v>
      </c>
      <c r="AD3173" s="29">
        <v>252</v>
      </c>
      <c r="AE3173" s="11">
        <f t="shared" si="1688"/>
        <v>1.000517055</v>
      </c>
      <c r="AF3173" s="2">
        <f t="shared" si="1660"/>
        <v>16.33871701</v>
      </c>
      <c r="AG3173" s="2">
        <f t="shared" si="1677"/>
        <v>16.33871701</v>
      </c>
      <c r="AH3173" s="3">
        <f t="shared" si="1678"/>
        <v>0</v>
      </c>
      <c r="AI3173" s="4" t="str">
        <f t="shared" si="1689"/>
        <v>A+J=</v>
      </c>
      <c r="AJ3173" s="12">
        <f t="shared" si="1684"/>
        <v>44319</v>
      </c>
      <c r="AK3173" s="12"/>
      <c r="AL3173" s="4"/>
      <c r="AM3173" s="1"/>
      <c r="AN3173" s="12"/>
      <c r="AO3173" s="1"/>
      <c r="AP3173" s="1"/>
      <c r="AQ3173" s="3"/>
      <c r="AR3173" s="3"/>
      <c r="AS3173" s="7"/>
      <c r="AT3173" s="1"/>
      <c r="AU3173" s="1"/>
      <c r="AV3173" s="1"/>
      <c r="AW3173" s="1"/>
      <c r="AX3173" s="1"/>
      <c r="AY3173" s="1"/>
      <c r="AZ3173" s="1"/>
      <c r="BA3173" s="1"/>
      <c r="BB3173" s="1"/>
    </row>
    <row r="3174" spans="1:54" x14ac:dyDescent="0.2">
      <c r="A3174" s="178">
        <f t="shared" si="1679"/>
        <v>44293</v>
      </c>
      <c r="B3174" s="2">
        <f t="shared" si="1665"/>
        <v>31624.083858804821</v>
      </c>
      <c r="C3174" s="2">
        <f t="shared" si="1680"/>
        <v>20451.91287842</v>
      </c>
      <c r="D3174" s="2">
        <f>SUM(Y3174:Y$3321)</f>
        <v>20451.91287842</v>
      </c>
      <c r="E3174" s="11">
        <f t="shared" si="1666"/>
        <v>0</v>
      </c>
      <c r="F3174" s="99">
        <f t="shared" si="1661"/>
        <v>5622.43</v>
      </c>
      <c r="G3174" s="3">
        <f>IF(N3174=1,VLOOKUP(A3173,[1]Plan1!$BG$69:$BI$188,3),G3173)</f>
        <v>5674.72</v>
      </c>
      <c r="H3174" s="200">
        <f t="shared" si="1662"/>
        <v>44229</v>
      </c>
      <c r="I3174" s="200">
        <f t="shared" si="1663"/>
        <v>44257</v>
      </c>
      <c r="J3174" s="27">
        <f t="shared" si="1667"/>
        <v>9.3002491805145304E-3</v>
      </c>
      <c r="K3174" s="12">
        <f t="shared" si="1681"/>
        <v>44319</v>
      </c>
      <c r="L3174" s="12">
        <f t="shared" si="1668"/>
        <v>44319</v>
      </c>
      <c r="M3174" s="1">
        <f t="shared" si="1682"/>
        <v>20</v>
      </c>
      <c r="N3174" s="1">
        <f t="shared" si="1669"/>
        <v>3</v>
      </c>
      <c r="O3174" s="2">
        <f t="shared" si="1670"/>
        <v>1.0013895500000001</v>
      </c>
      <c r="P3174" s="11">
        <f t="shared" si="1658"/>
        <v>1.00859988</v>
      </c>
      <c r="Q3174" s="11">
        <f t="shared" si="1687"/>
        <v>1.6214829462338542</v>
      </c>
      <c r="R3174" s="2">
        <f t="shared" si="1657"/>
        <v>1.6237360700000001</v>
      </c>
      <c r="S3174" s="2">
        <f t="shared" si="1685"/>
        <v>1.54506685</v>
      </c>
      <c r="T3174" s="2">
        <f t="shared" si="1671"/>
        <v>31599.572607530001</v>
      </c>
      <c r="U3174" s="2">
        <f t="shared" si="1672"/>
        <v>11147.659729114823</v>
      </c>
      <c r="V3174" s="2">
        <f t="shared" si="1673"/>
        <v>0</v>
      </c>
      <c r="W3174" s="2">
        <f t="shared" si="1674"/>
        <v>31599.572607534821</v>
      </c>
      <c r="X3174" s="29">
        <f t="shared" si="1675"/>
        <v>0</v>
      </c>
      <c r="Y3174" s="2">
        <f t="shared" si="1686"/>
        <v>0</v>
      </c>
      <c r="Z3174" s="82">
        <f t="shared" si="1676"/>
        <v>0</v>
      </c>
      <c r="AA3174" s="2">
        <f t="shared" si="1659"/>
        <v>0</v>
      </c>
      <c r="AB3174" s="27">
        <f t="shared" si="1683"/>
        <v>6.7299999999999999E-2</v>
      </c>
      <c r="AC3174" s="29">
        <f t="shared" si="1664"/>
        <v>3</v>
      </c>
      <c r="AD3174" s="29">
        <v>252</v>
      </c>
      <c r="AE3174" s="11">
        <f t="shared" si="1688"/>
        <v>1.0007756830000001</v>
      </c>
      <c r="AF3174" s="2">
        <f t="shared" si="1660"/>
        <v>24.511251269999999</v>
      </c>
      <c r="AG3174" s="2">
        <f t="shared" si="1677"/>
        <v>24.511251269999999</v>
      </c>
      <c r="AH3174" s="3">
        <f t="shared" si="1678"/>
        <v>0</v>
      </c>
      <c r="AI3174" s="4" t="str">
        <f t="shared" si="1689"/>
        <v>A+J=</v>
      </c>
      <c r="AJ3174" s="12">
        <f t="shared" si="1684"/>
        <v>44319</v>
      </c>
      <c r="AK3174" s="12"/>
      <c r="AL3174" s="4"/>
      <c r="AM3174" s="1"/>
      <c r="AN3174" s="12"/>
      <c r="AO3174" s="1"/>
      <c r="AP3174" s="1"/>
      <c r="AQ3174" s="3"/>
      <c r="AR3174" s="3"/>
      <c r="AS3174" s="7"/>
      <c r="AT3174" s="1"/>
      <c r="AU3174" s="1"/>
      <c r="AV3174" s="1"/>
      <c r="AW3174" s="1"/>
      <c r="AX3174" s="1"/>
      <c r="AY3174" s="1"/>
      <c r="AZ3174" s="1"/>
      <c r="BA3174" s="1"/>
      <c r="BB3174" s="1"/>
    </row>
    <row r="3175" spans="1:54" x14ac:dyDescent="0.2">
      <c r="A3175" s="178">
        <f t="shared" si="1679"/>
        <v>44294</v>
      </c>
      <c r="B3175" s="2">
        <f t="shared" si="1665"/>
        <v>31632.258478644821</v>
      </c>
      <c r="C3175" s="2">
        <f t="shared" si="1680"/>
        <v>20451.91287842</v>
      </c>
      <c r="D3175" s="2">
        <f>SUM(Y3175:Y$3321)</f>
        <v>20451.91287842</v>
      </c>
      <c r="E3175" s="11">
        <f t="shared" si="1666"/>
        <v>0</v>
      </c>
      <c r="F3175" s="99">
        <f t="shared" si="1661"/>
        <v>5622.43</v>
      </c>
      <c r="G3175" s="3">
        <f>IF(N3175=1,VLOOKUP(A3174,[1]Plan1!$BG$69:$BI$188,3),G3174)</f>
        <v>5674.72</v>
      </c>
      <c r="H3175" s="200">
        <f t="shared" si="1662"/>
        <v>44229</v>
      </c>
      <c r="I3175" s="200">
        <f t="shared" si="1663"/>
        <v>44257</v>
      </c>
      <c r="J3175" s="27">
        <f t="shared" si="1667"/>
        <v>9.3002491805145304E-3</v>
      </c>
      <c r="K3175" s="12">
        <f t="shared" si="1681"/>
        <v>44319</v>
      </c>
      <c r="L3175" s="12">
        <f t="shared" si="1668"/>
        <v>44319</v>
      </c>
      <c r="M3175" s="1">
        <f t="shared" si="1682"/>
        <v>20</v>
      </c>
      <c r="N3175" s="1">
        <f t="shared" si="1669"/>
        <v>4</v>
      </c>
      <c r="O3175" s="2">
        <f t="shared" si="1670"/>
        <v>1.00185316</v>
      </c>
      <c r="P3175" s="11">
        <f t="shared" si="1658"/>
        <v>1.00859988</v>
      </c>
      <c r="Q3175" s="11">
        <f t="shared" si="1687"/>
        <v>1.6214829462338542</v>
      </c>
      <c r="R3175" s="2">
        <f t="shared" si="1657"/>
        <v>1.62448781</v>
      </c>
      <c r="S3175" s="2">
        <f t="shared" si="1685"/>
        <v>1.54506685</v>
      </c>
      <c r="T3175" s="2">
        <f t="shared" si="1671"/>
        <v>31599.572607530001</v>
      </c>
      <c r="U3175" s="2">
        <f t="shared" si="1672"/>
        <v>11147.659729114823</v>
      </c>
      <c r="V3175" s="2">
        <f t="shared" si="1673"/>
        <v>0</v>
      </c>
      <c r="W3175" s="2">
        <f t="shared" si="1674"/>
        <v>31599.572607534821</v>
      </c>
      <c r="X3175" s="29">
        <f t="shared" si="1675"/>
        <v>0</v>
      </c>
      <c r="Y3175" s="2">
        <f t="shared" si="1686"/>
        <v>0</v>
      </c>
      <c r="Z3175" s="82">
        <f t="shared" si="1676"/>
        <v>0</v>
      </c>
      <c r="AA3175" s="2">
        <f t="shared" si="1659"/>
        <v>0</v>
      </c>
      <c r="AB3175" s="27">
        <f t="shared" si="1683"/>
        <v>6.7299999999999999E-2</v>
      </c>
      <c r="AC3175" s="29">
        <f t="shared" si="1664"/>
        <v>4</v>
      </c>
      <c r="AD3175" s="29">
        <v>252</v>
      </c>
      <c r="AE3175" s="11">
        <f t="shared" si="1688"/>
        <v>1.0010343770000001</v>
      </c>
      <c r="AF3175" s="2">
        <f t="shared" si="1660"/>
        <v>32.685871110000001</v>
      </c>
      <c r="AG3175" s="2">
        <f t="shared" si="1677"/>
        <v>32.685871110000001</v>
      </c>
      <c r="AH3175" s="3">
        <f t="shared" si="1678"/>
        <v>0</v>
      </c>
      <c r="AI3175" s="4" t="str">
        <f t="shared" si="1689"/>
        <v>A+J=</v>
      </c>
      <c r="AJ3175" s="12">
        <f t="shared" si="1684"/>
        <v>44319</v>
      </c>
      <c r="AK3175" s="12"/>
      <c r="AL3175" s="4"/>
      <c r="AM3175" s="1"/>
      <c r="AN3175" s="12"/>
      <c r="AO3175" s="1"/>
      <c r="AP3175" s="1"/>
      <c r="AQ3175" s="3"/>
      <c r="AR3175" s="3"/>
      <c r="AS3175" s="7"/>
      <c r="AT3175" s="1"/>
      <c r="AU3175" s="1"/>
      <c r="AV3175" s="1"/>
      <c r="AW3175" s="1"/>
      <c r="AX3175" s="1"/>
      <c r="AY3175" s="1"/>
      <c r="AZ3175" s="1"/>
      <c r="BA3175" s="1"/>
      <c r="BB3175" s="1"/>
    </row>
    <row r="3176" spans="1:54" x14ac:dyDescent="0.2">
      <c r="A3176" s="178">
        <f t="shared" si="1679"/>
        <v>44295</v>
      </c>
      <c r="B3176" s="2">
        <f t="shared" si="1665"/>
        <v>31640.43524725482</v>
      </c>
      <c r="C3176" s="2">
        <f t="shared" si="1680"/>
        <v>20451.91287842</v>
      </c>
      <c r="D3176" s="2">
        <f>SUM(Y3176:Y$3321)</f>
        <v>20451.91287842</v>
      </c>
      <c r="E3176" s="11">
        <f t="shared" si="1666"/>
        <v>0</v>
      </c>
      <c r="F3176" s="99">
        <f t="shared" si="1661"/>
        <v>5622.43</v>
      </c>
      <c r="G3176" s="3">
        <f>IF(N3176=1,VLOOKUP(A3175,[1]Plan1!$BG$69:$BI$188,3),G3175)</f>
        <v>5674.72</v>
      </c>
      <c r="H3176" s="200">
        <f t="shared" si="1662"/>
        <v>44229</v>
      </c>
      <c r="I3176" s="200">
        <f t="shared" si="1663"/>
        <v>44257</v>
      </c>
      <c r="J3176" s="27">
        <f t="shared" si="1667"/>
        <v>9.3002491805145304E-3</v>
      </c>
      <c r="K3176" s="12">
        <f t="shared" si="1681"/>
        <v>44319</v>
      </c>
      <c r="L3176" s="12">
        <f t="shared" si="1668"/>
        <v>44319</v>
      </c>
      <c r="M3176" s="1">
        <f t="shared" si="1682"/>
        <v>20</v>
      </c>
      <c r="N3176" s="1">
        <f t="shared" si="1669"/>
        <v>5</v>
      </c>
      <c r="O3176" s="2">
        <f t="shared" si="1670"/>
        <v>1.00231699</v>
      </c>
      <c r="P3176" s="11">
        <f t="shared" si="1658"/>
        <v>1.00859988</v>
      </c>
      <c r="Q3176" s="11">
        <f t="shared" si="1687"/>
        <v>1.6214829462338542</v>
      </c>
      <c r="R3176" s="2">
        <f t="shared" si="1657"/>
        <v>1.6252399</v>
      </c>
      <c r="S3176" s="2">
        <f t="shared" si="1685"/>
        <v>1.54506685</v>
      </c>
      <c r="T3176" s="2">
        <f t="shared" si="1671"/>
        <v>31599.572607530001</v>
      </c>
      <c r="U3176" s="2">
        <f t="shared" si="1672"/>
        <v>11147.659729114823</v>
      </c>
      <c r="V3176" s="2">
        <f t="shared" si="1673"/>
        <v>0</v>
      </c>
      <c r="W3176" s="2">
        <f t="shared" si="1674"/>
        <v>31599.572607534821</v>
      </c>
      <c r="X3176" s="29">
        <f t="shared" si="1675"/>
        <v>0</v>
      </c>
      <c r="Y3176" s="2">
        <f t="shared" si="1686"/>
        <v>0</v>
      </c>
      <c r="Z3176" s="82">
        <f t="shared" si="1676"/>
        <v>0</v>
      </c>
      <c r="AA3176" s="2">
        <f t="shared" si="1659"/>
        <v>0</v>
      </c>
      <c r="AB3176" s="27">
        <f t="shared" si="1683"/>
        <v>6.7299999999999999E-2</v>
      </c>
      <c r="AC3176" s="29">
        <f t="shared" si="1664"/>
        <v>5</v>
      </c>
      <c r="AD3176" s="29">
        <v>252</v>
      </c>
      <c r="AE3176" s="11">
        <f t="shared" si="1688"/>
        <v>1.0012931389999999</v>
      </c>
      <c r="AF3176" s="2">
        <f t="shared" si="1660"/>
        <v>40.862639719999997</v>
      </c>
      <c r="AG3176" s="2">
        <f t="shared" si="1677"/>
        <v>40.862639719999997</v>
      </c>
      <c r="AH3176" s="3">
        <f t="shared" si="1678"/>
        <v>0</v>
      </c>
      <c r="AI3176" s="4" t="str">
        <f t="shared" si="1689"/>
        <v>A+J=</v>
      </c>
      <c r="AJ3176" s="12">
        <f t="shared" si="1684"/>
        <v>44319</v>
      </c>
      <c r="AK3176" s="12"/>
      <c r="AL3176" s="4"/>
      <c r="AM3176" s="1"/>
      <c r="AN3176" s="12"/>
      <c r="AO3176" s="1"/>
      <c r="AP3176" s="1"/>
      <c r="AQ3176" s="3"/>
      <c r="AR3176" s="3"/>
      <c r="AS3176" s="7"/>
      <c r="AT3176" s="1"/>
      <c r="AU3176" s="1"/>
      <c r="AV3176" s="1"/>
      <c r="AW3176" s="1"/>
      <c r="AX3176" s="1"/>
      <c r="AY3176" s="1"/>
      <c r="AZ3176" s="1"/>
      <c r="BA3176" s="1"/>
      <c r="BB3176" s="1"/>
    </row>
    <row r="3177" spans="1:54" x14ac:dyDescent="0.2">
      <c r="A3177" s="178">
        <f t="shared" si="1679"/>
        <v>44296</v>
      </c>
      <c r="B3177" s="2">
        <f t="shared" si="1665"/>
        <v>31648.614101434821</v>
      </c>
      <c r="C3177" s="2">
        <f t="shared" si="1680"/>
        <v>20451.91287842</v>
      </c>
      <c r="D3177" s="2">
        <f>SUM(Y3177:Y$3321)</f>
        <v>20451.91287842</v>
      </c>
      <c r="E3177" s="11">
        <f t="shared" si="1666"/>
        <v>0</v>
      </c>
      <c r="F3177" s="99">
        <f t="shared" si="1661"/>
        <v>5622.43</v>
      </c>
      <c r="G3177" s="3">
        <f>IF(N3177=1,VLOOKUP(A3176,[1]Plan1!$BG$69:$BI$188,3),G3176)</f>
        <v>5674.72</v>
      </c>
      <c r="H3177" s="200">
        <f t="shared" si="1662"/>
        <v>44229</v>
      </c>
      <c r="I3177" s="200">
        <f t="shared" si="1663"/>
        <v>44257</v>
      </c>
      <c r="J3177" s="27">
        <f t="shared" si="1667"/>
        <v>9.3002491805145304E-3</v>
      </c>
      <c r="K3177" s="12">
        <f t="shared" si="1681"/>
        <v>44319</v>
      </c>
      <c r="L3177" s="12">
        <f t="shared" si="1668"/>
        <v>44319</v>
      </c>
      <c r="M3177" s="1">
        <f t="shared" si="1682"/>
        <v>20</v>
      </c>
      <c r="N3177" s="1">
        <f t="shared" si="1669"/>
        <v>6</v>
      </c>
      <c r="O3177" s="2">
        <f t="shared" si="1670"/>
        <v>1.0027810399999999</v>
      </c>
      <c r="P3177" s="11">
        <f t="shared" si="1658"/>
        <v>1.00859988</v>
      </c>
      <c r="Q3177" s="11">
        <f t="shared" si="1687"/>
        <v>1.6214829462338542</v>
      </c>
      <c r="R3177" s="2">
        <f t="shared" ref="R3177:R3240" si="1690">TRUNC(TRUNC((O3177*Q3177),15),8)</f>
        <v>1.62599235</v>
      </c>
      <c r="S3177" s="2">
        <f t="shared" si="1685"/>
        <v>1.54506685</v>
      </c>
      <c r="T3177" s="2">
        <f t="shared" si="1671"/>
        <v>31599.572607530001</v>
      </c>
      <c r="U3177" s="2">
        <f t="shared" si="1672"/>
        <v>11147.659729114823</v>
      </c>
      <c r="V3177" s="2">
        <f t="shared" si="1673"/>
        <v>0</v>
      </c>
      <c r="W3177" s="2">
        <f t="shared" si="1674"/>
        <v>31599.572607534821</v>
      </c>
      <c r="X3177" s="29">
        <f t="shared" si="1675"/>
        <v>0</v>
      </c>
      <c r="Y3177" s="2">
        <f t="shared" si="1686"/>
        <v>0</v>
      </c>
      <c r="Z3177" s="82">
        <f t="shared" si="1676"/>
        <v>0</v>
      </c>
      <c r="AA3177" s="2">
        <f t="shared" si="1659"/>
        <v>0</v>
      </c>
      <c r="AB3177" s="27">
        <f t="shared" si="1683"/>
        <v>6.7299999999999999E-2</v>
      </c>
      <c r="AC3177" s="29">
        <f t="shared" si="1664"/>
        <v>6</v>
      </c>
      <c r="AD3177" s="29">
        <v>252</v>
      </c>
      <c r="AE3177" s="11">
        <f t="shared" si="1688"/>
        <v>1.0015519669999999</v>
      </c>
      <c r="AF3177" s="2">
        <f t="shared" si="1660"/>
        <v>49.041493899999999</v>
      </c>
      <c r="AG3177" s="2">
        <f t="shared" si="1677"/>
        <v>49.041493899999999</v>
      </c>
      <c r="AH3177" s="3">
        <f t="shared" si="1678"/>
        <v>0</v>
      </c>
      <c r="AI3177" s="4" t="str">
        <f t="shared" si="1689"/>
        <v>A+J=</v>
      </c>
      <c r="AJ3177" s="12">
        <f t="shared" si="1684"/>
        <v>44319</v>
      </c>
      <c r="AK3177" s="12"/>
      <c r="AL3177" s="4"/>
      <c r="AM3177" s="1"/>
      <c r="AN3177" s="12"/>
      <c r="AO3177" s="1"/>
      <c r="AP3177" s="1"/>
      <c r="AQ3177" s="3"/>
      <c r="AR3177" s="3"/>
      <c r="AS3177" s="7"/>
      <c r="AT3177" s="1"/>
      <c r="AU3177" s="1"/>
      <c r="AV3177" s="1"/>
      <c r="AW3177" s="1"/>
      <c r="AX3177" s="1"/>
      <c r="AY3177" s="1"/>
      <c r="AZ3177" s="1"/>
      <c r="BA3177" s="1"/>
      <c r="BB3177" s="1"/>
    </row>
    <row r="3178" spans="1:54" x14ac:dyDescent="0.2">
      <c r="A3178" s="178">
        <f t="shared" si="1679"/>
        <v>44297</v>
      </c>
      <c r="B3178" s="2">
        <f t="shared" si="1665"/>
        <v>31648.614101434821</v>
      </c>
      <c r="C3178" s="2">
        <f t="shared" si="1680"/>
        <v>20451.91287842</v>
      </c>
      <c r="D3178" s="2">
        <f>SUM(Y3178:Y$3321)</f>
        <v>20451.91287842</v>
      </c>
      <c r="E3178" s="11">
        <f t="shared" si="1666"/>
        <v>0</v>
      </c>
      <c r="F3178" s="99">
        <f t="shared" si="1661"/>
        <v>5622.43</v>
      </c>
      <c r="G3178" s="3">
        <f>IF(N3178=1,VLOOKUP(A3177,[1]Plan1!$BG$69:$BI$188,3),G3177)</f>
        <v>5674.72</v>
      </c>
      <c r="H3178" s="200">
        <f t="shared" si="1662"/>
        <v>44229</v>
      </c>
      <c r="I3178" s="200">
        <f t="shared" si="1663"/>
        <v>44257</v>
      </c>
      <c r="J3178" s="27">
        <f t="shared" si="1667"/>
        <v>9.3002491805145304E-3</v>
      </c>
      <c r="K3178" s="12">
        <f t="shared" si="1681"/>
        <v>44319</v>
      </c>
      <c r="L3178" s="12">
        <f t="shared" si="1668"/>
        <v>44319</v>
      </c>
      <c r="M3178" s="1">
        <f t="shared" si="1682"/>
        <v>20</v>
      </c>
      <c r="N3178" s="1">
        <f t="shared" si="1669"/>
        <v>6</v>
      </c>
      <c r="O3178" s="2">
        <f t="shared" si="1670"/>
        <v>1.0027810399999999</v>
      </c>
      <c r="P3178" s="11">
        <f t="shared" ref="P3178:P3241" si="1691">IF(L3178&gt;L3177,O3177,P3177)</f>
        <v>1.00859988</v>
      </c>
      <c r="Q3178" s="11">
        <f t="shared" si="1687"/>
        <v>1.6214829462338542</v>
      </c>
      <c r="R3178" s="2">
        <f t="shared" si="1690"/>
        <v>1.62599235</v>
      </c>
      <c r="S3178" s="2">
        <f t="shared" si="1685"/>
        <v>1.54506685</v>
      </c>
      <c r="T3178" s="2">
        <f t="shared" si="1671"/>
        <v>31599.572607530001</v>
      </c>
      <c r="U3178" s="2">
        <f t="shared" si="1672"/>
        <v>11147.659729114823</v>
      </c>
      <c r="V3178" s="2">
        <f t="shared" si="1673"/>
        <v>0</v>
      </c>
      <c r="W3178" s="2">
        <f t="shared" si="1674"/>
        <v>31599.572607534821</v>
      </c>
      <c r="X3178" s="29">
        <f t="shared" si="1675"/>
        <v>0</v>
      </c>
      <c r="Y3178" s="2">
        <f t="shared" si="1686"/>
        <v>0</v>
      </c>
      <c r="Z3178" s="82">
        <f t="shared" si="1676"/>
        <v>0</v>
      </c>
      <c r="AA3178" s="2">
        <f t="shared" si="1659"/>
        <v>0</v>
      </c>
      <c r="AB3178" s="27">
        <f t="shared" si="1683"/>
        <v>6.7299999999999999E-2</v>
      </c>
      <c r="AC3178" s="29">
        <f t="shared" si="1664"/>
        <v>6</v>
      </c>
      <c r="AD3178" s="29">
        <v>252</v>
      </c>
      <c r="AE3178" s="11">
        <f t="shared" si="1688"/>
        <v>1.0015519669999999</v>
      </c>
      <c r="AF3178" s="2">
        <f t="shared" si="1660"/>
        <v>49.041493899999999</v>
      </c>
      <c r="AG3178" s="2">
        <f t="shared" si="1677"/>
        <v>49.041493899999999</v>
      </c>
      <c r="AH3178" s="3">
        <f t="shared" si="1678"/>
        <v>0</v>
      </c>
      <c r="AI3178" s="4" t="str">
        <f t="shared" si="1689"/>
        <v>A+J=</v>
      </c>
      <c r="AJ3178" s="12">
        <f t="shared" si="1684"/>
        <v>44319</v>
      </c>
      <c r="AK3178" s="12"/>
      <c r="AL3178" s="4"/>
      <c r="AM3178" s="1"/>
      <c r="AN3178" s="12"/>
      <c r="AO3178" s="1"/>
      <c r="AP3178" s="1"/>
      <c r="AQ3178" s="3"/>
      <c r="AR3178" s="3"/>
      <c r="AS3178" s="7"/>
      <c r="AT3178" s="1"/>
      <c r="AU3178" s="1"/>
      <c r="AV3178" s="1"/>
      <c r="AW3178" s="1"/>
      <c r="AX3178" s="1"/>
      <c r="AY3178" s="1"/>
      <c r="AZ3178" s="1"/>
      <c r="BA3178" s="1"/>
      <c r="BB3178" s="1"/>
    </row>
    <row r="3179" spans="1:54" x14ac:dyDescent="0.2">
      <c r="A3179" s="178">
        <f t="shared" si="1679"/>
        <v>44298</v>
      </c>
      <c r="B3179" s="2">
        <f t="shared" si="1665"/>
        <v>31648.614101434821</v>
      </c>
      <c r="C3179" s="2">
        <f t="shared" si="1680"/>
        <v>20451.91287842</v>
      </c>
      <c r="D3179" s="2">
        <f>SUM(Y3179:Y$3321)</f>
        <v>20451.91287842</v>
      </c>
      <c r="E3179" s="11">
        <f t="shared" si="1666"/>
        <v>0</v>
      </c>
      <c r="F3179" s="99">
        <f t="shared" si="1661"/>
        <v>5622.43</v>
      </c>
      <c r="G3179" s="3">
        <f>IF(N3179=1,VLOOKUP(A3178,[1]Plan1!$BG$69:$BI$188,3),G3178)</f>
        <v>5674.72</v>
      </c>
      <c r="H3179" s="200">
        <f t="shared" si="1662"/>
        <v>44229</v>
      </c>
      <c r="I3179" s="200">
        <f t="shared" si="1663"/>
        <v>44257</v>
      </c>
      <c r="J3179" s="27">
        <f t="shared" si="1667"/>
        <v>9.3002491805145304E-3</v>
      </c>
      <c r="K3179" s="12">
        <f t="shared" si="1681"/>
        <v>44319</v>
      </c>
      <c r="L3179" s="12">
        <f t="shared" si="1668"/>
        <v>44319</v>
      </c>
      <c r="M3179" s="1">
        <f t="shared" si="1682"/>
        <v>20</v>
      </c>
      <c r="N3179" s="1">
        <f t="shared" si="1669"/>
        <v>6</v>
      </c>
      <c r="O3179" s="2">
        <f t="shared" si="1670"/>
        <v>1.0027810399999999</v>
      </c>
      <c r="P3179" s="11">
        <f t="shared" si="1691"/>
        <v>1.00859988</v>
      </c>
      <c r="Q3179" s="11">
        <f t="shared" si="1687"/>
        <v>1.6214829462338542</v>
      </c>
      <c r="R3179" s="2">
        <f t="shared" si="1690"/>
        <v>1.62599235</v>
      </c>
      <c r="S3179" s="2">
        <f t="shared" si="1685"/>
        <v>1.54506685</v>
      </c>
      <c r="T3179" s="2">
        <f t="shared" si="1671"/>
        <v>31599.572607530001</v>
      </c>
      <c r="U3179" s="2">
        <f t="shared" si="1672"/>
        <v>11147.659729114823</v>
      </c>
      <c r="V3179" s="2">
        <f t="shared" si="1673"/>
        <v>0</v>
      </c>
      <c r="W3179" s="2">
        <f t="shared" si="1674"/>
        <v>31599.572607534821</v>
      </c>
      <c r="X3179" s="29">
        <f t="shared" si="1675"/>
        <v>0</v>
      </c>
      <c r="Y3179" s="2">
        <f t="shared" si="1686"/>
        <v>0</v>
      </c>
      <c r="Z3179" s="82">
        <f t="shared" si="1676"/>
        <v>0</v>
      </c>
      <c r="AA3179" s="2">
        <f t="shared" si="1659"/>
        <v>0</v>
      </c>
      <c r="AB3179" s="27">
        <f t="shared" si="1683"/>
        <v>6.7299999999999999E-2</v>
      </c>
      <c r="AC3179" s="29">
        <f t="shared" si="1664"/>
        <v>6</v>
      </c>
      <c r="AD3179" s="29">
        <v>252</v>
      </c>
      <c r="AE3179" s="11">
        <f t="shared" si="1688"/>
        <v>1.0015519669999999</v>
      </c>
      <c r="AF3179" s="2">
        <f t="shared" si="1660"/>
        <v>49.041493899999999</v>
      </c>
      <c r="AG3179" s="2">
        <f t="shared" si="1677"/>
        <v>49.041493899999999</v>
      </c>
      <c r="AH3179" s="3">
        <f t="shared" si="1678"/>
        <v>0</v>
      </c>
      <c r="AI3179" s="4" t="str">
        <f t="shared" si="1689"/>
        <v>A+J=</v>
      </c>
      <c r="AJ3179" s="12">
        <f t="shared" si="1684"/>
        <v>44319</v>
      </c>
      <c r="AK3179" s="12"/>
      <c r="AL3179" s="4"/>
      <c r="AM3179" s="1"/>
      <c r="AN3179" s="12"/>
      <c r="AO3179" s="1"/>
      <c r="AP3179" s="1"/>
      <c r="AQ3179" s="3"/>
      <c r="AR3179" s="3"/>
      <c r="AS3179" s="7"/>
      <c r="AT3179" s="1"/>
      <c r="AU3179" s="1"/>
      <c r="AV3179" s="1"/>
      <c r="AW3179" s="1"/>
      <c r="AX3179" s="1"/>
      <c r="AY3179" s="1"/>
      <c r="AZ3179" s="1"/>
      <c r="BA3179" s="1"/>
      <c r="BB3179" s="1"/>
    </row>
    <row r="3180" spans="1:54" x14ac:dyDescent="0.2">
      <c r="A3180" s="178">
        <f t="shared" si="1679"/>
        <v>44299</v>
      </c>
      <c r="B3180" s="2">
        <f t="shared" si="1665"/>
        <v>31656.795072784822</v>
      </c>
      <c r="C3180" s="2">
        <f t="shared" si="1680"/>
        <v>20451.91287842</v>
      </c>
      <c r="D3180" s="2">
        <f>SUM(Y3180:Y$3321)</f>
        <v>20451.91287842</v>
      </c>
      <c r="E3180" s="11">
        <f t="shared" si="1666"/>
        <v>0</v>
      </c>
      <c r="F3180" s="99">
        <f t="shared" si="1661"/>
        <v>5622.43</v>
      </c>
      <c r="G3180" s="3">
        <f>IF(N3180=1,VLOOKUP(A3179,[1]Plan1!$BG$69:$BI$188,3),G3179)</f>
        <v>5674.72</v>
      </c>
      <c r="H3180" s="200">
        <f t="shared" si="1662"/>
        <v>44229</v>
      </c>
      <c r="I3180" s="200">
        <f t="shared" si="1663"/>
        <v>44257</v>
      </c>
      <c r="J3180" s="27">
        <f t="shared" si="1667"/>
        <v>9.3002491805145304E-3</v>
      </c>
      <c r="K3180" s="12">
        <f t="shared" si="1681"/>
        <v>44319</v>
      </c>
      <c r="L3180" s="12">
        <f t="shared" si="1668"/>
        <v>44319</v>
      </c>
      <c r="M3180" s="1">
        <f t="shared" si="1682"/>
        <v>20</v>
      </c>
      <c r="N3180" s="1">
        <f t="shared" si="1669"/>
        <v>7</v>
      </c>
      <c r="O3180" s="2">
        <f t="shared" si="1670"/>
        <v>1.00324529</v>
      </c>
      <c r="P3180" s="11">
        <f t="shared" si="1691"/>
        <v>1.00859988</v>
      </c>
      <c r="Q3180" s="11">
        <f t="shared" si="1687"/>
        <v>1.6214829462338542</v>
      </c>
      <c r="R3180" s="2">
        <f t="shared" si="1690"/>
        <v>1.62674512</v>
      </c>
      <c r="S3180" s="2">
        <f t="shared" si="1685"/>
        <v>1.54506685</v>
      </c>
      <c r="T3180" s="2">
        <f t="shared" si="1671"/>
        <v>31599.572607530001</v>
      </c>
      <c r="U3180" s="2">
        <f t="shared" si="1672"/>
        <v>11147.659729114823</v>
      </c>
      <c r="V3180" s="2">
        <f t="shared" si="1673"/>
        <v>0</v>
      </c>
      <c r="W3180" s="2">
        <f t="shared" si="1674"/>
        <v>31599.572607534821</v>
      </c>
      <c r="X3180" s="29">
        <f t="shared" si="1675"/>
        <v>0</v>
      </c>
      <c r="Y3180" s="2">
        <f t="shared" si="1686"/>
        <v>0</v>
      </c>
      <c r="Z3180" s="82">
        <f t="shared" si="1676"/>
        <v>0</v>
      </c>
      <c r="AA3180" s="2">
        <f t="shared" si="1659"/>
        <v>0</v>
      </c>
      <c r="AB3180" s="27">
        <f t="shared" si="1683"/>
        <v>6.7299999999999999E-2</v>
      </c>
      <c r="AC3180" s="29">
        <f t="shared" si="1664"/>
        <v>7</v>
      </c>
      <c r="AD3180" s="29">
        <v>252</v>
      </c>
      <c r="AE3180" s="11">
        <f t="shared" si="1688"/>
        <v>1.0018108619999999</v>
      </c>
      <c r="AF3180" s="2">
        <f t="shared" si="1660"/>
        <v>57.222465249999999</v>
      </c>
      <c r="AG3180" s="2">
        <f t="shared" si="1677"/>
        <v>57.222465249999999</v>
      </c>
      <c r="AH3180" s="3">
        <f t="shared" si="1678"/>
        <v>0</v>
      </c>
      <c r="AI3180" s="4" t="str">
        <f t="shared" si="1689"/>
        <v>A+J=</v>
      </c>
      <c r="AJ3180" s="12">
        <f t="shared" si="1684"/>
        <v>44319</v>
      </c>
      <c r="AK3180" s="12"/>
      <c r="AL3180" s="4"/>
      <c r="AM3180" s="1"/>
      <c r="AN3180" s="12"/>
      <c r="AO3180" s="1"/>
      <c r="AP3180" s="1"/>
      <c r="AQ3180" s="3"/>
      <c r="AR3180" s="3"/>
      <c r="AS3180" s="7"/>
      <c r="AT3180" s="1"/>
      <c r="AU3180" s="1"/>
      <c r="AV3180" s="1"/>
      <c r="AW3180" s="1"/>
      <c r="AX3180" s="1"/>
      <c r="AY3180" s="1"/>
      <c r="AZ3180" s="1"/>
      <c r="BA3180" s="1"/>
      <c r="BB3180" s="1"/>
    </row>
    <row r="3181" spans="1:54" x14ac:dyDescent="0.2">
      <c r="A3181" s="178">
        <f t="shared" si="1679"/>
        <v>44300</v>
      </c>
      <c r="B3181" s="2">
        <f t="shared" si="1665"/>
        <v>31664.978192904822</v>
      </c>
      <c r="C3181" s="2">
        <f t="shared" si="1680"/>
        <v>20451.91287842</v>
      </c>
      <c r="D3181" s="2">
        <f>SUM(Y3181:Y$3321)</f>
        <v>20451.91287842</v>
      </c>
      <c r="E3181" s="11">
        <f t="shared" si="1666"/>
        <v>0</v>
      </c>
      <c r="F3181" s="99">
        <f t="shared" si="1661"/>
        <v>5622.43</v>
      </c>
      <c r="G3181" s="3">
        <f>IF(N3181=1,VLOOKUP(A3180,[1]Plan1!$BG$69:$BI$188,3),G3180)</f>
        <v>5674.72</v>
      </c>
      <c r="H3181" s="200">
        <f t="shared" si="1662"/>
        <v>44229</v>
      </c>
      <c r="I3181" s="200">
        <f t="shared" si="1663"/>
        <v>44257</v>
      </c>
      <c r="J3181" s="27">
        <f t="shared" si="1667"/>
        <v>9.3002491805145304E-3</v>
      </c>
      <c r="K3181" s="12">
        <f t="shared" si="1681"/>
        <v>44319</v>
      </c>
      <c r="L3181" s="12">
        <f t="shared" si="1668"/>
        <v>44319</v>
      </c>
      <c r="M3181" s="1">
        <f t="shared" si="1682"/>
        <v>20</v>
      </c>
      <c r="N3181" s="1">
        <f t="shared" si="1669"/>
        <v>8</v>
      </c>
      <c r="O3181" s="2">
        <f t="shared" si="1670"/>
        <v>1.0037097699999999</v>
      </c>
      <c r="P3181" s="11">
        <f t="shared" si="1691"/>
        <v>1.00859988</v>
      </c>
      <c r="Q3181" s="11">
        <f t="shared" si="1687"/>
        <v>1.6214829462338542</v>
      </c>
      <c r="R3181" s="2">
        <f t="shared" si="1690"/>
        <v>1.62749827</v>
      </c>
      <c r="S3181" s="2">
        <f t="shared" si="1685"/>
        <v>1.54506685</v>
      </c>
      <c r="T3181" s="2">
        <f t="shared" si="1671"/>
        <v>31599.572607530001</v>
      </c>
      <c r="U3181" s="2">
        <f t="shared" si="1672"/>
        <v>11147.659729114823</v>
      </c>
      <c r="V3181" s="2">
        <f t="shared" si="1673"/>
        <v>0</v>
      </c>
      <c r="W3181" s="2">
        <f t="shared" si="1674"/>
        <v>31599.572607534821</v>
      </c>
      <c r="X3181" s="29">
        <f t="shared" si="1675"/>
        <v>0</v>
      </c>
      <c r="Y3181" s="2">
        <f t="shared" si="1686"/>
        <v>0</v>
      </c>
      <c r="Z3181" s="82">
        <f t="shared" si="1676"/>
        <v>0</v>
      </c>
      <c r="AA3181" s="2">
        <f t="shared" si="1659"/>
        <v>0</v>
      </c>
      <c r="AB3181" s="27">
        <f t="shared" si="1683"/>
        <v>6.7299999999999999E-2</v>
      </c>
      <c r="AC3181" s="29">
        <f t="shared" si="1664"/>
        <v>8</v>
      </c>
      <c r="AD3181" s="29">
        <v>252</v>
      </c>
      <c r="AE3181" s="11">
        <f t="shared" si="1688"/>
        <v>1.002069825</v>
      </c>
      <c r="AF3181" s="2">
        <f t="shared" si="1660"/>
        <v>65.405585369999997</v>
      </c>
      <c r="AG3181" s="2">
        <f t="shared" si="1677"/>
        <v>65.405585369999997</v>
      </c>
      <c r="AH3181" s="3">
        <f t="shared" si="1678"/>
        <v>0</v>
      </c>
      <c r="AI3181" s="4" t="str">
        <f t="shared" si="1689"/>
        <v>A+J=</v>
      </c>
      <c r="AJ3181" s="12">
        <f t="shared" si="1684"/>
        <v>44319</v>
      </c>
      <c r="AK3181" s="12"/>
      <c r="AL3181" s="4"/>
      <c r="AM3181" s="1"/>
      <c r="AN3181" s="12"/>
      <c r="AO3181" s="1"/>
      <c r="AP3181" s="1"/>
      <c r="AQ3181" s="3"/>
      <c r="AR3181" s="3"/>
      <c r="AS3181" s="7"/>
      <c r="AT3181" s="1"/>
      <c r="AU3181" s="1"/>
      <c r="AV3181" s="1"/>
      <c r="AW3181" s="1"/>
      <c r="AX3181" s="1"/>
      <c r="AY3181" s="1"/>
      <c r="AZ3181" s="1"/>
      <c r="BA3181" s="1"/>
      <c r="BB3181" s="1"/>
    </row>
    <row r="3182" spans="1:54" x14ac:dyDescent="0.2">
      <c r="A3182" s="178">
        <f t="shared" si="1679"/>
        <v>44301</v>
      </c>
      <c r="B3182" s="2">
        <f t="shared" si="1665"/>
        <v>31673.163398594821</v>
      </c>
      <c r="C3182" s="2">
        <f t="shared" si="1680"/>
        <v>20451.91287842</v>
      </c>
      <c r="D3182" s="2">
        <f>SUM(Y3182:Y$3321)</f>
        <v>20451.91287842</v>
      </c>
      <c r="E3182" s="11">
        <f t="shared" si="1666"/>
        <v>0</v>
      </c>
      <c r="F3182" s="99">
        <f t="shared" si="1661"/>
        <v>5622.43</v>
      </c>
      <c r="G3182" s="3">
        <f>IF(N3182=1,VLOOKUP(A3181,[1]Plan1!$BG$69:$BI$188,3),G3181)</f>
        <v>5674.72</v>
      </c>
      <c r="H3182" s="200">
        <f t="shared" si="1662"/>
        <v>44229</v>
      </c>
      <c r="I3182" s="200">
        <f t="shared" si="1663"/>
        <v>44257</v>
      </c>
      <c r="J3182" s="27">
        <f t="shared" si="1667"/>
        <v>9.3002491805145304E-3</v>
      </c>
      <c r="K3182" s="12">
        <f t="shared" si="1681"/>
        <v>44319</v>
      </c>
      <c r="L3182" s="12">
        <f t="shared" si="1668"/>
        <v>44319</v>
      </c>
      <c r="M3182" s="1">
        <f t="shared" si="1682"/>
        <v>20</v>
      </c>
      <c r="N3182" s="1">
        <f t="shared" si="1669"/>
        <v>9</v>
      </c>
      <c r="O3182" s="2">
        <f t="shared" si="1670"/>
        <v>1.0041744500000001</v>
      </c>
      <c r="P3182" s="11">
        <f t="shared" si="1691"/>
        <v>1.00859988</v>
      </c>
      <c r="Q3182" s="11">
        <f t="shared" si="1687"/>
        <v>1.6214829462338542</v>
      </c>
      <c r="R3182" s="2">
        <f t="shared" si="1690"/>
        <v>1.6282517400000001</v>
      </c>
      <c r="S3182" s="2">
        <f t="shared" si="1685"/>
        <v>1.54506685</v>
      </c>
      <c r="T3182" s="2">
        <f t="shared" si="1671"/>
        <v>31599.572607530001</v>
      </c>
      <c r="U3182" s="2">
        <f t="shared" si="1672"/>
        <v>11147.659729114823</v>
      </c>
      <c r="V3182" s="2">
        <f t="shared" si="1673"/>
        <v>0</v>
      </c>
      <c r="W3182" s="2">
        <f t="shared" si="1674"/>
        <v>31599.572607534821</v>
      </c>
      <c r="X3182" s="29">
        <f t="shared" si="1675"/>
        <v>0</v>
      </c>
      <c r="Y3182" s="2">
        <f t="shared" si="1686"/>
        <v>0</v>
      </c>
      <c r="Z3182" s="82">
        <f t="shared" si="1676"/>
        <v>0</v>
      </c>
      <c r="AA3182" s="2">
        <f t="shared" si="1659"/>
        <v>0</v>
      </c>
      <c r="AB3182" s="27">
        <f t="shared" si="1683"/>
        <v>6.7299999999999999E-2</v>
      </c>
      <c r="AC3182" s="29">
        <f t="shared" si="1664"/>
        <v>9</v>
      </c>
      <c r="AD3182" s="29">
        <v>252</v>
      </c>
      <c r="AE3182" s="11">
        <f t="shared" si="1688"/>
        <v>1.0023288539999999</v>
      </c>
      <c r="AF3182" s="2">
        <f t="shared" si="1660"/>
        <v>73.590791060000001</v>
      </c>
      <c r="AG3182" s="2">
        <f t="shared" si="1677"/>
        <v>73.590791060000001</v>
      </c>
      <c r="AH3182" s="3">
        <f t="shared" si="1678"/>
        <v>0</v>
      </c>
      <c r="AI3182" s="4" t="str">
        <f t="shared" si="1689"/>
        <v>A+J=</v>
      </c>
      <c r="AJ3182" s="12">
        <f t="shared" si="1684"/>
        <v>44319</v>
      </c>
      <c r="AK3182" s="12"/>
      <c r="AL3182" s="4"/>
      <c r="AM3182" s="1"/>
      <c r="AN3182" s="12"/>
      <c r="AO3182" s="1"/>
      <c r="AP3182" s="1"/>
      <c r="AQ3182" s="3"/>
      <c r="AR3182" s="3"/>
      <c r="AS3182" s="7"/>
      <c r="AT3182" s="1"/>
      <c r="AU3182" s="1"/>
      <c r="AV3182" s="1"/>
      <c r="AW3182" s="1"/>
      <c r="AX3182" s="1"/>
      <c r="AY3182" s="1"/>
      <c r="AZ3182" s="1"/>
      <c r="BA3182" s="1"/>
      <c r="BB3182" s="1"/>
    </row>
    <row r="3183" spans="1:54" x14ac:dyDescent="0.2">
      <c r="A3183" s="178">
        <f t="shared" si="1679"/>
        <v>44302</v>
      </c>
      <c r="B3183" s="2">
        <f t="shared" si="1665"/>
        <v>31681.350721454823</v>
      </c>
      <c r="C3183" s="2">
        <f t="shared" si="1680"/>
        <v>20451.91287842</v>
      </c>
      <c r="D3183" s="2">
        <f>SUM(Y3183:Y$3321)</f>
        <v>20451.91287842</v>
      </c>
      <c r="E3183" s="11">
        <f t="shared" si="1666"/>
        <v>0</v>
      </c>
      <c r="F3183" s="99">
        <f t="shared" si="1661"/>
        <v>5622.43</v>
      </c>
      <c r="G3183" s="3">
        <f>IF(N3183=1,VLOOKUP(A3182,[1]Plan1!$BG$69:$BI$188,3),G3182)</f>
        <v>5674.72</v>
      </c>
      <c r="H3183" s="200">
        <f t="shared" si="1662"/>
        <v>44229</v>
      </c>
      <c r="I3183" s="200">
        <f t="shared" si="1663"/>
        <v>44257</v>
      </c>
      <c r="J3183" s="27">
        <f t="shared" si="1667"/>
        <v>9.3002491805145304E-3</v>
      </c>
      <c r="K3183" s="12">
        <f t="shared" si="1681"/>
        <v>44319</v>
      </c>
      <c r="L3183" s="12">
        <f t="shared" si="1668"/>
        <v>44319</v>
      </c>
      <c r="M3183" s="1">
        <f t="shared" si="1682"/>
        <v>20</v>
      </c>
      <c r="N3183" s="1">
        <f t="shared" si="1669"/>
        <v>10</v>
      </c>
      <c r="O3183" s="2">
        <f t="shared" si="1670"/>
        <v>1.0046393600000001</v>
      </c>
      <c r="P3183" s="11">
        <f t="shared" si="1691"/>
        <v>1.00859988</v>
      </c>
      <c r="Q3183" s="11">
        <f t="shared" si="1687"/>
        <v>1.6214829462338542</v>
      </c>
      <c r="R3183" s="2">
        <f t="shared" si="1690"/>
        <v>1.6290055800000001</v>
      </c>
      <c r="S3183" s="2">
        <f t="shared" si="1685"/>
        <v>1.54506685</v>
      </c>
      <c r="T3183" s="2">
        <f t="shared" si="1671"/>
        <v>31599.572607530001</v>
      </c>
      <c r="U3183" s="2">
        <f t="shared" si="1672"/>
        <v>11147.659729114823</v>
      </c>
      <c r="V3183" s="2">
        <f t="shared" si="1673"/>
        <v>0</v>
      </c>
      <c r="W3183" s="2">
        <f t="shared" si="1674"/>
        <v>31599.572607534821</v>
      </c>
      <c r="X3183" s="29">
        <f t="shared" si="1675"/>
        <v>0</v>
      </c>
      <c r="Y3183" s="2">
        <f t="shared" si="1686"/>
        <v>0</v>
      </c>
      <c r="Z3183" s="82">
        <f t="shared" si="1676"/>
        <v>0</v>
      </c>
      <c r="AA3183" s="2">
        <f t="shared" si="1659"/>
        <v>0</v>
      </c>
      <c r="AB3183" s="27">
        <f t="shared" si="1683"/>
        <v>6.7299999999999999E-2</v>
      </c>
      <c r="AC3183" s="29">
        <f t="shared" si="1664"/>
        <v>10</v>
      </c>
      <c r="AD3183" s="29">
        <v>252</v>
      </c>
      <c r="AE3183" s="11">
        <f t="shared" si="1688"/>
        <v>1.0025879499999999</v>
      </c>
      <c r="AF3183" s="2">
        <f t="shared" si="1660"/>
        <v>81.778113919999996</v>
      </c>
      <c r="AG3183" s="2">
        <f t="shared" si="1677"/>
        <v>81.778113919999996</v>
      </c>
      <c r="AH3183" s="3">
        <f t="shared" si="1678"/>
        <v>0</v>
      </c>
      <c r="AI3183" s="4" t="str">
        <f t="shared" si="1689"/>
        <v>A+J=</v>
      </c>
      <c r="AJ3183" s="12">
        <f t="shared" si="1684"/>
        <v>44319</v>
      </c>
      <c r="AK3183" s="12"/>
      <c r="AL3183" s="4"/>
      <c r="AM3183" s="1"/>
      <c r="AN3183" s="12"/>
      <c r="AO3183" s="1"/>
      <c r="AP3183" s="1"/>
      <c r="AQ3183" s="3"/>
      <c r="AR3183" s="3"/>
      <c r="AS3183" s="7"/>
      <c r="AT3183" s="1"/>
      <c r="AU3183" s="1"/>
      <c r="AV3183" s="1"/>
      <c r="AW3183" s="1"/>
      <c r="AX3183" s="1"/>
      <c r="AY3183" s="1"/>
      <c r="AZ3183" s="1"/>
      <c r="BA3183" s="1"/>
      <c r="BB3183" s="1"/>
    </row>
    <row r="3184" spans="1:54" x14ac:dyDescent="0.2">
      <c r="A3184" s="178">
        <f t="shared" si="1679"/>
        <v>44303</v>
      </c>
      <c r="B3184" s="2">
        <f t="shared" si="1665"/>
        <v>31689.54016149482</v>
      </c>
      <c r="C3184" s="2">
        <f t="shared" si="1680"/>
        <v>20451.91287842</v>
      </c>
      <c r="D3184" s="2">
        <f>SUM(Y3184:Y$3321)</f>
        <v>20451.91287842</v>
      </c>
      <c r="E3184" s="11">
        <f t="shared" si="1666"/>
        <v>0</v>
      </c>
      <c r="F3184" s="99">
        <f t="shared" si="1661"/>
        <v>5622.43</v>
      </c>
      <c r="G3184" s="3">
        <f>IF(N3184=1,VLOOKUP(A3183,[1]Plan1!$BG$69:$BI$188,3),G3183)</f>
        <v>5674.72</v>
      </c>
      <c r="H3184" s="200">
        <f t="shared" si="1662"/>
        <v>44229</v>
      </c>
      <c r="I3184" s="200">
        <f t="shared" si="1663"/>
        <v>44257</v>
      </c>
      <c r="J3184" s="27">
        <f t="shared" si="1667"/>
        <v>9.3002491805145304E-3</v>
      </c>
      <c r="K3184" s="12">
        <f t="shared" si="1681"/>
        <v>44319</v>
      </c>
      <c r="L3184" s="12">
        <f t="shared" si="1668"/>
        <v>44319</v>
      </c>
      <c r="M3184" s="1">
        <f t="shared" si="1682"/>
        <v>20</v>
      </c>
      <c r="N3184" s="1">
        <f t="shared" si="1669"/>
        <v>11</v>
      </c>
      <c r="O3184" s="2">
        <f t="shared" si="1670"/>
        <v>1.00510448</v>
      </c>
      <c r="P3184" s="11">
        <f t="shared" si="1691"/>
        <v>1.00859988</v>
      </c>
      <c r="Q3184" s="11">
        <f t="shared" si="1687"/>
        <v>1.6214829462338542</v>
      </c>
      <c r="R3184" s="2">
        <f t="shared" si="1690"/>
        <v>1.6297597699999999</v>
      </c>
      <c r="S3184" s="2">
        <f t="shared" si="1685"/>
        <v>1.54506685</v>
      </c>
      <c r="T3184" s="2">
        <f t="shared" si="1671"/>
        <v>31599.572607530001</v>
      </c>
      <c r="U3184" s="2">
        <f t="shared" si="1672"/>
        <v>11147.659729114823</v>
      </c>
      <c r="V3184" s="2">
        <f t="shared" si="1673"/>
        <v>0</v>
      </c>
      <c r="W3184" s="2">
        <f t="shared" si="1674"/>
        <v>31599.572607534821</v>
      </c>
      <c r="X3184" s="29">
        <f t="shared" si="1675"/>
        <v>0</v>
      </c>
      <c r="Y3184" s="2">
        <f t="shared" si="1686"/>
        <v>0</v>
      </c>
      <c r="Z3184" s="82">
        <f t="shared" si="1676"/>
        <v>0</v>
      </c>
      <c r="AA3184" s="2">
        <f t="shared" ref="AA3184:AA3247" si="1692">IF(Z3184&gt;0,TRUNC(Z3184*T3184,8),0)</f>
        <v>0</v>
      </c>
      <c r="AB3184" s="27">
        <f t="shared" si="1683"/>
        <v>6.7299999999999999E-2</v>
      </c>
      <c r="AC3184" s="29">
        <f t="shared" si="1664"/>
        <v>11</v>
      </c>
      <c r="AD3184" s="29">
        <v>252</v>
      </c>
      <c r="AE3184" s="11">
        <f t="shared" si="1688"/>
        <v>1.0028471130000001</v>
      </c>
      <c r="AF3184" s="2">
        <f t="shared" ref="AF3184:AF3247" si="1693">TRUNC((T3184*(AE3184-1)),8)</f>
        <v>89.967553960000004</v>
      </c>
      <c r="AG3184" s="2">
        <f t="shared" si="1677"/>
        <v>89.967553960000004</v>
      </c>
      <c r="AH3184" s="3">
        <f t="shared" si="1678"/>
        <v>0</v>
      </c>
      <c r="AI3184" s="4" t="str">
        <f t="shared" si="1689"/>
        <v>A+J=</v>
      </c>
      <c r="AJ3184" s="12">
        <f t="shared" si="1684"/>
        <v>44319</v>
      </c>
      <c r="AK3184" s="12"/>
      <c r="AL3184" s="4"/>
      <c r="AM3184" s="1"/>
      <c r="AN3184" s="12"/>
      <c r="AO3184" s="1"/>
      <c r="AP3184" s="1"/>
      <c r="AQ3184" s="3"/>
      <c r="AR3184" s="3"/>
      <c r="AS3184" s="7"/>
      <c r="AT3184" s="1"/>
      <c r="AU3184" s="1"/>
      <c r="AV3184" s="1"/>
      <c r="AW3184" s="1"/>
      <c r="AX3184" s="1"/>
      <c r="AY3184" s="1"/>
      <c r="AZ3184" s="1"/>
      <c r="BA3184" s="1"/>
      <c r="BB3184" s="1"/>
    </row>
    <row r="3185" spans="1:54" x14ac:dyDescent="0.2">
      <c r="A3185" s="178">
        <f t="shared" si="1679"/>
        <v>44304</v>
      </c>
      <c r="B3185" s="2">
        <f t="shared" si="1665"/>
        <v>31689.54016149482</v>
      </c>
      <c r="C3185" s="2">
        <f t="shared" si="1680"/>
        <v>20451.91287842</v>
      </c>
      <c r="D3185" s="2">
        <f>SUM(Y3185:Y$3321)</f>
        <v>20451.91287842</v>
      </c>
      <c r="E3185" s="11">
        <f t="shared" si="1666"/>
        <v>0</v>
      </c>
      <c r="F3185" s="99">
        <f t="shared" si="1661"/>
        <v>5622.43</v>
      </c>
      <c r="G3185" s="3">
        <f>IF(N3185=1,VLOOKUP(A3184,[1]Plan1!$BG$69:$BI$188,3),G3184)</f>
        <v>5674.72</v>
      </c>
      <c r="H3185" s="200">
        <f t="shared" si="1662"/>
        <v>44229</v>
      </c>
      <c r="I3185" s="200">
        <f t="shared" si="1663"/>
        <v>44257</v>
      </c>
      <c r="J3185" s="27">
        <f t="shared" si="1667"/>
        <v>9.3002491805145304E-3</v>
      </c>
      <c r="K3185" s="12">
        <f t="shared" si="1681"/>
        <v>44319</v>
      </c>
      <c r="L3185" s="12">
        <f t="shared" si="1668"/>
        <v>44319</v>
      </c>
      <c r="M3185" s="1">
        <f t="shared" si="1682"/>
        <v>20</v>
      </c>
      <c r="N3185" s="1">
        <f t="shared" si="1669"/>
        <v>11</v>
      </c>
      <c r="O3185" s="2">
        <f t="shared" si="1670"/>
        <v>1.00510448</v>
      </c>
      <c r="P3185" s="11">
        <f t="shared" si="1691"/>
        <v>1.00859988</v>
      </c>
      <c r="Q3185" s="11">
        <f t="shared" si="1687"/>
        <v>1.6214829462338542</v>
      </c>
      <c r="R3185" s="2">
        <f t="shared" si="1690"/>
        <v>1.6297597699999999</v>
      </c>
      <c r="S3185" s="2">
        <f t="shared" si="1685"/>
        <v>1.54506685</v>
      </c>
      <c r="T3185" s="2">
        <f t="shared" si="1671"/>
        <v>31599.572607530001</v>
      </c>
      <c r="U3185" s="2">
        <f t="shared" si="1672"/>
        <v>11147.659729114823</v>
      </c>
      <c r="V3185" s="2">
        <f t="shared" si="1673"/>
        <v>0</v>
      </c>
      <c r="W3185" s="2">
        <f t="shared" si="1674"/>
        <v>31599.572607534821</v>
      </c>
      <c r="X3185" s="29">
        <f t="shared" si="1675"/>
        <v>0</v>
      </c>
      <c r="Y3185" s="2">
        <f t="shared" si="1686"/>
        <v>0</v>
      </c>
      <c r="Z3185" s="82">
        <f t="shared" si="1676"/>
        <v>0</v>
      </c>
      <c r="AA3185" s="2">
        <f t="shared" si="1692"/>
        <v>0</v>
      </c>
      <c r="AB3185" s="27">
        <f t="shared" si="1683"/>
        <v>6.7299999999999999E-2</v>
      </c>
      <c r="AC3185" s="29">
        <f t="shared" si="1664"/>
        <v>11</v>
      </c>
      <c r="AD3185" s="29">
        <v>252</v>
      </c>
      <c r="AE3185" s="11">
        <f t="shared" si="1688"/>
        <v>1.0028471130000001</v>
      </c>
      <c r="AF3185" s="2">
        <f t="shared" si="1693"/>
        <v>89.967553960000004</v>
      </c>
      <c r="AG3185" s="2">
        <f t="shared" si="1677"/>
        <v>89.967553960000004</v>
      </c>
      <c r="AH3185" s="3">
        <f t="shared" si="1678"/>
        <v>0</v>
      </c>
      <c r="AI3185" s="4" t="str">
        <f t="shared" si="1689"/>
        <v>A+J=</v>
      </c>
      <c r="AJ3185" s="12">
        <f t="shared" si="1684"/>
        <v>44319</v>
      </c>
      <c r="AK3185" s="12"/>
      <c r="AL3185" s="4"/>
      <c r="AM3185" s="1"/>
      <c r="AN3185" s="12"/>
      <c r="AO3185" s="1"/>
      <c r="AP3185" s="1"/>
      <c r="AQ3185" s="3"/>
      <c r="AR3185" s="3"/>
      <c r="AS3185" s="7"/>
      <c r="AT3185" s="1"/>
      <c r="AU3185" s="1"/>
      <c r="AV3185" s="1"/>
      <c r="AW3185" s="1"/>
      <c r="AX3185" s="1"/>
      <c r="AY3185" s="1"/>
      <c r="AZ3185" s="1"/>
      <c r="BA3185" s="1"/>
      <c r="BB3185" s="1"/>
    </row>
    <row r="3186" spans="1:54" x14ac:dyDescent="0.2">
      <c r="A3186" s="178">
        <f t="shared" si="1679"/>
        <v>44305</v>
      </c>
      <c r="B3186" s="2">
        <f t="shared" si="1665"/>
        <v>31689.54016149482</v>
      </c>
      <c r="C3186" s="2">
        <f t="shared" si="1680"/>
        <v>20451.91287842</v>
      </c>
      <c r="D3186" s="2">
        <f>SUM(Y3186:Y$3321)</f>
        <v>20451.91287842</v>
      </c>
      <c r="E3186" s="11">
        <f t="shared" si="1666"/>
        <v>0</v>
      </c>
      <c r="F3186" s="99">
        <f t="shared" si="1661"/>
        <v>5622.43</v>
      </c>
      <c r="G3186" s="3">
        <f>IF(N3186=1,VLOOKUP(A3185,[1]Plan1!$BG$69:$BI$188,3),G3185)</f>
        <v>5674.72</v>
      </c>
      <c r="H3186" s="200">
        <f t="shared" si="1662"/>
        <v>44229</v>
      </c>
      <c r="I3186" s="200">
        <f t="shared" si="1663"/>
        <v>44257</v>
      </c>
      <c r="J3186" s="27">
        <f t="shared" si="1667"/>
        <v>9.3002491805145304E-3</v>
      </c>
      <c r="K3186" s="12">
        <f t="shared" si="1681"/>
        <v>44319</v>
      </c>
      <c r="L3186" s="12">
        <f t="shared" si="1668"/>
        <v>44319</v>
      </c>
      <c r="M3186" s="1">
        <f t="shared" si="1682"/>
        <v>20</v>
      </c>
      <c r="N3186" s="1">
        <f t="shared" si="1669"/>
        <v>11</v>
      </c>
      <c r="O3186" s="2">
        <f t="shared" si="1670"/>
        <v>1.00510448</v>
      </c>
      <c r="P3186" s="11">
        <f t="shared" si="1691"/>
        <v>1.00859988</v>
      </c>
      <c r="Q3186" s="11">
        <f t="shared" si="1687"/>
        <v>1.6214829462338542</v>
      </c>
      <c r="R3186" s="2">
        <f t="shared" si="1690"/>
        <v>1.6297597699999999</v>
      </c>
      <c r="S3186" s="2">
        <f t="shared" si="1685"/>
        <v>1.54506685</v>
      </c>
      <c r="T3186" s="2">
        <f t="shared" si="1671"/>
        <v>31599.572607530001</v>
      </c>
      <c r="U3186" s="2">
        <f t="shared" si="1672"/>
        <v>11147.659729114823</v>
      </c>
      <c r="V3186" s="2">
        <f t="shared" si="1673"/>
        <v>0</v>
      </c>
      <c r="W3186" s="2">
        <f t="shared" si="1674"/>
        <v>31599.572607534821</v>
      </c>
      <c r="X3186" s="29">
        <f t="shared" si="1675"/>
        <v>0</v>
      </c>
      <c r="Y3186" s="2">
        <f t="shared" si="1686"/>
        <v>0</v>
      </c>
      <c r="Z3186" s="82">
        <f t="shared" si="1676"/>
        <v>0</v>
      </c>
      <c r="AA3186" s="2">
        <f t="shared" si="1692"/>
        <v>0</v>
      </c>
      <c r="AB3186" s="27">
        <f t="shared" si="1683"/>
        <v>6.7299999999999999E-2</v>
      </c>
      <c r="AC3186" s="29">
        <f t="shared" si="1664"/>
        <v>11</v>
      </c>
      <c r="AD3186" s="29">
        <v>252</v>
      </c>
      <c r="AE3186" s="11">
        <f t="shared" si="1688"/>
        <v>1.0028471130000001</v>
      </c>
      <c r="AF3186" s="2">
        <f t="shared" si="1693"/>
        <v>89.967553960000004</v>
      </c>
      <c r="AG3186" s="2">
        <f t="shared" si="1677"/>
        <v>89.967553960000004</v>
      </c>
      <c r="AH3186" s="3">
        <f t="shared" si="1678"/>
        <v>0</v>
      </c>
      <c r="AI3186" s="4" t="str">
        <f t="shared" si="1689"/>
        <v>A+J=</v>
      </c>
      <c r="AJ3186" s="12">
        <f t="shared" si="1684"/>
        <v>44319</v>
      </c>
      <c r="AK3186" s="12"/>
      <c r="AL3186" s="4"/>
      <c r="AM3186" s="1"/>
      <c r="AN3186" s="12"/>
      <c r="AO3186" s="1"/>
      <c r="AP3186" s="1"/>
      <c r="AQ3186" s="3"/>
      <c r="AR3186" s="3"/>
      <c r="AS3186" s="7"/>
      <c r="AT3186" s="1"/>
      <c r="AU3186" s="1"/>
      <c r="AV3186" s="1"/>
      <c r="AW3186" s="1"/>
      <c r="AX3186" s="1"/>
      <c r="AY3186" s="1"/>
      <c r="AZ3186" s="1"/>
      <c r="BA3186" s="1"/>
      <c r="BB3186" s="1"/>
    </row>
    <row r="3187" spans="1:54" x14ac:dyDescent="0.2">
      <c r="A3187" s="178">
        <f t="shared" si="1679"/>
        <v>44306</v>
      </c>
      <c r="B3187" s="2">
        <f t="shared" si="1665"/>
        <v>31697.731718704821</v>
      </c>
      <c r="C3187" s="2">
        <f t="shared" si="1680"/>
        <v>20451.91287842</v>
      </c>
      <c r="D3187" s="2">
        <f>SUM(Y3187:Y$3321)</f>
        <v>20451.91287842</v>
      </c>
      <c r="E3187" s="11">
        <f t="shared" si="1666"/>
        <v>0</v>
      </c>
      <c r="F3187" s="99">
        <f t="shared" si="1661"/>
        <v>5622.43</v>
      </c>
      <c r="G3187" s="3">
        <f>IF(N3187=1,VLOOKUP(A3186,[1]Plan1!$BG$69:$BI$188,3),G3186)</f>
        <v>5674.72</v>
      </c>
      <c r="H3187" s="200">
        <f t="shared" si="1662"/>
        <v>44229</v>
      </c>
      <c r="I3187" s="200">
        <f t="shared" si="1663"/>
        <v>44257</v>
      </c>
      <c r="J3187" s="27">
        <f t="shared" si="1667"/>
        <v>9.3002491805145304E-3</v>
      </c>
      <c r="K3187" s="12">
        <f t="shared" si="1681"/>
        <v>44319</v>
      </c>
      <c r="L3187" s="12">
        <f t="shared" si="1668"/>
        <v>44319</v>
      </c>
      <c r="M3187" s="1">
        <f t="shared" si="1682"/>
        <v>20</v>
      </c>
      <c r="N3187" s="1">
        <f t="shared" si="1669"/>
        <v>12</v>
      </c>
      <c r="O3187" s="2">
        <f t="shared" si="1670"/>
        <v>1.0055698099999999</v>
      </c>
      <c r="P3187" s="11">
        <f t="shared" si="1691"/>
        <v>1.00859988</v>
      </c>
      <c r="Q3187" s="11">
        <f t="shared" si="1687"/>
        <v>1.6214829462338542</v>
      </c>
      <c r="R3187" s="2">
        <f t="shared" si="1690"/>
        <v>1.63051429</v>
      </c>
      <c r="S3187" s="2">
        <f t="shared" si="1685"/>
        <v>1.54506685</v>
      </c>
      <c r="T3187" s="2">
        <f t="shared" si="1671"/>
        <v>31599.572607530001</v>
      </c>
      <c r="U3187" s="2">
        <f t="shared" si="1672"/>
        <v>11147.659729114823</v>
      </c>
      <c r="V3187" s="2">
        <f t="shared" si="1673"/>
        <v>0</v>
      </c>
      <c r="W3187" s="2">
        <f t="shared" si="1674"/>
        <v>31599.572607534821</v>
      </c>
      <c r="X3187" s="29">
        <f t="shared" si="1675"/>
        <v>0</v>
      </c>
      <c r="Y3187" s="2">
        <f t="shared" si="1686"/>
        <v>0</v>
      </c>
      <c r="Z3187" s="82">
        <f t="shared" si="1676"/>
        <v>0</v>
      </c>
      <c r="AA3187" s="2">
        <f t="shared" si="1692"/>
        <v>0</v>
      </c>
      <c r="AB3187" s="27">
        <f t="shared" si="1683"/>
        <v>6.7299999999999999E-2</v>
      </c>
      <c r="AC3187" s="29">
        <f t="shared" si="1664"/>
        <v>12</v>
      </c>
      <c r="AD3187" s="29">
        <v>252</v>
      </c>
      <c r="AE3187" s="11">
        <f t="shared" si="1688"/>
        <v>1.003106343</v>
      </c>
      <c r="AF3187" s="2">
        <f t="shared" si="1693"/>
        <v>98.159111170000003</v>
      </c>
      <c r="AG3187" s="2">
        <f t="shared" si="1677"/>
        <v>98.159111170000003</v>
      </c>
      <c r="AH3187" s="3">
        <f t="shared" si="1678"/>
        <v>0</v>
      </c>
      <c r="AI3187" s="4" t="str">
        <f t="shared" si="1689"/>
        <v>A+J=</v>
      </c>
      <c r="AJ3187" s="12">
        <f t="shared" si="1684"/>
        <v>44319</v>
      </c>
      <c r="AK3187" s="12"/>
      <c r="AL3187" s="4"/>
      <c r="AM3187" s="1"/>
      <c r="AN3187" s="12"/>
      <c r="AO3187" s="1"/>
      <c r="AP3187" s="1"/>
      <c r="AQ3187" s="3"/>
      <c r="AR3187" s="3"/>
      <c r="AS3187" s="7"/>
      <c r="AT3187" s="1"/>
      <c r="AU3187" s="1"/>
      <c r="AV3187" s="1"/>
      <c r="AW3187" s="1"/>
      <c r="AX3187" s="1"/>
      <c r="AY3187" s="1"/>
      <c r="AZ3187" s="1"/>
      <c r="BA3187" s="1"/>
      <c r="BB3187" s="1"/>
    </row>
    <row r="3188" spans="1:54" x14ac:dyDescent="0.2">
      <c r="A3188" s="178">
        <f t="shared" si="1679"/>
        <v>44307</v>
      </c>
      <c r="B3188" s="2">
        <f t="shared" si="1665"/>
        <v>31705.925393084821</v>
      </c>
      <c r="C3188" s="2">
        <f t="shared" si="1680"/>
        <v>20451.91287842</v>
      </c>
      <c r="D3188" s="2">
        <f>SUM(Y3188:Y$3321)</f>
        <v>20451.91287842</v>
      </c>
      <c r="E3188" s="11">
        <f t="shared" si="1666"/>
        <v>0</v>
      </c>
      <c r="F3188" s="99">
        <f t="shared" si="1661"/>
        <v>5622.43</v>
      </c>
      <c r="G3188" s="3">
        <f>IF(N3188=1,VLOOKUP(A3187,[1]Plan1!$BG$69:$BI$188,3),G3187)</f>
        <v>5674.72</v>
      </c>
      <c r="H3188" s="200">
        <f t="shared" si="1662"/>
        <v>44229</v>
      </c>
      <c r="I3188" s="200">
        <f t="shared" si="1663"/>
        <v>44257</v>
      </c>
      <c r="J3188" s="27">
        <f t="shared" si="1667"/>
        <v>9.3002491805145304E-3</v>
      </c>
      <c r="K3188" s="12">
        <f t="shared" si="1681"/>
        <v>44319</v>
      </c>
      <c r="L3188" s="12">
        <f t="shared" si="1668"/>
        <v>44319</v>
      </c>
      <c r="M3188" s="1">
        <f t="shared" si="1682"/>
        <v>20</v>
      </c>
      <c r="N3188" s="1">
        <f t="shared" si="1669"/>
        <v>13</v>
      </c>
      <c r="O3188" s="2">
        <f t="shared" si="1670"/>
        <v>1.00603536</v>
      </c>
      <c r="P3188" s="11">
        <f t="shared" si="1691"/>
        <v>1.00859988</v>
      </c>
      <c r="Q3188" s="11">
        <f t="shared" si="1687"/>
        <v>1.6214829462338542</v>
      </c>
      <c r="R3188" s="2">
        <f t="shared" si="1690"/>
        <v>1.6312691699999999</v>
      </c>
      <c r="S3188" s="2">
        <f t="shared" si="1685"/>
        <v>1.54506685</v>
      </c>
      <c r="T3188" s="2">
        <f t="shared" si="1671"/>
        <v>31599.572607530001</v>
      </c>
      <c r="U3188" s="2">
        <f t="shared" si="1672"/>
        <v>11147.659729114823</v>
      </c>
      <c r="V3188" s="2">
        <f t="shared" si="1673"/>
        <v>0</v>
      </c>
      <c r="W3188" s="2">
        <f t="shared" si="1674"/>
        <v>31599.572607534821</v>
      </c>
      <c r="X3188" s="29">
        <f t="shared" si="1675"/>
        <v>0</v>
      </c>
      <c r="Y3188" s="2">
        <f t="shared" si="1686"/>
        <v>0</v>
      </c>
      <c r="Z3188" s="82">
        <f t="shared" si="1676"/>
        <v>0</v>
      </c>
      <c r="AA3188" s="2">
        <f t="shared" si="1692"/>
        <v>0</v>
      </c>
      <c r="AB3188" s="27">
        <f t="shared" si="1683"/>
        <v>6.7299999999999999E-2</v>
      </c>
      <c r="AC3188" s="29">
        <f t="shared" si="1664"/>
        <v>13</v>
      </c>
      <c r="AD3188" s="29">
        <v>252</v>
      </c>
      <c r="AE3188" s="11">
        <f t="shared" si="1688"/>
        <v>1.0033656399999999</v>
      </c>
      <c r="AF3188" s="2">
        <f t="shared" si="1693"/>
        <v>106.35278554999999</v>
      </c>
      <c r="AG3188" s="2">
        <f t="shared" si="1677"/>
        <v>106.35278554999999</v>
      </c>
      <c r="AH3188" s="3">
        <f t="shared" si="1678"/>
        <v>0</v>
      </c>
      <c r="AI3188" s="4" t="str">
        <f t="shared" si="1689"/>
        <v>A+J=</v>
      </c>
      <c r="AJ3188" s="12">
        <f t="shared" si="1684"/>
        <v>44319</v>
      </c>
      <c r="AK3188" s="12"/>
      <c r="AL3188" s="4"/>
      <c r="AM3188" s="1"/>
      <c r="AN3188" s="12"/>
      <c r="AO3188" s="1"/>
      <c r="AP3188" s="1"/>
      <c r="AQ3188" s="3"/>
      <c r="AR3188" s="3"/>
      <c r="AS3188" s="7"/>
      <c r="AT3188" s="1"/>
      <c r="AU3188" s="1"/>
      <c r="AV3188" s="1"/>
      <c r="AW3188" s="1"/>
      <c r="AX3188" s="1"/>
      <c r="AY3188" s="1"/>
      <c r="AZ3188" s="1"/>
      <c r="BA3188" s="1"/>
      <c r="BB3188" s="1"/>
    </row>
    <row r="3189" spans="1:54" x14ac:dyDescent="0.2">
      <c r="A3189" s="178">
        <f t="shared" si="1679"/>
        <v>44308</v>
      </c>
      <c r="B3189" s="2">
        <f t="shared" si="1665"/>
        <v>31705.925393084821</v>
      </c>
      <c r="C3189" s="2">
        <f t="shared" si="1680"/>
        <v>20451.91287842</v>
      </c>
      <c r="D3189" s="2">
        <f>SUM(Y3189:Y$3321)</f>
        <v>20451.91287842</v>
      </c>
      <c r="E3189" s="11">
        <f t="shared" si="1666"/>
        <v>0</v>
      </c>
      <c r="F3189" s="99">
        <f t="shared" si="1661"/>
        <v>5622.43</v>
      </c>
      <c r="G3189" s="3">
        <f>IF(N3189=1,VLOOKUP(A3188,[1]Plan1!$BG$69:$BI$188,3),G3188)</f>
        <v>5674.72</v>
      </c>
      <c r="H3189" s="200">
        <f t="shared" si="1662"/>
        <v>44229</v>
      </c>
      <c r="I3189" s="200">
        <f t="shared" si="1663"/>
        <v>44257</v>
      </c>
      <c r="J3189" s="27">
        <f t="shared" si="1667"/>
        <v>9.3002491805145304E-3</v>
      </c>
      <c r="K3189" s="12">
        <f t="shared" si="1681"/>
        <v>44319</v>
      </c>
      <c r="L3189" s="12">
        <f t="shared" si="1668"/>
        <v>44319</v>
      </c>
      <c r="M3189" s="1">
        <f t="shared" si="1682"/>
        <v>20</v>
      </c>
      <c r="N3189" s="1">
        <f t="shared" si="1669"/>
        <v>13</v>
      </c>
      <c r="O3189" s="2">
        <f t="shared" si="1670"/>
        <v>1.00603536</v>
      </c>
      <c r="P3189" s="11">
        <f t="shared" si="1691"/>
        <v>1.00859988</v>
      </c>
      <c r="Q3189" s="11">
        <f t="shared" si="1687"/>
        <v>1.6214829462338542</v>
      </c>
      <c r="R3189" s="2">
        <f t="shared" si="1690"/>
        <v>1.6312691699999999</v>
      </c>
      <c r="S3189" s="2">
        <f t="shared" si="1685"/>
        <v>1.54506685</v>
      </c>
      <c r="T3189" s="2">
        <f t="shared" si="1671"/>
        <v>31599.572607530001</v>
      </c>
      <c r="U3189" s="2">
        <f t="shared" si="1672"/>
        <v>11147.659729114823</v>
      </c>
      <c r="V3189" s="2">
        <f t="shared" si="1673"/>
        <v>0</v>
      </c>
      <c r="W3189" s="2">
        <f t="shared" si="1674"/>
        <v>31599.572607534821</v>
      </c>
      <c r="X3189" s="29">
        <f t="shared" si="1675"/>
        <v>0</v>
      </c>
      <c r="Y3189" s="2">
        <f t="shared" si="1686"/>
        <v>0</v>
      </c>
      <c r="Z3189" s="82">
        <f t="shared" si="1676"/>
        <v>0</v>
      </c>
      <c r="AA3189" s="2">
        <f t="shared" si="1692"/>
        <v>0</v>
      </c>
      <c r="AB3189" s="27">
        <f t="shared" si="1683"/>
        <v>6.7299999999999999E-2</v>
      </c>
      <c r="AC3189" s="29">
        <f t="shared" si="1664"/>
        <v>13</v>
      </c>
      <c r="AD3189" s="29">
        <v>252</v>
      </c>
      <c r="AE3189" s="11">
        <f t="shared" si="1688"/>
        <v>1.0033656399999999</v>
      </c>
      <c r="AF3189" s="2">
        <f t="shared" si="1693"/>
        <v>106.35278554999999</v>
      </c>
      <c r="AG3189" s="2">
        <f t="shared" si="1677"/>
        <v>106.35278554999999</v>
      </c>
      <c r="AH3189" s="3">
        <f t="shared" si="1678"/>
        <v>0</v>
      </c>
      <c r="AI3189" s="4" t="str">
        <f t="shared" si="1689"/>
        <v>A+J=</v>
      </c>
      <c r="AJ3189" s="12">
        <f t="shared" si="1684"/>
        <v>44319</v>
      </c>
      <c r="AK3189" s="12"/>
      <c r="AL3189" s="4"/>
      <c r="AM3189" s="1"/>
      <c r="AN3189" s="12"/>
      <c r="AO3189" s="1"/>
      <c r="AP3189" s="1"/>
      <c r="AQ3189" s="3"/>
      <c r="AR3189" s="3"/>
      <c r="AS3189" s="7"/>
      <c r="AT3189" s="1"/>
      <c r="AU3189" s="1"/>
      <c r="AV3189" s="1"/>
      <c r="AW3189" s="1"/>
      <c r="AX3189" s="1"/>
      <c r="AY3189" s="1"/>
      <c r="AZ3189" s="1"/>
      <c r="BA3189" s="1"/>
      <c r="BB3189" s="1"/>
    </row>
    <row r="3190" spans="1:54" x14ac:dyDescent="0.2">
      <c r="A3190" s="178">
        <f t="shared" si="1679"/>
        <v>44309</v>
      </c>
      <c r="B3190" s="2">
        <f t="shared" si="1665"/>
        <v>31714.12118463482</v>
      </c>
      <c r="C3190" s="2">
        <f t="shared" si="1680"/>
        <v>20451.91287842</v>
      </c>
      <c r="D3190" s="2">
        <f>SUM(Y3190:Y$3321)</f>
        <v>20451.91287842</v>
      </c>
      <c r="E3190" s="11">
        <f t="shared" si="1666"/>
        <v>0</v>
      </c>
      <c r="F3190" s="99">
        <f t="shared" si="1661"/>
        <v>5622.43</v>
      </c>
      <c r="G3190" s="3">
        <f>IF(N3190=1,VLOOKUP(A3189,[1]Plan1!$BG$69:$BI$188,3),G3189)</f>
        <v>5674.72</v>
      </c>
      <c r="H3190" s="200">
        <f t="shared" si="1662"/>
        <v>44229</v>
      </c>
      <c r="I3190" s="200">
        <f t="shared" si="1663"/>
        <v>44257</v>
      </c>
      <c r="J3190" s="27">
        <f t="shared" si="1667"/>
        <v>9.3002491805145304E-3</v>
      </c>
      <c r="K3190" s="12">
        <f t="shared" si="1681"/>
        <v>44319</v>
      </c>
      <c r="L3190" s="12">
        <f t="shared" si="1668"/>
        <v>44319</v>
      </c>
      <c r="M3190" s="1">
        <f t="shared" si="1682"/>
        <v>20</v>
      </c>
      <c r="N3190" s="1">
        <f t="shared" si="1669"/>
        <v>14</v>
      </c>
      <c r="O3190" s="2">
        <f t="shared" si="1670"/>
        <v>1.00650112</v>
      </c>
      <c r="P3190" s="11">
        <f t="shared" si="1691"/>
        <v>1.00859988</v>
      </c>
      <c r="Q3190" s="11">
        <f t="shared" si="1687"/>
        <v>1.6214829462338542</v>
      </c>
      <c r="R3190" s="2">
        <f t="shared" si="1690"/>
        <v>1.6320243999999999</v>
      </c>
      <c r="S3190" s="2">
        <f t="shared" si="1685"/>
        <v>1.54506685</v>
      </c>
      <c r="T3190" s="2">
        <f t="shared" si="1671"/>
        <v>31599.572607530001</v>
      </c>
      <c r="U3190" s="2">
        <f t="shared" si="1672"/>
        <v>11147.659729114823</v>
      </c>
      <c r="V3190" s="2">
        <f t="shared" si="1673"/>
        <v>0</v>
      </c>
      <c r="W3190" s="2">
        <f t="shared" si="1674"/>
        <v>31599.572607534821</v>
      </c>
      <c r="X3190" s="29">
        <f t="shared" si="1675"/>
        <v>0</v>
      </c>
      <c r="Y3190" s="2">
        <f t="shared" si="1686"/>
        <v>0</v>
      </c>
      <c r="Z3190" s="82">
        <f t="shared" si="1676"/>
        <v>0</v>
      </c>
      <c r="AA3190" s="2">
        <f t="shared" si="1692"/>
        <v>0</v>
      </c>
      <c r="AB3190" s="27">
        <f t="shared" si="1683"/>
        <v>6.7299999999999999E-2</v>
      </c>
      <c r="AC3190" s="29">
        <f t="shared" si="1664"/>
        <v>14</v>
      </c>
      <c r="AD3190" s="29">
        <v>252</v>
      </c>
      <c r="AE3190" s="11">
        <f t="shared" si="1688"/>
        <v>1.0036250040000001</v>
      </c>
      <c r="AF3190" s="2">
        <f t="shared" si="1693"/>
        <v>114.5485771</v>
      </c>
      <c r="AG3190" s="2">
        <f t="shared" si="1677"/>
        <v>114.5485771</v>
      </c>
      <c r="AH3190" s="3">
        <f t="shared" si="1678"/>
        <v>0</v>
      </c>
      <c r="AI3190" s="4" t="str">
        <f t="shared" si="1689"/>
        <v>A+J=</v>
      </c>
      <c r="AJ3190" s="12">
        <f t="shared" si="1684"/>
        <v>44319</v>
      </c>
      <c r="AK3190" s="12"/>
      <c r="AL3190" s="4"/>
      <c r="AM3190" s="1"/>
      <c r="AN3190" s="12"/>
      <c r="AO3190" s="1"/>
      <c r="AP3190" s="1"/>
      <c r="AQ3190" s="3"/>
      <c r="AR3190" s="3"/>
      <c r="AS3190" s="7"/>
      <c r="AT3190" s="1"/>
      <c r="AU3190" s="1"/>
      <c r="AV3190" s="1"/>
      <c r="AW3190" s="1"/>
      <c r="AX3190" s="1"/>
      <c r="AY3190" s="1"/>
      <c r="AZ3190" s="1"/>
      <c r="BA3190" s="1"/>
      <c r="BB3190" s="1"/>
    </row>
    <row r="3191" spans="1:54" x14ac:dyDescent="0.2">
      <c r="A3191" s="178">
        <f t="shared" si="1679"/>
        <v>44310</v>
      </c>
      <c r="B3191" s="2">
        <f t="shared" si="1665"/>
        <v>31722.319093354821</v>
      </c>
      <c r="C3191" s="2">
        <f t="shared" si="1680"/>
        <v>20451.91287842</v>
      </c>
      <c r="D3191" s="2">
        <f>SUM(Y3191:Y$3321)</f>
        <v>20451.91287842</v>
      </c>
      <c r="E3191" s="11">
        <f t="shared" si="1666"/>
        <v>0</v>
      </c>
      <c r="F3191" s="99">
        <f t="shared" si="1661"/>
        <v>5622.43</v>
      </c>
      <c r="G3191" s="3">
        <f>IF(N3191=1,VLOOKUP(A3190,[1]Plan1!$BG$69:$BI$188,3),G3190)</f>
        <v>5674.72</v>
      </c>
      <c r="H3191" s="200">
        <f t="shared" si="1662"/>
        <v>44229</v>
      </c>
      <c r="I3191" s="200">
        <f t="shared" si="1663"/>
        <v>44257</v>
      </c>
      <c r="J3191" s="27">
        <f t="shared" si="1667"/>
        <v>9.3002491805145304E-3</v>
      </c>
      <c r="K3191" s="12">
        <f t="shared" si="1681"/>
        <v>44319</v>
      </c>
      <c r="L3191" s="12">
        <f t="shared" si="1668"/>
        <v>44319</v>
      </c>
      <c r="M3191" s="1">
        <f t="shared" si="1682"/>
        <v>20</v>
      </c>
      <c r="N3191" s="1">
        <f t="shared" si="1669"/>
        <v>15</v>
      </c>
      <c r="O3191" s="2">
        <f t="shared" si="1670"/>
        <v>1.0069671</v>
      </c>
      <c r="P3191" s="11">
        <f t="shared" si="1691"/>
        <v>1.00859988</v>
      </c>
      <c r="Q3191" s="11">
        <f t="shared" si="1687"/>
        <v>1.6214829462338542</v>
      </c>
      <c r="R3191" s="2">
        <f t="shared" si="1690"/>
        <v>1.63277998</v>
      </c>
      <c r="S3191" s="2">
        <f t="shared" si="1685"/>
        <v>1.54506685</v>
      </c>
      <c r="T3191" s="2">
        <f t="shared" si="1671"/>
        <v>31599.572607530001</v>
      </c>
      <c r="U3191" s="2">
        <f t="shared" si="1672"/>
        <v>11147.659729114823</v>
      </c>
      <c r="V3191" s="2">
        <f t="shared" si="1673"/>
        <v>0</v>
      </c>
      <c r="W3191" s="2">
        <f t="shared" si="1674"/>
        <v>31599.572607534821</v>
      </c>
      <c r="X3191" s="29">
        <f t="shared" si="1675"/>
        <v>0</v>
      </c>
      <c r="Y3191" s="2">
        <f t="shared" si="1686"/>
        <v>0</v>
      </c>
      <c r="Z3191" s="82">
        <f t="shared" si="1676"/>
        <v>0</v>
      </c>
      <c r="AA3191" s="2">
        <f t="shared" si="1692"/>
        <v>0</v>
      </c>
      <c r="AB3191" s="27">
        <f t="shared" si="1683"/>
        <v>6.7299999999999999E-2</v>
      </c>
      <c r="AC3191" s="29">
        <f t="shared" si="1664"/>
        <v>15</v>
      </c>
      <c r="AD3191" s="29">
        <v>252</v>
      </c>
      <c r="AE3191" s="11">
        <f t="shared" si="1688"/>
        <v>1.003884435</v>
      </c>
      <c r="AF3191" s="2">
        <f t="shared" si="1693"/>
        <v>122.74648582</v>
      </c>
      <c r="AG3191" s="2">
        <f t="shared" si="1677"/>
        <v>122.74648582</v>
      </c>
      <c r="AH3191" s="3">
        <f t="shared" si="1678"/>
        <v>0</v>
      </c>
      <c r="AI3191" s="4" t="str">
        <f t="shared" si="1689"/>
        <v>A+J=</v>
      </c>
      <c r="AJ3191" s="12">
        <f t="shared" si="1684"/>
        <v>44319</v>
      </c>
      <c r="AK3191" s="12"/>
      <c r="AL3191" s="4"/>
      <c r="AM3191" s="1"/>
      <c r="AN3191" s="12"/>
      <c r="AO3191" s="1"/>
      <c r="AP3191" s="1"/>
      <c r="AQ3191" s="3"/>
      <c r="AR3191" s="3"/>
      <c r="AS3191" s="7"/>
      <c r="AT3191" s="1"/>
      <c r="AU3191" s="1"/>
      <c r="AV3191" s="1"/>
      <c r="AW3191" s="1"/>
      <c r="AX3191" s="1"/>
      <c r="AY3191" s="1"/>
      <c r="AZ3191" s="1"/>
      <c r="BA3191" s="1"/>
      <c r="BB3191" s="1"/>
    </row>
    <row r="3192" spans="1:54" x14ac:dyDescent="0.2">
      <c r="A3192" s="178">
        <f t="shared" si="1679"/>
        <v>44311</v>
      </c>
      <c r="B3192" s="2">
        <f t="shared" si="1665"/>
        <v>31722.319093354821</v>
      </c>
      <c r="C3192" s="2">
        <f t="shared" si="1680"/>
        <v>20451.91287842</v>
      </c>
      <c r="D3192" s="2">
        <f>SUM(Y3192:Y$3321)</f>
        <v>20451.91287842</v>
      </c>
      <c r="E3192" s="11">
        <f t="shared" si="1666"/>
        <v>0</v>
      </c>
      <c r="F3192" s="99">
        <f t="shared" si="1661"/>
        <v>5622.43</v>
      </c>
      <c r="G3192" s="3">
        <f>IF(N3192=1,VLOOKUP(A3191,[1]Plan1!$BG$69:$BI$188,3),G3191)</f>
        <v>5674.72</v>
      </c>
      <c r="H3192" s="200">
        <f t="shared" si="1662"/>
        <v>44229</v>
      </c>
      <c r="I3192" s="200">
        <f t="shared" si="1663"/>
        <v>44257</v>
      </c>
      <c r="J3192" s="27">
        <f t="shared" si="1667"/>
        <v>9.3002491805145304E-3</v>
      </c>
      <c r="K3192" s="12">
        <f t="shared" si="1681"/>
        <v>44319</v>
      </c>
      <c r="L3192" s="12">
        <f t="shared" si="1668"/>
        <v>44319</v>
      </c>
      <c r="M3192" s="1">
        <f t="shared" si="1682"/>
        <v>20</v>
      </c>
      <c r="N3192" s="1">
        <f t="shared" si="1669"/>
        <v>15</v>
      </c>
      <c r="O3192" s="2">
        <f t="shared" si="1670"/>
        <v>1.0069671</v>
      </c>
      <c r="P3192" s="11">
        <f t="shared" si="1691"/>
        <v>1.00859988</v>
      </c>
      <c r="Q3192" s="11">
        <f t="shared" si="1687"/>
        <v>1.6214829462338542</v>
      </c>
      <c r="R3192" s="2">
        <f t="shared" si="1690"/>
        <v>1.63277998</v>
      </c>
      <c r="S3192" s="2">
        <f t="shared" si="1685"/>
        <v>1.54506685</v>
      </c>
      <c r="T3192" s="2">
        <f t="shared" si="1671"/>
        <v>31599.572607530001</v>
      </c>
      <c r="U3192" s="2">
        <f t="shared" si="1672"/>
        <v>11147.659729114823</v>
      </c>
      <c r="V3192" s="2">
        <f t="shared" si="1673"/>
        <v>0</v>
      </c>
      <c r="W3192" s="2">
        <f t="shared" si="1674"/>
        <v>31599.572607534821</v>
      </c>
      <c r="X3192" s="29">
        <f t="shared" si="1675"/>
        <v>0</v>
      </c>
      <c r="Y3192" s="2">
        <f t="shared" si="1686"/>
        <v>0</v>
      </c>
      <c r="Z3192" s="82">
        <f t="shared" si="1676"/>
        <v>0</v>
      </c>
      <c r="AA3192" s="2">
        <f t="shared" si="1692"/>
        <v>0</v>
      </c>
      <c r="AB3192" s="27">
        <f t="shared" si="1683"/>
        <v>6.7299999999999999E-2</v>
      </c>
      <c r="AC3192" s="29">
        <f t="shared" si="1664"/>
        <v>15</v>
      </c>
      <c r="AD3192" s="29">
        <v>252</v>
      </c>
      <c r="AE3192" s="11">
        <f t="shared" si="1688"/>
        <v>1.003884435</v>
      </c>
      <c r="AF3192" s="2">
        <f t="shared" si="1693"/>
        <v>122.74648582</v>
      </c>
      <c r="AG3192" s="2">
        <f t="shared" si="1677"/>
        <v>122.74648582</v>
      </c>
      <c r="AH3192" s="3">
        <f t="shared" si="1678"/>
        <v>0</v>
      </c>
      <c r="AI3192" s="4" t="str">
        <f t="shared" si="1689"/>
        <v>A+J=</v>
      </c>
      <c r="AJ3192" s="12">
        <f t="shared" si="1684"/>
        <v>44319</v>
      </c>
      <c r="AK3192" s="12"/>
      <c r="AL3192" s="4"/>
      <c r="AM3192" s="1"/>
      <c r="AN3192" s="12"/>
      <c r="AO3192" s="1"/>
      <c r="AP3192" s="1"/>
      <c r="AQ3192" s="3"/>
      <c r="AR3192" s="3"/>
      <c r="AS3192" s="7"/>
      <c r="AT3192" s="1"/>
      <c r="AU3192" s="1"/>
      <c r="AV3192" s="1"/>
      <c r="AW3192" s="1"/>
      <c r="AX3192" s="1"/>
      <c r="AY3192" s="1"/>
      <c r="AZ3192" s="1"/>
      <c r="BA3192" s="1"/>
      <c r="BB3192" s="1"/>
    </row>
    <row r="3193" spans="1:54" x14ac:dyDescent="0.2">
      <c r="A3193" s="178">
        <f t="shared" si="1679"/>
        <v>44312</v>
      </c>
      <c r="B3193" s="2">
        <f t="shared" si="1665"/>
        <v>31722.319093354821</v>
      </c>
      <c r="C3193" s="2">
        <f t="shared" si="1680"/>
        <v>20451.91287842</v>
      </c>
      <c r="D3193" s="2">
        <f>SUM(Y3193:Y$3321)</f>
        <v>20451.91287842</v>
      </c>
      <c r="E3193" s="11">
        <f t="shared" si="1666"/>
        <v>0</v>
      </c>
      <c r="F3193" s="99">
        <f t="shared" si="1661"/>
        <v>5622.43</v>
      </c>
      <c r="G3193" s="3">
        <f>IF(N3193=1,VLOOKUP(A3192,[1]Plan1!$BG$69:$BI$188,3),G3192)</f>
        <v>5674.72</v>
      </c>
      <c r="H3193" s="200">
        <f t="shared" si="1662"/>
        <v>44229</v>
      </c>
      <c r="I3193" s="200">
        <f t="shared" si="1663"/>
        <v>44257</v>
      </c>
      <c r="J3193" s="27">
        <f t="shared" si="1667"/>
        <v>9.3002491805145304E-3</v>
      </c>
      <c r="K3193" s="12">
        <f t="shared" si="1681"/>
        <v>44319</v>
      </c>
      <c r="L3193" s="12">
        <f t="shared" si="1668"/>
        <v>44319</v>
      </c>
      <c r="M3193" s="1">
        <f t="shared" si="1682"/>
        <v>20</v>
      </c>
      <c r="N3193" s="1">
        <f t="shared" si="1669"/>
        <v>15</v>
      </c>
      <c r="O3193" s="2">
        <f t="shared" si="1670"/>
        <v>1.0069671</v>
      </c>
      <c r="P3193" s="11">
        <f t="shared" si="1691"/>
        <v>1.00859988</v>
      </c>
      <c r="Q3193" s="11">
        <f t="shared" si="1687"/>
        <v>1.6214829462338542</v>
      </c>
      <c r="R3193" s="2">
        <f t="shared" si="1690"/>
        <v>1.63277998</v>
      </c>
      <c r="S3193" s="2">
        <f t="shared" si="1685"/>
        <v>1.54506685</v>
      </c>
      <c r="T3193" s="2">
        <f t="shared" si="1671"/>
        <v>31599.572607530001</v>
      </c>
      <c r="U3193" s="2">
        <f t="shared" si="1672"/>
        <v>11147.659729114823</v>
      </c>
      <c r="V3193" s="2">
        <f t="shared" si="1673"/>
        <v>0</v>
      </c>
      <c r="W3193" s="2">
        <f t="shared" si="1674"/>
        <v>31599.572607534821</v>
      </c>
      <c r="X3193" s="29">
        <f t="shared" si="1675"/>
        <v>0</v>
      </c>
      <c r="Y3193" s="2">
        <f t="shared" si="1686"/>
        <v>0</v>
      </c>
      <c r="Z3193" s="82">
        <f t="shared" si="1676"/>
        <v>0</v>
      </c>
      <c r="AA3193" s="2">
        <f t="shared" si="1692"/>
        <v>0</v>
      </c>
      <c r="AB3193" s="27">
        <f t="shared" si="1683"/>
        <v>6.7299999999999999E-2</v>
      </c>
      <c r="AC3193" s="29">
        <f t="shared" si="1664"/>
        <v>15</v>
      </c>
      <c r="AD3193" s="29">
        <v>252</v>
      </c>
      <c r="AE3193" s="11">
        <f t="shared" si="1688"/>
        <v>1.003884435</v>
      </c>
      <c r="AF3193" s="2">
        <f t="shared" si="1693"/>
        <v>122.74648582</v>
      </c>
      <c r="AG3193" s="2">
        <f t="shared" si="1677"/>
        <v>122.74648582</v>
      </c>
      <c r="AH3193" s="3">
        <f t="shared" si="1678"/>
        <v>0</v>
      </c>
      <c r="AI3193" s="4" t="str">
        <f t="shared" si="1689"/>
        <v>A+J=</v>
      </c>
      <c r="AJ3193" s="12">
        <f t="shared" si="1684"/>
        <v>44319</v>
      </c>
      <c r="AK3193" s="12"/>
      <c r="AL3193" s="4"/>
      <c r="AM3193" s="1"/>
      <c r="AN3193" s="12"/>
      <c r="AO3193" s="1"/>
      <c r="AP3193" s="1"/>
      <c r="AQ3193" s="3"/>
      <c r="AR3193" s="3"/>
      <c r="AS3193" s="7"/>
      <c r="AT3193" s="1"/>
      <c r="AU3193" s="1"/>
      <c r="AV3193" s="1"/>
      <c r="AW3193" s="1"/>
      <c r="AX3193" s="1"/>
      <c r="AY3193" s="1"/>
      <c r="AZ3193" s="1"/>
      <c r="BA3193" s="1"/>
      <c r="BB3193" s="1"/>
    </row>
    <row r="3194" spans="1:54" x14ac:dyDescent="0.2">
      <c r="A3194" s="178">
        <f t="shared" si="1679"/>
        <v>44313</v>
      </c>
      <c r="B3194" s="2">
        <f t="shared" si="1665"/>
        <v>31730.519150844822</v>
      </c>
      <c r="C3194" s="2">
        <f t="shared" si="1680"/>
        <v>20451.91287842</v>
      </c>
      <c r="D3194" s="2">
        <f>SUM(Y3194:Y$3321)</f>
        <v>20451.91287842</v>
      </c>
      <c r="E3194" s="11">
        <f t="shared" si="1666"/>
        <v>0</v>
      </c>
      <c r="F3194" s="99">
        <f t="shared" si="1661"/>
        <v>5622.43</v>
      </c>
      <c r="G3194" s="3">
        <f>IF(N3194=1,VLOOKUP(A3193,[1]Plan1!$BG$69:$BI$188,3),G3193)</f>
        <v>5674.72</v>
      </c>
      <c r="H3194" s="200">
        <f t="shared" si="1662"/>
        <v>44229</v>
      </c>
      <c r="I3194" s="200">
        <f t="shared" si="1663"/>
        <v>44257</v>
      </c>
      <c r="J3194" s="27">
        <f t="shared" si="1667"/>
        <v>9.3002491805145304E-3</v>
      </c>
      <c r="K3194" s="12">
        <f t="shared" si="1681"/>
        <v>44319</v>
      </c>
      <c r="L3194" s="12">
        <f t="shared" si="1668"/>
        <v>44319</v>
      </c>
      <c r="M3194" s="1">
        <f t="shared" si="1682"/>
        <v>20</v>
      </c>
      <c r="N3194" s="1">
        <f t="shared" si="1669"/>
        <v>16</v>
      </c>
      <c r="O3194" s="2">
        <f t="shared" si="1670"/>
        <v>1.0074333</v>
      </c>
      <c r="P3194" s="11">
        <f t="shared" si="1691"/>
        <v>1.00859988</v>
      </c>
      <c r="Q3194" s="11">
        <f t="shared" si="1687"/>
        <v>1.6214829462338542</v>
      </c>
      <c r="R3194" s="2">
        <f t="shared" si="1690"/>
        <v>1.63353591</v>
      </c>
      <c r="S3194" s="2">
        <f t="shared" si="1685"/>
        <v>1.54506685</v>
      </c>
      <c r="T3194" s="2">
        <f t="shared" si="1671"/>
        <v>31599.572607530001</v>
      </c>
      <c r="U3194" s="2">
        <f t="shared" si="1672"/>
        <v>11147.659729114823</v>
      </c>
      <c r="V3194" s="2">
        <f t="shared" si="1673"/>
        <v>0</v>
      </c>
      <c r="W3194" s="2">
        <f t="shared" si="1674"/>
        <v>31599.572607534821</v>
      </c>
      <c r="X3194" s="29">
        <f t="shared" si="1675"/>
        <v>0</v>
      </c>
      <c r="Y3194" s="2">
        <f t="shared" si="1686"/>
        <v>0</v>
      </c>
      <c r="Z3194" s="82">
        <f t="shared" si="1676"/>
        <v>0</v>
      </c>
      <c r="AA3194" s="2">
        <f t="shared" si="1692"/>
        <v>0</v>
      </c>
      <c r="AB3194" s="27">
        <f t="shared" si="1683"/>
        <v>6.7299999999999999E-2</v>
      </c>
      <c r="AC3194" s="29">
        <f t="shared" si="1664"/>
        <v>16</v>
      </c>
      <c r="AD3194" s="29">
        <v>252</v>
      </c>
      <c r="AE3194" s="11">
        <f t="shared" si="1688"/>
        <v>1.004143934</v>
      </c>
      <c r="AF3194" s="2">
        <f t="shared" si="1693"/>
        <v>130.94654331000001</v>
      </c>
      <c r="AG3194" s="2">
        <f t="shared" si="1677"/>
        <v>130.94654331000001</v>
      </c>
      <c r="AH3194" s="3">
        <f t="shared" si="1678"/>
        <v>0</v>
      </c>
      <c r="AI3194" s="4" t="str">
        <f t="shared" si="1689"/>
        <v>A+J=</v>
      </c>
      <c r="AJ3194" s="12">
        <f t="shared" si="1684"/>
        <v>44319</v>
      </c>
      <c r="AK3194" s="12"/>
      <c r="AL3194" s="4"/>
      <c r="AM3194" s="1"/>
      <c r="AN3194" s="12"/>
      <c r="AO3194" s="1"/>
      <c r="AP3194" s="1"/>
      <c r="AQ3194" s="3"/>
      <c r="AR3194" s="3"/>
      <c r="AS3194" s="7"/>
      <c r="AT3194" s="1"/>
      <c r="AU3194" s="1"/>
      <c r="AV3194" s="1"/>
      <c r="AW3194" s="1"/>
      <c r="AX3194" s="1"/>
      <c r="AY3194" s="1"/>
      <c r="AZ3194" s="1"/>
      <c r="BA3194" s="1"/>
      <c r="BB3194" s="1"/>
    </row>
    <row r="3195" spans="1:54" x14ac:dyDescent="0.2">
      <c r="A3195" s="178">
        <f t="shared" si="1679"/>
        <v>44314</v>
      </c>
      <c r="B3195" s="2">
        <f t="shared" si="1665"/>
        <v>31738.721293904822</v>
      </c>
      <c r="C3195" s="2">
        <f t="shared" si="1680"/>
        <v>20451.91287842</v>
      </c>
      <c r="D3195" s="2">
        <f>SUM(Y3195:Y$3321)</f>
        <v>20451.91287842</v>
      </c>
      <c r="E3195" s="11">
        <f t="shared" si="1666"/>
        <v>0</v>
      </c>
      <c r="F3195" s="99">
        <f t="shared" si="1661"/>
        <v>5622.43</v>
      </c>
      <c r="G3195" s="3">
        <f>IF(N3195=1,VLOOKUP(A3194,[1]Plan1!$BG$69:$BI$188,3),G3194)</f>
        <v>5674.72</v>
      </c>
      <c r="H3195" s="200">
        <f t="shared" si="1662"/>
        <v>44229</v>
      </c>
      <c r="I3195" s="200">
        <f t="shared" si="1663"/>
        <v>44257</v>
      </c>
      <c r="J3195" s="27">
        <f t="shared" si="1667"/>
        <v>9.3002491805145304E-3</v>
      </c>
      <c r="K3195" s="12">
        <f t="shared" si="1681"/>
        <v>44319</v>
      </c>
      <c r="L3195" s="12">
        <f t="shared" si="1668"/>
        <v>44319</v>
      </c>
      <c r="M3195" s="1">
        <f t="shared" si="1682"/>
        <v>20</v>
      </c>
      <c r="N3195" s="1">
        <f t="shared" si="1669"/>
        <v>17</v>
      </c>
      <c r="O3195" s="2">
        <f t="shared" si="1670"/>
        <v>1.00789971</v>
      </c>
      <c r="P3195" s="11">
        <f t="shared" si="1691"/>
        <v>1.00859988</v>
      </c>
      <c r="Q3195" s="11">
        <f t="shared" si="1687"/>
        <v>1.6214829462338542</v>
      </c>
      <c r="R3195" s="2">
        <f t="shared" si="1690"/>
        <v>1.63429219</v>
      </c>
      <c r="S3195" s="2">
        <f t="shared" si="1685"/>
        <v>1.54506685</v>
      </c>
      <c r="T3195" s="2">
        <f t="shared" si="1671"/>
        <v>31599.572607530001</v>
      </c>
      <c r="U3195" s="2">
        <f t="shared" si="1672"/>
        <v>11147.659729114823</v>
      </c>
      <c r="V3195" s="2">
        <f t="shared" si="1673"/>
        <v>0</v>
      </c>
      <c r="W3195" s="2">
        <f t="shared" si="1674"/>
        <v>31599.572607534821</v>
      </c>
      <c r="X3195" s="29">
        <f t="shared" si="1675"/>
        <v>0</v>
      </c>
      <c r="Y3195" s="2">
        <f t="shared" si="1686"/>
        <v>0</v>
      </c>
      <c r="Z3195" s="82">
        <f t="shared" si="1676"/>
        <v>0</v>
      </c>
      <c r="AA3195" s="2">
        <f t="shared" si="1692"/>
        <v>0</v>
      </c>
      <c r="AB3195" s="27">
        <f t="shared" si="1683"/>
        <v>6.7299999999999999E-2</v>
      </c>
      <c r="AC3195" s="29">
        <f t="shared" si="1664"/>
        <v>17</v>
      </c>
      <c r="AD3195" s="29">
        <v>252</v>
      </c>
      <c r="AE3195" s="11">
        <f t="shared" si="1688"/>
        <v>1.0044034989999999</v>
      </c>
      <c r="AF3195" s="2">
        <f t="shared" si="1693"/>
        <v>139.14868637000001</v>
      </c>
      <c r="AG3195" s="2">
        <f t="shared" si="1677"/>
        <v>139.14868637000001</v>
      </c>
      <c r="AH3195" s="3">
        <f t="shared" si="1678"/>
        <v>0</v>
      </c>
      <c r="AI3195" s="4" t="str">
        <f t="shared" si="1689"/>
        <v>A+J=</v>
      </c>
      <c r="AJ3195" s="12">
        <f t="shared" si="1684"/>
        <v>44319</v>
      </c>
      <c r="AK3195" s="12"/>
      <c r="AL3195" s="4"/>
      <c r="AM3195" s="1"/>
      <c r="AN3195" s="12"/>
      <c r="AO3195" s="1"/>
      <c r="AP3195" s="1"/>
      <c r="AQ3195" s="3"/>
      <c r="AR3195" s="3"/>
      <c r="AS3195" s="7"/>
      <c r="AT3195" s="1"/>
      <c r="AU3195" s="1"/>
      <c r="AV3195" s="1"/>
      <c r="AW3195" s="1"/>
      <c r="AX3195" s="1"/>
      <c r="AY3195" s="1"/>
      <c r="AZ3195" s="1"/>
      <c r="BA3195" s="1"/>
      <c r="BB3195" s="1"/>
    </row>
    <row r="3196" spans="1:54" x14ac:dyDescent="0.2">
      <c r="A3196" s="178">
        <f t="shared" si="1679"/>
        <v>44315</v>
      </c>
      <c r="B3196" s="2">
        <f t="shared" si="1665"/>
        <v>31746.925554144822</v>
      </c>
      <c r="C3196" s="2">
        <f t="shared" si="1680"/>
        <v>20451.91287842</v>
      </c>
      <c r="D3196" s="2">
        <f>SUM(Y3196:Y$3321)</f>
        <v>20451.91287842</v>
      </c>
      <c r="E3196" s="11">
        <f t="shared" si="1666"/>
        <v>0</v>
      </c>
      <c r="F3196" s="99">
        <f t="shared" si="1661"/>
        <v>5622.43</v>
      </c>
      <c r="G3196" s="3">
        <f>IF(N3196=1,VLOOKUP(A3195,[1]Plan1!$BG$69:$BI$188,3),G3195)</f>
        <v>5674.72</v>
      </c>
      <c r="H3196" s="200">
        <f t="shared" si="1662"/>
        <v>44229</v>
      </c>
      <c r="I3196" s="200">
        <f t="shared" si="1663"/>
        <v>44257</v>
      </c>
      <c r="J3196" s="27">
        <f t="shared" si="1667"/>
        <v>9.3002491805145304E-3</v>
      </c>
      <c r="K3196" s="12">
        <f t="shared" si="1681"/>
        <v>44319</v>
      </c>
      <c r="L3196" s="12">
        <f t="shared" si="1668"/>
        <v>44319</v>
      </c>
      <c r="M3196" s="1">
        <f t="shared" si="1682"/>
        <v>20</v>
      </c>
      <c r="N3196" s="1">
        <f t="shared" si="1669"/>
        <v>18</v>
      </c>
      <c r="O3196" s="2">
        <f t="shared" si="1670"/>
        <v>1.00836634</v>
      </c>
      <c r="P3196" s="11">
        <f t="shared" si="1691"/>
        <v>1.00859988</v>
      </c>
      <c r="Q3196" s="11">
        <f t="shared" si="1687"/>
        <v>1.6214829462338542</v>
      </c>
      <c r="R3196" s="2">
        <f t="shared" si="1690"/>
        <v>1.63504882</v>
      </c>
      <c r="S3196" s="2">
        <f t="shared" si="1685"/>
        <v>1.54506685</v>
      </c>
      <c r="T3196" s="2">
        <f t="shared" si="1671"/>
        <v>31599.572607530001</v>
      </c>
      <c r="U3196" s="2">
        <f t="shared" si="1672"/>
        <v>11147.659729114823</v>
      </c>
      <c r="V3196" s="2">
        <f t="shared" si="1673"/>
        <v>0</v>
      </c>
      <c r="W3196" s="2">
        <f t="shared" si="1674"/>
        <v>31599.572607534821</v>
      </c>
      <c r="X3196" s="29">
        <f t="shared" si="1675"/>
        <v>0</v>
      </c>
      <c r="Y3196" s="2">
        <f t="shared" si="1686"/>
        <v>0</v>
      </c>
      <c r="Z3196" s="82">
        <f t="shared" si="1676"/>
        <v>0</v>
      </c>
      <c r="AA3196" s="2">
        <f t="shared" si="1692"/>
        <v>0</v>
      </c>
      <c r="AB3196" s="27">
        <f t="shared" si="1683"/>
        <v>6.7299999999999999E-2</v>
      </c>
      <c r="AC3196" s="29">
        <f t="shared" si="1664"/>
        <v>18</v>
      </c>
      <c r="AD3196" s="29">
        <v>252</v>
      </c>
      <c r="AE3196" s="11">
        <f t="shared" si="1688"/>
        <v>1.004663131</v>
      </c>
      <c r="AF3196" s="2">
        <f t="shared" si="1693"/>
        <v>147.35294661</v>
      </c>
      <c r="AG3196" s="2">
        <f t="shared" si="1677"/>
        <v>147.35294661</v>
      </c>
      <c r="AH3196" s="3">
        <f t="shared" si="1678"/>
        <v>0</v>
      </c>
      <c r="AI3196" s="4" t="str">
        <f t="shared" si="1689"/>
        <v>A+J=</v>
      </c>
      <c r="AJ3196" s="12">
        <f t="shared" si="1684"/>
        <v>44319</v>
      </c>
      <c r="AK3196" s="12"/>
      <c r="AL3196" s="4"/>
      <c r="AM3196" s="1"/>
      <c r="AN3196" s="12"/>
      <c r="AO3196" s="1"/>
      <c r="AP3196" s="1"/>
      <c r="AQ3196" s="3"/>
      <c r="AR3196" s="3"/>
      <c r="AS3196" s="7"/>
      <c r="AT3196" s="1"/>
      <c r="AU3196" s="1"/>
      <c r="AV3196" s="1"/>
      <c r="AW3196" s="1"/>
      <c r="AX3196" s="1"/>
      <c r="AY3196" s="1"/>
      <c r="AZ3196" s="1"/>
      <c r="BA3196" s="1"/>
      <c r="BB3196" s="1"/>
    </row>
    <row r="3197" spans="1:54" x14ac:dyDescent="0.2">
      <c r="A3197" s="178">
        <f t="shared" si="1679"/>
        <v>44316</v>
      </c>
      <c r="B3197" s="2">
        <f t="shared" si="1665"/>
        <v>31755.13196314482</v>
      </c>
      <c r="C3197" s="2">
        <f t="shared" si="1680"/>
        <v>20451.91287842</v>
      </c>
      <c r="D3197" s="2">
        <f>SUM(Y3197:Y$3321)</f>
        <v>20451.91287842</v>
      </c>
      <c r="E3197" s="11">
        <f t="shared" si="1666"/>
        <v>0</v>
      </c>
      <c r="F3197" s="99">
        <f t="shared" si="1661"/>
        <v>5622.43</v>
      </c>
      <c r="G3197" s="3">
        <f>IF(N3197=1,VLOOKUP(A3196,[1]Plan1!$BG$69:$BI$188,3),G3196)</f>
        <v>5674.72</v>
      </c>
      <c r="H3197" s="200">
        <f t="shared" si="1662"/>
        <v>44229</v>
      </c>
      <c r="I3197" s="200">
        <f t="shared" si="1663"/>
        <v>44257</v>
      </c>
      <c r="J3197" s="27">
        <f t="shared" si="1667"/>
        <v>9.3002491805145304E-3</v>
      </c>
      <c r="K3197" s="12">
        <f t="shared" si="1681"/>
        <v>44319</v>
      </c>
      <c r="L3197" s="12">
        <f t="shared" si="1668"/>
        <v>44319</v>
      </c>
      <c r="M3197" s="1">
        <f t="shared" si="1682"/>
        <v>20</v>
      </c>
      <c r="N3197" s="1">
        <f t="shared" si="1669"/>
        <v>19</v>
      </c>
      <c r="O3197" s="2">
        <f t="shared" si="1670"/>
        <v>1.0088331800000001</v>
      </c>
      <c r="P3197" s="11">
        <f t="shared" si="1691"/>
        <v>1.00859988</v>
      </c>
      <c r="Q3197" s="11">
        <f t="shared" si="1687"/>
        <v>1.6214829462338542</v>
      </c>
      <c r="R3197" s="2">
        <f t="shared" si="1690"/>
        <v>1.63580579</v>
      </c>
      <c r="S3197" s="2">
        <f t="shared" si="1685"/>
        <v>1.54506685</v>
      </c>
      <c r="T3197" s="2">
        <f t="shared" si="1671"/>
        <v>31599.572607530001</v>
      </c>
      <c r="U3197" s="2">
        <f t="shared" si="1672"/>
        <v>11147.659729114823</v>
      </c>
      <c r="V3197" s="2">
        <f t="shared" si="1673"/>
        <v>0</v>
      </c>
      <c r="W3197" s="2">
        <f t="shared" si="1674"/>
        <v>31599.572607534821</v>
      </c>
      <c r="X3197" s="29">
        <f t="shared" si="1675"/>
        <v>0</v>
      </c>
      <c r="Y3197" s="2">
        <f t="shared" si="1686"/>
        <v>0</v>
      </c>
      <c r="Z3197" s="82">
        <f t="shared" si="1676"/>
        <v>0</v>
      </c>
      <c r="AA3197" s="2">
        <f t="shared" si="1692"/>
        <v>0</v>
      </c>
      <c r="AB3197" s="27">
        <f t="shared" si="1683"/>
        <v>6.7299999999999999E-2</v>
      </c>
      <c r="AC3197" s="29">
        <f t="shared" si="1664"/>
        <v>19</v>
      </c>
      <c r="AD3197" s="29">
        <v>252</v>
      </c>
      <c r="AE3197" s="11">
        <f t="shared" si="1688"/>
        <v>1.004922831</v>
      </c>
      <c r="AF3197" s="2">
        <f t="shared" si="1693"/>
        <v>155.55935561000001</v>
      </c>
      <c r="AG3197" s="2">
        <f t="shared" si="1677"/>
        <v>155.55935561000001</v>
      </c>
      <c r="AH3197" s="3">
        <f t="shared" si="1678"/>
        <v>0</v>
      </c>
      <c r="AI3197" s="4" t="str">
        <f t="shared" si="1689"/>
        <v>A+J=</v>
      </c>
      <c r="AJ3197" s="12">
        <f t="shared" si="1684"/>
        <v>44319</v>
      </c>
      <c r="AK3197" s="12"/>
      <c r="AL3197" s="4"/>
      <c r="AM3197" s="1"/>
      <c r="AN3197" s="12"/>
      <c r="AO3197" s="1"/>
      <c r="AP3197" s="1"/>
      <c r="AQ3197" s="3"/>
      <c r="AR3197" s="3"/>
      <c r="AS3197" s="7"/>
      <c r="AT3197" s="1"/>
      <c r="AU3197" s="1"/>
      <c r="AV3197" s="1"/>
      <c r="AW3197" s="1"/>
      <c r="AX3197" s="1"/>
      <c r="AY3197" s="1"/>
      <c r="AZ3197" s="1"/>
      <c r="BA3197" s="1"/>
      <c r="BB3197" s="1"/>
    </row>
    <row r="3198" spans="1:54" x14ac:dyDescent="0.2">
      <c r="A3198" s="178">
        <f t="shared" si="1679"/>
        <v>44317</v>
      </c>
      <c r="B3198" s="2">
        <f t="shared" si="1665"/>
        <v>31763.340457724822</v>
      </c>
      <c r="C3198" s="2">
        <f t="shared" si="1680"/>
        <v>20451.91287842</v>
      </c>
      <c r="D3198" s="2">
        <f>SUM(Y3198:Y$3321)</f>
        <v>20451.91287842</v>
      </c>
      <c r="E3198" s="11">
        <f t="shared" si="1666"/>
        <v>0</v>
      </c>
      <c r="F3198" s="99">
        <f t="shared" si="1661"/>
        <v>5622.43</v>
      </c>
      <c r="G3198" s="3">
        <f>IF(N3198=1,VLOOKUP(A3197,[1]Plan1!$BG$69:$BI$188,3),G3197)</f>
        <v>5674.72</v>
      </c>
      <c r="H3198" s="200">
        <f t="shared" si="1662"/>
        <v>44229</v>
      </c>
      <c r="I3198" s="200">
        <f t="shared" si="1663"/>
        <v>44257</v>
      </c>
      <c r="J3198" s="27">
        <f t="shared" si="1667"/>
        <v>9.3002491805145304E-3</v>
      </c>
      <c r="K3198" s="12">
        <f t="shared" si="1681"/>
        <v>44348</v>
      </c>
      <c r="L3198" s="12">
        <f t="shared" si="1668"/>
        <v>44319</v>
      </c>
      <c r="M3198" s="1">
        <f t="shared" si="1682"/>
        <v>20</v>
      </c>
      <c r="N3198" s="1">
        <f t="shared" si="1669"/>
        <v>20</v>
      </c>
      <c r="O3198" s="2">
        <f t="shared" si="1670"/>
        <v>1.00930024</v>
      </c>
      <c r="P3198" s="11">
        <f t="shared" si="1691"/>
        <v>1.00859988</v>
      </c>
      <c r="Q3198" s="11">
        <f t="shared" si="1687"/>
        <v>1.6214829462338542</v>
      </c>
      <c r="R3198" s="2">
        <f t="shared" si="1690"/>
        <v>1.6365631199999999</v>
      </c>
      <c r="S3198" s="2">
        <f t="shared" si="1685"/>
        <v>1.54506685</v>
      </c>
      <c r="T3198" s="2">
        <f t="shared" si="1671"/>
        <v>31599.572607530001</v>
      </c>
      <c r="U3198" s="2">
        <f t="shared" si="1672"/>
        <v>11147.659729114823</v>
      </c>
      <c r="V3198" s="2">
        <f t="shared" si="1673"/>
        <v>0</v>
      </c>
      <c r="W3198" s="2">
        <f t="shared" si="1674"/>
        <v>31599.572607534821</v>
      </c>
      <c r="X3198" s="29">
        <f t="shared" si="1675"/>
        <v>0</v>
      </c>
      <c r="Y3198" s="2">
        <f t="shared" si="1686"/>
        <v>0</v>
      </c>
      <c r="Z3198" s="82">
        <f t="shared" si="1676"/>
        <v>0</v>
      </c>
      <c r="AA3198" s="2">
        <f t="shared" si="1692"/>
        <v>0</v>
      </c>
      <c r="AB3198" s="27">
        <f t="shared" si="1683"/>
        <v>6.7299999999999999E-2</v>
      </c>
      <c r="AC3198" s="29">
        <f t="shared" si="1664"/>
        <v>20</v>
      </c>
      <c r="AD3198" s="29">
        <v>252</v>
      </c>
      <c r="AE3198" s="11">
        <f t="shared" si="1688"/>
        <v>1.0051825969999999</v>
      </c>
      <c r="AF3198" s="2">
        <f t="shared" si="1693"/>
        <v>163.76785018999999</v>
      </c>
      <c r="AG3198" s="2">
        <f t="shared" si="1677"/>
        <v>163.76785018999999</v>
      </c>
      <c r="AH3198" s="3">
        <f t="shared" si="1678"/>
        <v>0</v>
      </c>
      <c r="AI3198" s="4" t="str">
        <f t="shared" si="1689"/>
        <v>A+J=</v>
      </c>
      <c r="AJ3198" s="12">
        <f t="shared" si="1684"/>
        <v>44319</v>
      </c>
      <c r="AK3198" s="12"/>
      <c r="AL3198" s="4"/>
      <c r="AM3198" s="1"/>
      <c r="AN3198" s="12"/>
      <c r="AO3198" s="1"/>
      <c r="AP3198" s="1"/>
      <c r="AQ3198" s="3"/>
      <c r="AR3198" s="3"/>
      <c r="AS3198" s="7"/>
      <c r="AT3198" s="1"/>
      <c r="AU3198" s="1"/>
      <c r="AV3198" s="1"/>
      <c r="AW3198" s="1"/>
      <c r="AX3198" s="1"/>
      <c r="AY3198" s="1"/>
      <c r="AZ3198" s="1"/>
      <c r="BA3198" s="1"/>
      <c r="BB3198" s="1"/>
    </row>
    <row r="3199" spans="1:54" x14ac:dyDescent="0.2">
      <c r="A3199" s="178">
        <f t="shared" si="1679"/>
        <v>44318</v>
      </c>
      <c r="B3199" s="2">
        <f t="shared" si="1665"/>
        <v>31763.340457724822</v>
      </c>
      <c r="C3199" s="2">
        <f t="shared" si="1680"/>
        <v>20451.91287842</v>
      </c>
      <c r="D3199" s="2">
        <f>SUM(Y3199:Y$3321)</f>
        <v>20451.91287842</v>
      </c>
      <c r="E3199" s="11">
        <f t="shared" si="1666"/>
        <v>0</v>
      </c>
      <c r="F3199" s="99">
        <f t="shared" si="1661"/>
        <v>5622.43</v>
      </c>
      <c r="G3199" s="3">
        <f>IF(N3199=1,VLOOKUP(A3198,[1]Plan1!$BG$69:$BI$188,3),G3198)</f>
        <v>5674.72</v>
      </c>
      <c r="H3199" s="200">
        <f t="shared" si="1662"/>
        <v>44229</v>
      </c>
      <c r="I3199" s="200">
        <f t="shared" si="1663"/>
        <v>44257</v>
      </c>
      <c r="J3199" s="27">
        <f t="shared" si="1667"/>
        <v>9.3002491805145304E-3</v>
      </c>
      <c r="K3199" s="12">
        <f t="shared" si="1681"/>
        <v>44348</v>
      </c>
      <c r="L3199" s="12">
        <f t="shared" si="1668"/>
        <v>44319</v>
      </c>
      <c r="M3199" s="1">
        <f t="shared" si="1682"/>
        <v>20</v>
      </c>
      <c r="N3199" s="1">
        <f t="shared" si="1669"/>
        <v>20</v>
      </c>
      <c r="O3199" s="2">
        <f t="shared" si="1670"/>
        <v>1.00930024</v>
      </c>
      <c r="P3199" s="11">
        <f t="shared" si="1691"/>
        <v>1.00859988</v>
      </c>
      <c r="Q3199" s="11">
        <f t="shared" si="1687"/>
        <v>1.6214829462338542</v>
      </c>
      <c r="R3199" s="2">
        <f t="shared" si="1690"/>
        <v>1.6365631199999999</v>
      </c>
      <c r="S3199" s="2">
        <f t="shared" si="1685"/>
        <v>1.54506685</v>
      </c>
      <c r="T3199" s="2">
        <f t="shared" si="1671"/>
        <v>31599.572607530001</v>
      </c>
      <c r="U3199" s="2">
        <f t="shared" si="1672"/>
        <v>11147.659729114823</v>
      </c>
      <c r="V3199" s="2">
        <f t="shared" si="1673"/>
        <v>0</v>
      </c>
      <c r="W3199" s="2">
        <f t="shared" si="1674"/>
        <v>31599.572607534821</v>
      </c>
      <c r="X3199" s="29">
        <f t="shared" si="1675"/>
        <v>0</v>
      </c>
      <c r="Y3199" s="2">
        <f t="shared" si="1686"/>
        <v>0</v>
      </c>
      <c r="Z3199" s="82">
        <f t="shared" si="1676"/>
        <v>0</v>
      </c>
      <c r="AA3199" s="2">
        <f t="shared" si="1692"/>
        <v>0</v>
      </c>
      <c r="AB3199" s="27">
        <f t="shared" si="1683"/>
        <v>6.7299999999999999E-2</v>
      </c>
      <c r="AC3199" s="29">
        <f t="shared" si="1664"/>
        <v>20</v>
      </c>
      <c r="AD3199" s="29">
        <v>252</v>
      </c>
      <c r="AE3199" s="11">
        <f t="shared" si="1688"/>
        <v>1.0051825969999999</v>
      </c>
      <c r="AF3199" s="2">
        <f t="shared" si="1693"/>
        <v>163.76785018999999</v>
      </c>
      <c r="AG3199" s="2">
        <f t="shared" si="1677"/>
        <v>163.76785018999999</v>
      </c>
      <c r="AH3199" s="3">
        <f t="shared" si="1678"/>
        <v>0</v>
      </c>
      <c r="AI3199" s="4" t="str">
        <f t="shared" si="1689"/>
        <v>A+J=</v>
      </c>
      <c r="AJ3199" s="12">
        <f t="shared" si="1684"/>
        <v>44319</v>
      </c>
      <c r="AK3199" s="12"/>
      <c r="AL3199" s="4"/>
      <c r="AM3199" s="1"/>
      <c r="AN3199" s="12"/>
      <c r="AO3199" s="1"/>
      <c r="AP3199" s="1"/>
      <c r="AQ3199" s="3"/>
      <c r="AR3199" s="3"/>
      <c r="AS3199" s="7"/>
      <c r="AT3199" s="1"/>
      <c r="AU3199" s="1"/>
      <c r="AV3199" s="1"/>
      <c r="AW3199" s="1"/>
      <c r="AX3199" s="1"/>
      <c r="AY3199" s="1"/>
      <c r="AZ3199" s="1"/>
      <c r="BA3199" s="1"/>
      <c r="BB3199" s="1"/>
    </row>
    <row r="3200" spans="1:54" x14ac:dyDescent="0.2">
      <c r="A3200" s="178">
        <f t="shared" si="1679"/>
        <v>44319</v>
      </c>
      <c r="B3200" s="2">
        <f t="shared" si="1665"/>
        <v>31763.340457724822</v>
      </c>
      <c r="C3200" s="2">
        <f t="shared" si="1680"/>
        <v>20451.91287842</v>
      </c>
      <c r="D3200" s="2">
        <f>SUM(Y3200:Y$3321)</f>
        <v>20451.91287842</v>
      </c>
      <c r="E3200" s="11">
        <f t="shared" si="1666"/>
        <v>0</v>
      </c>
      <c r="F3200" s="99">
        <f t="shared" si="1661"/>
        <v>5622.43</v>
      </c>
      <c r="G3200" s="3">
        <f>IF(N3200=1,VLOOKUP(A3199,[1]Plan1!$BG$69:$BI$188,3),G3199)</f>
        <v>5674.72</v>
      </c>
      <c r="H3200" s="200">
        <f t="shared" si="1662"/>
        <v>44229</v>
      </c>
      <c r="I3200" s="200">
        <f t="shared" si="1663"/>
        <v>44257</v>
      </c>
      <c r="J3200" s="27">
        <f t="shared" si="1667"/>
        <v>9.3002491805145304E-3</v>
      </c>
      <c r="K3200" s="12">
        <f t="shared" si="1681"/>
        <v>44348</v>
      </c>
      <c r="L3200" s="12">
        <f t="shared" si="1668"/>
        <v>44319</v>
      </c>
      <c r="M3200" s="1">
        <f t="shared" si="1682"/>
        <v>20</v>
      </c>
      <c r="N3200" s="1">
        <f t="shared" si="1669"/>
        <v>20</v>
      </c>
      <c r="O3200" s="2">
        <f t="shared" si="1670"/>
        <v>1.00930024</v>
      </c>
      <c r="P3200" s="11">
        <f t="shared" si="1691"/>
        <v>1.00859988</v>
      </c>
      <c r="Q3200" s="11">
        <f t="shared" si="1687"/>
        <v>1.6214829462338542</v>
      </c>
      <c r="R3200" s="2">
        <f t="shared" si="1690"/>
        <v>1.6365631199999999</v>
      </c>
      <c r="S3200" s="2">
        <f t="shared" si="1685"/>
        <v>1.54506685</v>
      </c>
      <c r="T3200" s="2">
        <f t="shared" si="1671"/>
        <v>31599.572607530001</v>
      </c>
      <c r="U3200" s="2">
        <f t="shared" si="1672"/>
        <v>11147.659729114823</v>
      </c>
      <c r="V3200" s="2">
        <f t="shared" si="1673"/>
        <v>0</v>
      </c>
      <c r="W3200" s="2">
        <f t="shared" si="1674"/>
        <v>31599.572607534821</v>
      </c>
      <c r="X3200" s="29">
        <f t="shared" si="1675"/>
        <v>105</v>
      </c>
      <c r="Y3200" s="2">
        <f t="shared" si="1686"/>
        <v>4050.9793067700002</v>
      </c>
      <c r="Z3200" s="82">
        <f t="shared" si="1676"/>
        <v>0.19807337</v>
      </c>
      <c r="AA3200" s="2">
        <f t="shared" si="1692"/>
        <v>6259.0338369299998</v>
      </c>
      <c r="AB3200" s="27">
        <f t="shared" si="1683"/>
        <v>6.7299999999999999E-2</v>
      </c>
      <c r="AC3200" s="29">
        <f t="shared" si="1664"/>
        <v>20</v>
      </c>
      <c r="AD3200" s="29">
        <v>252</v>
      </c>
      <c r="AE3200" s="11">
        <f t="shared" si="1688"/>
        <v>1.0051825969999999</v>
      </c>
      <c r="AF3200" s="2">
        <f t="shared" si="1693"/>
        <v>163.76785018999999</v>
      </c>
      <c r="AG3200" s="2">
        <f t="shared" si="1677"/>
        <v>163.76785018999999</v>
      </c>
      <c r="AH3200" s="3">
        <f t="shared" si="1678"/>
        <v>6422.8016871199998</v>
      </c>
      <c r="AI3200" s="4" t="str">
        <f t="shared" si="1689"/>
        <v>A+J=</v>
      </c>
      <c r="AJ3200" s="12">
        <f t="shared" si="1684"/>
        <v>44319</v>
      </c>
      <c r="AK3200" s="12"/>
      <c r="AL3200" s="4"/>
      <c r="AM3200" s="1"/>
      <c r="AN3200" s="12"/>
      <c r="AO3200" s="1"/>
      <c r="AP3200" s="1"/>
      <c r="AQ3200" s="3"/>
      <c r="AR3200" s="3"/>
      <c r="AS3200" s="7"/>
      <c r="AT3200" s="1"/>
      <c r="AU3200" s="1"/>
      <c r="AV3200" s="1"/>
      <c r="AW3200" s="1"/>
      <c r="AX3200" s="1"/>
      <c r="AY3200" s="1"/>
      <c r="AZ3200" s="1"/>
      <c r="BA3200" s="1"/>
      <c r="BB3200" s="1"/>
    </row>
    <row r="3201" spans="1:54" x14ac:dyDescent="0.2">
      <c r="A3201" s="178">
        <f t="shared" si="1679"/>
        <v>44320</v>
      </c>
      <c r="B3201" s="2">
        <f t="shared" si="1665"/>
        <v>25347.089147828512</v>
      </c>
      <c r="C3201" s="2">
        <f t="shared" si="1680"/>
        <v>16400.933571649999</v>
      </c>
      <c r="D3201" s="2">
        <f>SUM(Y3201:Y$3321)</f>
        <v>16400.933571649999</v>
      </c>
      <c r="E3201" s="11">
        <f t="shared" si="1666"/>
        <v>0</v>
      </c>
      <c r="F3201" s="99">
        <f t="shared" ref="F3201:F3264" si="1694">IF(G3201=G3200,F3200,G3200)</f>
        <v>5674.72</v>
      </c>
      <c r="G3201" s="3">
        <f>IF(N3201=1,VLOOKUP(A3200,[1]Plan1!$BG$69:$BI$188,3),G3200)</f>
        <v>5692.31</v>
      </c>
      <c r="H3201" s="200">
        <f t="shared" ref="H3201:H3264" si="1695">EDATE(I3201,-1)</f>
        <v>44259</v>
      </c>
      <c r="I3201" s="200">
        <f t="shared" ref="I3201:I3264" si="1696">IF(X3200&gt;0,EDATE(A3201,-1),+I3200)</f>
        <v>44290</v>
      </c>
      <c r="J3201" s="27">
        <f t="shared" si="1667"/>
        <v>3.0997124087179806E-3</v>
      </c>
      <c r="K3201" s="12">
        <f t="shared" si="1681"/>
        <v>44348</v>
      </c>
      <c r="L3201" s="12">
        <f t="shared" si="1668"/>
        <v>44348</v>
      </c>
      <c r="M3201" s="1">
        <f t="shared" si="1682"/>
        <v>21</v>
      </c>
      <c r="N3201" s="1">
        <f t="shared" si="1669"/>
        <v>1</v>
      </c>
      <c r="O3201" s="2">
        <f t="shared" si="1670"/>
        <v>1.00014738</v>
      </c>
      <c r="P3201" s="11">
        <f t="shared" si="1691"/>
        <v>1.00930024</v>
      </c>
      <c r="Q3201" s="11">
        <f t="shared" si="1687"/>
        <v>1.636563126789736</v>
      </c>
      <c r="R3201" s="2">
        <f t="shared" si="1690"/>
        <v>1.63680432</v>
      </c>
      <c r="S3201" s="2">
        <f t="shared" si="1685"/>
        <v>1.54506685</v>
      </c>
      <c r="T3201" s="2">
        <f t="shared" si="1671"/>
        <v>25340.5387706</v>
      </c>
      <c r="U3201" s="2">
        <f t="shared" si="1672"/>
        <v>8939.6051989585139</v>
      </c>
      <c r="V3201" s="2">
        <f t="shared" si="1673"/>
        <v>0</v>
      </c>
      <c r="W3201" s="2">
        <f t="shared" si="1674"/>
        <v>25340.538770608513</v>
      </c>
      <c r="X3201" s="29">
        <f t="shared" si="1675"/>
        <v>0</v>
      </c>
      <c r="Y3201" s="2">
        <f t="shared" si="1686"/>
        <v>0</v>
      </c>
      <c r="Z3201" s="82">
        <f t="shared" si="1676"/>
        <v>0</v>
      </c>
      <c r="AA3201" s="2">
        <f t="shared" si="1692"/>
        <v>0</v>
      </c>
      <c r="AB3201" s="27">
        <f t="shared" si="1683"/>
        <v>6.7299999999999999E-2</v>
      </c>
      <c r="AC3201" s="29">
        <f t="shared" ref="AC3201:AC3264" si="1697">N3201</f>
        <v>1</v>
      </c>
      <c r="AD3201" s="29">
        <v>252</v>
      </c>
      <c r="AE3201" s="11">
        <f t="shared" si="1688"/>
        <v>1.0002584940000001</v>
      </c>
      <c r="AF3201" s="2">
        <f t="shared" si="1693"/>
        <v>6.5503772199999997</v>
      </c>
      <c r="AG3201" s="2">
        <f t="shared" si="1677"/>
        <v>6.5503772199999997</v>
      </c>
      <c r="AH3201" s="3">
        <f t="shared" si="1678"/>
        <v>0</v>
      </c>
      <c r="AI3201" s="4" t="str">
        <f t="shared" si="1689"/>
        <v>A+J=</v>
      </c>
      <c r="AJ3201" s="12">
        <f t="shared" si="1684"/>
        <v>44348</v>
      </c>
      <c r="AK3201" s="12"/>
      <c r="AL3201" s="4"/>
      <c r="AM3201" s="1"/>
      <c r="AN3201" s="12"/>
      <c r="AO3201" s="1"/>
      <c r="AP3201" s="1"/>
      <c r="AQ3201" s="3"/>
      <c r="AR3201" s="3"/>
      <c r="AS3201" s="7"/>
      <c r="AT3201" s="1"/>
      <c r="AU3201" s="1"/>
      <c r="AV3201" s="1"/>
      <c r="AW3201" s="1"/>
      <c r="AX3201" s="1"/>
      <c r="AY3201" s="1"/>
      <c r="AZ3201" s="1"/>
      <c r="BA3201" s="1"/>
      <c r="BB3201" s="1"/>
    </row>
    <row r="3202" spans="1:54" x14ac:dyDescent="0.2">
      <c r="A3202" s="178">
        <f t="shared" si="1679"/>
        <v>44321</v>
      </c>
      <c r="B3202" s="2">
        <f t="shared" si="1665"/>
        <v>25353.641222878512</v>
      </c>
      <c r="C3202" s="2">
        <f t="shared" si="1680"/>
        <v>16400.933571649999</v>
      </c>
      <c r="D3202" s="2">
        <f>SUM(Y3202:Y$3321)</f>
        <v>16400.933571649999</v>
      </c>
      <c r="E3202" s="11">
        <f t="shared" si="1666"/>
        <v>0</v>
      </c>
      <c r="F3202" s="99">
        <f t="shared" si="1694"/>
        <v>5674.72</v>
      </c>
      <c r="G3202" s="3">
        <f>IF(N3202=1,VLOOKUP(A3201,[1]Plan1!$BG$69:$BI$188,3),G3201)</f>
        <v>5692.31</v>
      </c>
      <c r="H3202" s="200">
        <f t="shared" si="1695"/>
        <v>44259</v>
      </c>
      <c r="I3202" s="200">
        <f t="shared" si="1696"/>
        <v>44290</v>
      </c>
      <c r="J3202" s="27">
        <f t="shared" si="1667"/>
        <v>3.0997124087179806E-3</v>
      </c>
      <c r="K3202" s="12">
        <f t="shared" si="1681"/>
        <v>44348</v>
      </c>
      <c r="L3202" s="12">
        <f t="shared" si="1668"/>
        <v>44348</v>
      </c>
      <c r="M3202" s="1">
        <f t="shared" si="1682"/>
        <v>21</v>
      </c>
      <c r="N3202" s="1">
        <f t="shared" si="1669"/>
        <v>2</v>
      </c>
      <c r="O3202" s="2">
        <f t="shared" si="1670"/>
        <v>1.0002947900000001</v>
      </c>
      <c r="P3202" s="11">
        <f t="shared" si="1691"/>
        <v>1.00930024</v>
      </c>
      <c r="Q3202" s="11">
        <f t="shared" si="1687"/>
        <v>1.636563126789736</v>
      </c>
      <c r="R3202" s="2">
        <f t="shared" si="1690"/>
        <v>1.63704556</v>
      </c>
      <c r="S3202" s="2">
        <f t="shared" si="1685"/>
        <v>1.54506685</v>
      </c>
      <c r="T3202" s="2">
        <f t="shared" si="1671"/>
        <v>25340.5387706</v>
      </c>
      <c r="U3202" s="2">
        <f t="shared" si="1672"/>
        <v>8939.6051989585139</v>
      </c>
      <c r="V3202" s="2">
        <f t="shared" si="1673"/>
        <v>0</v>
      </c>
      <c r="W3202" s="2">
        <f t="shared" si="1674"/>
        <v>25340.538770608513</v>
      </c>
      <c r="X3202" s="29">
        <f t="shared" si="1675"/>
        <v>0</v>
      </c>
      <c r="Y3202" s="2">
        <f t="shared" si="1686"/>
        <v>0</v>
      </c>
      <c r="Z3202" s="82">
        <f t="shared" si="1676"/>
        <v>0</v>
      </c>
      <c r="AA3202" s="2">
        <f t="shared" si="1692"/>
        <v>0</v>
      </c>
      <c r="AB3202" s="27">
        <f t="shared" si="1683"/>
        <v>6.7299999999999999E-2</v>
      </c>
      <c r="AC3202" s="29">
        <f t="shared" si="1697"/>
        <v>2</v>
      </c>
      <c r="AD3202" s="29">
        <v>252</v>
      </c>
      <c r="AE3202" s="11">
        <f t="shared" si="1688"/>
        <v>1.000517055</v>
      </c>
      <c r="AF3202" s="2">
        <f t="shared" si="1693"/>
        <v>13.102452270000001</v>
      </c>
      <c r="AG3202" s="2">
        <f t="shared" si="1677"/>
        <v>13.102452270000001</v>
      </c>
      <c r="AH3202" s="3">
        <f t="shared" si="1678"/>
        <v>0</v>
      </c>
      <c r="AI3202" s="4" t="str">
        <f t="shared" si="1689"/>
        <v>A+J=</v>
      </c>
      <c r="AJ3202" s="12">
        <f t="shared" si="1684"/>
        <v>44348</v>
      </c>
      <c r="AK3202" s="12"/>
      <c r="AL3202" s="4"/>
      <c r="AM3202" s="1"/>
      <c r="AN3202" s="12"/>
      <c r="AO3202" s="1"/>
      <c r="AP3202" s="1"/>
      <c r="AQ3202" s="3"/>
      <c r="AR3202" s="3"/>
      <c r="AS3202" s="7"/>
      <c r="AT3202" s="1"/>
      <c r="AU3202" s="1"/>
      <c r="AV3202" s="1"/>
      <c r="AW3202" s="1"/>
      <c r="AX3202" s="1"/>
      <c r="AY3202" s="1"/>
      <c r="AZ3202" s="1"/>
      <c r="BA3202" s="1"/>
      <c r="BB3202" s="1"/>
    </row>
    <row r="3203" spans="1:54" x14ac:dyDescent="0.2">
      <c r="A3203" s="178">
        <f t="shared" si="1679"/>
        <v>44322</v>
      </c>
      <c r="B3203" s="2">
        <f t="shared" si="1665"/>
        <v>25360.194995738511</v>
      </c>
      <c r="C3203" s="2">
        <f t="shared" si="1680"/>
        <v>16400.933571649999</v>
      </c>
      <c r="D3203" s="2">
        <f>SUM(Y3203:Y$3321)</f>
        <v>16400.933571649999</v>
      </c>
      <c r="E3203" s="11">
        <f t="shared" si="1666"/>
        <v>0</v>
      </c>
      <c r="F3203" s="99">
        <f t="shared" si="1694"/>
        <v>5674.72</v>
      </c>
      <c r="G3203" s="3">
        <f>IF(N3203=1,VLOOKUP(A3202,[1]Plan1!$BG$69:$BI$188,3),G3202)</f>
        <v>5692.31</v>
      </c>
      <c r="H3203" s="200">
        <f t="shared" si="1695"/>
        <v>44259</v>
      </c>
      <c r="I3203" s="200">
        <f t="shared" si="1696"/>
        <v>44290</v>
      </c>
      <c r="J3203" s="27">
        <f t="shared" si="1667"/>
        <v>3.0997124087179806E-3</v>
      </c>
      <c r="K3203" s="12">
        <f t="shared" si="1681"/>
        <v>44348</v>
      </c>
      <c r="L3203" s="12">
        <f t="shared" si="1668"/>
        <v>44348</v>
      </c>
      <c r="M3203" s="1">
        <f t="shared" si="1682"/>
        <v>21</v>
      </c>
      <c r="N3203" s="1">
        <f t="shared" si="1669"/>
        <v>3</v>
      </c>
      <c r="O3203" s="2">
        <f t="shared" si="1670"/>
        <v>1.00044222</v>
      </c>
      <c r="P3203" s="11">
        <f t="shared" si="1691"/>
        <v>1.00930024</v>
      </c>
      <c r="Q3203" s="11">
        <f t="shared" si="1687"/>
        <v>1.636563126789736</v>
      </c>
      <c r="R3203" s="2">
        <f t="shared" si="1690"/>
        <v>1.63728684</v>
      </c>
      <c r="S3203" s="2">
        <f t="shared" si="1685"/>
        <v>1.54506685</v>
      </c>
      <c r="T3203" s="2">
        <f t="shared" si="1671"/>
        <v>25340.5387706</v>
      </c>
      <c r="U3203" s="2">
        <f t="shared" si="1672"/>
        <v>8939.6051989585139</v>
      </c>
      <c r="V3203" s="2">
        <f t="shared" si="1673"/>
        <v>0</v>
      </c>
      <c r="W3203" s="2">
        <f t="shared" si="1674"/>
        <v>25340.538770608513</v>
      </c>
      <c r="X3203" s="29">
        <f t="shared" si="1675"/>
        <v>0</v>
      </c>
      <c r="Y3203" s="2">
        <f t="shared" si="1686"/>
        <v>0</v>
      </c>
      <c r="Z3203" s="82">
        <f t="shared" si="1676"/>
        <v>0</v>
      </c>
      <c r="AA3203" s="2">
        <f t="shared" si="1692"/>
        <v>0</v>
      </c>
      <c r="AB3203" s="27">
        <f t="shared" si="1683"/>
        <v>6.7299999999999999E-2</v>
      </c>
      <c r="AC3203" s="29">
        <f t="shared" si="1697"/>
        <v>3</v>
      </c>
      <c r="AD3203" s="29">
        <v>252</v>
      </c>
      <c r="AE3203" s="11">
        <f t="shared" si="1688"/>
        <v>1.0007756830000001</v>
      </c>
      <c r="AF3203" s="2">
        <f t="shared" si="1693"/>
        <v>19.656225129999999</v>
      </c>
      <c r="AG3203" s="2">
        <f t="shared" si="1677"/>
        <v>19.656225129999999</v>
      </c>
      <c r="AH3203" s="3">
        <f t="shared" si="1678"/>
        <v>0</v>
      </c>
      <c r="AI3203" s="4" t="str">
        <f t="shared" si="1689"/>
        <v>A+J=</v>
      </c>
      <c r="AJ3203" s="12">
        <f t="shared" si="1684"/>
        <v>44348</v>
      </c>
      <c r="AK3203" s="12"/>
      <c r="AL3203" s="4"/>
      <c r="AM3203" s="1"/>
      <c r="AN3203" s="12"/>
      <c r="AO3203" s="1"/>
      <c r="AP3203" s="1"/>
      <c r="AQ3203" s="3"/>
      <c r="AR3203" s="3"/>
      <c r="AS3203" s="7"/>
      <c r="AT3203" s="1"/>
      <c r="AU3203" s="1"/>
      <c r="AV3203" s="1"/>
      <c r="AW3203" s="1"/>
      <c r="AX3203" s="1"/>
      <c r="AY3203" s="1"/>
      <c r="AZ3203" s="1"/>
      <c r="BA3203" s="1"/>
      <c r="BB3203" s="1"/>
    </row>
    <row r="3204" spans="1:54" x14ac:dyDescent="0.2">
      <c r="A3204" s="178">
        <f t="shared" si="1679"/>
        <v>44323</v>
      </c>
      <c r="B3204" s="2">
        <f t="shared" si="1665"/>
        <v>25366.750441078511</v>
      </c>
      <c r="C3204" s="2">
        <f t="shared" si="1680"/>
        <v>16400.933571649999</v>
      </c>
      <c r="D3204" s="2">
        <f>SUM(Y3204:Y$3321)</f>
        <v>16400.933571649999</v>
      </c>
      <c r="E3204" s="11">
        <f t="shared" si="1666"/>
        <v>0</v>
      </c>
      <c r="F3204" s="99">
        <f t="shared" si="1694"/>
        <v>5674.72</v>
      </c>
      <c r="G3204" s="3">
        <f>IF(N3204=1,VLOOKUP(A3203,[1]Plan1!$BG$69:$BI$188,3),G3203)</f>
        <v>5692.31</v>
      </c>
      <c r="H3204" s="200">
        <f t="shared" si="1695"/>
        <v>44259</v>
      </c>
      <c r="I3204" s="200">
        <f t="shared" si="1696"/>
        <v>44290</v>
      </c>
      <c r="J3204" s="27">
        <f t="shared" si="1667"/>
        <v>3.0997124087179806E-3</v>
      </c>
      <c r="K3204" s="12">
        <f t="shared" si="1681"/>
        <v>44348</v>
      </c>
      <c r="L3204" s="12">
        <f t="shared" si="1668"/>
        <v>44348</v>
      </c>
      <c r="M3204" s="1">
        <f t="shared" si="1682"/>
        <v>21</v>
      </c>
      <c r="N3204" s="1">
        <f t="shared" si="1669"/>
        <v>4</v>
      </c>
      <c r="O3204" s="2">
        <f t="shared" si="1670"/>
        <v>1.00058968</v>
      </c>
      <c r="P3204" s="11">
        <f t="shared" si="1691"/>
        <v>1.00930024</v>
      </c>
      <c r="Q3204" s="11">
        <f t="shared" si="1687"/>
        <v>1.636563126789736</v>
      </c>
      <c r="R3204" s="2">
        <f t="shared" si="1690"/>
        <v>1.6375281699999999</v>
      </c>
      <c r="S3204" s="2">
        <f t="shared" si="1685"/>
        <v>1.54506685</v>
      </c>
      <c r="T3204" s="2">
        <f t="shared" si="1671"/>
        <v>25340.5387706</v>
      </c>
      <c r="U3204" s="2">
        <f t="shared" si="1672"/>
        <v>8939.6051989585139</v>
      </c>
      <c r="V3204" s="2">
        <f t="shared" si="1673"/>
        <v>0</v>
      </c>
      <c r="W3204" s="2">
        <f t="shared" si="1674"/>
        <v>25340.538770608513</v>
      </c>
      <c r="X3204" s="29">
        <f t="shared" si="1675"/>
        <v>0</v>
      </c>
      <c r="Y3204" s="2">
        <f t="shared" si="1686"/>
        <v>0</v>
      </c>
      <c r="Z3204" s="82">
        <f t="shared" si="1676"/>
        <v>0</v>
      </c>
      <c r="AA3204" s="2">
        <f t="shared" si="1692"/>
        <v>0</v>
      </c>
      <c r="AB3204" s="27">
        <f t="shared" si="1683"/>
        <v>6.7299999999999999E-2</v>
      </c>
      <c r="AC3204" s="29">
        <f t="shared" si="1697"/>
        <v>4</v>
      </c>
      <c r="AD3204" s="29">
        <v>252</v>
      </c>
      <c r="AE3204" s="11">
        <f t="shared" si="1688"/>
        <v>1.0010343770000001</v>
      </c>
      <c r="AF3204" s="2">
        <f t="shared" si="1693"/>
        <v>26.211670470000001</v>
      </c>
      <c r="AG3204" s="2">
        <f t="shared" si="1677"/>
        <v>26.211670470000001</v>
      </c>
      <c r="AH3204" s="3">
        <f t="shared" si="1678"/>
        <v>0</v>
      </c>
      <c r="AI3204" s="4" t="str">
        <f t="shared" si="1689"/>
        <v>A+J=</v>
      </c>
      <c r="AJ3204" s="12">
        <f t="shared" si="1684"/>
        <v>44348</v>
      </c>
      <c r="AK3204" s="12"/>
      <c r="AL3204" s="4"/>
      <c r="AM3204" s="1"/>
      <c r="AN3204" s="12"/>
      <c r="AO3204" s="1"/>
      <c r="AP3204" s="1"/>
      <c r="AQ3204" s="3"/>
      <c r="AR3204" s="3"/>
      <c r="AS3204" s="7"/>
      <c r="AT3204" s="1"/>
      <c r="AU3204" s="1"/>
      <c r="AV3204" s="1"/>
      <c r="AW3204" s="1"/>
      <c r="AX3204" s="1"/>
      <c r="AY3204" s="1"/>
      <c r="AZ3204" s="1"/>
      <c r="BA3204" s="1"/>
      <c r="BB3204" s="1"/>
    </row>
    <row r="3205" spans="1:54" x14ac:dyDescent="0.2">
      <c r="A3205" s="178">
        <f t="shared" si="1679"/>
        <v>44324</v>
      </c>
      <c r="B3205" s="2">
        <f t="shared" si="1665"/>
        <v>25373.307609568514</v>
      </c>
      <c r="C3205" s="2">
        <f t="shared" si="1680"/>
        <v>16400.933571649999</v>
      </c>
      <c r="D3205" s="2">
        <f>SUM(Y3205:Y$3321)</f>
        <v>16400.933571649999</v>
      </c>
      <c r="E3205" s="11">
        <f t="shared" si="1666"/>
        <v>0</v>
      </c>
      <c r="F3205" s="99">
        <f t="shared" si="1694"/>
        <v>5674.72</v>
      </c>
      <c r="G3205" s="3">
        <f>IF(N3205=1,VLOOKUP(A3204,[1]Plan1!$BG$69:$BI$188,3),G3204)</f>
        <v>5692.31</v>
      </c>
      <c r="H3205" s="200">
        <f t="shared" si="1695"/>
        <v>44259</v>
      </c>
      <c r="I3205" s="200">
        <f t="shared" si="1696"/>
        <v>44290</v>
      </c>
      <c r="J3205" s="27">
        <f t="shared" si="1667"/>
        <v>3.0997124087179806E-3</v>
      </c>
      <c r="K3205" s="12">
        <f t="shared" si="1681"/>
        <v>44348</v>
      </c>
      <c r="L3205" s="12">
        <f t="shared" si="1668"/>
        <v>44348</v>
      </c>
      <c r="M3205" s="1">
        <f t="shared" si="1682"/>
        <v>21</v>
      </c>
      <c r="N3205" s="1">
        <f t="shared" si="1669"/>
        <v>5</v>
      </c>
      <c r="O3205" s="2">
        <f t="shared" si="1670"/>
        <v>1.00073715</v>
      </c>
      <c r="P3205" s="11">
        <f t="shared" si="1691"/>
        <v>1.00930024</v>
      </c>
      <c r="Q3205" s="11">
        <f t="shared" si="1687"/>
        <v>1.636563126789736</v>
      </c>
      <c r="R3205" s="2">
        <f t="shared" si="1690"/>
        <v>1.63776951</v>
      </c>
      <c r="S3205" s="2">
        <f t="shared" si="1685"/>
        <v>1.54506685</v>
      </c>
      <c r="T3205" s="2">
        <f t="shared" si="1671"/>
        <v>25340.5387706</v>
      </c>
      <c r="U3205" s="2">
        <f t="shared" si="1672"/>
        <v>8939.6051989585139</v>
      </c>
      <c r="V3205" s="2">
        <f t="shared" si="1673"/>
        <v>0</v>
      </c>
      <c r="W3205" s="2">
        <f t="shared" si="1674"/>
        <v>25340.538770608513</v>
      </c>
      <c r="X3205" s="29">
        <f t="shared" si="1675"/>
        <v>0</v>
      </c>
      <c r="Y3205" s="2">
        <f t="shared" si="1686"/>
        <v>0</v>
      </c>
      <c r="Z3205" s="82">
        <f t="shared" si="1676"/>
        <v>0</v>
      </c>
      <c r="AA3205" s="2">
        <f t="shared" si="1692"/>
        <v>0</v>
      </c>
      <c r="AB3205" s="27">
        <f t="shared" si="1683"/>
        <v>6.7299999999999999E-2</v>
      </c>
      <c r="AC3205" s="29">
        <f t="shared" si="1697"/>
        <v>5</v>
      </c>
      <c r="AD3205" s="29">
        <v>252</v>
      </c>
      <c r="AE3205" s="11">
        <f t="shared" si="1688"/>
        <v>1.0012931389999999</v>
      </c>
      <c r="AF3205" s="2">
        <f t="shared" si="1693"/>
        <v>32.768838959999997</v>
      </c>
      <c r="AG3205" s="2">
        <f t="shared" si="1677"/>
        <v>32.768838959999997</v>
      </c>
      <c r="AH3205" s="3">
        <f t="shared" si="1678"/>
        <v>0</v>
      </c>
      <c r="AI3205" s="4" t="str">
        <f t="shared" si="1689"/>
        <v>A+J=</v>
      </c>
      <c r="AJ3205" s="12">
        <f t="shared" si="1684"/>
        <v>44348</v>
      </c>
      <c r="AK3205" s="12"/>
      <c r="AL3205" s="4"/>
      <c r="AM3205" s="1"/>
      <c r="AN3205" s="12"/>
      <c r="AO3205" s="1"/>
      <c r="AP3205" s="1"/>
      <c r="AQ3205" s="3"/>
      <c r="AR3205" s="3"/>
      <c r="AS3205" s="7"/>
      <c r="AT3205" s="1"/>
      <c r="AU3205" s="1"/>
      <c r="AV3205" s="1"/>
      <c r="AW3205" s="1"/>
      <c r="AX3205" s="1"/>
      <c r="AY3205" s="1"/>
      <c r="AZ3205" s="1"/>
      <c r="BA3205" s="1"/>
      <c r="BB3205" s="1"/>
    </row>
    <row r="3206" spans="1:54" x14ac:dyDescent="0.2">
      <c r="A3206" s="178">
        <f t="shared" si="1679"/>
        <v>44325</v>
      </c>
      <c r="B3206" s="2">
        <f t="shared" si="1665"/>
        <v>25373.307609568514</v>
      </c>
      <c r="C3206" s="2">
        <f t="shared" si="1680"/>
        <v>16400.933571649999</v>
      </c>
      <c r="D3206" s="2">
        <f>SUM(Y3206:Y$3321)</f>
        <v>16400.933571649999</v>
      </c>
      <c r="E3206" s="11">
        <f t="shared" si="1666"/>
        <v>0</v>
      </c>
      <c r="F3206" s="99">
        <f t="shared" si="1694"/>
        <v>5674.72</v>
      </c>
      <c r="G3206" s="3">
        <f>IF(N3206=1,VLOOKUP(A3205,[1]Plan1!$BG$69:$BI$188,3),G3205)</f>
        <v>5692.31</v>
      </c>
      <c r="H3206" s="200">
        <f t="shared" si="1695"/>
        <v>44259</v>
      </c>
      <c r="I3206" s="200">
        <f t="shared" si="1696"/>
        <v>44290</v>
      </c>
      <c r="J3206" s="27">
        <f t="shared" si="1667"/>
        <v>3.0997124087179806E-3</v>
      </c>
      <c r="K3206" s="12">
        <f t="shared" si="1681"/>
        <v>44348</v>
      </c>
      <c r="L3206" s="12">
        <f t="shared" si="1668"/>
        <v>44348</v>
      </c>
      <c r="M3206" s="1">
        <f t="shared" si="1682"/>
        <v>21</v>
      </c>
      <c r="N3206" s="1">
        <f t="shared" si="1669"/>
        <v>5</v>
      </c>
      <c r="O3206" s="2">
        <f t="shared" si="1670"/>
        <v>1.00073715</v>
      </c>
      <c r="P3206" s="11">
        <f t="shared" si="1691"/>
        <v>1.00930024</v>
      </c>
      <c r="Q3206" s="11">
        <f t="shared" si="1687"/>
        <v>1.636563126789736</v>
      </c>
      <c r="R3206" s="2">
        <f t="shared" si="1690"/>
        <v>1.63776951</v>
      </c>
      <c r="S3206" s="2">
        <f t="shared" si="1685"/>
        <v>1.54506685</v>
      </c>
      <c r="T3206" s="2">
        <f t="shared" si="1671"/>
        <v>25340.5387706</v>
      </c>
      <c r="U3206" s="2">
        <f t="shared" si="1672"/>
        <v>8939.6051989585139</v>
      </c>
      <c r="V3206" s="2">
        <f t="shared" si="1673"/>
        <v>0</v>
      </c>
      <c r="W3206" s="2">
        <f t="shared" si="1674"/>
        <v>25340.538770608513</v>
      </c>
      <c r="X3206" s="29">
        <f t="shared" si="1675"/>
        <v>0</v>
      </c>
      <c r="Y3206" s="2">
        <f t="shared" si="1686"/>
        <v>0</v>
      </c>
      <c r="Z3206" s="82">
        <f t="shared" si="1676"/>
        <v>0</v>
      </c>
      <c r="AA3206" s="2">
        <f t="shared" si="1692"/>
        <v>0</v>
      </c>
      <c r="AB3206" s="27">
        <f t="shared" si="1683"/>
        <v>6.7299999999999999E-2</v>
      </c>
      <c r="AC3206" s="29">
        <f t="shared" si="1697"/>
        <v>5</v>
      </c>
      <c r="AD3206" s="29">
        <v>252</v>
      </c>
      <c r="AE3206" s="11">
        <f t="shared" si="1688"/>
        <v>1.0012931389999999</v>
      </c>
      <c r="AF3206" s="2">
        <f t="shared" si="1693"/>
        <v>32.768838959999997</v>
      </c>
      <c r="AG3206" s="2">
        <f t="shared" si="1677"/>
        <v>32.768838959999997</v>
      </c>
      <c r="AH3206" s="3">
        <f t="shared" si="1678"/>
        <v>0</v>
      </c>
      <c r="AI3206" s="4" t="str">
        <f t="shared" si="1689"/>
        <v>A+J=</v>
      </c>
      <c r="AJ3206" s="12">
        <f t="shared" si="1684"/>
        <v>44348</v>
      </c>
      <c r="AK3206" s="12"/>
      <c r="AL3206" s="4"/>
      <c r="AM3206" s="1"/>
      <c r="AN3206" s="12"/>
      <c r="AO3206" s="1"/>
      <c r="AP3206" s="1"/>
      <c r="AQ3206" s="3"/>
      <c r="AR3206" s="3"/>
      <c r="AS3206" s="7"/>
      <c r="AT3206" s="1"/>
      <c r="AU3206" s="1"/>
      <c r="AV3206" s="1"/>
      <c r="AW3206" s="1"/>
      <c r="AX3206" s="1"/>
      <c r="AY3206" s="1"/>
      <c r="AZ3206" s="1"/>
      <c r="BA3206" s="1"/>
      <c r="BB3206" s="1"/>
    </row>
    <row r="3207" spans="1:54" x14ac:dyDescent="0.2">
      <c r="A3207" s="178">
        <f t="shared" si="1679"/>
        <v>44326</v>
      </c>
      <c r="B3207" s="2">
        <f t="shared" si="1665"/>
        <v>25373.307609568514</v>
      </c>
      <c r="C3207" s="2">
        <f t="shared" si="1680"/>
        <v>16400.933571649999</v>
      </c>
      <c r="D3207" s="2">
        <f>SUM(Y3207:Y$3321)</f>
        <v>16400.933571649999</v>
      </c>
      <c r="E3207" s="11">
        <f t="shared" si="1666"/>
        <v>0</v>
      </c>
      <c r="F3207" s="99">
        <f t="shared" si="1694"/>
        <v>5674.72</v>
      </c>
      <c r="G3207" s="3">
        <f>IF(N3207=1,VLOOKUP(A3206,[1]Plan1!$BG$69:$BI$188,3),G3206)</f>
        <v>5692.31</v>
      </c>
      <c r="H3207" s="200">
        <f t="shared" si="1695"/>
        <v>44259</v>
      </c>
      <c r="I3207" s="200">
        <f t="shared" si="1696"/>
        <v>44290</v>
      </c>
      <c r="J3207" s="27">
        <f t="shared" si="1667"/>
        <v>3.0997124087179806E-3</v>
      </c>
      <c r="K3207" s="12">
        <f t="shared" si="1681"/>
        <v>44348</v>
      </c>
      <c r="L3207" s="12">
        <f t="shared" si="1668"/>
        <v>44348</v>
      </c>
      <c r="M3207" s="1">
        <f t="shared" si="1682"/>
        <v>21</v>
      </c>
      <c r="N3207" s="1">
        <f t="shared" si="1669"/>
        <v>5</v>
      </c>
      <c r="O3207" s="2">
        <f t="shared" si="1670"/>
        <v>1.00073715</v>
      </c>
      <c r="P3207" s="11">
        <f t="shared" si="1691"/>
        <v>1.00930024</v>
      </c>
      <c r="Q3207" s="11">
        <f t="shared" si="1687"/>
        <v>1.636563126789736</v>
      </c>
      <c r="R3207" s="2">
        <f t="shared" si="1690"/>
        <v>1.63776951</v>
      </c>
      <c r="S3207" s="2">
        <f t="shared" si="1685"/>
        <v>1.54506685</v>
      </c>
      <c r="T3207" s="2">
        <f t="shared" si="1671"/>
        <v>25340.5387706</v>
      </c>
      <c r="U3207" s="2">
        <f t="shared" si="1672"/>
        <v>8939.6051989585139</v>
      </c>
      <c r="V3207" s="2">
        <f t="shared" si="1673"/>
        <v>0</v>
      </c>
      <c r="W3207" s="2">
        <f t="shared" si="1674"/>
        <v>25340.538770608513</v>
      </c>
      <c r="X3207" s="29">
        <f t="shared" si="1675"/>
        <v>0</v>
      </c>
      <c r="Y3207" s="2">
        <f t="shared" si="1686"/>
        <v>0</v>
      </c>
      <c r="Z3207" s="82">
        <f t="shared" si="1676"/>
        <v>0</v>
      </c>
      <c r="AA3207" s="2">
        <f t="shared" si="1692"/>
        <v>0</v>
      </c>
      <c r="AB3207" s="27">
        <f t="shared" si="1683"/>
        <v>6.7299999999999999E-2</v>
      </c>
      <c r="AC3207" s="29">
        <f t="shared" si="1697"/>
        <v>5</v>
      </c>
      <c r="AD3207" s="29">
        <v>252</v>
      </c>
      <c r="AE3207" s="11">
        <f t="shared" si="1688"/>
        <v>1.0012931389999999</v>
      </c>
      <c r="AF3207" s="2">
        <f t="shared" si="1693"/>
        <v>32.768838959999997</v>
      </c>
      <c r="AG3207" s="2">
        <f t="shared" si="1677"/>
        <v>32.768838959999997</v>
      </c>
      <c r="AH3207" s="3">
        <f t="shared" si="1678"/>
        <v>0</v>
      </c>
      <c r="AI3207" s="4" t="str">
        <f t="shared" si="1689"/>
        <v>A+J=</v>
      </c>
      <c r="AJ3207" s="12">
        <f t="shared" si="1684"/>
        <v>44348</v>
      </c>
      <c r="AK3207" s="12"/>
      <c r="AL3207" s="4"/>
      <c r="AM3207" s="1"/>
      <c r="AN3207" s="12"/>
      <c r="AO3207" s="1"/>
      <c r="AP3207" s="1"/>
      <c r="AQ3207" s="3"/>
      <c r="AR3207" s="3"/>
      <c r="AS3207" s="7"/>
      <c r="AT3207" s="1"/>
      <c r="AU3207" s="1"/>
      <c r="AV3207" s="1"/>
      <c r="AW3207" s="1"/>
      <c r="AX3207" s="1"/>
      <c r="AY3207" s="1"/>
      <c r="AZ3207" s="1"/>
      <c r="BA3207" s="1"/>
      <c r="BB3207" s="1"/>
    </row>
    <row r="3208" spans="1:54" x14ac:dyDescent="0.2">
      <c r="A3208" s="178">
        <f t="shared" si="1679"/>
        <v>44327</v>
      </c>
      <c r="B3208" s="2">
        <f t="shared" si="1665"/>
        <v>25379.866450538513</v>
      </c>
      <c r="C3208" s="2">
        <f t="shared" si="1680"/>
        <v>16400.933571649999</v>
      </c>
      <c r="D3208" s="2">
        <f>SUM(Y3208:Y$3321)</f>
        <v>16400.933571649999</v>
      </c>
      <c r="E3208" s="11">
        <f t="shared" si="1666"/>
        <v>0</v>
      </c>
      <c r="F3208" s="99">
        <f t="shared" si="1694"/>
        <v>5674.72</v>
      </c>
      <c r="G3208" s="3">
        <f>IF(N3208=1,VLOOKUP(A3207,[1]Plan1!$BG$69:$BI$188,3),G3207)</f>
        <v>5692.31</v>
      </c>
      <c r="H3208" s="200">
        <f t="shared" si="1695"/>
        <v>44259</v>
      </c>
      <c r="I3208" s="200">
        <f t="shared" si="1696"/>
        <v>44290</v>
      </c>
      <c r="J3208" s="27">
        <f t="shared" si="1667"/>
        <v>3.0997124087179806E-3</v>
      </c>
      <c r="K3208" s="12">
        <f t="shared" si="1681"/>
        <v>44348</v>
      </c>
      <c r="L3208" s="12">
        <f t="shared" si="1668"/>
        <v>44348</v>
      </c>
      <c r="M3208" s="1">
        <f t="shared" si="1682"/>
        <v>21</v>
      </c>
      <c r="N3208" s="1">
        <f t="shared" si="1669"/>
        <v>6</v>
      </c>
      <c r="O3208" s="2">
        <f t="shared" si="1670"/>
        <v>1.0008846499999999</v>
      </c>
      <c r="P3208" s="11">
        <f t="shared" si="1691"/>
        <v>1.00930024</v>
      </c>
      <c r="Q3208" s="11">
        <f t="shared" si="1687"/>
        <v>1.636563126789736</v>
      </c>
      <c r="R3208" s="2">
        <f t="shared" si="1690"/>
        <v>1.63801091</v>
      </c>
      <c r="S3208" s="2">
        <f t="shared" si="1685"/>
        <v>1.54506685</v>
      </c>
      <c r="T3208" s="2">
        <f t="shared" si="1671"/>
        <v>25340.5387706</v>
      </c>
      <c r="U3208" s="2">
        <f t="shared" si="1672"/>
        <v>8939.6051989585139</v>
      </c>
      <c r="V3208" s="2">
        <f t="shared" si="1673"/>
        <v>0</v>
      </c>
      <c r="W3208" s="2">
        <f t="shared" si="1674"/>
        <v>25340.538770608513</v>
      </c>
      <c r="X3208" s="29">
        <f t="shared" si="1675"/>
        <v>0</v>
      </c>
      <c r="Y3208" s="2">
        <f t="shared" si="1686"/>
        <v>0</v>
      </c>
      <c r="Z3208" s="82">
        <f t="shared" si="1676"/>
        <v>0</v>
      </c>
      <c r="AA3208" s="2">
        <f t="shared" si="1692"/>
        <v>0</v>
      </c>
      <c r="AB3208" s="27">
        <f t="shared" si="1683"/>
        <v>6.7299999999999999E-2</v>
      </c>
      <c r="AC3208" s="29">
        <f t="shared" si="1697"/>
        <v>6</v>
      </c>
      <c r="AD3208" s="29">
        <v>252</v>
      </c>
      <c r="AE3208" s="11">
        <f t="shared" si="1688"/>
        <v>1.0015519669999999</v>
      </c>
      <c r="AF3208" s="2">
        <f t="shared" si="1693"/>
        <v>39.327679930000002</v>
      </c>
      <c r="AG3208" s="2">
        <f t="shared" si="1677"/>
        <v>39.327679930000002</v>
      </c>
      <c r="AH3208" s="3">
        <f t="shared" si="1678"/>
        <v>0</v>
      </c>
      <c r="AI3208" s="4" t="str">
        <f t="shared" si="1689"/>
        <v>A+J=</v>
      </c>
      <c r="AJ3208" s="12">
        <f t="shared" si="1684"/>
        <v>44348</v>
      </c>
      <c r="AK3208" s="12"/>
      <c r="AL3208" s="4"/>
      <c r="AM3208" s="1"/>
      <c r="AN3208" s="12"/>
      <c r="AO3208" s="1"/>
      <c r="AP3208" s="1"/>
      <c r="AQ3208" s="3"/>
      <c r="AR3208" s="3"/>
      <c r="AS3208" s="7"/>
      <c r="AT3208" s="1"/>
      <c r="AU3208" s="1"/>
      <c r="AV3208" s="1"/>
      <c r="AW3208" s="1"/>
      <c r="AX3208" s="1"/>
      <c r="AY3208" s="1"/>
      <c r="AZ3208" s="1"/>
      <c r="BA3208" s="1"/>
      <c r="BB3208" s="1"/>
    </row>
    <row r="3209" spans="1:54" x14ac:dyDescent="0.2">
      <c r="A3209" s="178">
        <f t="shared" si="1679"/>
        <v>44328</v>
      </c>
      <c r="B3209" s="2">
        <f t="shared" si="1665"/>
        <v>25386.426989318512</v>
      </c>
      <c r="C3209" s="2">
        <f t="shared" si="1680"/>
        <v>16400.933571649999</v>
      </c>
      <c r="D3209" s="2">
        <f>SUM(Y3209:Y$3321)</f>
        <v>16400.933571649999</v>
      </c>
      <c r="E3209" s="11">
        <f t="shared" si="1666"/>
        <v>0</v>
      </c>
      <c r="F3209" s="99">
        <f t="shared" si="1694"/>
        <v>5674.72</v>
      </c>
      <c r="G3209" s="3">
        <f>IF(N3209=1,VLOOKUP(A3208,[1]Plan1!$BG$69:$BI$188,3),G3208)</f>
        <v>5692.31</v>
      </c>
      <c r="H3209" s="200">
        <f t="shared" si="1695"/>
        <v>44259</v>
      </c>
      <c r="I3209" s="200">
        <f t="shared" si="1696"/>
        <v>44290</v>
      </c>
      <c r="J3209" s="27">
        <f t="shared" si="1667"/>
        <v>3.0997124087179806E-3</v>
      </c>
      <c r="K3209" s="12">
        <f t="shared" si="1681"/>
        <v>44348</v>
      </c>
      <c r="L3209" s="12">
        <f t="shared" si="1668"/>
        <v>44348</v>
      </c>
      <c r="M3209" s="1">
        <f t="shared" si="1682"/>
        <v>21</v>
      </c>
      <c r="N3209" s="1">
        <f t="shared" si="1669"/>
        <v>7</v>
      </c>
      <c r="O3209" s="2">
        <f t="shared" si="1670"/>
        <v>1.00103217</v>
      </c>
      <c r="P3209" s="11">
        <f t="shared" si="1691"/>
        <v>1.00930024</v>
      </c>
      <c r="Q3209" s="11">
        <f t="shared" si="1687"/>
        <v>1.636563126789736</v>
      </c>
      <c r="R3209" s="2">
        <f t="shared" si="1690"/>
        <v>1.63825233</v>
      </c>
      <c r="S3209" s="2">
        <f t="shared" si="1685"/>
        <v>1.54506685</v>
      </c>
      <c r="T3209" s="2">
        <f t="shared" si="1671"/>
        <v>25340.5387706</v>
      </c>
      <c r="U3209" s="2">
        <f t="shared" si="1672"/>
        <v>8939.6051989585139</v>
      </c>
      <c r="V3209" s="2">
        <f t="shared" si="1673"/>
        <v>0</v>
      </c>
      <c r="W3209" s="2">
        <f t="shared" si="1674"/>
        <v>25340.538770608513</v>
      </c>
      <c r="X3209" s="29">
        <f t="shared" si="1675"/>
        <v>0</v>
      </c>
      <c r="Y3209" s="2">
        <f t="shared" si="1686"/>
        <v>0</v>
      </c>
      <c r="Z3209" s="82">
        <f t="shared" si="1676"/>
        <v>0</v>
      </c>
      <c r="AA3209" s="2">
        <f t="shared" si="1692"/>
        <v>0</v>
      </c>
      <c r="AB3209" s="27">
        <f t="shared" si="1683"/>
        <v>6.7299999999999999E-2</v>
      </c>
      <c r="AC3209" s="29">
        <f t="shared" si="1697"/>
        <v>7</v>
      </c>
      <c r="AD3209" s="29">
        <v>252</v>
      </c>
      <c r="AE3209" s="11">
        <f t="shared" si="1688"/>
        <v>1.0018108619999999</v>
      </c>
      <c r="AF3209" s="2">
        <f t="shared" si="1693"/>
        <v>45.888218709999997</v>
      </c>
      <c r="AG3209" s="2">
        <f t="shared" si="1677"/>
        <v>45.888218709999997</v>
      </c>
      <c r="AH3209" s="3">
        <f t="shared" si="1678"/>
        <v>0</v>
      </c>
      <c r="AI3209" s="4" t="str">
        <f t="shared" si="1689"/>
        <v>A+J=</v>
      </c>
      <c r="AJ3209" s="12">
        <f t="shared" si="1684"/>
        <v>44348</v>
      </c>
      <c r="AK3209" s="12"/>
      <c r="AL3209" s="4"/>
      <c r="AM3209" s="1"/>
      <c r="AN3209" s="12"/>
      <c r="AO3209" s="1"/>
      <c r="AP3209" s="1"/>
      <c r="AQ3209" s="3"/>
      <c r="AR3209" s="3"/>
      <c r="AS3209" s="7"/>
      <c r="AT3209" s="1"/>
      <c r="AU3209" s="1"/>
      <c r="AV3209" s="1"/>
      <c r="AW3209" s="1"/>
      <c r="AX3209" s="1"/>
      <c r="AY3209" s="1"/>
      <c r="AZ3209" s="1"/>
      <c r="BA3209" s="1"/>
      <c r="BB3209" s="1"/>
    </row>
    <row r="3210" spans="1:54" x14ac:dyDescent="0.2">
      <c r="A3210" s="178">
        <f t="shared" si="1679"/>
        <v>44329</v>
      </c>
      <c r="B3210" s="2">
        <f t="shared" ref="B3210:B3273" si="1698">(W3210+AG3210)</f>
        <v>25392.989251268515</v>
      </c>
      <c r="C3210" s="2">
        <f t="shared" si="1680"/>
        <v>16400.933571649999</v>
      </c>
      <c r="D3210" s="2">
        <f>SUM(Y3210:Y$3321)</f>
        <v>16400.933571649999</v>
      </c>
      <c r="E3210" s="11">
        <f t="shared" ref="E3210:E3273" si="1699">(C3210-D3210)</f>
        <v>0</v>
      </c>
      <c r="F3210" s="99">
        <f t="shared" si="1694"/>
        <v>5674.72</v>
      </c>
      <c r="G3210" s="3">
        <f>IF(N3210=1,VLOOKUP(A3209,[1]Plan1!$BG$69:$BI$188,3),G3209)</f>
        <v>5692.31</v>
      </c>
      <c r="H3210" s="200">
        <f t="shared" si="1695"/>
        <v>44259</v>
      </c>
      <c r="I3210" s="200">
        <f t="shared" si="1696"/>
        <v>44290</v>
      </c>
      <c r="J3210" s="27">
        <f t="shared" ref="J3210:J3273" si="1700">(G3210/F3210)-1</f>
        <v>3.0997124087179806E-3</v>
      </c>
      <c r="K3210" s="12">
        <f t="shared" si="1681"/>
        <v>44348</v>
      </c>
      <c r="L3210" s="12">
        <f t="shared" ref="L3210:L3273" si="1701">IF(A3210&gt;L3209,K3210,L3209)</f>
        <v>44348</v>
      </c>
      <c r="M3210" s="1">
        <f t="shared" si="1682"/>
        <v>21</v>
      </c>
      <c r="N3210" s="1">
        <f t="shared" ref="N3210:N3273" si="1702">(M3210-(NETWORKDAYS(A3210,L3210,AN$137:AN$327)-1))</f>
        <v>8</v>
      </c>
      <c r="O3210" s="2">
        <f t="shared" ref="O3210:O3273" si="1703">TRUNC((G3210/F3210)^TRUNC((N3210/M3210),9),8)</f>
        <v>1.0011797099999999</v>
      </c>
      <c r="P3210" s="11">
        <f t="shared" si="1691"/>
        <v>1.00930024</v>
      </c>
      <c r="Q3210" s="11">
        <f t="shared" si="1687"/>
        <v>1.636563126789736</v>
      </c>
      <c r="R3210" s="2">
        <f t="shared" si="1690"/>
        <v>1.6384937900000001</v>
      </c>
      <c r="S3210" s="2">
        <f t="shared" si="1685"/>
        <v>1.54506685</v>
      </c>
      <c r="T3210" s="2">
        <f t="shared" ref="T3210:T3273" si="1704">TRUNC(C3210*S3210,8)</f>
        <v>25340.5387706</v>
      </c>
      <c r="U3210" s="2">
        <f t="shared" ref="U3210:U3273" si="1705">(D3210*(S3210-1))</f>
        <v>8939.6051989585139</v>
      </c>
      <c r="V3210" s="2">
        <f t="shared" ref="V3210:V3273" si="1706">(E3210*(R3210-1))</f>
        <v>0</v>
      </c>
      <c r="W3210" s="2">
        <f t="shared" ref="W3210:W3273" si="1707">(C3210+U3210+V3210)</f>
        <v>25340.538770608513</v>
      </c>
      <c r="X3210" s="29">
        <f t="shared" ref="X3210:X3273" si="1708">IF(VLOOKUP(A3210,AN$10:AU$131,8)=VLOOKUP(A3209,AN$10:AU$131,8),0,VLOOKUP(A3210,AN$10:AU$131,8))</f>
        <v>0</v>
      </c>
      <c r="Y3210" s="2">
        <f t="shared" si="1686"/>
        <v>0</v>
      </c>
      <c r="Z3210" s="82">
        <f t="shared" ref="Z3210:Z3273" si="1709">IF(X3210&gt;0,VLOOKUP($A3210,$AN$10:$AS$131,6),0)</f>
        <v>0</v>
      </c>
      <c r="AA3210" s="2">
        <f t="shared" si="1692"/>
        <v>0</v>
      </c>
      <c r="AB3210" s="27">
        <f t="shared" si="1683"/>
        <v>6.7299999999999999E-2</v>
      </c>
      <c r="AC3210" s="29">
        <f t="shared" si="1697"/>
        <v>8</v>
      </c>
      <c r="AD3210" s="29">
        <v>252</v>
      </c>
      <c r="AE3210" s="11">
        <f t="shared" si="1688"/>
        <v>1.002069825</v>
      </c>
      <c r="AF3210" s="2">
        <f t="shared" si="1693"/>
        <v>52.450480659999997</v>
      </c>
      <c r="AG3210" s="2">
        <f t="shared" ref="AG3210:AG3273" si="1710">TRUNC((W3210*(AE3210-1)),8)</f>
        <v>52.450480659999997</v>
      </c>
      <c r="AH3210" s="3">
        <f t="shared" ref="AH3210:AH3273" si="1711">IF(AA3210&gt;0,AA3210+AF3210,0)</f>
        <v>0</v>
      </c>
      <c r="AI3210" s="4" t="str">
        <f t="shared" si="1689"/>
        <v>A+J=</v>
      </c>
      <c r="AJ3210" s="12">
        <f t="shared" si="1684"/>
        <v>44348</v>
      </c>
      <c r="AK3210" s="12"/>
      <c r="AL3210" s="4"/>
      <c r="AM3210" s="1"/>
      <c r="AN3210" s="12"/>
      <c r="AO3210" s="1"/>
      <c r="AP3210" s="1"/>
      <c r="AQ3210" s="3"/>
      <c r="AR3210" s="3"/>
      <c r="AS3210" s="7"/>
      <c r="AT3210" s="1"/>
      <c r="AU3210" s="1"/>
      <c r="AV3210" s="1"/>
      <c r="AW3210" s="1"/>
      <c r="AX3210" s="1"/>
      <c r="AY3210" s="1"/>
      <c r="AZ3210" s="1"/>
      <c r="BA3210" s="1"/>
      <c r="BB3210" s="1"/>
    </row>
    <row r="3211" spans="1:54" x14ac:dyDescent="0.2">
      <c r="A3211" s="178">
        <f t="shared" ref="A3211:A3274" si="1712">(A3210+1)</f>
        <v>44330</v>
      </c>
      <c r="B3211" s="2">
        <f t="shared" si="1698"/>
        <v>25399.553185678513</v>
      </c>
      <c r="C3211" s="2">
        <f t="shared" ref="C3211:C3274" si="1713">TRUNC(IF(X3210&gt;0,VLOOKUP(A3210,$AN$12:$AO$131,2),C3210),8)</f>
        <v>16400.933571649999</v>
      </c>
      <c r="D3211" s="2">
        <f>SUM(Y3211:Y$3321)</f>
        <v>16400.933571649999</v>
      </c>
      <c r="E3211" s="11">
        <f t="shared" si="1699"/>
        <v>0</v>
      </c>
      <c r="F3211" s="99">
        <f t="shared" si="1694"/>
        <v>5674.72</v>
      </c>
      <c r="G3211" s="3">
        <f>IF(N3211=1,VLOOKUP(A3210,[1]Plan1!$BG$69:$BI$188,3),G3210)</f>
        <v>5692.31</v>
      </c>
      <c r="H3211" s="200">
        <f t="shared" si="1695"/>
        <v>44259</v>
      </c>
      <c r="I3211" s="200">
        <f t="shared" si="1696"/>
        <v>44290</v>
      </c>
      <c r="J3211" s="27">
        <f t="shared" si="1700"/>
        <v>3.0997124087179806E-3</v>
      </c>
      <c r="K3211" s="12">
        <f t="shared" ref="K3211:K3274" si="1714">IF(DAY(A3211)=1,VLOOKUP(A3211,AR$137:AW$275,4),K3210)</f>
        <v>44348</v>
      </c>
      <c r="L3211" s="12">
        <f t="shared" si="1701"/>
        <v>44348</v>
      </c>
      <c r="M3211" s="1">
        <f t="shared" ref="M3211:M3274" si="1715">IF(L3211=L3210,M3210,NETWORKDAYS(L3210,L3211,$AN$137:$AN$327)-1)</f>
        <v>21</v>
      </c>
      <c r="N3211" s="1">
        <f t="shared" si="1702"/>
        <v>9</v>
      </c>
      <c r="O3211" s="2">
        <f t="shared" si="1703"/>
        <v>1.00132727</v>
      </c>
      <c r="P3211" s="11">
        <f t="shared" si="1691"/>
        <v>1.00930024</v>
      </c>
      <c r="Q3211" s="11">
        <f t="shared" si="1687"/>
        <v>1.636563126789736</v>
      </c>
      <c r="R3211" s="2">
        <f t="shared" si="1690"/>
        <v>1.6387352799999999</v>
      </c>
      <c r="S3211" s="2">
        <f t="shared" si="1685"/>
        <v>1.54506685</v>
      </c>
      <c r="T3211" s="2">
        <f t="shared" si="1704"/>
        <v>25340.5387706</v>
      </c>
      <c r="U3211" s="2">
        <f t="shared" si="1705"/>
        <v>8939.6051989585139</v>
      </c>
      <c r="V3211" s="2">
        <f t="shared" si="1706"/>
        <v>0</v>
      </c>
      <c r="W3211" s="2">
        <f t="shared" si="1707"/>
        <v>25340.538770608513</v>
      </c>
      <c r="X3211" s="29">
        <f t="shared" si="1708"/>
        <v>0</v>
      </c>
      <c r="Y3211" s="2">
        <f t="shared" si="1686"/>
        <v>0</v>
      </c>
      <c r="Z3211" s="82">
        <f t="shared" si="1709"/>
        <v>0</v>
      </c>
      <c r="AA3211" s="2">
        <f t="shared" si="1692"/>
        <v>0</v>
      </c>
      <c r="AB3211" s="27">
        <f t="shared" ref="AB3211:AB3274" si="1716">(AB3210)</f>
        <v>6.7299999999999999E-2</v>
      </c>
      <c r="AC3211" s="29">
        <f t="shared" si="1697"/>
        <v>9</v>
      </c>
      <c r="AD3211" s="29">
        <v>252</v>
      </c>
      <c r="AE3211" s="11">
        <f t="shared" si="1688"/>
        <v>1.0023288539999999</v>
      </c>
      <c r="AF3211" s="2">
        <f t="shared" si="1693"/>
        <v>59.014415069999998</v>
      </c>
      <c r="AG3211" s="2">
        <f t="shared" si="1710"/>
        <v>59.014415069999998</v>
      </c>
      <c r="AH3211" s="3">
        <f t="shared" si="1711"/>
        <v>0</v>
      </c>
      <c r="AI3211" s="4" t="str">
        <f t="shared" si="1689"/>
        <v>A+J=</v>
      </c>
      <c r="AJ3211" s="12">
        <f t="shared" ref="AJ3211:AJ3274" si="1717">IF(X3210&gt;0,VLOOKUP(A3210,$AN$10:$AW$130,9),AJ3210)</f>
        <v>44348</v>
      </c>
      <c r="AK3211" s="12"/>
      <c r="AL3211" s="4"/>
      <c r="AM3211" s="1"/>
      <c r="AN3211" s="12"/>
      <c r="AO3211" s="1"/>
      <c r="AP3211" s="1"/>
      <c r="AQ3211" s="3"/>
      <c r="AR3211" s="3"/>
      <c r="AS3211" s="7"/>
      <c r="AT3211" s="1"/>
      <c r="AU3211" s="1"/>
      <c r="AV3211" s="1"/>
      <c r="AW3211" s="1"/>
      <c r="AX3211" s="1"/>
      <c r="AY3211" s="1"/>
      <c r="AZ3211" s="1"/>
      <c r="BA3211" s="1"/>
      <c r="BB3211" s="1"/>
    </row>
    <row r="3212" spans="1:54" x14ac:dyDescent="0.2">
      <c r="A3212" s="178">
        <f t="shared" si="1712"/>
        <v>44331</v>
      </c>
      <c r="B3212" s="2">
        <f t="shared" si="1698"/>
        <v>25406.118817918512</v>
      </c>
      <c r="C3212" s="2">
        <f t="shared" si="1713"/>
        <v>16400.933571649999</v>
      </c>
      <c r="D3212" s="2">
        <f>SUM(Y3212:Y$3321)</f>
        <v>16400.933571649999</v>
      </c>
      <c r="E3212" s="11">
        <f t="shared" si="1699"/>
        <v>0</v>
      </c>
      <c r="F3212" s="99">
        <f t="shared" si="1694"/>
        <v>5674.72</v>
      </c>
      <c r="G3212" s="3">
        <f>IF(N3212=1,VLOOKUP(A3211,[1]Plan1!$BG$69:$BI$188,3),G3211)</f>
        <v>5692.31</v>
      </c>
      <c r="H3212" s="200">
        <f t="shared" si="1695"/>
        <v>44259</v>
      </c>
      <c r="I3212" s="200">
        <f t="shared" si="1696"/>
        <v>44290</v>
      </c>
      <c r="J3212" s="27">
        <f t="shared" si="1700"/>
        <v>3.0997124087179806E-3</v>
      </c>
      <c r="K3212" s="12">
        <f t="shared" si="1714"/>
        <v>44348</v>
      </c>
      <c r="L3212" s="12">
        <f t="shared" si="1701"/>
        <v>44348</v>
      </c>
      <c r="M3212" s="1">
        <f t="shared" si="1715"/>
        <v>21</v>
      </c>
      <c r="N3212" s="1">
        <f t="shared" si="1702"/>
        <v>10</v>
      </c>
      <c r="O3212" s="2">
        <f t="shared" si="1703"/>
        <v>1.0014748499999999</v>
      </c>
      <c r="P3212" s="11">
        <f t="shared" si="1691"/>
        <v>1.00930024</v>
      </c>
      <c r="Q3212" s="11">
        <f t="shared" si="1687"/>
        <v>1.636563126789736</v>
      </c>
      <c r="R3212" s="2">
        <f t="shared" si="1690"/>
        <v>1.63897681</v>
      </c>
      <c r="S3212" s="2">
        <f t="shared" si="1685"/>
        <v>1.54506685</v>
      </c>
      <c r="T3212" s="2">
        <f t="shared" si="1704"/>
        <v>25340.5387706</v>
      </c>
      <c r="U3212" s="2">
        <f t="shared" si="1705"/>
        <v>8939.6051989585139</v>
      </c>
      <c r="V3212" s="2">
        <f t="shared" si="1706"/>
        <v>0</v>
      </c>
      <c r="W3212" s="2">
        <f t="shared" si="1707"/>
        <v>25340.538770608513</v>
      </c>
      <c r="X3212" s="29">
        <f t="shared" si="1708"/>
        <v>0</v>
      </c>
      <c r="Y3212" s="2">
        <f t="shared" si="1686"/>
        <v>0</v>
      </c>
      <c r="Z3212" s="82">
        <f t="shared" si="1709"/>
        <v>0</v>
      </c>
      <c r="AA3212" s="2">
        <f t="shared" si="1692"/>
        <v>0</v>
      </c>
      <c r="AB3212" s="27">
        <f t="shared" si="1716"/>
        <v>6.7299999999999999E-2</v>
      </c>
      <c r="AC3212" s="29">
        <f t="shared" si="1697"/>
        <v>10</v>
      </c>
      <c r="AD3212" s="29">
        <v>252</v>
      </c>
      <c r="AE3212" s="11">
        <f t="shared" si="1688"/>
        <v>1.0025879499999999</v>
      </c>
      <c r="AF3212" s="2">
        <f t="shared" si="1693"/>
        <v>65.580047309999998</v>
      </c>
      <c r="AG3212" s="2">
        <f t="shared" si="1710"/>
        <v>65.580047309999998</v>
      </c>
      <c r="AH3212" s="3">
        <f t="shared" si="1711"/>
        <v>0</v>
      </c>
      <c r="AI3212" s="4" t="str">
        <f t="shared" si="1689"/>
        <v>A+J=</v>
      </c>
      <c r="AJ3212" s="12">
        <f t="shared" si="1717"/>
        <v>44348</v>
      </c>
      <c r="AK3212" s="12"/>
      <c r="AL3212" s="4"/>
      <c r="AM3212" s="1"/>
      <c r="AN3212" s="12"/>
      <c r="AO3212" s="1"/>
      <c r="AP3212" s="1"/>
      <c r="AQ3212" s="3"/>
      <c r="AR3212" s="3"/>
      <c r="AS3212" s="7"/>
      <c r="AT3212" s="1"/>
      <c r="AU3212" s="1"/>
      <c r="AV3212" s="1"/>
      <c r="AW3212" s="1"/>
      <c r="AX3212" s="1"/>
      <c r="AY3212" s="1"/>
      <c r="AZ3212" s="1"/>
      <c r="BA3212" s="1"/>
      <c r="BB3212" s="1"/>
    </row>
    <row r="3213" spans="1:54" x14ac:dyDescent="0.2">
      <c r="A3213" s="178">
        <f t="shared" si="1712"/>
        <v>44332</v>
      </c>
      <c r="B3213" s="2">
        <f t="shared" si="1698"/>
        <v>25406.118817918512</v>
      </c>
      <c r="C3213" s="2">
        <f t="shared" si="1713"/>
        <v>16400.933571649999</v>
      </c>
      <c r="D3213" s="2">
        <f>SUM(Y3213:Y$3321)</f>
        <v>16400.933571649999</v>
      </c>
      <c r="E3213" s="11">
        <f t="shared" si="1699"/>
        <v>0</v>
      </c>
      <c r="F3213" s="99">
        <f t="shared" si="1694"/>
        <v>5674.72</v>
      </c>
      <c r="G3213" s="3">
        <f>IF(N3213=1,VLOOKUP(A3212,[1]Plan1!$BG$69:$BI$188,3),G3212)</f>
        <v>5692.31</v>
      </c>
      <c r="H3213" s="200">
        <f t="shared" si="1695"/>
        <v>44259</v>
      </c>
      <c r="I3213" s="200">
        <f t="shared" si="1696"/>
        <v>44290</v>
      </c>
      <c r="J3213" s="27">
        <f t="shared" si="1700"/>
        <v>3.0997124087179806E-3</v>
      </c>
      <c r="K3213" s="12">
        <f t="shared" si="1714"/>
        <v>44348</v>
      </c>
      <c r="L3213" s="12">
        <f t="shared" si="1701"/>
        <v>44348</v>
      </c>
      <c r="M3213" s="1">
        <f t="shared" si="1715"/>
        <v>21</v>
      </c>
      <c r="N3213" s="1">
        <f t="shared" si="1702"/>
        <v>10</v>
      </c>
      <c r="O3213" s="2">
        <f t="shared" si="1703"/>
        <v>1.0014748499999999</v>
      </c>
      <c r="P3213" s="11">
        <f t="shared" si="1691"/>
        <v>1.00930024</v>
      </c>
      <c r="Q3213" s="11">
        <f t="shared" si="1687"/>
        <v>1.636563126789736</v>
      </c>
      <c r="R3213" s="2">
        <f t="shared" si="1690"/>
        <v>1.63897681</v>
      </c>
      <c r="S3213" s="2">
        <f t="shared" si="1685"/>
        <v>1.54506685</v>
      </c>
      <c r="T3213" s="2">
        <f t="shared" si="1704"/>
        <v>25340.5387706</v>
      </c>
      <c r="U3213" s="2">
        <f t="shared" si="1705"/>
        <v>8939.6051989585139</v>
      </c>
      <c r="V3213" s="2">
        <f t="shared" si="1706"/>
        <v>0</v>
      </c>
      <c r="W3213" s="2">
        <f t="shared" si="1707"/>
        <v>25340.538770608513</v>
      </c>
      <c r="X3213" s="29">
        <f t="shared" si="1708"/>
        <v>0</v>
      </c>
      <c r="Y3213" s="2">
        <f t="shared" si="1686"/>
        <v>0</v>
      </c>
      <c r="Z3213" s="82">
        <f t="shared" si="1709"/>
        <v>0</v>
      </c>
      <c r="AA3213" s="2">
        <f t="shared" si="1692"/>
        <v>0</v>
      </c>
      <c r="AB3213" s="27">
        <f t="shared" si="1716"/>
        <v>6.7299999999999999E-2</v>
      </c>
      <c r="AC3213" s="29">
        <f t="shared" si="1697"/>
        <v>10</v>
      </c>
      <c r="AD3213" s="29">
        <v>252</v>
      </c>
      <c r="AE3213" s="11">
        <f t="shared" si="1688"/>
        <v>1.0025879499999999</v>
      </c>
      <c r="AF3213" s="2">
        <f t="shared" si="1693"/>
        <v>65.580047309999998</v>
      </c>
      <c r="AG3213" s="2">
        <f t="shared" si="1710"/>
        <v>65.580047309999998</v>
      </c>
      <c r="AH3213" s="3">
        <f t="shared" si="1711"/>
        <v>0</v>
      </c>
      <c r="AI3213" s="4" t="str">
        <f t="shared" si="1689"/>
        <v>A+J=</v>
      </c>
      <c r="AJ3213" s="12">
        <f t="shared" si="1717"/>
        <v>44348</v>
      </c>
      <c r="AK3213" s="12"/>
      <c r="AL3213" s="4"/>
      <c r="AM3213" s="1"/>
      <c r="AN3213" s="12"/>
      <c r="AO3213" s="1"/>
      <c r="AP3213" s="1"/>
      <c r="AQ3213" s="3"/>
      <c r="AR3213" s="3"/>
      <c r="AS3213" s="7"/>
      <c r="AT3213" s="1"/>
      <c r="AU3213" s="1"/>
      <c r="AV3213" s="1"/>
      <c r="AW3213" s="1"/>
      <c r="AX3213" s="1"/>
      <c r="AY3213" s="1"/>
      <c r="AZ3213" s="1"/>
      <c r="BA3213" s="1"/>
      <c r="BB3213" s="1"/>
    </row>
    <row r="3214" spans="1:54" x14ac:dyDescent="0.2">
      <c r="A3214" s="178">
        <f t="shared" si="1712"/>
        <v>44333</v>
      </c>
      <c r="B3214" s="2">
        <f t="shared" si="1698"/>
        <v>25406.118817918512</v>
      </c>
      <c r="C3214" s="2">
        <f t="shared" si="1713"/>
        <v>16400.933571649999</v>
      </c>
      <c r="D3214" s="2">
        <f>SUM(Y3214:Y$3321)</f>
        <v>16400.933571649999</v>
      </c>
      <c r="E3214" s="11">
        <f t="shared" si="1699"/>
        <v>0</v>
      </c>
      <c r="F3214" s="99">
        <f t="shared" si="1694"/>
        <v>5674.72</v>
      </c>
      <c r="G3214" s="3">
        <f>IF(N3214=1,VLOOKUP(A3213,[1]Plan1!$BG$69:$BI$188,3),G3213)</f>
        <v>5692.31</v>
      </c>
      <c r="H3214" s="200">
        <f t="shared" si="1695"/>
        <v>44259</v>
      </c>
      <c r="I3214" s="200">
        <f t="shared" si="1696"/>
        <v>44290</v>
      </c>
      <c r="J3214" s="27">
        <f t="shared" si="1700"/>
        <v>3.0997124087179806E-3</v>
      </c>
      <c r="K3214" s="12">
        <f t="shared" si="1714"/>
        <v>44348</v>
      </c>
      <c r="L3214" s="12">
        <f t="shared" si="1701"/>
        <v>44348</v>
      </c>
      <c r="M3214" s="1">
        <f t="shared" si="1715"/>
        <v>21</v>
      </c>
      <c r="N3214" s="1">
        <f t="shared" si="1702"/>
        <v>10</v>
      </c>
      <c r="O3214" s="2">
        <f t="shared" si="1703"/>
        <v>1.0014748499999999</v>
      </c>
      <c r="P3214" s="11">
        <f t="shared" si="1691"/>
        <v>1.00930024</v>
      </c>
      <c r="Q3214" s="11">
        <f t="shared" si="1687"/>
        <v>1.636563126789736</v>
      </c>
      <c r="R3214" s="2">
        <f t="shared" si="1690"/>
        <v>1.63897681</v>
      </c>
      <c r="S3214" s="2">
        <f t="shared" si="1685"/>
        <v>1.54506685</v>
      </c>
      <c r="T3214" s="2">
        <f t="shared" si="1704"/>
        <v>25340.5387706</v>
      </c>
      <c r="U3214" s="2">
        <f t="shared" si="1705"/>
        <v>8939.6051989585139</v>
      </c>
      <c r="V3214" s="2">
        <f t="shared" si="1706"/>
        <v>0</v>
      </c>
      <c r="W3214" s="2">
        <f t="shared" si="1707"/>
        <v>25340.538770608513</v>
      </c>
      <c r="X3214" s="29">
        <f t="shared" si="1708"/>
        <v>0</v>
      </c>
      <c r="Y3214" s="2">
        <f t="shared" si="1686"/>
        <v>0</v>
      </c>
      <c r="Z3214" s="82">
        <f t="shared" si="1709"/>
        <v>0</v>
      </c>
      <c r="AA3214" s="2">
        <f t="shared" si="1692"/>
        <v>0</v>
      </c>
      <c r="AB3214" s="27">
        <f t="shared" si="1716"/>
        <v>6.7299999999999999E-2</v>
      </c>
      <c r="AC3214" s="29">
        <f t="shared" si="1697"/>
        <v>10</v>
      </c>
      <c r="AD3214" s="29">
        <v>252</v>
      </c>
      <c r="AE3214" s="11">
        <f t="shared" si="1688"/>
        <v>1.0025879499999999</v>
      </c>
      <c r="AF3214" s="2">
        <f t="shared" si="1693"/>
        <v>65.580047309999998</v>
      </c>
      <c r="AG3214" s="2">
        <f t="shared" si="1710"/>
        <v>65.580047309999998</v>
      </c>
      <c r="AH3214" s="3">
        <f t="shared" si="1711"/>
        <v>0</v>
      </c>
      <c r="AI3214" s="4" t="str">
        <f t="shared" si="1689"/>
        <v>A+J=</v>
      </c>
      <c r="AJ3214" s="12">
        <f t="shared" si="1717"/>
        <v>44348</v>
      </c>
      <c r="AK3214" s="12"/>
      <c r="AL3214" s="4"/>
      <c r="AM3214" s="1"/>
      <c r="AN3214" s="12"/>
      <c r="AO3214" s="1"/>
      <c r="AP3214" s="1"/>
      <c r="AQ3214" s="3"/>
      <c r="AR3214" s="3"/>
      <c r="AS3214" s="7"/>
      <c r="AT3214" s="1"/>
      <c r="AU3214" s="1"/>
      <c r="AV3214" s="1"/>
      <c r="AW3214" s="1"/>
      <c r="AX3214" s="1"/>
      <c r="AY3214" s="1"/>
      <c r="AZ3214" s="1"/>
      <c r="BA3214" s="1"/>
      <c r="BB3214" s="1"/>
    </row>
    <row r="3215" spans="1:54" x14ac:dyDescent="0.2">
      <c r="A3215" s="178">
        <f t="shared" si="1712"/>
        <v>44334</v>
      </c>
      <c r="B3215" s="2">
        <f t="shared" si="1698"/>
        <v>25412.686147968514</v>
      </c>
      <c r="C3215" s="2">
        <f t="shared" si="1713"/>
        <v>16400.933571649999</v>
      </c>
      <c r="D3215" s="2">
        <f>SUM(Y3215:Y$3321)</f>
        <v>16400.933571649999</v>
      </c>
      <c r="E3215" s="11">
        <f t="shared" si="1699"/>
        <v>0</v>
      </c>
      <c r="F3215" s="99">
        <f t="shared" si="1694"/>
        <v>5674.72</v>
      </c>
      <c r="G3215" s="3">
        <f>IF(N3215=1,VLOOKUP(A3214,[1]Plan1!$BG$69:$BI$188,3),G3214)</f>
        <v>5692.31</v>
      </c>
      <c r="H3215" s="200">
        <f t="shared" si="1695"/>
        <v>44259</v>
      </c>
      <c r="I3215" s="200">
        <f t="shared" si="1696"/>
        <v>44290</v>
      </c>
      <c r="J3215" s="27">
        <f t="shared" si="1700"/>
        <v>3.0997124087179806E-3</v>
      </c>
      <c r="K3215" s="12">
        <f t="shared" si="1714"/>
        <v>44348</v>
      </c>
      <c r="L3215" s="12">
        <f t="shared" si="1701"/>
        <v>44348</v>
      </c>
      <c r="M3215" s="1">
        <f t="shared" si="1715"/>
        <v>21</v>
      </c>
      <c r="N3215" s="1">
        <f t="shared" si="1702"/>
        <v>11</v>
      </c>
      <c r="O3215" s="2">
        <f t="shared" si="1703"/>
        <v>1.0016224600000001</v>
      </c>
      <c r="P3215" s="11">
        <f t="shared" si="1691"/>
        <v>1.00930024</v>
      </c>
      <c r="Q3215" s="11">
        <f t="shared" si="1687"/>
        <v>1.636563126789736</v>
      </c>
      <c r="R3215" s="2">
        <f t="shared" si="1690"/>
        <v>1.63921838</v>
      </c>
      <c r="S3215" s="2">
        <f t="shared" si="1685"/>
        <v>1.54506685</v>
      </c>
      <c r="T3215" s="2">
        <f t="shared" si="1704"/>
        <v>25340.5387706</v>
      </c>
      <c r="U3215" s="2">
        <f t="shared" si="1705"/>
        <v>8939.6051989585139</v>
      </c>
      <c r="V3215" s="2">
        <f t="shared" si="1706"/>
        <v>0</v>
      </c>
      <c r="W3215" s="2">
        <f t="shared" si="1707"/>
        <v>25340.538770608513</v>
      </c>
      <c r="X3215" s="29">
        <f t="shared" si="1708"/>
        <v>0</v>
      </c>
      <c r="Y3215" s="2">
        <f t="shared" si="1686"/>
        <v>0</v>
      </c>
      <c r="Z3215" s="82">
        <f t="shared" si="1709"/>
        <v>0</v>
      </c>
      <c r="AA3215" s="2">
        <f t="shared" si="1692"/>
        <v>0</v>
      </c>
      <c r="AB3215" s="27">
        <f t="shared" si="1716"/>
        <v>6.7299999999999999E-2</v>
      </c>
      <c r="AC3215" s="29">
        <f t="shared" si="1697"/>
        <v>11</v>
      </c>
      <c r="AD3215" s="29">
        <v>252</v>
      </c>
      <c r="AE3215" s="11">
        <f t="shared" si="1688"/>
        <v>1.0028471130000001</v>
      </c>
      <c r="AF3215" s="2">
        <f t="shared" si="1693"/>
        <v>72.147377359999993</v>
      </c>
      <c r="AG3215" s="2">
        <f t="shared" si="1710"/>
        <v>72.147377359999993</v>
      </c>
      <c r="AH3215" s="3">
        <f t="shared" si="1711"/>
        <v>0</v>
      </c>
      <c r="AI3215" s="4" t="str">
        <f t="shared" si="1689"/>
        <v>A+J=</v>
      </c>
      <c r="AJ3215" s="12">
        <f t="shared" si="1717"/>
        <v>44348</v>
      </c>
      <c r="AK3215" s="12"/>
      <c r="AL3215" s="4"/>
      <c r="AM3215" s="1"/>
      <c r="AN3215" s="12"/>
      <c r="AO3215" s="1"/>
      <c r="AP3215" s="1"/>
      <c r="AQ3215" s="3"/>
      <c r="AR3215" s="3"/>
      <c r="AS3215" s="7"/>
      <c r="AT3215" s="1"/>
      <c r="AU3215" s="1"/>
      <c r="AV3215" s="1"/>
      <c r="AW3215" s="1"/>
      <c r="AX3215" s="1"/>
      <c r="AY3215" s="1"/>
      <c r="AZ3215" s="1"/>
      <c r="BA3215" s="1"/>
      <c r="BB3215" s="1"/>
    </row>
    <row r="3216" spans="1:54" x14ac:dyDescent="0.2">
      <c r="A3216" s="178">
        <f t="shared" si="1712"/>
        <v>44335</v>
      </c>
      <c r="B3216" s="2">
        <f t="shared" si="1698"/>
        <v>25419.255175828512</v>
      </c>
      <c r="C3216" s="2">
        <f t="shared" si="1713"/>
        <v>16400.933571649999</v>
      </c>
      <c r="D3216" s="2">
        <f>SUM(Y3216:Y$3321)</f>
        <v>16400.933571649999</v>
      </c>
      <c r="E3216" s="11">
        <f t="shared" si="1699"/>
        <v>0</v>
      </c>
      <c r="F3216" s="99">
        <f t="shared" si="1694"/>
        <v>5674.72</v>
      </c>
      <c r="G3216" s="3">
        <f>IF(N3216=1,VLOOKUP(A3215,[1]Plan1!$BG$69:$BI$188,3),G3215)</f>
        <v>5692.31</v>
      </c>
      <c r="H3216" s="200">
        <f t="shared" si="1695"/>
        <v>44259</v>
      </c>
      <c r="I3216" s="200">
        <f t="shared" si="1696"/>
        <v>44290</v>
      </c>
      <c r="J3216" s="27">
        <f t="shared" si="1700"/>
        <v>3.0997124087179806E-3</v>
      </c>
      <c r="K3216" s="12">
        <f t="shared" si="1714"/>
        <v>44348</v>
      </c>
      <c r="L3216" s="12">
        <f t="shared" si="1701"/>
        <v>44348</v>
      </c>
      <c r="M3216" s="1">
        <f t="shared" si="1715"/>
        <v>21</v>
      </c>
      <c r="N3216" s="1">
        <f t="shared" si="1702"/>
        <v>12</v>
      </c>
      <c r="O3216" s="2">
        <f t="shared" si="1703"/>
        <v>1.00177008</v>
      </c>
      <c r="P3216" s="11">
        <f t="shared" si="1691"/>
        <v>1.00930024</v>
      </c>
      <c r="Q3216" s="11">
        <f t="shared" si="1687"/>
        <v>1.636563126789736</v>
      </c>
      <c r="R3216" s="2">
        <f t="shared" si="1690"/>
        <v>1.6394599700000001</v>
      </c>
      <c r="S3216" s="2">
        <f t="shared" si="1685"/>
        <v>1.54506685</v>
      </c>
      <c r="T3216" s="2">
        <f t="shared" si="1704"/>
        <v>25340.5387706</v>
      </c>
      <c r="U3216" s="2">
        <f t="shared" si="1705"/>
        <v>8939.6051989585139</v>
      </c>
      <c r="V3216" s="2">
        <f t="shared" si="1706"/>
        <v>0</v>
      </c>
      <c r="W3216" s="2">
        <f t="shared" si="1707"/>
        <v>25340.538770608513</v>
      </c>
      <c r="X3216" s="29">
        <f t="shared" si="1708"/>
        <v>0</v>
      </c>
      <c r="Y3216" s="2">
        <f t="shared" si="1686"/>
        <v>0</v>
      </c>
      <c r="Z3216" s="82">
        <f t="shared" si="1709"/>
        <v>0</v>
      </c>
      <c r="AA3216" s="2">
        <f t="shared" si="1692"/>
        <v>0</v>
      </c>
      <c r="AB3216" s="27">
        <f t="shared" si="1716"/>
        <v>6.7299999999999999E-2</v>
      </c>
      <c r="AC3216" s="29">
        <f t="shared" si="1697"/>
        <v>12</v>
      </c>
      <c r="AD3216" s="29">
        <v>252</v>
      </c>
      <c r="AE3216" s="11">
        <f t="shared" si="1688"/>
        <v>1.003106343</v>
      </c>
      <c r="AF3216" s="2">
        <f t="shared" si="1693"/>
        <v>78.716405219999999</v>
      </c>
      <c r="AG3216" s="2">
        <f t="shared" si="1710"/>
        <v>78.716405219999999</v>
      </c>
      <c r="AH3216" s="3">
        <f t="shared" si="1711"/>
        <v>0</v>
      </c>
      <c r="AI3216" s="4" t="str">
        <f t="shared" si="1689"/>
        <v>A+J=</v>
      </c>
      <c r="AJ3216" s="12">
        <f t="shared" si="1717"/>
        <v>44348</v>
      </c>
      <c r="AK3216" s="12"/>
      <c r="AL3216" s="4"/>
      <c r="AM3216" s="1"/>
      <c r="AN3216" s="12"/>
      <c r="AO3216" s="1"/>
      <c r="AP3216" s="1"/>
      <c r="AQ3216" s="3"/>
      <c r="AR3216" s="3"/>
      <c r="AS3216" s="7"/>
      <c r="AT3216" s="1"/>
      <c r="AU3216" s="1"/>
      <c r="AV3216" s="1"/>
      <c r="AW3216" s="1"/>
      <c r="AX3216" s="1"/>
      <c r="AY3216" s="1"/>
      <c r="AZ3216" s="1"/>
      <c r="BA3216" s="1"/>
      <c r="BB3216" s="1"/>
    </row>
    <row r="3217" spans="1:54" x14ac:dyDescent="0.2">
      <c r="A3217" s="178">
        <f t="shared" si="1712"/>
        <v>44336</v>
      </c>
      <c r="B3217" s="2">
        <f t="shared" si="1698"/>
        <v>25425.825901508513</v>
      </c>
      <c r="C3217" s="2">
        <f t="shared" si="1713"/>
        <v>16400.933571649999</v>
      </c>
      <c r="D3217" s="2">
        <f>SUM(Y3217:Y$3321)</f>
        <v>16400.933571649999</v>
      </c>
      <c r="E3217" s="11">
        <f t="shared" si="1699"/>
        <v>0</v>
      </c>
      <c r="F3217" s="99">
        <f t="shared" si="1694"/>
        <v>5674.72</v>
      </c>
      <c r="G3217" s="3">
        <f>IF(N3217=1,VLOOKUP(A3216,[1]Plan1!$BG$69:$BI$188,3),G3216)</f>
        <v>5692.31</v>
      </c>
      <c r="H3217" s="200">
        <f t="shared" si="1695"/>
        <v>44259</v>
      </c>
      <c r="I3217" s="200">
        <f t="shared" si="1696"/>
        <v>44290</v>
      </c>
      <c r="J3217" s="27">
        <f t="shared" si="1700"/>
        <v>3.0997124087179806E-3</v>
      </c>
      <c r="K3217" s="12">
        <f t="shared" si="1714"/>
        <v>44348</v>
      </c>
      <c r="L3217" s="12">
        <f t="shared" si="1701"/>
        <v>44348</v>
      </c>
      <c r="M3217" s="1">
        <f t="shared" si="1715"/>
        <v>21</v>
      </c>
      <c r="N3217" s="1">
        <f t="shared" si="1702"/>
        <v>13</v>
      </c>
      <c r="O3217" s="2">
        <f t="shared" si="1703"/>
        <v>1.00191773</v>
      </c>
      <c r="P3217" s="11">
        <f t="shared" si="1691"/>
        <v>1.00930024</v>
      </c>
      <c r="Q3217" s="11">
        <f t="shared" si="1687"/>
        <v>1.636563126789736</v>
      </c>
      <c r="R3217" s="2">
        <f t="shared" si="1690"/>
        <v>1.6397016099999999</v>
      </c>
      <c r="S3217" s="2">
        <f t="shared" si="1685"/>
        <v>1.54506685</v>
      </c>
      <c r="T3217" s="2">
        <f t="shared" si="1704"/>
        <v>25340.5387706</v>
      </c>
      <c r="U3217" s="2">
        <f t="shared" si="1705"/>
        <v>8939.6051989585139</v>
      </c>
      <c r="V3217" s="2">
        <f t="shared" si="1706"/>
        <v>0</v>
      </c>
      <c r="W3217" s="2">
        <f t="shared" si="1707"/>
        <v>25340.538770608513</v>
      </c>
      <c r="X3217" s="29">
        <f t="shared" si="1708"/>
        <v>0</v>
      </c>
      <c r="Y3217" s="2">
        <f t="shared" si="1686"/>
        <v>0</v>
      </c>
      <c r="Z3217" s="82">
        <f t="shared" si="1709"/>
        <v>0</v>
      </c>
      <c r="AA3217" s="2">
        <f t="shared" si="1692"/>
        <v>0</v>
      </c>
      <c r="AB3217" s="27">
        <f t="shared" si="1716"/>
        <v>6.7299999999999999E-2</v>
      </c>
      <c r="AC3217" s="29">
        <f t="shared" si="1697"/>
        <v>13</v>
      </c>
      <c r="AD3217" s="29">
        <v>252</v>
      </c>
      <c r="AE3217" s="11">
        <f t="shared" si="1688"/>
        <v>1.0033656399999999</v>
      </c>
      <c r="AF3217" s="2">
        <f t="shared" si="1693"/>
        <v>85.287130899999994</v>
      </c>
      <c r="AG3217" s="2">
        <f t="shared" si="1710"/>
        <v>85.287130899999994</v>
      </c>
      <c r="AH3217" s="3">
        <f t="shared" si="1711"/>
        <v>0</v>
      </c>
      <c r="AI3217" s="4" t="str">
        <f t="shared" si="1689"/>
        <v>A+J=</v>
      </c>
      <c r="AJ3217" s="12">
        <f t="shared" si="1717"/>
        <v>44348</v>
      </c>
      <c r="AK3217" s="12"/>
      <c r="AL3217" s="4"/>
      <c r="AM3217" s="1"/>
      <c r="AN3217" s="12"/>
      <c r="AO3217" s="1"/>
      <c r="AP3217" s="1"/>
      <c r="AQ3217" s="3"/>
      <c r="AR3217" s="3"/>
      <c r="AS3217" s="7"/>
      <c r="AT3217" s="1"/>
      <c r="AU3217" s="1"/>
      <c r="AV3217" s="1"/>
      <c r="AW3217" s="1"/>
      <c r="AX3217" s="1"/>
      <c r="AY3217" s="1"/>
      <c r="AZ3217" s="1"/>
      <c r="BA3217" s="1"/>
      <c r="BB3217" s="1"/>
    </row>
    <row r="3218" spans="1:54" x14ac:dyDescent="0.2">
      <c r="A3218" s="178">
        <f t="shared" si="1712"/>
        <v>44337</v>
      </c>
      <c r="B3218" s="2">
        <f t="shared" si="1698"/>
        <v>25432.398325008515</v>
      </c>
      <c r="C3218" s="2">
        <f t="shared" si="1713"/>
        <v>16400.933571649999</v>
      </c>
      <c r="D3218" s="2">
        <f>SUM(Y3218:Y$3321)</f>
        <v>16400.933571649999</v>
      </c>
      <c r="E3218" s="11">
        <f t="shared" si="1699"/>
        <v>0</v>
      </c>
      <c r="F3218" s="99">
        <f t="shared" si="1694"/>
        <v>5674.72</v>
      </c>
      <c r="G3218" s="3">
        <f>IF(N3218=1,VLOOKUP(A3217,[1]Plan1!$BG$69:$BI$188,3),G3217)</f>
        <v>5692.31</v>
      </c>
      <c r="H3218" s="200">
        <f t="shared" si="1695"/>
        <v>44259</v>
      </c>
      <c r="I3218" s="200">
        <f t="shared" si="1696"/>
        <v>44290</v>
      </c>
      <c r="J3218" s="27">
        <f t="shared" si="1700"/>
        <v>3.0997124087179806E-3</v>
      </c>
      <c r="K3218" s="12">
        <f t="shared" si="1714"/>
        <v>44348</v>
      </c>
      <c r="L3218" s="12">
        <f t="shared" si="1701"/>
        <v>44348</v>
      </c>
      <c r="M3218" s="1">
        <f t="shared" si="1715"/>
        <v>21</v>
      </c>
      <c r="N3218" s="1">
        <f t="shared" si="1702"/>
        <v>14</v>
      </c>
      <c r="O3218" s="2">
        <f t="shared" si="1703"/>
        <v>1.0020654</v>
      </c>
      <c r="P3218" s="11">
        <f t="shared" si="1691"/>
        <v>1.00930024</v>
      </c>
      <c r="Q3218" s="11">
        <f t="shared" si="1687"/>
        <v>1.636563126789736</v>
      </c>
      <c r="R3218" s="2">
        <f t="shared" si="1690"/>
        <v>1.63994328</v>
      </c>
      <c r="S3218" s="2">
        <f t="shared" si="1685"/>
        <v>1.54506685</v>
      </c>
      <c r="T3218" s="2">
        <f t="shared" si="1704"/>
        <v>25340.5387706</v>
      </c>
      <c r="U3218" s="2">
        <f t="shared" si="1705"/>
        <v>8939.6051989585139</v>
      </c>
      <c r="V3218" s="2">
        <f t="shared" si="1706"/>
        <v>0</v>
      </c>
      <c r="W3218" s="2">
        <f t="shared" si="1707"/>
        <v>25340.538770608513</v>
      </c>
      <c r="X3218" s="29">
        <f t="shared" si="1708"/>
        <v>0</v>
      </c>
      <c r="Y3218" s="2">
        <f t="shared" si="1686"/>
        <v>0</v>
      </c>
      <c r="Z3218" s="82">
        <f t="shared" si="1709"/>
        <v>0</v>
      </c>
      <c r="AA3218" s="2">
        <f t="shared" si="1692"/>
        <v>0</v>
      </c>
      <c r="AB3218" s="27">
        <f t="shared" si="1716"/>
        <v>6.7299999999999999E-2</v>
      </c>
      <c r="AC3218" s="29">
        <f t="shared" si="1697"/>
        <v>14</v>
      </c>
      <c r="AD3218" s="29">
        <v>252</v>
      </c>
      <c r="AE3218" s="11">
        <f t="shared" si="1688"/>
        <v>1.0036250040000001</v>
      </c>
      <c r="AF3218" s="2">
        <f t="shared" si="1693"/>
        <v>91.859554399999993</v>
      </c>
      <c r="AG3218" s="2">
        <f t="shared" si="1710"/>
        <v>91.859554399999993</v>
      </c>
      <c r="AH3218" s="3">
        <f t="shared" si="1711"/>
        <v>0</v>
      </c>
      <c r="AI3218" s="4" t="str">
        <f t="shared" si="1689"/>
        <v>A+J=</v>
      </c>
      <c r="AJ3218" s="12">
        <f t="shared" si="1717"/>
        <v>44348</v>
      </c>
      <c r="AK3218" s="12"/>
      <c r="AL3218" s="4"/>
      <c r="AM3218" s="1"/>
      <c r="AN3218" s="12"/>
      <c r="AO3218" s="1"/>
      <c r="AP3218" s="1"/>
      <c r="AQ3218" s="3"/>
      <c r="AR3218" s="3"/>
      <c r="AS3218" s="7"/>
      <c r="AT3218" s="1"/>
      <c r="AU3218" s="1"/>
      <c r="AV3218" s="1"/>
      <c r="AW3218" s="1"/>
      <c r="AX3218" s="1"/>
      <c r="AY3218" s="1"/>
      <c r="AZ3218" s="1"/>
      <c r="BA3218" s="1"/>
      <c r="BB3218" s="1"/>
    </row>
    <row r="3219" spans="1:54" x14ac:dyDescent="0.2">
      <c r="A3219" s="178">
        <f t="shared" si="1712"/>
        <v>44338</v>
      </c>
      <c r="B3219" s="2">
        <f t="shared" si="1698"/>
        <v>25438.972446318512</v>
      </c>
      <c r="C3219" s="2">
        <f t="shared" si="1713"/>
        <v>16400.933571649999</v>
      </c>
      <c r="D3219" s="2">
        <f>SUM(Y3219:Y$3321)</f>
        <v>16400.933571649999</v>
      </c>
      <c r="E3219" s="11">
        <f t="shared" si="1699"/>
        <v>0</v>
      </c>
      <c r="F3219" s="99">
        <f t="shared" si="1694"/>
        <v>5674.72</v>
      </c>
      <c r="G3219" s="3">
        <f>IF(N3219=1,VLOOKUP(A3218,[1]Plan1!$BG$69:$BI$188,3),G3218)</f>
        <v>5692.31</v>
      </c>
      <c r="H3219" s="200">
        <f t="shared" si="1695"/>
        <v>44259</v>
      </c>
      <c r="I3219" s="200">
        <f t="shared" si="1696"/>
        <v>44290</v>
      </c>
      <c r="J3219" s="27">
        <f t="shared" si="1700"/>
        <v>3.0997124087179806E-3</v>
      </c>
      <c r="K3219" s="12">
        <f t="shared" si="1714"/>
        <v>44348</v>
      </c>
      <c r="L3219" s="12">
        <f t="shared" si="1701"/>
        <v>44348</v>
      </c>
      <c r="M3219" s="1">
        <f t="shared" si="1715"/>
        <v>21</v>
      </c>
      <c r="N3219" s="1">
        <f t="shared" si="1702"/>
        <v>15</v>
      </c>
      <c r="O3219" s="2">
        <f t="shared" si="1703"/>
        <v>1.0022131000000001</v>
      </c>
      <c r="P3219" s="11">
        <f t="shared" si="1691"/>
        <v>1.00930024</v>
      </c>
      <c r="Q3219" s="11">
        <f t="shared" si="1687"/>
        <v>1.636563126789736</v>
      </c>
      <c r="R3219" s="2">
        <f t="shared" si="1690"/>
        <v>1.640185</v>
      </c>
      <c r="S3219" s="2">
        <f t="shared" si="1685"/>
        <v>1.54506685</v>
      </c>
      <c r="T3219" s="2">
        <f t="shared" si="1704"/>
        <v>25340.5387706</v>
      </c>
      <c r="U3219" s="2">
        <f t="shared" si="1705"/>
        <v>8939.6051989585139</v>
      </c>
      <c r="V3219" s="2">
        <f t="shared" si="1706"/>
        <v>0</v>
      </c>
      <c r="W3219" s="2">
        <f t="shared" si="1707"/>
        <v>25340.538770608513</v>
      </c>
      <c r="X3219" s="29">
        <f t="shared" si="1708"/>
        <v>0</v>
      </c>
      <c r="Y3219" s="2">
        <f t="shared" si="1686"/>
        <v>0</v>
      </c>
      <c r="Z3219" s="82">
        <f t="shared" si="1709"/>
        <v>0</v>
      </c>
      <c r="AA3219" s="2">
        <f t="shared" si="1692"/>
        <v>0</v>
      </c>
      <c r="AB3219" s="27">
        <f t="shared" si="1716"/>
        <v>6.7299999999999999E-2</v>
      </c>
      <c r="AC3219" s="29">
        <f t="shared" si="1697"/>
        <v>15</v>
      </c>
      <c r="AD3219" s="29">
        <v>252</v>
      </c>
      <c r="AE3219" s="11">
        <f t="shared" si="1688"/>
        <v>1.003884435</v>
      </c>
      <c r="AF3219" s="2">
        <f t="shared" si="1693"/>
        <v>98.433675710000003</v>
      </c>
      <c r="AG3219" s="2">
        <f t="shared" si="1710"/>
        <v>98.433675710000003</v>
      </c>
      <c r="AH3219" s="3">
        <f t="shared" si="1711"/>
        <v>0</v>
      </c>
      <c r="AI3219" s="4" t="str">
        <f t="shared" si="1689"/>
        <v>A+J=</v>
      </c>
      <c r="AJ3219" s="12">
        <f t="shared" si="1717"/>
        <v>44348</v>
      </c>
      <c r="AK3219" s="12"/>
      <c r="AL3219" s="4"/>
      <c r="AM3219" s="1"/>
      <c r="AN3219" s="12"/>
      <c r="AO3219" s="1"/>
      <c r="AP3219" s="1"/>
      <c r="AQ3219" s="3"/>
      <c r="AR3219" s="3"/>
      <c r="AS3219" s="7"/>
      <c r="AT3219" s="1"/>
      <c r="AU3219" s="1"/>
      <c r="AV3219" s="1"/>
      <c r="AW3219" s="1"/>
      <c r="AX3219" s="1"/>
      <c r="AY3219" s="1"/>
      <c r="AZ3219" s="1"/>
      <c r="BA3219" s="1"/>
      <c r="BB3219" s="1"/>
    </row>
    <row r="3220" spans="1:54" x14ac:dyDescent="0.2">
      <c r="A3220" s="178">
        <f t="shared" si="1712"/>
        <v>44339</v>
      </c>
      <c r="B3220" s="2">
        <f t="shared" si="1698"/>
        <v>25438.972446318512</v>
      </c>
      <c r="C3220" s="2">
        <f t="shared" si="1713"/>
        <v>16400.933571649999</v>
      </c>
      <c r="D3220" s="2">
        <f>SUM(Y3220:Y$3321)</f>
        <v>16400.933571649999</v>
      </c>
      <c r="E3220" s="11">
        <f t="shared" si="1699"/>
        <v>0</v>
      </c>
      <c r="F3220" s="99">
        <f t="shared" si="1694"/>
        <v>5674.72</v>
      </c>
      <c r="G3220" s="3">
        <f>IF(N3220=1,VLOOKUP(A3219,[1]Plan1!$BG$69:$BI$188,3),G3219)</f>
        <v>5692.31</v>
      </c>
      <c r="H3220" s="200">
        <f t="shared" si="1695"/>
        <v>44259</v>
      </c>
      <c r="I3220" s="200">
        <f t="shared" si="1696"/>
        <v>44290</v>
      </c>
      <c r="J3220" s="27">
        <f t="shared" si="1700"/>
        <v>3.0997124087179806E-3</v>
      </c>
      <c r="K3220" s="12">
        <f t="shared" si="1714"/>
        <v>44348</v>
      </c>
      <c r="L3220" s="12">
        <f t="shared" si="1701"/>
        <v>44348</v>
      </c>
      <c r="M3220" s="1">
        <f t="shared" si="1715"/>
        <v>21</v>
      </c>
      <c r="N3220" s="1">
        <f t="shared" si="1702"/>
        <v>15</v>
      </c>
      <c r="O3220" s="2">
        <f t="shared" si="1703"/>
        <v>1.0022131000000001</v>
      </c>
      <c r="P3220" s="11">
        <f t="shared" si="1691"/>
        <v>1.00930024</v>
      </c>
      <c r="Q3220" s="11">
        <f t="shared" si="1687"/>
        <v>1.636563126789736</v>
      </c>
      <c r="R3220" s="2">
        <f t="shared" si="1690"/>
        <v>1.640185</v>
      </c>
      <c r="S3220" s="2">
        <f t="shared" si="1685"/>
        <v>1.54506685</v>
      </c>
      <c r="T3220" s="2">
        <f t="shared" si="1704"/>
        <v>25340.5387706</v>
      </c>
      <c r="U3220" s="2">
        <f t="shared" si="1705"/>
        <v>8939.6051989585139</v>
      </c>
      <c r="V3220" s="2">
        <f t="shared" si="1706"/>
        <v>0</v>
      </c>
      <c r="W3220" s="2">
        <f t="shared" si="1707"/>
        <v>25340.538770608513</v>
      </c>
      <c r="X3220" s="29">
        <f t="shared" si="1708"/>
        <v>0</v>
      </c>
      <c r="Y3220" s="2">
        <f t="shared" si="1686"/>
        <v>0</v>
      </c>
      <c r="Z3220" s="82">
        <f t="shared" si="1709"/>
        <v>0</v>
      </c>
      <c r="AA3220" s="2">
        <f t="shared" si="1692"/>
        <v>0</v>
      </c>
      <c r="AB3220" s="27">
        <f t="shared" si="1716"/>
        <v>6.7299999999999999E-2</v>
      </c>
      <c r="AC3220" s="29">
        <f t="shared" si="1697"/>
        <v>15</v>
      </c>
      <c r="AD3220" s="29">
        <v>252</v>
      </c>
      <c r="AE3220" s="11">
        <f t="shared" si="1688"/>
        <v>1.003884435</v>
      </c>
      <c r="AF3220" s="2">
        <f t="shared" si="1693"/>
        <v>98.433675710000003</v>
      </c>
      <c r="AG3220" s="2">
        <f t="shared" si="1710"/>
        <v>98.433675710000003</v>
      </c>
      <c r="AH3220" s="3">
        <f t="shared" si="1711"/>
        <v>0</v>
      </c>
      <c r="AI3220" s="4" t="str">
        <f t="shared" si="1689"/>
        <v>A+J=</v>
      </c>
      <c r="AJ3220" s="12">
        <f t="shared" si="1717"/>
        <v>44348</v>
      </c>
      <c r="AK3220" s="12"/>
      <c r="AL3220" s="4"/>
      <c r="AM3220" s="1"/>
      <c r="AN3220" s="12"/>
      <c r="AO3220" s="1"/>
      <c r="AP3220" s="1"/>
      <c r="AQ3220" s="3"/>
      <c r="AR3220" s="3"/>
      <c r="AS3220" s="7"/>
      <c r="AT3220" s="1"/>
      <c r="AU3220" s="1"/>
      <c r="AV3220" s="1"/>
      <c r="AW3220" s="1"/>
      <c r="AX3220" s="1"/>
      <c r="AY3220" s="1"/>
      <c r="AZ3220" s="1"/>
      <c r="BA3220" s="1"/>
      <c r="BB3220" s="1"/>
    </row>
    <row r="3221" spans="1:54" x14ac:dyDescent="0.2">
      <c r="A3221" s="178">
        <f t="shared" si="1712"/>
        <v>44340</v>
      </c>
      <c r="B3221" s="2">
        <f t="shared" si="1698"/>
        <v>25438.972446318512</v>
      </c>
      <c r="C3221" s="2">
        <f t="shared" si="1713"/>
        <v>16400.933571649999</v>
      </c>
      <c r="D3221" s="2">
        <f>SUM(Y3221:Y$3321)</f>
        <v>16400.933571649999</v>
      </c>
      <c r="E3221" s="11">
        <f t="shared" si="1699"/>
        <v>0</v>
      </c>
      <c r="F3221" s="99">
        <f t="shared" si="1694"/>
        <v>5674.72</v>
      </c>
      <c r="G3221" s="3">
        <f>IF(N3221=1,VLOOKUP(A3220,[1]Plan1!$BG$69:$BI$188,3),G3220)</f>
        <v>5692.31</v>
      </c>
      <c r="H3221" s="200">
        <f t="shared" si="1695"/>
        <v>44259</v>
      </c>
      <c r="I3221" s="200">
        <f t="shared" si="1696"/>
        <v>44290</v>
      </c>
      <c r="J3221" s="27">
        <f t="shared" si="1700"/>
        <v>3.0997124087179806E-3</v>
      </c>
      <c r="K3221" s="12">
        <f t="shared" si="1714"/>
        <v>44348</v>
      </c>
      <c r="L3221" s="12">
        <f t="shared" si="1701"/>
        <v>44348</v>
      </c>
      <c r="M3221" s="1">
        <f t="shared" si="1715"/>
        <v>21</v>
      </c>
      <c r="N3221" s="1">
        <f t="shared" si="1702"/>
        <v>15</v>
      </c>
      <c r="O3221" s="2">
        <f t="shared" si="1703"/>
        <v>1.0022131000000001</v>
      </c>
      <c r="P3221" s="11">
        <f t="shared" si="1691"/>
        <v>1.00930024</v>
      </c>
      <c r="Q3221" s="11">
        <f t="shared" si="1687"/>
        <v>1.636563126789736</v>
      </c>
      <c r="R3221" s="2">
        <f t="shared" si="1690"/>
        <v>1.640185</v>
      </c>
      <c r="S3221" s="2">
        <f t="shared" si="1685"/>
        <v>1.54506685</v>
      </c>
      <c r="T3221" s="2">
        <f t="shared" si="1704"/>
        <v>25340.5387706</v>
      </c>
      <c r="U3221" s="2">
        <f t="shared" si="1705"/>
        <v>8939.6051989585139</v>
      </c>
      <c r="V3221" s="2">
        <f t="shared" si="1706"/>
        <v>0</v>
      </c>
      <c r="W3221" s="2">
        <f t="shared" si="1707"/>
        <v>25340.538770608513</v>
      </c>
      <c r="X3221" s="29">
        <f t="shared" si="1708"/>
        <v>0</v>
      </c>
      <c r="Y3221" s="2">
        <f t="shared" si="1686"/>
        <v>0</v>
      </c>
      <c r="Z3221" s="82">
        <f t="shared" si="1709"/>
        <v>0</v>
      </c>
      <c r="AA3221" s="2">
        <f t="shared" si="1692"/>
        <v>0</v>
      </c>
      <c r="AB3221" s="27">
        <f t="shared" si="1716"/>
        <v>6.7299999999999999E-2</v>
      </c>
      <c r="AC3221" s="29">
        <f t="shared" si="1697"/>
        <v>15</v>
      </c>
      <c r="AD3221" s="29">
        <v>252</v>
      </c>
      <c r="AE3221" s="11">
        <f t="shared" si="1688"/>
        <v>1.003884435</v>
      </c>
      <c r="AF3221" s="2">
        <f t="shared" si="1693"/>
        <v>98.433675710000003</v>
      </c>
      <c r="AG3221" s="2">
        <f t="shared" si="1710"/>
        <v>98.433675710000003</v>
      </c>
      <c r="AH3221" s="3">
        <f t="shared" si="1711"/>
        <v>0</v>
      </c>
      <c r="AI3221" s="4" t="str">
        <f t="shared" si="1689"/>
        <v>A+J=</v>
      </c>
      <c r="AJ3221" s="12">
        <f t="shared" si="1717"/>
        <v>44348</v>
      </c>
      <c r="AK3221" s="12"/>
      <c r="AL3221" s="4"/>
      <c r="AM3221" s="1"/>
      <c r="AN3221" s="12"/>
      <c r="AO3221" s="1"/>
      <c r="AP3221" s="1"/>
      <c r="AQ3221" s="3"/>
      <c r="AR3221" s="3"/>
      <c r="AS3221" s="7"/>
      <c r="AT3221" s="1"/>
      <c r="AU3221" s="1"/>
      <c r="AV3221" s="1"/>
      <c r="AW3221" s="1"/>
      <c r="AX3221" s="1"/>
      <c r="AY3221" s="1"/>
      <c r="AZ3221" s="1"/>
      <c r="BA3221" s="1"/>
      <c r="BB3221" s="1"/>
    </row>
    <row r="3222" spans="1:54" x14ac:dyDescent="0.2">
      <c r="A3222" s="178">
        <f t="shared" si="1712"/>
        <v>44341</v>
      </c>
      <c r="B3222" s="2">
        <f t="shared" si="1698"/>
        <v>25445.548290788513</v>
      </c>
      <c r="C3222" s="2">
        <f t="shared" si="1713"/>
        <v>16400.933571649999</v>
      </c>
      <c r="D3222" s="2">
        <f>SUM(Y3222:Y$3321)</f>
        <v>16400.933571649999</v>
      </c>
      <c r="E3222" s="11">
        <f t="shared" si="1699"/>
        <v>0</v>
      </c>
      <c r="F3222" s="99">
        <f t="shared" si="1694"/>
        <v>5674.72</v>
      </c>
      <c r="G3222" s="3">
        <f>IF(N3222=1,VLOOKUP(A3221,[1]Plan1!$BG$69:$BI$188,3),G3221)</f>
        <v>5692.31</v>
      </c>
      <c r="H3222" s="200">
        <f t="shared" si="1695"/>
        <v>44259</v>
      </c>
      <c r="I3222" s="200">
        <f t="shared" si="1696"/>
        <v>44290</v>
      </c>
      <c r="J3222" s="27">
        <f t="shared" si="1700"/>
        <v>3.0997124087179806E-3</v>
      </c>
      <c r="K3222" s="12">
        <f t="shared" si="1714"/>
        <v>44348</v>
      </c>
      <c r="L3222" s="12">
        <f t="shared" si="1701"/>
        <v>44348</v>
      </c>
      <c r="M3222" s="1">
        <f t="shared" si="1715"/>
        <v>21</v>
      </c>
      <c r="N3222" s="1">
        <f t="shared" si="1702"/>
        <v>16</v>
      </c>
      <c r="O3222" s="2">
        <f t="shared" si="1703"/>
        <v>1.0023608100000001</v>
      </c>
      <c r="P3222" s="11">
        <f t="shared" si="1691"/>
        <v>1.00930024</v>
      </c>
      <c r="Q3222" s="11">
        <f t="shared" si="1687"/>
        <v>1.636563126789736</v>
      </c>
      <c r="R3222" s="2">
        <f t="shared" si="1690"/>
        <v>1.6404267400000001</v>
      </c>
      <c r="S3222" s="2">
        <f t="shared" si="1685"/>
        <v>1.54506685</v>
      </c>
      <c r="T3222" s="2">
        <f t="shared" si="1704"/>
        <v>25340.5387706</v>
      </c>
      <c r="U3222" s="2">
        <f t="shared" si="1705"/>
        <v>8939.6051989585139</v>
      </c>
      <c r="V3222" s="2">
        <f t="shared" si="1706"/>
        <v>0</v>
      </c>
      <c r="W3222" s="2">
        <f t="shared" si="1707"/>
        <v>25340.538770608513</v>
      </c>
      <c r="X3222" s="29">
        <f t="shared" si="1708"/>
        <v>0</v>
      </c>
      <c r="Y3222" s="2">
        <f t="shared" si="1686"/>
        <v>0</v>
      </c>
      <c r="Z3222" s="82">
        <f t="shared" si="1709"/>
        <v>0</v>
      </c>
      <c r="AA3222" s="2">
        <f t="shared" si="1692"/>
        <v>0</v>
      </c>
      <c r="AB3222" s="27">
        <f t="shared" si="1716"/>
        <v>6.7299999999999999E-2</v>
      </c>
      <c r="AC3222" s="29">
        <f t="shared" si="1697"/>
        <v>16</v>
      </c>
      <c r="AD3222" s="29">
        <v>252</v>
      </c>
      <c r="AE3222" s="11">
        <f t="shared" si="1688"/>
        <v>1.004143934</v>
      </c>
      <c r="AF3222" s="2">
        <f t="shared" si="1693"/>
        <v>105.00952018</v>
      </c>
      <c r="AG3222" s="2">
        <f t="shared" si="1710"/>
        <v>105.00952018</v>
      </c>
      <c r="AH3222" s="3">
        <f t="shared" si="1711"/>
        <v>0</v>
      </c>
      <c r="AI3222" s="4" t="str">
        <f t="shared" si="1689"/>
        <v>A+J=</v>
      </c>
      <c r="AJ3222" s="12">
        <f t="shared" si="1717"/>
        <v>44348</v>
      </c>
      <c r="AK3222" s="12"/>
      <c r="AL3222" s="4"/>
      <c r="AM3222" s="1"/>
      <c r="AN3222" s="12"/>
      <c r="AO3222" s="1"/>
      <c r="AP3222" s="1"/>
      <c r="AQ3222" s="3"/>
      <c r="AR3222" s="3"/>
      <c r="AS3222" s="7"/>
      <c r="AT3222" s="1"/>
      <c r="AU3222" s="1"/>
      <c r="AV3222" s="1"/>
      <c r="AW3222" s="1"/>
      <c r="AX3222" s="1"/>
      <c r="AY3222" s="1"/>
      <c r="AZ3222" s="1"/>
      <c r="BA3222" s="1"/>
      <c r="BB3222" s="1"/>
    </row>
    <row r="3223" spans="1:54" x14ac:dyDescent="0.2">
      <c r="A3223" s="178">
        <f t="shared" si="1712"/>
        <v>44342</v>
      </c>
      <c r="B3223" s="2">
        <f t="shared" si="1698"/>
        <v>25452.125807738514</v>
      </c>
      <c r="C3223" s="2">
        <f t="shared" si="1713"/>
        <v>16400.933571649999</v>
      </c>
      <c r="D3223" s="2">
        <f>SUM(Y3223:Y$3321)</f>
        <v>16400.933571649999</v>
      </c>
      <c r="E3223" s="11">
        <f t="shared" si="1699"/>
        <v>0</v>
      </c>
      <c r="F3223" s="99">
        <f t="shared" si="1694"/>
        <v>5674.72</v>
      </c>
      <c r="G3223" s="3">
        <f>IF(N3223=1,VLOOKUP(A3222,[1]Plan1!$BG$69:$BI$188,3),G3222)</f>
        <v>5692.31</v>
      </c>
      <c r="H3223" s="200">
        <f t="shared" si="1695"/>
        <v>44259</v>
      </c>
      <c r="I3223" s="200">
        <f t="shared" si="1696"/>
        <v>44290</v>
      </c>
      <c r="J3223" s="27">
        <f t="shared" si="1700"/>
        <v>3.0997124087179806E-3</v>
      </c>
      <c r="K3223" s="12">
        <f t="shared" si="1714"/>
        <v>44348</v>
      </c>
      <c r="L3223" s="12">
        <f t="shared" si="1701"/>
        <v>44348</v>
      </c>
      <c r="M3223" s="1">
        <f t="shared" si="1715"/>
        <v>21</v>
      </c>
      <c r="N3223" s="1">
        <f t="shared" si="1702"/>
        <v>17</v>
      </c>
      <c r="O3223" s="2">
        <f t="shared" si="1703"/>
        <v>1.0025085499999999</v>
      </c>
      <c r="P3223" s="11">
        <f t="shared" si="1691"/>
        <v>1.00930024</v>
      </c>
      <c r="Q3223" s="11">
        <f t="shared" si="1687"/>
        <v>1.636563126789736</v>
      </c>
      <c r="R3223" s="2">
        <f t="shared" si="1690"/>
        <v>1.64066852</v>
      </c>
      <c r="S3223" s="2">
        <f t="shared" si="1685"/>
        <v>1.54506685</v>
      </c>
      <c r="T3223" s="2">
        <f t="shared" si="1704"/>
        <v>25340.5387706</v>
      </c>
      <c r="U3223" s="2">
        <f t="shared" si="1705"/>
        <v>8939.6051989585139</v>
      </c>
      <c r="V3223" s="2">
        <f t="shared" si="1706"/>
        <v>0</v>
      </c>
      <c r="W3223" s="2">
        <f t="shared" si="1707"/>
        <v>25340.538770608513</v>
      </c>
      <c r="X3223" s="29">
        <f t="shared" si="1708"/>
        <v>0</v>
      </c>
      <c r="Y3223" s="2">
        <f t="shared" si="1686"/>
        <v>0</v>
      </c>
      <c r="Z3223" s="82">
        <f t="shared" si="1709"/>
        <v>0</v>
      </c>
      <c r="AA3223" s="2">
        <f t="shared" si="1692"/>
        <v>0</v>
      </c>
      <c r="AB3223" s="27">
        <f t="shared" si="1716"/>
        <v>6.7299999999999999E-2</v>
      </c>
      <c r="AC3223" s="29">
        <f t="shared" si="1697"/>
        <v>17</v>
      </c>
      <c r="AD3223" s="29">
        <v>252</v>
      </c>
      <c r="AE3223" s="11">
        <f t="shared" si="1688"/>
        <v>1.0044034989999999</v>
      </c>
      <c r="AF3223" s="2">
        <f t="shared" si="1693"/>
        <v>111.58703713</v>
      </c>
      <c r="AG3223" s="2">
        <f t="shared" si="1710"/>
        <v>111.58703713</v>
      </c>
      <c r="AH3223" s="3">
        <f t="shared" si="1711"/>
        <v>0</v>
      </c>
      <c r="AI3223" s="4" t="str">
        <f t="shared" si="1689"/>
        <v>A+J=</v>
      </c>
      <c r="AJ3223" s="12">
        <f t="shared" si="1717"/>
        <v>44348</v>
      </c>
      <c r="AK3223" s="12"/>
      <c r="AL3223" s="4"/>
      <c r="AM3223" s="1"/>
      <c r="AN3223" s="12"/>
      <c r="AO3223" s="1"/>
      <c r="AP3223" s="1"/>
      <c r="AQ3223" s="3"/>
      <c r="AR3223" s="3"/>
      <c r="AS3223" s="7"/>
      <c r="AT3223" s="1"/>
      <c r="AU3223" s="1"/>
      <c r="AV3223" s="1"/>
      <c r="AW3223" s="1"/>
      <c r="AX3223" s="1"/>
      <c r="AY3223" s="1"/>
      <c r="AZ3223" s="1"/>
      <c r="BA3223" s="1"/>
      <c r="BB3223" s="1"/>
    </row>
    <row r="3224" spans="1:54" x14ac:dyDescent="0.2">
      <c r="A3224" s="178">
        <f t="shared" si="1712"/>
        <v>44343</v>
      </c>
      <c r="B3224" s="2">
        <f t="shared" si="1698"/>
        <v>25458.705022498514</v>
      </c>
      <c r="C3224" s="2">
        <f t="shared" si="1713"/>
        <v>16400.933571649999</v>
      </c>
      <c r="D3224" s="2">
        <f>SUM(Y3224:Y$3321)</f>
        <v>16400.933571649999</v>
      </c>
      <c r="E3224" s="11">
        <f t="shared" si="1699"/>
        <v>0</v>
      </c>
      <c r="F3224" s="99">
        <f t="shared" si="1694"/>
        <v>5674.72</v>
      </c>
      <c r="G3224" s="3">
        <f>IF(N3224=1,VLOOKUP(A3223,[1]Plan1!$BG$69:$BI$188,3),G3223)</f>
        <v>5692.31</v>
      </c>
      <c r="H3224" s="200">
        <f t="shared" si="1695"/>
        <v>44259</v>
      </c>
      <c r="I3224" s="200">
        <f t="shared" si="1696"/>
        <v>44290</v>
      </c>
      <c r="J3224" s="27">
        <f t="shared" si="1700"/>
        <v>3.0997124087179806E-3</v>
      </c>
      <c r="K3224" s="12">
        <f t="shared" si="1714"/>
        <v>44348</v>
      </c>
      <c r="L3224" s="12">
        <f t="shared" si="1701"/>
        <v>44348</v>
      </c>
      <c r="M3224" s="1">
        <f t="shared" si="1715"/>
        <v>21</v>
      </c>
      <c r="N3224" s="1">
        <f t="shared" si="1702"/>
        <v>18</v>
      </c>
      <c r="O3224" s="2">
        <f t="shared" si="1703"/>
        <v>1.0026562999999999</v>
      </c>
      <c r="P3224" s="11">
        <f t="shared" si="1691"/>
        <v>1.00930024</v>
      </c>
      <c r="Q3224" s="11">
        <f t="shared" si="1687"/>
        <v>1.636563126789736</v>
      </c>
      <c r="R3224" s="2">
        <f t="shared" si="1690"/>
        <v>1.6409103199999999</v>
      </c>
      <c r="S3224" s="2">
        <f t="shared" si="1685"/>
        <v>1.54506685</v>
      </c>
      <c r="T3224" s="2">
        <f t="shared" si="1704"/>
        <v>25340.5387706</v>
      </c>
      <c r="U3224" s="2">
        <f t="shared" si="1705"/>
        <v>8939.6051989585139</v>
      </c>
      <c r="V3224" s="2">
        <f t="shared" si="1706"/>
        <v>0</v>
      </c>
      <c r="W3224" s="2">
        <f t="shared" si="1707"/>
        <v>25340.538770608513</v>
      </c>
      <c r="X3224" s="29">
        <f t="shared" si="1708"/>
        <v>0</v>
      </c>
      <c r="Y3224" s="2">
        <f t="shared" si="1686"/>
        <v>0</v>
      </c>
      <c r="Z3224" s="82">
        <f t="shared" si="1709"/>
        <v>0</v>
      </c>
      <c r="AA3224" s="2">
        <f t="shared" si="1692"/>
        <v>0</v>
      </c>
      <c r="AB3224" s="27">
        <f t="shared" si="1716"/>
        <v>6.7299999999999999E-2</v>
      </c>
      <c r="AC3224" s="29">
        <f t="shared" si="1697"/>
        <v>18</v>
      </c>
      <c r="AD3224" s="29">
        <v>252</v>
      </c>
      <c r="AE3224" s="11">
        <f t="shared" si="1688"/>
        <v>1.004663131</v>
      </c>
      <c r="AF3224" s="2">
        <f t="shared" si="1693"/>
        <v>118.16625189</v>
      </c>
      <c r="AG3224" s="2">
        <f t="shared" si="1710"/>
        <v>118.16625189</v>
      </c>
      <c r="AH3224" s="3">
        <f t="shared" si="1711"/>
        <v>0</v>
      </c>
      <c r="AI3224" s="4" t="str">
        <f t="shared" si="1689"/>
        <v>A+J=</v>
      </c>
      <c r="AJ3224" s="12">
        <f t="shared" si="1717"/>
        <v>44348</v>
      </c>
      <c r="AK3224" s="12"/>
      <c r="AL3224" s="4"/>
      <c r="AM3224" s="1"/>
      <c r="AN3224" s="12"/>
      <c r="AO3224" s="1"/>
      <c r="AP3224" s="1"/>
      <c r="AQ3224" s="3"/>
      <c r="AR3224" s="3"/>
      <c r="AS3224" s="7"/>
      <c r="AT3224" s="1"/>
      <c r="AU3224" s="1"/>
      <c r="AV3224" s="1"/>
      <c r="AW3224" s="1"/>
      <c r="AX3224" s="1"/>
      <c r="AY3224" s="1"/>
      <c r="AZ3224" s="1"/>
      <c r="BA3224" s="1"/>
      <c r="BB3224" s="1"/>
    </row>
    <row r="3225" spans="1:54" x14ac:dyDescent="0.2">
      <c r="A3225" s="178">
        <f t="shared" si="1712"/>
        <v>44344</v>
      </c>
      <c r="B3225" s="2">
        <f t="shared" si="1698"/>
        <v>25465.285960418514</v>
      </c>
      <c r="C3225" s="2">
        <f t="shared" si="1713"/>
        <v>16400.933571649999</v>
      </c>
      <c r="D3225" s="2">
        <f>SUM(Y3225:Y$3321)</f>
        <v>16400.933571649999</v>
      </c>
      <c r="E3225" s="11">
        <f t="shared" si="1699"/>
        <v>0</v>
      </c>
      <c r="F3225" s="99">
        <f t="shared" si="1694"/>
        <v>5674.72</v>
      </c>
      <c r="G3225" s="3">
        <f>IF(N3225=1,VLOOKUP(A3224,[1]Plan1!$BG$69:$BI$188,3),G3224)</f>
        <v>5692.31</v>
      </c>
      <c r="H3225" s="200">
        <f t="shared" si="1695"/>
        <v>44259</v>
      </c>
      <c r="I3225" s="200">
        <f t="shared" si="1696"/>
        <v>44290</v>
      </c>
      <c r="J3225" s="27">
        <f t="shared" si="1700"/>
        <v>3.0997124087179806E-3</v>
      </c>
      <c r="K3225" s="12">
        <f t="shared" si="1714"/>
        <v>44348</v>
      </c>
      <c r="L3225" s="12">
        <f t="shared" si="1701"/>
        <v>44348</v>
      </c>
      <c r="M3225" s="1">
        <f t="shared" si="1715"/>
        <v>21</v>
      </c>
      <c r="N3225" s="1">
        <f t="shared" si="1702"/>
        <v>19</v>
      </c>
      <c r="O3225" s="2">
        <f t="shared" si="1703"/>
        <v>1.00280408</v>
      </c>
      <c r="P3225" s="11">
        <f t="shared" si="1691"/>
        <v>1.00930024</v>
      </c>
      <c r="Q3225" s="11">
        <f t="shared" si="1687"/>
        <v>1.636563126789736</v>
      </c>
      <c r="R3225" s="2">
        <f t="shared" si="1690"/>
        <v>1.64115218</v>
      </c>
      <c r="S3225" s="2">
        <f t="shared" si="1685"/>
        <v>1.54506685</v>
      </c>
      <c r="T3225" s="2">
        <f t="shared" si="1704"/>
        <v>25340.5387706</v>
      </c>
      <c r="U3225" s="2">
        <f t="shared" si="1705"/>
        <v>8939.6051989585139</v>
      </c>
      <c r="V3225" s="2">
        <f t="shared" si="1706"/>
        <v>0</v>
      </c>
      <c r="W3225" s="2">
        <f t="shared" si="1707"/>
        <v>25340.538770608513</v>
      </c>
      <c r="X3225" s="29">
        <f t="shared" si="1708"/>
        <v>0</v>
      </c>
      <c r="Y3225" s="2">
        <f t="shared" si="1686"/>
        <v>0</v>
      </c>
      <c r="Z3225" s="82">
        <f t="shared" si="1709"/>
        <v>0</v>
      </c>
      <c r="AA3225" s="2">
        <f t="shared" si="1692"/>
        <v>0</v>
      </c>
      <c r="AB3225" s="27">
        <f t="shared" si="1716"/>
        <v>6.7299999999999999E-2</v>
      </c>
      <c r="AC3225" s="29">
        <f t="shared" si="1697"/>
        <v>19</v>
      </c>
      <c r="AD3225" s="29">
        <v>252</v>
      </c>
      <c r="AE3225" s="11">
        <f t="shared" si="1688"/>
        <v>1.004922831</v>
      </c>
      <c r="AF3225" s="2">
        <f t="shared" si="1693"/>
        <v>124.74718980999999</v>
      </c>
      <c r="AG3225" s="2">
        <f t="shared" si="1710"/>
        <v>124.74718980999999</v>
      </c>
      <c r="AH3225" s="3">
        <f t="shared" si="1711"/>
        <v>0</v>
      </c>
      <c r="AI3225" s="4" t="str">
        <f t="shared" si="1689"/>
        <v>A+J=</v>
      </c>
      <c r="AJ3225" s="12">
        <f t="shared" si="1717"/>
        <v>44348</v>
      </c>
      <c r="AK3225" s="12"/>
      <c r="AL3225" s="4"/>
      <c r="AM3225" s="1"/>
      <c r="AN3225" s="12"/>
      <c r="AO3225" s="1"/>
      <c r="AP3225" s="1"/>
      <c r="AQ3225" s="3"/>
      <c r="AR3225" s="3"/>
      <c r="AS3225" s="7"/>
      <c r="AT3225" s="1"/>
      <c r="AU3225" s="1"/>
      <c r="AV3225" s="1"/>
      <c r="AW3225" s="1"/>
      <c r="AX3225" s="1"/>
      <c r="AY3225" s="1"/>
      <c r="AZ3225" s="1"/>
      <c r="BA3225" s="1"/>
      <c r="BB3225" s="1"/>
    </row>
    <row r="3226" spans="1:54" x14ac:dyDescent="0.2">
      <c r="A3226" s="178">
        <f t="shared" si="1712"/>
        <v>44345</v>
      </c>
      <c r="B3226" s="2">
        <f t="shared" si="1698"/>
        <v>25471.868570818511</v>
      </c>
      <c r="C3226" s="2">
        <f t="shared" si="1713"/>
        <v>16400.933571649999</v>
      </c>
      <c r="D3226" s="2">
        <f>SUM(Y3226:Y$3321)</f>
        <v>16400.933571649999</v>
      </c>
      <c r="E3226" s="11">
        <f t="shared" si="1699"/>
        <v>0</v>
      </c>
      <c r="F3226" s="99">
        <f t="shared" si="1694"/>
        <v>5674.72</v>
      </c>
      <c r="G3226" s="3">
        <f>IF(N3226=1,VLOOKUP(A3225,[1]Plan1!$BG$69:$BI$188,3),G3225)</f>
        <v>5692.31</v>
      </c>
      <c r="H3226" s="200">
        <f t="shared" si="1695"/>
        <v>44259</v>
      </c>
      <c r="I3226" s="200">
        <f t="shared" si="1696"/>
        <v>44290</v>
      </c>
      <c r="J3226" s="27">
        <f t="shared" si="1700"/>
        <v>3.0997124087179806E-3</v>
      </c>
      <c r="K3226" s="12">
        <f t="shared" si="1714"/>
        <v>44348</v>
      </c>
      <c r="L3226" s="12">
        <f t="shared" si="1701"/>
        <v>44348</v>
      </c>
      <c r="M3226" s="1">
        <f t="shared" si="1715"/>
        <v>21</v>
      </c>
      <c r="N3226" s="1">
        <f t="shared" si="1702"/>
        <v>20</v>
      </c>
      <c r="O3226" s="2">
        <f t="shared" si="1703"/>
        <v>1.0029518799999999</v>
      </c>
      <c r="P3226" s="11">
        <f t="shared" si="1691"/>
        <v>1.00930024</v>
      </c>
      <c r="Q3226" s="11">
        <f t="shared" si="1687"/>
        <v>1.636563126789736</v>
      </c>
      <c r="R3226" s="2">
        <f t="shared" si="1690"/>
        <v>1.6413940600000001</v>
      </c>
      <c r="S3226" s="2">
        <f t="shared" si="1685"/>
        <v>1.54506685</v>
      </c>
      <c r="T3226" s="2">
        <f t="shared" si="1704"/>
        <v>25340.5387706</v>
      </c>
      <c r="U3226" s="2">
        <f t="shared" si="1705"/>
        <v>8939.6051989585139</v>
      </c>
      <c r="V3226" s="2">
        <f t="shared" si="1706"/>
        <v>0</v>
      </c>
      <c r="W3226" s="2">
        <f t="shared" si="1707"/>
        <v>25340.538770608513</v>
      </c>
      <c r="X3226" s="29">
        <f t="shared" si="1708"/>
        <v>0</v>
      </c>
      <c r="Y3226" s="2">
        <f t="shared" si="1686"/>
        <v>0</v>
      </c>
      <c r="Z3226" s="82">
        <f t="shared" si="1709"/>
        <v>0</v>
      </c>
      <c r="AA3226" s="2">
        <f t="shared" si="1692"/>
        <v>0</v>
      </c>
      <c r="AB3226" s="27">
        <f t="shared" si="1716"/>
        <v>6.7299999999999999E-2</v>
      </c>
      <c r="AC3226" s="29">
        <f t="shared" si="1697"/>
        <v>20</v>
      </c>
      <c r="AD3226" s="29">
        <v>252</v>
      </c>
      <c r="AE3226" s="11">
        <f t="shared" si="1688"/>
        <v>1.0051825969999999</v>
      </c>
      <c r="AF3226" s="2">
        <f t="shared" si="1693"/>
        <v>131.32980021</v>
      </c>
      <c r="AG3226" s="2">
        <f t="shared" si="1710"/>
        <v>131.32980021</v>
      </c>
      <c r="AH3226" s="3">
        <f t="shared" si="1711"/>
        <v>0</v>
      </c>
      <c r="AI3226" s="4" t="str">
        <f t="shared" si="1689"/>
        <v>A+J=</v>
      </c>
      <c r="AJ3226" s="12">
        <f t="shared" si="1717"/>
        <v>44348</v>
      </c>
      <c r="AK3226" s="12"/>
      <c r="AL3226" s="4"/>
      <c r="AM3226" s="1"/>
      <c r="AN3226" s="12"/>
      <c r="AO3226" s="1"/>
      <c r="AP3226" s="1"/>
      <c r="AQ3226" s="3"/>
      <c r="AR3226" s="3"/>
      <c r="AS3226" s="7"/>
      <c r="AT3226" s="1"/>
      <c r="AU3226" s="1"/>
      <c r="AV3226" s="1"/>
      <c r="AW3226" s="1"/>
      <c r="AX3226" s="1"/>
      <c r="AY3226" s="1"/>
      <c r="AZ3226" s="1"/>
      <c r="BA3226" s="1"/>
      <c r="BB3226" s="1"/>
    </row>
    <row r="3227" spans="1:54" x14ac:dyDescent="0.2">
      <c r="A3227" s="178">
        <f t="shared" si="1712"/>
        <v>44346</v>
      </c>
      <c r="B3227" s="2">
        <f t="shared" si="1698"/>
        <v>25471.868570818511</v>
      </c>
      <c r="C3227" s="2">
        <f t="shared" si="1713"/>
        <v>16400.933571649999</v>
      </c>
      <c r="D3227" s="2">
        <f>SUM(Y3227:Y$3321)</f>
        <v>16400.933571649999</v>
      </c>
      <c r="E3227" s="11">
        <f t="shared" si="1699"/>
        <v>0</v>
      </c>
      <c r="F3227" s="99">
        <f t="shared" si="1694"/>
        <v>5674.72</v>
      </c>
      <c r="G3227" s="3">
        <f>IF(N3227=1,VLOOKUP(A3226,[1]Plan1!$BG$69:$BI$188,3),G3226)</f>
        <v>5692.31</v>
      </c>
      <c r="H3227" s="200">
        <f t="shared" si="1695"/>
        <v>44259</v>
      </c>
      <c r="I3227" s="200">
        <f t="shared" si="1696"/>
        <v>44290</v>
      </c>
      <c r="J3227" s="27">
        <f t="shared" si="1700"/>
        <v>3.0997124087179806E-3</v>
      </c>
      <c r="K3227" s="12">
        <f t="shared" si="1714"/>
        <v>44348</v>
      </c>
      <c r="L3227" s="12">
        <f t="shared" si="1701"/>
        <v>44348</v>
      </c>
      <c r="M3227" s="1">
        <f t="shared" si="1715"/>
        <v>21</v>
      </c>
      <c r="N3227" s="1">
        <f t="shared" si="1702"/>
        <v>20</v>
      </c>
      <c r="O3227" s="2">
        <f t="shared" si="1703"/>
        <v>1.0029518799999999</v>
      </c>
      <c r="P3227" s="11">
        <f t="shared" si="1691"/>
        <v>1.00930024</v>
      </c>
      <c r="Q3227" s="11">
        <f t="shared" si="1687"/>
        <v>1.636563126789736</v>
      </c>
      <c r="R3227" s="2">
        <f t="shared" si="1690"/>
        <v>1.6413940600000001</v>
      </c>
      <c r="S3227" s="2">
        <f t="shared" si="1685"/>
        <v>1.54506685</v>
      </c>
      <c r="T3227" s="2">
        <f t="shared" si="1704"/>
        <v>25340.5387706</v>
      </c>
      <c r="U3227" s="2">
        <f t="shared" si="1705"/>
        <v>8939.6051989585139</v>
      </c>
      <c r="V3227" s="2">
        <f t="shared" si="1706"/>
        <v>0</v>
      </c>
      <c r="W3227" s="2">
        <f t="shared" si="1707"/>
        <v>25340.538770608513</v>
      </c>
      <c r="X3227" s="29">
        <f t="shared" si="1708"/>
        <v>0</v>
      </c>
      <c r="Y3227" s="2">
        <f t="shared" si="1686"/>
        <v>0</v>
      </c>
      <c r="Z3227" s="82">
        <f t="shared" si="1709"/>
        <v>0</v>
      </c>
      <c r="AA3227" s="2">
        <f t="shared" si="1692"/>
        <v>0</v>
      </c>
      <c r="AB3227" s="27">
        <f t="shared" si="1716"/>
        <v>6.7299999999999999E-2</v>
      </c>
      <c r="AC3227" s="29">
        <f t="shared" si="1697"/>
        <v>20</v>
      </c>
      <c r="AD3227" s="29">
        <v>252</v>
      </c>
      <c r="AE3227" s="11">
        <f t="shared" si="1688"/>
        <v>1.0051825969999999</v>
      </c>
      <c r="AF3227" s="2">
        <f t="shared" si="1693"/>
        <v>131.32980021</v>
      </c>
      <c r="AG3227" s="2">
        <f t="shared" si="1710"/>
        <v>131.32980021</v>
      </c>
      <c r="AH3227" s="3">
        <f t="shared" si="1711"/>
        <v>0</v>
      </c>
      <c r="AI3227" s="4" t="str">
        <f t="shared" si="1689"/>
        <v>A+J=</v>
      </c>
      <c r="AJ3227" s="12">
        <f t="shared" si="1717"/>
        <v>44348</v>
      </c>
      <c r="AK3227" s="12"/>
      <c r="AL3227" s="4"/>
      <c r="AM3227" s="1"/>
      <c r="AN3227" s="12"/>
      <c r="AO3227" s="1"/>
      <c r="AP3227" s="1"/>
      <c r="AQ3227" s="3"/>
      <c r="AR3227" s="3"/>
      <c r="AS3227" s="7"/>
      <c r="AT3227" s="1"/>
      <c r="AU3227" s="1"/>
      <c r="AV3227" s="1"/>
      <c r="AW3227" s="1"/>
      <c r="AX3227" s="1"/>
      <c r="AY3227" s="1"/>
      <c r="AZ3227" s="1"/>
      <c r="BA3227" s="1"/>
      <c r="BB3227" s="1"/>
    </row>
    <row r="3228" spans="1:54" x14ac:dyDescent="0.2">
      <c r="A3228" s="178">
        <f t="shared" si="1712"/>
        <v>44347</v>
      </c>
      <c r="B3228" s="2">
        <f t="shared" si="1698"/>
        <v>25471.868570818511</v>
      </c>
      <c r="C3228" s="2">
        <f t="shared" si="1713"/>
        <v>16400.933571649999</v>
      </c>
      <c r="D3228" s="2">
        <f>SUM(Y3228:Y$3321)</f>
        <v>16400.933571649999</v>
      </c>
      <c r="E3228" s="11">
        <f t="shared" si="1699"/>
        <v>0</v>
      </c>
      <c r="F3228" s="99">
        <f t="shared" si="1694"/>
        <v>5674.72</v>
      </c>
      <c r="G3228" s="3">
        <f>IF(N3228=1,VLOOKUP(A3227,[1]Plan1!$BG$69:$BI$188,3),G3227)</f>
        <v>5692.31</v>
      </c>
      <c r="H3228" s="200">
        <f t="shared" si="1695"/>
        <v>44259</v>
      </c>
      <c r="I3228" s="200">
        <f t="shared" si="1696"/>
        <v>44290</v>
      </c>
      <c r="J3228" s="27">
        <f t="shared" si="1700"/>
        <v>3.0997124087179806E-3</v>
      </c>
      <c r="K3228" s="12">
        <f t="shared" si="1714"/>
        <v>44348</v>
      </c>
      <c r="L3228" s="12">
        <f t="shared" si="1701"/>
        <v>44348</v>
      </c>
      <c r="M3228" s="1">
        <f t="shared" si="1715"/>
        <v>21</v>
      </c>
      <c r="N3228" s="1">
        <f t="shared" si="1702"/>
        <v>20</v>
      </c>
      <c r="O3228" s="2">
        <f t="shared" si="1703"/>
        <v>1.0029518799999999</v>
      </c>
      <c r="P3228" s="11">
        <f t="shared" si="1691"/>
        <v>1.00930024</v>
      </c>
      <c r="Q3228" s="11">
        <f t="shared" si="1687"/>
        <v>1.636563126789736</v>
      </c>
      <c r="R3228" s="2">
        <f t="shared" si="1690"/>
        <v>1.6413940600000001</v>
      </c>
      <c r="S3228" s="2">
        <f t="shared" si="1685"/>
        <v>1.54506685</v>
      </c>
      <c r="T3228" s="2">
        <f t="shared" si="1704"/>
        <v>25340.5387706</v>
      </c>
      <c r="U3228" s="2">
        <f t="shared" si="1705"/>
        <v>8939.6051989585139</v>
      </c>
      <c r="V3228" s="2">
        <f t="shared" si="1706"/>
        <v>0</v>
      </c>
      <c r="W3228" s="2">
        <f t="shared" si="1707"/>
        <v>25340.538770608513</v>
      </c>
      <c r="X3228" s="29">
        <f t="shared" si="1708"/>
        <v>0</v>
      </c>
      <c r="Y3228" s="2">
        <f t="shared" si="1686"/>
        <v>0</v>
      </c>
      <c r="Z3228" s="82">
        <f t="shared" si="1709"/>
        <v>0</v>
      </c>
      <c r="AA3228" s="2">
        <f t="shared" si="1692"/>
        <v>0</v>
      </c>
      <c r="AB3228" s="27">
        <f t="shared" si="1716"/>
        <v>6.7299999999999999E-2</v>
      </c>
      <c r="AC3228" s="29">
        <f t="shared" si="1697"/>
        <v>20</v>
      </c>
      <c r="AD3228" s="29">
        <v>252</v>
      </c>
      <c r="AE3228" s="11">
        <f t="shared" si="1688"/>
        <v>1.0051825969999999</v>
      </c>
      <c r="AF3228" s="2">
        <f t="shared" si="1693"/>
        <v>131.32980021</v>
      </c>
      <c r="AG3228" s="2">
        <f t="shared" si="1710"/>
        <v>131.32980021</v>
      </c>
      <c r="AH3228" s="3">
        <f t="shared" si="1711"/>
        <v>0</v>
      </c>
      <c r="AI3228" s="4" t="str">
        <f t="shared" si="1689"/>
        <v>A+J=</v>
      </c>
      <c r="AJ3228" s="12">
        <f t="shared" si="1717"/>
        <v>44348</v>
      </c>
      <c r="AK3228" s="12"/>
      <c r="AL3228" s="4"/>
      <c r="AM3228" s="1"/>
      <c r="AN3228" s="12"/>
      <c r="AO3228" s="1"/>
      <c r="AP3228" s="1"/>
      <c r="AQ3228" s="3"/>
      <c r="AR3228" s="3"/>
      <c r="AS3228" s="7"/>
      <c r="AT3228" s="1"/>
      <c r="AU3228" s="1"/>
      <c r="AV3228" s="1"/>
      <c r="AW3228" s="1"/>
      <c r="AX3228" s="1"/>
      <c r="AY3228" s="1"/>
      <c r="AZ3228" s="1"/>
      <c r="BA3228" s="1"/>
      <c r="BB3228" s="1"/>
    </row>
    <row r="3229" spans="1:54" x14ac:dyDescent="0.2">
      <c r="A3229" s="178">
        <f t="shared" si="1712"/>
        <v>44348</v>
      </c>
      <c r="B3229" s="2">
        <f t="shared" si="1698"/>
        <v>25478.452904368514</v>
      </c>
      <c r="C3229" s="2">
        <f t="shared" si="1713"/>
        <v>16400.933571649999</v>
      </c>
      <c r="D3229" s="2">
        <f>SUM(Y3229:Y$3321)</f>
        <v>16400.933571649999</v>
      </c>
      <c r="E3229" s="11">
        <f t="shared" si="1699"/>
        <v>0</v>
      </c>
      <c r="F3229" s="99">
        <f t="shared" si="1694"/>
        <v>5674.72</v>
      </c>
      <c r="G3229" s="3">
        <f>IF(N3229=1,VLOOKUP(A3228,[1]Plan1!$BG$69:$BI$188,3),G3228)</f>
        <v>5692.31</v>
      </c>
      <c r="H3229" s="200">
        <f t="shared" si="1695"/>
        <v>44259</v>
      </c>
      <c r="I3229" s="200">
        <f t="shared" si="1696"/>
        <v>44290</v>
      </c>
      <c r="J3229" s="27">
        <f t="shared" si="1700"/>
        <v>3.0997124087179806E-3</v>
      </c>
      <c r="K3229" s="12">
        <f t="shared" si="1714"/>
        <v>44378</v>
      </c>
      <c r="L3229" s="12">
        <f t="shared" si="1701"/>
        <v>44348</v>
      </c>
      <c r="M3229" s="1">
        <f t="shared" si="1715"/>
        <v>21</v>
      </c>
      <c r="N3229" s="1">
        <f t="shared" si="1702"/>
        <v>21</v>
      </c>
      <c r="O3229" s="2">
        <f t="shared" si="1703"/>
        <v>1.0030997100000001</v>
      </c>
      <c r="P3229" s="11">
        <f t="shared" si="1691"/>
        <v>1.00930024</v>
      </c>
      <c r="Q3229" s="11">
        <f t="shared" si="1687"/>
        <v>1.636563126789736</v>
      </c>
      <c r="R3229" s="2">
        <f t="shared" si="1690"/>
        <v>1.6416359899999999</v>
      </c>
      <c r="S3229" s="2">
        <f t="shared" si="1685"/>
        <v>1.54506685</v>
      </c>
      <c r="T3229" s="2">
        <f t="shared" si="1704"/>
        <v>25340.5387706</v>
      </c>
      <c r="U3229" s="2">
        <f t="shared" si="1705"/>
        <v>8939.6051989585139</v>
      </c>
      <c r="V3229" s="2">
        <f t="shared" si="1706"/>
        <v>0</v>
      </c>
      <c r="W3229" s="2">
        <f t="shared" si="1707"/>
        <v>25340.538770608513</v>
      </c>
      <c r="X3229" s="29">
        <f t="shared" si="1708"/>
        <v>106</v>
      </c>
      <c r="Y3229" s="2">
        <f t="shared" si="1686"/>
        <v>4067.7124737600002</v>
      </c>
      <c r="Z3229" s="82">
        <f t="shared" si="1709"/>
        <v>0.24801713</v>
      </c>
      <c r="AA3229" s="2">
        <f t="shared" si="1692"/>
        <v>6284.8876985300003</v>
      </c>
      <c r="AB3229" s="27">
        <f t="shared" si="1716"/>
        <v>6.7299999999999999E-2</v>
      </c>
      <c r="AC3229" s="29">
        <f t="shared" si="1697"/>
        <v>21</v>
      </c>
      <c r="AD3229" s="29">
        <v>252</v>
      </c>
      <c r="AE3229" s="11">
        <f t="shared" si="1688"/>
        <v>1.0054424310000001</v>
      </c>
      <c r="AF3229" s="2">
        <f t="shared" si="1693"/>
        <v>137.91413376</v>
      </c>
      <c r="AG3229" s="2">
        <f t="shared" si="1710"/>
        <v>137.91413376</v>
      </c>
      <c r="AH3229" s="3">
        <f t="shared" si="1711"/>
        <v>6422.8018322900007</v>
      </c>
      <c r="AI3229" s="4" t="str">
        <f t="shared" si="1689"/>
        <v>A+J=</v>
      </c>
      <c r="AJ3229" s="12">
        <f t="shared" si="1717"/>
        <v>44348</v>
      </c>
      <c r="AK3229" s="12"/>
      <c r="AL3229" s="4"/>
      <c r="AM3229" s="1"/>
      <c r="AN3229" s="12"/>
      <c r="AO3229" s="1"/>
      <c r="AP3229" s="1"/>
      <c r="AQ3229" s="3"/>
      <c r="AR3229" s="3"/>
      <c r="AS3229" s="7"/>
      <c r="AT3229" s="1"/>
      <c r="AU3229" s="1"/>
      <c r="AV3229" s="1"/>
      <c r="AW3229" s="1"/>
      <c r="AX3229" s="1"/>
      <c r="AY3229" s="1"/>
      <c r="AZ3229" s="1"/>
      <c r="BA3229" s="1"/>
      <c r="BB3229" s="1"/>
    </row>
    <row r="3230" spans="1:54" x14ac:dyDescent="0.2">
      <c r="A3230" s="178">
        <f t="shared" si="1712"/>
        <v>44349</v>
      </c>
      <c r="B3230" s="2">
        <f t="shared" si="1698"/>
        <v>19060.576843530445</v>
      </c>
      <c r="C3230" s="2">
        <f t="shared" si="1713"/>
        <v>12333.22109789</v>
      </c>
      <c r="D3230" s="2">
        <f>SUM(Y3230:Y$3321)</f>
        <v>12333.22109789</v>
      </c>
      <c r="E3230" s="11">
        <f t="shared" si="1699"/>
        <v>0</v>
      </c>
      <c r="F3230" s="99">
        <f t="shared" si="1694"/>
        <v>5692.31</v>
      </c>
      <c r="G3230" s="3">
        <f>IF(N3230=1,VLOOKUP(A3229,[1]Plan1!$BG$69:$BI$188,3),G3229)</f>
        <v>5739.56</v>
      </c>
      <c r="H3230" s="200">
        <f t="shared" si="1695"/>
        <v>44288</v>
      </c>
      <c r="I3230" s="200">
        <f t="shared" si="1696"/>
        <v>44318</v>
      </c>
      <c r="J3230" s="27">
        <f t="shared" si="1700"/>
        <v>8.3006723105383262E-3</v>
      </c>
      <c r="K3230" s="12">
        <f t="shared" si="1714"/>
        <v>44378</v>
      </c>
      <c r="L3230" s="12">
        <f t="shared" si="1701"/>
        <v>44378</v>
      </c>
      <c r="M3230" s="1">
        <f t="shared" si="1715"/>
        <v>21</v>
      </c>
      <c r="N3230" s="1">
        <f t="shared" si="1702"/>
        <v>1</v>
      </c>
      <c r="O3230" s="2">
        <f t="shared" si="1703"/>
        <v>1.00039371</v>
      </c>
      <c r="P3230" s="11">
        <f t="shared" si="1691"/>
        <v>1.0030997100000001</v>
      </c>
      <c r="Q3230" s="11">
        <f t="shared" si="1687"/>
        <v>1.6416359978794777</v>
      </c>
      <c r="R3230" s="2">
        <f t="shared" si="1690"/>
        <v>1.6422823200000001</v>
      </c>
      <c r="S3230" s="2">
        <f t="shared" ref="S3230:S3293" si="1718">IF(AND(X3230&gt;0,MONTH(A3230)=10),R3230,S3229)</f>
        <v>1.54506685</v>
      </c>
      <c r="T3230" s="2">
        <f t="shared" si="1704"/>
        <v>19055.651072069999</v>
      </c>
      <c r="U3230" s="2">
        <f t="shared" si="1705"/>
        <v>6722.4299741804443</v>
      </c>
      <c r="V3230" s="2">
        <f t="shared" si="1706"/>
        <v>0</v>
      </c>
      <c r="W3230" s="2">
        <f t="shared" si="1707"/>
        <v>19055.651072070446</v>
      </c>
      <c r="X3230" s="29">
        <f t="shared" si="1708"/>
        <v>0</v>
      </c>
      <c r="Y3230" s="2">
        <f t="shared" ref="Y3230:Y3293" si="1719">IF(X3230&gt;0,VLOOKUP(A3230,AN$12:AR$131,5),0)</f>
        <v>0</v>
      </c>
      <c r="Z3230" s="82">
        <f t="shared" si="1709"/>
        <v>0</v>
      </c>
      <c r="AA3230" s="2">
        <f t="shared" si="1692"/>
        <v>0</v>
      </c>
      <c r="AB3230" s="27">
        <f t="shared" si="1716"/>
        <v>6.7299999999999999E-2</v>
      </c>
      <c r="AC3230" s="29">
        <f t="shared" si="1697"/>
        <v>1</v>
      </c>
      <c r="AD3230" s="29">
        <v>252</v>
      </c>
      <c r="AE3230" s="11">
        <f t="shared" si="1688"/>
        <v>1.0002584940000001</v>
      </c>
      <c r="AF3230" s="2">
        <f t="shared" si="1693"/>
        <v>4.92577146</v>
      </c>
      <c r="AG3230" s="2">
        <f t="shared" si="1710"/>
        <v>4.92577146</v>
      </c>
      <c r="AH3230" s="3">
        <f t="shared" si="1711"/>
        <v>0</v>
      </c>
      <c r="AI3230" s="4" t="str">
        <f t="shared" si="1689"/>
        <v>A+J=</v>
      </c>
      <c r="AJ3230" s="12">
        <f t="shared" si="1717"/>
        <v>44378</v>
      </c>
      <c r="AK3230" s="12"/>
      <c r="AL3230" s="4"/>
      <c r="AM3230" s="1"/>
      <c r="AN3230" s="12"/>
      <c r="AO3230" s="1"/>
      <c r="AP3230" s="1"/>
      <c r="AQ3230" s="3"/>
      <c r="AR3230" s="3"/>
      <c r="AS3230" s="7"/>
      <c r="AT3230" s="1"/>
      <c r="AU3230" s="1"/>
      <c r="AV3230" s="1"/>
      <c r="AW3230" s="1"/>
      <c r="AX3230" s="1"/>
      <c r="AY3230" s="1"/>
      <c r="AZ3230" s="1"/>
      <c r="BA3230" s="1"/>
      <c r="BB3230" s="1"/>
    </row>
    <row r="3231" spans="1:54" x14ac:dyDescent="0.2">
      <c r="A3231" s="178">
        <f t="shared" si="1712"/>
        <v>44350</v>
      </c>
      <c r="B3231" s="2">
        <f t="shared" si="1698"/>
        <v>19065.503891730445</v>
      </c>
      <c r="C3231" s="2">
        <f t="shared" si="1713"/>
        <v>12333.22109789</v>
      </c>
      <c r="D3231" s="2">
        <f>SUM(Y3231:Y$3321)</f>
        <v>12333.22109789</v>
      </c>
      <c r="E3231" s="11">
        <f t="shared" si="1699"/>
        <v>0</v>
      </c>
      <c r="F3231" s="99">
        <f t="shared" si="1694"/>
        <v>5692.31</v>
      </c>
      <c r="G3231" s="3">
        <f>IF(N3231=1,VLOOKUP(A3230,[1]Plan1!$BG$69:$BI$188,3),G3230)</f>
        <v>5739.56</v>
      </c>
      <c r="H3231" s="200">
        <f t="shared" si="1695"/>
        <v>44288</v>
      </c>
      <c r="I3231" s="200">
        <f t="shared" si="1696"/>
        <v>44318</v>
      </c>
      <c r="J3231" s="27">
        <f t="shared" si="1700"/>
        <v>8.3006723105383262E-3</v>
      </c>
      <c r="K3231" s="12">
        <f t="shared" si="1714"/>
        <v>44378</v>
      </c>
      <c r="L3231" s="12">
        <f t="shared" si="1701"/>
        <v>44378</v>
      </c>
      <c r="M3231" s="1">
        <f t="shared" si="1715"/>
        <v>21</v>
      </c>
      <c r="N3231" s="1">
        <f t="shared" si="1702"/>
        <v>2</v>
      </c>
      <c r="O3231" s="2">
        <f t="shared" si="1703"/>
        <v>1.0007875799999999</v>
      </c>
      <c r="P3231" s="11">
        <f t="shared" si="1691"/>
        <v>1.0030997100000001</v>
      </c>
      <c r="Q3231" s="11">
        <f t="shared" ref="Q3231:Q3294" si="1720">IF(L3231&gt;L3230,Q3230*P3231,Q3230)</f>
        <v>1.6416359978794777</v>
      </c>
      <c r="R3231" s="2">
        <f t="shared" si="1690"/>
        <v>1.64292891</v>
      </c>
      <c r="S3231" s="2">
        <f t="shared" si="1718"/>
        <v>1.54506685</v>
      </c>
      <c r="T3231" s="2">
        <f t="shared" si="1704"/>
        <v>19055.651072069999</v>
      </c>
      <c r="U3231" s="2">
        <f t="shared" si="1705"/>
        <v>6722.4299741804443</v>
      </c>
      <c r="V3231" s="2">
        <f t="shared" si="1706"/>
        <v>0</v>
      </c>
      <c r="W3231" s="2">
        <f t="shared" si="1707"/>
        <v>19055.651072070446</v>
      </c>
      <c r="X3231" s="29">
        <f t="shared" si="1708"/>
        <v>0</v>
      </c>
      <c r="Y3231" s="2">
        <f t="shared" si="1719"/>
        <v>0</v>
      </c>
      <c r="Z3231" s="82">
        <f t="shared" si="1709"/>
        <v>0</v>
      </c>
      <c r="AA3231" s="2">
        <f t="shared" si="1692"/>
        <v>0</v>
      </c>
      <c r="AB3231" s="27">
        <f t="shared" si="1716"/>
        <v>6.7299999999999999E-2</v>
      </c>
      <c r="AC3231" s="29">
        <f t="shared" si="1697"/>
        <v>2</v>
      </c>
      <c r="AD3231" s="29">
        <v>252</v>
      </c>
      <c r="AE3231" s="11">
        <f t="shared" ref="AE3231:AE3294" si="1721">ROUND((1+AB3231)^TRUNC((AC3231/AD3231),9),9)</f>
        <v>1.000517055</v>
      </c>
      <c r="AF3231" s="2">
        <f t="shared" si="1693"/>
        <v>9.8528196599999998</v>
      </c>
      <c r="AG3231" s="2">
        <f t="shared" si="1710"/>
        <v>9.8528196599999998</v>
      </c>
      <c r="AH3231" s="3">
        <f t="shared" si="1711"/>
        <v>0</v>
      </c>
      <c r="AI3231" s="4" t="str">
        <f t="shared" si="1689"/>
        <v>A+J=</v>
      </c>
      <c r="AJ3231" s="12">
        <f t="shared" si="1717"/>
        <v>44378</v>
      </c>
      <c r="AK3231" s="12"/>
      <c r="AL3231" s="4"/>
      <c r="AM3231" s="1"/>
      <c r="AN3231" s="12"/>
      <c r="AO3231" s="1"/>
      <c r="AP3231" s="1"/>
      <c r="AQ3231" s="3"/>
      <c r="AR3231" s="3"/>
      <c r="AS3231" s="7"/>
      <c r="AT3231" s="1"/>
      <c r="AU3231" s="1"/>
      <c r="AV3231" s="1"/>
      <c r="AW3231" s="1"/>
      <c r="AX3231" s="1"/>
      <c r="AY3231" s="1"/>
      <c r="AZ3231" s="1"/>
      <c r="BA3231" s="1"/>
      <c r="BB3231" s="1"/>
    </row>
    <row r="3232" spans="1:54" x14ac:dyDescent="0.2">
      <c r="A3232" s="178">
        <f t="shared" si="1712"/>
        <v>44351</v>
      </c>
      <c r="B3232" s="2">
        <f t="shared" si="1698"/>
        <v>19065.503891730445</v>
      </c>
      <c r="C3232" s="2">
        <f t="shared" si="1713"/>
        <v>12333.22109789</v>
      </c>
      <c r="D3232" s="2">
        <f>SUM(Y3232:Y$3321)</f>
        <v>12333.22109789</v>
      </c>
      <c r="E3232" s="11">
        <f t="shared" si="1699"/>
        <v>0</v>
      </c>
      <c r="F3232" s="99">
        <f t="shared" si="1694"/>
        <v>5692.31</v>
      </c>
      <c r="G3232" s="3">
        <f>IF(N3232=1,VLOOKUP(A3231,[1]Plan1!$BG$69:$BI$188,3),G3231)</f>
        <v>5739.56</v>
      </c>
      <c r="H3232" s="200">
        <f t="shared" si="1695"/>
        <v>44288</v>
      </c>
      <c r="I3232" s="200">
        <f t="shared" si="1696"/>
        <v>44318</v>
      </c>
      <c r="J3232" s="27">
        <f t="shared" si="1700"/>
        <v>8.3006723105383262E-3</v>
      </c>
      <c r="K3232" s="12">
        <f t="shared" si="1714"/>
        <v>44378</v>
      </c>
      <c r="L3232" s="12">
        <f t="shared" si="1701"/>
        <v>44378</v>
      </c>
      <c r="M3232" s="1">
        <f t="shared" si="1715"/>
        <v>21</v>
      </c>
      <c r="N3232" s="1">
        <f t="shared" si="1702"/>
        <v>2</v>
      </c>
      <c r="O3232" s="2">
        <f t="shared" si="1703"/>
        <v>1.0007875799999999</v>
      </c>
      <c r="P3232" s="11">
        <f t="shared" si="1691"/>
        <v>1.0030997100000001</v>
      </c>
      <c r="Q3232" s="11">
        <f t="shared" si="1720"/>
        <v>1.6416359978794777</v>
      </c>
      <c r="R3232" s="2">
        <f t="shared" si="1690"/>
        <v>1.64292891</v>
      </c>
      <c r="S3232" s="2">
        <f t="shared" si="1718"/>
        <v>1.54506685</v>
      </c>
      <c r="T3232" s="2">
        <f t="shared" si="1704"/>
        <v>19055.651072069999</v>
      </c>
      <c r="U3232" s="2">
        <f t="shared" si="1705"/>
        <v>6722.4299741804443</v>
      </c>
      <c r="V3232" s="2">
        <f t="shared" si="1706"/>
        <v>0</v>
      </c>
      <c r="W3232" s="2">
        <f t="shared" si="1707"/>
        <v>19055.651072070446</v>
      </c>
      <c r="X3232" s="29">
        <f t="shared" si="1708"/>
        <v>0</v>
      </c>
      <c r="Y3232" s="2">
        <f t="shared" si="1719"/>
        <v>0</v>
      </c>
      <c r="Z3232" s="82">
        <f t="shared" si="1709"/>
        <v>0</v>
      </c>
      <c r="AA3232" s="2">
        <f t="shared" si="1692"/>
        <v>0</v>
      </c>
      <c r="AB3232" s="27">
        <f t="shared" si="1716"/>
        <v>6.7299999999999999E-2</v>
      </c>
      <c r="AC3232" s="29">
        <f t="shared" si="1697"/>
        <v>2</v>
      </c>
      <c r="AD3232" s="29">
        <v>252</v>
      </c>
      <c r="AE3232" s="11">
        <f t="shared" si="1721"/>
        <v>1.000517055</v>
      </c>
      <c r="AF3232" s="2">
        <f t="shared" si="1693"/>
        <v>9.8528196599999998</v>
      </c>
      <c r="AG3232" s="2">
        <f t="shared" si="1710"/>
        <v>9.8528196599999998</v>
      </c>
      <c r="AH3232" s="3">
        <f t="shared" si="1711"/>
        <v>0</v>
      </c>
      <c r="AI3232" s="4" t="str">
        <f t="shared" si="1689"/>
        <v>A+J=</v>
      </c>
      <c r="AJ3232" s="12">
        <f t="shared" si="1717"/>
        <v>44378</v>
      </c>
      <c r="AK3232" s="12"/>
      <c r="AL3232" s="4"/>
      <c r="AM3232" s="1"/>
      <c r="AN3232" s="12"/>
      <c r="AO3232" s="1"/>
      <c r="AP3232" s="1"/>
      <c r="AQ3232" s="3"/>
      <c r="AR3232" s="3"/>
      <c r="AS3232" s="7"/>
      <c r="AT3232" s="1"/>
      <c r="AU3232" s="1"/>
      <c r="AV3232" s="1"/>
      <c r="AW3232" s="1"/>
      <c r="AX3232" s="1"/>
      <c r="AY3232" s="1"/>
      <c r="AZ3232" s="1"/>
      <c r="BA3232" s="1"/>
      <c r="BB3232" s="1"/>
    </row>
    <row r="3233" spans="1:54" x14ac:dyDescent="0.2">
      <c r="A3233" s="178">
        <f t="shared" si="1712"/>
        <v>44352</v>
      </c>
      <c r="B3233" s="2">
        <f t="shared" si="1698"/>
        <v>19070.432216660447</v>
      </c>
      <c r="C3233" s="2">
        <f t="shared" si="1713"/>
        <v>12333.22109789</v>
      </c>
      <c r="D3233" s="2">
        <f>SUM(Y3233:Y$3321)</f>
        <v>12333.22109789</v>
      </c>
      <c r="E3233" s="11">
        <f t="shared" si="1699"/>
        <v>0</v>
      </c>
      <c r="F3233" s="99">
        <f t="shared" si="1694"/>
        <v>5692.31</v>
      </c>
      <c r="G3233" s="3">
        <f>IF(N3233=1,VLOOKUP(A3232,[1]Plan1!$BG$69:$BI$188,3),G3232)</f>
        <v>5739.56</v>
      </c>
      <c r="H3233" s="200">
        <f t="shared" si="1695"/>
        <v>44288</v>
      </c>
      <c r="I3233" s="200">
        <f t="shared" si="1696"/>
        <v>44318</v>
      </c>
      <c r="J3233" s="27">
        <f t="shared" si="1700"/>
        <v>8.3006723105383262E-3</v>
      </c>
      <c r="K3233" s="12">
        <f t="shared" si="1714"/>
        <v>44378</v>
      </c>
      <c r="L3233" s="12">
        <f t="shared" si="1701"/>
        <v>44378</v>
      </c>
      <c r="M3233" s="1">
        <f t="shared" si="1715"/>
        <v>21</v>
      </c>
      <c r="N3233" s="1">
        <f t="shared" si="1702"/>
        <v>3</v>
      </c>
      <c r="O3233" s="2">
        <f t="shared" si="1703"/>
        <v>1.0011816099999999</v>
      </c>
      <c r="P3233" s="11">
        <f t="shared" si="1691"/>
        <v>1.0030997100000001</v>
      </c>
      <c r="Q3233" s="11">
        <f t="shared" si="1720"/>
        <v>1.6416359978794777</v>
      </c>
      <c r="R3233" s="2">
        <f t="shared" si="1690"/>
        <v>1.64357577</v>
      </c>
      <c r="S3233" s="2">
        <f t="shared" si="1718"/>
        <v>1.54506685</v>
      </c>
      <c r="T3233" s="2">
        <f t="shared" si="1704"/>
        <v>19055.651072069999</v>
      </c>
      <c r="U3233" s="2">
        <f t="shared" si="1705"/>
        <v>6722.4299741804443</v>
      </c>
      <c r="V3233" s="2">
        <f t="shared" si="1706"/>
        <v>0</v>
      </c>
      <c r="W3233" s="2">
        <f t="shared" si="1707"/>
        <v>19055.651072070446</v>
      </c>
      <c r="X3233" s="29">
        <f t="shared" si="1708"/>
        <v>0</v>
      </c>
      <c r="Y3233" s="2">
        <f t="shared" si="1719"/>
        <v>0</v>
      </c>
      <c r="Z3233" s="82">
        <f t="shared" si="1709"/>
        <v>0</v>
      </c>
      <c r="AA3233" s="2">
        <f t="shared" si="1692"/>
        <v>0</v>
      </c>
      <c r="AB3233" s="27">
        <f t="shared" si="1716"/>
        <v>6.7299999999999999E-2</v>
      </c>
      <c r="AC3233" s="29">
        <f t="shared" si="1697"/>
        <v>3</v>
      </c>
      <c r="AD3233" s="29">
        <v>252</v>
      </c>
      <c r="AE3233" s="11">
        <f t="shared" si="1721"/>
        <v>1.0007756830000001</v>
      </c>
      <c r="AF3233" s="2">
        <f t="shared" si="1693"/>
        <v>14.78114459</v>
      </c>
      <c r="AG3233" s="2">
        <f t="shared" si="1710"/>
        <v>14.78114459</v>
      </c>
      <c r="AH3233" s="3">
        <f t="shared" si="1711"/>
        <v>0</v>
      </c>
      <c r="AI3233" s="4" t="str">
        <f t="shared" si="1689"/>
        <v>A+J=</v>
      </c>
      <c r="AJ3233" s="12">
        <f t="shared" si="1717"/>
        <v>44378</v>
      </c>
      <c r="AK3233" s="12"/>
      <c r="AL3233" s="4"/>
      <c r="AM3233" s="1"/>
      <c r="AN3233" s="12"/>
      <c r="AO3233" s="1"/>
      <c r="AP3233" s="1"/>
      <c r="AQ3233" s="3"/>
      <c r="AR3233" s="3"/>
      <c r="AS3233" s="7"/>
      <c r="AT3233" s="1"/>
      <c r="AU3233" s="1"/>
      <c r="AV3233" s="1"/>
      <c r="AW3233" s="1"/>
      <c r="AX3233" s="1"/>
      <c r="AY3233" s="1"/>
      <c r="AZ3233" s="1"/>
      <c r="BA3233" s="1"/>
      <c r="BB3233" s="1"/>
    </row>
    <row r="3234" spans="1:54" x14ac:dyDescent="0.2">
      <c r="A3234" s="178">
        <f t="shared" si="1712"/>
        <v>44353</v>
      </c>
      <c r="B3234" s="2">
        <f t="shared" si="1698"/>
        <v>19070.432216660447</v>
      </c>
      <c r="C3234" s="2">
        <f t="shared" si="1713"/>
        <v>12333.22109789</v>
      </c>
      <c r="D3234" s="2">
        <f>SUM(Y3234:Y$3321)</f>
        <v>12333.22109789</v>
      </c>
      <c r="E3234" s="11">
        <f t="shared" si="1699"/>
        <v>0</v>
      </c>
      <c r="F3234" s="99">
        <f t="shared" si="1694"/>
        <v>5692.31</v>
      </c>
      <c r="G3234" s="3">
        <f>IF(N3234=1,VLOOKUP(A3233,[1]Plan1!$BG$69:$BI$188,3),G3233)</f>
        <v>5739.56</v>
      </c>
      <c r="H3234" s="200">
        <f t="shared" si="1695"/>
        <v>44288</v>
      </c>
      <c r="I3234" s="200">
        <f t="shared" si="1696"/>
        <v>44318</v>
      </c>
      <c r="J3234" s="27">
        <f t="shared" si="1700"/>
        <v>8.3006723105383262E-3</v>
      </c>
      <c r="K3234" s="12">
        <f t="shared" si="1714"/>
        <v>44378</v>
      </c>
      <c r="L3234" s="12">
        <f t="shared" si="1701"/>
        <v>44378</v>
      </c>
      <c r="M3234" s="1">
        <f t="shared" si="1715"/>
        <v>21</v>
      </c>
      <c r="N3234" s="1">
        <f t="shared" si="1702"/>
        <v>3</v>
      </c>
      <c r="O3234" s="2">
        <f t="shared" si="1703"/>
        <v>1.0011816099999999</v>
      </c>
      <c r="P3234" s="11">
        <f t="shared" si="1691"/>
        <v>1.0030997100000001</v>
      </c>
      <c r="Q3234" s="11">
        <f t="shared" si="1720"/>
        <v>1.6416359978794777</v>
      </c>
      <c r="R3234" s="2">
        <f t="shared" si="1690"/>
        <v>1.64357577</v>
      </c>
      <c r="S3234" s="2">
        <f t="shared" si="1718"/>
        <v>1.54506685</v>
      </c>
      <c r="T3234" s="2">
        <f t="shared" si="1704"/>
        <v>19055.651072069999</v>
      </c>
      <c r="U3234" s="2">
        <f t="shared" si="1705"/>
        <v>6722.4299741804443</v>
      </c>
      <c r="V3234" s="2">
        <f t="shared" si="1706"/>
        <v>0</v>
      </c>
      <c r="W3234" s="2">
        <f t="shared" si="1707"/>
        <v>19055.651072070446</v>
      </c>
      <c r="X3234" s="29">
        <f t="shared" si="1708"/>
        <v>0</v>
      </c>
      <c r="Y3234" s="2">
        <f t="shared" si="1719"/>
        <v>0</v>
      </c>
      <c r="Z3234" s="82">
        <f t="shared" si="1709"/>
        <v>0</v>
      </c>
      <c r="AA3234" s="2">
        <f t="shared" si="1692"/>
        <v>0</v>
      </c>
      <c r="AB3234" s="27">
        <f t="shared" si="1716"/>
        <v>6.7299999999999999E-2</v>
      </c>
      <c r="AC3234" s="29">
        <f t="shared" si="1697"/>
        <v>3</v>
      </c>
      <c r="AD3234" s="29">
        <v>252</v>
      </c>
      <c r="AE3234" s="11">
        <f t="shared" si="1721"/>
        <v>1.0007756830000001</v>
      </c>
      <c r="AF3234" s="2">
        <f t="shared" si="1693"/>
        <v>14.78114459</v>
      </c>
      <c r="AG3234" s="2">
        <f t="shared" si="1710"/>
        <v>14.78114459</v>
      </c>
      <c r="AH3234" s="3">
        <f t="shared" si="1711"/>
        <v>0</v>
      </c>
      <c r="AI3234" s="4" t="str">
        <f t="shared" ref="AI3234:AI3297" si="1722">AI3233</f>
        <v>A+J=</v>
      </c>
      <c r="AJ3234" s="12">
        <f t="shared" si="1717"/>
        <v>44378</v>
      </c>
      <c r="AK3234" s="12"/>
      <c r="AL3234" s="4"/>
      <c r="AM3234" s="1"/>
      <c r="AN3234" s="12"/>
      <c r="AO3234" s="1"/>
      <c r="AP3234" s="1"/>
      <c r="AQ3234" s="3"/>
      <c r="AR3234" s="3"/>
      <c r="AS3234" s="7"/>
      <c r="AT3234" s="1"/>
      <c r="AU3234" s="1"/>
      <c r="AV3234" s="1"/>
      <c r="AW3234" s="1"/>
      <c r="AX3234" s="1"/>
      <c r="AY3234" s="1"/>
      <c r="AZ3234" s="1"/>
      <c r="BA3234" s="1"/>
      <c r="BB3234" s="1"/>
    </row>
    <row r="3235" spans="1:54" x14ac:dyDescent="0.2">
      <c r="A3235" s="178">
        <f t="shared" si="1712"/>
        <v>44354</v>
      </c>
      <c r="B3235" s="2">
        <f t="shared" si="1698"/>
        <v>19070.432216660447</v>
      </c>
      <c r="C3235" s="2">
        <f t="shared" si="1713"/>
        <v>12333.22109789</v>
      </c>
      <c r="D3235" s="2">
        <f>SUM(Y3235:Y$3321)</f>
        <v>12333.22109789</v>
      </c>
      <c r="E3235" s="11">
        <f t="shared" si="1699"/>
        <v>0</v>
      </c>
      <c r="F3235" s="99">
        <f t="shared" si="1694"/>
        <v>5692.31</v>
      </c>
      <c r="G3235" s="3">
        <f>IF(N3235=1,VLOOKUP(A3234,[1]Plan1!$BG$69:$BI$188,3),G3234)</f>
        <v>5739.56</v>
      </c>
      <c r="H3235" s="200">
        <f t="shared" si="1695"/>
        <v>44288</v>
      </c>
      <c r="I3235" s="200">
        <f t="shared" si="1696"/>
        <v>44318</v>
      </c>
      <c r="J3235" s="27">
        <f t="shared" si="1700"/>
        <v>8.3006723105383262E-3</v>
      </c>
      <c r="K3235" s="12">
        <f t="shared" si="1714"/>
        <v>44378</v>
      </c>
      <c r="L3235" s="12">
        <f t="shared" si="1701"/>
        <v>44378</v>
      </c>
      <c r="M3235" s="1">
        <f t="shared" si="1715"/>
        <v>21</v>
      </c>
      <c r="N3235" s="1">
        <f t="shared" si="1702"/>
        <v>3</v>
      </c>
      <c r="O3235" s="2">
        <f t="shared" si="1703"/>
        <v>1.0011816099999999</v>
      </c>
      <c r="P3235" s="11">
        <f t="shared" si="1691"/>
        <v>1.0030997100000001</v>
      </c>
      <c r="Q3235" s="11">
        <f t="shared" si="1720"/>
        <v>1.6416359978794777</v>
      </c>
      <c r="R3235" s="2">
        <f t="shared" si="1690"/>
        <v>1.64357577</v>
      </c>
      <c r="S3235" s="2">
        <f t="shared" si="1718"/>
        <v>1.54506685</v>
      </c>
      <c r="T3235" s="2">
        <f t="shared" si="1704"/>
        <v>19055.651072069999</v>
      </c>
      <c r="U3235" s="2">
        <f t="shared" si="1705"/>
        <v>6722.4299741804443</v>
      </c>
      <c r="V3235" s="2">
        <f t="shared" si="1706"/>
        <v>0</v>
      </c>
      <c r="W3235" s="2">
        <f t="shared" si="1707"/>
        <v>19055.651072070446</v>
      </c>
      <c r="X3235" s="29">
        <f t="shared" si="1708"/>
        <v>0</v>
      </c>
      <c r="Y3235" s="2">
        <f t="shared" si="1719"/>
        <v>0</v>
      </c>
      <c r="Z3235" s="82">
        <f t="shared" si="1709"/>
        <v>0</v>
      </c>
      <c r="AA3235" s="2">
        <f t="shared" si="1692"/>
        <v>0</v>
      </c>
      <c r="AB3235" s="27">
        <f t="shared" si="1716"/>
        <v>6.7299999999999999E-2</v>
      </c>
      <c r="AC3235" s="29">
        <f t="shared" si="1697"/>
        <v>3</v>
      </c>
      <c r="AD3235" s="29">
        <v>252</v>
      </c>
      <c r="AE3235" s="11">
        <f t="shared" si="1721"/>
        <v>1.0007756830000001</v>
      </c>
      <c r="AF3235" s="2">
        <f t="shared" si="1693"/>
        <v>14.78114459</v>
      </c>
      <c r="AG3235" s="2">
        <f t="shared" si="1710"/>
        <v>14.78114459</v>
      </c>
      <c r="AH3235" s="3">
        <f t="shared" si="1711"/>
        <v>0</v>
      </c>
      <c r="AI3235" s="4" t="str">
        <f t="shared" si="1722"/>
        <v>A+J=</v>
      </c>
      <c r="AJ3235" s="12">
        <f t="shared" si="1717"/>
        <v>44378</v>
      </c>
      <c r="AK3235" s="12"/>
      <c r="AL3235" s="4"/>
      <c r="AM3235" s="1"/>
      <c r="AN3235" s="12"/>
      <c r="AO3235" s="1"/>
      <c r="AP3235" s="1"/>
      <c r="AQ3235" s="3"/>
      <c r="AR3235" s="3"/>
      <c r="AS3235" s="7"/>
      <c r="AT3235" s="1"/>
      <c r="AU3235" s="1"/>
      <c r="AV3235" s="1"/>
      <c r="AW3235" s="1"/>
      <c r="AX3235" s="1"/>
      <c r="AY3235" s="1"/>
      <c r="AZ3235" s="1"/>
      <c r="BA3235" s="1"/>
      <c r="BB3235" s="1"/>
    </row>
    <row r="3236" spans="1:54" x14ac:dyDescent="0.2">
      <c r="A3236" s="178">
        <f t="shared" si="1712"/>
        <v>44355</v>
      </c>
      <c r="B3236" s="2">
        <f t="shared" si="1698"/>
        <v>19075.361799250448</v>
      </c>
      <c r="C3236" s="2">
        <f t="shared" si="1713"/>
        <v>12333.22109789</v>
      </c>
      <c r="D3236" s="2">
        <f>SUM(Y3236:Y$3321)</f>
        <v>12333.22109789</v>
      </c>
      <c r="E3236" s="11">
        <f t="shared" si="1699"/>
        <v>0</v>
      </c>
      <c r="F3236" s="99">
        <f t="shared" si="1694"/>
        <v>5692.31</v>
      </c>
      <c r="G3236" s="3">
        <f>IF(N3236=1,VLOOKUP(A3235,[1]Plan1!$BG$69:$BI$188,3),G3235)</f>
        <v>5739.56</v>
      </c>
      <c r="H3236" s="200">
        <f t="shared" si="1695"/>
        <v>44288</v>
      </c>
      <c r="I3236" s="200">
        <f t="shared" si="1696"/>
        <v>44318</v>
      </c>
      <c r="J3236" s="27">
        <f t="shared" si="1700"/>
        <v>8.3006723105383262E-3</v>
      </c>
      <c r="K3236" s="12">
        <f t="shared" si="1714"/>
        <v>44378</v>
      </c>
      <c r="L3236" s="12">
        <f t="shared" si="1701"/>
        <v>44378</v>
      </c>
      <c r="M3236" s="1">
        <f t="shared" si="1715"/>
        <v>21</v>
      </c>
      <c r="N3236" s="1">
        <f t="shared" si="1702"/>
        <v>4</v>
      </c>
      <c r="O3236" s="2">
        <f t="shared" si="1703"/>
        <v>1.00157579</v>
      </c>
      <c r="P3236" s="11">
        <f t="shared" si="1691"/>
        <v>1.0030997100000001</v>
      </c>
      <c r="Q3236" s="11">
        <f t="shared" si="1720"/>
        <v>1.6416359978794777</v>
      </c>
      <c r="R3236" s="2">
        <f t="shared" si="1690"/>
        <v>1.6442228699999999</v>
      </c>
      <c r="S3236" s="2">
        <f t="shared" si="1718"/>
        <v>1.54506685</v>
      </c>
      <c r="T3236" s="2">
        <f t="shared" si="1704"/>
        <v>19055.651072069999</v>
      </c>
      <c r="U3236" s="2">
        <f t="shared" si="1705"/>
        <v>6722.4299741804443</v>
      </c>
      <c r="V3236" s="2">
        <f t="shared" si="1706"/>
        <v>0</v>
      </c>
      <c r="W3236" s="2">
        <f t="shared" si="1707"/>
        <v>19055.651072070446</v>
      </c>
      <c r="X3236" s="29">
        <f t="shared" si="1708"/>
        <v>0</v>
      </c>
      <c r="Y3236" s="2">
        <f t="shared" si="1719"/>
        <v>0</v>
      </c>
      <c r="Z3236" s="82">
        <f t="shared" si="1709"/>
        <v>0</v>
      </c>
      <c r="AA3236" s="2">
        <f t="shared" si="1692"/>
        <v>0</v>
      </c>
      <c r="AB3236" s="27">
        <f t="shared" si="1716"/>
        <v>6.7299999999999999E-2</v>
      </c>
      <c r="AC3236" s="29">
        <f t="shared" si="1697"/>
        <v>4</v>
      </c>
      <c r="AD3236" s="29">
        <v>252</v>
      </c>
      <c r="AE3236" s="11">
        <f t="shared" si="1721"/>
        <v>1.0010343770000001</v>
      </c>
      <c r="AF3236" s="2">
        <f t="shared" si="1693"/>
        <v>19.710727179999999</v>
      </c>
      <c r="AG3236" s="2">
        <f t="shared" si="1710"/>
        <v>19.710727179999999</v>
      </c>
      <c r="AH3236" s="3">
        <f t="shared" si="1711"/>
        <v>0</v>
      </c>
      <c r="AI3236" s="4" t="str">
        <f t="shared" si="1722"/>
        <v>A+J=</v>
      </c>
      <c r="AJ3236" s="12">
        <f t="shared" si="1717"/>
        <v>44378</v>
      </c>
      <c r="AK3236" s="12"/>
      <c r="AL3236" s="4"/>
      <c r="AM3236" s="1"/>
      <c r="AN3236" s="12"/>
      <c r="AO3236" s="1"/>
      <c r="AP3236" s="1"/>
      <c r="AQ3236" s="3"/>
      <c r="AR3236" s="3"/>
      <c r="AS3236" s="7"/>
      <c r="AT3236" s="1"/>
      <c r="AU3236" s="1"/>
      <c r="AV3236" s="1"/>
      <c r="AW3236" s="1"/>
      <c r="AX3236" s="1"/>
      <c r="AY3236" s="1"/>
      <c r="AZ3236" s="1"/>
      <c r="BA3236" s="1"/>
      <c r="BB3236" s="1"/>
    </row>
    <row r="3237" spans="1:54" x14ac:dyDescent="0.2">
      <c r="A3237" s="178">
        <f t="shared" si="1712"/>
        <v>44356</v>
      </c>
      <c r="B3237" s="2">
        <f t="shared" si="1698"/>
        <v>19080.292677640446</v>
      </c>
      <c r="C3237" s="2">
        <f t="shared" si="1713"/>
        <v>12333.22109789</v>
      </c>
      <c r="D3237" s="2">
        <f>SUM(Y3237:Y$3321)</f>
        <v>12333.22109789</v>
      </c>
      <c r="E3237" s="11">
        <f t="shared" si="1699"/>
        <v>0</v>
      </c>
      <c r="F3237" s="99">
        <f t="shared" si="1694"/>
        <v>5692.31</v>
      </c>
      <c r="G3237" s="3">
        <f>IF(N3237=1,VLOOKUP(A3236,[1]Plan1!$BG$69:$BI$188,3),G3236)</f>
        <v>5739.56</v>
      </c>
      <c r="H3237" s="200">
        <f t="shared" si="1695"/>
        <v>44288</v>
      </c>
      <c r="I3237" s="200">
        <f t="shared" si="1696"/>
        <v>44318</v>
      </c>
      <c r="J3237" s="27">
        <f t="shared" si="1700"/>
        <v>8.3006723105383262E-3</v>
      </c>
      <c r="K3237" s="12">
        <f t="shared" si="1714"/>
        <v>44378</v>
      </c>
      <c r="L3237" s="12">
        <f t="shared" si="1701"/>
        <v>44378</v>
      </c>
      <c r="M3237" s="1">
        <f t="shared" si="1715"/>
        <v>21</v>
      </c>
      <c r="N3237" s="1">
        <f t="shared" si="1702"/>
        <v>5</v>
      </c>
      <c r="O3237" s="2">
        <f t="shared" si="1703"/>
        <v>1.0019701299999999</v>
      </c>
      <c r="P3237" s="11">
        <f t="shared" si="1691"/>
        <v>1.0030997100000001</v>
      </c>
      <c r="Q3237" s="11">
        <f t="shared" si="1720"/>
        <v>1.6416359978794777</v>
      </c>
      <c r="R3237" s="2">
        <f t="shared" si="1690"/>
        <v>1.64487023</v>
      </c>
      <c r="S3237" s="2">
        <f t="shared" si="1718"/>
        <v>1.54506685</v>
      </c>
      <c r="T3237" s="2">
        <f t="shared" si="1704"/>
        <v>19055.651072069999</v>
      </c>
      <c r="U3237" s="2">
        <f t="shared" si="1705"/>
        <v>6722.4299741804443</v>
      </c>
      <c r="V3237" s="2">
        <f t="shared" si="1706"/>
        <v>0</v>
      </c>
      <c r="W3237" s="2">
        <f t="shared" si="1707"/>
        <v>19055.651072070446</v>
      </c>
      <c r="X3237" s="29">
        <f t="shared" si="1708"/>
        <v>0</v>
      </c>
      <c r="Y3237" s="2">
        <f t="shared" si="1719"/>
        <v>0</v>
      </c>
      <c r="Z3237" s="82">
        <f t="shared" si="1709"/>
        <v>0</v>
      </c>
      <c r="AA3237" s="2">
        <f t="shared" si="1692"/>
        <v>0</v>
      </c>
      <c r="AB3237" s="27">
        <f t="shared" si="1716"/>
        <v>6.7299999999999999E-2</v>
      </c>
      <c r="AC3237" s="29">
        <f t="shared" si="1697"/>
        <v>5</v>
      </c>
      <c r="AD3237" s="29">
        <v>252</v>
      </c>
      <c r="AE3237" s="11">
        <f t="shared" si="1721"/>
        <v>1.0012931389999999</v>
      </c>
      <c r="AF3237" s="2">
        <f t="shared" si="1693"/>
        <v>24.641605569999999</v>
      </c>
      <c r="AG3237" s="2">
        <f t="shared" si="1710"/>
        <v>24.641605569999999</v>
      </c>
      <c r="AH3237" s="3">
        <f t="shared" si="1711"/>
        <v>0</v>
      </c>
      <c r="AI3237" s="4" t="str">
        <f t="shared" si="1722"/>
        <v>A+J=</v>
      </c>
      <c r="AJ3237" s="12">
        <f t="shared" si="1717"/>
        <v>44378</v>
      </c>
      <c r="AK3237" s="12"/>
      <c r="AL3237" s="4"/>
      <c r="AM3237" s="1"/>
      <c r="AN3237" s="12"/>
      <c r="AO3237" s="1"/>
      <c r="AP3237" s="1"/>
      <c r="AQ3237" s="3"/>
      <c r="AR3237" s="3"/>
      <c r="AS3237" s="7"/>
      <c r="AT3237" s="1"/>
      <c r="AU3237" s="1"/>
      <c r="AV3237" s="1"/>
      <c r="AW3237" s="1"/>
      <c r="AX3237" s="1"/>
      <c r="AY3237" s="1"/>
      <c r="AZ3237" s="1"/>
      <c r="BA3237" s="1"/>
      <c r="BB3237" s="1"/>
    </row>
    <row r="3238" spans="1:54" x14ac:dyDescent="0.2">
      <c r="A3238" s="178">
        <f t="shared" si="1712"/>
        <v>44357</v>
      </c>
      <c r="B3238" s="2">
        <f t="shared" si="1698"/>
        <v>19085.224813690445</v>
      </c>
      <c r="C3238" s="2">
        <f t="shared" si="1713"/>
        <v>12333.22109789</v>
      </c>
      <c r="D3238" s="2">
        <f>SUM(Y3238:Y$3321)</f>
        <v>12333.22109789</v>
      </c>
      <c r="E3238" s="11">
        <f t="shared" si="1699"/>
        <v>0</v>
      </c>
      <c r="F3238" s="99">
        <f t="shared" si="1694"/>
        <v>5692.31</v>
      </c>
      <c r="G3238" s="3">
        <f>IF(N3238=1,VLOOKUP(A3237,[1]Plan1!$BG$69:$BI$188,3),G3237)</f>
        <v>5739.56</v>
      </c>
      <c r="H3238" s="200">
        <f t="shared" si="1695"/>
        <v>44288</v>
      </c>
      <c r="I3238" s="200">
        <f t="shared" si="1696"/>
        <v>44318</v>
      </c>
      <c r="J3238" s="27">
        <f t="shared" si="1700"/>
        <v>8.3006723105383262E-3</v>
      </c>
      <c r="K3238" s="12">
        <f t="shared" si="1714"/>
        <v>44378</v>
      </c>
      <c r="L3238" s="12">
        <f t="shared" si="1701"/>
        <v>44378</v>
      </c>
      <c r="M3238" s="1">
        <f t="shared" si="1715"/>
        <v>21</v>
      </c>
      <c r="N3238" s="1">
        <f t="shared" si="1702"/>
        <v>6</v>
      </c>
      <c r="O3238" s="2">
        <f t="shared" si="1703"/>
        <v>1.00236462</v>
      </c>
      <c r="P3238" s="11">
        <f t="shared" si="1691"/>
        <v>1.0030997100000001</v>
      </c>
      <c r="Q3238" s="11">
        <f t="shared" si="1720"/>
        <v>1.6416359978794777</v>
      </c>
      <c r="R3238" s="2">
        <f t="shared" si="1690"/>
        <v>1.6455178399999999</v>
      </c>
      <c r="S3238" s="2">
        <f t="shared" si="1718"/>
        <v>1.54506685</v>
      </c>
      <c r="T3238" s="2">
        <f t="shared" si="1704"/>
        <v>19055.651072069999</v>
      </c>
      <c r="U3238" s="2">
        <f t="shared" si="1705"/>
        <v>6722.4299741804443</v>
      </c>
      <c r="V3238" s="2">
        <f t="shared" si="1706"/>
        <v>0</v>
      </c>
      <c r="W3238" s="2">
        <f t="shared" si="1707"/>
        <v>19055.651072070446</v>
      </c>
      <c r="X3238" s="29">
        <f t="shared" si="1708"/>
        <v>0</v>
      </c>
      <c r="Y3238" s="2">
        <f t="shared" si="1719"/>
        <v>0</v>
      </c>
      <c r="Z3238" s="82">
        <f t="shared" si="1709"/>
        <v>0</v>
      </c>
      <c r="AA3238" s="2">
        <f t="shared" si="1692"/>
        <v>0</v>
      </c>
      <c r="AB3238" s="27">
        <f t="shared" si="1716"/>
        <v>6.7299999999999999E-2</v>
      </c>
      <c r="AC3238" s="29">
        <f t="shared" si="1697"/>
        <v>6</v>
      </c>
      <c r="AD3238" s="29">
        <v>252</v>
      </c>
      <c r="AE3238" s="11">
        <f t="shared" si="1721"/>
        <v>1.0015519669999999</v>
      </c>
      <c r="AF3238" s="2">
        <f t="shared" si="1693"/>
        <v>29.57374162</v>
      </c>
      <c r="AG3238" s="2">
        <f t="shared" si="1710"/>
        <v>29.57374162</v>
      </c>
      <c r="AH3238" s="3">
        <f t="shared" si="1711"/>
        <v>0</v>
      </c>
      <c r="AI3238" s="4" t="str">
        <f t="shared" si="1722"/>
        <v>A+J=</v>
      </c>
      <c r="AJ3238" s="12">
        <f t="shared" si="1717"/>
        <v>44378</v>
      </c>
      <c r="AK3238" s="12"/>
      <c r="AL3238" s="4"/>
      <c r="AM3238" s="1"/>
      <c r="AN3238" s="12"/>
      <c r="AO3238" s="1"/>
      <c r="AP3238" s="1"/>
      <c r="AQ3238" s="3"/>
      <c r="AR3238" s="3"/>
      <c r="AS3238" s="7"/>
      <c r="AT3238" s="1"/>
      <c r="AU3238" s="1"/>
      <c r="AV3238" s="1"/>
      <c r="AW3238" s="1"/>
      <c r="AX3238" s="1"/>
      <c r="AY3238" s="1"/>
      <c r="AZ3238" s="1"/>
      <c r="BA3238" s="1"/>
      <c r="BB3238" s="1"/>
    </row>
    <row r="3239" spans="1:54" x14ac:dyDescent="0.2">
      <c r="A3239" s="178">
        <f t="shared" si="1712"/>
        <v>44358</v>
      </c>
      <c r="B3239" s="2">
        <f t="shared" si="1698"/>
        <v>19090.158226480446</v>
      </c>
      <c r="C3239" s="2">
        <f t="shared" si="1713"/>
        <v>12333.22109789</v>
      </c>
      <c r="D3239" s="2">
        <f>SUM(Y3239:Y$3321)</f>
        <v>12333.22109789</v>
      </c>
      <c r="E3239" s="11">
        <f t="shared" si="1699"/>
        <v>0</v>
      </c>
      <c r="F3239" s="99">
        <f t="shared" si="1694"/>
        <v>5692.31</v>
      </c>
      <c r="G3239" s="3">
        <f>IF(N3239=1,VLOOKUP(A3238,[1]Plan1!$BG$69:$BI$188,3),G3238)</f>
        <v>5739.56</v>
      </c>
      <c r="H3239" s="200">
        <f t="shared" si="1695"/>
        <v>44288</v>
      </c>
      <c r="I3239" s="200">
        <f t="shared" si="1696"/>
        <v>44318</v>
      </c>
      <c r="J3239" s="27">
        <f t="shared" si="1700"/>
        <v>8.3006723105383262E-3</v>
      </c>
      <c r="K3239" s="12">
        <f t="shared" si="1714"/>
        <v>44378</v>
      </c>
      <c r="L3239" s="12">
        <f t="shared" si="1701"/>
        <v>44378</v>
      </c>
      <c r="M3239" s="1">
        <f t="shared" si="1715"/>
        <v>21</v>
      </c>
      <c r="N3239" s="1">
        <f t="shared" si="1702"/>
        <v>7</v>
      </c>
      <c r="O3239" s="2">
        <f t="shared" si="1703"/>
        <v>1.0027592700000001</v>
      </c>
      <c r="P3239" s="11">
        <f t="shared" si="1691"/>
        <v>1.0030997100000001</v>
      </c>
      <c r="Q3239" s="11">
        <f t="shared" si="1720"/>
        <v>1.6416359978794777</v>
      </c>
      <c r="R3239" s="2">
        <f t="shared" si="1690"/>
        <v>1.64616571</v>
      </c>
      <c r="S3239" s="2">
        <f t="shared" si="1718"/>
        <v>1.54506685</v>
      </c>
      <c r="T3239" s="2">
        <f t="shared" si="1704"/>
        <v>19055.651072069999</v>
      </c>
      <c r="U3239" s="2">
        <f t="shared" si="1705"/>
        <v>6722.4299741804443</v>
      </c>
      <c r="V3239" s="2">
        <f t="shared" si="1706"/>
        <v>0</v>
      </c>
      <c r="W3239" s="2">
        <f t="shared" si="1707"/>
        <v>19055.651072070446</v>
      </c>
      <c r="X3239" s="29">
        <f t="shared" si="1708"/>
        <v>0</v>
      </c>
      <c r="Y3239" s="2">
        <f t="shared" si="1719"/>
        <v>0</v>
      </c>
      <c r="Z3239" s="82">
        <f t="shared" si="1709"/>
        <v>0</v>
      </c>
      <c r="AA3239" s="2">
        <f t="shared" si="1692"/>
        <v>0</v>
      </c>
      <c r="AB3239" s="27">
        <f t="shared" si="1716"/>
        <v>6.7299999999999999E-2</v>
      </c>
      <c r="AC3239" s="29">
        <f t="shared" si="1697"/>
        <v>7</v>
      </c>
      <c r="AD3239" s="29">
        <v>252</v>
      </c>
      <c r="AE3239" s="11">
        <f t="shared" si="1721"/>
        <v>1.0018108619999999</v>
      </c>
      <c r="AF3239" s="2">
        <f t="shared" si="1693"/>
        <v>34.507154409999998</v>
      </c>
      <c r="AG3239" s="2">
        <f t="shared" si="1710"/>
        <v>34.507154409999998</v>
      </c>
      <c r="AH3239" s="3">
        <f t="shared" si="1711"/>
        <v>0</v>
      </c>
      <c r="AI3239" s="4" t="str">
        <f t="shared" si="1722"/>
        <v>A+J=</v>
      </c>
      <c r="AJ3239" s="12">
        <f t="shared" si="1717"/>
        <v>44378</v>
      </c>
      <c r="AK3239" s="12"/>
      <c r="AL3239" s="4"/>
      <c r="AM3239" s="1"/>
      <c r="AN3239" s="12"/>
      <c r="AO3239" s="1"/>
      <c r="AP3239" s="1"/>
      <c r="AQ3239" s="3"/>
      <c r="AR3239" s="3"/>
      <c r="AS3239" s="7"/>
      <c r="AT3239" s="1"/>
      <c r="AU3239" s="1"/>
      <c r="AV3239" s="1"/>
      <c r="AW3239" s="1"/>
      <c r="AX3239" s="1"/>
      <c r="AY3239" s="1"/>
      <c r="AZ3239" s="1"/>
      <c r="BA3239" s="1"/>
      <c r="BB3239" s="1"/>
    </row>
    <row r="3240" spans="1:54" x14ac:dyDescent="0.2">
      <c r="A3240" s="178">
        <f t="shared" si="1712"/>
        <v>44359</v>
      </c>
      <c r="B3240" s="2">
        <f t="shared" si="1698"/>
        <v>19095.092935050445</v>
      </c>
      <c r="C3240" s="2">
        <f t="shared" si="1713"/>
        <v>12333.22109789</v>
      </c>
      <c r="D3240" s="2">
        <f>SUM(Y3240:Y$3321)</f>
        <v>12333.22109789</v>
      </c>
      <c r="E3240" s="11">
        <f t="shared" si="1699"/>
        <v>0</v>
      </c>
      <c r="F3240" s="99">
        <f t="shared" si="1694"/>
        <v>5692.31</v>
      </c>
      <c r="G3240" s="3">
        <f>IF(N3240=1,VLOOKUP(A3239,[1]Plan1!$BG$69:$BI$188,3),G3239)</f>
        <v>5739.56</v>
      </c>
      <c r="H3240" s="200">
        <f t="shared" si="1695"/>
        <v>44288</v>
      </c>
      <c r="I3240" s="200">
        <f t="shared" si="1696"/>
        <v>44318</v>
      </c>
      <c r="J3240" s="27">
        <f t="shared" si="1700"/>
        <v>8.3006723105383262E-3</v>
      </c>
      <c r="K3240" s="12">
        <f t="shared" si="1714"/>
        <v>44378</v>
      </c>
      <c r="L3240" s="12">
        <f t="shared" si="1701"/>
        <v>44378</v>
      </c>
      <c r="M3240" s="1">
        <f t="shared" si="1715"/>
        <v>21</v>
      </c>
      <c r="N3240" s="1">
        <f t="shared" si="1702"/>
        <v>8</v>
      </c>
      <c r="O3240" s="2">
        <f t="shared" si="1703"/>
        <v>1.0031540699999999</v>
      </c>
      <c r="P3240" s="11">
        <f t="shared" si="1691"/>
        <v>1.0030997100000001</v>
      </c>
      <c r="Q3240" s="11">
        <f t="shared" si="1720"/>
        <v>1.6416359978794777</v>
      </c>
      <c r="R3240" s="2">
        <f t="shared" si="1690"/>
        <v>1.6468138299999999</v>
      </c>
      <c r="S3240" s="2">
        <f t="shared" si="1718"/>
        <v>1.54506685</v>
      </c>
      <c r="T3240" s="2">
        <f t="shared" si="1704"/>
        <v>19055.651072069999</v>
      </c>
      <c r="U3240" s="2">
        <f t="shared" si="1705"/>
        <v>6722.4299741804443</v>
      </c>
      <c r="V3240" s="2">
        <f t="shared" si="1706"/>
        <v>0</v>
      </c>
      <c r="W3240" s="2">
        <f t="shared" si="1707"/>
        <v>19055.651072070446</v>
      </c>
      <c r="X3240" s="29">
        <f t="shared" si="1708"/>
        <v>0</v>
      </c>
      <c r="Y3240" s="2">
        <f t="shared" si="1719"/>
        <v>0</v>
      </c>
      <c r="Z3240" s="82">
        <f t="shared" si="1709"/>
        <v>0</v>
      </c>
      <c r="AA3240" s="2">
        <f t="shared" si="1692"/>
        <v>0</v>
      </c>
      <c r="AB3240" s="27">
        <f t="shared" si="1716"/>
        <v>6.7299999999999999E-2</v>
      </c>
      <c r="AC3240" s="29">
        <f t="shared" si="1697"/>
        <v>8</v>
      </c>
      <c r="AD3240" s="29">
        <v>252</v>
      </c>
      <c r="AE3240" s="11">
        <f t="shared" si="1721"/>
        <v>1.002069825</v>
      </c>
      <c r="AF3240" s="2">
        <f t="shared" si="1693"/>
        <v>39.441862980000003</v>
      </c>
      <c r="AG3240" s="2">
        <f t="shared" si="1710"/>
        <v>39.441862980000003</v>
      </c>
      <c r="AH3240" s="3">
        <f t="shared" si="1711"/>
        <v>0</v>
      </c>
      <c r="AI3240" s="4" t="str">
        <f t="shared" si="1722"/>
        <v>A+J=</v>
      </c>
      <c r="AJ3240" s="12">
        <f t="shared" si="1717"/>
        <v>44378</v>
      </c>
      <c r="AK3240" s="12"/>
      <c r="AL3240" s="4"/>
      <c r="AM3240" s="1"/>
      <c r="AN3240" s="12"/>
      <c r="AO3240" s="1"/>
      <c r="AP3240" s="1"/>
      <c r="AQ3240" s="3"/>
      <c r="AR3240" s="3"/>
      <c r="AS3240" s="7"/>
      <c r="AT3240" s="1"/>
      <c r="AU3240" s="1"/>
      <c r="AV3240" s="1"/>
      <c r="AW3240" s="1"/>
      <c r="AX3240" s="1"/>
      <c r="AY3240" s="1"/>
      <c r="AZ3240" s="1"/>
      <c r="BA3240" s="1"/>
      <c r="BB3240" s="1"/>
    </row>
    <row r="3241" spans="1:54" x14ac:dyDescent="0.2">
      <c r="A3241" s="178">
        <f t="shared" si="1712"/>
        <v>44360</v>
      </c>
      <c r="B3241" s="2">
        <f t="shared" si="1698"/>
        <v>19095.092935050445</v>
      </c>
      <c r="C3241" s="2">
        <f t="shared" si="1713"/>
        <v>12333.22109789</v>
      </c>
      <c r="D3241" s="2">
        <f>SUM(Y3241:Y$3321)</f>
        <v>12333.22109789</v>
      </c>
      <c r="E3241" s="11">
        <f t="shared" si="1699"/>
        <v>0</v>
      </c>
      <c r="F3241" s="99">
        <f t="shared" si="1694"/>
        <v>5692.31</v>
      </c>
      <c r="G3241" s="3">
        <f>IF(N3241=1,VLOOKUP(A3240,[1]Plan1!$BG$69:$BI$188,3),G3240)</f>
        <v>5739.56</v>
      </c>
      <c r="H3241" s="200">
        <f t="shared" si="1695"/>
        <v>44288</v>
      </c>
      <c r="I3241" s="200">
        <f t="shared" si="1696"/>
        <v>44318</v>
      </c>
      <c r="J3241" s="27">
        <f t="shared" si="1700"/>
        <v>8.3006723105383262E-3</v>
      </c>
      <c r="K3241" s="12">
        <f t="shared" si="1714"/>
        <v>44378</v>
      </c>
      <c r="L3241" s="12">
        <f t="shared" si="1701"/>
        <v>44378</v>
      </c>
      <c r="M3241" s="1">
        <f t="shared" si="1715"/>
        <v>21</v>
      </c>
      <c r="N3241" s="1">
        <f t="shared" si="1702"/>
        <v>8</v>
      </c>
      <c r="O3241" s="2">
        <f t="shared" si="1703"/>
        <v>1.0031540699999999</v>
      </c>
      <c r="P3241" s="11">
        <f t="shared" si="1691"/>
        <v>1.0030997100000001</v>
      </c>
      <c r="Q3241" s="11">
        <f t="shared" si="1720"/>
        <v>1.6416359978794777</v>
      </c>
      <c r="R3241" s="2">
        <f t="shared" ref="R3241:R3304" si="1723">TRUNC(TRUNC((O3241*Q3241),15),8)</f>
        <v>1.6468138299999999</v>
      </c>
      <c r="S3241" s="2">
        <f t="shared" si="1718"/>
        <v>1.54506685</v>
      </c>
      <c r="T3241" s="2">
        <f t="shared" si="1704"/>
        <v>19055.651072069999</v>
      </c>
      <c r="U3241" s="2">
        <f t="shared" si="1705"/>
        <v>6722.4299741804443</v>
      </c>
      <c r="V3241" s="2">
        <f t="shared" si="1706"/>
        <v>0</v>
      </c>
      <c r="W3241" s="2">
        <f t="shared" si="1707"/>
        <v>19055.651072070446</v>
      </c>
      <c r="X3241" s="29">
        <f t="shared" si="1708"/>
        <v>0</v>
      </c>
      <c r="Y3241" s="2">
        <f t="shared" si="1719"/>
        <v>0</v>
      </c>
      <c r="Z3241" s="82">
        <f t="shared" si="1709"/>
        <v>0</v>
      </c>
      <c r="AA3241" s="2">
        <f t="shared" si="1692"/>
        <v>0</v>
      </c>
      <c r="AB3241" s="27">
        <f t="shared" si="1716"/>
        <v>6.7299999999999999E-2</v>
      </c>
      <c r="AC3241" s="29">
        <f t="shared" si="1697"/>
        <v>8</v>
      </c>
      <c r="AD3241" s="29">
        <v>252</v>
      </c>
      <c r="AE3241" s="11">
        <f t="shared" si="1721"/>
        <v>1.002069825</v>
      </c>
      <c r="AF3241" s="2">
        <f t="shared" si="1693"/>
        <v>39.441862980000003</v>
      </c>
      <c r="AG3241" s="2">
        <f t="shared" si="1710"/>
        <v>39.441862980000003</v>
      </c>
      <c r="AH3241" s="3">
        <f t="shared" si="1711"/>
        <v>0</v>
      </c>
      <c r="AI3241" s="4" t="str">
        <f t="shared" si="1722"/>
        <v>A+J=</v>
      </c>
      <c r="AJ3241" s="12">
        <f t="shared" si="1717"/>
        <v>44378</v>
      </c>
      <c r="AK3241" s="12"/>
      <c r="AL3241" s="4"/>
      <c r="AM3241" s="1"/>
      <c r="AN3241" s="12"/>
      <c r="AO3241" s="1"/>
      <c r="AP3241" s="1"/>
      <c r="AQ3241" s="3"/>
      <c r="AR3241" s="3"/>
      <c r="AS3241" s="7"/>
      <c r="AT3241" s="1"/>
      <c r="AU3241" s="1"/>
      <c r="AV3241" s="1"/>
      <c r="AW3241" s="1"/>
      <c r="AX3241" s="1"/>
      <c r="AY3241" s="1"/>
      <c r="AZ3241" s="1"/>
      <c r="BA3241" s="1"/>
      <c r="BB3241" s="1"/>
    </row>
    <row r="3242" spans="1:54" x14ac:dyDescent="0.2">
      <c r="A3242" s="178">
        <f t="shared" si="1712"/>
        <v>44361</v>
      </c>
      <c r="B3242" s="2">
        <f t="shared" si="1698"/>
        <v>19095.092935050445</v>
      </c>
      <c r="C3242" s="2">
        <f t="shared" si="1713"/>
        <v>12333.22109789</v>
      </c>
      <c r="D3242" s="2">
        <f>SUM(Y3242:Y$3321)</f>
        <v>12333.22109789</v>
      </c>
      <c r="E3242" s="11">
        <f t="shared" si="1699"/>
        <v>0</v>
      </c>
      <c r="F3242" s="99">
        <f t="shared" si="1694"/>
        <v>5692.31</v>
      </c>
      <c r="G3242" s="3">
        <f>IF(N3242=1,VLOOKUP(A3241,[1]Plan1!$BG$69:$BI$188,3),G3241)</f>
        <v>5739.56</v>
      </c>
      <c r="H3242" s="200">
        <f t="shared" si="1695"/>
        <v>44288</v>
      </c>
      <c r="I3242" s="200">
        <f t="shared" si="1696"/>
        <v>44318</v>
      </c>
      <c r="J3242" s="27">
        <f t="shared" si="1700"/>
        <v>8.3006723105383262E-3</v>
      </c>
      <c r="K3242" s="12">
        <f t="shared" si="1714"/>
        <v>44378</v>
      </c>
      <c r="L3242" s="12">
        <f t="shared" si="1701"/>
        <v>44378</v>
      </c>
      <c r="M3242" s="1">
        <f t="shared" si="1715"/>
        <v>21</v>
      </c>
      <c r="N3242" s="1">
        <f t="shared" si="1702"/>
        <v>8</v>
      </c>
      <c r="O3242" s="2">
        <f t="shared" si="1703"/>
        <v>1.0031540699999999</v>
      </c>
      <c r="P3242" s="11">
        <f t="shared" ref="P3242:P3305" si="1724">IF(L3242&gt;L3241,O3241,P3241)</f>
        <v>1.0030997100000001</v>
      </c>
      <c r="Q3242" s="11">
        <f t="shared" si="1720"/>
        <v>1.6416359978794777</v>
      </c>
      <c r="R3242" s="2">
        <f t="shared" si="1723"/>
        <v>1.6468138299999999</v>
      </c>
      <c r="S3242" s="2">
        <f t="shared" si="1718"/>
        <v>1.54506685</v>
      </c>
      <c r="T3242" s="2">
        <f t="shared" si="1704"/>
        <v>19055.651072069999</v>
      </c>
      <c r="U3242" s="2">
        <f t="shared" si="1705"/>
        <v>6722.4299741804443</v>
      </c>
      <c r="V3242" s="2">
        <f t="shared" si="1706"/>
        <v>0</v>
      </c>
      <c r="W3242" s="2">
        <f t="shared" si="1707"/>
        <v>19055.651072070446</v>
      </c>
      <c r="X3242" s="29">
        <f t="shared" si="1708"/>
        <v>0</v>
      </c>
      <c r="Y3242" s="2">
        <f t="shared" si="1719"/>
        <v>0</v>
      </c>
      <c r="Z3242" s="82">
        <f t="shared" si="1709"/>
        <v>0</v>
      </c>
      <c r="AA3242" s="2">
        <f t="shared" si="1692"/>
        <v>0</v>
      </c>
      <c r="AB3242" s="27">
        <f t="shared" si="1716"/>
        <v>6.7299999999999999E-2</v>
      </c>
      <c r="AC3242" s="29">
        <f t="shared" si="1697"/>
        <v>8</v>
      </c>
      <c r="AD3242" s="29">
        <v>252</v>
      </c>
      <c r="AE3242" s="11">
        <f t="shared" si="1721"/>
        <v>1.002069825</v>
      </c>
      <c r="AF3242" s="2">
        <f t="shared" si="1693"/>
        <v>39.441862980000003</v>
      </c>
      <c r="AG3242" s="2">
        <f t="shared" si="1710"/>
        <v>39.441862980000003</v>
      </c>
      <c r="AH3242" s="3">
        <f t="shared" si="1711"/>
        <v>0</v>
      </c>
      <c r="AI3242" s="4" t="str">
        <f t="shared" si="1722"/>
        <v>A+J=</v>
      </c>
      <c r="AJ3242" s="12">
        <f t="shared" si="1717"/>
        <v>44378</v>
      </c>
      <c r="AK3242" s="12"/>
      <c r="AL3242" s="4"/>
      <c r="AM3242" s="1"/>
      <c r="AN3242" s="12"/>
      <c r="AO3242" s="1"/>
      <c r="AP3242" s="1"/>
      <c r="AQ3242" s="3"/>
      <c r="AR3242" s="3"/>
      <c r="AS3242" s="7"/>
      <c r="AT3242" s="1"/>
      <c r="AU3242" s="1"/>
      <c r="AV3242" s="1"/>
      <c r="AW3242" s="1"/>
      <c r="AX3242" s="1"/>
      <c r="AY3242" s="1"/>
      <c r="AZ3242" s="1"/>
      <c r="BA3242" s="1"/>
      <c r="BB3242" s="1"/>
    </row>
    <row r="3243" spans="1:54" x14ac:dyDescent="0.2">
      <c r="A3243" s="178">
        <f t="shared" si="1712"/>
        <v>44362</v>
      </c>
      <c r="B3243" s="2">
        <f t="shared" si="1698"/>
        <v>19100.028901290447</v>
      </c>
      <c r="C3243" s="2">
        <f t="shared" si="1713"/>
        <v>12333.22109789</v>
      </c>
      <c r="D3243" s="2">
        <f>SUM(Y3243:Y$3321)</f>
        <v>12333.22109789</v>
      </c>
      <c r="E3243" s="11">
        <f t="shared" si="1699"/>
        <v>0</v>
      </c>
      <c r="F3243" s="99">
        <f t="shared" si="1694"/>
        <v>5692.31</v>
      </c>
      <c r="G3243" s="3">
        <f>IF(N3243=1,VLOOKUP(A3242,[1]Plan1!$BG$69:$BI$188,3),G3242)</f>
        <v>5739.56</v>
      </c>
      <c r="H3243" s="200">
        <f t="shared" si="1695"/>
        <v>44288</v>
      </c>
      <c r="I3243" s="200">
        <f t="shared" si="1696"/>
        <v>44318</v>
      </c>
      <c r="J3243" s="27">
        <f t="shared" si="1700"/>
        <v>8.3006723105383262E-3</v>
      </c>
      <c r="K3243" s="12">
        <f t="shared" si="1714"/>
        <v>44378</v>
      </c>
      <c r="L3243" s="12">
        <f t="shared" si="1701"/>
        <v>44378</v>
      </c>
      <c r="M3243" s="1">
        <f t="shared" si="1715"/>
        <v>21</v>
      </c>
      <c r="N3243" s="1">
        <f t="shared" si="1702"/>
        <v>9</v>
      </c>
      <c r="O3243" s="2">
        <f t="shared" si="1703"/>
        <v>1.0035490300000001</v>
      </c>
      <c r="P3243" s="11">
        <f t="shared" si="1724"/>
        <v>1.0030997100000001</v>
      </c>
      <c r="Q3243" s="11">
        <f t="shared" si="1720"/>
        <v>1.6416359978794777</v>
      </c>
      <c r="R3243" s="2">
        <f t="shared" si="1723"/>
        <v>1.64746221</v>
      </c>
      <c r="S3243" s="2">
        <f t="shared" si="1718"/>
        <v>1.54506685</v>
      </c>
      <c r="T3243" s="2">
        <f t="shared" si="1704"/>
        <v>19055.651072069999</v>
      </c>
      <c r="U3243" s="2">
        <f t="shared" si="1705"/>
        <v>6722.4299741804443</v>
      </c>
      <c r="V3243" s="2">
        <f t="shared" si="1706"/>
        <v>0</v>
      </c>
      <c r="W3243" s="2">
        <f t="shared" si="1707"/>
        <v>19055.651072070446</v>
      </c>
      <c r="X3243" s="29">
        <f t="shared" si="1708"/>
        <v>0</v>
      </c>
      <c r="Y3243" s="2">
        <f t="shared" si="1719"/>
        <v>0</v>
      </c>
      <c r="Z3243" s="82">
        <f t="shared" si="1709"/>
        <v>0</v>
      </c>
      <c r="AA3243" s="2">
        <f t="shared" si="1692"/>
        <v>0</v>
      </c>
      <c r="AB3243" s="27">
        <f t="shared" si="1716"/>
        <v>6.7299999999999999E-2</v>
      </c>
      <c r="AC3243" s="29">
        <f t="shared" si="1697"/>
        <v>9</v>
      </c>
      <c r="AD3243" s="29">
        <v>252</v>
      </c>
      <c r="AE3243" s="11">
        <f t="shared" si="1721"/>
        <v>1.0023288539999999</v>
      </c>
      <c r="AF3243" s="2">
        <f t="shared" si="1693"/>
        <v>44.377829220000002</v>
      </c>
      <c r="AG3243" s="2">
        <f t="shared" si="1710"/>
        <v>44.377829220000002</v>
      </c>
      <c r="AH3243" s="3">
        <f t="shared" si="1711"/>
        <v>0</v>
      </c>
      <c r="AI3243" s="4" t="str">
        <f t="shared" si="1722"/>
        <v>A+J=</v>
      </c>
      <c r="AJ3243" s="12">
        <f t="shared" si="1717"/>
        <v>44378</v>
      </c>
      <c r="AK3243" s="12"/>
      <c r="AL3243" s="4"/>
      <c r="AM3243" s="1"/>
      <c r="AN3243" s="12"/>
      <c r="AO3243" s="1"/>
      <c r="AP3243" s="1"/>
      <c r="AQ3243" s="3"/>
      <c r="AR3243" s="3"/>
      <c r="AS3243" s="7"/>
      <c r="AT3243" s="1"/>
      <c r="AU3243" s="1"/>
      <c r="AV3243" s="1"/>
      <c r="AW3243" s="1"/>
      <c r="AX3243" s="1"/>
      <c r="AY3243" s="1"/>
      <c r="AZ3243" s="1"/>
      <c r="BA3243" s="1"/>
      <c r="BB3243" s="1"/>
    </row>
    <row r="3244" spans="1:54" x14ac:dyDescent="0.2">
      <c r="A3244" s="178">
        <f t="shared" si="1712"/>
        <v>44363</v>
      </c>
      <c r="B3244" s="2">
        <f t="shared" si="1698"/>
        <v>19104.966144260445</v>
      </c>
      <c r="C3244" s="2">
        <f t="shared" si="1713"/>
        <v>12333.22109789</v>
      </c>
      <c r="D3244" s="2">
        <f>SUM(Y3244:Y$3321)</f>
        <v>12333.22109789</v>
      </c>
      <c r="E3244" s="11">
        <f t="shared" si="1699"/>
        <v>0</v>
      </c>
      <c r="F3244" s="99">
        <f t="shared" si="1694"/>
        <v>5692.31</v>
      </c>
      <c r="G3244" s="3">
        <f>IF(N3244=1,VLOOKUP(A3243,[1]Plan1!$BG$69:$BI$188,3),G3243)</f>
        <v>5739.56</v>
      </c>
      <c r="H3244" s="200">
        <f t="shared" si="1695"/>
        <v>44288</v>
      </c>
      <c r="I3244" s="200">
        <f t="shared" si="1696"/>
        <v>44318</v>
      </c>
      <c r="J3244" s="27">
        <f t="shared" si="1700"/>
        <v>8.3006723105383262E-3</v>
      </c>
      <c r="K3244" s="12">
        <f t="shared" si="1714"/>
        <v>44378</v>
      </c>
      <c r="L3244" s="12">
        <f t="shared" si="1701"/>
        <v>44378</v>
      </c>
      <c r="M3244" s="1">
        <f t="shared" si="1715"/>
        <v>21</v>
      </c>
      <c r="N3244" s="1">
        <f t="shared" si="1702"/>
        <v>10</v>
      </c>
      <c r="O3244" s="2">
        <f t="shared" si="1703"/>
        <v>1.00394414</v>
      </c>
      <c r="P3244" s="11">
        <f t="shared" si="1724"/>
        <v>1.0030997100000001</v>
      </c>
      <c r="Q3244" s="11">
        <f t="shared" si="1720"/>
        <v>1.6416359978794777</v>
      </c>
      <c r="R3244" s="2">
        <f t="shared" si="1723"/>
        <v>1.64811084</v>
      </c>
      <c r="S3244" s="2">
        <f t="shared" si="1718"/>
        <v>1.54506685</v>
      </c>
      <c r="T3244" s="2">
        <f t="shared" si="1704"/>
        <v>19055.651072069999</v>
      </c>
      <c r="U3244" s="2">
        <f t="shared" si="1705"/>
        <v>6722.4299741804443</v>
      </c>
      <c r="V3244" s="2">
        <f t="shared" si="1706"/>
        <v>0</v>
      </c>
      <c r="W3244" s="2">
        <f t="shared" si="1707"/>
        <v>19055.651072070446</v>
      </c>
      <c r="X3244" s="29">
        <f t="shared" si="1708"/>
        <v>0</v>
      </c>
      <c r="Y3244" s="2">
        <f t="shared" si="1719"/>
        <v>0</v>
      </c>
      <c r="Z3244" s="82">
        <f t="shared" si="1709"/>
        <v>0</v>
      </c>
      <c r="AA3244" s="2">
        <f t="shared" si="1692"/>
        <v>0</v>
      </c>
      <c r="AB3244" s="27">
        <f t="shared" si="1716"/>
        <v>6.7299999999999999E-2</v>
      </c>
      <c r="AC3244" s="29">
        <f t="shared" si="1697"/>
        <v>10</v>
      </c>
      <c r="AD3244" s="29">
        <v>252</v>
      </c>
      <c r="AE3244" s="11">
        <f t="shared" si="1721"/>
        <v>1.0025879499999999</v>
      </c>
      <c r="AF3244" s="2">
        <f t="shared" si="1693"/>
        <v>49.315072190000002</v>
      </c>
      <c r="AG3244" s="2">
        <f t="shared" si="1710"/>
        <v>49.315072190000002</v>
      </c>
      <c r="AH3244" s="3">
        <f t="shared" si="1711"/>
        <v>0</v>
      </c>
      <c r="AI3244" s="4" t="str">
        <f t="shared" si="1722"/>
        <v>A+J=</v>
      </c>
      <c r="AJ3244" s="12">
        <f t="shared" si="1717"/>
        <v>44378</v>
      </c>
      <c r="AK3244" s="12"/>
      <c r="AL3244" s="4"/>
      <c r="AM3244" s="1"/>
      <c r="AN3244" s="12"/>
      <c r="AO3244" s="1"/>
      <c r="AP3244" s="1"/>
      <c r="AQ3244" s="3"/>
      <c r="AR3244" s="3"/>
      <c r="AS3244" s="7"/>
      <c r="AT3244" s="1"/>
      <c r="AU3244" s="1"/>
      <c r="AV3244" s="1"/>
      <c r="AW3244" s="1"/>
      <c r="AX3244" s="1"/>
      <c r="AY3244" s="1"/>
      <c r="AZ3244" s="1"/>
      <c r="BA3244" s="1"/>
      <c r="BB3244" s="1"/>
    </row>
    <row r="3245" spans="1:54" x14ac:dyDescent="0.2">
      <c r="A3245" s="178">
        <f t="shared" si="1712"/>
        <v>44364</v>
      </c>
      <c r="B3245" s="2">
        <f t="shared" si="1698"/>
        <v>19109.904663960446</v>
      </c>
      <c r="C3245" s="2">
        <f t="shared" si="1713"/>
        <v>12333.22109789</v>
      </c>
      <c r="D3245" s="2">
        <f>SUM(Y3245:Y$3321)</f>
        <v>12333.22109789</v>
      </c>
      <c r="E3245" s="11">
        <f t="shared" si="1699"/>
        <v>0</v>
      </c>
      <c r="F3245" s="99">
        <f t="shared" si="1694"/>
        <v>5692.31</v>
      </c>
      <c r="G3245" s="3">
        <f>IF(N3245=1,VLOOKUP(A3244,[1]Plan1!$BG$69:$BI$188,3),G3244)</f>
        <v>5739.56</v>
      </c>
      <c r="H3245" s="200">
        <f t="shared" si="1695"/>
        <v>44288</v>
      </c>
      <c r="I3245" s="200">
        <f t="shared" si="1696"/>
        <v>44318</v>
      </c>
      <c r="J3245" s="27">
        <f t="shared" si="1700"/>
        <v>8.3006723105383262E-3</v>
      </c>
      <c r="K3245" s="12">
        <f t="shared" si="1714"/>
        <v>44378</v>
      </c>
      <c r="L3245" s="12">
        <f t="shared" si="1701"/>
        <v>44378</v>
      </c>
      <c r="M3245" s="1">
        <f t="shared" si="1715"/>
        <v>21</v>
      </c>
      <c r="N3245" s="1">
        <f t="shared" si="1702"/>
        <v>11</v>
      </c>
      <c r="O3245" s="2">
        <f t="shared" si="1703"/>
        <v>1.00433941</v>
      </c>
      <c r="P3245" s="11">
        <f t="shared" si="1724"/>
        <v>1.0030997100000001</v>
      </c>
      <c r="Q3245" s="11">
        <f t="shared" si="1720"/>
        <v>1.6416359978794777</v>
      </c>
      <c r="R3245" s="2">
        <f t="shared" si="1723"/>
        <v>1.6487597199999999</v>
      </c>
      <c r="S3245" s="2">
        <f t="shared" si="1718"/>
        <v>1.54506685</v>
      </c>
      <c r="T3245" s="2">
        <f t="shared" si="1704"/>
        <v>19055.651072069999</v>
      </c>
      <c r="U3245" s="2">
        <f t="shared" si="1705"/>
        <v>6722.4299741804443</v>
      </c>
      <c r="V3245" s="2">
        <f t="shared" si="1706"/>
        <v>0</v>
      </c>
      <c r="W3245" s="2">
        <f t="shared" si="1707"/>
        <v>19055.651072070446</v>
      </c>
      <c r="X3245" s="29">
        <f t="shared" si="1708"/>
        <v>0</v>
      </c>
      <c r="Y3245" s="2">
        <f t="shared" si="1719"/>
        <v>0</v>
      </c>
      <c r="Z3245" s="82">
        <f t="shared" si="1709"/>
        <v>0</v>
      </c>
      <c r="AA3245" s="2">
        <f t="shared" si="1692"/>
        <v>0</v>
      </c>
      <c r="AB3245" s="27">
        <f t="shared" si="1716"/>
        <v>6.7299999999999999E-2</v>
      </c>
      <c r="AC3245" s="29">
        <f t="shared" si="1697"/>
        <v>11</v>
      </c>
      <c r="AD3245" s="29">
        <v>252</v>
      </c>
      <c r="AE3245" s="11">
        <f t="shared" si="1721"/>
        <v>1.0028471130000001</v>
      </c>
      <c r="AF3245" s="2">
        <f t="shared" si="1693"/>
        <v>54.253591890000003</v>
      </c>
      <c r="AG3245" s="2">
        <f t="shared" si="1710"/>
        <v>54.253591890000003</v>
      </c>
      <c r="AH3245" s="3">
        <f t="shared" si="1711"/>
        <v>0</v>
      </c>
      <c r="AI3245" s="4" t="str">
        <f t="shared" si="1722"/>
        <v>A+J=</v>
      </c>
      <c r="AJ3245" s="12">
        <f t="shared" si="1717"/>
        <v>44378</v>
      </c>
      <c r="AK3245" s="12"/>
      <c r="AL3245" s="4"/>
      <c r="AM3245" s="1"/>
      <c r="AN3245" s="12"/>
      <c r="AO3245" s="1"/>
      <c r="AP3245" s="1"/>
      <c r="AQ3245" s="3"/>
      <c r="AR3245" s="3"/>
      <c r="AS3245" s="7"/>
      <c r="AT3245" s="1"/>
      <c r="AU3245" s="1"/>
      <c r="AV3245" s="1"/>
      <c r="AW3245" s="1"/>
      <c r="AX3245" s="1"/>
      <c r="AY3245" s="1"/>
      <c r="AZ3245" s="1"/>
      <c r="BA3245" s="1"/>
      <c r="BB3245" s="1"/>
    </row>
    <row r="3246" spans="1:54" x14ac:dyDescent="0.2">
      <c r="A3246" s="178">
        <f t="shared" si="1712"/>
        <v>44365</v>
      </c>
      <c r="B3246" s="2">
        <f t="shared" si="1698"/>
        <v>19114.844460380446</v>
      </c>
      <c r="C3246" s="2">
        <f t="shared" si="1713"/>
        <v>12333.22109789</v>
      </c>
      <c r="D3246" s="2">
        <f>SUM(Y3246:Y$3321)</f>
        <v>12333.22109789</v>
      </c>
      <c r="E3246" s="11">
        <f t="shared" si="1699"/>
        <v>0</v>
      </c>
      <c r="F3246" s="99">
        <f t="shared" si="1694"/>
        <v>5692.31</v>
      </c>
      <c r="G3246" s="3">
        <f>IF(N3246=1,VLOOKUP(A3245,[1]Plan1!$BG$69:$BI$188,3),G3245)</f>
        <v>5739.56</v>
      </c>
      <c r="H3246" s="200">
        <f t="shared" si="1695"/>
        <v>44288</v>
      </c>
      <c r="I3246" s="200">
        <f t="shared" si="1696"/>
        <v>44318</v>
      </c>
      <c r="J3246" s="27">
        <f t="shared" si="1700"/>
        <v>8.3006723105383262E-3</v>
      </c>
      <c r="K3246" s="12">
        <f t="shared" si="1714"/>
        <v>44378</v>
      </c>
      <c r="L3246" s="12">
        <f t="shared" si="1701"/>
        <v>44378</v>
      </c>
      <c r="M3246" s="1">
        <f t="shared" si="1715"/>
        <v>21</v>
      </c>
      <c r="N3246" s="1">
        <f t="shared" si="1702"/>
        <v>12</v>
      </c>
      <c r="O3246" s="2">
        <f t="shared" si="1703"/>
        <v>1.0047348300000001</v>
      </c>
      <c r="P3246" s="11">
        <f t="shared" si="1724"/>
        <v>1.0030997100000001</v>
      </c>
      <c r="Q3246" s="11">
        <f t="shared" si="1720"/>
        <v>1.6416359978794777</v>
      </c>
      <c r="R3246" s="2">
        <f t="shared" si="1723"/>
        <v>1.6494088600000001</v>
      </c>
      <c r="S3246" s="2">
        <f t="shared" si="1718"/>
        <v>1.54506685</v>
      </c>
      <c r="T3246" s="2">
        <f t="shared" si="1704"/>
        <v>19055.651072069999</v>
      </c>
      <c r="U3246" s="2">
        <f t="shared" si="1705"/>
        <v>6722.4299741804443</v>
      </c>
      <c r="V3246" s="2">
        <f t="shared" si="1706"/>
        <v>0</v>
      </c>
      <c r="W3246" s="2">
        <f t="shared" si="1707"/>
        <v>19055.651072070446</v>
      </c>
      <c r="X3246" s="29">
        <f t="shared" si="1708"/>
        <v>0</v>
      </c>
      <c r="Y3246" s="2">
        <f t="shared" si="1719"/>
        <v>0</v>
      </c>
      <c r="Z3246" s="82">
        <f t="shared" si="1709"/>
        <v>0</v>
      </c>
      <c r="AA3246" s="2">
        <f t="shared" si="1692"/>
        <v>0</v>
      </c>
      <c r="AB3246" s="27">
        <f t="shared" si="1716"/>
        <v>6.7299999999999999E-2</v>
      </c>
      <c r="AC3246" s="29">
        <f t="shared" si="1697"/>
        <v>12</v>
      </c>
      <c r="AD3246" s="29">
        <v>252</v>
      </c>
      <c r="AE3246" s="11">
        <f t="shared" si="1721"/>
        <v>1.003106343</v>
      </c>
      <c r="AF3246" s="2">
        <f t="shared" si="1693"/>
        <v>59.193388310000003</v>
      </c>
      <c r="AG3246" s="2">
        <f t="shared" si="1710"/>
        <v>59.193388310000003</v>
      </c>
      <c r="AH3246" s="3">
        <f t="shared" si="1711"/>
        <v>0</v>
      </c>
      <c r="AI3246" s="4" t="str">
        <f t="shared" si="1722"/>
        <v>A+J=</v>
      </c>
      <c r="AJ3246" s="12">
        <f t="shared" si="1717"/>
        <v>44378</v>
      </c>
      <c r="AK3246" s="12"/>
      <c r="AL3246" s="4"/>
      <c r="AM3246" s="1"/>
      <c r="AN3246" s="12"/>
      <c r="AO3246" s="1"/>
      <c r="AP3246" s="1"/>
      <c r="AQ3246" s="3"/>
      <c r="AR3246" s="3"/>
      <c r="AS3246" s="7"/>
      <c r="AT3246" s="1"/>
      <c r="AU3246" s="1"/>
      <c r="AV3246" s="1"/>
      <c r="AW3246" s="1"/>
      <c r="AX3246" s="1"/>
      <c r="AY3246" s="1"/>
      <c r="AZ3246" s="1"/>
      <c r="BA3246" s="1"/>
      <c r="BB3246" s="1"/>
    </row>
    <row r="3247" spans="1:54" x14ac:dyDescent="0.2">
      <c r="A3247" s="178">
        <f t="shared" si="1712"/>
        <v>44366</v>
      </c>
      <c r="B3247" s="2">
        <f t="shared" si="1698"/>
        <v>19119.785533540446</v>
      </c>
      <c r="C3247" s="2">
        <f t="shared" si="1713"/>
        <v>12333.22109789</v>
      </c>
      <c r="D3247" s="2">
        <f>SUM(Y3247:Y$3321)</f>
        <v>12333.22109789</v>
      </c>
      <c r="E3247" s="11">
        <f t="shared" si="1699"/>
        <v>0</v>
      </c>
      <c r="F3247" s="99">
        <f t="shared" si="1694"/>
        <v>5692.31</v>
      </c>
      <c r="G3247" s="3">
        <f>IF(N3247=1,VLOOKUP(A3246,[1]Plan1!$BG$69:$BI$188,3),G3246)</f>
        <v>5739.56</v>
      </c>
      <c r="H3247" s="200">
        <f t="shared" si="1695"/>
        <v>44288</v>
      </c>
      <c r="I3247" s="200">
        <f t="shared" si="1696"/>
        <v>44318</v>
      </c>
      <c r="J3247" s="27">
        <f t="shared" si="1700"/>
        <v>8.3006723105383262E-3</v>
      </c>
      <c r="K3247" s="12">
        <f t="shared" si="1714"/>
        <v>44378</v>
      </c>
      <c r="L3247" s="12">
        <f t="shared" si="1701"/>
        <v>44378</v>
      </c>
      <c r="M3247" s="1">
        <f t="shared" si="1715"/>
        <v>21</v>
      </c>
      <c r="N3247" s="1">
        <f t="shared" si="1702"/>
        <v>13</v>
      </c>
      <c r="O3247" s="2">
        <f t="shared" si="1703"/>
        <v>1.00513041</v>
      </c>
      <c r="P3247" s="11">
        <f t="shared" si="1724"/>
        <v>1.0030997100000001</v>
      </c>
      <c r="Q3247" s="11">
        <f t="shared" si="1720"/>
        <v>1.6416359978794777</v>
      </c>
      <c r="R3247" s="2">
        <f t="shared" si="1723"/>
        <v>1.65005826</v>
      </c>
      <c r="S3247" s="2">
        <f t="shared" si="1718"/>
        <v>1.54506685</v>
      </c>
      <c r="T3247" s="2">
        <f t="shared" si="1704"/>
        <v>19055.651072069999</v>
      </c>
      <c r="U3247" s="2">
        <f t="shared" si="1705"/>
        <v>6722.4299741804443</v>
      </c>
      <c r="V3247" s="2">
        <f t="shared" si="1706"/>
        <v>0</v>
      </c>
      <c r="W3247" s="2">
        <f t="shared" si="1707"/>
        <v>19055.651072070446</v>
      </c>
      <c r="X3247" s="29">
        <f t="shared" si="1708"/>
        <v>0</v>
      </c>
      <c r="Y3247" s="2">
        <f t="shared" si="1719"/>
        <v>0</v>
      </c>
      <c r="Z3247" s="82">
        <f t="shared" si="1709"/>
        <v>0</v>
      </c>
      <c r="AA3247" s="2">
        <f t="shared" si="1692"/>
        <v>0</v>
      </c>
      <c r="AB3247" s="27">
        <f t="shared" si="1716"/>
        <v>6.7299999999999999E-2</v>
      </c>
      <c r="AC3247" s="29">
        <f t="shared" si="1697"/>
        <v>13</v>
      </c>
      <c r="AD3247" s="29">
        <v>252</v>
      </c>
      <c r="AE3247" s="11">
        <f t="shared" si="1721"/>
        <v>1.0033656399999999</v>
      </c>
      <c r="AF3247" s="2">
        <f t="shared" si="1693"/>
        <v>64.134461470000005</v>
      </c>
      <c r="AG3247" s="2">
        <f t="shared" si="1710"/>
        <v>64.134461470000005</v>
      </c>
      <c r="AH3247" s="3">
        <f t="shared" si="1711"/>
        <v>0</v>
      </c>
      <c r="AI3247" s="4" t="str">
        <f t="shared" si="1722"/>
        <v>A+J=</v>
      </c>
      <c r="AJ3247" s="12">
        <f t="shared" si="1717"/>
        <v>44378</v>
      </c>
      <c r="AK3247" s="12"/>
      <c r="AL3247" s="4"/>
      <c r="AM3247" s="1"/>
      <c r="AN3247" s="12"/>
      <c r="AO3247" s="1"/>
      <c r="AP3247" s="1"/>
      <c r="AQ3247" s="3"/>
      <c r="AR3247" s="3"/>
      <c r="AS3247" s="7"/>
      <c r="AT3247" s="1"/>
      <c r="AU3247" s="1"/>
      <c r="AV3247" s="1"/>
      <c r="AW3247" s="1"/>
      <c r="AX3247" s="1"/>
      <c r="AY3247" s="1"/>
      <c r="AZ3247" s="1"/>
      <c r="BA3247" s="1"/>
      <c r="BB3247" s="1"/>
    </row>
    <row r="3248" spans="1:54" x14ac:dyDescent="0.2">
      <c r="A3248" s="178">
        <f t="shared" si="1712"/>
        <v>44367</v>
      </c>
      <c r="B3248" s="2">
        <f t="shared" si="1698"/>
        <v>19119.785533540446</v>
      </c>
      <c r="C3248" s="2">
        <f t="shared" si="1713"/>
        <v>12333.22109789</v>
      </c>
      <c r="D3248" s="2">
        <f>SUM(Y3248:Y$3321)</f>
        <v>12333.22109789</v>
      </c>
      <c r="E3248" s="11">
        <f t="shared" si="1699"/>
        <v>0</v>
      </c>
      <c r="F3248" s="99">
        <f t="shared" si="1694"/>
        <v>5692.31</v>
      </c>
      <c r="G3248" s="3">
        <f>IF(N3248=1,VLOOKUP(A3247,[1]Plan1!$BG$69:$BI$188,3),G3247)</f>
        <v>5739.56</v>
      </c>
      <c r="H3248" s="200">
        <f t="shared" si="1695"/>
        <v>44288</v>
      </c>
      <c r="I3248" s="200">
        <f t="shared" si="1696"/>
        <v>44318</v>
      </c>
      <c r="J3248" s="27">
        <f t="shared" si="1700"/>
        <v>8.3006723105383262E-3</v>
      </c>
      <c r="K3248" s="12">
        <f t="shared" si="1714"/>
        <v>44378</v>
      </c>
      <c r="L3248" s="12">
        <f t="shared" si="1701"/>
        <v>44378</v>
      </c>
      <c r="M3248" s="1">
        <f t="shared" si="1715"/>
        <v>21</v>
      </c>
      <c r="N3248" s="1">
        <f t="shared" si="1702"/>
        <v>13</v>
      </c>
      <c r="O3248" s="2">
        <f t="shared" si="1703"/>
        <v>1.00513041</v>
      </c>
      <c r="P3248" s="11">
        <f t="shared" si="1724"/>
        <v>1.0030997100000001</v>
      </c>
      <c r="Q3248" s="11">
        <f t="shared" si="1720"/>
        <v>1.6416359978794777</v>
      </c>
      <c r="R3248" s="2">
        <f t="shared" si="1723"/>
        <v>1.65005826</v>
      </c>
      <c r="S3248" s="2">
        <f t="shared" si="1718"/>
        <v>1.54506685</v>
      </c>
      <c r="T3248" s="2">
        <f t="shared" si="1704"/>
        <v>19055.651072069999</v>
      </c>
      <c r="U3248" s="2">
        <f t="shared" si="1705"/>
        <v>6722.4299741804443</v>
      </c>
      <c r="V3248" s="2">
        <f t="shared" si="1706"/>
        <v>0</v>
      </c>
      <c r="W3248" s="2">
        <f t="shared" si="1707"/>
        <v>19055.651072070446</v>
      </c>
      <c r="X3248" s="29">
        <f t="shared" si="1708"/>
        <v>0</v>
      </c>
      <c r="Y3248" s="2">
        <f t="shared" si="1719"/>
        <v>0</v>
      </c>
      <c r="Z3248" s="82">
        <f t="shared" si="1709"/>
        <v>0</v>
      </c>
      <c r="AA3248" s="2">
        <f t="shared" ref="AA3248:AA3311" si="1725">IF(Z3248&gt;0,TRUNC(Z3248*T3248,8),0)</f>
        <v>0</v>
      </c>
      <c r="AB3248" s="27">
        <f t="shared" si="1716"/>
        <v>6.7299999999999999E-2</v>
      </c>
      <c r="AC3248" s="29">
        <f t="shared" si="1697"/>
        <v>13</v>
      </c>
      <c r="AD3248" s="29">
        <v>252</v>
      </c>
      <c r="AE3248" s="11">
        <f t="shared" si="1721"/>
        <v>1.0033656399999999</v>
      </c>
      <c r="AF3248" s="2">
        <f t="shared" ref="AF3248:AF3311" si="1726">TRUNC((T3248*(AE3248-1)),8)</f>
        <v>64.134461470000005</v>
      </c>
      <c r="AG3248" s="2">
        <f t="shared" si="1710"/>
        <v>64.134461470000005</v>
      </c>
      <c r="AH3248" s="3">
        <f t="shared" si="1711"/>
        <v>0</v>
      </c>
      <c r="AI3248" s="4" t="str">
        <f t="shared" si="1722"/>
        <v>A+J=</v>
      </c>
      <c r="AJ3248" s="12">
        <f t="shared" si="1717"/>
        <v>44378</v>
      </c>
      <c r="AK3248" s="12"/>
      <c r="AL3248" s="4"/>
      <c r="AM3248" s="1"/>
      <c r="AN3248" s="12"/>
      <c r="AO3248" s="1"/>
      <c r="AP3248" s="1"/>
      <c r="AQ3248" s="3"/>
      <c r="AR3248" s="3"/>
      <c r="AS3248" s="7"/>
      <c r="AT3248" s="1"/>
      <c r="AU3248" s="1"/>
      <c r="AV3248" s="1"/>
      <c r="AW3248" s="1"/>
      <c r="AX3248" s="1"/>
      <c r="AY3248" s="1"/>
      <c r="AZ3248" s="1"/>
      <c r="BA3248" s="1"/>
      <c r="BB3248" s="1"/>
    </row>
    <row r="3249" spans="1:54" x14ac:dyDescent="0.2">
      <c r="A3249" s="178">
        <f t="shared" si="1712"/>
        <v>44368</v>
      </c>
      <c r="B3249" s="2">
        <f t="shared" si="1698"/>
        <v>19119.785533540446</v>
      </c>
      <c r="C3249" s="2">
        <f t="shared" si="1713"/>
        <v>12333.22109789</v>
      </c>
      <c r="D3249" s="2">
        <f>SUM(Y3249:Y$3321)</f>
        <v>12333.22109789</v>
      </c>
      <c r="E3249" s="11">
        <f t="shared" si="1699"/>
        <v>0</v>
      </c>
      <c r="F3249" s="99">
        <f t="shared" si="1694"/>
        <v>5692.31</v>
      </c>
      <c r="G3249" s="3">
        <f>IF(N3249=1,VLOOKUP(A3248,[1]Plan1!$BG$69:$BI$188,3),G3248)</f>
        <v>5739.56</v>
      </c>
      <c r="H3249" s="200">
        <f t="shared" si="1695"/>
        <v>44288</v>
      </c>
      <c r="I3249" s="200">
        <f t="shared" si="1696"/>
        <v>44318</v>
      </c>
      <c r="J3249" s="27">
        <f t="shared" si="1700"/>
        <v>8.3006723105383262E-3</v>
      </c>
      <c r="K3249" s="12">
        <f t="shared" si="1714"/>
        <v>44378</v>
      </c>
      <c r="L3249" s="12">
        <f t="shared" si="1701"/>
        <v>44378</v>
      </c>
      <c r="M3249" s="1">
        <f t="shared" si="1715"/>
        <v>21</v>
      </c>
      <c r="N3249" s="1">
        <f t="shared" si="1702"/>
        <v>13</v>
      </c>
      <c r="O3249" s="2">
        <f t="shared" si="1703"/>
        <v>1.00513041</v>
      </c>
      <c r="P3249" s="11">
        <f t="shared" si="1724"/>
        <v>1.0030997100000001</v>
      </c>
      <c r="Q3249" s="11">
        <f t="shared" si="1720"/>
        <v>1.6416359978794777</v>
      </c>
      <c r="R3249" s="2">
        <f t="shared" si="1723"/>
        <v>1.65005826</v>
      </c>
      <c r="S3249" s="2">
        <f t="shared" si="1718"/>
        <v>1.54506685</v>
      </c>
      <c r="T3249" s="2">
        <f t="shared" si="1704"/>
        <v>19055.651072069999</v>
      </c>
      <c r="U3249" s="2">
        <f t="shared" si="1705"/>
        <v>6722.4299741804443</v>
      </c>
      <c r="V3249" s="2">
        <f t="shared" si="1706"/>
        <v>0</v>
      </c>
      <c r="W3249" s="2">
        <f t="shared" si="1707"/>
        <v>19055.651072070446</v>
      </c>
      <c r="X3249" s="29">
        <f t="shared" si="1708"/>
        <v>0</v>
      </c>
      <c r="Y3249" s="2">
        <f t="shared" si="1719"/>
        <v>0</v>
      </c>
      <c r="Z3249" s="82">
        <f t="shared" si="1709"/>
        <v>0</v>
      </c>
      <c r="AA3249" s="2">
        <f t="shared" si="1725"/>
        <v>0</v>
      </c>
      <c r="AB3249" s="27">
        <f t="shared" si="1716"/>
        <v>6.7299999999999999E-2</v>
      </c>
      <c r="AC3249" s="29">
        <f t="shared" si="1697"/>
        <v>13</v>
      </c>
      <c r="AD3249" s="29">
        <v>252</v>
      </c>
      <c r="AE3249" s="11">
        <f t="shared" si="1721"/>
        <v>1.0033656399999999</v>
      </c>
      <c r="AF3249" s="2">
        <f t="shared" si="1726"/>
        <v>64.134461470000005</v>
      </c>
      <c r="AG3249" s="2">
        <f t="shared" si="1710"/>
        <v>64.134461470000005</v>
      </c>
      <c r="AH3249" s="3">
        <f t="shared" si="1711"/>
        <v>0</v>
      </c>
      <c r="AI3249" s="4" t="str">
        <f t="shared" si="1722"/>
        <v>A+J=</v>
      </c>
      <c r="AJ3249" s="12">
        <f t="shared" si="1717"/>
        <v>44378</v>
      </c>
      <c r="AK3249" s="12"/>
      <c r="AL3249" s="4"/>
      <c r="AM3249" s="1"/>
      <c r="AN3249" s="12"/>
      <c r="AO3249" s="1"/>
      <c r="AP3249" s="1"/>
      <c r="AQ3249" s="3"/>
      <c r="AR3249" s="3"/>
      <c r="AS3249" s="7"/>
      <c r="AT3249" s="1"/>
      <c r="AU3249" s="1"/>
      <c r="AV3249" s="1"/>
      <c r="AW3249" s="1"/>
      <c r="AX3249" s="1"/>
      <c r="AY3249" s="1"/>
      <c r="AZ3249" s="1"/>
      <c r="BA3249" s="1"/>
      <c r="BB3249" s="1"/>
    </row>
    <row r="3250" spans="1:54" x14ac:dyDescent="0.2">
      <c r="A3250" s="178">
        <f t="shared" si="1712"/>
        <v>44369</v>
      </c>
      <c r="B3250" s="2">
        <f t="shared" si="1698"/>
        <v>19124.727883420448</v>
      </c>
      <c r="C3250" s="2">
        <f t="shared" si="1713"/>
        <v>12333.22109789</v>
      </c>
      <c r="D3250" s="2">
        <f>SUM(Y3250:Y$3321)</f>
        <v>12333.22109789</v>
      </c>
      <c r="E3250" s="11">
        <f t="shared" si="1699"/>
        <v>0</v>
      </c>
      <c r="F3250" s="99">
        <f t="shared" si="1694"/>
        <v>5692.31</v>
      </c>
      <c r="G3250" s="3">
        <f>IF(N3250=1,VLOOKUP(A3249,[1]Plan1!$BG$69:$BI$188,3),G3249)</f>
        <v>5739.56</v>
      </c>
      <c r="H3250" s="200">
        <f t="shared" si="1695"/>
        <v>44288</v>
      </c>
      <c r="I3250" s="200">
        <f t="shared" si="1696"/>
        <v>44318</v>
      </c>
      <c r="J3250" s="27">
        <f t="shared" si="1700"/>
        <v>8.3006723105383262E-3</v>
      </c>
      <c r="K3250" s="12">
        <f t="shared" si="1714"/>
        <v>44378</v>
      </c>
      <c r="L3250" s="12">
        <f t="shared" si="1701"/>
        <v>44378</v>
      </c>
      <c r="M3250" s="1">
        <f t="shared" si="1715"/>
        <v>21</v>
      </c>
      <c r="N3250" s="1">
        <f t="shared" si="1702"/>
        <v>14</v>
      </c>
      <c r="O3250" s="2">
        <f t="shared" si="1703"/>
        <v>1.0055261499999999</v>
      </c>
      <c r="P3250" s="11">
        <f t="shared" si="1724"/>
        <v>1.0030997100000001</v>
      </c>
      <c r="Q3250" s="11">
        <f t="shared" si="1720"/>
        <v>1.6416359978794777</v>
      </c>
      <c r="R3250" s="2">
        <f t="shared" si="1723"/>
        <v>1.6507079200000001</v>
      </c>
      <c r="S3250" s="2">
        <f t="shared" si="1718"/>
        <v>1.54506685</v>
      </c>
      <c r="T3250" s="2">
        <f t="shared" si="1704"/>
        <v>19055.651072069999</v>
      </c>
      <c r="U3250" s="2">
        <f t="shared" si="1705"/>
        <v>6722.4299741804443</v>
      </c>
      <c r="V3250" s="2">
        <f t="shared" si="1706"/>
        <v>0</v>
      </c>
      <c r="W3250" s="2">
        <f t="shared" si="1707"/>
        <v>19055.651072070446</v>
      </c>
      <c r="X3250" s="29">
        <f t="shared" si="1708"/>
        <v>0</v>
      </c>
      <c r="Y3250" s="2">
        <f t="shared" si="1719"/>
        <v>0</v>
      </c>
      <c r="Z3250" s="82">
        <f t="shared" si="1709"/>
        <v>0</v>
      </c>
      <c r="AA3250" s="2">
        <f t="shared" si="1725"/>
        <v>0</v>
      </c>
      <c r="AB3250" s="27">
        <f t="shared" si="1716"/>
        <v>6.7299999999999999E-2</v>
      </c>
      <c r="AC3250" s="29">
        <f t="shared" si="1697"/>
        <v>14</v>
      </c>
      <c r="AD3250" s="29">
        <v>252</v>
      </c>
      <c r="AE3250" s="11">
        <f t="shared" si="1721"/>
        <v>1.0036250040000001</v>
      </c>
      <c r="AF3250" s="2">
        <f t="shared" si="1726"/>
        <v>69.07681135</v>
      </c>
      <c r="AG3250" s="2">
        <f t="shared" si="1710"/>
        <v>69.07681135</v>
      </c>
      <c r="AH3250" s="3">
        <f t="shared" si="1711"/>
        <v>0</v>
      </c>
      <c r="AI3250" s="4" t="str">
        <f t="shared" si="1722"/>
        <v>A+J=</v>
      </c>
      <c r="AJ3250" s="12">
        <f t="shared" si="1717"/>
        <v>44378</v>
      </c>
      <c r="AK3250" s="12"/>
      <c r="AL3250" s="4"/>
      <c r="AM3250" s="1"/>
      <c r="AN3250" s="12"/>
      <c r="AO3250" s="1"/>
      <c r="AP3250" s="1"/>
      <c r="AQ3250" s="3"/>
      <c r="AR3250" s="3"/>
      <c r="AS3250" s="7"/>
      <c r="AT3250" s="1"/>
      <c r="AU3250" s="1"/>
      <c r="AV3250" s="1"/>
      <c r="AW3250" s="1"/>
      <c r="AX3250" s="1"/>
      <c r="AY3250" s="1"/>
      <c r="AZ3250" s="1"/>
      <c r="BA3250" s="1"/>
      <c r="BB3250" s="1"/>
    </row>
    <row r="3251" spans="1:54" x14ac:dyDescent="0.2">
      <c r="A3251" s="178">
        <f t="shared" si="1712"/>
        <v>44370</v>
      </c>
      <c r="B3251" s="2">
        <f t="shared" si="1698"/>
        <v>19129.671510040447</v>
      </c>
      <c r="C3251" s="2">
        <f t="shared" si="1713"/>
        <v>12333.22109789</v>
      </c>
      <c r="D3251" s="2">
        <f>SUM(Y3251:Y$3321)</f>
        <v>12333.22109789</v>
      </c>
      <c r="E3251" s="11">
        <f t="shared" si="1699"/>
        <v>0</v>
      </c>
      <c r="F3251" s="99">
        <f t="shared" si="1694"/>
        <v>5692.31</v>
      </c>
      <c r="G3251" s="3">
        <f>IF(N3251=1,VLOOKUP(A3250,[1]Plan1!$BG$69:$BI$188,3),G3250)</f>
        <v>5739.56</v>
      </c>
      <c r="H3251" s="200">
        <f t="shared" si="1695"/>
        <v>44288</v>
      </c>
      <c r="I3251" s="200">
        <f t="shared" si="1696"/>
        <v>44318</v>
      </c>
      <c r="J3251" s="27">
        <f t="shared" si="1700"/>
        <v>8.3006723105383262E-3</v>
      </c>
      <c r="K3251" s="12">
        <f t="shared" si="1714"/>
        <v>44378</v>
      </c>
      <c r="L3251" s="12">
        <f t="shared" si="1701"/>
        <v>44378</v>
      </c>
      <c r="M3251" s="1">
        <f t="shared" si="1715"/>
        <v>21</v>
      </c>
      <c r="N3251" s="1">
        <f t="shared" si="1702"/>
        <v>15</v>
      </c>
      <c r="O3251" s="2">
        <f t="shared" si="1703"/>
        <v>1.00592204</v>
      </c>
      <c r="P3251" s="11">
        <f t="shared" si="1724"/>
        <v>1.0030997100000001</v>
      </c>
      <c r="Q3251" s="11">
        <f t="shared" si="1720"/>
        <v>1.6416359978794777</v>
      </c>
      <c r="R3251" s="2">
        <f t="shared" si="1723"/>
        <v>1.65135783</v>
      </c>
      <c r="S3251" s="2">
        <f t="shared" si="1718"/>
        <v>1.54506685</v>
      </c>
      <c r="T3251" s="2">
        <f t="shared" si="1704"/>
        <v>19055.651072069999</v>
      </c>
      <c r="U3251" s="2">
        <f t="shared" si="1705"/>
        <v>6722.4299741804443</v>
      </c>
      <c r="V3251" s="2">
        <f t="shared" si="1706"/>
        <v>0</v>
      </c>
      <c r="W3251" s="2">
        <f t="shared" si="1707"/>
        <v>19055.651072070446</v>
      </c>
      <c r="X3251" s="29">
        <f t="shared" si="1708"/>
        <v>0</v>
      </c>
      <c r="Y3251" s="2">
        <f t="shared" si="1719"/>
        <v>0</v>
      </c>
      <c r="Z3251" s="82">
        <f t="shared" si="1709"/>
        <v>0</v>
      </c>
      <c r="AA3251" s="2">
        <f t="shared" si="1725"/>
        <v>0</v>
      </c>
      <c r="AB3251" s="27">
        <f t="shared" si="1716"/>
        <v>6.7299999999999999E-2</v>
      </c>
      <c r="AC3251" s="29">
        <f t="shared" si="1697"/>
        <v>15</v>
      </c>
      <c r="AD3251" s="29">
        <v>252</v>
      </c>
      <c r="AE3251" s="11">
        <f t="shared" si="1721"/>
        <v>1.003884435</v>
      </c>
      <c r="AF3251" s="2">
        <f t="shared" si="1726"/>
        <v>74.020437970000003</v>
      </c>
      <c r="AG3251" s="2">
        <f t="shared" si="1710"/>
        <v>74.020437970000003</v>
      </c>
      <c r="AH3251" s="3">
        <f t="shared" si="1711"/>
        <v>0</v>
      </c>
      <c r="AI3251" s="4" t="str">
        <f t="shared" si="1722"/>
        <v>A+J=</v>
      </c>
      <c r="AJ3251" s="12">
        <f t="shared" si="1717"/>
        <v>44378</v>
      </c>
      <c r="AK3251" s="12"/>
      <c r="AL3251" s="4"/>
      <c r="AM3251" s="1"/>
      <c r="AN3251" s="12"/>
      <c r="AO3251" s="1"/>
      <c r="AP3251" s="1"/>
      <c r="AQ3251" s="3"/>
      <c r="AR3251" s="3"/>
      <c r="AS3251" s="7"/>
      <c r="AT3251" s="1"/>
      <c r="AU3251" s="1"/>
      <c r="AV3251" s="1"/>
      <c r="AW3251" s="1"/>
      <c r="AX3251" s="1"/>
      <c r="AY3251" s="1"/>
      <c r="AZ3251" s="1"/>
      <c r="BA3251" s="1"/>
      <c r="BB3251" s="1"/>
    </row>
    <row r="3252" spans="1:54" x14ac:dyDescent="0.2">
      <c r="A3252" s="178">
        <f t="shared" si="1712"/>
        <v>44371</v>
      </c>
      <c r="B3252" s="2">
        <f t="shared" si="1698"/>
        <v>19134.616432430448</v>
      </c>
      <c r="C3252" s="2">
        <f t="shared" si="1713"/>
        <v>12333.22109789</v>
      </c>
      <c r="D3252" s="2">
        <f>SUM(Y3252:Y$3321)</f>
        <v>12333.22109789</v>
      </c>
      <c r="E3252" s="11">
        <f t="shared" si="1699"/>
        <v>0</v>
      </c>
      <c r="F3252" s="99">
        <f t="shared" si="1694"/>
        <v>5692.31</v>
      </c>
      <c r="G3252" s="3">
        <f>IF(N3252=1,VLOOKUP(A3251,[1]Plan1!$BG$69:$BI$188,3),G3251)</f>
        <v>5739.56</v>
      </c>
      <c r="H3252" s="200">
        <f t="shared" si="1695"/>
        <v>44288</v>
      </c>
      <c r="I3252" s="200">
        <f t="shared" si="1696"/>
        <v>44318</v>
      </c>
      <c r="J3252" s="27">
        <f t="shared" si="1700"/>
        <v>8.3006723105383262E-3</v>
      </c>
      <c r="K3252" s="12">
        <f t="shared" si="1714"/>
        <v>44378</v>
      </c>
      <c r="L3252" s="12">
        <f t="shared" si="1701"/>
        <v>44378</v>
      </c>
      <c r="M3252" s="1">
        <f t="shared" si="1715"/>
        <v>21</v>
      </c>
      <c r="N3252" s="1">
        <f t="shared" si="1702"/>
        <v>16</v>
      </c>
      <c r="O3252" s="2">
        <f t="shared" si="1703"/>
        <v>1.0063180899999999</v>
      </c>
      <c r="P3252" s="11">
        <f t="shared" si="1724"/>
        <v>1.0030997100000001</v>
      </c>
      <c r="Q3252" s="11">
        <f t="shared" si="1720"/>
        <v>1.6416359978794777</v>
      </c>
      <c r="R3252" s="2">
        <f t="shared" si="1723"/>
        <v>1.6520079999999999</v>
      </c>
      <c r="S3252" s="2">
        <f t="shared" si="1718"/>
        <v>1.54506685</v>
      </c>
      <c r="T3252" s="2">
        <f t="shared" si="1704"/>
        <v>19055.651072069999</v>
      </c>
      <c r="U3252" s="2">
        <f t="shared" si="1705"/>
        <v>6722.4299741804443</v>
      </c>
      <c r="V3252" s="2">
        <f t="shared" si="1706"/>
        <v>0</v>
      </c>
      <c r="W3252" s="2">
        <f t="shared" si="1707"/>
        <v>19055.651072070446</v>
      </c>
      <c r="X3252" s="29">
        <f t="shared" si="1708"/>
        <v>0</v>
      </c>
      <c r="Y3252" s="2">
        <f t="shared" si="1719"/>
        <v>0</v>
      </c>
      <c r="Z3252" s="82">
        <f t="shared" si="1709"/>
        <v>0</v>
      </c>
      <c r="AA3252" s="2">
        <f t="shared" si="1725"/>
        <v>0</v>
      </c>
      <c r="AB3252" s="27">
        <f t="shared" si="1716"/>
        <v>6.7299999999999999E-2</v>
      </c>
      <c r="AC3252" s="29">
        <f t="shared" si="1697"/>
        <v>16</v>
      </c>
      <c r="AD3252" s="29">
        <v>252</v>
      </c>
      <c r="AE3252" s="11">
        <f t="shared" si="1721"/>
        <v>1.004143934</v>
      </c>
      <c r="AF3252" s="2">
        <f t="shared" si="1726"/>
        <v>78.965360360000005</v>
      </c>
      <c r="AG3252" s="2">
        <f t="shared" si="1710"/>
        <v>78.965360360000005</v>
      </c>
      <c r="AH3252" s="3">
        <f t="shared" si="1711"/>
        <v>0</v>
      </c>
      <c r="AI3252" s="4" t="str">
        <f t="shared" si="1722"/>
        <v>A+J=</v>
      </c>
      <c r="AJ3252" s="12">
        <f t="shared" si="1717"/>
        <v>44378</v>
      </c>
      <c r="AK3252" s="12"/>
      <c r="AL3252" s="4"/>
      <c r="AM3252" s="1"/>
      <c r="AN3252" s="12"/>
      <c r="AO3252" s="1"/>
      <c r="AP3252" s="1"/>
      <c r="AQ3252" s="3"/>
      <c r="AR3252" s="3"/>
      <c r="AS3252" s="7"/>
      <c r="AT3252" s="1"/>
      <c r="AU3252" s="1"/>
      <c r="AV3252" s="1"/>
      <c r="AW3252" s="1"/>
      <c r="AX3252" s="1"/>
      <c r="AY3252" s="1"/>
      <c r="AZ3252" s="1"/>
      <c r="BA3252" s="1"/>
      <c r="BB3252" s="1"/>
    </row>
    <row r="3253" spans="1:54" x14ac:dyDescent="0.2">
      <c r="A3253" s="178">
        <f t="shared" si="1712"/>
        <v>44372</v>
      </c>
      <c r="B3253" s="2">
        <f t="shared" si="1698"/>
        <v>19139.562612510446</v>
      </c>
      <c r="C3253" s="2">
        <f t="shared" si="1713"/>
        <v>12333.22109789</v>
      </c>
      <c r="D3253" s="2">
        <f>SUM(Y3253:Y$3321)</f>
        <v>12333.22109789</v>
      </c>
      <c r="E3253" s="11">
        <f t="shared" si="1699"/>
        <v>0</v>
      </c>
      <c r="F3253" s="99">
        <f t="shared" si="1694"/>
        <v>5692.31</v>
      </c>
      <c r="G3253" s="3">
        <f>IF(N3253=1,VLOOKUP(A3252,[1]Plan1!$BG$69:$BI$188,3),G3252)</f>
        <v>5739.56</v>
      </c>
      <c r="H3253" s="200">
        <f t="shared" si="1695"/>
        <v>44288</v>
      </c>
      <c r="I3253" s="200">
        <f t="shared" si="1696"/>
        <v>44318</v>
      </c>
      <c r="J3253" s="27">
        <f t="shared" si="1700"/>
        <v>8.3006723105383262E-3</v>
      </c>
      <c r="K3253" s="12">
        <f t="shared" si="1714"/>
        <v>44378</v>
      </c>
      <c r="L3253" s="12">
        <f t="shared" si="1701"/>
        <v>44378</v>
      </c>
      <c r="M3253" s="1">
        <f t="shared" si="1715"/>
        <v>21</v>
      </c>
      <c r="N3253" s="1">
        <f t="shared" si="1702"/>
        <v>17</v>
      </c>
      <c r="O3253" s="2">
        <f t="shared" si="1703"/>
        <v>1.0067142899999999</v>
      </c>
      <c r="P3253" s="11">
        <f t="shared" si="1724"/>
        <v>1.0030997100000001</v>
      </c>
      <c r="Q3253" s="11">
        <f t="shared" si="1720"/>
        <v>1.6416359978794777</v>
      </c>
      <c r="R3253" s="2">
        <f t="shared" si="1723"/>
        <v>1.6526584099999999</v>
      </c>
      <c r="S3253" s="2">
        <f t="shared" si="1718"/>
        <v>1.54506685</v>
      </c>
      <c r="T3253" s="2">
        <f t="shared" si="1704"/>
        <v>19055.651072069999</v>
      </c>
      <c r="U3253" s="2">
        <f t="shared" si="1705"/>
        <v>6722.4299741804443</v>
      </c>
      <c r="V3253" s="2">
        <f t="shared" si="1706"/>
        <v>0</v>
      </c>
      <c r="W3253" s="2">
        <f t="shared" si="1707"/>
        <v>19055.651072070446</v>
      </c>
      <c r="X3253" s="29">
        <f t="shared" si="1708"/>
        <v>0</v>
      </c>
      <c r="Y3253" s="2">
        <f t="shared" si="1719"/>
        <v>0</v>
      </c>
      <c r="Z3253" s="82">
        <f t="shared" si="1709"/>
        <v>0</v>
      </c>
      <c r="AA3253" s="2">
        <f t="shared" si="1725"/>
        <v>0</v>
      </c>
      <c r="AB3253" s="27">
        <f t="shared" si="1716"/>
        <v>6.7299999999999999E-2</v>
      </c>
      <c r="AC3253" s="29">
        <f t="shared" si="1697"/>
        <v>17</v>
      </c>
      <c r="AD3253" s="29">
        <v>252</v>
      </c>
      <c r="AE3253" s="11">
        <f t="shared" si="1721"/>
        <v>1.0044034989999999</v>
      </c>
      <c r="AF3253" s="2">
        <f t="shared" si="1726"/>
        <v>83.911540439999996</v>
      </c>
      <c r="AG3253" s="2">
        <f t="shared" si="1710"/>
        <v>83.911540439999996</v>
      </c>
      <c r="AH3253" s="3">
        <f t="shared" si="1711"/>
        <v>0</v>
      </c>
      <c r="AI3253" s="4" t="str">
        <f t="shared" si="1722"/>
        <v>A+J=</v>
      </c>
      <c r="AJ3253" s="12">
        <f t="shared" si="1717"/>
        <v>44378</v>
      </c>
      <c r="AK3253" s="12"/>
      <c r="AL3253" s="4"/>
      <c r="AM3253" s="1"/>
      <c r="AN3253" s="12"/>
      <c r="AO3253" s="1"/>
      <c r="AP3253" s="1"/>
      <c r="AQ3253" s="3"/>
      <c r="AR3253" s="3"/>
      <c r="AS3253" s="7"/>
      <c r="AT3253" s="1"/>
      <c r="AU3253" s="1"/>
      <c r="AV3253" s="1"/>
      <c r="AW3253" s="1"/>
      <c r="AX3253" s="1"/>
      <c r="AY3253" s="1"/>
      <c r="AZ3253" s="1"/>
      <c r="BA3253" s="1"/>
      <c r="BB3253" s="1"/>
    </row>
    <row r="3254" spans="1:54" x14ac:dyDescent="0.2">
      <c r="A3254" s="178">
        <f t="shared" si="1712"/>
        <v>44373</v>
      </c>
      <c r="B3254" s="2">
        <f t="shared" si="1698"/>
        <v>19144.510069300446</v>
      </c>
      <c r="C3254" s="2">
        <f t="shared" si="1713"/>
        <v>12333.22109789</v>
      </c>
      <c r="D3254" s="2">
        <f>SUM(Y3254:Y$3321)</f>
        <v>12333.22109789</v>
      </c>
      <c r="E3254" s="11">
        <f t="shared" si="1699"/>
        <v>0</v>
      </c>
      <c r="F3254" s="99">
        <f t="shared" si="1694"/>
        <v>5692.31</v>
      </c>
      <c r="G3254" s="3">
        <f>IF(N3254=1,VLOOKUP(A3253,[1]Plan1!$BG$69:$BI$188,3),G3253)</f>
        <v>5739.56</v>
      </c>
      <c r="H3254" s="200">
        <f t="shared" si="1695"/>
        <v>44288</v>
      </c>
      <c r="I3254" s="200">
        <f t="shared" si="1696"/>
        <v>44318</v>
      </c>
      <c r="J3254" s="27">
        <f t="shared" si="1700"/>
        <v>8.3006723105383262E-3</v>
      </c>
      <c r="K3254" s="12">
        <f t="shared" si="1714"/>
        <v>44378</v>
      </c>
      <c r="L3254" s="12">
        <f t="shared" si="1701"/>
        <v>44378</v>
      </c>
      <c r="M3254" s="1">
        <f t="shared" si="1715"/>
        <v>21</v>
      </c>
      <c r="N3254" s="1">
        <f t="shared" si="1702"/>
        <v>18</v>
      </c>
      <c r="O3254" s="2">
        <f t="shared" si="1703"/>
        <v>1.00711065</v>
      </c>
      <c r="P3254" s="11">
        <f t="shared" si="1724"/>
        <v>1.0030997100000001</v>
      </c>
      <c r="Q3254" s="11">
        <f t="shared" si="1720"/>
        <v>1.6416359978794777</v>
      </c>
      <c r="R3254" s="2">
        <f t="shared" si="1723"/>
        <v>1.65330909</v>
      </c>
      <c r="S3254" s="2">
        <f t="shared" si="1718"/>
        <v>1.54506685</v>
      </c>
      <c r="T3254" s="2">
        <f t="shared" si="1704"/>
        <v>19055.651072069999</v>
      </c>
      <c r="U3254" s="2">
        <f t="shared" si="1705"/>
        <v>6722.4299741804443</v>
      </c>
      <c r="V3254" s="2">
        <f t="shared" si="1706"/>
        <v>0</v>
      </c>
      <c r="W3254" s="2">
        <f t="shared" si="1707"/>
        <v>19055.651072070446</v>
      </c>
      <c r="X3254" s="29">
        <f t="shared" si="1708"/>
        <v>0</v>
      </c>
      <c r="Y3254" s="2">
        <f t="shared" si="1719"/>
        <v>0</v>
      </c>
      <c r="Z3254" s="82">
        <f t="shared" si="1709"/>
        <v>0</v>
      </c>
      <c r="AA3254" s="2">
        <f t="shared" si="1725"/>
        <v>0</v>
      </c>
      <c r="AB3254" s="27">
        <f t="shared" si="1716"/>
        <v>6.7299999999999999E-2</v>
      </c>
      <c r="AC3254" s="29">
        <f t="shared" si="1697"/>
        <v>18</v>
      </c>
      <c r="AD3254" s="29">
        <v>252</v>
      </c>
      <c r="AE3254" s="11">
        <f t="shared" si="1721"/>
        <v>1.004663131</v>
      </c>
      <c r="AF3254" s="2">
        <f t="shared" si="1726"/>
        <v>88.85899723</v>
      </c>
      <c r="AG3254" s="2">
        <f t="shared" si="1710"/>
        <v>88.85899723</v>
      </c>
      <c r="AH3254" s="3">
        <f t="shared" si="1711"/>
        <v>0</v>
      </c>
      <c r="AI3254" s="4" t="str">
        <f t="shared" si="1722"/>
        <v>A+J=</v>
      </c>
      <c r="AJ3254" s="12">
        <f t="shared" si="1717"/>
        <v>44378</v>
      </c>
      <c r="AK3254" s="12"/>
      <c r="AL3254" s="4"/>
      <c r="AM3254" s="1"/>
      <c r="AN3254" s="12"/>
      <c r="AO3254" s="1"/>
      <c r="AP3254" s="1"/>
      <c r="AQ3254" s="3"/>
      <c r="AR3254" s="3"/>
      <c r="AS3254" s="7"/>
      <c r="AT3254" s="1"/>
      <c r="AU3254" s="1"/>
      <c r="AV3254" s="1"/>
      <c r="AW3254" s="1"/>
      <c r="AX3254" s="1"/>
      <c r="AY3254" s="1"/>
      <c r="AZ3254" s="1"/>
      <c r="BA3254" s="1"/>
      <c r="BB3254" s="1"/>
    </row>
    <row r="3255" spans="1:54" x14ac:dyDescent="0.2">
      <c r="A3255" s="178">
        <f t="shared" si="1712"/>
        <v>44374</v>
      </c>
      <c r="B3255" s="2">
        <f t="shared" si="1698"/>
        <v>19144.510069300446</v>
      </c>
      <c r="C3255" s="2">
        <f t="shared" si="1713"/>
        <v>12333.22109789</v>
      </c>
      <c r="D3255" s="2">
        <f>SUM(Y3255:Y$3321)</f>
        <v>12333.22109789</v>
      </c>
      <c r="E3255" s="11">
        <f t="shared" si="1699"/>
        <v>0</v>
      </c>
      <c r="F3255" s="99">
        <f t="shared" si="1694"/>
        <v>5692.31</v>
      </c>
      <c r="G3255" s="3">
        <f>IF(N3255=1,VLOOKUP(A3254,[1]Plan1!$BG$69:$BI$188,3),G3254)</f>
        <v>5739.56</v>
      </c>
      <c r="H3255" s="200">
        <f t="shared" si="1695"/>
        <v>44288</v>
      </c>
      <c r="I3255" s="200">
        <f t="shared" si="1696"/>
        <v>44318</v>
      </c>
      <c r="J3255" s="27">
        <f t="shared" si="1700"/>
        <v>8.3006723105383262E-3</v>
      </c>
      <c r="K3255" s="12">
        <f t="shared" si="1714"/>
        <v>44378</v>
      </c>
      <c r="L3255" s="12">
        <f t="shared" si="1701"/>
        <v>44378</v>
      </c>
      <c r="M3255" s="1">
        <f t="shared" si="1715"/>
        <v>21</v>
      </c>
      <c r="N3255" s="1">
        <f t="shared" si="1702"/>
        <v>18</v>
      </c>
      <c r="O3255" s="2">
        <f t="shared" si="1703"/>
        <v>1.00711065</v>
      </c>
      <c r="P3255" s="11">
        <f t="shared" si="1724"/>
        <v>1.0030997100000001</v>
      </c>
      <c r="Q3255" s="11">
        <f t="shared" si="1720"/>
        <v>1.6416359978794777</v>
      </c>
      <c r="R3255" s="2">
        <f t="shared" si="1723"/>
        <v>1.65330909</v>
      </c>
      <c r="S3255" s="2">
        <f t="shared" si="1718"/>
        <v>1.54506685</v>
      </c>
      <c r="T3255" s="2">
        <f t="shared" si="1704"/>
        <v>19055.651072069999</v>
      </c>
      <c r="U3255" s="2">
        <f t="shared" si="1705"/>
        <v>6722.4299741804443</v>
      </c>
      <c r="V3255" s="2">
        <f t="shared" si="1706"/>
        <v>0</v>
      </c>
      <c r="W3255" s="2">
        <f t="shared" si="1707"/>
        <v>19055.651072070446</v>
      </c>
      <c r="X3255" s="29">
        <f t="shared" si="1708"/>
        <v>0</v>
      </c>
      <c r="Y3255" s="2">
        <f t="shared" si="1719"/>
        <v>0</v>
      </c>
      <c r="Z3255" s="82">
        <f t="shared" si="1709"/>
        <v>0</v>
      </c>
      <c r="AA3255" s="2">
        <f t="shared" si="1725"/>
        <v>0</v>
      </c>
      <c r="AB3255" s="27">
        <f t="shared" si="1716"/>
        <v>6.7299999999999999E-2</v>
      </c>
      <c r="AC3255" s="29">
        <f t="shared" si="1697"/>
        <v>18</v>
      </c>
      <c r="AD3255" s="29">
        <v>252</v>
      </c>
      <c r="AE3255" s="11">
        <f t="shared" si="1721"/>
        <v>1.004663131</v>
      </c>
      <c r="AF3255" s="2">
        <f t="shared" si="1726"/>
        <v>88.85899723</v>
      </c>
      <c r="AG3255" s="2">
        <f t="shared" si="1710"/>
        <v>88.85899723</v>
      </c>
      <c r="AH3255" s="3">
        <f t="shared" si="1711"/>
        <v>0</v>
      </c>
      <c r="AI3255" s="4" t="str">
        <f t="shared" si="1722"/>
        <v>A+J=</v>
      </c>
      <c r="AJ3255" s="12">
        <f t="shared" si="1717"/>
        <v>44378</v>
      </c>
      <c r="AK3255" s="12"/>
      <c r="AL3255" s="4"/>
      <c r="AM3255" s="1"/>
      <c r="AN3255" s="12"/>
      <c r="AO3255" s="1"/>
      <c r="AP3255" s="1"/>
      <c r="AQ3255" s="3"/>
      <c r="AR3255" s="3"/>
      <c r="AS3255" s="7"/>
      <c r="AT3255" s="1"/>
      <c r="AU3255" s="1"/>
      <c r="AV3255" s="1"/>
      <c r="AW3255" s="1"/>
      <c r="AX3255" s="1"/>
      <c r="AY3255" s="1"/>
      <c r="AZ3255" s="1"/>
      <c r="BA3255" s="1"/>
      <c r="BB3255" s="1"/>
    </row>
    <row r="3256" spans="1:54" x14ac:dyDescent="0.2">
      <c r="A3256" s="178">
        <f t="shared" si="1712"/>
        <v>44375</v>
      </c>
      <c r="B3256" s="2">
        <f t="shared" si="1698"/>
        <v>19144.510069300446</v>
      </c>
      <c r="C3256" s="2">
        <f t="shared" si="1713"/>
        <v>12333.22109789</v>
      </c>
      <c r="D3256" s="2">
        <f>SUM(Y3256:Y$3321)</f>
        <v>12333.22109789</v>
      </c>
      <c r="E3256" s="11">
        <f t="shared" si="1699"/>
        <v>0</v>
      </c>
      <c r="F3256" s="99">
        <f t="shared" si="1694"/>
        <v>5692.31</v>
      </c>
      <c r="G3256" s="3">
        <f>IF(N3256=1,VLOOKUP(A3255,[1]Plan1!$BG$69:$BI$188,3),G3255)</f>
        <v>5739.56</v>
      </c>
      <c r="H3256" s="200">
        <f t="shared" si="1695"/>
        <v>44288</v>
      </c>
      <c r="I3256" s="200">
        <f t="shared" si="1696"/>
        <v>44318</v>
      </c>
      <c r="J3256" s="27">
        <f t="shared" si="1700"/>
        <v>8.3006723105383262E-3</v>
      </c>
      <c r="K3256" s="12">
        <f t="shared" si="1714"/>
        <v>44378</v>
      </c>
      <c r="L3256" s="12">
        <f t="shared" si="1701"/>
        <v>44378</v>
      </c>
      <c r="M3256" s="1">
        <f t="shared" si="1715"/>
        <v>21</v>
      </c>
      <c r="N3256" s="1">
        <f t="shared" si="1702"/>
        <v>18</v>
      </c>
      <c r="O3256" s="2">
        <f t="shared" si="1703"/>
        <v>1.00711065</v>
      </c>
      <c r="P3256" s="11">
        <f t="shared" si="1724"/>
        <v>1.0030997100000001</v>
      </c>
      <c r="Q3256" s="11">
        <f t="shared" si="1720"/>
        <v>1.6416359978794777</v>
      </c>
      <c r="R3256" s="2">
        <f t="shared" si="1723"/>
        <v>1.65330909</v>
      </c>
      <c r="S3256" s="2">
        <f t="shared" si="1718"/>
        <v>1.54506685</v>
      </c>
      <c r="T3256" s="2">
        <f t="shared" si="1704"/>
        <v>19055.651072069999</v>
      </c>
      <c r="U3256" s="2">
        <f t="shared" si="1705"/>
        <v>6722.4299741804443</v>
      </c>
      <c r="V3256" s="2">
        <f t="shared" si="1706"/>
        <v>0</v>
      </c>
      <c r="W3256" s="2">
        <f t="shared" si="1707"/>
        <v>19055.651072070446</v>
      </c>
      <c r="X3256" s="29">
        <f t="shared" si="1708"/>
        <v>0</v>
      </c>
      <c r="Y3256" s="2">
        <f t="shared" si="1719"/>
        <v>0</v>
      </c>
      <c r="Z3256" s="82">
        <f t="shared" si="1709"/>
        <v>0</v>
      </c>
      <c r="AA3256" s="2">
        <f t="shared" si="1725"/>
        <v>0</v>
      </c>
      <c r="AB3256" s="27">
        <f t="shared" si="1716"/>
        <v>6.7299999999999999E-2</v>
      </c>
      <c r="AC3256" s="29">
        <f t="shared" si="1697"/>
        <v>18</v>
      </c>
      <c r="AD3256" s="29">
        <v>252</v>
      </c>
      <c r="AE3256" s="11">
        <f t="shared" si="1721"/>
        <v>1.004663131</v>
      </c>
      <c r="AF3256" s="2">
        <f t="shared" si="1726"/>
        <v>88.85899723</v>
      </c>
      <c r="AG3256" s="2">
        <f t="shared" si="1710"/>
        <v>88.85899723</v>
      </c>
      <c r="AH3256" s="3">
        <f t="shared" si="1711"/>
        <v>0</v>
      </c>
      <c r="AI3256" s="4" t="str">
        <f t="shared" si="1722"/>
        <v>A+J=</v>
      </c>
      <c r="AJ3256" s="12">
        <f t="shared" si="1717"/>
        <v>44378</v>
      </c>
      <c r="AK3256" s="12"/>
      <c r="AL3256" s="4"/>
      <c r="AM3256" s="1"/>
      <c r="AN3256" s="12"/>
      <c r="AO3256" s="1"/>
      <c r="AP3256" s="1"/>
      <c r="AQ3256" s="3"/>
      <c r="AR3256" s="3"/>
      <c r="AS3256" s="7"/>
      <c r="AT3256" s="1"/>
      <c r="AU3256" s="1"/>
      <c r="AV3256" s="1"/>
      <c r="AW3256" s="1"/>
      <c r="AX3256" s="1"/>
      <c r="AY3256" s="1"/>
      <c r="AZ3256" s="1"/>
      <c r="BA3256" s="1"/>
      <c r="BB3256" s="1"/>
    </row>
    <row r="3257" spans="1:54" x14ac:dyDescent="0.2">
      <c r="A3257" s="178">
        <f t="shared" si="1712"/>
        <v>44376</v>
      </c>
      <c r="B3257" s="2">
        <f t="shared" si="1698"/>
        <v>19149.458821890446</v>
      </c>
      <c r="C3257" s="2">
        <f t="shared" si="1713"/>
        <v>12333.22109789</v>
      </c>
      <c r="D3257" s="2">
        <f>SUM(Y3257:Y$3321)</f>
        <v>12333.22109789</v>
      </c>
      <c r="E3257" s="11">
        <f t="shared" si="1699"/>
        <v>0</v>
      </c>
      <c r="F3257" s="99">
        <f t="shared" si="1694"/>
        <v>5692.31</v>
      </c>
      <c r="G3257" s="3">
        <f>IF(N3257=1,VLOOKUP(A3256,[1]Plan1!$BG$69:$BI$188,3),G3256)</f>
        <v>5739.56</v>
      </c>
      <c r="H3257" s="200">
        <f t="shared" si="1695"/>
        <v>44288</v>
      </c>
      <c r="I3257" s="200">
        <f t="shared" si="1696"/>
        <v>44318</v>
      </c>
      <c r="J3257" s="27">
        <f t="shared" si="1700"/>
        <v>8.3006723105383262E-3</v>
      </c>
      <c r="K3257" s="12">
        <f t="shared" si="1714"/>
        <v>44378</v>
      </c>
      <c r="L3257" s="12">
        <f t="shared" si="1701"/>
        <v>44378</v>
      </c>
      <c r="M3257" s="1">
        <f t="shared" si="1715"/>
        <v>21</v>
      </c>
      <c r="N3257" s="1">
        <f t="shared" si="1702"/>
        <v>19</v>
      </c>
      <c r="O3257" s="2">
        <f t="shared" si="1703"/>
        <v>1.00750717</v>
      </c>
      <c r="P3257" s="11">
        <f t="shared" si="1724"/>
        <v>1.0030997100000001</v>
      </c>
      <c r="Q3257" s="11">
        <f t="shared" si="1720"/>
        <v>1.6416359978794777</v>
      </c>
      <c r="R3257" s="2">
        <f t="shared" si="1723"/>
        <v>1.6539600299999999</v>
      </c>
      <c r="S3257" s="2">
        <f t="shared" si="1718"/>
        <v>1.54506685</v>
      </c>
      <c r="T3257" s="2">
        <f t="shared" si="1704"/>
        <v>19055.651072069999</v>
      </c>
      <c r="U3257" s="2">
        <f t="shared" si="1705"/>
        <v>6722.4299741804443</v>
      </c>
      <c r="V3257" s="2">
        <f t="shared" si="1706"/>
        <v>0</v>
      </c>
      <c r="W3257" s="2">
        <f t="shared" si="1707"/>
        <v>19055.651072070446</v>
      </c>
      <c r="X3257" s="29">
        <f t="shared" si="1708"/>
        <v>0</v>
      </c>
      <c r="Y3257" s="2">
        <f t="shared" si="1719"/>
        <v>0</v>
      </c>
      <c r="Z3257" s="82">
        <f t="shared" si="1709"/>
        <v>0</v>
      </c>
      <c r="AA3257" s="2">
        <f t="shared" si="1725"/>
        <v>0</v>
      </c>
      <c r="AB3257" s="27">
        <f t="shared" si="1716"/>
        <v>6.7299999999999999E-2</v>
      </c>
      <c r="AC3257" s="29">
        <f t="shared" si="1697"/>
        <v>19</v>
      </c>
      <c r="AD3257" s="29">
        <v>252</v>
      </c>
      <c r="AE3257" s="11">
        <f t="shared" si="1721"/>
        <v>1.004922831</v>
      </c>
      <c r="AF3257" s="2">
        <f t="shared" si="1726"/>
        <v>93.807749819999998</v>
      </c>
      <c r="AG3257" s="2">
        <f t="shared" si="1710"/>
        <v>93.807749819999998</v>
      </c>
      <c r="AH3257" s="3">
        <f t="shared" si="1711"/>
        <v>0</v>
      </c>
      <c r="AI3257" s="4" t="str">
        <f t="shared" si="1722"/>
        <v>A+J=</v>
      </c>
      <c r="AJ3257" s="12">
        <f t="shared" si="1717"/>
        <v>44378</v>
      </c>
      <c r="AK3257" s="12"/>
      <c r="AL3257" s="4"/>
      <c r="AM3257" s="1"/>
      <c r="AN3257" s="12"/>
      <c r="AO3257" s="1"/>
      <c r="AP3257" s="1"/>
      <c r="AQ3257" s="3"/>
      <c r="AR3257" s="3"/>
      <c r="AS3257" s="7"/>
      <c r="AT3257" s="1"/>
      <c r="AU3257" s="1"/>
      <c r="AV3257" s="1"/>
      <c r="AW3257" s="1"/>
      <c r="AX3257" s="1"/>
      <c r="AY3257" s="1"/>
      <c r="AZ3257" s="1"/>
      <c r="BA3257" s="1"/>
      <c r="BB3257" s="1"/>
    </row>
    <row r="3258" spans="1:54" x14ac:dyDescent="0.2">
      <c r="A3258" s="178">
        <f t="shared" si="1712"/>
        <v>44377</v>
      </c>
      <c r="B3258" s="2">
        <f t="shared" si="1698"/>
        <v>19154.408832140445</v>
      </c>
      <c r="C3258" s="2">
        <f t="shared" si="1713"/>
        <v>12333.22109789</v>
      </c>
      <c r="D3258" s="2">
        <f>SUM(Y3258:Y$3321)</f>
        <v>12333.22109789</v>
      </c>
      <c r="E3258" s="11">
        <f t="shared" si="1699"/>
        <v>0</v>
      </c>
      <c r="F3258" s="99">
        <f t="shared" si="1694"/>
        <v>5692.31</v>
      </c>
      <c r="G3258" s="3">
        <f>IF(N3258=1,VLOOKUP(A3257,[1]Plan1!$BG$69:$BI$188,3),G3257)</f>
        <v>5739.56</v>
      </c>
      <c r="H3258" s="200">
        <f t="shared" si="1695"/>
        <v>44288</v>
      </c>
      <c r="I3258" s="200">
        <f t="shared" si="1696"/>
        <v>44318</v>
      </c>
      <c r="J3258" s="27">
        <f t="shared" si="1700"/>
        <v>8.3006723105383262E-3</v>
      </c>
      <c r="K3258" s="12">
        <f t="shared" si="1714"/>
        <v>44378</v>
      </c>
      <c r="L3258" s="12">
        <f t="shared" si="1701"/>
        <v>44378</v>
      </c>
      <c r="M3258" s="1">
        <f t="shared" si="1715"/>
        <v>21</v>
      </c>
      <c r="N3258" s="1">
        <f t="shared" si="1702"/>
        <v>20</v>
      </c>
      <c r="O3258" s="2">
        <f t="shared" si="1703"/>
        <v>1.00790384</v>
      </c>
      <c r="P3258" s="11">
        <f t="shared" si="1724"/>
        <v>1.0030997100000001</v>
      </c>
      <c r="Q3258" s="11">
        <f t="shared" si="1720"/>
        <v>1.6416359978794777</v>
      </c>
      <c r="R3258" s="2">
        <f t="shared" si="1723"/>
        <v>1.65461122</v>
      </c>
      <c r="S3258" s="2">
        <f t="shared" si="1718"/>
        <v>1.54506685</v>
      </c>
      <c r="T3258" s="2">
        <f t="shared" si="1704"/>
        <v>19055.651072069999</v>
      </c>
      <c r="U3258" s="2">
        <f t="shared" si="1705"/>
        <v>6722.4299741804443</v>
      </c>
      <c r="V3258" s="2">
        <f t="shared" si="1706"/>
        <v>0</v>
      </c>
      <c r="W3258" s="2">
        <f t="shared" si="1707"/>
        <v>19055.651072070446</v>
      </c>
      <c r="X3258" s="29">
        <f t="shared" si="1708"/>
        <v>0</v>
      </c>
      <c r="Y3258" s="2">
        <f t="shared" si="1719"/>
        <v>0</v>
      </c>
      <c r="Z3258" s="82">
        <f t="shared" si="1709"/>
        <v>0</v>
      </c>
      <c r="AA3258" s="2">
        <f t="shared" si="1725"/>
        <v>0</v>
      </c>
      <c r="AB3258" s="27">
        <f t="shared" si="1716"/>
        <v>6.7299999999999999E-2</v>
      </c>
      <c r="AC3258" s="29">
        <f t="shared" si="1697"/>
        <v>20</v>
      </c>
      <c r="AD3258" s="29">
        <v>252</v>
      </c>
      <c r="AE3258" s="11">
        <f t="shared" si="1721"/>
        <v>1.0051825969999999</v>
      </c>
      <c r="AF3258" s="2">
        <f t="shared" si="1726"/>
        <v>98.757760070000003</v>
      </c>
      <c r="AG3258" s="2">
        <f t="shared" si="1710"/>
        <v>98.757760070000003</v>
      </c>
      <c r="AH3258" s="3">
        <f t="shared" si="1711"/>
        <v>0</v>
      </c>
      <c r="AI3258" s="4" t="str">
        <f t="shared" si="1722"/>
        <v>A+J=</v>
      </c>
      <c r="AJ3258" s="12">
        <f t="shared" si="1717"/>
        <v>44378</v>
      </c>
      <c r="AK3258" s="12"/>
      <c r="AL3258" s="4"/>
      <c r="AM3258" s="1"/>
      <c r="AN3258" s="12"/>
      <c r="AO3258" s="1"/>
      <c r="AP3258" s="1"/>
      <c r="AQ3258" s="3"/>
      <c r="AR3258" s="3"/>
      <c r="AS3258" s="7"/>
      <c r="AT3258" s="1"/>
      <c r="AU3258" s="1"/>
      <c r="AV3258" s="1"/>
      <c r="AW3258" s="1"/>
      <c r="AX3258" s="1"/>
      <c r="AY3258" s="1"/>
      <c r="AZ3258" s="1"/>
      <c r="BA3258" s="1"/>
      <c r="BB3258" s="1"/>
    </row>
    <row r="3259" spans="1:54" x14ac:dyDescent="0.2">
      <c r="A3259" s="178">
        <f t="shared" si="1712"/>
        <v>44378</v>
      </c>
      <c r="B3259" s="2">
        <f t="shared" si="1698"/>
        <v>19159.360138180447</v>
      </c>
      <c r="C3259" s="2">
        <f t="shared" si="1713"/>
        <v>12333.22109789</v>
      </c>
      <c r="D3259" s="2">
        <f>SUM(Y3259:Y$3321)</f>
        <v>12333.22109789</v>
      </c>
      <c r="E3259" s="11">
        <f t="shared" si="1699"/>
        <v>0</v>
      </c>
      <c r="F3259" s="99">
        <f t="shared" si="1694"/>
        <v>5692.31</v>
      </c>
      <c r="G3259" s="3">
        <f>IF(N3259=1,VLOOKUP(A3258,[1]Plan1!$BG$69:$BI$188,3),G3258)</f>
        <v>5739.56</v>
      </c>
      <c r="H3259" s="200">
        <f t="shared" si="1695"/>
        <v>44288</v>
      </c>
      <c r="I3259" s="200">
        <f t="shared" si="1696"/>
        <v>44318</v>
      </c>
      <c r="J3259" s="27">
        <f t="shared" si="1700"/>
        <v>8.3006723105383262E-3</v>
      </c>
      <c r="K3259" s="12">
        <f t="shared" si="1714"/>
        <v>44410</v>
      </c>
      <c r="L3259" s="12">
        <f t="shared" si="1701"/>
        <v>44378</v>
      </c>
      <c r="M3259" s="1">
        <f t="shared" si="1715"/>
        <v>21</v>
      </c>
      <c r="N3259" s="1">
        <f t="shared" si="1702"/>
        <v>21</v>
      </c>
      <c r="O3259" s="2">
        <f t="shared" si="1703"/>
        <v>1.0083006699999999</v>
      </c>
      <c r="P3259" s="11">
        <f t="shared" si="1724"/>
        <v>1.0030997100000001</v>
      </c>
      <c r="Q3259" s="11">
        <f t="shared" si="1720"/>
        <v>1.6416359978794777</v>
      </c>
      <c r="R3259" s="2">
        <f t="shared" si="1723"/>
        <v>1.6552626699999999</v>
      </c>
      <c r="S3259" s="2">
        <f t="shared" si="1718"/>
        <v>1.54506685</v>
      </c>
      <c r="T3259" s="2">
        <f t="shared" si="1704"/>
        <v>19055.651072069999</v>
      </c>
      <c r="U3259" s="2">
        <f t="shared" si="1705"/>
        <v>6722.4299741804443</v>
      </c>
      <c r="V3259" s="2">
        <f t="shared" si="1706"/>
        <v>0</v>
      </c>
      <c r="W3259" s="2">
        <f t="shared" si="1707"/>
        <v>19055.651072070446</v>
      </c>
      <c r="X3259" s="29">
        <f t="shared" si="1708"/>
        <v>107</v>
      </c>
      <c r="Y3259" s="2">
        <f t="shared" si="1719"/>
        <v>4089.85065132</v>
      </c>
      <c r="Z3259" s="82">
        <f t="shared" si="1709"/>
        <v>0.33161253000000002</v>
      </c>
      <c r="AA3259" s="2">
        <f t="shared" si="1725"/>
        <v>6319.0926627999997</v>
      </c>
      <c r="AB3259" s="27">
        <f t="shared" si="1716"/>
        <v>6.7299999999999999E-2</v>
      </c>
      <c r="AC3259" s="29">
        <f t="shared" si="1697"/>
        <v>21</v>
      </c>
      <c r="AD3259" s="29">
        <v>252</v>
      </c>
      <c r="AE3259" s="11">
        <f t="shared" si="1721"/>
        <v>1.0054424310000001</v>
      </c>
      <c r="AF3259" s="2">
        <f t="shared" si="1726"/>
        <v>103.70906610999999</v>
      </c>
      <c r="AG3259" s="2">
        <f t="shared" si="1710"/>
        <v>103.70906610999999</v>
      </c>
      <c r="AH3259" s="3">
        <f t="shared" si="1711"/>
        <v>6422.8017289099998</v>
      </c>
      <c r="AI3259" s="4" t="str">
        <f t="shared" si="1722"/>
        <v>A+J=</v>
      </c>
      <c r="AJ3259" s="12">
        <f t="shared" si="1717"/>
        <v>44378</v>
      </c>
      <c r="AK3259" s="12"/>
      <c r="AL3259" s="4"/>
      <c r="AM3259" s="1"/>
      <c r="AN3259" s="12"/>
      <c r="AO3259" s="1"/>
      <c r="AP3259" s="1"/>
      <c r="AQ3259" s="3"/>
      <c r="AR3259" s="3"/>
      <c r="AS3259" s="7"/>
      <c r="AT3259" s="1"/>
      <c r="AU3259" s="1"/>
      <c r="AV3259" s="1"/>
      <c r="AW3259" s="1"/>
      <c r="AX3259" s="1"/>
      <c r="AY3259" s="1"/>
      <c r="AZ3259" s="1"/>
      <c r="BA3259" s="1"/>
      <c r="BB3259" s="1"/>
    </row>
    <row r="3260" spans="1:54" x14ac:dyDescent="0.2">
      <c r="A3260" s="178">
        <f t="shared" si="1712"/>
        <v>44379</v>
      </c>
      <c r="B3260" s="2">
        <f t="shared" si="1698"/>
        <v>12739.850733185003</v>
      </c>
      <c r="C3260" s="2">
        <f t="shared" si="1713"/>
        <v>8243.3704465699993</v>
      </c>
      <c r="D3260" s="2">
        <f>SUM(Y3260:Y$3321)</f>
        <v>8243.3704465699993</v>
      </c>
      <c r="E3260" s="11">
        <f t="shared" si="1699"/>
        <v>0</v>
      </c>
      <c r="F3260" s="99">
        <f t="shared" si="1694"/>
        <v>5739.56</v>
      </c>
      <c r="G3260" s="3">
        <f>IF(N3260=1,VLOOKUP(A3259,[1]Plan1!$BG$69:$BI$188,3),G3259)</f>
        <v>5769.98</v>
      </c>
      <c r="H3260" s="200">
        <f t="shared" si="1695"/>
        <v>44318</v>
      </c>
      <c r="I3260" s="200">
        <f t="shared" si="1696"/>
        <v>44349</v>
      </c>
      <c r="J3260" s="27">
        <f t="shared" si="1700"/>
        <v>5.3000578441551038E-3</v>
      </c>
      <c r="K3260" s="12">
        <f t="shared" si="1714"/>
        <v>44410</v>
      </c>
      <c r="L3260" s="12">
        <f t="shared" si="1701"/>
        <v>44410</v>
      </c>
      <c r="M3260" s="1">
        <f t="shared" si="1715"/>
        <v>22</v>
      </c>
      <c r="N3260" s="1">
        <f t="shared" si="1702"/>
        <v>1</v>
      </c>
      <c r="O3260" s="2">
        <f t="shared" si="1703"/>
        <v>1.0002403</v>
      </c>
      <c r="P3260" s="11">
        <f t="shared" si="1724"/>
        <v>1.0083006699999999</v>
      </c>
      <c r="Q3260" s="11">
        <f t="shared" si="1720"/>
        <v>1.6552626765579956</v>
      </c>
      <c r="R3260" s="2">
        <f t="shared" si="1723"/>
        <v>1.65566043</v>
      </c>
      <c r="S3260" s="2">
        <f t="shared" si="1718"/>
        <v>1.54506685</v>
      </c>
      <c r="T3260" s="2">
        <f t="shared" si="1704"/>
        <v>12736.55840926</v>
      </c>
      <c r="U3260" s="2">
        <f t="shared" si="1705"/>
        <v>4493.1879626950031</v>
      </c>
      <c r="V3260" s="2">
        <f t="shared" si="1706"/>
        <v>0</v>
      </c>
      <c r="W3260" s="2">
        <f t="shared" si="1707"/>
        <v>12736.558409265002</v>
      </c>
      <c r="X3260" s="29">
        <f t="shared" si="1708"/>
        <v>0</v>
      </c>
      <c r="Y3260" s="2">
        <f t="shared" si="1719"/>
        <v>0</v>
      </c>
      <c r="Z3260" s="82">
        <f t="shared" si="1709"/>
        <v>0</v>
      </c>
      <c r="AA3260" s="2">
        <f t="shared" si="1725"/>
        <v>0</v>
      </c>
      <c r="AB3260" s="27">
        <f t="shared" si="1716"/>
        <v>6.7299999999999999E-2</v>
      </c>
      <c r="AC3260" s="29">
        <f t="shared" si="1697"/>
        <v>1</v>
      </c>
      <c r="AD3260" s="29">
        <v>252</v>
      </c>
      <c r="AE3260" s="11">
        <f t="shared" si="1721"/>
        <v>1.0002584940000001</v>
      </c>
      <c r="AF3260" s="2">
        <f t="shared" si="1726"/>
        <v>3.2923239199999998</v>
      </c>
      <c r="AG3260" s="2">
        <f t="shared" si="1710"/>
        <v>3.2923239199999998</v>
      </c>
      <c r="AH3260" s="3">
        <f t="shared" si="1711"/>
        <v>0</v>
      </c>
      <c r="AI3260" s="4" t="str">
        <f t="shared" si="1722"/>
        <v>A+J=</v>
      </c>
      <c r="AJ3260" s="12">
        <f t="shared" si="1717"/>
        <v>44410</v>
      </c>
      <c r="AK3260" s="12"/>
      <c r="AL3260" s="4"/>
      <c r="AM3260" s="1"/>
      <c r="AN3260" s="12"/>
      <c r="AO3260" s="1"/>
      <c r="AP3260" s="1"/>
      <c r="AQ3260" s="3"/>
      <c r="AR3260" s="3"/>
      <c r="AS3260" s="7"/>
      <c r="AT3260" s="1"/>
      <c r="AU3260" s="1"/>
      <c r="AV3260" s="1"/>
      <c r="AW3260" s="1"/>
      <c r="AX3260" s="1"/>
      <c r="AY3260" s="1"/>
      <c r="AZ3260" s="1"/>
      <c r="BA3260" s="1"/>
      <c r="BB3260" s="1"/>
    </row>
    <row r="3261" spans="1:54" x14ac:dyDescent="0.2">
      <c r="A3261" s="178">
        <f t="shared" si="1712"/>
        <v>44380</v>
      </c>
      <c r="B3261" s="2">
        <f t="shared" si="1698"/>
        <v>12743.143910465002</v>
      </c>
      <c r="C3261" s="2">
        <f t="shared" si="1713"/>
        <v>8243.3704465699993</v>
      </c>
      <c r="D3261" s="2">
        <f>SUM(Y3261:Y$3321)</f>
        <v>8243.3704465699993</v>
      </c>
      <c r="E3261" s="11">
        <f t="shared" si="1699"/>
        <v>0</v>
      </c>
      <c r="F3261" s="99">
        <f t="shared" si="1694"/>
        <v>5739.56</v>
      </c>
      <c r="G3261" s="3">
        <f>IF(N3261=1,VLOOKUP(A3260,[1]Plan1!$BG$69:$BI$188,3),G3260)</f>
        <v>5769.98</v>
      </c>
      <c r="H3261" s="200">
        <f t="shared" si="1695"/>
        <v>44318</v>
      </c>
      <c r="I3261" s="200">
        <f t="shared" si="1696"/>
        <v>44349</v>
      </c>
      <c r="J3261" s="27">
        <f t="shared" si="1700"/>
        <v>5.3000578441551038E-3</v>
      </c>
      <c r="K3261" s="12">
        <f t="shared" si="1714"/>
        <v>44410</v>
      </c>
      <c r="L3261" s="12">
        <f t="shared" si="1701"/>
        <v>44410</v>
      </c>
      <c r="M3261" s="1">
        <f t="shared" si="1715"/>
        <v>22</v>
      </c>
      <c r="N3261" s="1">
        <f t="shared" si="1702"/>
        <v>2</v>
      </c>
      <c r="O3261" s="2">
        <f t="shared" si="1703"/>
        <v>1.00048066</v>
      </c>
      <c r="P3261" s="11">
        <f t="shared" si="1724"/>
        <v>1.0083006699999999</v>
      </c>
      <c r="Q3261" s="11">
        <f t="shared" si="1720"/>
        <v>1.6552626765579956</v>
      </c>
      <c r="R3261" s="2">
        <f t="shared" si="1723"/>
        <v>1.65605829</v>
      </c>
      <c r="S3261" s="2">
        <f t="shared" si="1718"/>
        <v>1.54506685</v>
      </c>
      <c r="T3261" s="2">
        <f t="shared" si="1704"/>
        <v>12736.55840926</v>
      </c>
      <c r="U3261" s="2">
        <f t="shared" si="1705"/>
        <v>4493.1879626950031</v>
      </c>
      <c r="V3261" s="2">
        <f t="shared" si="1706"/>
        <v>0</v>
      </c>
      <c r="W3261" s="2">
        <f t="shared" si="1707"/>
        <v>12736.558409265002</v>
      </c>
      <c r="X3261" s="29">
        <f t="shared" si="1708"/>
        <v>0</v>
      </c>
      <c r="Y3261" s="2">
        <f t="shared" si="1719"/>
        <v>0</v>
      </c>
      <c r="Z3261" s="82">
        <f t="shared" si="1709"/>
        <v>0</v>
      </c>
      <c r="AA3261" s="2">
        <f t="shared" si="1725"/>
        <v>0</v>
      </c>
      <c r="AB3261" s="27">
        <f t="shared" si="1716"/>
        <v>6.7299999999999999E-2</v>
      </c>
      <c r="AC3261" s="29">
        <f t="shared" si="1697"/>
        <v>2</v>
      </c>
      <c r="AD3261" s="29">
        <v>252</v>
      </c>
      <c r="AE3261" s="11">
        <f t="shared" si="1721"/>
        <v>1.000517055</v>
      </c>
      <c r="AF3261" s="2">
        <f t="shared" si="1726"/>
        <v>6.5855012000000004</v>
      </c>
      <c r="AG3261" s="2">
        <f t="shared" si="1710"/>
        <v>6.5855012000000004</v>
      </c>
      <c r="AH3261" s="3">
        <f t="shared" si="1711"/>
        <v>0</v>
      </c>
      <c r="AI3261" s="4" t="str">
        <f t="shared" si="1722"/>
        <v>A+J=</v>
      </c>
      <c r="AJ3261" s="12">
        <f t="shared" si="1717"/>
        <v>44410</v>
      </c>
      <c r="AK3261" s="12"/>
      <c r="AL3261" s="4"/>
      <c r="AM3261" s="1"/>
      <c r="AN3261" s="12"/>
      <c r="AO3261" s="1"/>
      <c r="AP3261" s="1"/>
      <c r="AQ3261" s="3"/>
      <c r="AR3261" s="3"/>
      <c r="AS3261" s="7"/>
      <c r="AT3261" s="1"/>
      <c r="AU3261" s="1"/>
      <c r="AV3261" s="1"/>
      <c r="AW3261" s="1"/>
      <c r="AX3261" s="1"/>
      <c r="AY3261" s="1"/>
      <c r="AZ3261" s="1"/>
      <c r="BA3261" s="1"/>
      <c r="BB3261" s="1"/>
    </row>
    <row r="3262" spans="1:54" x14ac:dyDescent="0.2">
      <c r="A3262" s="178">
        <f t="shared" si="1712"/>
        <v>44381</v>
      </c>
      <c r="B3262" s="2">
        <f t="shared" si="1698"/>
        <v>12743.143910465002</v>
      </c>
      <c r="C3262" s="2">
        <f t="shared" si="1713"/>
        <v>8243.3704465699993</v>
      </c>
      <c r="D3262" s="2">
        <f>SUM(Y3262:Y$3321)</f>
        <v>8243.3704465699993</v>
      </c>
      <c r="E3262" s="11">
        <f t="shared" si="1699"/>
        <v>0</v>
      </c>
      <c r="F3262" s="99">
        <f t="shared" si="1694"/>
        <v>5739.56</v>
      </c>
      <c r="G3262" s="3">
        <f>IF(N3262=1,VLOOKUP(A3261,[1]Plan1!$BG$69:$BI$188,3),G3261)</f>
        <v>5769.98</v>
      </c>
      <c r="H3262" s="200">
        <f t="shared" si="1695"/>
        <v>44318</v>
      </c>
      <c r="I3262" s="200">
        <f t="shared" si="1696"/>
        <v>44349</v>
      </c>
      <c r="J3262" s="27">
        <f t="shared" si="1700"/>
        <v>5.3000578441551038E-3</v>
      </c>
      <c r="K3262" s="12">
        <f t="shared" si="1714"/>
        <v>44410</v>
      </c>
      <c r="L3262" s="12">
        <f t="shared" si="1701"/>
        <v>44410</v>
      </c>
      <c r="M3262" s="1">
        <f t="shared" si="1715"/>
        <v>22</v>
      </c>
      <c r="N3262" s="1">
        <f t="shared" si="1702"/>
        <v>2</v>
      </c>
      <c r="O3262" s="2">
        <f t="shared" si="1703"/>
        <v>1.00048066</v>
      </c>
      <c r="P3262" s="11">
        <f t="shared" si="1724"/>
        <v>1.0083006699999999</v>
      </c>
      <c r="Q3262" s="11">
        <f t="shared" si="1720"/>
        <v>1.6552626765579956</v>
      </c>
      <c r="R3262" s="2">
        <f t="shared" si="1723"/>
        <v>1.65605829</v>
      </c>
      <c r="S3262" s="2">
        <f t="shared" si="1718"/>
        <v>1.54506685</v>
      </c>
      <c r="T3262" s="2">
        <f t="shared" si="1704"/>
        <v>12736.55840926</v>
      </c>
      <c r="U3262" s="2">
        <f t="shared" si="1705"/>
        <v>4493.1879626950031</v>
      </c>
      <c r="V3262" s="2">
        <f t="shared" si="1706"/>
        <v>0</v>
      </c>
      <c r="W3262" s="2">
        <f t="shared" si="1707"/>
        <v>12736.558409265002</v>
      </c>
      <c r="X3262" s="29">
        <f t="shared" si="1708"/>
        <v>0</v>
      </c>
      <c r="Y3262" s="2">
        <f t="shared" si="1719"/>
        <v>0</v>
      </c>
      <c r="Z3262" s="82">
        <f t="shared" si="1709"/>
        <v>0</v>
      </c>
      <c r="AA3262" s="2">
        <f t="shared" si="1725"/>
        <v>0</v>
      </c>
      <c r="AB3262" s="27">
        <f t="shared" si="1716"/>
        <v>6.7299999999999999E-2</v>
      </c>
      <c r="AC3262" s="29">
        <f t="shared" si="1697"/>
        <v>2</v>
      </c>
      <c r="AD3262" s="29">
        <v>252</v>
      </c>
      <c r="AE3262" s="11">
        <f t="shared" si="1721"/>
        <v>1.000517055</v>
      </c>
      <c r="AF3262" s="2">
        <f t="shared" si="1726"/>
        <v>6.5855012000000004</v>
      </c>
      <c r="AG3262" s="2">
        <f t="shared" si="1710"/>
        <v>6.5855012000000004</v>
      </c>
      <c r="AH3262" s="3">
        <f t="shared" si="1711"/>
        <v>0</v>
      </c>
      <c r="AI3262" s="4" t="str">
        <f t="shared" si="1722"/>
        <v>A+J=</v>
      </c>
      <c r="AJ3262" s="12">
        <f t="shared" si="1717"/>
        <v>44410</v>
      </c>
      <c r="AK3262" s="12"/>
      <c r="AL3262" s="4"/>
      <c r="AM3262" s="1"/>
      <c r="AN3262" s="12"/>
      <c r="AO3262" s="1"/>
      <c r="AP3262" s="1"/>
      <c r="AQ3262" s="3"/>
      <c r="AR3262" s="3"/>
      <c r="AS3262" s="7"/>
      <c r="AT3262" s="1"/>
      <c r="AU3262" s="1"/>
      <c r="AV3262" s="1"/>
      <c r="AW3262" s="1"/>
      <c r="AX3262" s="1"/>
      <c r="AY3262" s="1"/>
      <c r="AZ3262" s="1"/>
      <c r="BA3262" s="1"/>
      <c r="BB3262" s="1"/>
    </row>
    <row r="3263" spans="1:54" x14ac:dyDescent="0.2">
      <c r="A3263" s="178">
        <f t="shared" si="1712"/>
        <v>44382</v>
      </c>
      <c r="B3263" s="2">
        <f t="shared" si="1698"/>
        <v>12743.143910465002</v>
      </c>
      <c r="C3263" s="2">
        <f t="shared" si="1713"/>
        <v>8243.3704465699993</v>
      </c>
      <c r="D3263" s="2">
        <f>SUM(Y3263:Y$3321)</f>
        <v>8243.3704465699993</v>
      </c>
      <c r="E3263" s="11">
        <f t="shared" si="1699"/>
        <v>0</v>
      </c>
      <c r="F3263" s="99">
        <f t="shared" si="1694"/>
        <v>5739.56</v>
      </c>
      <c r="G3263" s="3">
        <f>IF(N3263=1,VLOOKUP(A3262,[1]Plan1!$BG$69:$BI$188,3),G3262)</f>
        <v>5769.98</v>
      </c>
      <c r="H3263" s="200">
        <f t="shared" si="1695"/>
        <v>44318</v>
      </c>
      <c r="I3263" s="200">
        <f t="shared" si="1696"/>
        <v>44349</v>
      </c>
      <c r="J3263" s="27">
        <f t="shared" si="1700"/>
        <v>5.3000578441551038E-3</v>
      </c>
      <c r="K3263" s="12">
        <f t="shared" si="1714"/>
        <v>44410</v>
      </c>
      <c r="L3263" s="12">
        <f t="shared" si="1701"/>
        <v>44410</v>
      </c>
      <c r="M3263" s="1">
        <f t="shared" si="1715"/>
        <v>22</v>
      </c>
      <c r="N3263" s="1">
        <f t="shared" si="1702"/>
        <v>2</v>
      </c>
      <c r="O3263" s="2">
        <f t="shared" si="1703"/>
        <v>1.00048066</v>
      </c>
      <c r="P3263" s="11">
        <f t="shared" si="1724"/>
        <v>1.0083006699999999</v>
      </c>
      <c r="Q3263" s="11">
        <f t="shared" si="1720"/>
        <v>1.6552626765579956</v>
      </c>
      <c r="R3263" s="2">
        <f t="shared" si="1723"/>
        <v>1.65605829</v>
      </c>
      <c r="S3263" s="2">
        <f t="shared" si="1718"/>
        <v>1.54506685</v>
      </c>
      <c r="T3263" s="2">
        <f t="shared" si="1704"/>
        <v>12736.55840926</v>
      </c>
      <c r="U3263" s="2">
        <f t="shared" si="1705"/>
        <v>4493.1879626950031</v>
      </c>
      <c r="V3263" s="2">
        <f t="shared" si="1706"/>
        <v>0</v>
      </c>
      <c r="W3263" s="2">
        <f t="shared" si="1707"/>
        <v>12736.558409265002</v>
      </c>
      <c r="X3263" s="29">
        <f t="shared" si="1708"/>
        <v>0</v>
      </c>
      <c r="Y3263" s="2">
        <f t="shared" si="1719"/>
        <v>0</v>
      </c>
      <c r="Z3263" s="82">
        <f t="shared" si="1709"/>
        <v>0</v>
      </c>
      <c r="AA3263" s="2">
        <f t="shared" si="1725"/>
        <v>0</v>
      </c>
      <c r="AB3263" s="27">
        <f t="shared" si="1716"/>
        <v>6.7299999999999999E-2</v>
      </c>
      <c r="AC3263" s="29">
        <f t="shared" si="1697"/>
        <v>2</v>
      </c>
      <c r="AD3263" s="29">
        <v>252</v>
      </c>
      <c r="AE3263" s="11">
        <f t="shared" si="1721"/>
        <v>1.000517055</v>
      </c>
      <c r="AF3263" s="2">
        <f t="shared" si="1726"/>
        <v>6.5855012000000004</v>
      </c>
      <c r="AG3263" s="2">
        <f t="shared" si="1710"/>
        <v>6.5855012000000004</v>
      </c>
      <c r="AH3263" s="3">
        <f t="shared" si="1711"/>
        <v>0</v>
      </c>
      <c r="AI3263" s="4" t="str">
        <f t="shared" si="1722"/>
        <v>A+J=</v>
      </c>
      <c r="AJ3263" s="12">
        <f t="shared" si="1717"/>
        <v>44410</v>
      </c>
      <c r="AK3263" s="12"/>
      <c r="AL3263" s="4"/>
      <c r="AM3263" s="1"/>
      <c r="AN3263" s="12"/>
      <c r="AO3263" s="1"/>
      <c r="AP3263" s="1"/>
      <c r="AQ3263" s="3"/>
      <c r="AR3263" s="3"/>
      <c r="AS3263" s="7"/>
      <c r="AT3263" s="1"/>
      <c r="AU3263" s="1"/>
      <c r="AV3263" s="1"/>
      <c r="AW3263" s="1"/>
      <c r="AX3263" s="1"/>
      <c r="AY3263" s="1"/>
      <c r="AZ3263" s="1"/>
      <c r="BA3263" s="1"/>
      <c r="BB3263" s="1"/>
    </row>
    <row r="3264" spans="1:54" x14ac:dyDescent="0.2">
      <c r="A3264" s="178">
        <f t="shared" si="1712"/>
        <v>44383</v>
      </c>
      <c r="B3264" s="2">
        <f t="shared" si="1698"/>
        <v>12746.437941095002</v>
      </c>
      <c r="C3264" s="2">
        <f t="shared" si="1713"/>
        <v>8243.3704465699993</v>
      </c>
      <c r="D3264" s="2">
        <f>SUM(Y3264:Y$3321)</f>
        <v>8243.3704465699993</v>
      </c>
      <c r="E3264" s="11">
        <f t="shared" si="1699"/>
        <v>0</v>
      </c>
      <c r="F3264" s="99">
        <f t="shared" si="1694"/>
        <v>5739.56</v>
      </c>
      <c r="G3264" s="3">
        <f>IF(N3264=1,VLOOKUP(A3263,[1]Plan1!$BG$69:$BI$188,3),G3263)</f>
        <v>5769.98</v>
      </c>
      <c r="H3264" s="200">
        <f t="shared" si="1695"/>
        <v>44318</v>
      </c>
      <c r="I3264" s="200">
        <f t="shared" si="1696"/>
        <v>44349</v>
      </c>
      <c r="J3264" s="27">
        <f t="shared" si="1700"/>
        <v>5.3000578441551038E-3</v>
      </c>
      <c r="K3264" s="12">
        <f t="shared" si="1714"/>
        <v>44410</v>
      </c>
      <c r="L3264" s="12">
        <f t="shared" si="1701"/>
        <v>44410</v>
      </c>
      <c r="M3264" s="1">
        <f t="shared" si="1715"/>
        <v>22</v>
      </c>
      <c r="N3264" s="1">
        <f t="shared" si="1702"/>
        <v>3</v>
      </c>
      <c r="O3264" s="2">
        <f t="shared" si="1703"/>
        <v>1.0007210799999999</v>
      </c>
      <c r="P3264" s="11">
        <f t="shared" si="1724"/>
        <v>1.0083006699999999</v>
      </c>
      <c r="Q3264" s="11">
        <f t="shared" si="1720"/>
        <v>1.6552626765579956</v>
      </c>
      <c r="R3264" s="2">
        <f t="shared" si="1723"/>
        <v>1.65645625</v>
      </c>
      <c r="S3264" s="2">
        <f t="shared" si="1718"/>
        <v>1.54506685</v>
      </c>
      <c r="T3264" s="2">
        <f t="shared" si="1704"/>
        <v>12736.55840926</v>
      </c>
      <c r="U3264" s="2">
        <f t="shared" si="1705"/>
        <v>4493.1879626950031</v>
      </c>
      <c r="V3264" s="2">
        <f t="shared" si="1706"/>
        <v>0</v>
      </c>
      <c r="W3264" s="2">
        <f t="shared" si="1707"/>
        <v>12736.558409265002</v>
      </c>
      <c r="X3264" s="29">
        <f t="shared" si="1708"/>
        <v>0</v>
      </c>
      <c r="Y3264" s="2">
        <f t="shared" si="1719"/>
        <v>0</v>
      </c>
      <c r="Z3264" s="82">
        <f t="shared" si="1709"/>
        <v>0</v>
      </c>
      <c r="AA3264" s="2">
        <f t="shared" si="1725"/>
        <v>0</v>
      </c>
      <c r="AB3264" s="27">
        <f t="shared" si="1716"/>
        <v>6.7299999999999999E-2</v>
      </c>
      <c r="AC3264" s="29">
        <f t="shared" si="1697"/>
        <v>3</v>
      </c>
      <c r="AD3264" s="29">
        <v>252</v>
      </c>
      <c r="AE3264" s="11">
        <f t="shared" si="1721"/>
        <v>1.0007756830000001</v>
      </c>
      <c r="AF3264" s="2">
        <f t="shared" si="1726"/>
        <v>9.8795318299999995</v>
      </c>
      <c r="AG3264" s="2">
        <f t="shared" si="1710"/>
        <v>9.8795318299999995</v>
      </c>
      <c r="AH3264" s="3">
        <f t="shared" si="1711"/>
        <v>0</v>
      </c>
      <c r="AI3264" s="4" t="str">
        <f t="shared" si="1722"/>
        <v>A+J=</v>
      </c>
      <c r="AJ3264" s="12">
        <f t="shared" si="1717"/>
        <v>44410</v>
      </c>
      <c r="AK3264" s="12"/>
      <c r="AL3264" s="4"/>
      <c r="AM3264" s="1"/>
      <c r="AN3264" s="12"/>
      <c r="AO3264" s="1"/>
      <c r="AP3264" s="1"/>
      <c r="AQ3264" s="3"/>
      <c r="AR3264" s="3"/>
      <c r="AS3264" s="7"/>
      <c r="AT3264" s="1"/>
      <c r="AU3264" s="1"/>
      <c r="AV3264" s="1"/>
      <c r="AW3264" s="1"/>
      <c r="AX3264" s="1"/>
      <c r="AY3264" s="1"/>
      <c r="AZ3264" s="1"/>
      <c r="BA3264" s="1"/>
      <c r="BB3264" s="1"/>
    </row>
    <row r="3265" spans="1:54" x14ac:dyDescent="0.2">
      <c r="A3265" s="178">
        <f t="shared" si="1712"/>
        <v>44384</v>
      </c>
      <c r="B3265" s="2">
        <f t="shared" si="1698"/>
        <v>12749.732812335002</v>
      </c>
      <c r="C3265" s="2">
        <f t="shared" si="1713"/>
        <v>8243.3704465699993</v>
      </c>
      <c r="D3265" s="2">
        <f>SUM(Y3265:Y$3321)</f>
        <v>8243.3704465699993</v>
      </c>
      <c r="E3265" s="11">
        <f t="shared" si="1699"/>
        <v>0</v>
      </c>
      <c r="F3265" s="99">
        <f t="shared" ref="F3265:F3321" si="1727">IF(G3265=G3264,F3264,G3264)</f>
        <v>5739.56</v>
      </c>
      <c r="G3265" s="3">
        <f>IF(N3265=1,VLOOKUP(A3264,[1]Plan1!$BG$69:$BI$188,3),G3264)</f>
        <v>5769.98</v>
      </c>
      <c r="H3265" s="200">
        <f t="shared" ref="H3265:H3321" si="1728">EDATE(I3265,-1)</f>
        <v>44318</v>
      </c>
      <c r="I3265" s="200">
        <f t="shared" ref="I3265:I3321" si="1729">IF(X3264&gt;0,EDATE(A3265,-1),+I3264)</f>
        <v>44349</v>
      </c>
      <c r="J3265" s="27">
        <f t="shared" si="1700"/>
        <v>5.3000578441551038E-3</v>
      </c>
      <c r="K3265" s="12">
        <f t="shared" si="1714"/>
        <v>44410</v>
      </c>
      <c r="L3265" s="12">
        <f t="shared" si="1701"/>
        <v>44410</v>
      </c>
      <c r="M3265" s="1">
        <f t="shared" si="1715"/>
        <v>22</v>
      </c>
      <c r="N3265" s="1">
        <f t="shared" si="1702"/>
        <v>4</v>
      </c>
      <c r="O3265" s="2">
        <f t="shared" si="1703"/>
        <v>1.0009615599999999</v>
      </c>
      <c r="P3265" s="11">
        <f t="shared" si="1724"/>
        <v>1.0083006699999999</v>
      </c>
      <c r="Q3265" s="11">
        <f t="shared" si="1720"/>
        <v>1.6552626765579956</v>
      </c>
      <c r="R3265" s="2">
        <f t="shared" si="1723"/>
        <v>1.6568543099999999</v>
      </c>
      <c r="S3265" s="2">
        <f t="shared" si="1718"/>
        <v>1.54506685</v>
      </c>
      <c r="T3265" s="2">
        <f t="shared" si="1704"/>
        <v>12736.55840926</v>
      </c>
      <c r="U3265" s="2">
        <f t="shared" si="1705"/>
        <v>4493.1879626950031</v>
      </c>
      <c r="V3265" s="2">
        <f t="shared" si="1706"/>
        <v>0</v>
      </c>
      <c r="W3265" s="2">
        <f t="shared" si="1707"/>
        <v>12736.558409265002</v>
      </c>
      <c r="X3265" s="29">
        <f t="shared" si="1708"/>
        <v>0</v>
      </c>
      <c r="Y3265" s="2">
        <f t="shared" si="1719"/>
        <v>0</v>
      </c>
      <c r="Z3265" s="82">
        <f t="shared" si="1709"/>
        <v>0</v>
      </c>
      <c r="AA3265" s="2">
        <f t="shared" si="1725"/>
        <v>0</v>
      </c>
      <c r="AB3265" s="27">
        <f t="shared" si="1716"/>
        <v>6.7299999999999999E-2</v>
      </c>
      <c r="AC3265" s="29">
        <f t="shared" ref="AC3265:AC3321" si="1730">N3265</f>
        <v>4</v>
      </c>
      <c r="AD3265" s="29">
        <v>252</v>
      </c>
      <c r="AE3265" s="11">
        <f t="shared" si="1721"/>
        <v>1.0010343770000001</v>
      </c>
      <c r="AF3265" s="2">
        <f t="shared" si="1726"/>
        <v>13.17440307</v>
      </c>
      <c r="AG3265" s="2">
        <f t="shared" si="1710"/>
        <v>13.17440307</v>
      </c>
      <c r="AH3265" s="3">
        <f t="shared" si="1711"/>
        <v>0</v>
      </c>
      <c r="AI3265" s="4" t="str">
        <f t="shared" si="1722"/>
        <v>A+J=</v>
      </c>
      <c r="AJ3265" s="12">
        <f t="shared" si="1717"/>
        <v>44410</v>
      </c>
      <c r="AK3265" s="12"/>
      <c r="AL3265" s="4"/>
      <c r="AM3265" s="1"/>
      <c r="AN3265" s="12"/>
      <c r="AO3265" s="1"/>
      <c r="AP3265" s="1"/>
      <c r="AQ3265" s="3"/>
      <c r="AR3265" s="3"/>
      <c r="AS3265" s="7"/>
      <c r="AT3265" s="1"/>
      <c r="AU3265" s="1"/>
      <c r="AV3265" s="1"/>
      <c r="AW3265" s="1"/>
      <c r="AX3265" s="1"/>
      <c r="AY3265" s="1"/>
      <c r="AZ3265" s="1"/>
      <c r="BA3265" s="1"/>
      <c r="BB3265" s="1"/>
    </row>
    <row r="3266" spans="1:54" x14ac:dyDescent="0.2">
      <c r="A3266" s="178">
        <f t="shared" si="1712"/>
        <v>44385</v>
      </c>
      <c r="B3266" s="2">
        <f t="shared" si="1698"/>
        <v>12753.028549665003</v>
      </c>
      <c r="C3266" s="2">
        <f t="shared" si="1713"/>
        <v>8243.3704465699993</v>
      </c>
      <c r="D3266" s="2">
        <f>SUM(Y3266:Y$3321)</f>
        <v>8243.3704465699993</v>
      </c>
      <c r="E3266" s="11">
        <f t="shared" si="1699"/>
        <v>0</v>
      </c>
      <c r="F3266" s="99">
        <f t="shared" si="1727"/>
        <v>5739.56</v>
      </c>
      <c r="G3266" s="3">
        <f>IF(N3266=1,VLOOKUP(A3265,[1]Plan1!$BG$69:$BI$188,3),G3265)</f>
        <v>5769.98</v>
      </c>
      <c r="H3266" s="200">
        <f t="shared" si="1728"/>
        <v>44318</v>
      </c>
      <c r="I3266" s="200">
        <f t="shared" si="1729"/>
        <v>44349</v>
      </c>
      <c r="J3266" s="27">
        <f t="shared" si="1700"/>
        <v>5.3000578441551038E-3</v>
      </c>
      <c r="K3266" s="12">
        <f t="shared" si="1714"/>
        <v>44410</v>
      </c>
      <c r="L3266" s="12">
        <f t="shared" si="1701"/>
        <v>44410</v>
      </c>
      <c r="M3266" s="1">
        <f t="shared" si="1715"/>
        <v>22</v>
      </c>
      <c r="N3266" s="1">
        <f t="shared" si="1702"/>
        <v>5</v>
      </c>
      <c r="O3266" s="2">
        <f t="shared" si="1703"/>
        <v>1.00120209</v>
      </c>
      <c r="P3266" s="11">
        <f t="shared" si="1724"/>
        <v>1.0083006699999999</v>
      </c>
      <c r="Q3266" s="11">
        <f t="shared" si="1720"/>
        <v>1.6552626765579956</v>
      </c>
      <c r="R3266" s="2">
        <f t="shared" si="1723"/>
        <v>1.6572524500000001</v>
      </c>
      <c r="S3266" s="2">
        <f t="shared" si="1718"/>
        <v>1.54506685</v>
      </c>
      <c r="T3266" s="2">
        <f t="shared" si="1704"/>
        <v>12736.55840926</v>
      </c>
      <c r="U3266" s="2">
        <f t="shared" si="1705"/>
        <v>4493.1879626950031</v>
      </c>
      <c r="V3266" s="2">
        <f t="shared" si="1706"/>
        <v>0</v>
      </c>
      <c r="W3266" s="2">
        <f t="shared" si="1707"/>
        <v>12736.558409265002</v>
      </c>
      <c r="X3266" s="29">
        <f t="shared" si="1708"/>
        <v>0</v>
      </c>
      <c r="Y3266" s="2">
        <f t="shared" si="1719"/>
        <v>0</v>
      </c>
      <c r="Z3266" s="82">
        <f t="shared" si="1709"/>
        <v>0</v>
      </c>
      <c r="AA3266" s="2">
        <f t="shared" si="1725"/>
        <v>0</v>
      </c>
      <c r="AB3266" s="27">
        <f t="shared" si="1716"/>
        <v>6.7299999999999999E-2</v>
      </c>
      <c r="AC3266" s="29">
        <f t="shared" si="1730"/>
        <v>5</v>
      </c>
      <c r="AD3266" s="29">
        <v>252</v>
      </c>
      <c r="AE3266" s="11">
        <f t="shared" si="1721"/>
        <v>1.0012931389999999</v>
      </c>
      <c r="AF3266" s="2">
        <f t="shared" si="1726"/>
        <v>16.470140399999998</v>
      </c>
      <c r="AG3266" s="2">
        <f t="shared" si="1710"/>
        <v>16.470140399999998</v>
      </c>
      <c r="AH3266" s="3">
        <f t="shared" si="1711"/>
        <v>0</v>
      </c>
      <c r="AI3266" s="4" t="str">
        <f t="shared" si="1722"/>
        <v>A+J=</v>
      </c>
      <c r="AJ3266" s="12">
        <f t="shared" si="1717"/>
        <v>44410</v>
      </c>
      <c r="AK3266" s="12"/>
      <c r="AL3266" s="4"/>
      <c r="AM3266" s="1"/>
      <c r="AN3266" s="12"/>
      <c r="AO3266" s="1"/>
      <c r="AP3266" s="1"/>
      <c r="AQ3266" s="3"/>
      <c r="AR3266" s="3"/>
      <c r="AS3266" s="7"/>
      <c r="AT3266" s="1"/>
      <c r="AU3266" s="1"/>
      <c r="AV3266" s="1"/>
      <c r="AW3266" s="1"/>
      <c r="AX3266" s="1"/>
      <c r="AY3266" s="1"/>
      <c r="AZ3266" s="1"/>
      <c r="BA3266" s="1"/>
      <c r="BB3266" s="1"/>
    </row>
    <row r="3267" spans="1:54" x14ac:dyDescent="0.2">
      <c r="A3267" s="178">
        <f t="shared" si="1712"/>
        <v>44386</v>
      </c>
      <c r="B3267" s="2">
        <f t="shared" si="1698"/>
        <v>12756.325127605003</v>
      </c>
      <c r="C3267" s="2">
        <f t="shared" si="1713"/>
        <v>8243.3704465699993</v>
      </c>
      <c r="D3267" s="2">
        <f>SUM(Y3267:Y$3321)</f>
        <v>8243.3704465699993</v>
      </c>
      <c r="E3267" s="11">
        <f t="shared" si="1699"/>
        <v>0</v>
      </c>
      <c r="F3267" s="99">
        <f t="shared" si="1727"/>
        <v>5739.56</v>
      </c>
      <c r="G3267" s="3">
        <f>IF(N3267=1,VLOOKUP(A3266,[1]Plan1!$BG$69:$BI$188,3),G3266)</f>
        <v>5769.98</v>
      </c>
      <c r="H3267" s="200">
        <f t="shared" si="1728"/>
        <v>44318</v>
      </c>
      <c r="I3267" s="200">
        <f t="shared" si="1729"/>
        <v>44349</v>
      </c>
      <c r="J3267" s="27">
        <f t="shared" si="1700"/>
        <v>5.3000578441551038E-3</v>
      </c>
      <c r="K3267" s="12">
        <f t="shared" si="1714"/>
        <v>44410</v>
      </c>
      <c r="L3267" s="12">
        <f t="shared" si="1701"/>
        <v>44410</v>
      </c>
      <c r="M3267" s="1">
        <f t="shared" si="1715"/>
        <v>22</v>
      </c>
      <c r="N3267" s="1">
        <f t="shared" si="1702"/>
        <v>6</v>
      </c>
      <c r="O3267" s="2">
        <f t="shared" si="1703"/>
        <v>1.00144269</v>
      </c>
      <c r="P3267" s="11">
        <f t="shared" si="1724"/>
        <v>1.0083006699999999</v>
      </c>
      <c r="Q3267" s="11">
        <f t="shared" si="1720"/>
        <v>1.6552626765579956</v>
      </c>
      <c r="R3267" s="2">
        <f t="shared" si="1723"/>
        <v>1.6576507</v>
      </c>
      <c r="S3267" s="2">
        <f t="shared" si="1718"/>
        <v>1.54506685</v>
      </c>
      <c r="T3267" s="2">
        <f t="shared" si="1704"/>
        <v>12736.55840926</v>
      </c>
      <c r="U3267" s="2">
        <f t="shared" si="1705"/>
        <v>4493.1879626950031</v>
      </c>
      <c r="V3267" s="2">
        <f t="shared" si="1706"/>
        <v>0</v>
      </c>
      <c r="W3267" s="2">
        <f t="shared" si="1707"/>
        <v>12736.558409265002</v>
      </c>
      <c r="X3267" s="29">
        <f t="shared" si="1708"/>
        <v>0</v>
      </c>
      <c r="Y3267" s="2">
        <f t="shared" si="1719"/>
        <v>0</v>
      </c>
      <c r="Z3267" s="82">
        <f t="shared" si="1709"/>
        <v>0</v>
      </c>
      <c r="AA3267" s="2">
        <f t="shared" si="1725"/>
        <v>0</v>
      </c>
      <c r="AB3267" s="27">
        <f t="shared" si="1716"/>
        <v>6.7299999999999999E-2</v>
      </c>
      <c r="AC3267" s="29">
        <f t="shared" si="1730"/>
        <v>6</v>
      </c>
      <c r="AD3267" s="29">
        <v>252</v>
      </c>
      <c r="AE3267" s="11">
        <f t="shared" si="1721"/>
        <v>1.0015519669999999</v>
      </c>
      <c r="AF3267" s="2">
        <f t="shared" si="1726"/>
        <v>19.766718340000001</v>
      </c>
      <c r="AG3267" s="2">
        <f t="shared" si="1710"/>
        <v>19.766718340000001</v>
      </c>
      <c r="AH3267" s="3">
        <f t="shared" si="1711"/>
        <v>0</v>
      </c>
      <c r="AI3267" s="4" t="str">
        <f t="shared" si="1722"/>
        <v>A+J=</v>
      </c>
      <c r="AJ3267" s="12">
        <f t="shared" si="1717"/>
        <v>44410</v>
      </c>
      <c r="AK3267" s="12"/>
      <c r="AL3267" s="4"/>
      <c r="AM3267" s="1"/>
      <c r="AN3267" s="12"/>
      <c r="AO3267" s="1"/>
      <c r="AP3267" s="1"/>
      <c r="AQ3267" s="3"/>
      <c r="AR3267" s="3"/>
      <c r="AS3267" s="7"/>
      <c r="AT3267" s="1"/>
      <c r="AU3267" s="1"/>
      <c r="AV3267" s="1"/>
      <c r="AW3267" s="1"/>
      <c r="AX3267" s="1"/>
      <c r="AY3267" s="1"/>
      <c r="AZ3267" s="1"/>
      <c r="BA3267" s="1"/>
      <c r="BB3267" s="1"/>
    </row>
    <row r="3268" spans="1:54" x14ac:dyDescent="0.2">
      <c r="A3268" s="178">
        <f t="shared" si="1712"/>
        <v>44387</v>
      </c>
      <c r="B3268" s="2">
        <f t="shared" si="1698"/>
        <v>12759.622558895002</v>
      </c>
      <c r="C3268" s="2">
        <f t="shared" si="1713"/>
        <v>8243.3704465699993</v>
      </c>
      <c r="D3268" s="2">
        <f>SUM(Y3268:Y$3321)</f>
        <v>8243.3704465699993</v>
      </c>
      <c r="E3268" s="11">
        <f t="shared" si="1699"/>
        <v>0</v>
      </c>
      <c r="F3268" s="99">
        <f t="shared" si="1727"/>
        <v>5739.56</v>
      </c>
      <c r="G3268" s="3">
        <f>IF(N3268=1,VLOOKUP(A3267,[1]Plan1!$BG$69:$BI$188,3),G3267)</f>
        <v>5769.98</v>
      </c>
      <c r="H3268" s="200">
        <f t="shared" si="1728"/>
        <v>44318</v>
      </c>
      <c r="I3268" s="200">
        <f t="shared" si="1729"/>
        <v>44349</v>
      </c>
      <c r="J3268" s="27">
        <f t="shared" si="1700"/>
        <v>5.3000578441551038E-3</v>
      </c>
      <c r="K3268" s="12">
        <f t="shared" si="1714"/>
        <v>44410</v>
      </c>
      <c r="L3268" s="12">
        <f t="shared" si="1701"/>
        <v>44410</v>
      </c>
      <c r="M3268" s="1">
        <f t="shared" si="1715"/>
        <v>22</v>
      </c>
      <c r="N3268" s="1">
        <f t="shared" si="1702"/>
        <v>7</v>
      </c>
      <c r="O3268" s="2">
        <f t="shared" si="1703"/>
        <v>1.00168334</v>
      </c>
      <c r="P3268" s="11">
        <f t="shared" si="1724"/>
        <v>1.0083006699999999</v>
      </c>
      <c r="Q3268" s="11">
        <f t="shared" si="1720"/>
        <v>1.6552626765579956</v>
      </c>
      <c r="R3268" s="2">
        <f t="shared" si="1723"/>
        <v>1.6580490400000001</v>
      </c>
      <c r="S3268" s="2">
        <f t="shared" si="1718"/>
        <v>1.54506685</v>
      </c>
      <c r="T3268" s="2">
        <f t="shared" si="1704"/>
        <v>12736.55840926</v>
      </c>
      <c r="U3268" s="2">
        <f t="shared" si="1705"/>
        <v>4493.1879626950031</v>
      </c>
      <c r="V3268" s="2">
        <f t="shared" si="1706"/>
        <v>0</v>
      </c>
      <c r="W3268" s="2">
        <f t="shared" si="1707"/>
        <v>12736.558409265002</v>
      </c>
      <c r="X3268" s="29">
        <f t="shared" si="1708"/>
        <v>0</v>
      </c>
      <c r="Y3268" s="2">
        <f t="shared" si="1719"/>
        <v>0</v>
      </c>
      <c r="Z3268" s="82">
        <f t="shared" si="1709"/>
        <v>0</v>
      </c>
      <c r="AA3268" s="2">
        <f t="shared" si="1725"/>
        <v>0</v>
      </c>
      <c r="AB3268" s="27">
        <f t="shared" si="1716"/>
        <v>6.7299999999999999E-2</v>
      </c>
      <c r="AC3268" s="29">
        <f t="shared" si="1730"/>
        <v>7</v>
      </c>
      <c r="AD3268" s="29">
        <v>252</v>
      </c>
      <c r="AE3268" s="11">
        <f t="shared" si="1721"/>
        <v>1.0018108619999999</v>
      </c>
      <c r="AF3268" s="2">
        <f t="shared" si="1726"/>
        <v>23.064149629999999</v>
      </c>
      <c r="AG3268" s="2">
        <f t="shared" si="1710"/>
        <v>23.064149629999999</v>
      </c>
      <c r="AH3268" s="3">
        <f t="shared" si="1711"/>
        <v>0</v>
      </c>
      <c r="AI3268" s="4" t="str">
        <f t="shared" si="1722"/>
        <v>A+J=</v>
      </c>
      <c r="AJ3268" s="12">
        <f t="shared" si="1717"/>
        <v>44410</v>
      </c>
      <c r="AK3268" s="12"/>
      <c r="AL3268" s="4"/>
      <c r="AM3268" s="1"/>
      <c r="AN3268" s="12"/>
      <c r="AO3268" s="1"/>
      <c r="AP3268" s="1"/>
      <c r="AQ3268" s="3"/>
      <c r="AR3268" s="3"/>
      <c r="AS3268" s="7"/>
      <c r="AT3268" s="1"/>
      <c r="AU3268" s="1"/>
      <c r="AV3268" s="1"/>
      <c r="AW3268" s="1"/>
      <c r="AX3268" s="1"/>
      <c r="AY3268" s="1"/>
      <c r="AZ3268" s="1"/>
      <c r="BA3268" s="1"/>
      <c r="BB3268" s="1"/>
    </row>
    <row r="3269" spans="1:54" x14ac:dyDescent="0.2">
      <c r="A3269" s="178">
        <f t="shared" si="1712"/>
        <v>44388</v>
      </c>
      <c r="B3269" s="2">
        <f t="shared" si="1698"/>
        <v>12759.622558895002</v>
      </c>
      <c r="C3269" s="2">
        <f t="shared" si="1713"/>
        <v>8243.3704465699993</v>
      </c>
      <c r="D3269" s="2">
        <f>SUM(Y3269:Y$3321)</f>
        <v>8243.3704465699993</v>
      </c>
      <c r="E3269" s="11">
        <f t="shared" si="1699"/>
        <v>0</v>
      </c>
      <c r="F3269" s="99">
        <f t="shared" si="1727"/>
        <v>5739.56</v>
      </c>
      <c r="G3269" s="3">
        <f>IF(N3269=1,VLOOKUP(A3268,[1]Plan1!$BG$69:$BI$188,3),G3268)</f>
        <v>5769.98</v>
      </c>
      <c r="H3269" s="200">
        <f t="shared" si="1728"/>
        <v>44318</v>
      </c>
      <c r="I3269" s="200">
        <f t="shared" si="1729"/>
        <v>44349</v>
      </c>
      <c r="J3269" s="27">
        <f t="shared" si="1700"/>
        <v>5.3000578441551038E-3</v>
      </c>
      <c r="K3269" s="12">
        <f t="shared" si="1714"/>
        <v>44410</v>
      </c>
      <c r="L3269" s="12">
        <f t="shared" si="1701"/>
        <v>44410</v>
      </c>
      <c r="M3269" s="1">
        <f t="shared" si="1715"/>
        <v>22</v>
      </c>
      <c r="N3269" s="1">
        <f t="shared" si="1702"/>
        <v>7</v>
      </c>
      <c r="O3269" s="2">
        <f t="shared" si="1703"/>
        <v>1.00168334</v>
      </c>
      <c r="P3269" s="11">
        <f t="shared" si="1724"/>
        <v>1.0083006699999999</v>
      </c>
      <c r="Q3269" s="11">
        <f t="shared" si="1720"/>
        <v>1.6552626765579956</v>
      </c>
      <c r="R3269" s="2">
        <f t="shared" si="1723"/>
        <v>1.6580490400000001</v>
      </c>
      <c r="S3269" s="2">
        <f t="shared" si="1718"/>
        <v>1.54506685</v>
      </c>
      <c r="T3269" s="2">
        <f t="shared" si="1704"/>
        <v>12736.55840926</v>
      </c>
      <c r="U3269" s="2">
        <f t="shared" si="1705"/>
        <v>4493.1879626950031</v>
      </c>
      <c r="V3269" s="2">
        <f t="shared" si="1706"/>
        <v>0</v>
      </c>
      <c r="W3269" s="2">
        <f t="shared" si="1707"/>
        <v>12736.558409265002</v>
      </c>
      <c r="X3269" s="29">
        <f t="shared" si="1708"/>
        <v>0</v>
      </c>
      <c r="Y3269" s="2">
        <f t="shared" si="1719"/>
        <v>0</v>
      </c>
      <c r="Z3269" s="82">
        <f t="shared" si="1709"/>
        <v>0</v>
      </c>
      <c r="AA3269" s="2">
        <f t="shared" si="1725"/>
        <v>0</v>
      </c>
      <c r="AB3269" s="27">
        <f t="shared" si="1716"/>
        <v>6.7299999999999999E-2</v>
      </c>
      <c r="AC3269" s="29">
        <f t="shared" si="1730"/>
        <v>7</v>
      </c>
      <c r="AD3269" s="29">
        <v>252</v>
      </c>
      <c r="AE3269" s="11">
        <f t="shared" si="1721"/>
        <v>1.0018108619999999</v>
      </c>
      <c r="AF3269" s="2">
        <f t="shared" si="1726"/>
        <v>23.064149629999999</v>
      </c>
      <c r="AG3269" s="2">
        <f t="shared" si="1710"/>
        <v>23.064149629999999</v>
      </c>
      <c r="AH3269" s="3">
        <f t="shared" si="1711"/>
        <v>0</v>
      </c>
      <c r="AI3269" s="4" t="str">
        <f t="shared" si="1722"/>
        <v>A+J=</v>
      </c>
      <c r="AJ3269" s="12">
        <f t="shared" si="1717"/>
        <v>44410</v>
      </c>
      <c r="AK3269" s="12"/>
      <c r="AL3269" s="4"/>
      <c r="AM3269" s="1"/>
      <c r="AN3269" s="12"/>
      <c r="AO3269" s="1"/>
      <c r="AP3269" s="1"/>
      <c r="AQ3269" s="3"/>
      <c r="AR3269" s="3"/>
      <c r="AS3269" s="7"/>
      <c r="AT3269" s="1"/>
      <c r="AU3269" s="1"/>
      <c r="AV3269" s="1"/>
      <c r="AW3269" s="1"/>
      <c r="AX3269" s="1"/>
      <c r="AY3269" s="1"/>
      <c r="AZ3269" s="1"/>
      <c r="BA3269" s="1"/>
      <c r="BB3269" s="1"/>
    </row>
    <row r="3270" spans="1:54" x14ac:dyDescent="0.2">
      <c r="A3270" s="178">
        <f t="shared" si="1712"/>
        <v>44389</v>
      </c>
      <c r="B3270" s="2">
        <f t="shared" si="1698"/>
        <v>12759.622558895002</v>
      </c>
      <c r="C3270" s="2">
        <f t="shared" si="1713"/>
        <v>8243.3704465699993</v>
      </c>
      <c r="D3270" s="2">
        <f>SUM(Y3270:Y$3321)</f>
        <v>8243.3704465699993</v>
      </c>
      <c r="E3270" s="11">
        <f t="shared" si="1699"/>
        <v>0</v>
      </c>
      <c r="F3270" s="99">
        <f t="shared" si="1727"/>
        <v>5739.56</v>
      </c>
      <c r="G3270" s="3">
        <f>IF(N3270=1,VLOOKUP(A3269,[1]Plan1!$BG$69:$BI$188,3),G3269)</f>
        <v>5769.98</v>
      </c>
      <c r="H3270" s="200">
        <f t="shared" si="1728"/>
        <v>44318</v>
      </c>
      <c r="I3270" s="200">
        <f t="shared" si="1729"/>
        <v>44349</v>
      </c>
      <c r="J3270" s="27">
        <f t="shared" si="1700"/>
        <v>5.3000578441551038E-3</v>
      </c>
      <c r="K3270" s="12">
        <f t="shared" si="1714"/>
        <v>44410</v>
      </c>
      <c r="L3270" s="12">
        <f t="shared" si="1701"/>
        <v>44410</v>
      </c>
      <c r="M3270" s="1">
        <f t="shared" si="1715"/>
        <v>22</v>
      </c>
      <c r="N3270" s="1">
        <f t="shared" si="1702"/>
        <v>7</v>
      </c>
      <c r="O3270" s="2">
        <f t="shared" si="1703"/>
        <v>1.00168334</v>
      </c>
      <c r="P3270" s="11">
        <f t="shared" si="1724"/>
        <v>1.0083006699999999</v>
      </c>
      <c r="Q3270" s="11">
        <f t="shared" si="1720"/>
        <v>1.6552626765579956</v>
      </c>
      <c r="R3270" s="2">
        <f t="shared" si="1723"/>
        <v>1.6580490400000001</v>
      </c>
      <c r="S3270" s="2">
        <f t="shared" si="1718"/>
        <v>1.54506685</v>
      </c>
      <c r="T3270" s="2">
        <f t="shared" si="1704"/>
        <v>12736.55840926</v>
      </c>
      <c r="U3270" s="2">
        <f t="shared" si="1705"/>
        <v>4493.1879626950031</v>
      </c>
      <c r="V3270" s="2">
        <f t="shared" si="1706"/>
        <v>0</v>
      </c>
      <c r="W3270" s="2">
        <f t="shared" si="1707"/>
        <v>12736.558409265002</v>
      </c>
      <c r="X3270" s="29">
        <f t="shared" si="1708"/>
        <v>0</v>
      </c>
      <c r="Y3270" s="2">
        <f t="shared" si="1719"/>
        <v>0</v>
      </c>
      <c r="Z3270" s="82">
        <f t="shared" si="1709"/>
        <v>0</v>
      </c>
      <c r="AA3270" s="2">
        <f t="shared" si="1725"/>
        <v>0</v>
      </c>
      <c r="AB3270" s="27">
        <f t="shared" si="1716"/>
        <v>6.7299999999999999E-2</v>
      </c>
      <c r="AC3270" s="29">
        <f t="shared" si="1730"/>
        <v>7</v>
      </c>
      <c r="AD3270" s="29">
        <v>252</v>
      </c>
      <c r="AE3270" s="11">
        <f t="shared" si="1721"/>
        <v>1.0018108619999999</v>
      </c>
      <c r="AF3270" s="2">
        <f t="shared" si="1726"/>
        <v>23.064149629999999</v>
      </c>
      <c r="AG3270" s="2">
        <f t="shared" si="1710"/>
        <v>23.064149629999999</v>
      </c>
      <c r="AH3270" s="3">
        <f t="shared" si="1711"/>
        <v>0</v>
      </c>
      <c r="AI3270" s="4" t="str">
        <f t="shared" si="1722"/>
        <v>A+J=</v>
      </c>
      <c r="AJ3270" s="12">
        <f t="shared" si="1717"/>
        <v>44410</v>
      </c>
      <c r="AK3270" s="12"/>
      <c r="AL3270" s="4"/>
      <c r="AM3270" s="1"/>
      <c r="AN3270" s="12"/>
      <c r="AO3270" s="1"/>
      <c r="AP3270" s="1"/>
      <c r="AQ3270" s="3"/>
      <c r="AR3270" s="3"/>
      <c r="AS3270" s="7"/>
      <c r="AT3270" s="1"/>
      <c r="AU3270" s="1"/>
      <c r="AV3270" s="1"/>
      <c r="AW3270" s="1"/>
      <c r="AX3270" s="1"/>
      <c r="AY3270" s="1"/>
      <c r="AZ3270" s="1"/>
      <c r="BA3270" s="1"/>
      <c r="BB3270" s="1"/>
    </row>
    <row r="3271" spans="1:54" x14ac:dyDescent="0.2">
      <c r="A3271" s="178">
        <f t="shared" si="1712"/>
        <v>44390</v>
      </c>
      <c r="B3271" s="2">
        <f t="shared" si="1698"/>
        <v>12762.920856265002</v>
      </c>
      <c r="C3271" s="2">
        <f t="shared" si="1713"/>
        <v>8243.3704465699993</v>
      </c>
      <c r="D3271" s="2">
        <f>SUM(Y3271:Y$3321)</f>
        <v>8243.3704465699993</v>
      </c>
      <c r="E3271" s="11">
        <f t="shared" si="1699"/>
        <v>0</v>
      </c>
      <c r="F3271" s="99">
        <f t="shared" si="1727"/>
        <v>5739.56</v>
      </c>
      <c r="G3271" s="3">
        <f>IF(N3271=1,VLOOKUP(A3270,[1]Plan1!$BG$69:$BI$188,3),G3270)</f>
        <v>5769.98</v>
      </c>
      <c r="H3271" s="200">
        <f t="shared" si="1728"/>
        <v>44318</v>
      </c>
      <c r="I3271" s="200">
        <f t="shared" si="1729"/>
        <v>44349</v>
      </c>
      <c r="J3271" s="27">
        <f t="shared" si="1700"/>
        <v>5.3000578441551038E-3</v>
      </c>
      <c r="K3271" s="12">
        <f t="shared" si="1714"/>
        <v>44410</v>
      </c>
      <c r="L3271" s="12">
        <f t="shared" si="1701"/>
        <v>44410</v>
      </c>
      <c r="M3271" s="1">
        <f t="shared" si="1715"/>
        <v>22</v>
      </c>
      <c r="N3271" s="1">
        <f t="shared" si="1702"/>
        <v>8</v>
      </c>
      <c r="O3271" s="2">
        <f t="shared" si="1703"/>
        <v>1.00192405</v>
      </c>
      <c r="P3271" s="11">
        <f t="shared" si="1724"/>
        <v>1.0083006699999999</v>
      </c>
      <c r="Q3271" s="11">
        <f t="shared" si="1720"/>
        <v>1.6552626765579956</v>
      </c>
      <c r="R3271" s="2">
        <f t="shared" si="1723"/>
        <v>1.65844748</v>
      </c>
      <c r="S3271" s="2">
        <f t="shared" si="1718"/>
        <v>1.54506685</v>
      </c>
      <c r="T3271" s="2">
        <f t="shared" si="1704"/>
        <v>12736.55840926</v>
      </c>
      <c r="U3271" s="2">
        <f t="shared" si="1705"/>
        <v>4493.1879626950031</v>
      </c>
      <c r="V3271" s="2">
        <f t="shared" si="1706"/>
        <v>0</v>
      </c>
      <c r="W3271" s="2">
        <f t="shared" si="1707"/>
        <v>12736.558409265002</v>
      </c>
      <c r="X3271" s="29">
        <f t="shared" si="1708"/>
        <v>0</v>
      </c>
      <c r="Y3271" s="2">
        <f t="shared" si="1719"/>
        <v>0</v>
      </c>
      <c r="Z3271" s="82">
        <f t="shared" si="1709"/>
        <v>0</v>
      </c>
      <c r="AA3271" s="2">
        <f t="shared" si="1725"/>
        <v>0</v>
      </c>
      <c r="AB3271" s="27">
        <f t="shared" si="1716"/>
        <v>6.7299999999999999E-2</v>
      </c>
      <c r="AC3271" s="29">
        <f t="shared" si="1730"/>
        <v>8</v>
      </c>
      <c r="AD3271" s="29">
        <v>252</v>
      </c>
      <c r="AE3271" s="11">
        <f t="shared" si="1721"/>
        <v>1.002069825</v>
      </c>
      <c r="AF3271" s="2">
        <f t="shared" si="1726"/>
        <v>26.362447</v>
      </c>
      <c r="AG3271" s="2">
        <f t="shared" si="1710"/>
        <v>26.362447</v>
      </c>
      <c r="AH3271" s="3">
        <f t="shared" si="1711"/>
        <v>0</v>
      </c>
      <c r="AI3271" s="4" t="str">
        <f t="shared" si="1722"/>
        <v>A+J=</v>
      </c>
      <c r="AJ3271" s="12">
        <f t="shared" si="1717"/>
        <v>44410</v>
      </c>
      <c r="AK3271" s="12"/>
      <c r="AL3271" s="4"/>
      <c r="AM3271" s="1"/>
      <c r="AN3271" s="12"/>
      <c r="AO3271" s="1"/>
      <c r="AP3271" s="1"/>
      <c r="AQ3271" s="3"/>
      <c r="AR3271" s="3"/>
      <c r="AS3271" s="7"/>
      <c r="AT3271" s="1"/>
      <c r="AU3271" s="1"/>
      <c r="AV3271" s="1"/>
      <c r="AW3271" s="1"/>
      <c r="AX3271" s="1"/>
      <c r="AY3271" s="1"/>
      <c r="AZ3271" s="1"/>
      <c r="BA3271" s="1"/>
      <c r="BB3271" s="1"/>
    </row>
    <row r="3272" spans="1:54" x14ac:dyDescent="0.2">
      <c r="A3272" s="178">
        <f t="shared" si="1712"/>
        <v>44391</v>
      </c>
      <c r="B3272" s="2">
        <f t="shared" si="1698"/>
        <v>12766.219994255003</v>
      </c>
      <c r="C3272" s="2">
        <f t="shared" si="1713"/>
        <v>8243.3704465699993</v>
      </c>
      <c r="D3272" s="2">
        <f>SUM(Y3272:Y$3321)</f>
        <v>8243.3704465699993</v>
      </c>
      <c r="E3272" s="11">
        <f t="shared" si="1699"/>
        <v>0</v>
      </c>
      <c r="F3272" s="99">
        <f t="shared" si="1727"/>
        <v>5739.56</v>
      </c>
      <c r="G3272" s="3">
        <f>IF(N3272=1,VLOOKUP(A3271,[1]Plan1!$BG$69:$BI$188,3),G3271)</f>
        <v>5769.98</v>
      </c>
      <c r="H3272" s="200">
        <f t="shared" si="1728"/>
        <v>44318</v>
      </c>
      <c r="I3272" s="200">
        <f t="shared" si="1729"/>
        <v>44349</v>
      </c>
      <c r="J3272" s="27">
        <f t="shared" si="1700"/>
        <v>5.3000578441551038E-3</v>
      </c>
      <c r="K3272" s="12">
        <f t="shared" si="1714"/>
        <v>44410</v>
      </c>
      <c r="L3272" s="12">
        <f t="shared" si="1701"/>
        <v>44410</v>
      </c>
      <c r="M3272" s="1">
        <f t="shared" si="1715"/>
        <v>22</v>
      </c>
      <c r="N3272" s="1">
        <f t="shared" si="1702"/>
        <v>9</v>
      </c>
      <c r="O3272" s="2">
        <f t="shared" si="1703"/>
        <v>1.00216481</v>
      </c>
      <c r="P3272" s="11">
        <f t="shared" si="1724"/>
        <v>1.0083006699999999</v>
      </c>
      <c r="Q3272" s="11">
        <f t="shared" si="1720"/>
        <v>1.6552626765579956</v>
      </c>
      <c r="R3272" s="2">
        <f t="shared" si="1723"/>
        <v>1.658846</v>
      </c>
      <c r="S3272" s="2">
        <f t="shared" si="1718"/>
        <v>1.54506685</v>
      </c>
      <c r="T3272" s="2">
        <f t="shared" si="1704"/>
        <v>12736.55840926</v>
      </c>
      <c r="U3272" s="2">
        <f t="shared" si="1705"/>
        <v>4493.1879626950031</v>
      </c>
      <c r="V3272" s="2">
        <f t="shared" si="1706"/>
        <v>0</v>
      </c>
      <c r="W3272" s="2">
        <f t="shared" si="1707"/>
        <v>12736.558409265002</v>
      </c>
      <c r="X3272" s="29">
        <f t="shared" si="1708"/>
        <v>0</v>
      </c>
      <c r="Y3272" s="2">
        <f t="shared" si="1719"/>
        <v>0</v>
      </c>
      <c r="Z3272" s="82">
        <f t="shared" si="1709"/>
        <v>0</v>
      </c>
      <c r="AA3272" s="2">
        <f t="shared" si="1725"/>
        <v>0</v>
      </c>
      <c r="AB3272" s="27">
        <f t="shared" si="1716"/>
        <v>6.7299999999999999E-2</v>
      </c>
      <c r="AC3272" s="29">
        <f t="shared" si="1730"/>
        <v>9</v>
      </c>
      <c r="AD3272" s="29">
        <v>252</v>
      </c>
      <c r="AE3272" s="11">
        <f t="shared" si="1721"/>
        <v>1.0023288539999999</v>
      </c>
      <c r="AF3272" s="2">
        <f t="shared" si="1726"/>
        <v>29.661584990000001</v>
      </c>
      <c r="AG3272" s="2">
        <f t="shared" si="1710"/>
        <v>29.661584990000001</v>
      </c>
      <c r="AH3272" s="3">
        <f t="shared" si="1711"/>
        <v>0</v>
      </c>
      <c r="AI3272" s="4" t="str">
        <f t="shared" si="1722"/>
        <v>A+J=</v>
      </c>
      <c r="AJ3272" s="12">
        <f t="shared" si="1717"/>
        <v>44410</v>
      </c>
      <c r="AK3272" s="12"/>
      <c r="AL3272" s="4"/>
      <c r="AM3272" s="1"/>
      <c r="AN3272" s="12"/>
      <c r="AO3272" s="1"/>
      <c r="AP3272" s="1"/>
      <c r="AQ3272" s="3"/>
      <c r="AR3272" s="3"/>
      <c r="AS3272" s="7"/>
      <c r="AT3272" s="1"/>
      <c r="AU3272" s="1"/>
      <c r="AV3272" s="1"/>
      <c r="AW3272" s="1"/>
      <c r="AX3272" s="1"/>
      <c r="AY3272" s="1"/>
      <c r="AZ3272" s="1"/>
      <c r="BA3272" s="1"/>
      <c r="BB3272" s="1"/>
    </row>
    <row r="3273" spans="1:54" x14ac:dyDescent="0.2">
      <c r="A3273" s="178">
        <f t="shared" si="1712"/>
        <v>44392</v>
      </c>
      <c r="B3273" s="2">
        <f t="shared" si="1698"/>
        <v>12769.519985595003</v>
      </c>
      <c r="C3273" s="2">
        <f t="shared" si="1713"/>
        <v>8243.3704465699993</v>
      </c>
      <c r="D3273" s="2">
        <f>SUM(Y3273:Y$3321)</f>
        <v>8243.3704465699993</v>
      </c>
      <c r="E3273" s="11">
        <f t="shared" si="1699"/>
        <v>0</v>
      </c>
      <c r="F3273" s="99">
        <f t="shared" si="1727"/>
        <v>5739.56</v>
      </c>
      <c r="G3273" s="3">
        <f>IF(N3273=1,VLOOKUP(A3272,[1]Plan1!$BG$69:$BI$188,3),G3272)</f>
        <v>5769.98</v>
      </c>
      <c r="H3273" s="200">
        <f t="shared" si="1728"/>
        <v>44318</v>
      </c>
      <c r="I3273" s="200">
        <f t="shared" si="1729"/>
        <v>44349</v>
      </c>
      <c r="J3273" s="27">
        <f t="shared" si="1700"/>
        <v>5.3000578441551038E-3</v>
      </c>
      <c r="K3273" s="12">
        <f t="shared" si="1714"/>
        <v>44410</v>
      </c>
      <c r="L3273" s="12">
        <f t="shared" si="1701"/>
        <v>44410</v>
      </c>
      <c r="M3273" s="1">
        <f t="shared" si="1715"/>
        <v>22</v>
      </c>
      <c r="N3273" s="1">
        <f t="shared" si="1702"/>
        <v>10</v>
      </c>
      <c r="O3273" s="2">
        <f t="shared" si="1703"/>
        <v>1.0024056400000001</v>
      </c>
      <c r="P3273" s="11">
        <f t="shared" si="1724"/>
        <v>1.0083006699999999</v>
      </c>
      <c r="Q3273" s="11">
        <f t="shared" si="1720"/>
        <v>1.6552626765579956</v>
      </c>
      <c r="R3273" s="2">
        <f t="shared" si="1723"/>
        <v>1.65924464</v>
      </c>
      <c r="S3273" s="2">
        <f t="shared" si="1718"/>
        <v>1.54506685</v>
      </c>
      <c r="T3273" s="2">
        <f t="shared" si="1704"/>
        <v>12736.55840926</v>
      </c>
      <c r="U3273" s="2">
        <f t="shared" si="1705"/>
        <v>4493.1879626950031</v>
      </c>
      <c r="V3273" s="2">
        <f t="shared" si="1706"/>
        <v>0</v>
      </c>
      <c r="W3273" s="2">
        <f t="shared" si="1707"/>
        <v>12736.558409265002</v>
      </c>
      <c r="X3273" s="29">
        <f t="shared" si="1708"/>
        <v>0</v>
      </c>
      <c r="Y3273" s="2">
        <f t="shared" si="1719"/>
        <v>0</v>
      </c>
      <c r="Z3273" s="82">
        <f t="shared" si="1709"/>
        <v>0</v>
      </c>
      <c r="AA3273" s="2">
        <f t="shared" si="1725"/>
        <v>0</v>
      </c>
      <c r="AB3273" s="27">
        <f t="shared" si="1716"/>
        <v>6.7299999999999999E-2</v>
      </c>
      <c r="AC3273" s="29">
        <f t="shared" si="1730"/>
        <v>10</v>
      </c>
      <c r="AD3273" s="29">
        <v>252</v>
      </c>
      <c r="AE3273" s="11">
        <f t="shared" si="1721"/>
        <v>1.0025879499999999</v>
      </c>
      <c r="AF3273" s="2">
        <f t="shared" si="1726"/>
        <v>32.96157633</v>
      </c>
      <c r="AG3273" s="2">
        <f t="shared" si="1710"/>
        <v>32.96157633</v>
      </c>
      <c r="AH3273" s="3">
        <f t="shared" si="1711"/>
        <v>0</v>
      </c>
      <c r="AI3273" s="4" t="str">
        <f t="shared" si="1722"/>
        <v>A+J=</v>
      </c>
      <c r="AJ3273" s="12">
        <f t="shared" si="1717"/>
        <v>44410</v>
      </c>
      <c r="AK3273" s="12"/>
      <c r="AL3273" s="4"/>
      <c r="AM3273" s="1"/>
      <c r="AN3273" s="12"/>
      <c r="AO3273" s="1"/>
      <c r="AP3273" s="1"/>
      <c r="AQ3273" s="3"/>
      <c r="AR3273" s="3"/>
      <c r="AS3273" s="7"/>
      <c r="AT3273" s="1"/>
      <c r="AU3273" s="1"/>
      <c r="AV3273" s="1"/>
      <c r="AW3273" s="1"/>
      <c r="AX3273" s="1"/>
      <c r="AY3273" s="1"/>
      <c r="AZ3273" s="1"/>
      <c r="BA3273" s="1"/>
      <c r="BB3273" s="1"/>
    </row>
    <row r="3274" spans="1:54" x14ac:dyDescent="0.2">
      <c r="A3274" s="178">
        <f t="shared" si="1712"/>
        <v>44393</v>
      </c>
      <c r="B3274" s="2">
        <f t="shared" ref="B3274:B3321" si="1731">(W3274+AG3274)</f>
        <v>12772.820830285002</v>
      </c>
      <c r="C3274" s="2">
        <f t="shared" si="1713"/>
        <v>8243.3704465699993</v>
      </c>
      <c r="D3274" s="2">
        <f>SUM(Y3274:Y$3321)</f>
        <v>8243.3704465699993</v>
      </c>
      <c r="E3274" s="11">
        <f t="shared" ref="E3274:E3321" si="1732">(C3274-D3274)</f>
        <v>0</v>
      </c>
      <c r="F3274" s="99">
        <f t="shared" si="1727"/>
        <v>5739.56</v>
      </c>
      <c r="G3274" s="3">
        <f>IF(N3274=1,VLOOKUP(A3273,[1]Plan1!$BG$69:$BI$188,3),G3273)</f>
        <v>5769.98</v>
      </c>
      <c r="H3274" s="200">
        <f t="shared" si="1728"/>
        <v>44318</v>
      </c>
      <c r="I3274" s="200">
        <f t="shared" si="1729"/>
        <v>44349</v>
      </c>
      <c r="J3274" s="27">
        <f t="shared" ref="J3274:J3321" si="1733">(G3274/F3274)-1</f>
        <v>5.3000578441551038E-3</v>
      </c>
      <c r="K3274" s="12">
        <f t="shared" si="1714"/>
        <v>44410</v>
      </c>
      <c r="L3274" s="12">
        <f t="shared" ref="L3274:L3321" si="1734">IF(A3274&gt;L3273,K3274,L3273)</f>
        <v>44410</v>
      </c>
      <c r="M3274" s="1">
        <f t="shared" si="1715"/>
        <v>22</v>
      </c>
      <c r="N3274" s="1">
        <f t="shared" ref="N3274:N3321" si="1735">(M3274-(NETWORKDAYS(A3274,L3274,AN$137:AN$327)-1))</f>
        <v>11</v>
      </c>
      <c r="O3274" s="2">
        <f t="shared" ref="O3274:O3321" si="1736">TRUNC((G3274/F3274)^TRUNC((N3274/M3274),9),8)</f>
        <v>1.0026465200000001</v>
      </c>
      <c r="P3274" s="11">
        <f t="shared" si="1724"/>
        <v>1.0083006699999999</v>
      </c>
      <c r="Q3274" s="11">
        <f t="shared" si="1720"/>
        <v>1.6552626765579956</v>
      </c>
      <c r="R3274" s="2">
        <f t="shared" si="1723"/>
        <v>1.65964336</v>
      </c>
      <c r="S3274" s="2">
        <f t="shared" si="1718"/>
        <v>1.54506685</v>
      </c>
      <c r="T3274" s="2">
        <f t="shared" ref="T3274:T3321" si="1737">TRUNC(C3274*S3274,8)</f>
        <v>12736.55840926</v>
      </c>
      <c r="U3274" s="2">
        <f t="shared" ref="U3274:U3321" si="1738">(D3274*(S3274-1))</f>
        <v>4493.1879626950031</v>
      </c>
      <c r="V3274" s="2">
        <f t="shared" ref="V3274:V3321" si="1739">(E3274*(R3274-1))</f>
        <v>0</v>
      </c>
      <c r="W3274" s="2">
        <f t="shared" ref="W3274:W3321" si="1740">(C3274+U3274+V3274)</f>
        <v>12736.558409265002</v>
      </c>
      <c r="X3274" s="29">
        <f t="shared" ref="X3274:X3321" si="1741">IF(VLOOKUP(A3274,AN$10:AU$131,8)=VLOOKUP(A3273,AN$10:AU$131,8),0,VLOOKUP(A3274,AN$10:AU$131,8))</f>
        <v>0</v>
      </c>
      <c r="Y3274" s="2">
        <f t="shared" si="1719"/>
        <v>0</v>
      </c>
      <c r="Z3274" s="82">
        <f t="shared" ref="Z3274:Z3321" si="1742">IF(X3274&gt;0,VLOOKUP($A3274,$AN$10:$AS$131,6),0)</f>
        <v>0</v>
      </c>
      <c r="AA3274" s="2">
        <f t="shared" si="1725"/>
        <v>0</v>
      </c>
      <c r="AB3274" s="27">
        <f t="shared" si="1716"/>
        <v>6.7299999999999999E-2</v>
      </c>
      <c r="AC3274" s="29">
        <f t="shared" si="1730"/>
        <v>11</v>
      </c>
      <c r="AD3274" s="29">
        <v>252</v>
      </c>
      <c r="AE3274" s="11">
        <f t="shared" si="1721"/>
        <v>1.0028471130000001</v>
      </c>
      <c r="AF3274" s="2">
        <f t="shared" si="1726"/>
        <v>36.262421019999998</v>
      </c>
      <c r="AG3274" s="2">
        <f t="shared" ref="AG3274:AG3321" si="1743">TRUNC((W3274*(AE3274-1)),8)</f>
        <v>36.262421019999998</v>
      </c>
      <c r="AH3274" s="3">
        <f t="shared" ref="AH3274:AH3321" si="1744">IF(AA3274&gt;0,AA3274+AF3274,0)</f>
        <v>0</v>
      </c>
      <c r="AI3274" s="4" t="str">
        <f t="shared" si="1722"/>
        <v>A+J=</v>
      </c>
      <c r="AJ3274" s="12">
        <f t="shared" si="1717"/>
        <v>44410</v>
      </c>
      <c r="AK3274" s="12"/>
      <c r="AL3274" s="4"/>
      <c r="AM3274" s="1"/>
      <c r="AN3274" s="12"/>
      <c r="AO3274" s="1"/>
      <c r="AP3274" s="1"/>
      <c r="AQ3274" s="3"/>
      <c r="AR3274" s="3"/>
      <c r="AS3274" s="7"/>
      <c r="AT3274" s="1"/>
      <c r="AU3274" s="1"/>
      <c r="AV3274" s="1"/>
      <c r="AW3274" s="1"/>
      <c r="AX3274" s="1"/>
      <c r="AY3274" s="1"/>
      <c r="AZ3274" s="1"/>
      <c r="BA3274" s="1"/>
      <c r="BB3274" s="1"/>
    </row>
    <row r="3275" spans="1:54" x14ac:dyDescent="0.2">
      <c r="A3275" s="178">
        <f t="shared" ref="A3275:A3321" si="1745">(A3274+1)</f>
        <v>44394</v>
      </c>
      <c r="B3275" s="2">
        <f t="shared" si="1731"/>
        <v>12776.122528315002</v>
      </c>
      <c r="C3275" s="2">
        <f t="shared" ref="C3275:C3321" si="1746">TRUNC(IF(X3274&gt;0,VLOOKUP(A3274,$AN$12:$AO$131,2),C3274),8)</f>
        <v>8243.3704465699993</v>
      </c>
      <c r="D3275" s="2">
        <f>SUM(Y3275:Y$3321)</f>
        <v>8243.3704465699993</v>
      </c>
      <c r="E3275" s="11">
        <f t="shared" si="1732"/>
        <v>0</v>
      </c>
      <c r="F3275" s="99">
        <f t="shared" si="1727"/>
        <v>5739.56</v>
      </c>
      <c r="G3275" s="3">
        <f>IF(N3275=1,VLOOKUP(A3274,[1]Plan1!$BG$69:$BI$188,3),G3274)</f>
        <v>5769.98</v>
      </c>
      <c r="H3275" s="200">
        <f t="shared" si="1728"/>
        <v>44318</v>
      </c>
      <c r="I3275" s="200">
        <f t="shared" si="1729"/>
        <v>44349</v>
      </c>
      <c r="J3275" s="27">
        <f t="shared" si="1733"/>
        <v>5.3000578441551038E-3</v>
      </c>
      <c r="K3275" s="12">
        <f t="shared" ref="K3275:K3321" si="1747">IF(DAY(A3275)=1,VLOOKUP(A3275,AR$137:AW$275,4),K3274)</f>
        <v>44410</v>
      </c>
      <c r="L3275" s="12">
        <f t="shared" si="1734"/>
        <v>44410</v>
      </c>
      <c r="M3275" s="1">
        <f t="shared" ref="M3275:M3321" si="1748">IF(L3275=L3274,M3274,NETWORKDAYS(L3274,L3275,$AN$137:$AN$327)-1)</f>
        <v>22</v>
      </c>
      <c r="N3275" s="1">
        <f t="shared" si="1735"/>
        <v>12</v>
      </c>
      <c r="O3275" s="2">
        <f t="shared" si="1736"/>
        <v>1.00288746</v>
      </c>
      <c r="P3275" s="11">
        <f t="shared" si="1724"/>
        <v>1.0083006699999999</v>
      </c>
      <c r="Q3275" s="11">
        <f t="shared" si="1720"/>
        <v>1.6552626765579956</v>
      </c>
      <c r="R3275" s="2">
        <f t="shared" si="1723"/>
        <v>1.66004218</v>
      </c>
      <c r="S3275" s="2">
        <f t="shared" si="1718"/>
        <v>1.54506685</v>
      </c>
      <c r="T3275" s="2">
        <f t="shared" si="1737"/>
        <v>12736.55840926</v>
      </c>
      <c r="U3275" s="2">
        <f t="shared" si="1738"/>
        <v>4493.1879626950031</v>
      </c>
      <c r="V3275" s="2">
        <f t="shared" si="1739"/>
        <v>0</v>
      </c>
      <c r="W3275" s="2">
        <f t="shared" si="1740"/>
        <v>12736.558409265002</v>
      </c>
      <c r="X3275" s="29">
        <f t="shared" si="1741"/>
        <v>0</v>
      </c>
      <c r="Y3275" s="2">
        <f t="shared" si="1719"/>
        <v>0</v>
      </c>
      <c r="Z3275" s="82">
        <f t="shared" si="1742"/>
        <v>0</v>
      </c>
      <c r="AA3275" s="2">
        <f t="shared" si="1725"/>
        <v>0</v>
      </c>
      <c r="AB3275" s="27">
        <f t="shared" ref="AB3275:AB3321" si="1749">(AB3274)</f>
        <v>6.7299999999999999E-2</v>
      </c>
      <c r="AC3275" s="29">
        <f t="shared" si="1730"/>
        <v>12</v>
      </c>
      <c r="AD3275" s="29">
        <v>252</v>
      </c>
      <c r="AE3275" s="11">
        <f t="shared" si="1721"/>
        <v>1.003106343</v>
      </c>
      <c r="AF3275" s="2">
        <f t="shared" si="1726"/>
        <v>39.564119050000002</v>
      </c>
      <c r="AG3275" s="2">
        <f t="shared" si="1743"/>
        <v>39.564119050000002</v>
      </c>
      <c r="AH3275" s="3">
        <f t="shared" si="1744"/>
        <v>0</v>
      </c>
      <c r="AI3275" s="4" t="str">
        <f t="shared" si="1722"/>
        <v>A+J=</v>
      </c>
      <c r="AJ3275" s="12">
        <f t="shared" ref="AJ3275:AJ3321" si="1750">IF(X3274&gt;0,VLOOKUP(A3274,$AN$10:$AW$130,9),AJ3274)</f>
        <v>44410</v>
      </c>
      <c r="AK3275" s="12"/>
      <c r="AL3275" s="4"/>
      <c r="AM3275" s="1"/>
      <c r="AN3275" s="12"/>
      <c r="AO3275" s="1"/>
      <c r="AP3275" s="1"/>
      <c r="AQ3275" s="3"/>
      <c r="AR3275" s="3"/>
      <c r="AS3275" s="7"/>
      <c r="AT3275" s="1"/>
      <c r="AU3275" s="1"/>
      <c r="AV3275" s="1"/>
      <c r="AW3275" s="1"/>
      <c r="AX3275" s="1"/>
      <c r="AY3275" s="1"/>
      <c r="AZ3275" s="1"/>
      <c r="BA3275" s="1"/>
      <c r="BB3275" s="1"/>
    </row>
    <row r="3276" spans="1:54" x14ac:dyDescent="0.2">
      <c r="A3276" s="178">
        <f t="shared" si="1745"/>
        <v>44395</v>
      </c>
      <c r="B3276" s="2">
        <f t="shared" si="1731"/>
        <v>12776.122528315002</v>
      </c>
      <c r="C3276" s="2">
        <f t="shared" si="1746"/>
        <v>8243.3704465699993</v>
      </c>
      <c r="D3276" s="2">
        <f>SUM(Y3276:Y$3321)</f>
        <v>8243.3704465699993</v>
      </c>
      <c r="E3276" s="11">
        <f t="shared" si="1732"/>
        <v>0</v>
      </c>
      <c r="F3276" s="99">
        <f t="shared" si="1727"/>
        <v>5739.56</v>
      </c>
      <c r="G3276" s="3">
        <f>IF(N3276=1,VLOOKUP(A3275,[1]Plan1!$BG$69:$BI$188,3),G3275)</f>
        <v>5769.98</v>
      </c>
      <c r="H3276" s="200">
        <f t="shared" si="1728"/>
        <v>44318</v>
      </c>
      <c r="I3276" s="200">
        <f t="shared" si="1729"/>
        <v>44349</v>
      </c>
      <c r="J3276" s="27">
        <f t="shared" si="1733"/>
        <v>5.3000578441551038E-3</v>
      </c>
      <c r="K3276" s="12">
        <f t="shared" si="1747"/>
        <v>44410</v>
      </c>
      <c r="L3276" s="12">
        <f t="shared" si="1734"/>
        <v>44410</v>
      </c>
      <c r="M3276" s="1">
        <f t="shared" si="1748"/>
        <v>22</v>
      </c>
      <c r="N3276" s="1">
        <f t="shared" si="1735"/>
        <v>12</v>
      </c>
      <c r="O3276" s="2">
        <f t="shared" si="1736"/>
        <v>1.00288746</v>
      </c>
      <c r="P3276" s="11">
        <f t="shared" si="1724"/>
        <v>1.0083006699999999</v>
      </c>
      <c r="Q3276" s="11">
        <f t="shared" si="1720"/>
        <v>1.6552626765579956</v>
      </c>
      <c r="R3276" s="2">
        <f t="shared" si="1723"/>
        <v>1.66004218</v>
      </c>
      <c r="S3276" s="2">
        <f t="shared" si="1718"/>
        <v>1.54506685</v>
      </c>
      <c r="T3276" s="2">
        <f t="shared" si="1737"/>
        <v>12736.55840926</v>
      </c>
      <c r="U3276" s="2">
        <f t="shared" si="1738"/>
        <v>4493.1879626950031</v>
      </c>
      <c r="V3276" s="2">
        <f t="shared" si="1739"/>
        <v>0</v>
      </c>
      <c r="W3276" s="2">
        <f t="shared" si="1740"/>
        <v>12736.558409265002</v>
      </c>
      <c r="X3276" s="29">
        <f t="shared" si="1741"/>
        <v>0</v>
      </c>
      <c r="Y3276" s="2">
        <f t="shared" si="1719"/>
        <v>0</v>
      </c>
      <c r="Z3276" s="82">
        <f t="shared" si="1742"/>
        <v>0</v>
      </c>
      <c r="AA3276" s="2">
        <f t="shared" si="1725"/>
        <v>0</v>
      </c>
      <c r="AB3276" s="27">
        <f t="shared" si="1749"/>
        <v>6.7299999999999999E-2</v>
      </c>
      <c r="AC3276" s="29">
        <f t="shared" si="1730"/>
        <v>12</v>
      </c>
      <c r="AD3276" s="29">
        <v>252</v>
      </c>
      <c r="AE3276" s="11">
        <f t="shared" si="1721"/>
        <v>1.003106343</v>
      </c>
      <c r="AF3276" s="2">
        <f t="shared" si="1726"/>
        <v>39.564119050000002</v>
      </c>
      <c r="AG3276" s="2">
        <f t="shared" si="1743"/>
        <v>39.564119050000002</v>
      </c>
      <c r="AH3276" s="3">
        <f t="shared" si="1744"/>
        <v>0</v>
      </c>
      <c r="AI3276" s="4" t="str">
        <f t="shared" si="1722"/>
        <v>A+J=</v>
      </c>
      <c r="AJ3276" s="12">
        <f t="shared" si="1750"/>
        <v>44410</v>
      </c>
      <c r="AK3276" s="12"/>
      <c r="AL3276" s="4"/>
      <c r="AM3276" s="1"/>
      <c r="AN3276" s="12"/>
      <c r="AO3276" s="1"/>
      <c r="AP3276" s="1"/>
      <c r="AQ3276" s="3"/>
      <c r="AR3276" s="3"/>
      <c r="AS3276" s="7"/>
      <c r="AT3276" s="1"/>
      <c r="AU3276" s="1"/>
      <c r="AV3276" s="1"/>
      <c r="AW3276" s="1"/>
      <c r="AX3276" s="1"/>
      <c r="AY3276" s="1"/>
      <c r="AZ3276" s="1"/>
      <c r="BA3276" s="1"/>
      <c r="BB3276" s="1"/>
    </row>
    <row r="3277" spans="1:54" x14ac:dyDescent="0.2">
      <c r="A3277" s="178">
        <f t="shared" si="1745"/>
        <v>44396</v>
      </c>
      <c r="B3277" s="2">
        <f t="shared" si="1731"/>
        <v>12776.122528315002</v>
      </c>
      <c r="C3277" s="2">
        <f t="shared" si="1746"/>
        <v>8243.3704465699993</v>
      </c>
      <c r="D3277" s="2">
        <f>SUM(Y3277:Y$3321)</f>
        <v>8243.3704465699993</v>
      </c>
      <c r="E3277" s="11">
        <f t="shared" si="1732"/>
        <v>0</v>
      </c>
      <c r="F3277" s="99">
        <f t="shared" si="1727"/>
        <v>5739.56</v>
      </c>
      <c r="G3277" s="3">
        <f>IF(N3277=1,VLOOKUP(A3276,[1]Plan1!$BG$69:$BI$188,3),G3276)</f>
        <v>5769.98</v>
      </c>
      <c r="H3277" s="200">
        <f t="shared" si="1728"/>
        <v>44318</v>
      </c>
      <c r="I3277" s="200">
        <f t="shared" si="1729"/>
        <v>44349</v>
      </c>
      <c r="J3277" s="27">
        <f t="shared" si="1733"/>
        <v>5.3000578441551038E-3</v>
      </c>
      <c r="K3277" s="12">
        <f t="shared" si="1747"/>
        <v>44410</v>
      </c>
      <c r="L3277" s="12">
        <f t="shared" si="1734"/>
        <v>44410</v>
      </c>
      <c r="M3277" s="1">
        <f t="shared" si="1748"/>
        <v>22</v>
      </c>
      <c r="N3277" s="1">
        <f t="shared" si="1735"/>
        <v>12</v>
      </c>
      <c r="O3277" s="2">
        <f t="shared" si="1736"/>
        <v>1.00288746</v>
      </c>
      <c r="P3277" s="11">
        <f t="shared" si="1724"/>
        <v>1.0083006699999999</v>
      </c>
      <c r="Q3277" s="11">
        <f t="shared" si="1720"/>
        <v>1.6552626765579956</v>
      </c>
      <c r="R3277" s="2">
        <f t="shared" si="1723"/>
        <v>1.66004218</v>
      </c>
      <c r="S3277" s="2">
        <f t="shared" si="1718"/>
        <v>1.54506685</v>
      </c>
      <c r="T3277" s="2">
        <f t="shared" si="1737"/>
        <v>12736.55840926</v>
      </c>
      <c r="U3277" s="2">
        <f t="shared" si="1738"/>
        <v>4493.1879626950031</v>
      </c>
      <c r="V3277" s="2">
        <f t="shared" si="1739"/>
        <v>0</v>
      </c>
      <c r="W3277" s="2">
        <f t="shared" si="1740"/>
        <v>12736.558409265002</v>
      </c>
      <c r="X3277" s="29">
        <f t="shared" si="1741"/>
        <v>0</v>
      </c>
      <c r="Y3277" s="2">
        <f t="shared" si="1719"/>
        <v>0</v>
      </c>
      <c r="Z3277" s="82">
        <f t="shared" si="1742"/>
        <v>0</v>
      </c>
      <c r="AA3277" s="2">
        <f t="shared" si="1725"/>
        <v>0</v>
      </c>
      <c r="AB3277" s="27">
        <f t="shared" si="1749"/>
        <v>6.7299999999999999E-2</v>
      </c>
      <c r="AC3277" s="29">
        <f t="shared" si="1730"/>
        <v>12</v>
      </c>
      <c r="AD3277" s="29">
        <v>252</v>
      </c>
      <c r="AE3277" s="11">
        <f t="shared" si="1721"/>
        <v>1.003106343</v>
      </c>
      <c r="AF3277" s="2">
        <f t="shared" si="1726"/>
        <v>39.564119050000002</v>
      </c>
      <c r="AG3277" s="2">
        <f t="shared" si="1743"/>
        <v>39.564119050000002</v>
      </c>
      <c r="AH3277" s="3">
        <f t="shared" si="1744"/>
        <v>0</v>
      </c>
      <c r="AI3277" s="4" t="str">
        <f t="shared" si="1722"/>
        <v>A+J=</v>
      </c>
      <c r="AJ3277" s="12">
        <f t="shared" si="1750"/>
        <v>44410</v>
      </c>
      <c r="AK3277" s="12"/>
      <c r="AL3277" s="4"/>
      <c r="AM3277" s="1"/>
      <c r="AN3277" s="12"/>
      <c r="AO3277" s="1"/>
      <c r="AP3277" s="1"/>
      <c r="AQ3277" s="3"/>
      <c r="AR3277" s="3"/>
      <c r="AS3277" s="7"/>
      <c r="AT3277" s="1"/>
      <c r="AU3277" s="1"/>
      <c r="AV3277" s="1"/>
      <c r="AW3277" s="1"/>
      <c r="AX3277" s="1"/>
      <c r="AY3277" s="1"/>
      <c r="AZ3277" s="1"/>
      <c r="BA3277" s="1"/>
      <c r="BB3277" s="1"/>
    </row>
    <row r="3278" spans="1:54" x14ac:dyDescent="0.2">
      <c r="A3278" s="178">
        <f t="shared" si="1745"/>
        <v>44397</v>
      </c>
      <c r="B3278" s="2">
        <f t="shared" si="1731"/>
        <v>12779.425079705003</v>
      </c>
      <c r="C3278" s="2">
        <f t="shared" si="1746"/>
        <v>8243.3704465699993</v>
      </c>
      <c r="D3278" s="2">
        <f>SUM(Y3278:Y$3321)</f>
        <v>8243.3704465699993</v>
      </c>
      <c r="E3278" s="11">
        <f t="shared" si="1732"/>
        <v>0</v>
      </c>
      <c r="F3278" s="99">
        <f t="shared" si="1727"/>
        <v>5739.56</v>
      </c>
      <c r="G3278" s="3">
        <f>IF(N3278=1,VLOOKUP(A3277,[1]Plan1!$BG$69:$BI$188,3),G3277)</f>
        <v>5769.98</v>
      </c>
      <c r="H3278" s="200">
        <f t="shared" si="1728"/>
        <v>44318</v>
      </c>
      <c r="I3278" s="200">
        <f t="shared" si="1729"/>
        <v>44349</v>
      </c>
      <c r="J3278" s="27">
        <f t="shared" si="1733"/>
        <v>5.3000578441551038E-3</v>
      </c>
      <c r="K3278" s="12">
        <f t="shared" si="1747"/>
        <v>44410</v>
      </c>
      <c r="L3278" s="12">
        <f t="shared" si="1734"/>
        <v>44410</v>
      </c>
      <c r="M3278" s="1">
        <f t="shared" si="1748"/>
        <v>22</v>
      </c>
      <c r="N3278" s="1">
        <f t="shared" si="1735"/>
        <v>13</v>
      </c>
      <c r="O3278" s="2">
        <f t="shared" si="1736"/>
        <v>1.0031284600000001</v>
      </c>
      <c r="P3278" s="11">
        <f t="shared" si="1724"/>
        <v>1.0083006699999999</v>
      </c>
      <c r="Q3278" s="11">
        <f t="shared" si="1720"/>
        <v>1.6552626765579956</v>
      </c>
      <c r="R3278" s="2">
        <f t="shared" si="1723"/>
        <v>1.66044109</v>
      </c>
      <c r="S3278" s="2">
        <f t="shared" si="1718"/>
        <v>1.54506685</v>
      </c>
      <c r="T3278" s="2">
        <f t="shared" si="1737"/>
        <v>12736.55840926</v>
      </c>
      <c r="U3278" s="2">
        <f t="shared" si="1738"/>
        <v>4493.1879626950031</v>
      </c>
      <c r="V3278" s="2">
        <f t="shared" si="1739"/>
        <v>0</v>
      </c>
      <c r="W3278" s="2">
        <f t="shared" si="1740"/>
        <v>12736.558409265002</v>
      </c>
      <c r="X3278" s="29">
        <f t="shared" si="1741"/>
        <v>0</v>
      </c>
      <c r="Y3278" s="2">
        <f t="shared" si="1719"/>
        <v>0</v>
      </c>
      <c r="Z3278" s="82">
        <f t="shared" si="1742"/>
        <v>0</v>
      </c>
      <c r="AA3278" s="2">
        <f t="shared" si="1725"/>
        <v>0</v>
      </c>
      <c r="AB3278" s="27">
        <f t="shared" si="1749"/>
        <v>6.7299999999999999E-2</v>
      </c>
      <c r="AC3278" s="29">
        <f t="shared" si="1730"/>
        <v>13</v>
      </c>
      <c r="AD3278" s="29">
        <v>252</v>
      </c>
      <c r="AE3278" s="11">
        <f t="shared" si="1721"/>
        <v>1.0033656399999999</v>
      </c>
      <c r="AF3278" s="2">
        <f t="shared" si="1726"/>
        <v>42.86667044</v>
      </c>
      <c r="AG3278" s="2">
        <f t="shared" si="1743"/>
        <v>42.86667044</v>
      </c>
      <c r="AH3278" s="3">
        <f t="shared" si="1744"/>
        <v>0</v>
      </c>
      <c r="AI3278" s="4" t="str">
        <f t="shared" si="1722"/>
        <v>A+J=</v>
      </c>
      <c r="AJ3278" s="12">
        <f t="shared" si="1750"/>
        <v>44410</v>
      </c>
      <c r="AK3278" s="12"/>
      <c r="AL3278" s="4"/>
      <c r="AM3278" s="1"/>
      <c r="AN3278" s="12"/>
      <c r="AO3278" s="1"/>
      <c r="AP3278" s="1"/>
      <c r="AQ3278" s="3"/>
      <c r="AR3278" s="3"/>
      <c r="AS3278" s="7"/>
      <c r="AT3278" s="1"/>
      <c r="AU3278" s="1"/>
      <c r="AV3278" s="1"/>
      <c r="AW3278" s="1"/>
      <c r="AX3278" s="1"/>
      <c r="AY3278" s="1"/>
      <c r="AZ3278" s="1"/>
      <c r="BA3278" s="1"/>
      <c r="BB3278" s="1"/>
    </row>
    <row r="3279" spans="1:54" x14ac:dyDescent="0.2">
      <c r="A3279" s="178">
        <f t="shared" si="1745"/>
        <v>44398</v>
      </c>
      <c r="B3279" s="2">
        <f t="shared" si="1731"/>
        <v>12782.728484435002</v>
      </c>
      <c r="C3279" s="2">
        <f t="shared" si="1746"/>
        <v>8243.3704465699993</v>
      </c>
      <c r="D3279" s="2">
        <f>SUM(Y3279:Y$3321)</f>
        <v>8243.3704465699993</v>
      </c>
      <c r="E3279" s="11">
        <f t="shared" si="1732"/>
        <v>0</v>
      </c>
      <c r="F3279" s="99">
        <f t="shared" si="1727"/>
        <v>5739.56</v>
      </c>
      <c r="G3279" s="3">
        <f>IF(N3279=1,VLOOKUP(A3278,[1]Plan1!$BG$69:$BI$188,3),G3278)</f>
        <v>5769.98</v>
      </c>
      <c r="H3279" s="200">
        <f t="shared" si="1728"/>
        <v>44318</v>
      </c>
      <c r="I3279" s="200">
        <f t="shared" si="1729"/>
        <v>44349</v>
      </c>
      <c r="J3279" s="27">
        <f t="shared" si="1733"/>
        <v>5.3000578441551038E-3</v>
      </c>
      <c r="K3279" s="12">
        <f t="shared" si="1747"/>
        <v>44410</v>
      </c>
      <c r="L3279" s="12">
        <f t="shared" si="1734"/>
        <v>44410</v>
      </c>
      <c r="M3279" s="1">
        <f t="shared" si="1748"/>
        <v>22</v>
      </c>
      <c r="N3279" s="1">
        <f t="shared" si="1735"/>
        <v>14</v>
      </c>
      <c r="O3279" s="2">
        <f t="shared" si="1736"/>
        <v>1.0033695199999999</v>
      </c>
      <c r="P3279" s="11">
        <f t="shared" si="1724"/>
        <v>1.0083006699999999</v>
      </c>
      <c r="Q3279" s="11">
        <f t="shared" si="1720"/>
        <v>1.6552626765579956</v>
      </c>
      <c r="R3279" s="2">
        <f t="shared" si="1723"/>
        <v>1.6608401100000001</v>
      </c>
      <c r="S3279" s="2">
        <f t="shared" si="1718"/>
        <v>1.54506685</v>
      </c>
      <c r="T3279" s="2">
        <f t="shared" si="1737"/>
        <v>12736.55840926</v>
      </c>
      <c r="U3279" s="2">
        <f t="shared" si="1738"/>
        <v>4493.1879626950031</v>
      </c>
      <c r="V3279" s="2">
        <f t="shared" si="1739"/>
        <v>0</v>
      </c>
      <c r="W3279" s="2">
        <f t="shared" si="1740"/>
        <v>12736.558409265002</v>
      </c>
      <c r="X3279" s="29">
        <f t="shared" si="1741"/>
        <v>0</v>
      </c>
      <c r="Y3279" s="2">
        <f t="shared" si="1719"/>
        <v>0</v>
      </c>
      <c r="Z3279" s="82">
        <f t="shared" si="1742"/>
        <v>0</v>
      </c>
      <c r="AA3279" s="2">
        <f t="shared" si="1725"/>
        <v>0</v>
      </c>
      <c r="AB3279" s="27">
        <f t="shared" si="1749"/>
        <v>6.7299999999999999E-2</v>
      </c>
      <c r="AC3279" s="29">
        <f t="shared" si="1730"/>
        <v>14</v>
      </c>
      <c r="AD3279" s="29">
        <v>252</v>
      </c>
      <c r="AE3279" s="11">
        <f t="shared" si="1721"/>
        <v>1.0036250040000001</v>
      </c>
      <c r="AF3279" s="2">
        <f t="shared" si="1726"/>
        <v>46.170075169999997</v>
      </c>
      <c r="AG3279" s="2">
        <f t="shared" si="1743"/>
        <v>46.170075169999997</v>
      </c>
      <c r="AH3279" s="3">
        <f t="shared" si="1744"/>
        <v>0</v>
      </c>
      <c r="AI3279" s="4" t="str">
        <f t="shared" si="1722"/>
        <v>A+J=</v>
      </c>
      <c r="AJ3279" s="12">
        <f t="shared" si="1750"/>
        <v>44410</v>
      </c>
      <c r="AK3279" s="12"/>
      <c r="AL3279" s="4"/>
      <c r="AM3279" s="1"/>
      <c r="AN3279" s="12"/>
      <c r="AO3279" s="1"/>
      <c r="AP3279" s="1"/>
      <c r="AQ3279" s="3"/>
      <c r="AR3279" s="3"/>
      <c r="AS3279" s="7"/>
      <c r="AT3279" s="1"/>
      <c r="AU3279" s="1"/>
      <c r="AV3279" s="1"/>
      <c r="AW3279" s="1"/>
      <c r="AX3279" s="1"/>
      <c r="AY3279" s="1"/>
      <c r="AZ3279" s="1"/>
      <c r="BA3279" s="1"/>
      <c r="BB3279" s="1"/>
    </row>
    <row r="3280" spans="1:54" x14ac:dyDescent="0.2">
      <c r="A3280" s="178">
        <f t="shared" si="1745"/>
        <v>44399</v>
      </c>
      <c r="B3280" s="2">
        <f t="shared" si="1731"/>
        <v>12786.032742525002</v>
      </c>
      <c r="C3280" s="2">
        <f t="shared" si="1746"/>
        <v>8243.3704465699993</v>
      </c>
      <c r="D3280" s="2">
        <f>SUM(Y3280:Y$3321)</f>
        <v>8243.3704465699993</v>
      </c>
      <c r="E3280" s="11">
        <f t="shared" si="1732"/>
        <v>0</v>
      </c>
      <c r="F3280" s="99">
        <f t="shared" si="1727"/>
        <v>5739.56</v>
      </c>
      <c r="G3280" s="3">
        <f>IF(N3280=1,VLOOKUP(A3279,[1]Plan1!$BG$69:$BI$188,3),G3279)</f>
        <v>5769.98</v>
      </c>
      <c r="H3280" s="200">
        <f t="shared" si="1728"/>
        <v>44318</v>
      </c>
      <c r="I3280" s="200">
        <f t="shared" si="1729"/>
        <v>44349</v>
      </c>
      <c r="J3280" s="27">
        <f t="shared" si="1733"/>
        <v>5.3000578441551038E-3</v>
      </c>
      <c r="K3280" s="12">
        <f t="shared" si="1747"/>
        <v>44410</v>
      </c>
      <c r="L3280" s="12">
        <f t="shared" si="1734"/>
        <v>44410</v>
      </c>
      <c r="M3280" s="1">
        <f t="shared" si="1748"/>
        <v>22</v>
      </c>
      <c r="N3280" s="1">
        <f t="shared" si="1735"/>
        <v>15</v>
      </c>
      <c r="O3280" s="2">
        <f t="shared" si="1736"/>
        <v>1.0036106300000001</v>
      </c>
      <c r="P3280" s="11">
        <f t="shared" si="1724"/>
        <v>1.0083006699999999</v>
      </c>
      <c r="Q3280" s="11">
        <f t="shared" si="1720"/>
        <v>1.6552626765579956</v>
      </c>
      <c r="R3280" s="2">
        <f t="shared" si="1723"/>
        <v>1.66123921</v>
      </c>
      <c r="S3280" s="2">
        <f t="shared" si="1718"/>
        <v>1.54506685</v>
      </c>
      <c r="T3280" s="2">
        <f t="shared" si="1737"/>
        <v>12736.55840926</v>
      </c>
      <c r="U3280" s="2">
        <f t="shared" si="1738"/>
        <v>4493.1879626950031</v>
      </c>
      <c r="V3280" s="2">
        <f t="shared" si="1739"/>
        <v>0</v>
      </c>
      <c r="W3280" s="2">
        <f t="shared" si="1740"/>
        <v>12736.558409265002</v>
      </c>
      <c r="X3280" s="29">
        <f t="shared" si="1741"/>
        <v>0</v>
      </c>
      <c r="Y3280" s="2">
        <f t="shared" si="1719"/>
        <v>0</v>
      </c>
      <c r="Z3280" s="82">
        <f t="shared" si="1742"/>
        <v>0</v>
      </c>
      <c r="AA3280" s="2">
        <f t="shared" si="1725"/>
        <v>0</v>
      </c>
      <c r="AB3280" s="27">
        <f t="shared" si="1749"/>
        <v>6.7299999999999999E-2</v>
      </c>
      <c r="AC3280" s="29">
        <f t="shared" si="1730"/>
        <v>15</v>
      </c>
      <c r="AD3280" s="29">
        <v>252</v>
      </c>
      <c r="AE3280" s="11">
        <f t="shared" si="1721"/>
        <v>1.003884435</v>
      </c>
      <c r="AF3280" s="2">
        <f t="shared" si="1726"/>
        <v>49.474333260000002</v>
      </c>
      <c r="AG3280" s="2">
        <f t="shared" si="1743"/>
        <v>49.474333260000002</v>
      </c>
      <c r="AH3280" s="3">
        <f t="shared" si="1744"/>
        <v>0</v>
      </c>
      <c r="AI3280" s="4" t="str">
        <f t="shared" si="1722"/>
        <v>A+J=</v>
      </c>
      <c r="AJ3280" s="12">
        <f t="shared" si="1750"/>
        <v>44410</v>
      </c>
      <c r="AK3280" s="12"/>
      <c r="AL3280" s="4"/>
      <c r="AM3280" s="1"/>
      <c r="AN3280" s="12"/>
      <c r="AO3280" s="1"/>
      <c r="AP3280" s="1"/>
      <c r="AQ3280" s="3"/>
      <c r="AR3280" s="3"/>
      <c r="AS3280" s="7"/>
      <c r="AT3280" s="1"/>
      <c r="AU3280" s="1"/>
      <c r="AV3280" s="1"/>
      <c r="AW3280" s="1"/>
      <c r="AX3280" s="1"/>
      <c r="AY3280" s="1"/>
      <c r="AZ3280" s="1"/>
      <c r="BA3280" s="1"/>
      <c r="BB3280" s="1"/>
    </row>
    <row r="3281" spans="1:54" x14ac:dyDescent="0.2">
      <c r="A3281" s="178">
        <f t="shared" si="1745"/>
        <v>44400</v>
      </c>
      <c r="B3281" s="2">
        <f t="shared" si="1731"/>
        <v>12789.337866695003</v>
      </c>
      <c r="C3281" s="2">
        <f t="shared" si="1746"/>
        <v>8243.3704465699993</v>
      </c>
      <c r="D3281" s="2">
        <f>SUM(Y3281:Y$3321)</f>
        <v>8243.3704465699993</v>
      </c>
      <c r="E3281" s="11">
        <f t="shared" si="1732"/>
        <v>0</v>
      </c>
      <c r="F3281" s="99">
        <f t="shared" si="1727"/>
        <v>5739.56</v>
      </c>
      <c r="G3281" s="3">
        <f>IF(N3281=1,VLOOKUP(A3280,[1]Plan1!$BG$69:$BI$188,3),G3280)</f>
        <v>5769.98</v>
      </c>
      <c r="H3281" s="200">
        <f t="shared" si="1728"/>
        <v>44318</v>
      </c>
      <c r="I3281" s="200">
        <f t="shared" si="1729"/>
        <v>44349</v>
      </c>
      <c r="J3281" s="27">
        <f t="shared" si="1733"/>
        <v>5.3000578441551038E-3</v>
      </c>
      <c r="K3281" s="12">
        <f t="shared" si="1747"/>
        <v>44410</v>
      </c>
      <c r="L3281" s="12">
        <f t="shared" si="1734"/>
        <v>44410</v>
      </c>
      <c r="M3281" s="1">
        <f t="shared" si="1748"/>
        <v>22</v>
      </c>
      <c r="N3281" s="1">
        <f t="shared" si="1735"/>
        <v>16</v>
      </c>
      <c r="O3281" s="2">
        <f t="shared" si="1736"/>
        <v>1.0038518000000001</v>
      </c>
      <c r="P3281" s="11">
        <f t="shared" si="1724"/>
        <v>1.0083006699999999</v>
      </c>
      <c r="Q3281" s="11">
        <f t="shared" si="1720"/>
        <v>1.6552626765579956</v>
      </c>
      <c r="R3281" s="2">
        <f t="shared" si="1723"/>
        <v>1.6616384099999999</v>
      </c>
      <c r="S3281" s="2">
        <f t="shared" si="1718"/>
        <v>1.54506685</v>
      </c>
      <c r="T3281" s="2">
        <f t="shared" si="1737"/>
        <v>12736.55840926</v>
      </c>
      <c r="U3281" s="2">
        <f t="shared" si="1738"/>
        <v>4493.1879626950031</v>
      </c>
      <c r="V3281" s="2">
        <f t="shared" si="1739"/>
        <v>0</v>
      </c>
      <c r="W3281" s="2">
        <f t="shared" si="1740"/>
        <v>12736.558409265002</v>
      </c>
      <c r="X3281" s="29">
        <f t="shared" si="1741"/>
        <v>0</v>
      </c>
      <c r="Y3281" s="2">
        <f t="shared" si="1719"/>
        <v>0</v>
      </c>
      <c r="Z3281" s="82">
        <f t="shared" si="1742"/>
        <v>0</v>
      </c>
      <c r="AA3281" s="2">
        <f t="shared" si="1725"/>
        <v>0</v>
      </c>
      <c r="AB3281" s="27">
        <f t="shared" si="1749"/>
        <v>6.7299999999999999E-2</v>
      </c>
      <c r="AC3281" s="29">
        <f t="shared" si="1730"/>
        <v>16</v>
      </c>
      <c r="AD3281" s="29">
        <v>252</v>
      </c>
      <c r="AE3281" s="11">
        <f t="shared" si="1721"/>
        <v>1.004143934</v>
      </c>
      <c r="AF3281" s="2">
        <f t="shared" si="1726"/>
        <v>52.779457430000001</v>
      </c>
      <c r="AG3281" s="2">
        <f t="shared" si="1743"/>
        <v>52.779457430000001</v>
      </c>
      <c r="AH3281" s="3">
        <f t="shared" si="1744"/>
        <v>0</v>
      </c>
      <c r="AI3281" s="4" t="str">
        <f t="shared" si="1722"/>
        <v>A+J=</v>
      </c>
      <c r="AJ3281" s="12">
        <f t="shared" si="1750"/>
        <v>44410</v>
      </c>
      <c r="AK3281" s="12"/>
      <c r="AL3281" s="4"/>
      <c r="AM3281" s="1"/>
      <c r="AN3281" s="12"/>
      <c r="AO3281" s="1"/>
      <c r="AP3281" s="1"/>
      <c r="AQ3281" s="3"/>
      <c r="AR3281" s="3"/>
      <c r="AS3281" s="7"/>
      <c r="AT3281" s="1"/>
      <c r="AU3281" s="1"/>
      <c r="AV3281" s="1"/>
      <c r="AW3281" s="1"/>
      <c r="AX3281" s="1"/>
      <c r="AY3281" s="1"/>
      <c r="AZ3281" s="1"/>
      <c r="BA3281" s="1"/>
      <c r="BB3281" s="1"/>
    </row>
    <row r="3282" spans="1:54" x14ac:dyDescent="0.2">
      <c r="A3282" s="178">
        <f t="shared" si="1745"/>
        <v>44401</v>
      </c>
      <c r="B3282" s="2">
        <f t="shared" si="1731"/>
        <v>12792.643831475003</v>
      </c>
      <c r="C3282" s="2">
        <f t="shared" si="1746"/>
        <v>8243.3704465699993</v>
      </c>
      <c r="D3282" s="2">
        <f>SUM(Y3282:Y$3321)</f>
        <v>8243.3704465699993</v>
      </c>
      <c r="E3282" s="11">
        <f t="shared" si="1732"/>
        <v>0</v>
      </c>
      <c r="F3282" s="99">
        <f t="shared" si="1727"/>
        <v>5739.56</v>
      </c>
      <c r="G3282" s="3">
        <f>IF(N3282=1,VLOOKUP(A3281,[1]Plan1!$BG$69:$BI$188,3),G3281)</f>
        <v>5769.98</v>
      </c>
      <c r="H3282" s="200">
        <f t="shared" si="1728"/>
        <v>44318</v>
      </c>
      <c r="I3282" s="200">
        <f t="shared" si="1729"/>
        <v>44349</v>
      </c>
      <c r="J3282" s="27">
        <f t="shared" si="1733"/>
        <v>5.3000578441551038E-3</v>
      </c>
      <c r="K3282" s="12">
        <f t="shared" si="1747"/>
        <v>44410</v>
      </c>
      <c r="L3282" s="12">
        <f t="shared" si="1734"/>
        <v>44410</v>
      </c>
      <c r="M3282" s="1">
        <f t="shared" si="1748"/>
        <v>22</v>
      </c>
      <c r="N3282" s="1">
        <f t="shared" si="1735"/>
        <v>17</v>
      </c>
      <c r="O3282" s="2">
        <f t="shared" si="1736"/>
        <v>1.0040930299999999</v>
      </c>
      <c r="P3282" s="11">
        <f t="shared" si="1724"/>
        <v>1.0083006699999999</v>
      </c>
      <c r="Q3282" s="11">
        <f t="shared" si="1720"/>
        <v>1.6552626765579956</v>
      </c>
      <c r="R3282" s="2">
        <f t="shared" si="1723"/>
        <v>1.6620377099999999</v>
      </c>
      <c r="S3282" s="2">
        <f t="shared" si="1718"/>
        <v>1.54506685</v>
      </c>
      <c r="T3282" s="2">
        <f t="shared" si="1737"/>
        <v>12736.55840926</v>
      </c>
      <c r="U3282" s="2">
        <f t="shared" si="1738"/>
        <v>4493.1879626950031</v>
      </c>
      <c r="V3282" s="2">
        <f t="shared" si="1739"/>
        <v>0</v>
      </c>
      <c r="W3282" s="2">
        <f t="shared" si="1740"/>
        <v>12736.558409265002</v>
      </c>
      <c r="X3282" s="29">
        <f t="shared" si="1741"/>
        <v>0</v>
      </c>
      <c r="Y3282" s="2">
        <f t="shared" si="1719"/>
        <v>0</v>
      </c>
      <c r="Z3282" s="82">
        <f t="shared" si="1742"/>
        <v>0</v>
      </c>
      <c r="AA3282" s="2">
        <f t="shared" si="1725"/>
        <v>0</v>
      </c>
      <c r="AB3282" s="27">
        <f t="shared" si="1749"/>
        <v>6.7299999999999999E-2</v>
      </c>
      <c r="AC3282" s="29">
        <f t="shared" si="1730"/>
        <v>17</v>
      </c>
      <c r="AD3282" s="29">
        <v>252</v>
      </c>
      <c r="AE3282" s="11">
        <f t="shared" si="1721"/>
        <v>1.0044034989999999</v>
      </c>
      <c r="AF3282" s="2">
        <f t="shared" si="1726"/>
        <v>56.085422209999997</v>
      </c>
      <c r="AG3282" s="2">
        <f t="shared" si="1743"/>
        <v>56.085422209999997</v>
      </c>
      <c r="AH3282" s="3">
        <f t="shared" si="1744"/>
        <v>0</v>
      </c>
      <c r="AI3282" s="4" t="str">
        <f t="shared" si="1722"/>
        <v>A+J=</v>
      </c>
      <c r="AJ3282" s="12">
        <f t="shared" si="1750"/>
        <v>44410</v>
      </c>
      <c r="AK3282" s="12"/>
      <c r="AL3282" s="4"/>
      <c r="AM3282" s="1"/>
      <c r="AN3282" s="12"/>
      <c r="AO3282" s="1"/>
      <c r="AP3282" s="1"/>
      <c r="AQ3282" s="3"/>
      <c r="AR3282" s="3"/>
      <c r="AS3282" s="7"/>
      <c r="AT3282" s="1"/>
      <c r="AU3282" s="1"/>
      <c r="AV3282" s="1"/>
      <c r="AW3282" s="1"/>
      <c r="AX3282" s="1"/>
      <c r="AY3282" s="1"/>
      <c r="AZ3282" s="1"/>
      <c r="BA3282" s="1"/>
      <c r="BB3282" s="1"/>
    </row>
    <row r="3283" spans="1:54" x14ac:dyDescent="0.2">
      <c r="A3283" s="178">
        <f t="shared" si="1745"/>
        <v>44402</v>
      </c>
      <c r="B3283" s="2">
        <f t="shared" si="1731"/>
        <v>12792.643831475003</v>
      </c>
      <c r="C3283" s="2">
        <f t="shared" si="1746"/>
        <v>8243.3704465699993</v>
      </c>
      <c r="D3283" s="2">
        <f>SUM(Y3283:Y$3321)</f>
        <v>8243.3704465699993</v>
      </c>
      <c r="E3283" s="11">
        <f t="shared" si="1732"/>
        <v>0</v>
      </c>
      <c r="F3283" s="99">
        <f t="shared" si="1727"/>
        <v>5739.56</v>
      </c>
      <c r="G3283" s="3">
        <f>IF(N3283=1,VLOOKUP(A3282,[1]Plan1!$BG$69:$BI$188,3),G3282)</f>
        <v>5769.98</v>
      </c>
      <c r="H3283" s="200">
        <f t="shared" si="1728"/>
        <v>44318</v>
      </c>
      <c r="I3283" s="200">
        <f t="shared" si="1729"/>
        <v>44349</v>
      </c>
      <c r="J3283" s="27">
        <f t="shared" si="1733"/>
        <v>5.3000578441551038E-3</v>
      </c>
      <c r="K3283" s="12">
        <f t="shared" si="1747"/>
        <v>44410</v>
      </c>
      <c r="L3283" s="12">
        <f t="shared" si="1734"/>
        <v>44410</v>
      </c>
      <c r="M3283" s="1">
        <f t="shared" si="1748"/>
        <v>22</v>
      </c>
      <c r="N3283" s="1">
        <f t="shared" si="1735"/>
        <v>17</v>
      </c>
      <c r="O3283" s="2">
        <f t="shared" si="1736"/>
        <v>1.0040930299999999</v>
      </c>
      <c r="P3283" s="11">
        <f t="shared" si="1724"/>
        <v>1.0083006699999999</v>
      </c>
      <c r="Q3283" s="11">
        <f t="shared" si="1720"/>
        <v>1.6552626765579956</v>
      </c>
      <c r="R3283" s="2">
        <f t="shared" si="1723"/>
        <v>1.6620377099999999</v>
      </c>
      <c r="S3283" s="2">
        <f t="shared" si="1718"/>
        <v>1.54506685</v>
      </c>
      <c r="T3283" s="2">
        <f t="shared" si="1737"/>
        <v>12736.55840926</v>
      </c>
      <c r="U3283" s="2">
        <f t="shared" si="1738"/>
        <v>4493.1879626950031</v>
      </c>
      <c r="V3283" s="2">
        <f t="shared" si="1739"/>
        <v>0</v>
      </c>
      <c r="W3283" s="2">
        <f t="shared" si="1740"/>
        <v>12736.558409265002</v>
      </c>
      <c r="X3283" s="29">
        <f t="shared" si="1741"/>
        <v>0</v>
      </c>
      <c r="Y3283" s="2">
        <f t="shared" si="1719"/>
        <v>0</v>
      </c>
      <c r="Z3283" s="82">
        <f t="shared" si="1742"/>
        <v>0</v>
      </c>
      <c r="AA3283" s="2">
        <f t="shared" si="1725"/>
        <v>0</v>
      </c>
      <c r="AB3283" s="27">
        <f t="shared" si="1749"/>
        <v>6.7299999999999999E-2</v>
      </c>
      <c r="AC3283" s="29">
        <f t="shared" si="1730"/>
        <v>17</v>
      </c>
      <c r="AD3283" s="29">
        <v>252</v>
      </c>
      <c r="AE3283" s="11">
        <f t="shared" si="1721"/>
        <v>1.0044034989999999</v>
      </c>
      <c r="AF3283" s="2">
        <f t="shared" si="1726"/>
        <v>56.085422209999997</v>
      </c>
      <c r="AG3283" s="2">
        <f t="shared" si="1743"/>
        <v>56.085422209999997</v>
      </c>
      <c r="AH3283" s="3">
        <f t="shared" si="1744"/>
        <v>0</v>
      </c>
      <c r="AI3283" s="4" t="str">
        <f t="shared" si="1722"/>
        <v>A+J=</v>
      </c>
      <c r="AJ3283" s="12">
        <f t="shared" si="1750"/>
        <v>44410</v>
      </c>
      <c r="AK3283" s="12"/>
      <c r="AL3283" s="4"/>
      <c r="AM3283" s="1"/>
      <c r="AN3283" s="12"/>
      <c r="AO3283" s="1"/>
      <c r="AP3283" s="1"/>
      <c r="AQ3283" s="3"/>
      <c r="AR3283" s="3"/>
      <c r="AS3283" s="7"/>
      <c r="AT3283" s="1"/>
      <c r="AU3283" s="1"/>
      <c r="AV3283" s="1"/>
      <c r="AW3283" s="1"/>
      <c r="AX3283" s="1"/>
      <c r="AY3283" s="1"/>
      <c r="AZ3283" s="1"/>
      <c r="BA3283" s="1"/>
      <c r="BB3283" s="1"/>
    </row>
    <row r="3284" spans="1:54" x14ac:dyDescent="0.2">
      <c r="A3284" s="178">
        <f t="shared" si="1745"/>
        <v>44403</v>
      </c>
      <c r="B3284" s="2">
        <f t="shared" si="1731"/>
        <v>12792.643831475003</v>
      </c>
      <c r="C3284" s="2">
        <f t="shared" si="1746"/>
        <v>8243.3704465699993</v>
      </c>
      <c r="D3284" s="2">
        <f>SUM(Y3284:Y$3321)</f>
        <v>8243.3704465699993</v>
      </c>
      <c r="E3284" s="11">
        <f t="shared" si="1732"/>
        <v>0</v>
      </c>
      <c r="F3284" s="99">
        <f t="shared" si="1727"/>
        <v>5739.56</v>
      </c>
      <c r="G3284" s="3">
        <f>IF(N3284=1,VLOOKUP(A3283,[1]Plan1!$BG$69:$BI$188,3),G3283)</f>
        <v>5769.98</v>
      </c>
      <c r="H3284" s="200">
        <f t="shared" si="1728"/>
        <v>44318</v>
      </c>
      <c r="I3284" s="200">
        <f t="shared" si="1729"/>
        <v>44349</v>
      </c>
      <c r="J3284" s="27">
        <f t="shared" si="1733"/>
        <v>5.3000578441551038E-3</v>
      </c>
      <c r="K3284" s="12">
        <f t="shared" si="1747"/>
        <v>44410</v>
      </c>
      <c r="L3284" s="12">
        <f t="shared" si="1734"/>
        <v>44410</v>
      </c>
      <c r="M3284" s="1">
        <f t="shared" si="1748"/>
        <v>22</v>
      </c>
      <c r="N3284" s="1">
        <f t="shared" si="1735"/>
        <v>17</v>
      </c>
      <c r="O3284" s="2">
        <f t="shared" si="1736"/>
        <v>1.0040930299999999</v>
      </c>
      <c r="P3284" s="11">
        <f t="shared" si="1724"/>
        <v>1.0083006699999999</v>
      </c>
      <c r="Q3284" s="11">
        <f t="shared" si="1720"/>
        <v>1.6552626765579956</v>
      </c>
      <c r="R3284" s="2">
        <f t="shared" si="1723"/>
        <v>1.6620377099999999</v>
      </c>
      <c r="S3284" s="2">
        <f t="shared" si="1718"/>
        <v>1.54506685</v>
      </c>
      <c r="T3284" s="2">
        <f t="shared" si="1737"/>
        <v>12736.55840926</v>
      </c>
      <c r="U3284" s="2">
        <f t="shared" si="1738"/>
        <v>4493.1879626950031</v>
      </c>
      <c r="V3284" s="2">
        <f t="shared" si="1739"/>
        <v>0</v>
      </c>
      <c r="W3284" s="2">
        <f t="shared" si="1740"/>
        <v>12736.558409265002</v>
      </c>
      <c r="X3284" s="29">
        <f t="shared" si="1741"/>
        <v>0</v>
      </c>
      <c r="Y3284" s="2">
        <f t="shared" si="1719"/>
        <v>0</v>
      </c>
      <c r="Z3284" s="82">
        <f t="shared" si="1742"/>
        <v>0</v>
      </c>
      <c r="AA3284" s="2">
        <f t="shared" si="1725"/>
        <v>0</v>
      </c>
      <c r="AB3284" s="27">
        <f t="shared" si="1749"/>
        <v>6.7299999999999999E-2</v>
      </c>
      <c r="AC3284" s="29">
        <f t="shared" si="1730"/>
        <v>17</v>
      </c>
      <c r="AD3284" s="29">
        <v>252</v>
      </c>
      <c r="AE3284" s="11">
        <f t="shared" si="1721"/>
        <v>1.0044034989999999</v>
      </c>
      <c r="AF3284" s="2">
        <f t="shared" si="1726"/>
        <v>56.085422209999997</v>
      </c>
      <c r="AG3284" s="2">
        <f t="shared" si="1743"/>
        <v>56.085422209999997</v>
      </c>
      <c r="AH3284" s="3">
        <f t="shared" si="1744"/>
        <v>0</v>
      </c>
      <c r="AI3284" s="4" t="str">
        <f t="shared" si="1722"/>
        <v>A+J=</v>
      </c>
      <c r="AJ3284" s="12">
        <f t="shared" si="1750"/>
        <v>44410</v>
      </c>
      <c r="AK3284" s="12"/>
      <c r="AL3284" s="4"/>
      <c r="AM3284" s="1"/>
      <c r="AN3284" s="12"/>
      <c r="AO3284" s="1"/>
      <c r="AP3284" s="1"/>
      <c r="AQ3284" s="3"/>
      <c r="AR3284" s="3"/>
      <c r="AS3284" s="7"/>
      <c r="AT3284" s="1"/>
      <c r="AU3284" s="1"/>
      <c r="AV3284" s="1"/>
      <c r="AW3284" s="1"/>
      <c r="AX3284" s="1"/>
      <c r="AY3284" s="1"/>
      <c r="AZ3284" s="1"/>
      <c r="BA3284" s="1"/>
      <c r="BB3284" s="1"/>
    </row>
    <row r="3285" spans="1:54" x14ac:dyDescent="0.2">
      <c r="A3285" s="178">
        <f t="shared" si="1745"/>
        <v>44404</v>
      </c>
      <c r="B3285" s="2">
        <f t="shared" si="1731"/>
        <v>12795.950649615002</v>
      </c>
      <c r="C3285" s="2">
        <f t="shared" si="1746"/>
        <v>8243.3704465699993</v>
      </c>
      <c r="D3285" s="2">
        <f>SUM(Y3285:Y$3321)</f>
        <v>8243.3704465699993</v>
      </c>
      <c r="E3285" s="11">
        <f t="shared" si="1732"/>
        <v>0</v>
      </c>
      <c r="F3285" s="99">
        <f t="shared" si="1727"/>
        <v>5739.56</v>
      </c>
      <c r="G3285" s="3">
        <f>IF(N3285=1,VLOOKUP(A3284,[1]Plan1!$BG$69:$BI$188,3),G3284)</f>
        <v>5769.98</v>
      </c>
      <c r="H3285" s="200">
        <f t="shared" si="1728"/>
        <v>44318</v>
      </c>
      <c r="I3285" s="200">
        <f t="shared" si="1729"/>
        <v>44349</v>
      </c>
      <c r="J3285" s="27">
        <f t="shared" si="1733"/>
        <v>5.3000578441551038E-3</v>
      </c>
      <c r="K3285" s="12">
        <f t="shared" si="1747"/>
        <v>44410</v>
      </c>
      <c r="L3285" s="12">
        <f t="shared" si="1734"/>
        <v>44410</v>
      </c>
      <c r="M3285" s="1">
        <f t="shared" si="1748"/>
        <v>22</v>
      </c>
      <c r="N3285" s="1">
        <f t="shared" si="1735"/>
        <v>18</v>
      </c>
      <c r="O3285" s="2">
        <f t="shared" si="1736"/>
        <v>1.0043343199999999</v>
      </c>
      <c r="P3285" s="11">
        <f t="shared" si="1724"/>
        <v>1.0083006699999999</v>
      </c>
      <c r="Q3285" s="11">
        <f t="shared" si="1720"/>
        <v>1.6552626765579956</v>
      </c>
      <c r="R3285" s="2">
        <f t="shared" si="1723"/>
        <v>1.6624371099999999</v>
      </c>
      <c r="S3285" s="2">
        <f t="shared" si="1718"/>
        <v>1.54506685</v>
      </c>
      <c r="T3285" s="2">
        <f t="shared" si="1737"/>
        <v>12736.55840926</v>
      </c>
      <c r="U3285" s="2">
        <f t="shared" si="1738"/>
        <v>4493.1879626950031</v>
      </c>
      <c r="V3285" s="2">
        <f t="shared" si="1739"/>
        <v>0</v>
      </c>
      <c r="W3285" s="2">
        <f t="shared" si="1740"/>
        <v>12736.558409265002</v>
      </c>
      <c r="X3285" s="29">
        <f t="shared" si="1741"/>
        <v>0</v>
      </c>
      <c r="Y3285" s="2">
        <f t="shared" si="1719"/>
        <v>0</v>
      </c>
      <c r="Z3285" s="82">
        <f t="shared" si="1742"/>
        <v>0</v>
      </c>
      <c r="AA3285" s="2">
        <f t="shared" si="1725"/>
        <v>0</v>
      </c>
      <c r="AB3285" s="27">
        <f t="shared" si="1749"/>
        <v>6.7299999999999999E-2</v>
      </c>
      <c r="AC3285" s="29">
        <f t="shared" si="1730"/>
        <v>18</v>
      </c>
      <c r="AD3285" s="29">
        <v>252</v>
      </c>
      <c r="AE3285" s="11">
        <f t="shared" si="1721"/>
        <v>1.004663131</v>
      </c>
      <c r="AF3285" s="2">
        <f t="shared" si="1726"/>
        <v>59.392240350000002</v>
      </c>
      <c r="AG3285" s="2">
        <f t="shared" si="1743"/>
        <v>59.392240350000002</v>
      </c>
      <c r="AH3285" s="3">
        <f t="shared" si="1744"/>
        <v>0</v>
      </c>
      <c r="AI3285" s="4" t="str">
        <f t="shared" si="1722"/>
        <v>A+J=</v>
      </c>
      <c r="AJ3285" s="12">
        <f t="shared" si="1750"/>
        <v>44410</v>
      </c>
      <c r="AK3285" s="12"/>
      <c r="AL3285" s="4"/>
      <c r="AM3285" s="1"/>
      <c r="AN3285" s="12"/>
      <c r="AO3285" s="1"/>
      <c r="AP3285" s="1"/>
      <c r="AQ3285" s="3"/>
      <c r="AR3285" s="3"/>
      <c r="AS3285" s="7"/>
      <c r="AT3285" s="1"/>
      <c r="AU3285" s="1"/>
      <c r="AV3285" s="1"/>
      <c r="AW3285" s="1"/>
      <c r="AX3285" s="1"/>
      <c r="AY3285" s="1"/>
      <c r="AZ3285" s="1"/>
      <c r="BA3285" s="1"/>
      <c r="BB3285" s="1"/>
    </row>
    <row r="3286" spans="1:54" x14ac:dyDescent="0.2">
      <c r="A3286" s="178">
        <f t="shared" si="1745"/>
        <v>44405</v>
      </c>
      <c r="B3286" s="2">
        <f t="shared" si="1731"/>
        <v>12799.258333835003</v>
      </c>
      <c r="C3286" s="2">
        <f t="shared" si="1746"/>
        <v>8243.3704465699993</v>
      </c>
      <c r="D3286" s="2">
        <f>SUM(Y3286:Y$3321)</f>
        <v>8243.3704465699993</v>
      </c>
      <c r="E3286" s="11">
        <f t="shared" si="1732"/>
        <v>0</v>
      </c>
      <c r="F3286" s="99">
        <f t="shared" si="1727"/>
        <v>5739.56</v>
      </c>
      <c r="G3286" s="3">
        <f>IF(N3286=1,VLOOKUP(A3285,[1]Plan1!$BG$69:$BI$188,3),G3285)</f>
        <v>5769.98</v>
      </c>
      <c r="H3286" s="200">
        <f t="shared" si="1728"/>
        <v>44318</v>
      </c>
      <c r="I3286" s="200">
        <f t="shared" si="1729"/>
        <v>44349</v>
      </c>
      <c r="J3286" s="27">
        <f t="shared" si="1733"/>
        <v>5.3000578441551038E-3</v>
      </c>
      <c r="K3286" s="12">
        <f t="shared" si="1747"/>
        <v>44410</v>
      </c>
      <c r="L3286" s="12">
        <f t="shared" si="1734"/>
        <v>44410</v>
      </c>
      <c r="M3286" s="1">
        <f t="shared" si="1748"/>
        <v>22</v>
      </c>
      <c r="N3286" s="1">
        <f t="shared" si="1735"/>
        <v>19</v>
      </c>
      <c r="O3286" s="2">
        <f t="shared" si="1736"/>
        <v>1.0045756699999999</v>
      </c>
      <c r="P3286" s="11">
        <f t="shared" si="1724"/>
        <v>1.0083006699999999</v>
      </c>
      <c r="Q3286" s="11">
        <f t="shared" si="1720"/>
        <v>1.6552626765579956</v>
      </c>
      <c r="R3286" s="2">
        <f t="shared" si="1723"/>
        <v>1.66283661</v>
      </c>
      <c r="S3286" s="2">
        <f t="shared" si="1718"/>
        <v>1.54506685</v>
      </c>
      <c r="T3286" s="2">
        <f t="shared" si="1737"/>
        <v>12736.55840926</v>
      </c>
      <c r="U3286" s="2">
        <f t="shared" si="1738"/>
        <v>4493.1879626950031</v>
      </c>
      <c r="V3286" s="2">
        <f t="shared" si="1739"/>
        <v>0</v>
      </c>
      <c r="W3286" s="2">
        <f t="shared" si="1740"/>
        <v>12736.558409265002</v>
      </c>
      <c r="X3286" s="29">
        <f t="shared" si="1741"/>
        <v>0</v>
      </c>
      <c r="Y3286" s="2">
        <f t="shared" si="1719"/>
        <v>0</v>
      </c>
      <c r="Z3286" s="82">
        <f t="shared" si="1742"/>
        <v>0</v>
      </c>
      <c r="AA3286" s="2">
        <f t="shared" si="1725"/>
        <v>0</v>
      </c>
      <c r="AB3286" s="27">
        <f t="shared" si="1749"/>
        <v>6.7299999999999999E-2</v>
      </c>
      <c r="AC3286" s="29">
        <f t="shared" si="1730"/>
        <v>19</v>
      </c>
      <c r="AD3286" s="29">
        <v>252</v>
      </c>
      <c r="AE3286" s="11">
        <f t="shared" si="1721"/>
        <v>1.004922831</v>
      </c>
      <c r="AF3286" s="2">
        <f t="shared" si="1726"/>
        <v>62.69992457</v>
      </c>
      <c r="AG3286" s="2">
        <f t="shared" si="1743"/>
        <v>62.69992457</v>
      </c>
      <c r="AH3286" s="3">
        <f t="shared" si="1744"/>
        <v>0</v>
      </c>
      <c r="AI3286" s="4" t="str">
        <f t="shared" si="1722"/>
        <v>A+J=</v>
      </c>
      <c r="AJ3286" s="12">
        <f t="shared" si="1750"/>
        <v>44410</v>
      </c>
      <c r="AK3286" s="12"/>
      <c r="AL3286" s="4"/>
      <c r="AM3286" s="1"/>
      <c r="AN3286" s="12"/>
      <c r="AO3286" s="1"/>
      <c r="AP3286" s="1"/>
      <c r="AQ3286" s="3"/>
      <c r="AR3286" s="3"/>
      <c r="AS3286" s="7"/>
      <c r="AT3286" s="1"/>
      <c r="AU3286" s="1"/>
      <c r="AV3286" s="1"/>
      <c r="AW3286" s="1"/>
      <c r="AX3286" s="1"/>
      <c r="AY3286" s="1"/>
      <c r="AZ3286" s="1"/>
      <c r="BA3286" s="1"/>
      <c r="BB3286" s="1"/>
    </row>
    <row r="3287" spans="1:54" x14ac:dyDescent="0.2">
      <c r="A3287" s="178">
        <f t="shared" si="1745"/>
        <v>44406</v>
      </c>
      <c r="B3287" s="2">
        <f t="shared" si="1731"/>
        <v>12802.566858665003</v>
      </c>
      <c r="C3287" s="2">
        <f t="shared" si="1746"/>
        <v>8243.3704465699993</v>
      </c>
      <c r="D3287" s="2">
        <f>SUM(Y3287:Y$3321)</f>
        <v>8243.3704465699993</v>
      </c>
      <c r="E3287" s="11">
        <f t="shared" si="1732"/>
        <v>0</v>
      </c>
      <c r="F3287" s="99">
        <f t="shared" si="1727"/>
        <v>5739.56</v>
      </c>
      <c r="G3287" s="3">
        <f>IF(N3287=1,VLOOKUP(A3286,[1]Plan1!$BG$69:$BI$188,3),G3286)</f>
        <v>5769.98</v>
      </c>
      <c r="H3287" s="200">
        <f t="shared" si="1728"/>
        <v>44318</v>
      </c>
      <c r="I3287" s="200">
        <f t="shared" si="1729"/>
        <v>44349</v>
      </c>
      <c r="J3287" s="27">
        <f t="shared" si="1733"/>
        <v>5.3000578441551038E-3</v>
      </c>
      <c r="K3287" s="12">
        <f t="shared" si="1747"/>
        <v>44410</v>
      </c>
      <c r="L3287" s="12">
        <f t="shared" si="1734"/>
        <v>44410</v>
      </c>
      <c r="M3287" s="1">
        <f t="shared" si="1748"/>
        <v>22</v>
      </c>
      <c r="N3287" s="1">
        <f t="shared" si="1735"/>
        <v>20</v>
      </c>
      <c r="O3287" s="2">
        <f t="shared" si="1736"/>
        <v>1.0048170700000001</v>
      </c>
      <c r="P3287" s="11">
        <f t="shared" si="1724"/>
        <v>1.0083006699999999</v>
      </c>
      <c r="Q3287" s="11">
        <f t="shared" si="1720"/>
        <v>1.6552626765579956</v>
      </c>
      <c r="R3287" s="2">
        <f t="shared" si="1723"/>
        <v>1.6632361899999999</v>
      </c>
      <c r="S3287" s="2">
        <f t="shared" si="1718"/>
        <v>1.54506685</v>
      </c>
      <c r="T3287" s="2">
        <f t="shared" si="1737"/>
        <v>12736.55840926</v>
      </c>
      <c r="U3287" s="2">
        <f t="shared" si="1738"/>
        <v>4493.1879626950031</v>
      </c>
      <c r="V3287" s="2">
        <f t="shared" si="1739"/>
        <v>0</v>
      </c>
      <c r="W3287" s="2">
        <f t="shared" si="1740"/>
        <v>12736.558409265002</v>
      </c>
      <c r="X3287" s="29">
        <f t="shared" si="1741"/>
        <v>0</v>
      </c>
      <c r="Y3287" s="2">
        <f t="shared" si="1719"/>
        <v>0</v>
      </c>
      <c r="Z3287" s="82">
        <f t="shared" si="1742"/>
        <v>0</v>
      </c>
      <c r="AA3287" s="2">
        <f t="shared" si="1725"/>
        <v>0</v>
      </c>
      <c r="AB3287" s="27">
        <f t="shared" si="1749"/>
        <v>6.7299999999999999E-2</v>
      </c>
      <c r="AC3287" s="29">
        <f t="shared" si="1730"/>
        <v>20</v>
      </c>
      <c r="AD3287" s="29">
        <v>252</v>
      </c>
      <c r="AE3287" s="11">
        <f t="shared" si="1721"/>
        <v>1.0051825969999999</v>
      </c>
      <c r="AF3287" s="2">
        <f t="shared" si="1726"/>
        <v>66.008449400000003</v>
      </c>
      <c r="AG3287" s="2">
        <f t="shared" si="1743"/>
        <v>66.008449400000003</v>
      </c>
      <c r="AH3287" s="3">
        <f t="shared" si="1744"/>
        <v>0</v>
      </c>
      <c r="AI3287" s="4" t="str">
        <f t="shared" si="1722"/>
        <v>A+J=</v>
      </c>
      <c r="AJ3287" s="12">
        <f t="shared" si="1750"/>
        <v>44410</v>
      </c>
      <c r="AK3287" s="12"/>
      <c r="AL3287" s="4"/>
      <c r="AM3287" s="1"/>
      <c r="AN3287" s="12"/>
      <c r="AO3287" s="1"/>
      <c r="AP3287" s="1"/>
      <c r="AQ3287" s="3"/>
      <c r="AR3287" s="3"/>
      <c r="AS3287" s="7"/>
      <c r="AT3287" s="1"/>
      <c r="AU3287" s="1"/>
      <c r="AV3287" s="1"/>
      <c r="AW3287" s="1"/>
      <c r="AX3287" s="1"/>
      <c r="AY3287" s="1"/>
      <c r="AZ3287" s="1"/>
      <c r="BA3287" s="1"/>
      <c r="BB3287" s="1"/>
    </row>
    <row r="3288" spans="1:54" x14ac:dyDescent="0.2">
      <c r="A3288" s="178">
        <f t="shared" si="1745"/>
        <v>44407</v>
      </c>
      <c r="B3288" s="2">
        <f t="shared" si="1731"/>
        <v>12805.876249575002</v>
      </c>
      <c r="C3288" s="2">
        <f t="shared" si="1746"/>
        <v>8243.3704465699993</v>
      </c>
      <c r="D3288" s="2">
        <f>SUM(Y3288:Y$3321)</f>
        <v>8243.3704465699993</v>
      </c>
      <c r="E3288" s="11">
        <f t="shared" si="1732"/>
        <v>0</v>
      </c>
      <c r="F3288" s="99">
        <f t="shared" si="1727"/>
        <v>5739.56</v>
      </c>
      <c r="G3288" s="3">
        <f>IF(N3288=1,VLOOKUP(A3287,[1]Plan1!$BG$69:$BI$188,3),G3287)</f>
        <v>5769.98</v>
      </c>
      <c r="H3288" s="200">
        <f t="shared" si="1728"/>
        <v>44318</v>
      </c>
      <c r="I3288" s="200">
        <f t="shared" si="1729"/>
        <v>44349</v>
      </c>
      <c r="J3288" s="27">
        <f t="shared" si="1733"/>
        <v>5.3000578441551038E-3</v>
      </c>
      <c r="K3288" s="12">
        <f t="shared" si="1747"/>
        <v>44410</v>
      </c>
      <c r="L3288" s="12">
        <f t="shared" si="1734"/>
        <v>44410</v>
      </c>
      <c r="M3288" s="1">
        <f t="shared" si="1748"/>
        <v>22</v>
      </c>
      <c r="N3288" s="1">
        <f t="shared" si="1735"/>
        <v>21</v>
      </c>
      <c r="O3288" s="2">
        <f t="shared" si="1736"/>
        <v>1.0050585299999999</v>
      </c>
      <c r="P3288" s="11">
        <f t="shared" si="1724"/>
        <v>1.0083006699999999</v>
      </c>
      <c r="Q3288" s="11">
        <f t="shared" si="1720"/>
        <v>1.6552626765579956</v>
      </c>
      <c r="R3288" s="2">
        <f t="shared" si="1723"/>
        <v>1.66363587</v>
      </c>
      <c r="S3288" s="2">
        <f t="shared" si="1718"/>
        <v>1.54506685</v>
      </c>
      <c r="T3288" s="2">
        <f t="shared" si="1737"/>
        <v>12736.55840926</v>
      </c>
      <c r="U3288" s="2">
        <f t="shared" si="1738"/>
        <v>4493.1879626950031</v>
      </c>
      <c r="V3288" s="2">
        <f t="shared" si="1739"/>
        <v>0</v>
      </c>
      <c r="W3288" s="2">
        <f t="shared" si="1740"/>
        <v>12736.558409265002</v>
      </c>
      <c r="X3288" s="29">
        <f t="shared" si="1741"/>
        <v>0</v>
      </c>
      <c r="Y3288" s="2">
        <f t="shared" si="1719"/>
        <v>0</v>
      </c>
      <c r="Z3288" s="82">
        <f t="shared" si="1742"/>
        <v>0</v>
      </c>
      <c r="AA3288" s="2">
        <f t="shared" si="1725"/>
        <v>0</v>
      </c>
      <c r="AB3288" s="27">
        <f t="shared" si="1749"/>
        <v>6.7299999999999999E-2</v>
      </c>
      <c r="AC3288" s="29">
        <f t="shared" si="1730"/>
        <v>21</v>
      </c>
      <c r="AD3288" s="29">
        <v>252</v>
      </c>
      <c r="AE3288" s="11">
        <f t="shared" si="1721"/>
        <v>1.0054424310000001</v>
      </c>
      <c r="AF3288" s="2">
        <f t="shared" si="1726"/>
        <v>69.317840309999994</v>
      </c>
      <c r="AG3288" s="2">
        <f t="shared" si="1743"/>
        <v>69.317840309999994</v>
      </c>
      <c r="AH3288" s="3">
        <f t="shared" si="1744"/>
        <v>0</v>
      </c>
      <c r="AI3288" s="4" t="str">
        <f t="shared" si="1722"/>
        <v>A+J=</v>
      </c>
      <c r="AJ3288" s="12">
        <f t="shared" si="1750"/>
        <v>44410</v>
      </c>
      <c r="AK3288" s="12"/>
      <c r="AL3288" s="4"/>
      <c r="AM3288" s="1"/>
      <c r="AN3288" s="12"/>
      <c r="AO3288" s="1"/>
      <c r="AP3288" s="1"/>
      <c r="AQ3288" s="3"/>
      <c r="AR3288" s="3"/>
      <c r="AS3288" s="7"/>
      <c r="AT3288" s="1"/>
      <c r="AU3288" s="1"/>
      <c r="AV3288" s="1"/>
      <c r="AW3288" s="1"/>
      <c r="AX3288" s="1"/>
      <c r="AY3288" s="1"/>
      <c r="AZ3288" s="1"/>
      <c r="BA3288" s="1"/>
      <c r="BB3288" s="1"/>
    </row>
    <row r="3289" spans="1:54" x14ac:dyDescent="0.2">
      <c r="A3289" s="178">
        <f t="shared" si="1745"/>
        <v>44408</v>
      </c>
      <c r="B3289" s="2">
        <f t="shared" si="1731"/>
        <v>12809.186493845002</v>
      </c>
      <c r="C3289" s="2">
        <f t="shared" si="1746"/>
        <v>8243.3704465699993</v>
      </c>
      <c r="D3289" s="2">
        <f>SUM(Y3289:Y$3321)</f>
        <v>8243.3704465699993</v>
      </c>
      <c r="E3289" s="11">
        <f t="shared" si="1732"/>
        <v>0</v>
      </c>
      <c r="F3289" s="99">
        <f t="shared" si="1727"/>
        <v>5739.56</v>
      </c>
      <c r="G3289" s="3">
        <f>IF(N3289=1,VLOOKUP(A3288,[1]Plan1!$BG$69:$BI$188,3),G3288)</f>
        <v>5769.98</v>
      </c>
      <c r="H3289" s="200">
        <f t="shared" si="1728"/>
        <v>44318</v>
      </c>
      <c r="I3289" s="200">
        <f t="shared" si="1729"/>
        <v>44349</v>
      </c>
      <c r="J3289" s="27">
        <f t="shared" si="1733"/>
        <v>5.3000578441551038E-3</v>
      </c>
      <c r="K3289" s="12">
        <f t="shared" si="1747"/>
        <v>44410</v>
      </c>
      <c r="L3289" s="12">
        <f t="shared" si="1734"/>
        <v>44410</v>
      </c>
      <c r="M3289" s="1">
        <f t="shared" si="1748"/>
        <v>22</v>
      </c>
      <c r="N3289" s="1">
        <f t="shared" si="1735"/>
        <v>22</v>
      </c>
      <c r="O3289" s="2">
        <f t="shared" si="1736"/>
        <v>1.00530005</v>
      </c>
      <c r="P3289" s="11">
        <f t="shared" si="1724"/>
        <v>1.0083006699999999</v>
      </c>
      <c r="Q3289" s="11">
        <f t="shared" si="1720"/>
        <v>1.6552626765579956</v>
      </c>
      <c r="R3289" s="2">
        <f t="shared" si="1723"/>
        <v>1.66403565</v>
      </c>
      <c r="S3289" s="2">
        <f t="shared" si="1718"/>
        <v>1.54506685</v>
      </c>
      <c r="T3289" s="2">
        <f t="shared" si="1737"/>
        <v>12736.55840926</v>
      </c>
      <c r="U3289" s="2">
        <f t="shared" si="1738"/>
        <v>4493.1879626950031</v>
      </c>
      <c r="V3289" s="2">
        <f t="shared" si="1739"/>
        <v>0</v>
      </c>
      <c r="W3289" s="2">
        <f t="shared" si="1740"/>
        <v>12736.558409265002</v>
      </c>
      <c r="X3289" s="29">
        <f t="shared" si="1741"/>
        <v>0</v>
      </c>
      <c r="Y3289" s="2">
        <f t="shared" si="1719"/>
        <v>0</v>
      </c>
      <c r="Z3289" s="82">
        <f t="shared" si="1742"/>
        <v>0</v>
      </c>
      <c r="AA3289" s="2">
        <f t="shared" si="1725"/>
        <v>0</v>
      </c>
      <c r="AB3289" s="27">
        <f t="shared" si="1749"/>
        <v>6.7299999999999999E-2</v>
      </c>
      <c r="AC3289" s="29">
        <f t="shared" si="1730"/>
        <v>22</v>
      </c>
      <c r="AD3289" s="29">
        <v>252</v>
      </c>
      <c r="AE3289" s="11">
        <f t="shared" si="1721"/>
        <v>1.005702332</v>
      </c>
      <c r="AF3289" s="2">
        <f t="shared" si="1726"/>
        <v>72.628084580000007</v>
      </c>
      <c r="AG3289" s="2">
        <f t="shared" si="1743"/>
        <v>72.628084580000007</v>
      </c>
      <c r="AH3289" s="3">
        <f t="shared" si="1744"/>
        <v>0</v>
      </c>
      <c r="AI3289" s="4" t="str">
        <f t="shared" si="1722"/>
        <v>A+J=</v>
      </c>
      <c r="AJ3289" s="12">
        <f t="shared" si="1750"/>
        <v>44410</v>
      </c>
      <c r="AK3289" s="12"/>
      <c r="AL3289" s="4"/>
      <c r="AM3289" s="1"/>
      <c r="AN3289" s="12"/>
      <c r="AO3289" s="1"/>
      <c r="AP3289" s="1"/>
      <c r="AQ3289" s="3"/>
      <c r="AR3289" s="3"/>
      <c r="AS3289" s="7"/>
      <c r="AT3289" s="1"/>
      <c r="AU3289" s="1"/>
      <c r="AV3289" s="1"/>
      <c r="AW3289" s="1"/>
      <c r="AX3289" s="1"/>
      <c r="AY3289" s="1"/>
      <c r="AZ3289" s="1"/>
      <c r="BA3289" s="1"/>
      <c r="BB3289" s="1"/>
    </row>
    <row r="3290" spans="1:54" x14ac:dyDescent="0.2">
      <c r="A3290" s="178">
        <f t="shared" si="1745"/>
        <v>44409</v>
      </c>
      <c r="B3290" s="2">
        <f t="shared" si="1731"/>
        <v>12809.186493845002</v>
      </c>
      <c r="C3290" s="2">
        <f t="shared" si="1746"/>
        <v>8243.3704465699993</v>
      </c>
      <c r="D3290" s="2">
        <f>SUM(Y3290:Y$3321)</f>
        <v>8243.3704465699993</v>
      </c>
      <c r="E3290" s="11">
        <f t="shared" si="1732"/>
        <v>0</v>
      </c>
      <c r="F3290" s="99">
        <f t="shared" si="1727"/>
        <v>5739.56</v>
      </c>
      <c r="G3290" s="3">
        <f>IF(N3290=1,VLOOKUP(A3289,[1]Plan1!$BG$69:$BI$188,3),G3289)</f>
        <v>5769.98</v>
      </c>
      <c r="H3290" s="200">
        <f t="shared" si="1728"/>
        <v>44318</v>
      </c>
      <c r="I3290" s="200">
        <f t="shared" si="1729"/>
        <v>44349</v>
      </c>
      <c r="J3290" s="27">
        <f t="shared" si="1733"/>
        <v>5.3000578441551038E-3</v>
      </c>
      <c r="K3290" s="12">
        <f t="shared" si="1747"/>
        <v>44440</v>
      </c>
      <c r="L3290" s="12">
        <f t="shared" si="1734"/>
        <v>44410</v>
      </c>
      <c r="M3290" s="1">
        <f t="shared" si="1748"/>
        <v>22</v>
      </c>
      <c r="N3290" s="1">
        <f t="shared" si="1735"/>
        <v>22</v>
      </c>
      <c r="O3290" s="2">
        <f t="shared" si="1736"/>
        <v>1.00530005</v>
      </c>
      <c r="P3290" s="11">
        <f t="shared" si="1724"/>
        <v>1.0083006699999999</v>
      </c>
      <c r="Q3290" s="11">
        <f t="shared" si="1720"/>
        <v>1.6552626765579956</v>
      </c>
      <c r="R3290" s="2">
        <f t="shared" si="1723"/>
        <v>1.66403565</v>
      </c>
      <c r="S3290" s="2">
        <f t="shared" si="1718"/>
        <v>1.54506685</v>
      </c>
      <c r="T3290" s="2">
        <f t="shared" si="1737"/>
        <v>12736.55840926</v>
      </c>
      <c r="U3290" s="2">
        <f t="shared" si="1738"/>
        <v>4493.1879626950031</v>
      </c>
      <c r="V3290" s="2">
        <f t="shared" si="1739"/>
        <v>0</v>
      </c>
      <c r="W3290" s="2">
        <f t="shared" si="1740"/>
        <v>12736.558409265002</v>
      </c>
      <c r="X3290" s="29">
        <f t="shared" si="1741"/>
        <v>0</v>
      </c>
      <c r="Y3290" s="2">
        <f t="shared" si="1719"/>
        <v>0</v>
      </c>
      <c r="Z3290" s="82">
        <f t="shared" si="1742"/>
        <v>0</v>
      </c>
      <c r="AA3290" s="2">
        <f t="shared" si="1725"/>
        <v>0</v>
      </c>
      <c r="AB3290" s="27">
        <f t="shared" si="1749"/>
        <v>6.7299999999999999E-2</v>
      </c>
      <c r="AC3290" s="29">
        <f t="shared" si="1730"/>
        <v>22</v>
      </c>
      <c r="AD3290" s="29">
        <v>252</v>
      </c>
      <c r="AE3290" s="11">
        <f t="shared" si="1721"/>
        <v>1.005702332</v>
      </c>
      <c r="AF3290" s="2">
        <f t="shared" si="1726"/>
        <v>72.628084580000007</v>
      </c>
      <c r="AG3290" s="2">
        <f t="shared" si="1743"/>
        <v>72.628084580000007</v>
      </c>
      <c r="AH3290" s="3">
        <f t="shared" si="1744"/>
        <v>0</v>
      </c>
      <c r="AI3290" s="4" t="str">
        <f t="shared" si="1722"/>
        <v>A+J=</v>
      </c>
      <c r="AJ3290" s="12">
        <f t="shared" si="1750"/>
        <v>44410</v>
      </c>
      <c r="AK3290" s="12"/>
      <c r="AL3290" s="4"/>
      <c r="AM3290" s="1"/>
      <c r="AN3290" s="12"/>
      <c r="AO3290" s="1"/>
      <c r="AP3290" s="1"/>
      <c r="AQ3290" s="3"/>
      <c r="AR3290" s="3"/>
      <c r="AS3290" s="7"/>
      <c r="AT3290" s="1"/>
      <c r="AU3290" s="1"/>
      <c r="AV3290" s="1"/>
      <c r="AW3290" s="1"/>
      <c r="AX3290" s="1"/>
      <c r="AY3290" s="1"/>
      <c r="AZ3290" s="1"/>
      <c r="BA3290" s="1"/>
      <c r="BB3290" s="1"/>
    </row>
    <row r="3291" spans="1:54" x14ac:dyDescent="0.2">
      <c r="A3291" s="178">
        <f t="shared" si="1745"/>
        <v>44410</v>
      </c>
      <c r="B3291" s="2">
        <f t="shared" si="1731"/>
        <v>12809.186493845002</v>
      </c>
      <c r="C3291" s="2">
        <f t="shared" si="1746"/>
        <v>8243.3704465699993</v>
      </c>
      <c r="D3291" s="2">
        <f>SUM(Y3291:Y$3321)</f>
        <v>8243.3704465699993</v>
      </c>
      <c r="E3291" s="11">
        <f t="shared" si="1732"/>
        <v>0</v>
      </c>
      <c r="F3291" s="99">
        <f t="shared" si="1727"/>
        <v>5739.56</v>
      </c>
      <c r="G3291" s="3">
        <f>IF(N3291=1,VLOOKUP(A3290,[1]Plan1!$BG$69:$BI$188,3),G3290)</f>
        <v>5769.98</v>
      </c>
      <c r="H3291" s="200">
        <f t="shared" si="1728"/>
        <v>44318</v>
      </c>
      <c r="I3291" s="200">
        <f t="shared" si="1729"/>
        <v>44349</v>
      </c>
      <c r="J3291" s="27">
        <f t="shared" si="1733"/>
        <v>5.3000578441551038E-3</v>
      </c>
      <c r="K3291" s="12">
        <f t="shared" si="1747"/>
        <v>44440</v>
      </c>
      <c r="L3291" s="12">
        <f t="shared" si="1734"/>
        <v>44410</v>
      </c>
      <c r="M3291" s="1">
        <f t="shared" si="1748"/>
        <v>22</v>
      </c>
      <c r="N3291" s="1">
        <f t="shared" si="1735"/>
        <v>22</v>
      </c>
      <c r="O3291" s="2">
        <f t="shared" si="1736"/>
        <v>1.00530005</v>
      </c>
      <c r="P3291" s="11">
        <f t="shared" si="1724"/>
        <v>1.0083006699999999</v>
      </c>
      <c r="Q3291" s="11">
        <f t="shared" si="1720"/>
        <v>1.6552626765579956</v>
      </c>
      <c r="R3291" s="2">
        <f t="shared" si="1723"/>
        <v>1.66403565</v>
      </c>
      <c r="S3291" s="2">
        <f t="shared" si="1718"/>
        <v>1.54506685</v>
      </c>
      <c r="T3291" s="2">
        <f t="shared" si="1737"/>
        <v>12736.55840926</v>
      </c>
      <c r="U3291" s="2">
        <f t="shared" si="1738"/>
        <v>4493.1879626950031</v>
      </c>
      <c r="V3291" s="2">
        <f t="shared" si="1739"/>
        <v>0</v>
      </c>
      <c r="W3291" s="2">
        <f t="shared" si="1740"/>
        <v>12736.558409265002</v>
      </c>
      <c r="X3291" s="29">
        <f t="shared" si="1741"/>
        <v>108</v>
      </c>
      <c r="Y3291" s="2">
        <f t="shared" si="1719"/>
        <v>4109.9670248900002</v>
      </c>
      <c r="Z3291" s="82">
        <f t="shared" si="1742"/>
        <v>0.49857847</v>
      </c>
      <c r="AA3291" s="2">
        <f t="shared" si="1725"/>
        <v>6350.1738047500003</v>
      </c>
      <c r="AB3291" s="27">
        <f t="shared" si="1749"/>
        <v>6.7299999999999999E-2</v>
      </c>
      <c r="AC3291" s="29">
        <f t="shared" si="1730"/>
        <v>22</v>
      </c>
      <c r="AD3291" s="29">
        <v>252</v>
      </c>
      <c r="AE3291" s="11">
        <f t="shared" si="1721"/>
        <v>1.005702332</v>
      </c>
      <c r="AF3291" s="2">
        <f t="shared" si="1726"/>
        <v>72.628084580000007</v>
      </c>
      <c r="AG3291" s="2">
        <f t="shared" si="1743"/>
        <v>72.628084580000007</v>
      </c>
      <c r="AH3291" s="3">
        <f t="shared" si="1744"/>
        <v>6422.8018893300004</v>
      </c>
      <c r="AI3291" s="4" t="str">
        <f t="shared" si="1722"/>
        <v>A+J=</v>
      </c>
      <c r="AJ3291" s="12">
        <f t="shared" si="1750"/>
        <v>44410</v>
      </c>
      <c r="AK3291" s="12"/>
      <c r="AL3291" s="4"/>
      <c r="AM3291" s="1"/>
      <c r="AN3291" s="12"/>
      <c r="AO3291" s="1"/>
      <c r="AP3291" s="1"/>
      <c r="AQ3291" s="3"/>
      <c r="AR3291" s="3"/>
      <c r="AS3291" s="7"/>
      <c r="AT3291" s="1"/>
      <c r="AU3291" s="1"/>
      <c r="AV3291" s="1"/>
      <c r="AW3291" s="1"/>
      <c r="AX3291" s="1"/>
      <c r="AY3291" s="1"/>
      <c r="AZ3291" s="1"/>
      <c r="BA3291" s="1"/>
      <c r="BB3291" s="1"/>
    </row>
    <row r="3292" spans="1:54" x14ac:dyDescent="0.2">
      <c r="A3292" s="178">
        <f t="shared" si="1745"/>
        <v>44411</v>
      </c>
      <c r="B3292" s="2">
        <f t="shared" si="1731"/>
        <v>6388.0354466143399</v>
      </c>
      <c r="C3292" s="2">
        <f t="shared" si="1746"/>
        <v>4133.4034216800001</v>
      </c>
      <c r="D3292" s="2">
        <f>SUM(Y3292:Y$3321)</f>
        <v>4133.4034216800001</v>
      </c>
      <c r="E3292" s="11">
        <f t="shared" si="1732"/>
        <v>0</v>
      </c>
      <c r="F3292" s="99">
        <f t="shared" si="1727"/>
        <v>5769.98</v>
      </c>
      <c r="G3292" s="3">
        <f>IF(N3292=1,VLOOKUP(A3291,[1]Plan1!$BG$69:$BI$188,3),G3291)</f>
        <v>5825.37</v>
      </c>
      <c r="H3292" s="200">
        <f t="shared" si="1728"/>
        <v>44350</v>
      </c>
      <c r="I3292" s="200">
        <f t="shared" si="1729"/>
        <v>44380</v>
      </c>
      <c r="J3292" s="27">
        <f t="shared" si="1733"/>
        <v>9.5996866540266623E-3</v>
      </c>
      <c r="K3292" s="12">
        <f t="shared" si="1747"/>
        <v>44440</v>
      </c>
      <c r="L3292" s="12">
        <f t="shared" si="1734"/>
        <v>44440</v>
      </c>
      <c r="M3292" s="1">
        <f t="shared" si="1748"/>
        <v>22</v>
      </c>
      <c r="N3292" s="1">
        <f t="shared" si="1735"/>
        <v>1</v>
      </c>
      <c r="O3292" s="2">
        <f t="shared" si="1736"/>
        <v>1.0004343600000001</v>
      </c>
      <c r="P3292" s="11">
        <f t="shared" si="1724"/>
        <v>1.00530005</v>
      </c>
      <c r="Q3292" s="11">
        <f t="shared" si="1720"/>
        <v>1.6640356515068868</v>
      </c>
      <c r="R3292" s="2">
        <f t="shared" si="1723"/>
        <v>1.66475844</v>
      </c>
      <c r="S3292" s="2">
        <f t="shared" si="1718"/>
        <v>1.54506685</v>
      </c>
      <c r="T3292" s="2">
        <f t="shared" si="1737"/>
        <v>6386.3846045099999</v>
      </c>
      <c r="U3292" s="2">
        <f t="shared" si="1738"/>
        <v>2252.9811828343395</v>
      </c>
      <c r="V3292" s="2">
        <f t="shared" si="1739"/>
        <v>0</v>
      </c>
      <c r="W3292" s="2">
        <f t="shared" si="1740"/>
        <v>6386.38460451434</v>
      </c>
      <c r="X3292" s="29">
        <f t="shared" si="1741"/>
        <v>0</v>
      </c>
      <c r="Y3292" s="2">
        <f t="shared" si="1719"/>
        <v>0</v>
      </c>
      <c r="Z3292" s="82">
        <f t="shared" si="1742"/>
        <v>0</v>
      </c>
      <c r="AA3292" s="2">
        <f t="shared" si="1725"/>
        <v>0</v>
      </c>
      <c r="AB3292" s="27">
        <f t="shared" si="1749"/>
        <v>6.7299999999999999E-2</v>
      </c>
      <c r="AC3292" s="29">
        <f t="shared" si="1730"/>
        <v>1</v>
      </c>
      <c r="AD3292" s="29">
        <v>252</v>
      </c>
      <c r="AE3292" s="11">
        <f t="shared" si="1721"/>
        <v>1.0002584940000001</v>
      </c>
      <c r="AF3292" s="2">
        <f t="shared" si="1726"/>
        <v>1.6508421</v>
      </c>
      <c r="AG3292" s="2">
        <f t="shared" si="1743"/>
        <v>1.6508421</v>
      </c>
      <c r="AH3292" s="3">
        <f t="shared" si="1744"/>
        <v>0</v>
      </c>
      <c r="AI3292" s="4" t="str">
        <f t="shared" si="1722"/>
        <v>A+J=</v>
      </c>
      <c r="AJ3292" s="12">
        <f t="shared" si="1750"/>
        <v>44440</v>
      </c>
      <c r="AK3292" s="12"/>
      <c r="AL3292" s="4"/>
      <c r="AM3292" s="1"/>
      <c r="AN3292" s="12"/>
      <c r="AO3292" s="1"/>
      <c r="AP3292" s="1"/>
      <c r="AQ3292" s="3"/>
      <c r="AR3292" s="3"/>
      <c r="AS3292" s="7"/>
      <c r="AT3292" s="1"/>
      <c r="AU3292" s="1"/>
      <c r="AV3292" s="1"/>
      <c r="AW3292" s="1"/>
      <c r="AX3292" s="1"/>
      <c r="AY3292" s="1"/>
      <c r="AZ3292" s="1"/>
      <c r="BA3292" s="1"/>
      <c r="BB3292" s="1"/>
    </row>
    <row r="3293" spans="1:54" x14ac:dyDescent="0.2">
      <c r="A3293" s="178">
        <f t="shared" si="1745"/>
        <v>44412</v>
      </c>
      <c r="B3293" s="2">
        <f t="shared" si="1731"/>
        <v>6389.6867166043403</v>
      </c>
      <c r="C3293" s="2">
        <f t="shared" si="1746"/>
        <v>4133.4034216800001</v>
      </c>
      <c r="D3293" s="2">
        <f>SUM(Y3293:Y$3321)</f>
        <v>4133.4034216800001</v>
      </c>
      <c r="E3293" s="11">
        <f t="shared" si="1732"/>
        <v>0</v>
      </c>
      <c r="F3293" s="99">
        <f t="shared" si="1727"/>
        <v>5769.98</v>
      </c>
      <c r="G3293" s="3">
        <f>IF(N3293=1,VLOOKUP(A3292,[1]Plan1!$BG$69:$BI$188,3),G3292)</f>
        <v>5825.37</v>
      </c>
      <c r="H3293" s="200">
        <f t="shared" si="1728"/>
        <v>44350</v>
      </c>
      <c r="I3293" s="200">
        <f t="shared" si="1729"/>
        <v>44380</v>
      </c>
      <c r="J3293" s="27">
        <f t="shared" si="1733"/>
        <v>9.5996866540266623E-3</v>
      </c>
      <c r="K3293" s="12">
        <f t="shared" si="1747"/>
        <v>44440</v>
      </c>
      <c r="L3293" s="12">
        <f t="shared" si="1734"/>
        <v>44440</v>
      </c>
      <c r="M3293" s="1">
        <f t="shared" si="1748"/>
        <v>22</v>
      </c>
      <c r="N3293" s="1">
        <f t="shared" si="1735"/>
        <v>2</v>
      </c>
      <c r="O3293" s="2">
        <f t="shared" si="1736"/>
        <v>1.0008689099999999</v>
      </c>
      <c r="P3293" s="11">
        <f t="shared" si="1724"/>
        <v>1.00530005</v>
      </c>
      <c r="Q3293" s="11">
        <f t="shared" si="1720"/>
        <v>1.6640356515068868</v>
      </c>
      <c r="R3293" s="2">
        <f t="shared" si="1723"/>
        <v>1.66548154</v>
      </c>
      <c r="S3293" s="2">
        <f t="shared" si="1718"/>
        <v>1.54506685</v>
      </c>
      <c r="T3293" s="2">
        <f t="shared" si="1737"/>
        <v>6386.3846045099999</v>
      </c>
      <c r="U3293" s="2">
        <f t="shared" si="1738"/>
        <v>2252.9811828343395</v>
      </c>
      <c r="V3293" s="2">
        <f t="shared" si="1739"/>
        <v>0</v>
      </c>
      <c r="W3293" s="2">
        <f t="shared" si="1740"/>
        <v>6386.38460451434</v>
      </c>
      <c r="X3293" s="29">
        <f t="shared" si="1741"/>
        <v>0</v>
      </c>
      <c r="Y3293" s="2">
        <f t="shared" si="1719"/>
        <v>0</v>
      </c>
      <c r="Z3293" s="82">
        <f t="shared" si="1742"/>
        <v>0</v>
      </c>
      <c r="AA3293" s="2">
        <f t="shared" si="1725"/>
        <v>0</v>
      </c>
      <c r="AB3293" s="27">
        <f t="shared" si="1749"/>
        <v>6.7299999999999999E-2</v>
      </c>
      <c r="AC3293" s="29">
        <f t="shared" si="1730"/>
        <v>2</v>
      </c>
      <c r="AD3293" s="29">
        <v>252</v>
      </c>
      <c r="AE3293" s="11">
        <f t="shared" si="1721"/>
        <v>1.000517055</v>
      </c>
      <c r="AF3293" s="2">
        <f t="shared" si="1726"/>
        <v>3.3021120900000001</v>
      </c>
      <c r="AG3293" s="2">
        <f t="shared" si="1743"/>
        <v>3.3021120900000001</v>
      </c>
      <c r="AH3293" s="3">
        <f t="shared" si="1744"/>
        <v>0</v>
      </c>
      <c r="AI3293" s="4" t="str">
        <f t="shared" si="1722"/>
        <v>A+J=</v>
      </c>
      <c r="AJ3293" s="12">
        <f t="shared" si="1750"/>
        <v>44440</v>
      </c>
      <c r="AK3293" s="12"/>
      <c r="AL3293" s="4"/>
      <c r="AM3293" s="1"/>
      <c r="AN3293" s="12"/>
      <c r="AO3293" s="1"/>
      <c r="AP3293" s="1"/>
      <c r="AQ3293" s="3"/>
      <c r="AR3293" s="3"/>
      <c r="AS3293" s="7"/>
      <c r="AT3293" s="1"/>
      <c r="AU3293" s="1"/>
      <c r="AV3293" s="1"/>
      <c r="AW3293" s="1"/>
      <c r="AX3293" s="1"/>
      <c r="AY3293" s="1"/>
      <c r="AZ3293" s="1"/>
      <c r="BA3293" s="1"/>
      <c r="BB3293" s="1"/>
    </row>
    <row r="3294" spans="1:54" x14ac:dyDescent="0.2">
      <c r="A3294" s="178">
        <f t="shared" si="1745"/>
        <v>44413</v>
      </c>
      <c r="B3294" s="2">
        <f t="shared" si="1731"/>
        <v>6391.3384144743404</v>
      </c>
      <c r="C3294" s="2">
        <f t="shared" si="1746"/>
        <v>4133.4034216800001</v>
      </c>
      <c r="D3294" s="2">
        <f>SUM(Y3294:Y$3321)</f>
        <v>4133.4034216800001</v>
      </c>
      <c r="E3294" s="11">
        <f t="shared" si="1732"/>
        <v>0</v>
      </c>
      <c r="F3294" s="99">
        <f t="shared" si="1727"/>
        <v>5769.98</v>
      </c>
      <c r="G3294" s="3">
        <f>IF(N3294=1,VLOOKUP(A3293,[1]Plan1!$BG$69:$BI$188,3),G3293)</f>
        <v>5825.37</v>
      </c>
      <c r="H3294" s="200">
        <f t="shared" si="1728"/>
        <v>44350</v>
      </c>
      <c r="I3294" s="200">
        <f t="shared" si="1729"/>
        <v>44380</v>
      </c>
      <c r="J3294" s="27">
        <f t="shared" si="1733"/>
        <v>9.5996866540266623E-3</v>
      </c>
      <c r="K3294" s="12">
        <f t="shared" si="1747"/>
        <v>44440</v>
      </c>
      <c r="L3294" s="12">
        <f t="shared" si="1734"/>
        <v>44440</v>
      </c>
      <c r="M3294" s="1">
        <f t="shared" si="1748"/>
        <v>22</v>
      </c>
      <c r="N3294" s="1">
        <f t="shared" si="1735"/>
        <v>3</v>
      </c>
      <c r="O3294" s="2">
        <f t="shared" si="1736"/>
        <v>1.0013036500000001</v>
      </c>
      <c r="P3294" s="11">
        <f t="shared" si="1724"/>
        <v>1.00530005</v>
      </c>
      <c r="Q3294" s="11">
        <f t="shared" si="1720"/>
        <v>1.6640356515068868</v>
      </c>
      <c r="R3294" s="2">
        <f t="shared" si="1723"/>
        <v>1.6662049699999999</v>
      </c>
      <c r="S3294" s="2">
        <f t="shared" ref="S3294:S3321" si="1751">IF(AND(X3294&gt;0,MONTH(A3294)=10),R3294,S3293)</f>
        <v>1.54506685</v>
      </c>
      <c r="T3294" s="2">
        <f t="shared" si="1737"/>
        <v>6386.3846045099999</v>
      </c>
      <c r="U3294" s="2">
        <f t="shared" si="1738"/>
        <v>2252.9811828343395</v>
      </c>
      <c r="V3294" s="2">
        <f t="shared" si="1739"/>
        <v>0</v>
      </c>
      <c r="W3294" s="2">
        <f t="shared" si="1740"/>
        <v>6386.38460451434</v>
      </c>
      <c r="X3294" s="29">
        <f t="shared" si="1741"/>
        <v>0</v>
      </c>
      <c r="Y3294" s="2">
        <f t="shared" ref="Y3294:Y3321" si="1752">IF(X3294&gt;0,VLOOKUP(A3294,AN$12:AR$131,5),0)</f>
        <v>0</v>
      </c>
      <c r="Z3294" s="82">
        <f t="shared" si="1742"/>
        <v>0</v>
      </c>
      <c r="AA3294" s="2">
        <f t="shared" si="1725"/>
        <v>0</v>
      </c>
      <c r="AB3294" s="27">
        <f t="shared" si="1749"/>
        <v>6.7299999999999999E-2</v>
      </c>
      <c r="AC3294" s="29">
        <f t="shared" si="1730"/>
        <v>3</v>
      </c>
      <c r="AD3294" s="29">
        <v>252</v>
      </c>
      <c r="AE3294" s="11">
        <f t="shared" si="1721"/>
        <v>1.0007756830000001</v>
      </c>
      <c r="AF3294" s="2">
        <f t="shared" si="1726"/>
        <v>4.9538099600000001</v>
      </c>
      <c r="AG3294" s="2">
        <f t="shared" si="1743"/>
        <v>4.9538099600000001</v>
      </c>
      <c r="AH3294" s="3">
        <f t="shared" si="1744"/>
        <v>0</v>
      </c>
      <c r="AI3294" s="4" t="str">
        <f t="shared" si="1722"/>
        <v>A+J=</v>
      </c>
      <c r="AJ3294" s="12">
        <f t="shared" si="1750"/>
        <v>44440</v>
      </c>
      <c r="AK3294" s="12"/>
      <c r="AL3294" s="4"/>
      <c r="AM3294" s="1"/>
      <c r="AN3294" s="12"/>
      <c r="AO3294" s="1"/>
      <c r="AP3294" s="1"/>
      <c r="AQ3294" s="3"/>
      <c r="AR3294" s="3"/>
      <c r="AS3294" s="7"/>
      <c r="AT3294" s="1"/>
      <c r="AU3294" s="1"/>
      <c r="AV3294" s="1"/>
      <c r="AW3294" s="1"/>
      <c r="AX3294" s="1"/>
      <c r="AY3294" s="1"/>
      <c r="AZ3294" s="1"/>
      <c r="BA3294" s="1"/>
      <c r="BB3294" s="1"/>
    </row>
    <row r="3295" spans="1:54" x14ac:dyDescent="0.2">
      <c r="A3295" s="178">
        <f t="shared" si="1745"/>
        <v>44414</v>
      </c>
      <c r="B3295" s="2">
        <f t="shared" si="1731"/>
        <v>6392.9905338543404</v>
      </c>
      <c r="C3295" s="2">
        <f t="shared" si="1746"/>
        <v>4133.4034216800001</v>
      </c>
      <c r="D3295" s="2">
        <f>SUM(Y3295:Y$3321)</f>
        <v>4133.4034216800001</v>
      </c>
      <c r="E3295" s="11">
        <f t="shared" si="1732"/>
        <v>0</v>
      </c>
      <c r="F3295" s="99">
        <f t="shared" si="1727"/>
        <v>5769.98</v>
      </c>
      <c r="G3295" s="3">
        <f>IF(N3295=1,VLOOKUP(A3294,[1]Plan1!$BG$69:$BI$188,3),G3294)</f>
        <v>5825.37</v>
      </c>
      <c r="H3295" s="200">
        <f t="shared" si="1728"/>
        <v>44350</v>
      </c>
      <c r="I3295" s="200">
        <f t="shared" si="1729"/>
        <v>44380</v>
      </c>
      <c r="J3295" s="27">
        <f t="shared" si="1733"/>
        <v>9.5996866540266623E-3</v>
      </c>
      <c r="K3295" s="12">
        <f t="shared" si="1747"/>
        <v>44440</v>
      </c>
      <c r="L3295" s="12">
        <f t="shared" si="1734"/>
        <v>44440</v>
      </c>
      <c r="M3295" s="1">
        <f t="shared" si="1748"/>
        <v>22</v>
      </c>
      <c r="N3295" s="1">
        <f t="shared" si="1735"/>
        <v>4</v>
      </c>
      <c r="O3295" s="2">
        <f t="shared" si="1736"/>
        <v>1.00173858</v>
      </c>
      <c r="P3295" s="11">
        <f t="shared" si="1724"/>
        <v>1.00530005</v>
      </c>
      <c r="Q3295" s="11">
        <f t="shared" ref="Q3295:Q3321" si="1753">IF(L3295&gt;L3294,Q3294*P3295,Q3294)</f>
        <v>1.6640356515068868</v>
      </c>
      <c r="R3295" s="2">
        <f t="shared" si="1723"/>
        <v>1.6669287100000001</v>
      </c>
      <c r="S3295" s="2">
        <f t="shared" si="1751"/>
        <v>1.54506685</v>
      </c>
      <c r="T3295" s="2">
        <f t="shared" si="1737"/>
        <v>6386.3846045099999</v>
      </c>
      <c r="U3295" s="2">
        <f t="shared" si="1738"/>
        <v>2252.9811828343395</v>
      </c>
      <c r="V3295" s="2">
        <f t="shared" si="1739"/>
        <v>0</v>
      </c>
      <c r="W3295" s="2">
        <f t="shared" si="1740"/>
        <v>6386.38460451434</v>
      </c>
      <c r="X3295" s="29">
        <f t="shared" si="1741"/>
        <v>0</v>
      </c>
      <c r="Y3295" s="2">
        <f t="shared" si="1752"/>
        <v>0</v>
      </c>
      <c r="Z3295" s="82">
        <f t="shared" si="1742"/>
        <v>0</v>
      </c>
      <c r="AA3295" s="2">
        <f t="shared" si="1725"/>
        <v>0</v>
      </c>
      <c r="AB3295" s="27">
        <f t="shared" si="1749"/>
        <v>6.7299999999999999E-2</v>
      </c>
      <c r="AC3295" s="29">
        <f t="shared" si="1730"/>
        <v>4</v>
      </c>
      <c r="AD3295" s="29">
        <v>252</v>
      </c>
      <c r="AE3295" s="11">
        <f t="shared" ref="AE3295:AE3321" si="1754">ROUND((1+AB3295)^TRUNC((AC3295/AD3295),9),9)</f>
        <v>1.0010343770000001</v>
      </c>
      <c r="AF3295" s="2">
        <f t="shared" si="1726"/>
        <v>6.6059293400000003</v>
      </c>
      <c r="AG3295" s="2">
        <f t="shared" si="1743"/>
        <v>6.6059293400000003</v>
      </c>
      <c r="AH3295" s="3">
        <f t="shared" si="1744"/>
        <v>0</v>
      </c>
      <c r="AI3295" s="4" t="str">
        <f t="shared" si="1722"/>
        <v>A+J=</v>
      </c>
      <c r="AJ3295" s="12">
        <f t="shared" si="1750"/>
        <v>44440</v>
      </c>
      <c r="AK3295" s="12"/>
      <c r="AL3295" s="98"/>
      <c r="AM3295" s="38"/>
      <c r="AN3295" s="16"/>
      <c r="AO3295" s="38"/>
      <c r="AP3295" s="38"/>
      <c r="AQ3295" s="49"/>
      <c r="AR3295" s="49"/>
      <c r="AS3295" s="80"/>
      <c r="AT3295" s="38"/>
      <c r="AU3295" s="38"/>
      <c r="AV3295" s="38"/>
      <c r="AW3295" s="38"/>
      <c r="AX3295" s="38"/>
      <c r="AY3295" s="38"/>
      <c r="AZ3295" s="38"/>
      <c r="BA3295" s="38"/>
      <c r="BB3295" s="38"/>
    </row>
    <row r="3296" spans="1:54" x14ac:dyDescent="0.2">
      <c r="A3296" s="178">
        <f t="shared" si="1745"/>
        <v>44415</v>
      </c>
      <c r="B3296" s="2">
        <f t="shared" si="1731"/>
        <v>6394.6430875143396</v>
      </c>
      <c r="C3296" s="2">
        <f t="shared" si="1746"/>
        <v>4133.4034216800001</v>
      </c>
      <c r="D3296" s="2">
        <f>SUM(Y3296:Y$3321)</f>
        <v>4133.4034216800001</v>
      </c>
      <c r="E3296" s="11">
        <f t="shared" si="1732"/>
        <v>0</v>
      </c>
      <c r="F3296" s="99">
        <f t="shared" si="1727"/>
        <v>5769.98</v>
      </c>
      <c r="G3296" s="3">
        <f>IF(N3296=1,VLOOKUP(A3295,[1]Plan1!$BG$69:$BI$188,3),G3295)</f>
        <v>5825.37</v>
      </c>
      <c r="H3296" s="200">
        <f t="shared" si="1728"/>
        <v>44350</v>
      </c>
      <c r="I3296" s="200">
        <f t="shared" si="1729"/>
        <v>44380</v>
      </c>
      <c r="J3296" s="27">
        <f t="shared" si="1733"/>
        <v>9.5996866540266623E-3</v>
      </c>
      <c r="K3296" s="12">
        <f t="shared" si="1747"/>
        <v>44440</v>
      </c>
      <c r="L3296" s="12">
        <f t="shared" si="1734"/>
        <v>44440</v>
      </c>
      <c r="M3296" s="1">
        <f t="shared" si="1748"/>
        <v>22</v>
      </c>
      <c r="N3296" s="1">
        <f t="shared" si="1735"/>
        <v>5</v>
      </c>
      <c r="O3296" s="2">
        <f t="shared" si="1736"/>
        <v>1.0021736999999999</v>
      </c>
      <c r="P3296" s="11">
        <f t="shared" si="1724"/>
        <v>1.00530005</v>
      </c>
      <c r="Q3296" s="11">
        <f t="shared" si="1753"/>
        <v>1.6640356515068868</v>
      </c>
      <c r="R3296" s="2">
        <f t="shared" si="1723"/>
        <v>1.66765276</v>
      </c>
      <c r="S3296" s="2">
        <f t="shared" si="1751"/>
        <v>1.54506685</v>
      </c>
      <c r="T3296" s="2">
        <f t="shared" si="1737"/>
        <v>6386.3846045099999</v>
      </c>
      <c r="U3296" s="2">
        <f t="shared" si="1738"/>
        <v>2252.9811828343395</v>
      </c>
      <c r="V3296" s="2">
        <f t="shared" si="1739"/>
        <v>0</v>
      </c>
      <c r="W3296" s="2">
        <f t="shared" si="1740"/>
        <v>6386.38460451434</v>
      </c>
      <c r="X3296" s="29">
        <f t="shared" si="1741"/>
        <v>0</v>
      </c>
      <c r="Y3296" s="2">
        <f t="shared" si="1752"/>
        <v>0</v>
      </c>
      <c r="Z3296" s="82">
        <f t="shared" si="1742"/>
        <v>0</v>
      </c>
      <c r="AA3296" s="2">
        <f t="shared" si="1725"/>
        <v>0</v>
      </c>
      <c r="AB3296" s="27">
        <f t="shared" si="1749"/>
        <v>6.7299999999999999E-2</v>
      </c>
      <c r="AC3296" s="29">
        <f t="shared" si="1730"/>
        <v>5</v>
      </c>
      <c r="AD3296" s="29">
        <v>252</v>
      </c>
      <c r="AE3296" s="11">
        <f t="shared" si="1754"/>
        <v>1.0012931389999999</v>
      </c>
      <c r="AF3296" s="2">
        <f t="shared" si="1726"/>
        <v>8.258483</v>
      </c>
      <c r="AG3296" s="2">
        <f t="shared" si="1743"/>
        <v>8.258483</v>
      </c>
      <c r="AH3296" s="3">
        <f t="shared" si="1744"/>
        <v>0</v>
      </c>
      <c r="AI3296" s="4" t="str">
        <f t="shared" si="1722"/>
        <v>A+J=</v>
      </c>
      <c r="AJ3296" s="12">
        <f t="shared" si="1750"/>
        <v>44440</v>
      </c>
      <c r="AK3296" s="12"/>
      <c r="AL3296" s="4"/>
      <c r="AM3296" s="1"/>
      <c r="AN3296" s="12"/>
      <c r="AO3296" s="1"/>
      <c r="AP3296" s="1"/>
      <c r="AQ3296" s="3"/>
      <c r="AR3296" s="3"/>
      <c r="AS3296" s="7"/>
      <c r="AT3296" s="1"/>
      <c r="AU3296" s="1"/>
      <c r="AV3296" s="1"/>
      <c r="AW3296" s="1"/>
      <c r="AX3296" s="1"/>
      <c r="AY3296" s="1"/>
      <c r="AZ3296" s="1"/>
      <c r="BA3296" s="1"/>
      <c r="BB3296" s="1"/>
    </row>
    <row r="3297" spans="1:54" x14ac:dyDescent="0.2">
      <c r="A3297" s="178">
        <f t="shared" si="1745"/>
        <v>44416</v>
      </c>
      <c r="B3297" s="2">
        <f t="shared" si="1731"/>
        <v>6394.6430875143396</v>
      </c>
      <c r="C3297" s="2">
        <f t="shared" si="1746"/>
        <v>4133.4034216800001</v>
      </c>
      <c r="D3297" s="2">
        <f>SUM(Y3297:Y$3321)</f>
        <v>4133.4034216800001</v>
      </c>
      <c r="E3297" s="11">
        <f t="shared" si="1732"/>
        <v>0</v>
      </c>
      <c r="F3297" s="99">
        <f t="shared" si="1727"/>
        <v>5769.98</v>
      </c>
      <c r="G3297" s="3">
        <f>IF(N3297=1,VLOOKUP(A3296,[1]Plan1!$BG$69:$BI$188,3),G3296)</f>
        <v>5825.37</v>
      </c>
      <c r="H3297" s="200">
        <f t="shared" si="1728"/>
        <v>44350</v>
      </c>
      <c r="I3297" s="200">
        <f t="shared" si="1729"/>
        <v>44380</v>
      </c>
      <c r="J3297" s="27">
        <f t="shared" si="1733"/>
        <v>9.5996866540266623E-3</v>
      </c>
      <c r="K3297" s="12">
        <f t="shared" si="1747"/>
        <v>44440</v>
      </c>
      <c r="L3297" s="12">
        <f t="shared" si="1734"/>
        <v>44440</v>
      </c>
      <c r="M3297" s="1">
        <f t="shared" si="1748"/>
        <v>22</v>
      </c>
      <c r="N3297" s="1">
        <f t="shared" si="1735"/>
        <v>5</v>
      </c>
      <c r="O3297" s="2">
        <f t="shared" si="1736"/>
        <v>1.0021736999999999</v>
      </c>
      <c r="P3297" s="11">
        <f t="shared" si="1724"/>
        <v>1.00530005</v>
      </c>
      <c r="Q3297" s="11">
        <f t="shared" si="1753"/>
        <v>1.6640356515068868</v>
      </c>
      <c r="R3297" s="2">
        <f t="shared" si="1723"/>
        <v>1.66765276</v>
      </c>
      <c r="S3297" s="2">
        <f t="shared" si="1751"/>
        <v>1.54506685</v>
      </c>
      <c r="T3297" s="2">
        <f t="shared" si="1737"/>
        <v>6386.3846045099999</v>
      </c>
      <c r="U3297" s="2">
        <f t="shared" si="1738"/>
        <v>2252.9811828343395</v>
      </c>
      <c r="V3297" s="2">
        <f t="shared" si="1739"/>
        <v>0</v>
      </c>
      <c r="W3297" s="2">
        <f t="shared" si="1740"/>
        <v>6386.38460451434</v>
      </c>
      <c r="X3297" s="29">
        <f t="shared" si="1741"/>
        <v>0</v>
      </c>
      <c r="Y3297" s="2">
        <f t="shared" si="1752"/>
        <v>0</v>
      </c>
      <c r="Z3297" s="82">
        <f t="shared" si="1742"/>
        <v>0</v>
      </c>
      <c r="AA3297" s="2">
        <f t="shared" si="1725"/>
        <v>0</v>
      </c>
      <c r="AB3297" s="27">
        <f t="shared" si="1749"/>
        <v>6.7299999999999999E-2</v>
      </c>
      <c r="AC3297" s="29">
        <f t="shared" si="1730"/>
        <v>5</v>
      </c>
      <c r="AD3297" s="29">
        <v>252</v>
      </c>
      <c r="AE3297" s="11">
        <f t="shared" si="1754"/>
        <v>1.0012931389999999</v>
      </c>
      <c r="AF3297" s="2">
        <f t="shared" si="1726"/>
        <v>8.258483</v>
      </c>
      <c r="AG3297" s="2">
        <f t="shared" si="1743"/>
        <v>8.258483</v>
      </c>
      <c r="AH3297" s="3">
        <f t="shared" si="1744"/>
        <v>0</v>
      </c>
      <c r="AI3297" s="4" t="str">
        <f t="shared" si="1722"/>
        <v>A+J=</v>
      </c>
      <c r="AJ3297" s="12">
        <f t="shared" si="1750"/>
        <v>44440</v>
      </c>
      <c r="AK3297" s="12"/>
      <c r="AL3297" s="4"/>
      <c r="AM3297" s="1"/>
      <c r="AN3297" s="12"/>
      <c r="AO3297" s="1"/>
      <c r="AP3297" s="1"/>
      <c r="AQ3297" s="3"/>
      <c r="AR3297" s="3"/>
      <c r="AS3297" s="7"/>
      <c r="AT3297" s="1"/>
      <c r="AU3297" s="1"/>
      <c r="AV3297" s="1"/>
      <c r="AW3297" s="1"/>
      <c r="AX3297" s="1"/>
      <c r="AY3297" s="1"/>
      <c r="AZ3297" s="1"/>
      <c r="BA3297" s="1"/>
      <c r="BB3297" s="1"/>
    </row>
    <row r="3298" spans="1:54" x14ac:dyDescent="0.2">
      <c r="A3298" s="178">
        <f t="shared" si="1745"/>
        <v>44417</v>
      </c>
      <c r="B3298" s="2">
        <f t="shared" si="1731"/>
        <v>6394.6430875143396</v>
      </c>
      <c r="C3298" s="2">
        <f t="shared" si="1746"/>
        <v>4133.4034216800001</v>
      </c>
      <c r="D3298" s="2">
        <f>SUM(Y3298:Y$3321)</f>
        <v>4133.4034216800001</v>
      </c>
      <c r="E3298" s="11">
        <f t="shared" si="1732"/>
        <v>0</v>
      </c>
      <c r="F3298" s="99">
        <f t="shared" si="1727"/>
        <v>5769.98</v>
      </c>
      <c r="G3298" s="3">
        <f>IF(N3298=1,VLOOKUP(A3297,[1]Plan1!$BG$69:$BI$188,3),G3297)</f>
        <v>5825.37</v>
      </c>
      <c r="H3298" s="200">
        <f t="shared" si="1728"/>
        <v>44350</v>
      </c>
      <c r="I3298" s="200">
        <f t="shared" si="1729"/>
        <v>44380</v>
      </c>
      <c r="J3298" s="27">
        <f t="shared" si="1733"/>
        <v>9.5996866540266623E-3</v>
      </c>
      <c r="K3298" s="12">
        <f t="shared" si="1747"/>
        <v>44440</v>
      </c>
      <c r="L3298" s="12">
        <f t="shared" si="1734"/>
        <v>44440</v>
      </c>
      <c r="M3298" s="1">
        <f t="shared" si="1748"/>
        <v>22</v>
      </c>
      <c r="N3298" s="1">
        <f t="shared" si="1735"/>
        <v>5</v>
      </c>
      <c r="O3298" s="2">
        <f t="shared" si="1736"/>
        <v>1.0021736999999999</v>
      </c>
      <c r="P3298" s="11">
        <f t="shared" si="1724"/>
        <v>1.00530005</v>
      </c>
      <c r="Q3298" s="11">
        <f t="shared" si="1753"/>
        <v>1.6640356515068868</v>
      </c>
      <c r="R3298" s="2">
        <f t="shared" si="1723"/>
        <v>1.66765276</v>
      </c>
      <c r="S3298" s="2">
        <f t="shared" si="1751"/>
        <v>1.54506685</v>
      </c>
      <c r="T3298" s="2">
        <f t="shared" si="1737"/>
        <v>6386.3846045099999</v>
      </c>
      <c r="U3298" s="2">
        <f t="shared" si="1738"/>
        <v>2252.9811828343395</v>
      </c>
      <c r="V3298" s="2">
        <f t="shared" si="1739"/>
        <v>0</v>
      </c>
      <c r="W3298" s="2">
        <f t="shared" si="1740"/>
        <v>6386.38460451434</v>
      </c>
      <c r="X3298" s="29">
        <f t="shared" si="1741"/>
        <v>0</v>
      </c>
      <c r="Y3298" s="2">
        <f t="shared" si="1752"/>
        <v>0</v>
      </c>
      <c r="Z3298" s="82">
        <f t="shared" si="1742"/>
        <v>0</v>
      </c>
      <c r="AA3298" s="2">
        <f t="shared" si="1725"/>
        <v>0</v>
      </c>
      <c r="AB3298" s="27">
        <f t="shared" si="1749"/>
        <v>6.7299999999999999E-2</v>
      </c>
      <c r="AC3298" s="29">
        <f t="shared" si="1730"/>
        <v>5</v>
      </c>
      <c r="AD3298" s="29">
        <v>252</v>
      </c>
      <c r="AE3298" s="11">
        <f t="shared" si="1754"/>
        <v>1.0012931389999999</v>
      </c>
      <c r="AF3298" s="2">
        <f t="shared" si="1726"/>
        <v>8.258483</v>
      </c>
      <c r="AG3298" s="2">
        <f t="shared" si="1743"/>
        <v>8.258483</v>
      </c>
      <c r="AH3298" s="3">
        <f t="shared" si="1744"/>
        <v>0</v>
      </c>
      <c r="AI3298" s="4" t="str">
        <f t="shared" ref="AI3298:AI3321" si="1755">AI3297</f>
        <v>A+J=</v>
      </c>
      <c r="AJ3298" s="12">
        <f t="shared" si="1750"/>
        <v>44440</v>
      </c>
      <c r="AK3298" s="12"/>
      <c r="AL3298" s="4"/>
      <c r="AM3298" s="1"/>
      <c r="AN3298" s="12"/>
      <c r="AO3298" s="1"/>
      <c r="AP3298" s="1"/>
      <c r="AQ3298" s="3"/>
      <c r="AR3298" s="3"/>
      <c r="AS3298" s="7"/>
      <c r="AT3298" s="1"/>
      <c r="AU3298" s="1"/>
      <c r="AV3298" s="1"/>
      <c r="AW3298" s="1"/>
      <c r="AX3298" s="1"/>
      <c r="AY3298" s="1"/>
      <c r="AZ3298" s="1"/>
      <c r="BA3298" s="1"/>
      <c r="BB3298" s="1"/>
    </row>
    <row r="3299" spans="1:54" x14ac:dyDescent="0.2">
      <c r="A3299" s="178">
        <f t="shared" si="1745"/>
        <v>44418</v>
      </c>
      <c r="B3299" s="2">
        <f t="shared" si="1731"/>
        <v>6396.2960626643398</v>
      </c>
      <c r="C3299" s="2">
        <f t="shared" si="1746"/>
        <v>4133.4034216800001</v>
      </c>
      <c r="D3299" s="2">
        <f>SUM(Y3299:Y$3321)</f>
        <v>4133.4034216800001</v>
      </c>
      <c r="E3299" s="11">
        <f t="shared" si="1732"/>
        <v>0</v>
      </c>
      <c r="F3299" s="99">
        <f t="shared" si="1727"/>
        <v>5769.98</v>
      </c>
      <c r="G3299" s="3">
        <f>IF(N3299=1,VLOOKUP(A3298,[1]Plan1!$BG$69:$BI$188,3),G3298)</f>
        <v>5825.37</v>
      </c>
      <c r="H3299" s="200">
        <f t="shared" si="1728"/>
        <v>44350</v>
      </c>
      <c r="I3299" s="200">
        <f t="shared" si="1729"/>
        <v>44380</v>
      </c>
      <c r="J3299" s="27">
        <f t="shared" si="1733"/>
        <v>9.5996866540266623E-3</v>
      </c>
      <c r="K3299" s="12">
        <f t="shared" si="1747"/>
        <v>44440</v>
      </c>
      <c r="L3299" s="12">
        <f t="shared" si="1734"/>
        <v>44440</v>
      </c>
      <c r="M3299" s="1">
        <f t="shared" si="1748"/>
        <v>22</v>
      </c>
      <c r="N3299" s="1">
        <f t="shared" si="1735"/>
        <v>6</v>
      </c>
      <c r="O3299" s="2">
        <f t="shared" si="1736"/>
        <v>1.0026090000000001</v>
      </c>
      <c r="P3299" s="11">
        <f t="shared" si="1724"/>
        <v>1.00530005</v>
      </c>
      <c r="Q3299" s="11">
        <f t="shared" si="1753"/>
        <v>1.6640356515068868</v>
      </c>
      <c r="R3299" s="2">
        <f t="shared" si="1723"/>
        <v>1.6683771199999999</v>
      </c>
      <c r="S3299" s="2">
        <f t="shared" si="1751"/>
        <v>1.54506685</v>
      </c>
      <c r="T3299" s="2">
        <f t="shared" si="1737"/>
        <v>6386.3846045099999</v>
      </c>
      <c r="U3299" s="2">
        <f t="shared" si="1738"/>
        <v>2252.9811828343395</v>
      </c>
      <c r="V3299" s="2">
        <f t="shared" si="1739"/>
        <v>0</v>
      </c>
      <c r="W3299" s="2">
        <f t="shared" si="1740"/>
        <v>6386.38460451434</v>
      </c>
      <c r="X3299" s="29">
        <f t="shared" si="1741"/>
        <v>0</v>
      </c>
      <c r="Y3299" s="2">
        <f t="shared" si="1752"/>
        <v>0</v>
      </c>
      <c r="Z3299" s="82">
        <f t="shared" si="1742"/>
        <v>0</v>
      </c>
      <c r="AA3299" s="2">
        <f t="shared" si="1725"/>
        <v>0</v>
      </c>
      <c r="AB3299" s="27">
        <f t="shared" si="1749"/>
        <v>6.7299999999999999E-2</v>
      </c>
      <c r="AC3299" s="29">
        <f t="shared" si="1730"/>
        <v>6</v>
      </c>
      <c r="AD3299" s="29">
        <v>252</v>
      </c>
      <c r="AE3299" s="11">
        <f t="shared" si="1754"/>
        <v>1.0015519669999999</v>
      </c>
      <c r="AF3299" s="2">
        <f t="shared" si="1726"/>
        <v>9.9114581499999996</v>
      </c>
      <c r="AG3299" s="2">
        <f t="shared" si="1743"/>
        <v>9.9114581499999996</v>
      </c>
      <c r="AH3299" s="3">
        <f t="shared" si="1744"/>
        <v>0</v>
      </c>
      <c r="AI3299" s="4" t="str">
        <f t="shared" si="1755"/>
        <v>A+J=</v>
      </c>
      <c r="AJ3299" s="12">
        <f t="shared" si="1750"/>
        <v>44440</v>
      </c>
      <c r="AK3299" s="12"/>
      <c r="AL3299" s="4"/>
      <c r="AM3299" s="1"/>
      <c r="AN3299" s="12"/>
      <c r="AO3299" s="1"/>
      <c r="AP3299" s="1"/>
      <c r="AQ3299" s="3"/>
      <c r="AR3299" s="3"/>
      <c r="AS3299" s="7"/>
      <c r="AT3299" s="1"/>
      <c r="AU3299" s="1"/>
      <c r="AV3299" s="1"/>
      <c r="AW3299" s="1"/>
      <c r="AX3299" s="1"/>
      <c r="AY3299" s="1"/>
      <c r="AZ3299" s="1"/>
      <c r="BA3299" s="1"/>
      <c r="BB3299" s="1"/>
    </row>
    <row r="3300" spans="1:54" x14ac:dyDescent="0.2">
      <c r="A3300" s="178">
        <f t="shared" si="1745"/>
        <v>44419</v>
      </c>
      <c r="B3300" s="2">
        <f t="shared" si="1731"/>
        <v>6397.9494657043397</v>
      </c>
      <c r="C3300" s="2">
        <f t="shared" si="1746"/>
        <v>4133.4034216800001</v>
      </c>
      <c r="D3300" s="2">
        <f>SUM(Y3300:Y$3321)</f>
        <v>4133.4034216800001</v>
      </c>
      <c r="E3300" s="11">
        <f t="shared" si="1732"/>
        <v>0</v>
      </c>
      <c r="F3300" s="99">
        <f t="shared" si="1727"/>
        <v>5769.98</v>
      </c>
      <c r="G3300" s="3">
        <f>IF(N3300=1,VLOOKUP(A3299,[1]Plan1!$BG$69:$BI$188,3),G3299)</f>
        <v>5825.37</v>
      </c>
      <c r="H3300" s="200">
        <f t="shared" si="1728"/>
        <v>44350</v>
      </c>
      <c r="I3300" s="200">
        <f t="shared" si="1729"/>
        <v>44380</v>
      </c>
      <c r="J3300" s="27">
        <f t="shared" si="1733"/>
        <v>9.5996866540266623E-3</v>
      </c>
      <c r="K3300" s="12">
        <f t="shared" si="1747"/>
        <v>44440</v>
      </c>
      <c r="L3300" s="12">
        <f t="shared" si="1734"/>
        <v>44440</v>
      </c>
      <c r="M3300" s="1">
        <f t="shared" si="1748"/>
        <v>22</v>
      </c>
      <c r="N3300" s="1">
        <f t="shared" si="1735"/>
        <v>7</v>
      </c>
      <c r="O3300" s="2">
        <f t="shared" si="1736"/>
        <v>1.0030444999999999</v>
      </c>
      <c r="P3300" s="11">
        <f t="shared" si="1724"/>
        <v>1.00530005</v>
      </c>
      <c r="Q3300" s="11">
        <f t="shared" si="1753"/>
        <v>1.6640356515068868</v>
      </c>
      <c r="R3300" s="2">
        <f t="shared" si="1723"/>
        <v>1.6691018</v>
      </c>
      <c r="S3300" s="2">
        <f t="shared" si="1751"/>
        <v>1.54506685</v>
      </c>
      <c r="T3300" s="2">
        <f t="shared" si="1737"/>
        <v>6386.3846045099999</v>
      </c>
      <c r="U3300" s="2">
        <f t="shared" si="1738"/>
        <v>2252.9811828343395</v>
      </c>
      <c r="V3300" s="2">
        <f t="shared" si="1739"/>
        <v>0</v>
      </c>
      <c r="W3300" s="2">
        <f t="shared" si="1740"/>
        <v>6386.38460451434</v>
      </c>
      <c r="X3300" s="29">
        <f t="shared" si="1741"/>
        <v>0</v>
      </c>
      <c r="Y3300" s="2">
        <f t="shared" si="1752"/>
        <v>0</v>
      </c>
      <c r="Z3300" s="82">
        <f t="shared" si="1742"/>
        <v>0</v>
      </c>
      <c r="AA3300" s="2">
        <f t="shared" si="1725"/>
        <v>0</v>
      </c>
      <c r="AB3300" s="27">
        <f t="shared" si="1749"/>
        <v>6.7299999999999999E-2</v>
      </c>
      <c r="AC3300" s="29">
        <f t="shared" si="1730"/>
        <v>7</v>
      </c>
      <c r="AD3300" s="29">
        <v>252</v>
      </c>
      <c r="AE3300" s="11">
        <f t="shared" si="1754"/>
        <v>1.0018108619999999</v>
      </c>
      <c r="AF3300" s="2">
        <f t="shared" si="1726"/>
        <v>11.56486119</v>
      </c>
      <c r="AG3300" s="2">
        <f t="shared" si="1743"/>
        <v>11.56486119</v>
      </c>
      <c r="AH3300" s="3">
        <f t="shared" si="1744"/>
        <v>0</v>
      </c>
      <c r="AI3300" s="4" t="str">
        <f t="shared" si="1755"/>
        <v>A+J=</v>
      </c>
      <c r="AJ3300" s="12">
        <f t="shared" si="1750"/>
        <v>44440</v>
      </c>
      <c r="AK3300" s="12"/>
      <c r="AL3300" s="4"/>
      <c r="AM3300" s="1"/>
      <c r="AN3300" s="12"/>
      <c r="AO3300" s="1"/>
      <c r="AP3300" s="1"/>
      <c r="AQ3300" s="3"/>
      <c r="AR3300" s="3"/>
      <c r="AS3300" s="7"/>
      <c r="AT3300" s="1"/>
      <c r="AU3300" s="1"/>
      <c r="AV3300" s="1"/>
      <c r="AW3300" s="1"/>
      <c r="AX3300" s="1"/>
      <c r="AY3300" s="1"/>
      <c r="AZ3300" s="1"/>
      <c r="BA3300" s="1"/>
      <c r="BB3300" s="1"/>
    </row>
    <row r="3301" spans="1:54" x14ac:dyDescent="0.2">
      <c r="A3301" s="178">
        <f t="shared" si="1745"/>
        <v>44420</v>
      </c>
      <c r="B3301" s="2">
        <f t="shared" si="1731"/>
        <v>6399.6033030243398</v>
      </c>
      <c r="C3301" s="2">
        <f t="shared" si="1746"/>
        <v>4133.4034216800001</v>
      </c>
      <c r="D3301" s="2">
        <f>SUM(Y3301:Y$3321)</f>
        <v>4133.4034216800001</v>
      </c>
      <c r="E3301" s="11">
        <f t="shared" si="1732"/>
        <v>0</v>
      </c>
      <c r="F3301" s="99">
        <f t="shared" si="1727"/>
        <v>5769.98</v>
      </c>
      <c r="G3301" s="3">
        <f>IF(N3301=1,VLOOKUP(A3300,[1]Plan1!$BG$69:$BI$188,3),G3300)</f>
        <v>5825.37</v>
      </c>
      <c r="H3301" s="200">
        <f t="shared" si="1728"/>
        <v>44350</v>
      </c>
      <c r="I3301" s="200">
        <f t="shared" si="1729"/>
        <v>44380</v>
      </c>
      <c r="J3301" s="27">
        <f t="shared" si="1733"/>
        <v>9.5996866540266623E-3</v>
      </c>
      <c r="K3301" s="12">
        <f t="shared" si="1747"/>
        <v>44440</v>
      </c>
      <c r="L3301" s="12">
        <f t="shared" si="1734"/>
        <v>44440</v>
      </c>
      <c r="M3301" s="1">
        <f t="shared" si="1748"/>
        <v>22</v>
      </c>
      <c r="N3301" s="1">
        <f t="shared" si="1735"/>
        <v>8</v>
      </c>
      <c r="O3301" s="2">
        <f t="shared" si="1736"/>
        <v>1.0034801799999999</v>
      </c>
      <c r="P3301" s="11">
        <f t="shared" si="1724"/>
        <v>1.00530005</v>
      </c>
      <c r="Q3301" s="11">
        <f t="shared" si="1753"/>
        <v>1.6640356515068868</v>
      </c>
      <c r="R3301" s="2">
        <f t="shared" si="1723"/>
        <v>1.6698267899999999</v>
      </c>
      <c r="S3301" s="2">
        <f t="shared" si="1751"/>
        <v>1.54506685</v>
      </c>
      <c r="T3301" s="2">
        <f t="shared" si="1737"/>
        <v>6386.3846045099999</v>
      </c>
      <c r="U3301" s="2">
        <f t="shared" si="1738"/>
        <v>2252.9811828343395</v>
      </c>
      <c r="V3301" s="2">
        <f t="shared" si="1739"/>
        <v>0</v>
      </c>
      <c r="W3301" s="2">
        <f t="shared" si="1740"/>
        <v>6386.38460451434</v>
      </c>
      <c r="X3301" s="29">
        <f t="shared" si="1741"/>
        <v>0</v>
      </c>
      <c r="Y3301" s="2">
        <f t="shared" si="1752"/>
        <v>0</v>
      </c>
      <c r="Z3301" s="82">
        <f t="shared" si="1742"/>
        <v>0</v>
      </c>
      <c r="AA3301" s="2">
        <f t="shared" si="1725"/>
        <v>0</v>
      </c>
      <c r="AB3301" s="27">
        <f t="shared" si="1749"/>
        <v>6.7299999999999999E-2</v>
      </c>
      <c r="AC3301" s="29">
        <f t="shared" si="1730"/>
        <v>8</v>
      </c>
      <c r="AD3301" s="29">
        <v>252</v>
      </c>
      <c r="AE3301" s="11">
        <f t="shared" si="1754"/>
        <v>1.002069825</v>
      </c>
      <c r="AF3301" s="2">
        <f t="shared" si="1726"/>
        <v>13.218698509999999</v>
      </c>
      <c r="AG3301" s="2">
        <f t="shared" si="1743"/>
        <v>13.218698509999999</v>
      </c>
      <c r="AH3301" s="3">
        <f t="shared" si="1744"/>
        <v>0</v>
      </c>
      <c r="AI3301" s="4" t="str">
        <f t="shared" si="1755"/>
        <v>A+J=</v>
      </c>
      <c r="AJ3301" s="12">
        <f t="shared" si="1750"/>
        <v>44440</v>
      </c>
      <c r="AK3301" s="12"/>
      <c r="AL3301" s="4"/>
      <c r="AM3301" s="1"/>
      <c r="AN3301" s="12"/>
      <c r="AO3301" s="1"/>
      <c r="AP3301" s="1"/>
      <c r="AQ3301" s="3"/>
      <c r="AR3301" s="3"/>
      <c r="AS3301" s="7"/>
      <c r="AT3301" s="1"/>
      <c r="AU3301" s="1"/>
      <c r="AV3301" s="1"/>
      <c r="AW3301" s="1"/>
      <c r="AX3301" s="1"/>
      <c r="AY3301" s="1"/>
      <c r="AZ3301" s="1"/>
      <c r="BA3301" s="1"/>
      <c r="BB3301" s="1"/>
    </row>
    <row r="3302" spans="1:54" x14ac:dyDescent="0.2">
      <c r="A3302" s="178">
        <f t="shared" si="1745"/>
        <v>44421</v>
      </c>
      <c r="B3302" s="2">
        <f t="shared" si="1731"/>
        <v>6401.2575618443398</v>
      </c>
      <c r="C3302" s="2">
        <f t="shared" si="1746"/>
        <v>4133.4034216800001</v>
      </c>
      <c r="D3302" s="2">
        <f>SUM(Y3302:Y$3321)</f>
        <v>4133.4034216800001</v>
      </c>
      <c r="E3302" s="11">
        <f t="shared" si="1732"/>
        <v>0</v>
      </c>
      <c r="F3302" s="99">
        <f t="shared" si="1727"/>
        <v>5769.98</v>
      </c>
      <c r="G3302" s="3">
        <f>IF(N3302=1,VLOOKUP(A3301,[1]Plan1!$BG$69:$BI$188,3),G3301)</f>
        <v>5825.37</v>
      </c>
      <c r="H3302" s="200">
        <f t="shared" si="1728"/>
        <v>44350</v>
      </c>
      <c r="I3302" s="200">
        <f t="shared" si="1729"/>
        <v>44380</v>
      </c>
      <c r="J3302" s="27">
        <f t="shared" si="1733"/>
        <v>9.5996866540266623E-3</v>
      </c>
      <c r="K3302" s="12">
        <f t="shared" si="1747"/>
        <v>44440</v>
      </c>
      <c r="L3302" s="12">
        <f t="shared" si="1734"/>
        <v>44440</v>
      </c>
      <c r="M3302" s="1">
        <f t="shared" si="1748"/>
        <v>22</v>
      </c>
      <c r="N3302" s="1">
        <f t="shared" si="1735"/>
        <v>9</v>
      </c>
      <c r="O3302" s="2">
        <f t="shared" si="1736"/>
        <v>1.0039160600000001</v>
      </c>
      <c r="P3302" s="11">
        <f t="shared" si="1724"/>
        <v>1.00530005</v>
      </c>
      <c r="Q3302" s="11">
        <f t="shared" si="1753"/>
        <v>1.6640356515068868</v>
      </c>
      <c r="R3302" s="2">
        <f t="shared" si="1723"/>
        <v>1.67055211</v>
      </c>
      <c r="S3302" s="2">
        <f t="shared" si="1751"/>
        <v>1.54506685</v>
      </c>
      <c r="T3302" s="2">
        <f t="shared" si="1737"/>
        <v>6386.3846045099999</v>
      </c>
      <c r="U3302" s="2">
        <f t="shared" si="1738"/>
        <v>2252.9811828343395</v>
      </c>
      <c r="V3302" s="2">
        <f t="shared" si="1739"/>
        <v>0</v>
      </c>
      <c r="W3302" s="2">
        <f t="shared" si="1740"/>
        <v>6386.38460451434</v>
      </c>
      <c r="X3302" s="29">
        <f t="shared" si="1741"/>
        <v>0</v>
      </c>
      <c r="Y3302" s="2">
        <f t="shared" si="1752"/>
        <v>0</v>
      </c>
      <c r="Z3302" s="82">
        <f t="shared" si="1742"/>
        <v>0</v>
      </c>
      <c r="AA3302" s="2">
        <f t="shared" si="1725"/>
        <v>0</v>
      </c>
      <c r="AB3302" s="27">
        <f t="shared" si="1749"/>
        <v>6.7299999999999999E-2</v>
      </c>
      <c r="AC3302" s="29">
        <f t="shared" si="1730"/>
        <v>9</v>
      </c>
      <c r="AD3302" s="29">
        <v>252</v>
      </c>
      <c r="AE3302" s="11">
        <f t="shared" si="1754"/>
        <v>1.0023288539999999</v>
      </c>
      <c r="AF3302" s="2">
        <f t="shared" si="1726"/>
        <v>14.87295733</v>
      </c>
      <c r="AG3302" s="2">
        <f t="shared" si="1743"/>
        <v>14.87295733</v>
      </c>
      <c r="AH3302" s="3">
        <f t="shared" si="1744"/>
        <v>0</v>
      </c>
      <c r="AI3302" s="4" t="str">
        <f t="shared" si="1755"/>
        <v>A+J=</v>
      </c>
      <c r="AJ3302" s="12">
        <f t="shared" si="1750"/>
        <v>44440</v>
      </c>
      <c r="AK3302" s="12"/>
      <c r="AL3302" s="4"/>
      <c r="AM3302" s="1"/>
      <c r="AN3302" s="12"/>
      <c r="AO3302" s="1"/>
      <c r="AP3302" s="1"/>
      <c r="AQ3302" s="3"/>
      <c r="AR3302" s="3"/>
      <c r="AS3302" s="7"/>
      <c r="AT3302" s="1"/>
      <c r="AU3302" s="1"/>
      <c r="AV3302" s="1"/>
      <c r="AW3302" s="1"/>
      <c r="AX3302" s="1"/>
      <c r="AY3302" s="1"/>
      <c r="AZ3302" s="1"/>
      <c r="BA3302" s="1"/>
      <c r="BB3302" s="1"/>
    </row>
    <row r="3303" spans="1:54" x14ac:dyDescent="0.2">
      <c r="A3303" s="178">
        <f t="shared" si="1745"/>
        <v>44422</v>
      </c>
      <c r="B3303" s="2">
        <f t="shared" si="1731"/>
        <v>6402.9122485443404</v>
      </c>
      <c r="C3303" s="2">
        <f t="shared" si="1746"/>
        <v>4133.4034216800001</v>
      </c>
      <c r="D3303" s="2">
        <f>SUM(Y3303:Y$3321)</f>
        <v>4133.4034216800001</v>
      </c>
      <c r="E3303" s="11">
        <f t="shared" si="1732"/>
        <v>0</v>
      </c>
      <c r="F3303" s="99">
        <f t="shared" si="1727"/>
        <v>5769.98</v>
      </c>
      <c r="G3303" s="3">
        <f>IF(N3303=1,VLOOKUP(A3302,[1]Plan1!$BG$69:$BI$188,3),G3302)</f>
        <v>5825.37</v>
      </c>
      <c r="H3303" s="200">
        <f t="shared" si="1728"/>
        <v>44350</v>
      </c>
      <c r="I3303" s="200">
        <f t="shared" si="1729"/>
        <v>44380</v>
      </c>
      <c r="J3303" s="27">
        <f t="shared" si="1733"/>
        <v>9.5996866540266623E-3</v>
      </c>
      <c r="K3303" s="12">
        <f t="shared" si="1747"/>
        <v>44440</v>
      </c>
      <c r="L3303" s="12">
        <f t="shared" si="1734"/>
        <v>44440</v>
      </c>
      <c r="M3303" s="1">
        <f t="shared" si="1748"/>
        <v>22</v>
      </c>
      <c r="N3303" s="1">
        <f t="shared" si="1735"/>
        <v>10</v>
      </c>
      <c r="O3303" s="2">
        <f t="shared" si="1736"/>
        <v>1.0043521200000001</v>
      </c>
      <c r="P3303" s="11">
        <f t="shared" si="1724"/>
        <v>1.00530005</v>
      </c>
      <c r="Q3303" s="11">
        <f t="shared" si="1753"/>
        <v>1.6640356515068868</v>
      </c>
      <c r="R3303" s="2">
        <f t="shared" si="1723"/>
        <v>1.6712777299999999</v>
      </c>
      <c r="S3303" s="2">
        <f t="shared" si="1751"/>
        <v>1.54506685</v>
      </c>
      <c r="T3303" s="2">
        <f t="shared" si="1737"/>
        <v>6386.3846045099999</v>
      </c>
      <c r="U3303" s="2">
        <f t="shared" si="1738"/>
        <v>2252.9811828343395</v>
      </c>
      <c r="V3303" s="2">
        <f t="shared" si="1739"/>
        <v>0</v>
      </c>
      <c r="W3303" s="2">
        <f t="shared" si="1740"/>
        <v>6386.38460451434</v>
      </c>
      <c r="X3303" s="29">
        <f t="shared" si="1741"/>
        <v>0</v>
      </c>
      <c r="Y3303" s="2">
        <f t="shared" si="1752"/>
        <v>0</v>
      </c>
      <c r="Z3303" s="82">
        <f t="shared" si="1742"/>
        <v>0</v>
      </c>
      <c r="AA3303" s="2">
        <f t="shared" si="1725"/>
        <v>0</v>
      </c>
      <c r="AB3303" s="27">
        <f t="shared" si="1749"/>
        <v>6.7299999999999999E-2</v>
      </c>
      <c r="AC3303" s="29">
        <f t="shared" si="1730"/>
        <v>10</v>
      </c>
      <c r="AD3303" s="29">
        <v>252</v>
      </c>
      <c r="AE3303" s="11">
        <f t="shared" si="1754"/>
        <v>1.0025879499999999</v>
      </c>
      <c r="AF3303" s="2">
        <f t="shared" si="1726"/>
        <v>16.527644030000001</v>
      </c>
      <c r="AG3303" s="2">
        <f t="shared" si="1743"/>
        <v>16.527644030000001</v>
      </c>
      <c r="AH3303" s="3">
        <f t="shared" si="1744"/>
        <v>0</v>
      </c>
      <c r="AI3303" s="4" t="str">
        <f t="shared" si="1755"/>
        <v>A+J=</v>
      </c>
      <c r="AJ3303" s="12">
        <f t="shared" si="1750"/>
        <v>44440</v>
      </c>
      <c r="AK3303" s="12"/>
      <c r="AL3303" s="4"/>
      <c r="AM3303" s="1"/>
      <c r="AN3303" s="12"/>
      <c r="AO3303" s="1"/>
      <c r="AP3303" s="1"/>
      <c r="AQ3303" s="3"/>
      <c r="AR3303" s="3"/>
      <c r="AS3303" s="7"/>
      <c r="AT3303" s="1"/>
      <c r="AU3303" s="1"/>
      <c r="AV3303" s="1"/>
      <c r="AW3303" s="1"/>
      <c r="AX3303" s="1"/>
      <c r="AY3303" s="1"/>
      <c r="AZ3303" s="1"/>
      <c r="BA3303" s="1"/>
      <c r="BB3303" s="1"/>
    </row>
    <row r="3304" spans="1:54" x14ac:dyDescent="0.2">
      <c r="A3304" s="178">
        <f t="shared" si="1745"/>
        <v>44423</v>
      </c>
      <c r="B3304" s="2">
        <f t="shared" si="1731"/>
        <v>6402.9122485443404</v>
      </c>
      <c r="C3304" s="2">
        <f t="shared" si="1746"/>
        <v>4133.4034216800001</v>
      </c>
      <c r="D3304" s="2">
        <f>SUM(Y3304:Y$3321)</f>
        <v>4133.4034216800001</v>
      </c>
      <c r="E3304" s="11">
        <f t="shared" si="1732"/>
        <v>0</v>
      </c>
      <c r="F3304" s="99">
        <f t="shared" si="1727"/>
        <v>5769.98</v>
      </c>
      <c r="G3304" s="3">
        <f>IF(N3304=1,VLOOKUP(A3303,[1]Plan1!$BG$69:$BI$188,3),G3303)</f>
        <v>5825.37</v>
      </c>
      <c r="H3304" s="200">
        <f t="shared" si="1728"/>
        <v>44350</v>
      </c>
      <c r="I3304" s="200">
        <f t="shared" si="1729"/>
        <v>44380</v>
      </c>
      <c r="J3304" s="27">
        <f t="shared" si="1733"/>
        <v>9.5996866540266623E-3</v>
      </c>
      <c r="K3304" s="12">
        <f t="shared" si="1747"/>
        <v>44440</v>
      </c>
      <c r="L3304" s="12">
        <f t="shared" si="1734"/>
        <v>44440</v>
      </c>
      <c r="M3304" s="1">
        <f t="shared" si="1748"/>
        <v>22</v>
      </c>
      <c r="N3304" s="1">
        <f t="shared" si="1735"/>
        <v>10</v>
      </c>
      <c r="O3304" s="2">
        <f t="shared" si="1736"/>
        <v>1.0043521200000001</v>
      </c>
      <c r="P3304" s="11">
        <f t="shared" si="1724"/>
        <v>1.00530005</v>
      </c>
      <c r="Q3304" s="11">
        <f t="shared" si="1753"/>
        <v>1.6640356515068868</v>
      </c>
      <c r="R3304" s="2">
        <f t="shared" si="1723"/>
        <v>1.6712777299999999</v>
      </c>
      <c r="S3304" s="2">
        <f t="shared" si="1751"/>
        <v>1.54506685</v>
      </c>
      <c r="T3304" s="2">
        <f t="shared" si="1737"/>
        <v>6386.3846045099999</v>
      </c>
      <c r="U3304" s="2">
        <f t="shared" si="1738"/>
        <v>2252.9811828343395</v>
      </c>
      <c r="V3304" s="2">
        <f t="shared" si="1739"/>
        <v>0</v>
      </c>
      <c r="W3304" s="2">
        <f t="shared" si="1740"/>
        <v>6386.38460451434</v>
      </c>
      <c r="X3304" s="29">
        <f t="shared" si="1741"/>
        <v>0</v>
      </c>
      <c r="Y3304" s="2">
        <f t="shared" si="1752"/>
        <v>0</v>
      </c>
      <c r="Z3304" s="82">
        <f t="shared" si="1742"/>
        <v>0</v>
      </c>
      <c r="AA3304" s="2">
        <f t="shared" si="1725"/>
        <v>0</v>
      </c>
      <c r="AB3304" s="27">
        <f t="shared" si="1749"/>
        <v>6.7299999999999999E-2</v>
      </c>
      <c r="AC3304" s="29">
        <f t="shared" si="1730"/>
        <v>10</v>
      </c>
      <c r="AD3304" s="29">
        <v>252</v>
      </c>
      <c r="AE3304" s="11">
        <f t="shared" si="1754"/>
        <v>1.0025879499999999</v>
      </c>
      <c r="AF3304" s="2">
        <f t="shared" si="1726"/>
        <v>16.527644030000001</v>
      </c>
      <c r="AG3304" s="2">
        <f t="shared" si="1743"/>
        <v>16.527644030000001</v>
      </c>
      <c r="AH3304" s="3">
        <f t="shared" si="1744"/>
        <v>0</v>
      </c>
      <c r="AI3304" s="4" t="str">
        <f t="shared" si="1755"/>
        <v>A+J=</v>
      </c>
      <c r="AJ3304" s="12">
        <f t="shared" si="1750"/>
        <v>44440</v>
      </c>
      <c r="AK3304" s="12"/>
      <c r="AL3304" s="4"/>
      <c r="AM3304" s="1"/>
      <c r="AN3304" s="12"/>
      <c r="AO3304" s="1"/>
      <c r="AP3304" s="1"/>
      <c r="AQ3304" s="3"/>
      <c r="AR3304" s="3"/>
      <c r="AS3304" s="7"/>
      <c r="AT3304" s="1"/>
      <c r="AU3304" s="1"/>
      <c r="AV3304" s="1"/>
      <c r="AW3304" s="1"/>
      <c r="AX3304" s="1"/>
      <c r="AY3304" s="1"/>
      <c r="AZ3304" s="1"/>
      <c r="BA3304" s="1"/>
      <c r="BB3304" s="1"/>
    </row>
    <row r="3305" spans="1:54" x14ac:dyDescent="0.2">
      <c r="A3305" s="178">
        <f t="shared" si="1745"/>
        <v>44424</v>
      </c>
      <c r="B3305" s="2">
        <f t="shared" si="1731"/>
        <v>6402.9122485443404</v>
      </c>
      <c r="C3305" s="2">
        <f t="shared" si="1746"/>
        <v>4133.4034216800001</v>
      </c>
      <c r="D3305" s="2">
        <f>SUM(Y3305:Y$3321)</f>
        <v>4133.4034216800001</v>
      </c>
      <c r="E3305" s="11">
        <f t="shared" si="1732"/>
        <v>0</v>
      </c>
      <c r="F3305" s="99">
        <f t="shared" si="1727"/>
        <v>5769.98</v>
      </c>
      <c r="G3305" s="3">
        <f>IF(N3305=1,VLOOKUP(A3304,[1]Plan1!$BG$69:$BI$188,3),G3304)</f>
        <v>5825.37</v>
      </c>
      <c r="H3305" s="200">
        <f t="shared" si="1728"/>
        <v>44350</v>
      </c>
      <c r="I3305" s="200">
        <f t="shared" si="1729"/>
        <v>44380</v>
      </c>
      <c r="J3305" s="27">
        <f t="shared" si="1733"/>
        <v>9.5996866540266623E-3</v>
      </c>
      <c r="K3305" s="12">
        <f t="shared" si="1747"/>
        <v>44440</v>
      </c>
      <c r="L3305" s="12">
        <f t="shared" si="1734"/>
        <v>44440</v>
      </c>
      <c r="M3305" s="1">
        <f t="shared" si="1748"/>
        <v>22</v>
      </c>
      <c r="N3305" s="1">
        <f t="shared" si="1735"/>
        <v>10</v>
      </c>
      <c r="O3305" s="2">
        <f t="shared" si="1736"/>
        <v>1.0043521200000001</v>
      </c>
      <c r="P3305" s="11">
        <f t="shared" si="1724"/>
        <v>1.00530005</v>
      </c>
      <c r="Q3305" s="11">
        <f t="shared" si="1753"/>
        <v>1.6640356515068868</v>
      </c>
      <c r="R3305" s="2">
        <f t="shared" ref="R3305:R3321" si="1756">TRUNC(TRUNC((O3305*Q3305),15),8)</f>
        <v>1.6712777299999999</v>
      </c>
      <c r="S3305" s="2">
        <f t="shared" si="1751"/>
        <v>1.54506685</v>
      </c>
      <c r="T3305" s="2">
        <f t="shared" si="1737"/>
        <v>6386.3846045099999</v>
      </c>
      <c r="U3305" s="2">
        <f t="shared" si="1738"/>
        <v>2252.9811828343395</v>
      </c>
      <c r="V3305" s="2">
        <f t="shared" si="1739"/>
        <v>0</v>
      </c>
      <c r="W3305" s="2">
        <f t="shared" si="1740"/>
        <v>6386.38460451434</v>
      </c>
      <c r="X3305" s="29">
        <f t="shared" si="1741"/>
        <v>0</v>
      </c>
      <c r="Y3305" s="2">
        <f t="shared" si="1752"/>
        <v>0</v>
      </c>
      <c r="Z3305" s="82">
        <f t="shared" si="1742"/>
        <v>0</v>
      </c>
      <c r="AA3305" s="2">
        <f t="shared" si="1725"/>
        <v>0</v>
      </c>
      <c r="AB3305" s="27">
        <f t="shared" si="1749"/>
        <v>6.7299999999999999E-2</v>
      </c>
      <c r="AC3305" s="29">
        <f t="shared" si="1730"/>
        <v>10</v>
      </c>
      <c r="AD3305" s="29">
        <v>252</v>
      </c>
      <c r="AE3305" s="11">
        <f t="shared" si="1754"/>
        <v>1.0025879499999999</v>
      </c>
      <c r="AF3305" s="2">
        <f t="shared" si="1726"/>
        <v>16.527644030000001</v>
      </c>
      <c r="AG3305" s="2">
        <f t="shared" si="1743"/>
        <v>16.527644030000001</v>
      </c>
      <c r="AH3305" s="3">
        <f t="shared" si="1744"/>
        <v>0</v>
      </c>
      <c r="AI3305" s="4" t="str">
        <f t="shared" si="1755"/>
        <v>A+J=</v>
      </c>
      <c r="AJ3305" s="12">
        <f t="shared" si="1750"/>
        <v>44440</v>
      </c>
      <c r="AK3305" s="12"/>
      <c r="AL3305" s="4"/>
      <c r="AM3305" s="1"/>
      <c r="AN3305" s="12"/>
      <c r="AO3305" s="1"/>
      <c r="AP3305" s="1"/>
      <c r="AQ3305" s="3"/>
      <c r="AR3305" s="3"/>
      <c r="AS3305" s="7"/>
      <c r="AT3305" s="1"/>
      <c r="AU3305" s="1"/>
      <c r="AV3305" s="1"/>
      <c r="AW3305" s="1"/>
      <c r="AX3305" s="1"/>
      <c r="AY3305" s="1"/>
      <c r="AZ3305" s="1"/>
      <c r="BA3305" s="1"/>
      <c r="BB3305" s="1"/>
    </row>
    <row r="3306" spans="1:54" x14ac:dyDescent="0.2">
      <c r="A3306" s="178">
        <f t="shared" si="1745"/>
        <v>44425</v>
      </c>
      <c r="B3306" s="2">
        <f t="shared" si="1731"/>
        <v>6404.5673631443397</v>
      </c>
      <c r="C3306" s="2">
        <f t="shared" si="1746"/>
        <v>4133.4034216800001</v>
      </c>
      <c r="D3306" s="2">
        <f>SUM(Y3306:Y$3321)</f>
        <v>4133.4034216800001</v>
      </c>
      <c r="E3306" s="11">
        <f t="shared" si="1732"/>
        <v>0</v>
      </c>
      <c r="F3306" s="99">
        <f t="shared" si="1727"/>
        <v>5769.98</v>
      </c>
      <c r="G3306" s="3">
        <f>IF(N3306=1,VLOOKUP(A3305,[1]Plan1!$BG$69:$BI$188,3),G3305)</f>
        <v>5825.37</v>
      </c>
      <c r="H3306" s="200">
        <f t="shared" si="1728"/>
        <v>44350</v>
      </c>
      <c r="I3306" s="200">
        <f t="shared" si="1729"/>
        <v>44380</v>
      </c>
      <c r="J3306" s="27">
        <f t="shared" si="1733"/>
        <v>9.5996866540266623E-3</v>
      </c>
      <c r="K3306" s="12">
        <f t="shared" si="1747"/>
        <v>44440</v>
      </c>
      <c r="L3306" s="12">
        <f t="shared" si="1734"/>
        <v>44440</v>
      </c>
      <c r="M3306" s="1">
        <f t="shared" si="1748"/>
        <v>22</v>
      </c>
      <c r="N3306" s="1">
        <f t="shared" si="1735"/>
        <v>11</v>
      </c>
      <c r="O3306" s="2">
        <f t="shared" si="1736"/>
        <v>1.00478837</v>
      </c>
      <c r="P3306" s="11">
        <f t="shared" ref="P3306:P3321" si="1757">IF(L3306&gt;L3305,O3305,P3305)</f>
        <v>1.00530005</v>
      </c>
      <c r="Q3306" s="11">
        <f t="shared" si="1753"/>
        <v>1.6640356515068868</v>
      </c>
      <c r="R3306" s="2">
        <f t="shared" si="1756"/>
        <v>1.6720036599999999</v>
      </c>
      <c r="S3306" s="2">
        <f t="shared" si="1751"/>
        <v>1.54506685</v>
      </c>
      <c r="T3306" s="2">
        <f t="shared" si="1737"/>
        <v>6386.3846045099999</v>
      </c>
      <c r="U3306" s="2">
        <f t="shared" si="1738"/>
        <v>2252.9811828343395</v>
      </c>
      <c r="V3306" s="2">
        <f t="shared" si="1739"/>
        <v>0</v>
      </c>
      <c r="W3306" s="2">
        <f t="shared" si="1740"/>
        <v>6386.38460451434</v>
      </c>
      <c r="X3306" s="29">
        <f t="shared" si="1741"/>
        <v>0</v>
      </c>
      <c r="Y3306" s="2">
        <f t="shared" si="1752"/>
        <v>0</v>
      </c>
      <c r="Z3306" s="82">
        <f t="shared" si="1742"/>
        <v>0</v>
      </c>
      <c r="AA3306" s="2">
        <f t="shared" si="1725"/>
        <v>0</v>
      </c>
      <c r="AB3306" s="27">
        <f t="shared" si="1749"/>
        <v>6.7299999999999999E-2</v>
      </c>
      <c r="AC3306" s="29">
        <f t="shared" si="1730"/>
        <v>11</v>
      </c>
      <c r="AD3306" s="29">
        <v>252</v>
      </c>
      <c r="AE3306" s="11">
        <f t="shared" si="1754"/>
        <v>1.0028471130000001</v>
      </c>
      <c r="AF3306" s="2">
        <f t="shared" si="1726"/>
        <v>18.182758629999999</v>
      </c>
      <c r="AG3306" s="2">
        <f t="shared" si="1743"/>
        <v>18.182758629999999</v>
      </c>
      <c r="AH3306" s="3">
        <f t="shared" si="1744"/>
        <v>0</v>
      </c>
      <c r="AI3306" s="4" t="str">
        <f t="shared" si="1755"/>
        <v>A+J=</v>
      </c>
      <c r="AJ3306" s="12">
        <f t="shared" si="1750"/>
        <v>44440</v>
      </c>
      <c r="AK3306" s="12"/>
      <c r="AL3306" s="4"/>
      <c r="AM3306" s="1"/>
      <c r="AN3306" s="12"/>
      <c r="AO3306" s="1"/>
      <c r="AP3306" s="1"/>
      <c r="AQ3306" s="3"/>
      <c r="AR3306" s="3"/>
      <c r="AS3306" s="7"/>
      <c r="AT3306" s="1"/>
      <c r="AU3306" s="1"/>
      <c r="AV3306" s="1"/>
      <c r="AW3306" s="1"/>
      <c r="AX3306" s="1"/>
      <c r="AY3306" s="1"/>
      <c r="AZ3306" s="1"/>
      <c r="BA3306" s="1"/>
      <c r="BB3306" s="1"/>
    </row>
    <row r="3307" spans="1:54" x14ac:dyDescent="0.2">
      <c r="A3307" s="178">
        <f t="shared" si="1745"/>
        <v>44426</v>
      </c>
      <c r="B3307" s="2">
        <f t="shared" si="1731"/>
        <v>6406.2229056243405</v>
      </c>
      <c r="C3307" s="2">
        <f t="shared" si="1746"/>
        <v>4133.4034216800001</v>
      </c>
      <c r="D3307" s="2">
        <f>SUM(Y3307:Y$3321)</f>
        <v>4133.4034216800001</v>
      </c>
      <c r="E3307" s="11">
        <f t="shared" si="1732"/>
        <v>0</v>
      </c>
      <c r="F3307" s="99">
        <f t="shared" si="1727"/>
        <v>5769.98</v>
      </c>
      <c r="G3307" s="3">
        <f>IF(N3307=1,VLOOKUP(A3306,[1]Plan1!$BG$69:$BI$188,3),G3306)</f>
        <v>5825.37</v>
      </c>
      <c r="H3307" s="200">
        <f t="shared" si="1728"/>
        <v>44350</v>
      </c>
      <c r="I3307" s="200">
        <f t="shared" si="1729"/>
        <v>44380</v>
      </c>
      <c r="J3307" s="27">
        <f t="shared" si="1733"/>
        <v>9.5996866540266623E-3</v>
      </c>
      <c r="K3307" s="12">
        <f t="shared" si="1747"/>
        <v>44440</v>
      </c>
      <c r="L3307" s="12">
        <f t="shared" si="1734"/>
        <v>44440</v>
      </c>
      <c r="M3307" s="1">
        <f t="shared" si="1748"/>
        <v>22</v>
      </c>
      <c r="N3307" s="1">
        <f t="shared" si="1735"/>
        <v>12</v>
      </c>
      <c r="O3307" s="2">
        <f t="shared" si="1736"/>
        <v>1.00522482</v>
      </c>
      <c r="P3307" s="11">
        <f t="shared" si="1757"/>
        <v>1.00530005</v>
      </c>
      <c r="Q3307" s="11">
        <f t="shared" si="1753"/>
        <v>1.6640356515068868</v>
      </c>
      <c r="R3307" s="2">
        <f t="shared" si="1756"/>
        <v>1.67272993</v>
      </c>
      <c r="S3307" s="2">
        <f t="shared" si="1751"/>
        <v>1.54506685</v>
      </c>
      <c r="T3307" s="2">
        <f t="shared" si="1737"/>
        <v>6386.3846045099999</v>
      </c>
      <c r="U3307" s="2">
        <f t="shared" si="1738"/>
        <v>2252.9811828343395</v>
      </c>
      <c r="V3307" s="2">
        <f t="shared" si="1739"/>
        <v>0</v>
      </c>
      <c r="W3307" s="2">
        <f t="shared" si="1740"/>
        <v>6386.38460451434</v>
      </c>
      <c r="X3307" s="29">
        <f t="shared" si="1741"/>
        <v>0</v>
      </c>
      <c r="Y3307" s="2">
        <f t="shared" si="1752"/>
        <v>0</v>
      </c>
      <c r="Z3307" s="82">
        <f t="shared" si="1742"/>
        <v>0</v>
      </c>
      <c r="AA3307" s="2">
        <f t="shared" si="1725"/>
        <v>0</v>
      </c>
      <c r="AB3307" s="27">
        <f t="shared" si="1749"/>
        <v>6.7299999999999999E-2</v>
      </c>
      <c r="AC3307" s="29">
        <f t="shared" si="1730"/>
        <v>12</v>
      </c>
      <c r="AD3307" s="29">
        <v>252</v>
      </c>
      <c r="AE3307" s="11">
        <f t="shared" si="1754"/>
        <v>1.003106343</v>
      </c>
      <c r="AF3307" s="2">
        <f t="shared" si="1726"/>
        <v>19.83830111</v>
      </c>
      <c r="AG3307" s="2">
        <f t="shared" si="1743"/>
        <v>19.83830111</v>
      </c>
      <c r="AH3307" s="3">
        <f t="shared" si="1744"/>
        <v>0</v>
      </c>
      <c r="AI3307" s="4" t="str">
        <f t="shared" si="1755"/>
        <v>A+J=</v>
      </c>
      <c r="AJ3307" s="12">
        <f t="shared" si="1750"/>
        <v>44440</v>
      </c>
      <c r="AK3307" s="12"/>
      <c r="AL3307" s="4"/>
      <c r="AM3307" s="1"/>
      <c r="AN3307" s="12"/>
      <c r="AO3307" s="1"/>
      <c r="AP3307" s="1"/>
      <c r="AQ3307" s="3"/>
      <c r="AR3307" s="3"/>
      <c r="AS3307" s="7"/>
      <c r="AT3307" s="1"/>
      <c r="AU3307" s="1"/>
      <c r="AV3307" s="1"/>
      <c r="AW3307" s="1"/>
      <c r="AX3307" s="1"/>
      <c r="AY3307" s="1"/>
      <c r="AZ3307" s="1"/>
      <c r="BA3307" s="1"/>
      <c r="BB3307" s="1"/>
    </row>
    <row r="3308" spans="1:54" x14ac:dyDescent="0.2">
      <c r="A3308" s="178">
        <f t="shared" si="1745"/>
        <v>44427</v>
      </c>
      <c r="B3308" s="2">
        <f t="shared" si="1731"/>
        <v>6407.87887599434</v>
      </c>
      <c r="C3308" s="2">
        <f t="shared" si="1746"/>
        <v>4133.4034216800001</v>
      </c>
      <c r="D3308" s="2">
        <f>SUM(Y3308:Y$3321)</f>
        <v>4133.4034216800001</v>
      </c>
      <c r="E3308" s="11">
        <f t="shared" si="1732"/>
        <v>0</v>
      </c>
      <c r="F3308" s="99">
        <f t="shared" si="1727"/>
        <v>5769.98</v>
      </c>
      <c r="G3308" s="3">
        <f>IF(N3308=1,VLOOKUP(A3307,[1]Plan1!$BG$69:$BI$188,3),G3307)</f>
        <v>5825.37</v>
      </c>
      <c r="H3308" s="200">
        <f t="shared" si="1728"/>
        <v>44350</v>
      </c>
      <c r="I3308" s="200">
        <f t="shared" si="1729"/>
        <v>44380</v>
      </c>
      <c r="J3308" s="27">
        <f t="shared" si="1733"/>
        <v>9.5996866540266623E-3</v>
      </c>
      <c r="K3308" s="12">
        <f t="shared" si="1747"/>
        <v>44440</v>
      </c>
      <c r="L3308" s="12">
        <f t="shared" si="1734"/>
        <v>44440</v>
      </c>
      <c r="M3308" s="1">
        <f t="shared" si="1748"/>
        <v>22</v>
      </c>
      <c r="N3308" s="1">
        <f t="shared" si="1735"/>
        <v>13</v>
      </c>
      <c r="O3308" s="2">
        <f t="shared" si="1736"/>
        <v>1.0056614500000001</v>
      </c>
      <c r="P3308" s="11">
        <f t="shared" si="1757"/>
        <v>1.00530005</v>
      </c>
      <c r="Q3308" s="11">
        <f t="shared" si="1753"/>
        <v>1.6640356515068868</v>
      </c>
      <c r="R3308" s="2">
        <f t="shared" si="1756"/>
        <v>1.6734564999999999</v>
      </c>
      <c r="S3308" s="2">
        <f t="shared" si="1751"/>
        <v>1.54506685</v>
      </c>
      <c r="T3308" s="2">
        <f t="shared" si="1737"/>
        <v>6386.3846045099999</v>
      </c>
      <c r="U3308" s="2">
        <f t="shared" si="1738"/>
        <v>2252.9811828343395</v>
      </c>
      <c r="V3308" s="2">
        <f t="shared" si="1739"/>
        <v>0</v>
      </c>
      <c r="W3308" s="2">
        <f t="shared" si="1740"/>
        <v>6386.38460451434</v>
      </c>
      <c r="X3308" s="29">
        <f t="shared" si="1741"/>
        <v>0</v>
      </c>
      <c r="Y3308" s="2">
        <f t="shared" si="1752"/>
        <v>0</v>
      </c>
      <c r="Z3308" s="82">
        <f t="shared" si="1742"/>
        <v>0</v>
      </c>
      <c r="AA3308" s="2">
        <f t="shared" si="1725"/>
        <v>0</v>
      </c>
      <c r="AB3308" s="27">
        <f t="shared" si="1749"/>
        <v>6.7299999999999999E-2</v>
      </c>
      <c r="AC3308" s="29">
        <f t="shared" si="1730"/>
        <v>13</v>
      </c>
      <c r="AD3308" s="29">
        <v>252</v>
      </c>
      <c r="AE3308" s="11">
        <f t="shared" si="1754"/>
        <v>1.0033656399999999</v>
      </c>
      <c r="AF3308" s="2">
        <f t="shared" si="1726"/>
        <v>21.494271479999998</v>
      </c>
      <c r="AG3308" s="2">
        <f t="shared" si="1743"/>
        <v>21.494271479999998</v>
      </c>
      <c r="AH3308" s="3">
        <f t="shared" si="1744"/>
        <v>0</v>
      </c>
      <c r="AI3308" s="4" t="str">
        <f t="shared" si="1755"/>
        <v>A+J=</v>
      </c>
      <c r="AJ3308" s="12">
        <f t="shared" si="1750"/>
        <v>44440</v>
      </c>
      <c r="AK3308" s="12"/>
      <c r="AL3308" s="4"/>
      <c r="AM3308" s="1"/>
      <c r="AN3308" s="12"/>
      <c r="AO3308" s="1"/>
      <c r="AP3308" s="1"/>
      <c r="AQ3308" s="3"/>
      <c r="AR3308" s="3"/>
      <c r="AS3308" s="7"/>
      <c r="AT3308" s="1"/>
      <c r="AU3308" s="1"/>
      <c r="AV3308" s="1"/>
      <c r="AW3308" s="1"/>
      <c r="AX3308" s="1"/>
      <c r="AY3308" s="1"/>
      <c r="AZ3308" s="1"/>
      <c r="BA3308" s="1"/>
      <c r="BB3308" s="1"/>
    </row>
    <row r="3309" spans="1:54" x14ac:dyDescent="0.2">
      <c r="A3309" s="178">
        <f t="shared" si="1745"/>
        <v>44428</v>
      </c>
      <c r="B3309" s="2">
        <f t="shared" si="1731"/>
        <v>6409.5352742443401</v>
      </c>
      <c r="C3309" s="2">
        <f t="shared" si="1746"/>
        <v>4133.4034216800001</v>
      </c>
      <c r="D3309" s="2">
        <f>SUM(Y3309:Y$3321)</f>
        <v>4133.4034216800001</v>
      </c>
      <c r="E3309" s="11">
        <f t="shared" si="1732"/>
        <v>0</v>
      </c>
      <c r="F3309" s="99">
        <f t="shared" si="1727"/>
        <v>5769.98</v>
      </c>
      <c r="G3309" s="3">
        <f>IF(N3309=1,VLOOKUP(A3308,[1]Plan1!$BG$69:$BI$188,3),G3308)</f>
        <v>5825.37</v>
      </c>
      <c r="H3309" s="200">
        <f t="shared" si="1728"/>
        <v>44350</v>
      </c>
      <c r="I3309" s="200">
        <f t="shared" si="1729"/>
        <v>44380</v>
      </c>
      <c r="J3309" s="27">
        <f t="shared" si="1733"/>
        <v>9.5996866540266623E-3</v>
      </c>
      <c r="K3309" s="12">
        <f t="shared" si="1747"/>
        <v>44440</v>
      </c>
      <c r="L3309" s="12">
        <f t="shared" si="1734"/>
        <v>44440</v>
      </c>
      <c r="M3309" s="1">
        <f t="shared" si="1748"/>
        <v>22</v>
      </c>
      <c r="N3309" s="1">
        <f t="shared" si="1735"/>
        <v>14</v>
      </c>
      <c r="O3309" s="2">
        <f t="shared" si="1736"/>
        <v>1.0060982700000001</v>
      </c>
      <c r="P3309" s="11">
        <f t="shared" si="1757"/>
        <v>1.00530005</v>
      </c>
      <c r="Q3309" s="11">
        <f t="shared" si="1753"/>
        <v>1.6640356515068868</v>
      </c>
      <c r="R3309" s="2">
        <f t="shared" si="1756"/>
        <v>1.67418339</v>
      </c>
      <c r="S3309" s="2">
        <f t="shared" si="1751"/>
        <v>1.54506685</v>
      </c>
      <c r="T3309" s="2">
        <f t="shared" si="1737"/>
        <v>6386.3846045099999</v>
      </c>
      <c r="U3309" s="2">
        <f t="shared" si="1738"/>
        <v>2252.9811828343395</v>
      </c>
      <c r="V3309" s="2">
        <f t="shared" si="1739"/>
        <v>0</v>
      </c>
      <c r="W3309" s="2">
        <f t="shared" si="1740"/>
        <v>6386.38460451434</v>
      </c>
      <c r="X3309" s="29">
        <f t="shared" si="1741"/>
        <v>0</v>
      </c>
      <c r="Y3309" s="2">
        <f t="shared" si="1752"/>
        <v>0</v>
      </c>
      <c r="Z3309" s="82">
        <f t="shared" si="1742"/>
        <v>0</v>
      </c>
      <c r="AA3309" s="2">
        <f t="shared" si="1725"/>
        <v>0</v>
      </c>
      <c r="AB3309" s="27">
        <f t="shared" si="1749"/>
        <v>6.7299999999999999E-2</v>
      </c>
      <c r="AC3309" s="29">
        <f t="shared" si="1730"/>
        <v>14</v>
      </c>
      <c r="AD3309" s="29">
        <v>252</v>
      </c>
      <c r="AE3309" s="11">
        <f t="shared" si="1754"/>
        <v>1.0036250040000001</v>
      </c>
      <c r="AF3309" s="2">
        <f t="shared" si="1726"/>
        <v>23.150669730000001</v>
      </c>
      <c r="AG3309" s="2">
        <f t="shared" si="1743"/>
        <v>23.150669730000001</v>
      </c>
      <c r="AH3309" s="3">
        <f t="shared" si="1744"/>
        <v>0</v>
      </c>
      <c r="AI3309" s="4" t="str">
        <f t="shared" si="1755"/>
        <v>A+J=</v>
      </c>
      <c r="AJ3309" s="12">
        <f t="shared" si="1750"/>
        <v>44440</v>
      </c>
      <c r="AK3309" s="12"/>
      <c r="AL3309" s="4"/>
      <c r="AM3309" s="1"/>
      <c r="AN3309" s="12"/>
      <c r="AO3309" s="1"/>
      <c r="AP3309" s="1"/>
      <c r="AQ3309" s="3"/>
      <c r="AR3309" s="3"/>
      <c r="AS3309" s="7"/>
      <c r="AT3309" s="1"/>
      <c r="AU3309" s="1"/>
      <c r="AV3309" s="1"/>
      <c r="AW3309" s="1"/>
      <c r="AX3309" s="1"/>
      <c r="AY3309" s="1"/>
      <c r="AZ3309" s="1"/>
      <c r="BA3309" s="1"/>
      <c r="BB3309" s="1"/>
    </row>
    <row r="3310" spans="1:54" x14ac:dyDescent="0.2">
      <c r="A3310" s="178">
        <f t="shared" si="1745"/>
        <v>44429</v>
      </c>
      <c r="B3310" s="2">
        <f t="shared" si="1731"/>
        <v>6411.1921003943398</v>
      </c>
      <c r="C3310" s="2">
        <f t="shared" si="1746"/>
        <v>4133.4034216800001</v>
      </c>
      <c r="D3310" s="2">
        <f>SUM(Y3310:Y$3321)</f>
        <v>4133.4034216800001</v>
      </c>
      <c r="E3310" s="11">
        <f t="shared" si="1732"/>
        <v>0</v>
      </c>
      <c r="F3310" s="99">
        <f t="shared" si="1727"/>
        <v>5769.98</v>
      </c>
      <c r="G3310" s="3">
        <f>IF(N3310=1,VLOOKUP(A3309,[1]Plan1!$BG$69:$BI$188,3),G3309)</f>
        <v>5825.37</v>
      </c>
      <c r="H3310" s="200">
        <f t="shared" si="1728"/>
        <v>44350</v>
      </c>
      <c r="I3310" s="200">
        <f t="shared" si="1729"/>
        <v>44380</v>
      </c>
      <c r="J3310" s="27">
        <f t="shared" si="1733"/>
        <v>9.5996866540266623E-3</v>
      </c>
      <c r="K3310" s="12">
        <f t="shared" si="1747"/>
        <v>44440</v>
      </c>
      <c r="L3310" s="12">
        <f t="shared" si="1734"/>
        <v>44440</v>
      </c>
      <c r="M3310" s="1">
        <f t="shared" si="1748"/>
        <v>22</v>
      </c>
      <c r="N3310" s="1">
        <f t="shared" si="1735"/>
        <v>15</v>
      </c>
      <c r="O3310" s="2">
        <f t="shared" si="1736"/>
        <v>1.00653528</v>
      </c>
      <c r="P3310" s="11">
        <f t="shared" si="1757"/>
        <v>1.00530005</v>
      </c>
      <c r="Q3310" s="11">
        <f t="shared" si="1753"/>
        <v>1.6640356515068868</v>
      </c>
      <c r="R3310" s="2">
        <f t="shared" si="1756"/>
        <v>1.6749105900000001</v>
      </c>
      <c r="S3310" s="2">
        <f t="shared" si="1751"/>
        <v>1.54506685</v>
      </c>
      <c r="T3310" s="2">
        <f t="shared" si="1737"/>
        <v>6386.3846045099999</v>
      </c>
      <c r="U3310" s="2">
        <f t="shared" si="1738"/>
        <v>2252.9811828343395</v>
      </c>
      <c r="V3310" s="2">
        <f t="shared" si="1739"/>
        <v>0</v>
      </c>
      <c r="W3310" s="2">
        <f t="shared" si="1740"/>
        <v>6386.38460451434</v>
      </c>
      <c r="X3310" s="29">
        <f t="shared" si="1741"/>
        <v>0</v>
      </c>
      <c r="Y3310" s="2">
        <f t="shared" si="1752"/>
        <v>0</v>
      </c>
      <c r="Z3310" s="82">
        <f t="shared" si="1742"/>
        <v>0</v>
      </c>
      <c r="AA3310" s="2">
        <f t="shared" si="1725"/>
        <v>0</v>
      </c>
      <c r="AB3310" s="27">
        <f t="shared" si="1749"/>
        <v>6.7299999999999999E-2</v>
      </c>
      <c r="AC3310" s="29">
        <f t="shared" si="1730"/>
        <v>15</v>
      </c>
      <c r="AD3310" s="29">
        <v>252</v>
      </c>
      <c r="AE3310" s="11">
        <f t="shared" si="1754"/>
        <v>1.003884435</v>
      </c>
      <c r="AF3310" s="2">
        <f t="shared" si="1726"/>
        <v>24.807495880000001</v>
      </c>
      <c r="AG3310" s="2">
        <f t="shared" si="1743"/>
        <v>24.807495880000001</v>
      </c>
      <c r="AH3310" s="3">
        <f t="shared" si="1744"/>
        <v>0</v>
      </c>
      <c r="AI3310" s="4" t="str">
        <f t="shared" si="1755"/>
        <v>A+J=</v>
      </c>
      <c r="AJ3310" s="12">
        <f t="shared" si="1750"/>
        <v>44440</v>
      </c>
      <c r="AK3310" s="12"/>
      <c r="AL3310" s="4"/>
      <c r="AM3310" s="1"/>
      <c r="AN3310" s="12"/>
      <c r="AO3310" s="1"/>
      <c r="AP3310" s="1"/>
      <c r="AQ3310" s="3"/>
      <c r="AR3310" s="3"/>
      <c r="AS3310" s="7"/>
      <c r="AT3310" s="1"/>
      <c r="AU3310" s="1"/>
      <c r="AV3310" s="1"/>
      <c r="AW3310" s="1"/>
      <c r="AX3310" s="1"/>
      <c r="AY3310" s="1"/>
      <c r="AZ3310" s="1"/>
      <c r="BA3310" s="1"/>
      <c r="BB3310" s="1"/>
    </row>
    <row r="3311" spans="1:54" x14ac:dyDescent="0.2">
      <c r="A3311" s="178">
        <f t="shared" si="1745"/>
        <v>44430</v>
      </c>
      <c r="B3311" s="2">
        <f t="shared" si="1731"/>
        <v>6411.1921003943398</v>
      </c>
      <c r="C3311" s="2">
        <f t="shared" si="1746"/>
        <v>4133.4034216800001</v>
      </c>
      <c r="D3311" s="2">
        <f>SUM(Y3311:Y$3321)</f>
        <v>4133.4034216800001</v>
      </c>
      <c r="E3311" s="11">
        <f t="shared" si="1732"/>
        <v>0</v>
      </c>
      <c r="F3311" s="99">
        <f t="shared" si="1727"/>
        <v>5769.98</v>
      </c>
      <c r="G3311" s="3">
        <f>IF(N3311=1,VLOOKUP(A3310,[1]Plan1!$BG$69:$BI$188,3),G3310)</f>
        <v>5825.37</v>
      </c>
      <c r="H3311" s="200">
        <f t="shared" si="1728"/>
        <v>44350</v>
      </c>
      <c r="I3311" s="200">
        <f t="shared" si="1729"/>
        <v>44380</v>
      </c>
      <c r="J3311" s="27">
        <f t="shared" si="1733"/>
        <v>9.5996866540266623E-3</v>
      </c>
      <c r="K3311" s="12">
        <f t="shared" si="1747"/>
        <v>44440</v>
      </c>
      <c r="L3311" s="12">
        <f t="shared" si="1734"/>
        <v>44440</v>
      </c>
      <c r="M3311" s="1">
        <f t="shared" si="1748"/>
        <v>22</v>
      </c>
      <c r="N3311" s="1">
        <f t="shared" si="1735"/>
        <v>15</v>
      </c>
      <c r="O3311" s="2">
        <f t="shared" si="1736"/>
        <v>1.00653528</v>
      </c>
      <c r="P3311" s="11">
        <f t="shared" si="1757"/>
        <v>1.00530005</v>
      </c>
      <c r="Q3311" s="11">
        <f t="shared" si="1753"/>
        <v>1.6640356515068868</v>
      </c>
      <c r="R3311" s="2">
        <f t="shared" si="1756"/>
        <v>1.6749105900000001</v>
      </c>
      <c r="S3311" s="2">
        <f t="shared" si="1751"/>
        <v>1.54506685</v>
      </c>
      <c r="T3311" s="2">
        <f t="shared" si="1737"/>
        <v>6386.3846045099999</v>
      </c>
      <c r="U3311" s="2">
        <f t="shared" si="1738"/>
        <v>2252.9811828343395</v>
      </c>
      <c r="V3311" s="2">
        <f t="shared" si="1739"/>
        <v>0</v>
      </c>
      <c r="W3311" s="2">
        <f t="shared" si="1740"/>
        <v>6386.38460451434</v>
      </c>
      <c r="X3311" s="29">
        <f t="shared" si="1741"/>
        <v>0</v>
      </c>
      <c r="Y3311" s="2">
        <f t="shared" si="1752"/>
        <v>0</v>
      </c>
      <c r="Z3311" s="82">
        <f t="shared" si="1742"/>
        <v>0</v>
      </c>
      <c r="AA3311" s="2">
        <f t="shared" si="1725"/>
        <v>0</v>
      </c>
      <c r="AB3311" s="27">
        <f t="shared" si="1749"/>
        <v>6.7299999999999999E-2</v>
      </c>
      <c r="AC3311" s="29">
        <f t="shared" si="1730"/>
        <v>15</v>
      </c>
      <c r="AD3311" s="29">
        <v>252</v>
      </c>
      <c r="AE3311" s="11">
        <f t="shared" si="1754"/>
        <v>1.003884435</v>
      </c>
      <c r="AF3311" s="2">
        <f t="shared" si="1726"/>
        <v>24.807495880000001</v>
      </c>
      <c r="AG3311" s="2">
        <f t="shared" si="1743"/>
        <v>24.807495880000001</v>
      </c>
      <c r="AH3311" s="3">
        <f t="shared" si="1744"/>
        <v>0</v>
      </c>
      <c r="AI3311" s="4" t="str">
        <f t="shared" si="1755"/>
        <v>A+J=</v>
      </c>
      <c r="AJ3311" s="12">
        <f t="shared" si="1750"/>
        <v>44440</v>
      </c>
      <c r="AK3311" s="12"/>
      <c r="AL3311" s="4"/>
      <c r="AM3311" s="1"/>
      <c r="AN3311" s="12"/>
      <c r="AO3311" s="1"/>
      <c r="AP3311" s="1"/>
      <c r="AQ3311" s="3"/>
      <c r="AR3311" s="3"/>
      <c r="AS3311" s="7"/>
      <c r="AT3311" s="1"/>
      <c r="AU3311" s="1"/>
      <c r="AV3311" s="1"/>
      <c r="AW3311" s="1"/>
      <c r="AX3311" s="1"/>
      <c r="AY3311" s="1"/>
      <c r="AZ3311" s="1"/>
      <c r="BA3311" s="1"/>
      <c r="BB3311" s="1"/>
    </row>
    <row r="3312" spans="1:54" x14ac:dyDescent="0.2">
      <c r="A3312" s="178">
        <f t="shared" si="1745"/>
        <v>44431</v>
      </c>
      <c r="B3312" s="2">
        <f t="shared" si="1731"/>
        <v>6411.1921003943398</v>
      </c>
      <c r="C3312" s="2">
        <f t="shared" si="1746"/>
        <v>4133.4034216800001</v>
      </c>
      <c r="D3312" s="2">
        <f>SUM(Y3312:Y$3321)</f>
        <v>4133.4034216800001</v>
      </c>
      <c r="E3312" s="11">
        <f t="shared" si="1732"/>
        <v>0</v>
      </c>
      <c r="F3312" s="99">
        <f t="shared" si="1727"/>
        <v>5769.98</v>
      </c>
      <c r="G3312" s="3">
        <f>IF(N3312=1,VLOOKUP(A3311,[1]Plan1!$BG$69:$BI$188,3),G3311)</f>
        <v>5825.37</v>
      </c>
      <c r="H3312" s="200">
        <f t="shared" si="1728"/>
        <v>44350</v>
      </c>
      <c r="I3312" s="200">
        <f t="shared" si="1729"/>
        <v>44380</v>
      </c>
      <c r="J3312" s="27">
        <f t="shared" si="1733"/>
        <v>9.5996866540266623E-3</v>
      </c>
      <c r="K3312" s="12">
        <f t="shared" si="1747"/>
        <v>44440</v>
      </c>
      <c r="L3312" s="12">
        <f t="shared" si="1734"/>
        <v>44440</v>
      </c>
      <c r="M3312" s="1">
        <f t="shared" si="1748"/>
        <v>22</v>
      </c>
      <c r="N3312" s="1">
        <f t="shared" si="1735"/>
        <v>15</v>
      </c>
      <c r="O3312" s="2">
        <f t="shared" si="1736"/>
        <v>1.00653528</v>
      </c>
      <c r="P3312" s="11">
        <f t="shared" si="1757"/>
        <v>1.00530005</v>
      </c>
      <c r="Q3312" s="11">
        <f t="shared" si="1753"/>
        <v>1.6640356515068868</v>
      </c>
      <c r="R3312" s="2">
        <f t="shared" si="1756"/>
        <v>1.6749105900000001</v>
      </c>
      <c r="S3312" s="2">
        <f t="shared" si="1751"/>
        <v>1.54506685</v>
      </c>
      <c r="T3312" s="2">
        <f t="shared" si="1737"/>
        <v>6386.3846045099999</v>
      </c>
      <c r="U3312" s="2">
        <f t="shared" si="1738"/>
        <v>2252.9811828343395</v>
      </c>
      <c r="V3312" s="2">
        <f t="shared" si="1739"/>
        <v>0</v>
      </c>
      <c r="W3312" s="2">
        <f t="shared" si="1740"/>
        <v>6386.38460451434</v>
      </c>
      <c r="X3312" s="29">
        <f t="shared" si="1741"/>
        <v>0</v>
      </c>
      <c r="Y3312" s="2">
        <f t="shared" si="1752"/>
        <v>0</v>
      </c>
      <c r="Z3312" s="82">
        <f t="shared" si="1742"/>
        <v>0</v>
      </c>
      <c r="AA3312" s="2">
        <f t="shared" ref="AA3312:AA3321" si="1758">IF(Z3312&gt;0,TRUNC(Z3312*T3312,8),0)</f>
        <v>0</v>
      </c>
      <c r="AB3312" s="27">
        <f t="shared" si="1749"/>
        <v>6.7299999999999999E-2</v>
      </c>
      <c r="AC3312" s="29">
        <f t="shared" si="1730"/>
        <v>15</v>
      </c>
      <c r="AD3312" s="29">
        <v>252</v>
      </c>
      <c r="AE3312" s="11">
        <f t="shared" si="1754"/>
        <v>1.003884435</v>
      </c>
      <c r="AF3312" s="2">
        <f t="shared" ref="AF3312:AF3321" si="1759">TRUNC((T3312*(AE3312-1)),8)</f>
        <v>24.807495880000001</v>
      </c>
      <c r="AG3312" s="2">
        <f t="shared" si="1743"/>
        <v>24.807495880000001</v>
      </c>
      <c r="AH3312" s="3">
        <f t="shared" si="1744"/>
        <v>0</v>
      </c>
      <c r="AI3312" s="4" t="str">
        <f t="shared" si="1755"/>
        <v>A+J=</v>
      </c>
      <c r="AJ3312" s="12">
        <f t="shared" si="1750"/>
        <v>44440</v>
      </c>
      <c r="AK3312" s="12"/>
      <c r="AL3312" s="4"/>
      <c r="AM3312" s="1"/>
      <c r="AN3312" s="12"/>
      <c r="AO3312" s="1"/>
      <c r="AP3312" s="1"/>
      <c r="AQ3312" s="3"/>
      <c r="AR3312" s="3"/>
      <c r="AS3312" s="7"/>
      <c r="AT3312" s="1"/>
      <c r="AU3312" s="1"/>
      <c r="AV3312" s="1"/>
      <c r="AW3312" s="1"/>
      <c r="AX3312" s="1"/>
      <c r="AY3312" s="1"/>
      <c r="AZ3312" s="1"/>
      <c r="BA3312" s="1"/>
      <c r="BB3312" s="1"/>
    </row>
    <row r="3313" spans="1:138" x14ac:dyDescent="0.2">
      <c r="A3313" s="178">
        <f t="shared" si="1745"/>
        <v>44432</v>
      </c>
      <c r="B3313" s="2">
        <f t="shared" si="1731"/>
        <v>6412.84936080434</v>
      </c>
      <c r="C3313" s="2">
        <f t="shared" si="1746"/>
        <v>4133.4034216800001</v>
      </c>
      <c r="D3313" s="2">
        <f>SUM(Y3313:Y$3321)</f>
        <v>4133.4034216800001</v>
      </c>
      <c r="E3313" s="11">
        <f t="shared" si="1732"/>
        <v>0</v>
      </c>
      <c r="F3313" s="99">
        <f t="shared" si="1727"/>
        <v>5769.98</v>
      </c>
      <c r="G3313" s="3">
        <f>IF(N3313=1,VLOOKUP(A3312,[1]Plan1!$BG$69:$BI$188,3),G3312)</f>
        <v>5825.37</v>
      </c>
      <c r="H3313" s="200">
        <f t="shared" si="1728"/>
        <v>44350</v>
      </c>
      <c r="I3313" s="200">
        <f t="shared" si="1729"/>
        <v>44380</v>
      </c>
      <c r="J3313" s="27">
        <f t="shared" si="1733"/>
        <v>9.5996866540266623E-3</v>
      </c>
      <c r="K3313" s="12">
        <f t="shared" si="1747"/>
        <v>44440</v>
      </c>
      <c r="L3313" s="12">
        <f t="shared" si="1734"/>
        <v>44440</v>
      </c>
      <c r="M3313" s="1">
        <f t="shared" si="1748"/>
        <v>22</v>
      </c>
      <c r="N3313" s="1">
        <f t="shared" si="1735"/>
        <v>16</v>
      </c>
      <c r="O3313" s="2">
        <f t="shared" si="1736"/>
        <v>1.0069724799999999</v>
      </c>
      <c r="P3313" s="11">
        <f t="shared" si="1757"/>
        <v>1.00530005</v>
      </c>
      <c r="Q3313" s="11">
        <f t="shared" si="1753"/>
        <v>1.6640356515068868</v>
      </c>
      <c r="R3313" s="2">
        <f t="shared" si="1756"/>
        <v>1.6756381</v>
      </c>
      <c r="S3313" s="2">
        <f t="shared" si="1751"/>
        <v>1.54506685</v>
      </c>
      <c r="T3313" s="2">
        <f t="shared" si="1737"/>
        <v>6386.3846045099999</v>
      </c>
      <c r="U3313" s="2">
        <f t="shared" si="1738"/>
        <v>2252.9811828343395</v>
      </c>
      <c r="V3313" s="2">
        <f t="shared" si="1739"/>
        <v>0</v>
      </c>
      <c r="W3313" s="2">
        <f t="shared" si="1740"/>
        <v>6386.38460451434</v>
      </c>
      <c r="X3313" s="29">
        <f t="shared" si="1741"/>
        <v>0</v>
      </c>
      <c r="Y3313" s="2">
        <f t="shared" si="1752"/>
        <v>0</v>
      </c>
      <c r="Z3313" s="82">
        <f t="shared" si="1742"/>
        <v>0</v>
      </c>
      <c r="AA3313" s="2">
        <f t="shared" si="1758"/>
        <v>0</v>
      </c>
      <c r="AB3313" s="27">
        <f t="shared" si="1749"/>
        <v>6.7299999999999999E-2</v>
      </c>
      <c r="AC3313" s="29">
        <f t="shared" si="1730"/>
        <v>16</v>
      </c>
      <c r="AD3313" s="29">
        <v>252</v>
      </c>
      <c r="AE3313" s="11">
        <f t="shared" si="1754"/>
        <v>1.004143934</v>
      </c>
      <c r="AF3313" s="2">
        <f t="shared" si="1759"/>
        <v>26.46475629</v>
      </c>
      <c r="AG3313" s="2">
        <f t="shared" si="1743"/>
        <v>26.46475629</v>
      </c>
      <c r="AH3313" s="3">
        <f t="shared" si="1744"/>
        <v>0</v>
      </c>
      <c r="AI3313" s="4" t="str">
        <f t="shared" si="1755"/>
        <v>A+J=</v>
      </c>
      <c r="AJ3313" s="12">
        <f t="shared" si="1750"/>
        <v>44440</v>
      </c>
      <c r="AK3313" s="12"/>
      <c r="AL3313" s="4"/>
      <c r="AM3313" s="1"/>
      <c r="AN3313" s="12"/>
      <c r="AO3313" s="1"/>
      <c r="AP3313" s="1"/>
      <c r="AQ3313" s="3"/>
      <c r="AR3313" s="3"/>
      <c r="AS3313" s="7"/>
      <c r="AT3313" s="1"/>
      <c r="AU3313" s="1"/>
      <c r="AV3313" s="1"/>
      <c r="AW3313" s="1"/>
      <c r="AX3313" s="1"/>
      <c r="AY3313" s="1"/>
      <c r="AZ3313" s="1"/>
      <c r="BA3313" s="1"/>
      <c r="BB3313" s="1"/>
    </row>
    <row r="3314" spans="1:138" x14ac:dyDescent="0.2">
      <c r="A3314" s="178">
        <f t="shared" si="1745"/>
        <v>44433</v>
      </c>
      <c r="B3314" s="2">
        <f t="shared" si="1731"/>
        <v>6414.50704272434</v>
      </c>
      <c r="C3314" s="2">
        <f t="shared" si="1746"/>
        <v>4133.4034216800001</v>
      </c>
      <c r="D3314" s="2">
        <f>SUM(Y3314:Y$3321)</f>
        <v>4133.4034216800001</v>
      </c>
      <c r="E3314" s="11">
        <f t="shared" si="1732"/>
        <v>0</v>
      </c>
      <c r="F3314" s="99">
        <f t="shared" si="1727"/>
        <v>5769.98</v>
      </c>
      <c r="G3314" s="3">
        <f>IF(N3314=1,VLOOKUP(A3313,[1]Plan1!$BG$69:$BI$188,3),G3313)</f>
        <v>5825.37</v>
      </c>
      <c r="H3314" s="200">
        <f t="shared" si="1728"/>
        <v>44350</v>
      </c>
      <c r="I3314" s="200">
        <f t="shared" si="1729"/>
        <v>44380</v>
      </c>
      <c r="J3314" s="27">
        <f t="shared" si="1733"/>
        <v>9.5996866540266623E-3</v>
      </c>
      <c r="K3314" s="12">
        <f t="shared" si="1747"/>
        <v>44440</v>
      </c>
      <c r="L3314" s="12">
        <f t="shared" si="1734"/>
        <v>44440</v>
      </c>
      <c r="M3314" s="1">
        <f t="shared" si="1748"/>
        <v>22</v>
      </c>
      <c r="N3314" s="1">
        <f t="shared" si="1735"/>
        <v>17</v>
      </c>
      <c r="O3314" s="2">
        <f t="shared" si="1736"/>
        <v>1.00740987</v>
      </c>
      <c r="P3314" s="11">
        <f t="shared" si="1757"/>
        <v>1.00530005</v>
      </c>
      <c r="Q3314" s="11">
        <f t="shared" si="1753"/>
        <v>1.6640356515068868</v>
      </c>
      <c r="R3314" s="2">
        <f t="shared" si="1756"/>
        <v>1.67636593</v>
      </c>
      <c r="S3314" s="2">
        <f t="shared" si="1751"/>
        <v>1.54506685</v>
      </c>
      <c r="T3314" s="2">
        <f t="shared" si="1737"/>
        <v>6386.3846045099999</v>
      </c>
      <c r="U3314" s="2">
        <f t="shared" si="1738"/>
        <v>2252.9811828343395</v>
      </c>
      <c r="V3314" s="2">
        <f t="shared" si="1739"/>
        <v>0</v>
      </c>
      <c r="W3314" s="2">
        <f t="shared" si="1740"/>
        <v>6386.38460451434</v>
      </c>
      <c r="X3314" s="29">
        <f t="shared" si="1741"/>
        <v>0</v>
      </c>
      <c r="Y3314" s="2">
        <f t="shared" si="1752"/>
        <v>0</v>
      </c>
      <c r="Z3314" s="82">
        <f t="shared" si="1742"/>
        <v>0</v>
      </c>
      <c r="AA3314" s="2">
        <f t="shared" si="1758"/>
        <v>0</v>
      </c>
      <c r="AB3314" s="27">
        <f t="shared" si="1749"/>
        <v>6.7299999999999999E-2</v>
      </c>
      <c r="AC3314" s="29">
        <f t="shared" si="1730"/>
        <v>17</v>
      </c>
      <c r="AD3314" s="29">
        <v>252</v>
      </c>
      <c r="AE3314" s="11">
        <f t="shared" si="1754"/>
        <v>1.0044034989999999</v>
      </c>
      <c r="AF3314" s="2">
        <f t="shared" si="1759"/>
        <v>28.122438209999999</v>
      </c>
      <c r="AG3314" s="2">
        <f t="shared" si="1743"/>
        <v>28.122438209999999</v>
      </c>
      <c r="AH3314" s="3">
        <f t="shared" si="1744"/>
        <v>0</v>
      </c>
      <c r="AI3314" s="4" t="str">
        <f t="shared" si="1755"/>
        <v>A+J=</v>
      </c>
      <c r="AJ3314" s="12">
        <f t="shared" si="1750"/>
        <v>44440</v>
      </c>
      <c r="AK3314" s="12"/>
      <c r="AL3314" s="4"/>
      <c r="AM3314" s="1"/>
      <c r="AN3314" s="12"/>
      <c r="AO3314" s="1"/>
      <c r="AP3314" s="1"/>
      <c r="AQ3314" s="3"/>
      <c r="AR3314" s="3"/>
      <c r="AS3314" s="7"/>
      <c r="AT3314" s="1"/>
      <c r="AU3314" s="1"/>
      <c r="AV3314" s="1"/>
      <c r="AW3314" s="1"/>
      <c r="AX3314" s="1"/>
      <c r="AY3314" s="1"/>
      <c r="AZ3314" s="1"/>
      <c r="BA3314" s="1"/>
      <c r="BB3314" s="1"/>
    </row>
    <row r="3315" spans="1:138" x14ac:dyDescent="0.2">
      <c r="A3315" s="178">
        <f t="shared" si="1745"/>
        <v>44434</v>
      </c>
      <c r="B3315" s="2">
        <f t="shared" si="1731"/>
        <v>6416.1651525343405</v>
      </c>
      <c r="C3315" s="2">
        <f t="shared" si="1746"/>
        <v>4133.4034216800001</v>
      </c>
      <c r="D3315" s="2">
        <f>SUM(Y3315:Y$3321)</f>
        <v>4133.4034216800001</v>
      </c>
      <c r="E3315" s="11">
        <f t="shared" si="1732"/>
        <v>0</v>
      </c>
      <c r="F3315" s="99">
        <f t="shared" si="1727"/>
        <v>5769.98</v>
      </c>
      <c r="G3315" s="3">
        <f>IF(N3315=1,VLOOKUP(A3314,[1]Plan1!$BG$69:$BI$188,3),G3314)</f>
        <v>5825.37</v>
      </c>
      <c r="H3315" s="200">
        <f t="shared" si="1728"/>
        <v>44350</v>
      </c>
      <c r="I3315" s="200">
        <f t="shared" si="1729"/>
        <v>44380</v>
      </c>
      <c r="J3315" s="27">
        <f t="shared" si="1733"/>
        <v>9.5996866540266623E-3</v>
      </c>
      <c r="K3315" s="12">
        <f t="shared" si="1747"/>
        <v>44440</v>
      </c>
      <c r="L3315" s="12">
        <f t="shared" si="1734"/>
        <v>44440</v>
      </c>
      <c r="M3315" s="1">
        <f t="shared" si="1748"/>
        <v>22</v>
      </c>
      <c r="N3315" s="1">
        <f t="shared" si="1735"/>
        <v>18</v>
      </c>
      <c r="O3315" s="2">
        <f t="shared" si="1736"/>
        <v>1.00784746</v>
      </c>
      <c r="P3315" s="11">
        <f t="shared" si="1757"/>
        <v>1.00530005</v>
      </c>
      <c r="Q3315" s="11">
        <f t="shared" si="1753"/>
        <v>1.6640356515068868</v>
      </c>
      <c r="R3315" s="2">
        <f t="shared" si="1756"/>
        <v>1.6770940999999999</v>
      </c>
      <c r="S3315" s="2">
        <f t="shared" si="1751"/>
        <v>1.54506685</v>
      </c>
      <c r="T3315" s="2">
        <f t="shared" si="1737"/>
        <v>6386.3846045099999</v>
      </c>
      <c r="U3315" s="2">
        <f t="shared" si="1738"/>
        <v>2252.9811828343395</v>
      </c>
      <c r="V3315" s="2">
        <f t="shared" si="1739"/>
        <v>0</v>
      </c>
      <c r="W3315" s="2">
        <f t="shared" si="1740"/>
        <v>6386.38460451434</v>
      </c>
      <c r="X3315" s="29">
        <f t="shared" si="1741"/>
        <v>0</v>
      </c>
      <c r="Y3315" s="2">
        <f t="shared" si="1752"/>
        <v>0</v>
      </c>
      <c r="Z3315" s="82">
        <f t="shared" si="1742"/>
        <v>0</v>
      </c>
      <c r="AA3315" s="2">
        <f t="shared" si="1758"/>
        <v>0</v>
      </c>
      <c r="AB3315" s="27">
        <f t="shared" si="1749"/>
        <v>6.7299999999999999E-2</v>
      </c>
      <c r="AC3315" s="29">
        <f t="shared" si="1730"/>
        <v>18</v>
      </c>
      <c r="AD3315" s="29">
        <v>252</v>
      </c>
      <c r="AE3315" s="11">
        <f t="shared" si="1754"/>
        <v>1.004663131</v>
      </c>
      <c r="AF3315" s="2">
        <f t="shared" si="1759"/>
        <v>29.780548020000001</v>
      </c>
      <c r="AG3315" s="2">
        <f t="shared" si="1743"/>
        <v>29.780548020000001</v>
      </c>
      <c r="AH3315" s="3">
        <f t="shared" si="1744"/>
        <v>0</v>
      </c>
      <c r="AI3315" s="4" t="str">
        <f t="shared" si="1755"/>
        <v>A+J=</v>
      </c>
      <c r="AJ3315" s="12">
        <f t="shared" si="1750"/>
        <v>44440</v>
      </c>
      <c r="AK3315" s="12"/>
      <c r="AL3315" s="4"/>
      <c r="AM3315" s="1"/>
      <c r="AN3315" s="12"/>
      <c r="AO3315" s="1"/>
      <c r="AP3315" s="1"/>
      <c r="AQ3315" s="3"/>
      <c r="AR3315" s="3"/>
      <c r="AS3315" s="7"/>
      <c r="AT3315" s="1"/>
      <c r="AU3315" s="1"/>
      <c r="AV3315" s="1"/>
      <c r="AW3315" s="1"/>
      <c r="AX3315" s="1"/>
      <c r="AY3315" s="1"/>
      <c r="AZ3315" s="1"/>
      <c r="BA3315" s="1"/>
      <c r="BB3315" s="1"/>
    </row>
    <row r="3316" spans="1:138" x14ac:dyDescent="0.2">
      <c r="A3316" s="178">
        <f t="shared" si="1745"/>
        <v>44435</v>
      </c>
      <c r="B3316" s="2">
        <f t="shared" si="1731"/>
        <v>6417.8236966143404</v>
      </c>
      <c r="C3316" s="2">
        <f t="shared" si="1746"/>
        <v>4133.4034216800001</v>
      </c>
      <c r="D3316" s="2">
        <f>SUM(Y3316:Y$3321)</f>
        <v>4133.4034216800001</v>
      </c>
      <c r="E3316" s="11">
        <f t="shared" si="1732"/>
        <v>0</v>
      </c>
      <c r="F3316" s="99">
        <f t="shared" si="1727"/>
        <v>5769.98</v>
      </c>
      <c r="G3316" s="3">
        <f>IF(N3316=1,VLOOKUP(A3315,[1]Plan1!$BG$69:$BI$188,3),G3315)</f>
        <v>5825.37</v>
      </c>
      <c r="H3316" s="200">
        <f t="shared" si="1728"/>
        <v>44350</v>
      </c>
      <c r="I3316" s="200">
        <f t="shared" si="1729"/>
        <v>44380</v>
      </c>
      <c r="J3316" s="27">
        <f t="shared" si="1733"/>
        <v>9.5996866540266623E-3</v>
      </c>
      <c r="K3316" s="12">
        <f t="shared" si="1747"/>
        <v>44440</v>
      </c>
      <c r="L3316" s="12">
        <f t="shared" si="1734"/>
        <v>44440</v>
      </c>
      <c r="M3316" s="1">
        <f t="shared" si="1748"/>
        <v>22</v>
      </c>
      <c r="N3316" s="1">
        <f t="shared" si="1735"/>
        <v>19</v>
      </c>
      <c r="O3316" s="2">
        <f t="shared" si="1736"/>
        <v>1.00828523</v>
      </c>
      <c r="P3316" s="11">
        <f t="shared" si="1757"/>
        <v>1.00530005</v>
      </c>
      <c r="Q3316" s="11">
        <f t="shared" si="1753"/>
        <v>1.6640356515068868</v>
      </c>
      <c r="R3316" s="2">
        <f t="shared" si="1756"/>
        <v>1.6778225600000001</v>
      </c>
      <c r="S3316" s="2">
        <f t="shared" si="1751"/>
        <v>1.54506685</v>
      </c>
      <c r="T3316" s="2">
        <f t="shared" si="1737"/>
        <v>6386.3846045099999</v>
      </c>
      <c r="U3316" s="2">
        <f t="shared" si="1738"/>
        <v>2252.9811828343395</v>
      </c>
      <c r="V3316" s="2">
        <f t="shared" si="1739"/>
        <v>0</v>
      </c>
      <c r="W3316" s="2">
        <f t="shared" si="1740"/>
        <v>6386.38460451434</v>
      </c>
      <c r="X3316" s="29">
        <f t="shared" si="1741"/>
        <v>0</v>
      </c>
      <c r="Y3316" s="2">
        <f t="shared" si="1752"/>
        <v>0</v>
      </c>
      <c r="Z3316" s="82">
        <f t="shared" si="1742"/>
        <v>0</v>
      </c>
      <c r="AA3316" s="2">
        <f t="shared" si="1758"/>
        <v>0</v>
      </c>
      <c r="AB3316" s="27">
        <f t="shared" si="1749"/>
        <v>6.7299999999999999E-2</v>
      </c>
      <c r="AC3316" s="29">
        <f t="shared" si="1730"/>
        <v>19</v>
      </c>
      <c r="AD3316" s="29">
        <v>252</v>
      </c>
      <c r="AE3316" s="11">
        <f t="shared" si="1754"/>
        <v>1.004922831</v>
      </c>
      <c r="AF3316" s="2">
        <f t="shared" si="1759"/>
        <v>31.4390921</v>
      </c>
      <c r="AG3316" s="2">
        <f t="shared" si="1743"/>
        <v>31.4390921</v>
      </c>
      <c r="AH3316" s="3">
        <f t="shared" si="1744"/>
        <v>0</v>
      </c>
      <c r="AI3316" s="4" t="str">
        <f t="shared" si="1755"/>
        <v>A+J=</v>
      </c>
      <c r="AJ3316" s="12">
        <f t="shared" si="1750"/>
        <v>44440</v>
      </c>
      <c r="AK3316" s="16"/>
      <c r="AL3316" s="98"/>
      <c r="AM3316" s="38"/>
      <c r="AN3316" s="16"/>
      <c r="AO3316" s="38"/>
      <c r="AP3316" s="38"/>
      <c r="AQ3316" s="49"/>
      <c r="AR3316" s="49"/>
      <c r="AS3316" s="80"/>
      <c r="AT3316" s="38"/>
      <c r="AU3316" s="38"/>
      <c r="AV3316" s="38"/>
      <c r="AW3316" s="38"/>
      <c r="AX3316" s="38"/>
      <c r="AY3316" s="38"/>
      <c r="AZ3316" s="38"/>
      <c r="BA3316" s="38"/>
      <c r="BB3316" s="38"/>
      <c r="BC3316" s="38"/>
      <c r="BD3316" s="38"/>
      <c r="BE3316" s="38"/>
      <c r="BF3316" s="38"/>
      <c r="BG3316" s="38"/>
      <c r="BH3316" s="38"/>
      <c r="BI3316" s="38"/>
      <c r="BJ3316" s="38"/>
      <c r="BK3316" s="38"/>
      <c r="BL3316" s="38"/>
      <c r="BM3316" s="38"/>
      <c r="BN3316" s="38"/>
      <c r="BO3316" s="38"/>
      <c r="BP3316" s="38"/>
      <c r="BQ3316" s="38"/>
      <c r="BR3316" s="38"/>
      <c r="BS3316" s="38"/>
      <c r="BT3316" s="38"/>
      <c r="BU3316" s="38"/>
      <c r="BV3316" s="38"/>
      <c r="BW3316" s="38"/>
      <c r="BX3316" s="38"/>
      <c r="BY3316" s="38"/>
      <c r="BZ3316" s="38"/>
      <c r="CA3316" s="38"/>
      <c r="CB3316" s="38"/>
      <c r="CC3316" s="38"/>
      <c r="CD3316" s="38"/>
      <c r="CE3316" s="38"/>
      <c r="CF3316" s="38"/>
      <c r="CG3316" s="38"/>
      <c r="CH3316" s="38"/>
      <c r="CI3316" s="38"/>
      <c r="CJ3316" s="38"/>
      <c r="CK3316" s="38"/>
      <c r="CL3316" s="38"/>
      <c r="CM3316" s="38"/>
      <c r="CN3316" s="38"/>
      <c r="CO3316" s="38"/>
      <c r="CP3316" s="38"/>
      <c r="CQ3316" s="38"/>
      <c r="CR3316" s="38"/>
      <c r="CS3316" s="38"/>
      <c r="CT3316" s="38"/>
      <c r="CU3316" s="38"/>
      <c r="CV3316" s="38"/>
      <c r="CW3316" s="38"/>
      <c r="CX3316" s="38"/>
      <c r="CY3316" s="38"/>
      <c r="CZ3316" s="38"/>
      <c r="DA3316" s="38"/>
      <c r="DB3316" s="38"/>
      <c r="DC3316" s="38"/>
      <c r="DD3316" s="38"/>
      <c r="DE3316" s="38"/>
      <c r="DF3316" s="38"/>
      <c r="DG3316" s="38"/>
      <c r="DH3316" s="38"/>
      <c r="DI3316" s="38"/>
      <c r="DJ3316" s="38"/>
      <c r="DK3316" s="38"/>
      <c r="DL3316" s="38"/>
      <c r="DM3316" s="38"/>
      <c r="DN3316" s="38"/>
      <c r="DO3316" s="38"/>
      <c r="DP3316" s="38"/>
      <c r="DQ3316" s="38"/>
      <c r="DR3316" s="38"/>
      <c r="DS3316" s="38"/>
      <c r="DT3316" s="38"/>
      <c r="DU3316" s="38"/>
      <c r="DV3316" s="38"/>
      <c r="DW3316" s="38"/>
      <c r="DX3316" s="38"/>
      <c r="DY3316" s="38"/>
      <c r="DZ3316" s="38"/>
      <c r="EA3316" s="38"/>
      <c r="EB3316" s="38"/>
      <c r="EC3316" s="38"/>
      <c r="ED3316" s="38"/>
      <c r="EE3316" s="38"/>
      <c r="EF3316" s="38"/>
      <c r="EG3316" s="38"/>
      <c r="EH3316" s="38"/>
    </row>
    <row r="3317" spans="1:138" x14ac:dyDescent="0.2">
      <c r="A3317" s="178">
        <f t="shared" si="1745"/>
        <v>44436</v>
      </c>
      <c r="B3317" s="2">
        <f t="shared" si="1731"/>
        <v>6419.4826622043402</v>
      </c>
      <c r="C3317" s="2">
        <f t="shared" si="1746"/>
        <v>4133.4034216800001</v>
      </c>
      <c r="D3317" s="2">
        <f>SUM(Y3317:Y$3321)</f>
        <v>4133.4034216800001</v>
      </c>
      <c r="E3317" s="11">
        <f t="shared" si="1732"/>
        <v>0</v>
      </c>
      <c r="F3317" s="99">
        <f t="shared" si="1727"/>
        <v>5769.98</v>
      </c>
      <c r="G3317" s="3">
        <f>IF(N3317=1,VLOOKUP(A3316,[1]Plan1!$BG$69:$BI$188,3),G3316)</f>
        <v>5825.37</v>
      </c>
      <c r="H3317" s="200">
        <f t="shared" si="1728"/>
        <v>44350</v>
      </c>
      <c r="I3317" s="200">
        <f t="shared" si="1729"/>
        <v>44380</v>
      </c>
      <c r="J3317" s="27">
        <f t="shared" si="1733"/>
        <v>9.5996866540266623E-3</v>
      </c>
      <c r="K3317" s="12">
        <f t="shared" si="1747"/>
        <v>44440</v>
      </c>
      <c r="L3317" s="12">
        <f t="shared" si="1734"/>
        <v>44440</v>
      </c>
      <c r="M3317" s="1">
        <f t="shared" si="1748"/>
        <v>22</v>
      </c>
      <c r="N3317" s="1">
        <f t="shared" si="1735"/>
        <v>20</v>
      </c>
      <c r="O3317" s="2">
        <f t="shared" si="1736"/>
        <v>1.00872319</v>
      </c>
      <c r="P3317" s="11">
        <f t="shared" si="1757"/>
        <v>1.00530005</v>
      </c>
      <c r="Q3317" s="11">
        <f t="shared" si="1753"/>
        <v>1.6640356515068868</v>
      </c>
      <c r="R3317" s="2">
        <f t="shared" si="1756"/>
        <v>1.67855135</v>
      </c>
      <c r="S3317" s="2">
        <f t="shared" si="1751"/>
        <v>1.54506685</v>
      </c>
      <c r="T3317" s="2">
        <f t="shared" si="1737"/>
        <v>6386.3846045099999</v>
      </c>
      <c r="U3317" s="2">
        <f t="shared" si="1738"/>
        <v>2252.9811828343395</v>
      </c>
      <c r="V3317" s="2">
        <f t="shared" si="1739"/>
        <v>0</v>
      </c>
      <c r="W3317" s="2">
        <f t="shared" si="1740"/>
        <v>6386.38460451434</v>
      </c>
      <c r="X3317" s="29">
        <f t="shared" si="1741"/>
        <v>0</v>
      </c>
      <c r="Y3317" s="2">
        <f t="shared" si="1752"/>
        <v>0</v>
      </c>
      <c r="Z3317" s="82">
        <f t="shared" si="1742"/>
        <v>0</v>
      </c>
      <c r="AA3317" s="2">
        <f t="shared" si="1758"/>
        <v>0</v>
      </c>
      <c r="AB3317" s="27">
        <f t="shared" si="1749"/>
        <v>6.7299999999999999E-2</v>
      </c>
      <c r="AC3317" s="29">
        <f t="shared" si="1730"/>
        <v>20</v>
      </c>
      <c r="AD3317" s="29">
        <v>252</v>
      </c>
      <c r="AE3317" s="11">
        <f t="shared" si="1754"/>
        <v>1.0051825969999999</v>
      </c>
      <c r="AF3317" s="2">
        <f t="shared" si="1759"/>
        <v>33.098057689999997</v>
      </c>
      <c r="AG3317" s="2">
        <f t="shared" si="1743"/>
        <v>33.098057689999997</v>
      </c>
      <c r="AH3317" s="3">
        <f t="shared" si="1744"/>
        <v>0</v>
      </c>
      <c r="AI3317" s="4" t="str">
        <f t="shared" si="1755"/>
        <v>A+J=</v>
      </c>
      <c r="AJ3317" s="12">
        <f t="shared" si="1750"/>
        <v>44440</v>
      </c>
      <c r="AK3317" s="12"/>
      <c r="AL3317" s="4"/>
      <c r="AM3317" s="1"/>
      <c r="AN3317" s="12"/>
      <c r="AO3317" s="1"/>
      <c r="AP3317" s="1"/>
      <c r="AQ3317" s="3"/>
      <c r="AR3317" s="3"/>
      <c r="AS3317" s="7"/>
      <c r="AT3317" s="1"/>
      <c r="AU3317" s="1"/>
      <c r="AV3317" s="1"/>
      <c r="AW3317" s="1"/>
      <c r="AX3317" s="1"/>
      <c r="AY3317" s="1"/>
      <c r="AZ3317" s="1"/>
      <c r="BA3317" s="1"/>
      <c r="BB3317" s="1"/>
    </row>
    <row r="3318" spans="1:138" x14ac:dyDescent="0.2">
      <c r="A3318" s="178">
        <f t="shared" si="1745"/>
        <v>44437</v>
      </c>
      <c r="B3318" s="2">
        <f t="shared" si="1731"/>
        <v>6419.4826622043402</v>
      </c>
      <c r="C3318" s="2">
        <f t="shared" si="1746"/>
        <v>4133.4034216800001</v>
      </c>
      <c r="D3318" s="2">
        <f>SUM(Y3318:Y$3321)</f>
        <v>4133.4034216800001</v>
      </c>
      <c r="E3318" s="11">
        <f t="shared" si="1732"/>
        <v>0</v>
      </c>
      <c r="F3318" s="99">
        <f t="shared" si="1727"/>
        <v>5769.98</v>
      </c>
      <c r="G3318" s="3">
        <f>IF(N3318=1,VLOOKUP(A3317,[1]Plan1!$BG$69:$BI$188,3),G3317)</f>
        <v>5825.37</v>
      </c>
      <c r="H3318" s="200">
        <f t="shared" si="1728"/>
        <v>44350</v>
      </c>
      <c r="I3318" s="200">
        <f t="shared" si="1729"/>
        <v>44380</v>
      </c>
      <c r="J3318" s="27">
        <f t="shared" si="1733"/>
        <v>9.5996866540266623E-3</v>
      </c>
      <c r="K3318" s="12">
        <f t="shared" si="1747"/>
        <v>44440</v>
      </c>
      <c r="L3318" s="12">
        <f t="shared" si="1734"/>
        <v>44440</v>
      </c>
      <c r="M3318" s="1">
        <f t="shared" si="1748"/>
        <v>22</v>
      </c>
      <c r="N3318" s="1">
        <f t="shared" si="1735"/>
        <v>20</v>
      </c>
      <c r="O3318" s="2">
        <f t="shared" si="1736"/>
        <v>1.00872319</v>
      </c>
      <c r="P3318" s="11">
        <f t="shared" si="1757"/>
        <v>1.00530005</v>
      </c>
      <c r="Q3318" s="11">
        <f t="shared" si="1753"/>
        <v>1.6640356515068868</v>
      </c>
      <c r="R3318" s="2">
        <f t="shared" si="1756"/>
        <v>1.67855135</v>
      </c>
      <c r="S3318" s="2">
        <f t="shared" si="1751"/>
        <v>1.54506685</v>
      </c>
      <c r="T3318" s="2">
        <f t="shared" si="1737"/>
        <v>6386.3846045099999</v>
      </c>
      <c r="U3318" s="2">
        <f t="shared" si="1738"/>
        <v>2252.9811828343395</v>
      </c>
      <c r="V3318" s="2">
        <f t="shared" si="1739"/>
        <v>0</v>
      </c>
      <c r="W3318" s="2">
        <f t="shared" si="1740"/>
        <v>6386.38460451434</v>
      </c>
      <c r="X3318" s="29">
        <f t="shared" si="1741"/>
        <v>0</v>
      </c>
      <c r="Y3318" s="2">
        <f t="shared" si="1752"/>
        <v>0</v>
      </c>
      <c r="Z3318" s="82">
        <f t="shared" si="1742"/>
        <v>0</v>
      </c>
      <c r="AA3318" s="2">
        <f t="shared" si="1758"/>
        <v>0</v>
      </c>
      <c r="AB3318" s="27">
        <f t="shared" si="1749"/>
        <v>6.7299999999999999E-2</v>
      </c>
      <c r="AC3318" s="29">
        <f t="shared" si="1730"/>
        <v>20</v>
      </c>
      <c r="AD3318" s="29">
        <v>252</v>
      </c>
      <c r="AE3318" s="11">
        <f t="shared" si="1754"/>
        <v>1.0051825969999999</v>
      </c>
      <c r="AF3318" s="2">
        <f t="shared" si="1759"/>
        <v>33.098057689999997</v>
      </c>
      <c r="AG3318" s="2">
        <f t="shared" si="1743"/>
        <v>33.098057689999997</v>
      </c>
      <c r="AH3318" s="3">
        <f t="shared" si="1744"/>
        <v>0</v>
      </c>
      <c r="AI3318" s="4" t="str">
        <f t="shared" si="1755"/>
        <v>A+J=</v>
      </c>
      <c r="AJ3318" s="12">
        <f t="shared" si="1750"/>
        <v>44440</v>
      </c>
      <c r="AK3318" s="12"/>
      <c r="AL3318" s="4"/>
      <c r="AM3318" s="1"/>
      <c r="AN3318" s="12"/>
      <c r="AO3318" s="1"/>
      <c r="AP3318" s="1"/>
      <c r="AQ3318" s="3"/>
      <c r="AR3318" s="3"/>
      <c r="AS3318" s="7"/>
      <c r="AT3318" s="1"/>
      <c r="AU3318" s="1"/>
      <c r="AV3318" s="1"/>
      <c r="AW3318" s="1"/>
      <c r="AX3318" s="1"/>
      <c r="AY3318" s="1"/>
      <c r="AZ3318" s="1"/>
      <c r="BA3318" s="1"/>
      <c r="BB3318" s="1"/>
    </row>
    <row r="3319" spans="1:138" x14ac:dyDescent="0.2">
      <c r="A3319" s="178">
        <f t="shared" si="1745"/>
        <v>44438</v>
      </c>
      <c r="B3319" s="2">
        <f t="shared" si="1731"/>
        <v>6419.4826622043402</v>
      </c>
      <c r="C3319" s="2">
        <f t="shared" si="1746"/>
        <v>4133.4034216800001</v>
      </c>
      <c r="D3319" s="2">
        <f>SUM(Y3319:Y$3321)</f>
        <v>4133.4034216800001</v>
      </c>
      <c r="E3319" s="11">
        <f t="shared" si="1732"/>
        <v>0</v>
      </c>
      <c r="F3319" s="99">
        <f t="shared" si="1727"/>
        <v>5769.98</v>
      </c>
      <c r="G3319" s="3">
        <f>IF(N3319=1,VLOOKUP(A3318,[1]Plan1!$BG$69:$BI$188,3),G3318)</f>
        <v>5825.37</v>
      </c>
      <c r="H3319" s="200">
        <f t="shared" si="1728"/>
        <v>44350</v>
      </c>
      <c r="I3319" s="200">
        <f t="shared" si="1729"/>
        <v>44380</v>
      </c>
      <c r="J3319" s="27">
        <f t="shared" si="1733"/>
        <v>9.5996866540266623E-3</v>
      </c>
      <c r="K3319" s="12">
        <f t="shared" si="1747"/>
        <v>44440</v>
      </c>
      <c r="L3319" s="12">
        <f t="shared" si="1734"/>
        <v>44440</v>
      </c>
      <c r="M3319" s="1">
        <f t="shared" si="1748"/>
        <v>22</v>
      </c>
      <c r="N3319" s="1">
        <f t="shared" si="1735"/>
        <v>20</v>
      </c>
      <c r="O3319" s="2">
        <f t="shared" si="1736"/>
        <v>1.00872319</v>
      </c>
      <c r="P3319" s="11">
        <f t="shared" si="1757"/>
        <v>1.00530005</v>
      </c>
      <c r="Q3319" s="11">
        <f t="shared" si="1753"/>
        <v>1.6640356515068868</v>
      </c>
      <c r="R3319" s="2">
        <f t="shared" si="1756"/>
        <v>1.67855135</v>
      </c>
      <c r="S3319" s="2">
        <f t="shared" si="1751"/>
        <v>1.54506685</v>
      </c>
      <c r="T3319" s="2">
        <f t="shared" si="1737"/>
        <v>6386.3846045099999</v>
      </c>
      <c r="U3319" s="2">
        <f t="shared" si="1738"/>
        <v>2252.9811828343395</v>
      </c>
      <c r="V3319" s="2">
        <f t="shared" si="1739"/>
        <v>0</v>
      </c>
      <c r="W3319" s="2">
        <f t="shared" si="1740"/>
        <v>6386.38460451434</v>
      </c>
      <c r="X3319" s="29">
        <f t="shared" si="1741"/>
        <v>0</v>
      </c>
      <c r="Y3319" s="2">
        <f t="shared" si="1752"/>
        <v>0</v>
      </c>
      <c r="Z3319" s="82">
        <f t="shared" si="1742"/>
        <v>0</v>
      </c>
      <c r="AA3319" s="2">
        <f t="shared" si="1758"/>
        <v>0</v>
      </c>
      <c r="AB3319" s="27">
        <f t="shared" si="1749"/>
        <v>6.7299999999999999E-2</v>
      </c>
      <c r="AC3319" s="29">
        <f t="shared" si="1730"/>
        <v>20</v>
      </c>
      <c r="AD3319" s="29">
        <v>252</v>
      </c>
      <c r="AE3319" s="11">
        <f t="shared" si="1754"/>
        <v>1.0051825969999999</v>
      </c>
      <c r="AF3319" s="2">
        <f t="shared" si="1759"/>
        <v>33.098057689999997</v>
      </c>
      <c r="AG3319" s="2">
        <f t="shared" si="1743"/>
        <v>33.098057689999997</v>
      </c>
      <c r="AH3319" s="3">
        <f t="shared" si="1744"/>
        <v>0</v>
      </c>
      <c r="AI3319" s="4" t="str">
        <f t="shared" si="1755"/>
        <v>A+J=</v>
      </c>
      <c r="AJ3319" s="12">
        <f t="shared" si="1750"/>
        <v>44440</v>
      </c>
      <c r="AK3319" s="12"/>
      <c r="AL3319" s="4"/>
      <c r="AM3319" s="1"/>
      <c r="AN3319" s="12"/>
      <c r="AO3319" s="1"/>
      <c r="AP3319" s="1"/>
      <c r="AQ3319" s="3"/>
      <c r="AR3319" s="3"/>
      <c r="AS3319" s="7"/>
      <c r="AT3319" s="1"/>
      <c r="AU3319" s="1"/>
      <c r="AV3319" s="1"/>
      <c r="AW3319" s="1"/>
      <c r="AX3319" s="1"/>
      <c r="AY3319" s="1"/>
      <c r="AZ3319" s="1"/>
      <c r="BA3319" s="1"/>
      <c r="BB3319" s="1"/>
    </row>
    <row r="3320" spans="1:138" x14ac:dyDescent="0.2">
      <c r="A3320" s="178">
        <f t="shared" si="1745"/>
        <v>44439</v>
      </c>
      <c r="B3320" s="2">
        <f t="shared" si="1731"/>
        <v>6421.1420620543404</v>
      </c>
      <c r="C3320" s="2">
        <f t="shared" si="1746"/>
        <v>4133.4034216800001</v>
      </c>
      <c r="D3320" s="2">
        <f>SUM(Y3320:Y$3321)</f>
        <v>4133.4034216800001</v>
      </c>
      <c r="E3320" s="11">
        <f t="shared" si="1732"/>
        <v>0</v>
      </c>
      <c r="F3320" s="99">
        <f t="shared" si="1727"/>
        <v>5769.98</v>
      </c>
      <c r="G3320" s="3">
        <f>IF(N3320=1,VLOOKUP(A3319,[1]Plan1!$BG$69:$BI$188,3),G3319)</f>
        <v>5825.37</v>
      </c>
      <c r="H3320" s="200">
        <f t="shared" si="1728"/>
        <v>44350</v>
      </c>
      <c r="I3320" s="200">
        <f t="shared" si="1729"/>
        <v>44380</v>
      </c>
      <c r="J3320" s="27">
        <f t="shared" si="1733"/>
        <v>9.5996866540266623E-3</v>
      </c>
      <c r="K3320" s="12">
        <f t="shared" si="1747"/>
        <v>44440</v>
      </c>
      <c r="L3320" s="12">
        <f t="shared" si="1734"/>
        <v>44440</v>
      </c>
      <c r="M3320" s="1">
        <f t="shared" si="1748"/>
        <v>22</v>
      </c>
      <c r="N3320" s="1">
        <f t="shared" si="1735"/>
        <v>21</v>
      </c>
      <c r="O3320" s="2">
        <f t="shared" si="1736"/>
        <v>1.0091613399999999</v>
      </c>
      <c r="P3320" s="11">
        <f t="shared" si="1757"/>
        <v>1.00530005</v>
      </c>
      <c r="Q3320" s="11">
        <f t="shared" si="1753"/>
        <v>1.6640356515068868</v>
      </c>
      <c r="R3320" s="2">
        <f t="shared" si="1756"/>
        <v>1.6792804400000001</v>
      </c>
      <c r="S3320" s="2">
        <f t="shared" si="1751"/>
        <v>1.54506685</v>
      </c>
      <c r="T3320" s="2">
        <f t="shared" si="1737"/>
        <v>6386.3846045099999</v>
      </c>
      <c r="U3320" s="2">
        <f t="shared" si="1738"/>
        <v>2252.9811828343395</v>
      </c>
      <c r="V3320" s="2">
        <f t="shared" si="1739"/>
        <v>0</v>
      </c>
      <c r="W3320" s="2">
        <f t="shared" si="1740"/>
        <v>6386.38460451434</v>
      </c>
      <c r="X3320" s="29">
        <f t="shared" si="1741"/>
        <v>0</v>
      </c>
      <c r="Y3320" s="2">
        <f t="shared" si="1752"/>
        <v>0</v>
      </c>
      <c r="Z3320" s="82">
        <f t="shared" si="1742"/>
        <v>0</v>
      </c>
      <c r="AA3320" s="2">
        <f t="shared" si="1758"/>
        <v>0</v>
      </c>
      <c r="AB3320" s="27">
        <f t="shared" si="1749"/>
        <v>6.7299999999999999E-2</v>
      </c>
      <c r="AC3320" s="29">
        <f t="shared" si="1730"/>
        <v>21</v>
      </c>
      <c r="AD3320" s="29">
        <v>252</v>
      </c>
      <c r="AE3320" s="11">
        <f t="shared" si="1754"/>
        <v>1.0054424310000001</v>
      </c>
      <c r="AF3320" s="2">
        <f t="shared" si="1759"/>
        <v>34.757457539999997</v>
      </c>
      <c r="AG3320" s="2">
        <f t="shared" si="1743"/>
        <v>34.757457539999997</v>
      </c>
      <c r="AH3320" s="3">
        <f t="shared" si="1744"/>
        <v>0</v>
      </c>
      <c r="AI3320" s="4" t="str">
        <f t="shared" si="1755"/>
        <v>A+J=</v>
      </c>
      <c r="AJ3320" s="12">
        <f t="shared" si="1750"/>
        <v>44440</v>
      </c>
      <c r="AK3320" s="12"/>
      <c r="AL3320" s="4"/>
      <c r="AM3320" s="1"/>
      <c r="AN3320" s="12"/>
      <c r="AO3320" s="1"/>
      <c r="AP3320" s="1"/>
      <c r="AQ3320" s="3"/>
      <c r="AR3320" s="3"/>
      <c r="AS3320" s="7"/>
      <c r="AT3320" s="1"/>
      <c r="AU3320" s="1"/>
      <c r="AV3320" s="1"/>
      <c r="AW3320" s="1"/>
      <c r="AX3320" s="1"/>
      <c r="AY3320" s="1"/>
      <c r="AZ3320" s="1"/>
      <c r="BA3320" s="1"/>
      <c r="BB3320" s="1"/>
    </row>
    <row r="3321" spans="1:138" x14ac:dyDescent="0.2">
      <c r="A3321" s="178">
        <f t="shared" si="1745"/>
        <v>44440</v>
      </c>
      <c r="B3321" s="2">
        <f t="shared" si="1731"/>
        <v>6422.8018898043401</v>
      </c>
      <c r="C3321" s="2">
        <f t="shared" si="1746"/>
        <v>4133.4034216800001</v>
      </c>
      <c r="D3321" s="2">
        <f>SUM(Y3321:Y$3321)</f>
        <v>4133.4034216800001</v>
      </c>
      <c r="E3321" s="11">
        <f t="shared" si="1732"/>
        <v>0</v>
      </c>
      <c r="F3321" s="99">
        <f t="shared" si="1727"/>
        <v>5769.98</v>
      </c>
      <c r="G3321" s="3">
        <f>IF(N3321=1,VLOOKUP(A3320,[1]Plan1!$BG$69:$BI$188,3),G3320)</f>
        <v>5825.37</v>
      </c>
      <c r="H3321" s="200">
        <f t="shared" si="1728"/>
        <v>44350</v>
      </c>
      <c r="I3321" s="200">
        <f t="shared" si="1729"/>
        <v>44380</v>
      </c>
      <c r="J3321" s="27">
        <f t="shared" si="1733"/>
        <v>9.5996866540266623E-3</v>
      </c>
      <c r="K3321" s="12">
        <f t="shared" si="1747"/>
        <v>0</v>
      </c>
      <c r="L3321" s="12">
        <f t="shared" si="1734"/>
        <v>44440</v>
      </c>
      <c r="M3321" s="1">
        <f t="shared" si="1748"/>
        <v>22</v>
      </c>
      <c r="N3321" s="1">
        <f t="shared" si="1735"/>
        <v>22</v>
      </c>
      <c r="O3321" s="2">
        <f t="shared" si="1736"/>
        <v>1.00959968</v>
      </c>
      <c r="P3321" s="11">
        <f t="shared" si="1757"/>
        <v>1.00530005</v>
      </c>
      <c r="Q3321" s="11">
        <f t="shared" si="1753"/>
        <v>1.6640356515068868</v>
      </c>
      <c r="R3321" s="2">
        <f t="shared" si="1756"/>
        <v>1.68000986</v>
      </c>
      <c r="S3321" s="2">
        <f t="shared" si="1751"/>
        <v>1.54506685</v>
      </c>
      <c r="T3321" s="2">
        <f t="shared" si="1737"/>
        <v>6386.3846045099999</v>
      </c>
      <c r="U3321" s="2">
        <f t="shared" si="1738"/>
        <v>2252.9811828343395</v>
      </c>
      <c r="V3321" s="2">
        <f t="shared" si="1739"/>
        <v>0</v>
      </c>
      <c r="W3321" s="2">
        <f t="shared" si="1740"/>
        <v>6386.38460451434</v>
      </c>
      <c r="X3321" s="29">
        <f t="shared" si="1741"/>
        <v>109</v>
      </c>
      <c r="Y3321" s="2">
        <f t="shared" si="1752"/>
        <v>4133.4034216800001</v>
      </c>
      <c r="Z3321" s="82">
        <f t="shared" si="1742"/>
        <v>1</v>
      </c>
      <c r="AA3321" s="2">
        <f t="shared" si="1758"/>
        <v>6386.3846045099999</v>
      </c>
      <c r="AB3321" s="27">
        <f t="shared" si="1749"/>
        <v>6.7299999999999999E-2</v>
      </c>
      <c r="AC3321" s="29">
        <f t="shared" si="1730"/>
        <v>22</v>
      </c>
      <c r="AD3321" s="29">
        <v>252</v>
      </c>
      <c r="AE3321" s="11">
        <f t="shared" si="1754"/>
        <v>1.005702332</v>
      </c>
      <c r="AF3321" s="2">
        <f t="shared" si="1759"/>
        <v>36.417285290000002</v>
      </c>
      <c r="AG3321" s="2">
        <f t="shared" si="1743"/>
        <v>36.417285290000002</v>
      </c>
      <c r="AH3321" s="3">
        <f t="shared" si="1744"/>
        <v>6422.8018898</v>
      </c>
      <c r="AI3321" s="4" t="str">
        <f t="shared" si="1755"/>
        <v>A+J=</v>
      </c>
      <c r="AJ3321" s="12">
        <f t="shared" si="1750"/>
        <v>44440</v>
      </c>
      <c r="AK3321" s="12"/>
      <c r="AL3321" s="4"/>
      <c r="AM3321" s="1"/>
      <c r="AN3321" s="12"/>
      <c r="AO3321" s="1"/>
      <c r="AP3321" s="1"/>
      <c r="AQ3321" s="3"/>
      <c r="AR3321" s="3"/>
      <c r="AS3321" s="7"/>
      <c r="AT3321" s="1"/>
      <c r="AU3321" s="1"/>
      <c r="AV3321" s="1"/>
      <c r="AW3321" s="1"/>
      <c r="AX3321" s="1"/>
      <c r="AY3321" s="1"/>
      <c r="AZ3321" s="1"/>
      <c r="BA3321" s="1"/>
      <c r="BB3321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2017-01-23T18:02:25Z</dcterms:created>
  <dcterms:modified xsi:type="dcterms:W3CDTF">2022-07-29T16:22:51Z</dcterms:modified>
</cp:coreProperties>
</file>